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 activeTab="2"/>
  </bookViews>
  <sheets>
    <sheet name="Sheet1" sheetId="1" r:id="rId1"/>
    <sheet name="Sheet2" sheetId="2" r:id="rId2"/>
    <sheet name="Aug 2018" sheetId="3" r:id="rId3"/>
  </sheets>
  <calcPr calcId="124519"/>
</workbook>
</file>

<file path=xl/calcChain.xml><?xml version="1.0" encoding="utf-8"?>
<calcChain xmlns="http://schemas.openxmlformats.org/spreadsheetml/2006/main">
  <c r="Y3278" i="3"/>
  <c r="Y3277"/>
  <c r="Y3276"/>
  <c r="Y3275"/>
  <c r="Y3274"/>
  <c r="Y3273"/>
  <c r="Y3272"/>
  <c r="Y3271"/>
  <c r="Y3270"/>
  <c r="Y3269"/>
  <c r="Y3268"/>
  <c r="Y3267"/>
  <c r="Y3266"/>
  <c r="Y3265"/>
  <c r="Y3264"/>
  <c r="Y3263"/>
  <c r="Y3262"/>
  <c r="Y3261"/>
  <c r="Y3260"/>
  <c r="Y3259"/>
  <c r="Y3258"/>
  <c r="Y3257"/>
  <c r="Y3256"/>
  <c r="Y3255"/>
  <c r="Y3254"/>
  <c r="Y3253"/>
  <c r="Y3252"/>
  <c r="Y3251"/>
  <c r="Y3250"/>
  <c r="Y3249"/>
  <c r="Y3248"/>
  <c r="Y3247"/>
  <c r="Y3246"/>
  <c r="Y3245"/>
  <c r="Y3244"/>
  <c r="Y3243"/>
  <c r="Y3242"/>
  <c r="Y3241"/>
  <c r="Y3240"/>
  <c r="Y3239"/>
  <c r="Y3238"/>
  <c r="Y3237"/>
  <c r="Y3236"/>
  <c r="Y3235"/>
  <c r="Y3234"/>
  <c r="Y3233"/>
  <c r="Y3232"/>
  <c r="Y3231"/>
  <c r="Y3230"/>
  <c r="Y3229"/>
  <c r="Y3228"/>
  <c r="Y3227"/>
  <c r="Y3226"/>
  <c r="Y3225"/>
  <c r="Y3224"/>
  <c r="Y3223"/>
  <c r="Y3222"/>
  <c r="Y3221"/>
  <c r="Y3220"/>
  <c r="Y3219"/>
  <c r="Y3218"/>
  <c r="Y3217"/>
  <c r="Y3216"/>
  <c r="Y3215"/>
  <c r="Y3214"/>
  <c r="Y3213"/>
  <c r="Y3212"/>
  <c r="Y3211"/>
  <c r="Y3210"/>
  <c r="Y3209"/>
  <c r="Y3208"/>
  <c r="Y3207"/>
  <c r="Y3206"/>
  <c r="Y3205"/>
  <c r="Y3204"/>
  <c r="Y3203"/>
  <c r="Y3202"/>
  <c r="Y3201"/>
  <c r="Y3200"/>
  <c r="Y3199"/>
  <c r="Y3198"/>
  <c r="Y3197"/>
  <c r="Y3196"/>
  <c r="Y3195"/>
  <c r="Y3194"/>
  <c r="Y3193"/>
  <c r="Y3192"/>
  <c r="Y3191"/>
  <c r="Y3190"/>
  <c r="Y3189"/>
  <c r="Y3188"/>
  <c r="Y3187"/>
  <c r="Y3186"/>
  <c r="Y3185"/>
  <c r="Y3184"/>
  <c r="Y3183"/>
  <c r="Y3182"/>
  <c r="Y3181"/>
  <c r="Y3180"/>
  <c r="Y3179"/>
  <c r="Y3178"/>
  <c r="Y3177"/>
  <c r="Y3176"/>
  <c r="Y3175"/>
  <c r="Y3174"/>
  <c r="Y3173"/>
  <c r="Y3172"/>
  <c r="Y3171"/>
  <c r="Y3170"/>
  <c r="Y3169"/>
  <c r="Y3168"/>
  <c r="Y3167"/>
  <c r="Y3166"/>
  <c r="Y3165"/>
  <c r="Y3164"/>
  <c r="Y3163"/>
  <c r="Y3162"/>
  <c r="Y3161"/>
  <c r="Y3160"/>
  <c r="Y3159"/>
  <c r="Y3158"/>
  <c r="Y3157"/>
  <c r="Y3156"/>
  <c r="Y3155"/>
  <c r="Y3154"/>
  <c r="Y3153"/>
  <c r="Y3152"/>
  <c r="Y3151"/>
  <c r="Y3150"/>
  <c r="Y3149"/>
  <c r="Y3148"/>
  <c r="Y3147"/>
  <c r="Y3146"/>
  <c r="Y3145"/>
  <c r="Y3144"/>
  <c r="Y3143"/>
  <c r="Y3142"/>
  <c r="Y3141"/>
  <c r="Y3140"/>
  <c r="Y3139"/>
  <c r="Y3138"/>
  <c r="Y3137"/>
  <c r="Y3136"/>
  <c r="Y3135"/>
  <c r="Y3134"/>
  <c r="Y3133"/>
  <c r="Y3132"/>
  <c r="Y3131"/>
  <c r="Y3130"/>
  <c r="Y3129"/>
  <c r="Y3128"/>
  <c r="Y3127"/>
  <c r="Y3126"/>
  <c r="Y3125"/>
  <c r="Y3124"/>
  <c r="Y3123"/>
  <c r="Y3122"/>
  <c r="Y3121"/>
  <c r="Y3120"/>
  <c r="Y3119"/>
  <c r="Y3118"/>
  <c r="Y3117"/>
  <c r="Y3116"/>
  <c r="Y3115"/>
  <c r="Y3114"/>
  <c r="Y3113"/>
  <c r="Y3112"/>
  <c r="Y3111"/>
  <c r="Y3110"/>
  <c r="Y3109"/>
  <c r="Y3108"/>
  <c r="Y3107"/>
  <c r="Y3106"/>
  <c r="Y3105"/>
  <c r="Y3104"/>
  <c r="Y3103"/>
  <c r="Y3102"/>
  <c r="Y3101"/>
  <c r="Y3100"/>
  <c r="Y3099"/>
  <c r="Y3098"/>
  <c r="Y3097"/>
  <c r="Y3096"/>
  <c r="Y3095"/>
  <c r="Y3094"/>
  <c r="Y3093"/>
  <c r="Y3092"/>
  <c r="Y3091"/>
  <c r="Y3090"/>
  <c r="Y3089"/>
  <c r="Y3088"/>
  <c r="Y3087"/>
  <c r="Y3086"/>
  <c r="Y3085"/>
  <c r="Y3084"/>
  <c r="Y3083"/>
  <c r="Y3082"/>
  <c r="Y3081"/>
  <c r="Y3080"/>
  <c r="Y3079"/>
  <c r="Y3078"/>
  <c r="Y3077"/>
  <c r="Y3076"/>
  <c r="Y3075"/>
  <c r="Y3074"/>
  <c r="Y3073"/>
  <c r="Y3072"/>
  <c r="Y3071"/>
  <c r="Y3070"/>
  <c r="Y3069"/>
  <c r="Y3068"/>
  <c r="Y3067"/>
  <c r="Y3066"/>
  <c r="Y3065"/>
  <c r="Y3064"/>
  <c r="Y3063"/>
  <c r="Y3062"/>
  <c r="Y3061"/>
  <c r="Y3060"/>
  <c r="Y3059"/>
  <c r="Y3058"/>
  <c r="Y3057"/>
  <c r="Y3056"/>
  <c r="Y3055"/>
  <c r="Y3054"/>
  <c r="Y3053"/>
  <c r="Y3052"/>
  <c r="Y3051"/>
  <c r="Y3050"/>
  <c r="Y3049"/>
  <c r="Y3048"/>
  <c r="Y3047"/>
  <c r="Y3046"/>
  <c r="Y3045"/>
  <c r="Y3044"/>
  <c r="Y3043"/>
  <c r="Y3042"/>
  <c r="Y3041"/>
  <c r="Y3040"/>
  <c r="Y3039"/>
  <c r="Y3038"/>
  <c r="Y3037"/>
  <c r="Y3036"/>
  <c r="Y3035"/>
  <c r="Y3034"/>
  <c r="Y3033"/>
  <c r="Y3032"/>
  <c r="Y3031"/>
  <c r="Y3030"/>
  <c r="Y3029"/>
  <c r="Y3028"/>
  <c r="Y3027"/>
  <c r="Y3026"/>
  <c r="Y3025"/>
  <c r="Y3024"/>
  <c r="Y3023"/>
  <c r="Y3022"/>
  <c r="Y3021"/>
  <c r="Y3020"/>
  <c r="Y3019"/>
  <c r="Y3018"/>
  <c r="Y3017"/>
  <c r="Y3016"/>
  <c r="Y3015"/>
  <c r="Y3014"/>
  <c r="Y3013"/>
  <c r="Y3012"/>
  <c r="Y3011"/>
  <c r="Y3010"/>
  <c r="Y3009"/>
  <c r="Y3008"/>
  <c r="Y3007"/>
  <c r="Y3006"/>
  <c r="Y3005"/>
  <c r="Y3004"/>
  <c r="Y3003"/>
  <c r="Y3002"/>
  <c r="Y3001"/>
  <c r="Y3000"/>
  <c r="Y2999"/>
  <c r="Y2998"/>
  <c r="Y2997"/>
  <c r="Y2996"/>
  <c r="Y2995"/>
  <c r="Y2994"/>
  <c r="Y2993"/>
  <c r="Y2992"/>
  <c r="Y2991"/>
  <c r="Y2990"/>
  <c r="Y2989"/>
  <c r="Y2988"/>
  <c r="Y2987"/>
  <c r="Y2986"/>
  <c r="Y2985"/>
  <c r="Y2984"/>
  <c r="Y2983"/>
  <c r="Y2982"/>
  <c r="Y2981"/>
  <c r="Y2980"/>
  <c r="Y2979"/>
  <c r="Y2978"/>
  <c r="Y2977"/>
  <c r="Y2976"/>
  <c r="Y2975"/>
  <c r="Y2974"/>
  <c r="Y2973"/>
  <c r="Y2972"/>
  <c r="Y2971"/>
  <c r="Y2970"/>
  <c r="Y2969"/>
  <c r="Y2968"/>
  <c r="Y2967"/>
  <c r="Y2966"/>
  <c r="Y2965"/>
  <c r="Y2964"/>
  <c r="Y2963"/>
  <c r="Y2962"/>
  <c r="Y2961"/>
  <c r="Y2960"/>
  <c r="Y2959"/>
  <c r="Y2958"/>
  <c r="Y2957"/>
  <c r="Y2956"/>
  <c r="Y2955"/>
  <c r="Y2954"/>
  <c r="Y2953"/>
  <c r="Y2952"/>
  <c r="Y2951"/>
  <c r="Y2950"/>
  <c r="Y2949"/>
  <c r="Y2948"/>
  <c r="Y2947"/>
  <c r="Y2946"/>
  <c r="Y2945"/>
  <c r="Y2944"/>
  <c r="Y2943"/>
  <c r="Y2942"/>
  <c r="Y2941"/>
  <c r="Y2940"/>
  <c r="Y2939"/>
  <c r="Y2938"/>
  <c r="Y2937"/>
  <c r="Y2936"/>
  <c r="Y2935"/>
  <c r="Y2934"/>
  <c r="Y2933"/>
  <c r="Y2932"/>
  <c r="Y2931"/>
  <c r="Y2930"/>
  <c r="Y2929"/>
  <c r="Y2928"/>
  <c r="Y2927"/>
  <c r="Y2926"/>
  <c r="Y2925"/>
  <c r="Y2924"/>
  <c r="Y2923"/>
  <c r="Y2922"/>
  <c r="Y2921"/>
  <c r="Y2920"/>
  <c r="Y2919"/>
  <c r="Y2918"/>
  <c r="Y2917"/>
  <c r="Y2916"/>
  <c r="Y2915"/>
  <c r="Y2914"/>
  <c r="Y2913"/>
  <c r="Y2912"/>
  <c r="Y2911"/>
  <c r="Y2910"/>
  <c r="Y2909"/>
  <c r="Y2908"/>
  <c r="Y2907"/>
  <c r="Y2906"/>
  <c r="Y2905"/>
  <c r="Y2904"/>
  <c r="Y2903"/>
  <c r="Y2902"/>
  <c r="Y2901"/>
  <c r="Y2900"/>
  <c r="Y2899"/>
  <c r="Y2898"/>
  <c r="Y2897"/>
  <c r="Y2896"/>
  <c r="Y2895"/>
  <c r="Y2894"/>
  <c r="Y2893"/>
  <c r="Y2892"/>
  <c r="Y2891"/>
  <c r="Y2890"/>
  <c r="Y2889"/>
  <c r="Y2888"/>
  <c r="Y2887"/>
  <c r="Y2886"/>
  <c r="Y2885"/>
  <c r="Y2884"/>
  <c r="Y2883"/>
  <c r="Y2882"/>
  <c r="Y2881"/>
  <c r="Y2880"/>
  <c r="Y2879"/>
  <c r="Y2878"/>
  <c r="Y2877"/>
  <c r="Y2876"/>
  <c r="Y2875"/>
  <c r="Y2874"/>
  <c r="Y2873"/>
  <c r="Y2872"/>
  <c r="Y2871"/>
  <c r="Y2870"/>
  <c r="Y2869"/>
  <c r="Y2868"/>
  <c r="Y2867"/>
  <c r="Y2866"/>
  <c r="Y2865"/>
  <c r="Y2864"/>
  <c r="Y2863"/>
  <c r="Y2862"/>
  <c r="Y2861"/>
  <c r="Y2860"/>
  <c r="Y2859"/>
  <c r="Y2858"/>
  <c r="Y2857"/>
  <c r="Y2856"/>
  <c r="Y2855"/>
  <c r="Y2854"/>
  <c r="Y2853"/>
  <c r="Y2852"/>
  <c r="Y2851"/>
  <c r="Y2850"/>
  <c r="Y2849"/>
  <c r="Y2848"/>
  <c r="Y2847"/>
  <c r="Y2846"/>
  <c r="Y2845"/>
  <c r="Y2844"/>
  <c r="Y2843"/>
  <c r="Y2842"/>
  <c r="Y2841"/>
  <c r="Y2840"/>
  <c r="Y2839"/>
  <c r="Y2838"/>
  <c r="Y2837"/>
  <c r="Y2836"/>
  <c r="Y2835"/>
  <c r="Y2834"/>
  <c r="Y2833"/>
  <c r="Y2832"/>
  <c r="Y2831"/>
  <c r="Y2830"/>
  <c r="Y2829"/>
  <c r="Y2828"/>
  <c r="Y2827"/>
  <c r="Y2826"/>
  <c r="Y2825"/>
  <c r="Y2824"/>
  <c r="Y2823"/>
  <c r="Y2822"/>
  <c r="Y2821"/>
  <c r="Y2820"/>
  <c r="Y2819"/>
  <c r="Y2818"/>
  <c r="Y2817"/>
  <c r="Y2816"/>
  <c r="Y2815"/>
  <c r="Y2814"/>
  <c r="Y2813"/>
  <c r="Y2812"/>
  <c r="Y2811"/>
  <c r="Y2810"/>
  <c r="Y2809"/>
  <c r="Y2808"/>
  <c r="Y2807"/>
  <c r="Y2806"/>
  <c r="Y2805"/>
  <c r="Y2804"/>
  <c r="Y2803"/>
  <c r="Y2802"/>
  <c r="Y2801"/>
  <c r="Y2800"/>
  <c r="Y2799"/>
  <c r="Y2798"/>
  <c r="Y2797"/>
  <c r="Y2796"/>
  <c r="Y2795"/>
  <c r="Y2794"/>
  <c r="Y2793"/>
  <c r="Y2792"/>
  <c r="Y2791"/>
  <c r="Y2790"/>
  <c r="Y2789"/>
  <c r="Y2788"/>
  <c r="Y2787"/>
  <c r="Y2786"/>
  <c r="Y2785"/>
  <c r="Y2784"/>
  <c r="Y2783"/>
  <c r="Y2782"/>
  <c r="Y2781"/>
  <c r="Y2780"/>
  <c r="Y2779"/>
  <c r="Y2778"/>
  <c r="Y2777"/>
  <c r="Y2776"/>
  <c r="Y2775"/>
  <c r="Y2774"/>
  <c r="Y2773"/>
  <c r="Y2772"/>
  <c r="Y2771"/>
  <c r="Y2770"/>
  <c r="Y2769"/>
  <c r="Y2768"/>
  <c r="Y2767"/>
  <c r="Y2766"/>
  <c r="Y2765"/>
  <c r="Y2764"/>
  <c r="Y2763"/>
  <c r="Y2762"/>
  <c r="Y2761"/>
  <c r="Y2760"/>
  <c r="Y2759"/>
  <c r="Y2758"/>
  <c r="Y2757"/>
  <c r="Y2756"/>
  <c r="Y2755"/>
  <c r="Y2754"/>
  <c r="Y2753"/>
  <c r="Y2752"/>
  <c r="Y2751"/>
  <c r="Y2750"/>
  <c r="Y2749"/>
  <c r="Y2748"/>
  <c r="Y2747"/>
  <c r="Y2746"/>
  <c r="Y2745"/>
  <c r="Y2744"/>
  <c r="Y2743"/>
  <c r="Y2742"/>
  <c r="Y2741"/>
  <c r="Y2740"/>
  <c r="Y2739"/>
  <c r="Y2738"/>
  <c r="Y2737"/>
  <c r="Y2736"/>
  <c r="Y2735"/>
  <c r="Y2734"/>
  <c r="Y2733"/>
  <c r="Y2732"/>
  <c r="Y2731"/>
  <c r="Y2730"/>
  <c r="Y2729"/>
  <c r="Y2728"/>
  <c r="Y2727"/>
  <c r="Y2726"/>
  <c r="Y2725"/>
  <c r="Y2724"/>
  <c r="Y2723"/>
  <c r="Y2722"/>
  <c r="Y2721"/>
  <c r="Y2720"/>
  <c r="Y2719"/>
  <c r="Y2718"/>
  <c r="Y2717"/>
  <c r="Y2716"/>
  <c r="Y2715"/>
  <c r="Y2714"/>
  <c r="Y2713"/>
  <c r="Y2712"/>
  <c r="Y2711"/>
  <c r="Y2710"/>
  <c r="Y2709"/>
  <c r="Y2708"/>
  <c r="Y2707"/>
  <c r="Y2706"/>
  <c r="Y2705"/>
  <c r="Y2704"/>
  <c r="Y2703"/>
  <c r="Y2702"/>
  <c r="Y2701"/>
  <c r="Y2700"/>
  <c r="Y2699"/>
  <c r="Y2698"/>
  <c r="Y2697"/>
  <c r="Y2696"/>
  <c r="Y2695"/>
  <c r="Y2694"/>
  <c r="Y2693"/>
  <c r="Y2692"/>
  <c r="Y2691"/>
  <c r="Y2690"/>
  <c r="Y2689"/>
  <c r="Y2688"/>
  <c r="Y2687"/>
  <c r="Y2686"/>
  <c r="Y2685"/>
  <c r="Y2684"/>
  <c r="Y2683"/>
  <c r="Y2682"/>
  <c r="Y2681"/>
  <c r="Y2680"/>
  <c r="Y2679"/>
  <c r="Y2678"/>
  <c r="Y2677"/>
  <c r="Y2676"/>
  <c r="Y2675"/>
  <c r="Y2674"/>
  <c r="Y2673"/>
  <c r="Y2672"/>
  <c r="Y2671"/>
  <c r="Y2670"/>
  <c r="Y2669"/>
  <c r="Y2668"/>
  <c r="Y2667"/>
  <c r="Y2666"/>
  <c r="Y2665"/>
  <c r="Y2664"/>
  <c r="Y2663"/>
  <c r="Y2662"/>
  <c r="Y2661"/>
  <c r="Y2660"/>
  <c r="Y2659"/>
  <c r="Y2658"/>
  <c r="Y2657"/>
  <c r="Y2656"/>
  <c r="Y2655"/>
  <c r="Y2654"/>
  <c r="Y2653"/>
  <c r="Y2652"/>
  <c r="Y2651"/>
  <c r="Y2650"/>
  <c r="Y2649"/>
  <c r="Y2648"/>
  <c r="Y2647"/>
  <c r="Y2646"/>
  <c r="Y2645"/>
  <c r="Y2644"/>
  <c r="Y2643"/>
  <c r="Y2642"/>
  <c r="Y2641"/>
  <c r="Y2640"/>
  <c r="Y2639"/>
  <c r="Y2638"/>
  <c r="Y2637"/>
  <c r="Y2636"/>
  <c r="Y2635"/>
  <c r="Y2634"/>
  <c r="Y2633"/>
  <c r="Y2632"/>
  <c r="Y2631"/>
  <c r="Y2630"/>
  <c r="Y2629"/>
  <c r="Y2628"/>
  <c r="Y2627"/>
  <c r="Y2626"/>
  <c r="Y2625"/>
  <c r="Y2624"/>
  <c r="Y2623"/>
  <c r="Y2622"/>
  <c r="Y2621"/>
  <c r="Y2620"/>
  <c r="Y2619"/>
  <c r="Y2618"/>
  <c r="Y2617"/>
  <c r="Y2616"/>
  <c r="Y2615"/>
  <c r="Y2614"/>
  <c r="Y2613"/>
  <c r="Y2612"/>
  <c r="Y2611"/>
  <c r="Y2610"/>
  <c r="Y2609"/>
  <c r="Y2608"/>
  <c r="Y2607"/>
  <c r="Y2606"/>
  <c r="Y2605"/>
  <c r="Y2604"/>
  <c r="Y2603"/>
  <c r="Y2602"/>
  <c r="Y2601"/>
  <c r="Y2600"/>
  <c r="Y2599"/>
  <c r="Y2598"/>
  <c r="Y2597"/>
  <c r="Y2596"/>
  <c r="Y2595"/>
  <c r="Y2594"/>
  <c r="Y2593"/>
  <c r="Y2592"/>
  <c r="Y2591"/>
  <c r="Y2590"/>
  <c r="Y2589"/>
  <c r="Y2588"/>
  <c r="Y2587"/>
  <c r="Y2586"/>
  <c r="Y2585"/>
  <c r="Y2584"/>
  <c r="Y2583"/>
  <c r="Y2582"/>
  <c r="Y2581"/>
  <c r="Y2580"/>
  <c r="Y2579"/>
  <c r="Y2578"/>
  <c r="Y2577"/>
  <c r="Y2576"/>
  <c r="Y2575"/>
  <c r="Y2574"/>
  <c r="Y2573"/>
  <c r="Y2572"/>
  <c r="Y2571"/>
  <c r="Y2570"/>
  <c r="Y2569"/>
  <c r="Y2568"/>
  <c r="Y2567"/>
  <c r="Y2566"/>
  <c r="Y2565"/>
  <c r="Y2564"/>
  <c r="Y2563"/>
  <c r="Y2562"/>
  <c r="Y2561"/>
  <c r="Y2560"/>
  <c r="Y2559"/>
  <c r="Y2558"/>
  <c r="Y2557"/>
  <c r="Y2556"/>
  <c r="Y2555"/>
  <c r="Y2554"/>
  <c r="Y2553"/>
  <c r="Y2552"/>
  <c r="Y2551"/>
  <c r="Y2550"/>
  <c r="Y2549"/>
  <c r="Y2548"/>
  <c r="Y2547"/>
  <c r="Y2546"/>
  <c r="Y2545"/>
  <c r="Y2544"/>
  <c r="Y2543"/>
  <c r="Y2542"/>
  <c r="Y2541"/>
  <c r="Y2540"/>
  <c r="Y2539"/>
  <c r="Y2538"/>
  <c r="Y2537"/>
  <c r="Y2536"/>
  <c r="Y2535"/>
  <c r="Y2534"/>
  <c r="Y2533"/>
  <c r="Y2532"/>
  <c r="Y2531"/>
  <c r="Y2530"/>
  <c r="Y2529"/>
  <c r="Y2528"/>
  <c r="Y2527"/>
  <c r="Y2526"/>
  <c r="Y2525"/>
  <c r="Y2524"/>
  <c r="Y2523"/>
  <c r="Y2522"/>
  <c r="Y2521"/>
  <c r="Y2520"/>
  <c r="Y2519"/>
  <c r="Y2518"/>
  <c r="Y2517"/>
  <c r="Y2516"/>
  <c r="Y2515"/>
  <c r="Y2514"/>
  <c r="Y2513"/>
  <c r="Y2512"/>
  <c r="Y2511"/>
  <c r="Y2510"/>
  <c r="Y2509"/>
  <c r="Y2508"/>
  <c r="Y2507"/>
  <c r="Y2506"/>
  <c r="Y2505"/>
  <c r="Y2504"/>
  <c r="Y2503"/>
  <c r="Y2502"/>
  <c r="Y2501"/>
  <c r="Y2500"/>
  <c r="Y2499"/>
  <c r="Y2498"/>
  <c r="Y2497"/>
  <c r="Y2496"/>
  <c r="Y2495"/>
  <c r="Y2494"/>
  <c r="Y2493"/>
  <c r="Y2492"/>
  <c r="Y2491"/>
  <c r="Y2490"/>
  <c r="Y2489"/>
  <c r="Y2488"/>
  <c r="Y2487"/>
  <c r="Y2486"/>
  <c r="Y2485"/>
  <c r="Y2484"/>
  <c r="Y2483"/>
  <c r="Y2482"/>
  <c r="Y2481"/>
  <c r="Y2480"/>
  <c r="Y2479"/>
  <c r="Y2478"/>
  <c r="Y2477"/>
  <c r="Y2476"/>
  <c r="Y2475"/>
  <c r="Y2474"/>
  <c r="Y2473"/>
  <c r="Y2472"/>
  <c r="Y2471"/>
  <c r="Y2470"/>
  <c r="Y2469"/>
  <c r="Y2468"/>
  <c r="Y2467"/>
  <c r="Y2466"/>
  <c r="Y2465"/>
  <c r="Y2464"/>
  <c r="Y2463"/>
  <c r="Y2462"/>
  <c r="Y2461"/>
  <c r="Y2460"/>
  <c r="Y2459"/>
  <c r="Y2458"/>
  <c r="Y2457"/>
  <c r="Y2456"/>
  <c r="Y2455"/>
  <c r="Y2454"/>
  <c r="Y2453"/>
  <c r="Y2452"/>
  <c r="Y2451"/>
  <c r="Y2450"/>
  <c r="Y2449"/>
  <c r="Y2448"/>
  <c r="Y2447"/>
  <c r="Y2446"/>
  <c r="Y2445"/>
  <c r="Y2444"/>
  <c r="Y2443"/>
  <c r="Y2442"/>
  <c r="Y2441"/>
  <c r="Y2440"/>
  <c r="Y2439"/>
  <c r="Y2438"/>
  <c r="Y2437"/>
  <c r="Y2436"/>
  <c r="Y2435"/>
  <c r="Y2434"/>
  <c r="Y2433"/>
  <c r="Y2432"/>
  <c r="Y2431"/>
  <c r="Y2430"/>
  <c r="Y2429"/>
  <c r="Y2428"/>
  <c r="Y2427"/>
  <c r="Y2426"/>
  <c r="Y2425"/>
  <c r="Y2424"/>
  <c r="Y2423"/>
  <c r="Y2422"/>
  <c r="Y2421"/>
  <c r="Y2420"/>
  <c r="Y2419"/>
  <c r="Y2418"/>
  <c r="Y2417"/>
  <c r="Y2416"/>
  <c r="Y2415"/>
  <c r="Y2414"/>
  <c r="Y2413"/>
  <c r="Y2412"/>
  <c r="Y2411"/>
  <c r="Y2410"/>
  <c r="Y2409"/>
  <c r="Y2408"/>
  <c r="Y2407"/>
  <c r="Y2406"/>
  <c r="Y2405"/>
  <c r="Y2404"/>
  <c r="Y2403"/>
  <c r="Y2402"/>
  <c r="Y2401"/>
  <c r="Y2400"/>
  <c r="Y2399"/>
  <c r="Y2398"/>
  <c r="Y2397"/>
  <c r="Y2396"/>
  <c r="Y2395"/>
  <c r="Y2394"/>
  <c r="Y2393"/>
  <c r="Y2392"/>
  <c r="Y2391"/>
  <c r="Y2390"/>
  <c r="Y2389"/>
  <c r="Y2388"/>
  <c r="Y2387"/>
  <c r="Y2386"/>
  <c r="Y2385"/>
  <c r="Y2384"/>
  <c r="Y2383"/>
  <c r="Y2382"/>
  <c r="Y2381"/>
  <c r="Y2380"/>
  <c r="Y2379"/>
  <c r="Y2378"/>
  <c r="Y2377"/>
  <c r="Y2376"/>
  <c r="Y2375"/>
  <c r="Y2374"/>
  <c r="Y2373"/>
  <c r="Y2372"/>
  <c r="Y2371"/>
  <c r="Y2370"/>
  <c r="Y2369"/>
  <c r="Y2368"/>
  <c r="Y2367"/>
  <c r="Y2366"/>
  <c r="Y2365"/>
  <c r="Y2364"/>
  <c r="Y2363"/>
  <c r="Y2362"/>
  <c r="Y2361"/>
  <c r="Y2360"/>
  <c r="Y2359"/>
  <c r="Y2358"/>
  <c r="Y2357"/>
  <c r="Y2356"/>
  <c r="Y2355"/>
  <c r="Y2354"/>
  <c r="Y2353"/>
  <c r="Y2352"/>
  <c r="Y2351"/>
  <c r="Y2350"/>
  <c r="Y2349"/>
  <c r="Y2348"/>
  <c r="Y2347"/>
  <c r="Y2346"/>
  <c r="Y2345"/>
  <c r="Y2344"/>
  <c r="Y2343"/>
  <c r="Y2342"/>
  <c r="Y2341"/>
  <c r="Y2340"/>
  <c r="Y2339"/>
  <c r="Y2338"/>
  <c r="Y2337"/>
  <c r="Y2336"/>
  <c r="Y2335"/>
  <c r="Y2334"/>
  <c r="Y2333"/>
  <c r="Y2332"/>
  <c r="Y2331"/>
  <c r="Y2330"/>
  <c r="Y2329"/>
  <c r="Y2328"/>
  <c r="Y2327"/>
  <c r="Y2326"/>
  <c r="Y2325"/>
  <c r="Y2324"/>
  <c r="Y2323"/>
  <c r="Y2322"/>
  <c r="Y2321"/>
  <c r="Y2320"/>
  <c r="Y2319"/>
  <c r="Y2318"/>
  <c r="Y2317"/>
  <c r="Y2316"/>
  <c r="Y2315"/>
  <c r="Y2314"/>
  <c r="Y2313"/>
  <c r="Y2312"/>
  <c r="Y2311"/>
  <c r="Y2310"/>
  <c r="Y2309"/>
  <c r="Y2308"/>
  <c r="Y2307"/>
  <c r="Y2306"/>
  <c r="Y2305"/>
  <c r="Y2304"/>
  <c r="Y2303"/>
  <c r="Y2302"/>
  <c r="Y2301"/>
  <c r="Y2300"/>
  <c r="Y2299"/>
  <c r="Y2298"/>
  <c r="Y2297"/>
  <c r="Y2296"/>
  <c r="Y2295"/>
  <c r="Y2294"/>
  <c r="Y2293"/>
  <c r="Y2292"/>
  <c r="Y2291"/>
  <c r="Y2290"/>
  <c r="Y2289"/>
  <c r="Y2288"/>
  <c r="Y2287"/>
  <c r="Y2286"/>
  <c r="Y2285"/>
  <c r="Y2284"/>
  <c r="Y2283"/>
  <c r="Y2282"/>
  <c r="Y2281"/>
  <c r="Y2280"/>
  <c r="Y2279"/>
  <c r="Y2278"/>
  <c r="Y2277"/>
  <c r="Y2276"/>
  <c r="Y2275"/>
  <c r="Y2274"/>
  <c r="Y2273"/>
  <c r="Y2272"/>
  <c r="Y2271"/>
  <c r="Y2270"/>
  <c r="Y2269"/>
  <c r="Y2268"/>
  <c r="Y2267"/>
  <c r="Y2266"/>
  <c r="Y2265"/>
  <c r="Y2264"/>
  <c r="Y2263"/>
  <c r="Y2262"/>
  <c r="Y2261"/>
  <c r="Y2260"/>
  <c r="Y2259"/>
  <c r="Y2258"/>
  <c r="Y2257"/>
  <c r="Y2256"/>
  <c r="Y2255"/>
  <c r="Y2254"/>
  <c r="Y2253"/>
  <c r="Y2252"/>
  <c r="Y2251"/>
  <c r="Y2250"/>
  <c r="Y2249"/>
  <c r="Y2248"/>
  <c r="Y2247"/>
  <c r="Y2246"/>
  <c r="Y2245"/>
  <c r="Y2244"/>
  <c r="Y2243"/>
  <c r="Y2242"/>
  <c r="Y2241"/>
  <c r="Y2240"/>
  <c r="Y2239"/>
  <c r="Y2238"/>
  <c r="Y2237"/>
  <c r="Y2236"/>
  <c r="Y2235"/>
  <c r="Y2234"/>
  <c r="Y2233"/>
  <c r="Y2232"/>
  <c r="Y2231"/>
  <c r="Y2230"/>
  <c r="Y2229"/>
  <c r="Y2228"/>
  <c r="Y2227"/>
  <c r="Y2226"/>
  <c r="Y2225"/>
  <c r="Y2224"/>
  <c r="Y2223"/>
  <c r="Y2222"/>
  <c r="Y2221"/>
  <c r="Y2220"/>
  <c r="Y2219"/>
  <c r="Y2218"/>
  <c r="Y2217"/>
  <c r="Y2216"/>
  <c r="Y2215"/>
  <c r="Y2214"/>
  <c r="Y2213"/>
  <c r="Y2212"/>
  <c r="Y2211"/>
  <c r="Y2210"/>
  <c r="Y2209"/>
  <c r="Y2208"/>
  <c r="Y2207"/>
  <c r="Y2206"/>
  <c r="Y2205"/>
  <c r="Y2204"/>
  <c r="Y2203"/>
  <c r="Y2202"/>
  <c r="Y2201"/>
  <c r="Y2200"/>
  <c r="Y2199"/>
  <c r="Y2198"/>
  <c r="Y2197"/>
  <c r="Y2196"/>
  <c r="Y2195"/>
  <c r="Y2194"/>
  <c r="Y2193"/>
  <c r="Y2192"/>
  <c r="Y2191"/>
  <c r="Y2190"/>
  <c r="Y2189"/>
  <c r="Y2188"/>
  <c r="Y2187"/>
  <c r="Y2186"/>
  <c r="Y2185"/>
  <c r="Y2184"/>
  <c r="Y2183"/>
  <c r="Y2182"/>
  <c r="Y2181"/>
  <c r="Y2180"/>
  <c r="Y2179"/>
  <c r="Y2178"/>
  <c r="Y2177"/>
  <c r="Y2176"/>
  <c r="Y2175"/>
  <c r="Y2174"/>
  <c r="Y2173"/>
  <c r="Y2172"/>
  <c r="Y2171"/>
  <c r="Y2170"/>
  <c r="Y2169"/>
  <c r="Y2168"/>
  <c r="Y2167"/>
  <c r="Y2166"/>
  <c r="Y2165"/>
  <c r="Y2164"/>
  <c r="Y2163"/>
  <c r="Y2162"/>
  <c r="Y2161"/>
  <c r="Y2160"/>
  <c r="Y2159"/>
  <c r="Y2158"/>
  <c r="Y2157"/>
  <c r="Y2156"/>
  <c r="Y2155"/>
  <c r="Y2154"/>
  <c r="Y2153"/>
  <c r="Y2152"/>
  <c r="Y2151"/>
  <c r="Y2150"/>
  <c r="Y2149"/>
  <c r="Y2148"/>
  <c r="Y2147"/>
  <c r="Y2146"/>
  <c r="Y2145"/>
  <c r="Y2144"/>
  <c r="Y2143"/>
  <c r="Y2142"/>
  <c r="Y2141"/>
  <c r="Y2140"/>
  <c r="Y2139"/>
  <c r="Y2138"/>
  <c r="Y2137"/>
  <c r="Y2136"/>
  <c r="Y2135"/>
  <c r="Y2134"/>
  <c r="Y2133"/>
  <c r="Y2132"/>
  <c r="Y2131"/>
  <c r="Y2130"/>
  <c r="Y2129"/>
  <c r="Y2128"/>
  <c r="Y2127"/>
  <c r="Y2126"/>
  <c r="Y2125"/>
  <c r="Y2124"/>
  <c r="Y2123"/>
  <c r="Y2122"/>
  <c r="Y2121"/>
  <c r="Y2120"/>
  <c r="Y2119"/>
  <c r="Y2118"/>
  <c r="Y2117"/>
  <c r="Y2116"/>
  <c r="Y2115"/>
  <c r="Y2114"/>
  <c r="Y2113"/>
  <c r="Y2112"/>
  <c r="Y2111"/>
  <c r="Y2110"/>
  <c r="Y2109"/>
  <c r="Y2108"/>
  <c r="Y2107"/>
  <c r="Y2106"/>
  <c r="Y2105"/>
  <c r="Y2104"/>
  <c r="Y2103"/>
  <c r="Y2102"/>
  <c r="Y2101"/>
  <c r="Y2100"/>
  <c r="Y2099"/>
  <c r="Y2098"/>
  <c r="Y2097"/>
  <c r="Y2096"/>
  <c r="Y2095"/>
  <c r="Y2094"/>
  <c r="Y2093"/>
  <c r="Y2092"/>
  <c r="Y2091"/>
  <c r="Y2090"/>
  <c r="Y2089"/>
  <c r="Y2088"/>
  <c r="Y2087"/>
  <c r="Y2086"/>
  <c r="Y2085"/>
  <c r="Y2084"/>
  <c r="Y2083"/>
  <c r="Y2082"/>
  <c r="Y2081"/>
  <c r="Y2080"/>
  <c r="Y2079"/>
  <c r="Y2078"/>
  <c r="Y2077"/>
  <c r="Y2076"/>
  <c r="Y2075"/>
  <c r="Y2074"/>
  <c r="Y2073"/>
  <c r="Y2072"/>
  <c r="Y2071"/>
  <c r="Y2070"/>
  <c r="Y2069"/>
  <c r="Y2068"/>
  <c r="Y2067"/>
  <c r="Y2066"/>
  <c r="Y2065"/>
  <c r="Y2064"/>
  <c r="Y2063"/>
  <c r="Y2062"/>
  <c r="Y2061"/>
  <c r="Y2060"/>
  <c r="Y2059"/>
  <c r="Y2058"/>
  <c r="Y2057"/>
  <c r="Y2056"/>
  <c r="Y2055"/>
  <c r="Y2054"/>
  <c r="Y2053"/>
  <c r="Y2052"/>
  <c r="Y2051"/>
  <c r="Y2050"/>
  <c r="Y2049"/>
  <c r="Y2048"/>
  <c r="Y2047"/>
  <c r="Y2046"/>
  <c r="Y2045"/>
  <c r="Y2044"/>
  <c r="Y2043"/>
  <c r="Y2042"/>
  <c r="Y2041"/>
  <c r="Y2040"/>
  <c r="Y2039"/>
  <c r="Y2038"/>
  <c r="Y2037"/>
  <c r="Y2036"/>
  <c r="Y2035"/>
  <c r="Y2034"/>
  <c r="Y2033"/>
  <c r="Y2032"/>
  <c r="Y2031"/>
  <c r="Y2030"/>
  <c r="Y2029"/>
  <c r="Y2028"/>
  <c r="Y2027"/>
  <c r="Y2026"/>
  <c r="Y2025"/>
  <c r="Y2024"/>
  <c r="Y2023"/>
  <c r="Y2022"/>
  <c r="Y2021"/>
  <c r="Y2020"/>
  <c r="Y2019"/>
  <c r="Y2018"/>
  <c r="Y2017"/>
  <c r="Y2016"/>
  <c r="Y2015"/>
  <c r="Y2014"/>
  <c r="Y2013"/>
  <c r="Y2012"/>
  <c r="Y2011"/>
  <c r="Y2010"/>
  <c r="Y2009"/>
  <c r="Y2008"/>
  <c r="Y2007"/>
  <c r="Y2006"/>
  <c r="Y2005"/>
  <c r="Y2004"/>
  <c r="Y2003"/>
  <c r="Y2002"/>
  <c r="Y2001"/>
  <c r="Y2000"/>
  <c r="Y1999"/>
  <c r="Y1998"/>
  <c r="Y1997"/>
  <c r="Y1996"/>
  <c r="Y1995"/>
  <c r="Y1994"/>
  <c r="Y1993"/>
  <c r="Y1992"/>
  <c r="Y1991"/>
  <c r="Y1990"/>
  <c r="Y1989"/>
  <c r="Y1988"/>
  <c r="Y1987"/>
  <c r="Y1986"/>
  <c r="Y1985"/>
  <c r="Y1984"/>
  <c r="Y1983"/>
  <c r="Y1982"/>
  <c r="Y1981"/>
  <c r="Y1980"/>
  <c r="Y1979"/>
  <c r="Y1978"/>
  <c r="Y1977"/>
  <c r="Y1976"/>
  <c r="Y1975"/>
  <c r="Y1974"/>
  <c r="Y1973"/>
  <c r="Y1972"/>
  <c r="Y1971"/>
  <c r="Y1970"/>
  <c r="Y1969"/>
  <c r="Y1968"/>
  <c r="Y1967"/>
  <c r="Y1966"/>
  <c r="Y1965"/>
  <c r="Y1964"/>
  <c r="Y1963"/>
  <c r="Y1962"/>
  <c r="Y1961"/>
  <c r="Y1960"/>
  <c r="Y1959"/>
  <c r="Y1958"/>
  <c r="Y1957"/>
  <c r="Y1956"/>
  <c r="Y1955"/>
  <c r="Y1954"/>
  <c r="Y1953"/>
  <c r="Y1952"/>
  <c r="Y1951"/>
  <c r="Y1950"/>
  <c r="Y1949"/>
  <c r="Y1948"/>
  <c r="Y1947"/>
  <c r="Y1946"/>
  <c r="Y1945"/>
  <c r="Y1944"/>
  <c r="Y1943"/>
  <c r="Y1942"/>
  <c r="Y1941"/>
  <c r="Y1940"/>
  <c r="Y1939"/>
  <c r="Y1938"/>
  <c r="Y1937"/>
  <c r="Y1936"/>
  <c r="Y1935"/>
  <c r="Y1934"/>
  <c r="Y1933"/>
  <c r="Y1932"/>
  <c r="Y1931"/>
  <c r="Y1930"/>
  <c r="Y1929"/>
  <c r="Y1928"/>
  <c r="Y1927"/>
  <c r="Y1926"/>
  <c r="Y1925"/>
  <c r="Y1924"/>
  <c r="Y1923"/>
  <c r="Y1922"/>
  <c r="Y1921"/>
  <c r="Y1920"/>
  <c r="Y1919"/>
  <c r="Y1918"/>
  <c r="Y1917"/>
  <c r="Y1916"/>
  <c r="Y1915"/>
  <c r="Y1914"/>
  <c r="Y1913"/>
  <c r="Y1912"/>
  <c r="Y1911"/>
  <c r="Y1910"/>
  <c r="Y1909"/>
  <c r="Y1908"/>
  <c r="Y1907"/>
  <c r="Y1906"/>
  <c r="Y1905"/>
  <c r="Y1904"/>
  <c r="Y1903"/>
  <c r="Y1902"/>
  <c r="Y1901"/>
  <c r="Y1900"/>
  <c r="Y1899"/>
  <c r="Y1898"/>
  <c r="Y1897"/>
  <c r="Y1896"/>
  <c r="Y1895"/>
  <c r="Y1894"/>
  <c r="Y1893"/>
  <c r="Y1892"/>
  <c r="Y1891"/>
  <c r="Y1890"/>
  <c r="Y1889"/>
  <c r="Y1888"/>
  <c r="Y1887"/>
  <c r="Y1886"/>
  <c r="Y1885"/>
  <c r="Y1884"/>
  <c r="Y1883"/>
  <c r="Y1882"/>
  <c r="Y1881"/>
  <c r="Y1880"/>
  <c r="Y1879"/>
  <c r="Y1878"/>
  <c r="Y1877"/>
  <c r="Y1876"/>
  <c r="Y1875"/>
  <c r="Y1874"/>
  <c r="Y1873"/>
  <c r="Y1872"/>
  <c r="Y1871"/>
  <c r="Y1870"/>
  <c r="Y1869"/>
  <c r="Y1868"/>
  <c r="Y1867"/>
  <c r="Y1866"/>
  <c r="Y1865"/>
  <c r="Y1864"/>
  <c r="Y1863"/>
  <c r="Y1862"/>
  <c r="Y1861"/>
  <c r="Y1860"/>
  <c r="Y1859"/>
  <c r="Y1858"/>
  <c r="Y1857"/>
  <c r="Y1856"/>
  <c r="Y1855"/>
  <c r="Y1854"/>
  <c r="Y1853"/>
  <c r="Y1852"/>
  <c r="Y1851"/>
  <c r="Y1850"/>
  <c r="Y1849"/>
  <c r="Y1848"/>
  <c r="Y1847"/>
  <c r="Y1846"/>
  <c r="Y1845"/>
  <c r="Y1844"/>
  <c r="Y1843"/>
  <c r="Y1842"/>
  <c r="Y1841"/>
  <c r="Y1840"/>
  <c r="Y1839"/>
  <c r="Y1838"/>
  <c r="Y1837"/>
  <c r="Y1836"/>
  <c r="Y1835"/>
  <c r="Y1834"/>
  <c r="Y1833"/>
  <c r="Y1832"/>
  <c r="Y1831"/>
  <c r="Y1830"/>
  <c r="Y1829"/>
  <c r="Y1828"/>
  <c r="Y1827"/>
  <c r="Y1826"/>
  <c r="Y1825"/>
  <c r="Y1824"/>
  <c r="Y1823"/>
  <c r="Y1822"/>
  <c r="Y1821"/>
  <c r="Y1820"/>
  <c r="Y1819"/>
  <c r="Y1818"/>
  <c r="Y1817"/>
  <c r="Y1816"/>
  <c r="Y1815"/>
  <c r="Y1814"/>
  <c r="Y1813"/>
  <c r="Y1812"/>
  <c r="Y1811"/>
  <c r="Y1810"/>
  <c r="Y1809"/>
  <c r="Y1808"/>
  <c r="Y1807"/>
  <c r="Y1806"/>
  <c r="Y1805"/>
  <c r="Y1804"/>
  <c r="Y1803"/>
  <c r="Y1802"/>
  <c r="Y1801"/>
  <c r="Y1800"/>
  <c r="Y1799"/>
  <c r="Y1798"/>
  <c r="Y1797"/>
  <c r="Y1796"/>
  <c r="Y1795"/>
  <c r="Y1794"/>
  <c r="Y1793"/>
  <c r="Y1792"/>
  <c r="Y1791"/>
  <c r="Y1790"/>
  <c r="Y1789"/>
  <c r="Y1788"/>
  <c r="Y1787"/>
  <c r="Y1786"/>
  <c r="Y1785"/>
  <c r="Y1784"/>
  <c r="Y1783"/>
  <c r="Y1782"/>
  <c r="Y1781"/>
  <c r="Y1780"/>
  <c r="Y1779"/>
  <c r="Y1778"/>
  <c r="Y1777"/>
  <c r="Y1776"/>
  <c r="Y1775"/>
  <c r="Y1774"/>
  <c r="Y1773"/>
  <c r="Y1772"/>
  <c r="Y1771"/>
  <c r="Y1770"/>
  <c r="Y1769"/>
  <c r="Y1768"/>
  <c r="Y1767"/>
  <c r="Y1766"/>
  <c r="Y1765"/>
  <c r="Y1764"/>
  <c r="Y1763"/>
  <c r="Y1762"/>
  <c r="Y1761"/>
  <c r="Y1760"/>
  <c r="Y1759"/>
  <c r="Y1758"/>
  <c r="Y1757"/>
  <c r="Y1756"/>
  <c r="Y1755"/>
  <c r="Y1754"/>
  <c r="Y1753"/>
  <c r="Y1752"/>
  <c r="Y1751"/>
  <c r="Y1750"/>
  <c r="Y1749"/>
  <c r="Y1748"/>
  <c r="Y1747"/>
  <c r="Y1746"/>
  <c r="Y1745"/>
  <c r="Y1744"/>
  <c r="Y1743"/>
  <c r="Y1742"/>
  <c r="Y1741"/>
  <c r="Y1740"/>
  <c r="Y1739"/>
  <c r="Y1738"/>
  <c r="Y1737"/>
  <c r="Y1736"/>
  <c r="Y1735"/>
  <c r="Y1734"/>
  <c r="Y1733"/>
  <c r="Y1732"/>
  <c r="Y1731"/>
  <c r="Y1730"/>
  <c r="Y1729"/>
  <c r="Y1728"/>
  <c r="Y1727"/>
  <c r="Y1726"/>
  <c r="Y1725"/>
  <c r="Y1724"/>
  <c r="Y1723"/>
  <c r="Y1722"/>
  <c r="Y1721"/>
  <c r="Y1720"/>
  <c r="Y1719"/>
  <c r="Y1718"/>
  <c r="Y1717"/>
  <c r="Y1716"/>
  <c r="Y1715"/>
  <c r="Y1714"/>
  <c r="Y1713"/>
  <c r="Y1712"/>
  <c r="Y1711"/>
  <c r="Y1710"/>
  <c r="Y1709"/>
  <c r="Y1708"/>
  <c r="Y1707"/>
  <c r="Y1706"/>
  <c r="Y1705"/>
  <c r="Y1704"/>
  <c r="Y1703"/>
  <c r="Y1702"/>
  <c r="Y1701"/>
  <c r="Y1700"/>
  <c r="Y1699"/>
  <c r="Y1698"/>
  <c r="Y1697"/>
  <c r="Y1696"/>
  <c r="Y1695"/>
  <c r="Y1694"/>
  <c r="Y1693"/>
  <c r="Y1692"/>
  <c r="Y1691"/>
  <c r="Y1690"/>
  <c r="Y1689"/>
  <c r="Y1688"/>
  <c r="Y1687"/>
  <c r="Y1686"/>
  <c r="Y1685"/>
  <c r="Y1684"/>
  <c r="Y1683"/>
  <c r="Y1682"/>
  <c r="Y1681"/>
  <c r="Y1680"/>
  <c r="Y1679"/>
  <c r="Y1678"/>
  <c r="Y1677"/>
  <c r="Y1676"/>
  <c r="Y1675"/>
  <c r="Y1674"/>
  <c r="Y1673"/>
  <c r="Y1672"/>
  <c r="Y1671"/>
  <c r="Y1670"/>
  <c r="Y1669"/>
  <c r="Y1668"/>
  <c r="Y1667"/>
  <c r="Y1666"/>
  <c r="Y1665"/>
  <c r="Y1664"/>
  <c r="Y1663"/>
  <c r="Y1662"/>
  <c r="Y1661"/>
  <c r="Y1660"/>
  <c r="Y1659"/>
  <c r="Y1658"/>
  <c r="Y1657"/>
  <c r="Y1656"/>
  <c r="Y1655"/>
  <c r="Y1654"/>
  <c r="Y1653"/>
  <c r="Y1652"/>
  <c r="Y1651"/>
  <c r="Y1650"/>
  <c r="Y1649"/>
  <c r="Y1648"/>
  <c r="Y1647"/>
  <c r="Y1646"/>
  <c r="Y1645"/>
  <c r="Y1644"/>
  <c r="Y1643"/>
  <c r="Y1642"/>
  <c r="Y1641"/>
  <c r="Y1640"/>
  <c r="Y1639"/>
  <c r="Y1638"/>
  <c r="Y1637"/>
  <c r="Y1636"/>
  <c r="Y1635"/>
  <c r="Y1634"/>
  <c r="Y1633"/>
  <c r="Y1632"/>
  <c r="Y1631"/>
  <c r="Y1630"/>
  <c r="Y1629"/>
  <c r="Y1628"/>
  <c r="Y1627"/>
  <c r="Y1626"/>
  <c r="Y1625"/>
  <c r="Y1624"/>
  <c r="Y1623"/>
  <c r="Y1622"/>
  <c r="Y1621"/>
  <c r="Y1620"/>
  <c r="Y1619"/>
  <c r="Y1618"/>
  <c r="Y1617"/>
  <c r="Y1616"/>
  <c r="Y1615"/>
  <c r="Y1614"/>
  <c r="Y1613"/>
  <c r="Y1612"/>
  <c r="Y1611"/>
  <c r="Y1610"/>
  <c r="Y1609"/>
  <c r="Y1608"/>
  <c r="Y1607"/>
  <c r="Y1606"/>
  <c r="Y1605"/>
  <c r="Y1604"/>
  <c r="Y1603"/>
  <c r="Y1602"/>
  <c r="Y1601"/>
  <c r="Y1600"/>
  <c r="Y1599"/>
  <c r="Y1598"/>
  <c r="Y1597"/>
  <c r="Y1596"/>
  <c r="Y1595"/>
  <c r="Y1594"/>
  <c r="Y1593"/>
  <c r="Y1592"/>
  <c r="Y1591"/>
  <c r="Y1590"/>
  <c r="Y1589"/>
  <c r="Y1588"/>
  <c r="Y1587"/>
  <c r="Y1586"/>
  <c r="Y1585"/>
  <c r="Y1584"/>
  <c r="Y1583"/>
  <c r="Y1582"/>
  <c r="Y1581"/>
  <c r="Y1580"/>
  <c r="Y1579"/>
  <c r="Y1578"/>
  <c r="Y1577"/>
  <c r="Y1576"/>
  <c r="Y1575"/>
  <c r="Y1574"/>
  <c r="Y1573"/>
  <c r="Y1572"/>
  <c r="Y1571"/>
  <c r="Y1570"/>
  <c r="Y1569"/>
  <c r="Y1568"/>
  <c r="Y1567"/>
  <c r="Y1566"/>
  <c r="Y1565"/>
  <c r="Y1564"/>
  <c r="Y1563"/>
  <c r="Y1562"/>
  <c r="Y1561"/>
  <c r="Y1560"/>
  <c r="Y1559"/>
  <c r="Y1558"/>
  <c r="Y1557"/>
  <c r="Y1556"/>
  <c r="Y1555"/>
  <c r="Y1554"/>
  <c r="Y1553"/>
  <c r="Y1552"/>
  <c r="Y1551"/>
  <c r="Y1550"/>
  <c r="Y1549"/>
  <c r="Y1548"/>
  <c r="Y1547"/>
  <c r="Y1546"/>
  <c r="Y1545"/>
  <c r="Y1544"/>
  <c r="Y1543"/>
  <c r="Y1542"/>
  <c r="Y1541"/>
  <c r="Y1540"/>
  <c r="Y1539"/>
  <c r="Y1538"/>
  <c r="Y1537"/>
  <c r="Y1536"/>
  <c r="Y1535"/>
  <c r="Y1534"/>
  <c r="Y1533"/>
  <c r="Y1532"/>
  <c r="Y1531"/>
  <c r="Y1530"/>
  <c r="Y1529"/>
  <c r="Y1528"/>
  <c r="Y1527"/>
  <c r="Y1526"/>
  <c r="Y1525"/>
  <c r="Y1524"/>
  <c r="Y1523"/>
  <c r="Y1522"/>
  <c r="Y1521"/>
  <c r="Y1520"/>
  <c r="Y1519"/>
  <c r="Y1518"/>
  <c r="Y1517"/>
  <c r="Y1516"/>
  <c r="Y1515"/>
  <c r="Y1514"/>
  <c r="Y1513"/>
  <c r="Y1512"/>
  <c r="Y1511"/>
  <c r="Y1510"/>
  <c r="Y1509"/>
  <c r="Y1508"/>
  <c r="Y1507"/>
  <c r="Y1506"/>
  <c r="Y1505"/>
  <c r="Y1504"/>
  <c r="Y1503"/>
  <c r="Y1502"/>
  <c r="Y1501"/>
  <c r="Y1500"/>
  <c r="Y1499"/>
  <c r="Y1498"/>
  <c r="Y1497"/>
  <c r="Y1496"/>
  <c r="Y1495"/>
  <c r="Y1494"/>
  <c r="Y1493"/>
  <c r="Y1492"/>
  <c r="Y1491"/>
  <c r="Y1490"/>
  <c r="Y1489"/>
  <c r="Y1488"/>
  <c r="Y1487"/>
  <c r="Y1486"/>
  <c r="Y1485"/>
  <c r="Y1484"/>
  <c r="Y1483"/>
  <c r="Y1482"/>
  <c r="Y1481"/>
  <c r="Y1480"/>
  <c r="Y1479"/>
  <c r="Y1478"/>
  <c r="Y1477"/>
  <c r="Y1476"/>
  <c r="Y1475"/>
  <c r="Y1474"/>
  <c r="Y1473"/>
  <c r="Y1472"/>
  <c r="Y1471"/>
  <c r="Y1470"/>
  <c r="Y1469"/>
  <c r="Y1468"/>
  <c r="Y1467"/>
  <c r="Y1466"/>
  <c r="Y1465"/>
  <c r="Y1464"/>
  <c r="Y1463"/>
  <c r="Y1462"/>
  <c r="Y1461"/>
  <c r="Y1460"/>
  <c r="Y1459"/>
  <c r="Y1458"/>
  <c r="Y1457"/>
  <c r="Y1456"/>
  <c r="Y1455"/>
  <c r="Y1454"/>
  <c r="Y1453"/>
  <c r="Y1452"/>
  <c r="Y1451"/>
  <c r="Y1450"/>
  <c r="Y1449"/>
  <c r="Y1448"/>
  <c r="Y1447"/>
  <c r="Y1446"/>
  <c r="Y1445"/>
  <c r="Y1444"/>
  <c r="Y1443"/>
  <c r="Y1442"/>
  <c r="Y1441"/>
  <c r="Y1440"/>
  <c r="Y1439"/>
  <c r="Y1438"/>
  <c r="Y1437"/>
  <c r="Y1436"/>
  <c r="Y1435"/>
  <c r="Y1434"/>
  <c r="Y1433"/>
  <c r="Y1432"/>
  <c r="Y1431"/>
  <c r="Y1430"/>
  <c r="Y1429"/>
  <c r="Y1428"/>
  <c r="Y1427"/>
  <c r="Y1426"/>
  <c r="Y1425"/>
  <c r="Y1424"/>
  <c r="Y1423"/>
  <c r="Y1422"/>
  <c r="Y1421"/>
  <c r="Y1420"/>
  <c r="Y1419"/>
  <c r="Y1418"/>
  <c r="Y1417"/>
  <c r="Y1416"/>
  <c r="Y1415"/>
  <c r="Y1414"/>
  <c r="Y1413"/>
  <c r="Y1412"/>
  <c r="Y1411"/>
  <c r="Y1410"/>
  <c r="Y1409"/>
  <c r="Y1408"/>
  <c r="Y1407"/>
  <c r="Y1406"/>
  <c r="Y1405"/>
  <c r="Y1404"/>
  <c r="Y1403"/>
  <c r="Y1402"/>
  <c r="Y1401"/>
  <c r="Y1400"/>
  <c r="Y1399"/>
  <c r="Y1398"/>
  <c r="Y1397"/>
  <c r="Y1396"/>
  <c r="Y1395"/>
  <c r="Y1394"/>
  <c r="Y1393"/>
  <c r="Y1392"/>
  <c r="Y1391"/>
  <c r="Y1390"/>
  <c r="Y1389"/>
  <c r="Y1388"/>
  <c r="Y1387"/>
  <c r="Y1386"/>
  <c r="Y1385"/>
  <c r="Y1384"/>
  <c r="Y1383"/>
  <c r="Y1382"/>
  <c r="Y1381"/>
  <c r="Y1380"/>
  <c r="Y1379"/>
  <c r="Y1378"/>
  <c r="Y1377"/>
  <c r="Y1376"/>
  <c r="Y1375"/>
  <c r="Y1374"/>
  <c r="Y1373"/>
  <c r="Y1372"/>
  <c r="Y1371"/>
  <c r="Y1370"/>
  <c r="Y1369"/>
  <c r="Y1368"/>
  <c r="Y1367"/>
  <c r="Y1366"/>
  <c r="Y1365"/>
  <c r="Y1364"/>
  <c r="Y1363"/>
  <c r="Y1362"/>
  <c r="Y1361"/>
  <c r="Y1360"/>
  <c r="Y1359"/>
  <c r="Y1358"/>
  <c r="Y1357"/>
  <c r="Y1356"/>
  <c r="Y1355"/>
  <c r="Y1354"/>
  <c r="Y1353"/>
  <c r="Y1352"/>
  <c r="Y1351"/>
  <c r="Y1350"/>
  <c r="Y1349"/>
  <c r="Y1348"/>
  <c r="Y1347"/>
  <c r="Y1346"/>
  <c r="Y1345"/>
  <c r="Y1344"/>
  <c r="Y1343"/>
  <c r="Y1342"/>
  <c r="Y1341"/>
  <c r="Y1340"/>
  <c r="Y1339"/>
  <c r="Y1338"/>
  <c r="Y1337"/>
  <c r="Y1336"/>
  <c r="Y1335"/>
  <c r="Y1334"/>
  <c r="Y1333"/>
  <c r="Y1332"/>
  <c r="Y1331"/>
  <c r="Y1330"/>
  <c r="Y1329"/>
  <c r="Y1328"/>
  <c r="Y1327"/>
  <c r="Y1326"/>
  <c r="Y1325"/>
  <c r="Y1324"/>
  <c r="Y1323"/>
  <c r="Y1322"/>
  <c r="Y1321"/>
  <c r="Y1320"/>
  <c r="Y1319"/>
  <c r="Y1318"/>
  <c r="Y1317"/>
  <c r="Y1316"/>
  <c r="Y1315"/>
  <c r="Y1314"/>
  <c r="Y1313"/>
  <c r="Y1312"/>
  <c r="Y1311"/>
  <c r="Y1310"/>
  <c r="Y1309"/>
  <c r="Y1308"/>
  <c r="Y1307"/>
  <c r="Y1306"/>
  <c r="Y1305"/>
  <c r="Y1304"/>
  <c r="Y1303"/>
  <c r="Y1302"/>
  <c r="Y1301"/>
  <c r="Y1300"/>
  <c r="Y1299"/>
  <c r="Y1298"/>
  <c r="Y1297"/>
  <c r="Y1296"/>
  <c r="Y1295"/>
  <c r="Y1294"/>
  <c r="Y1293"/>
  <c r="Y1292"/>
  <c r="Y1291"/>
  <c r="Y1290"/>
  <c r="Y1289"/>
  <c r="Y1288"/>
  <c r="Y1287"/>
  <c r="Y1286"/>
  <c r="Y1285"/>
  <c r="Y1284"/>
  <c r="Y1283"/>
  <c r="Y1282"/>
  <c r="Y1281"/>
  <c r="Y1280"/>
  <c r="Y1279"/>
  <c r="Y1278"/>
  <c r="Y1277"/>
  <c r="Y1276"/>
  <c r="Y1275"/>
  <c r="Y1274"/>
  <c r="Y1273"/>
  <c r="Y1272"/>
  <c r="Y1271"/>
  <c r="Y1270"/>
  <c r="Y1269"/>
  <c r="Y1268"/>
  <c r="Y1266"/>
  <c r="Y1265"/>
  <c r="Y1264"/>
  <c r="Y1263"/>
  <c r="Y1262"/>
  <c r="Y1261"/>
  <c r="Y1260"/>
  <c r="Y1259"/>
  <c r="Y1258"/>
  <c r="Y1257"/>
  <c r="Y1256"/>
  <c r="Y1255"/>
  <c r="Y1254"/>
  <c r="Y1253"/>
  <c r="Y1252"/>
  <c r="Y1251"/>
  <c r="Y1250"/>
  <c r="Y1249"/>
  <c r="Y1248"/>
  <c r="Y1247"/>
  <c r="Y1246"/>
  <c r="Y1245"/>
  <c r="Y1244"/>
  <c r="Y1243"/>
  <c r="Y1242"/>
  <c r="Y1241"/>
  <c r="Y1240"/>
  <c r="Y1239"/>
  <c r="Y1238"/>
  <c r="Y1237"/>
  <c r="Y1236"/>
  <c r="Y1235"/>
  <c r="Y1234"/>
  <c r="Y1233"/>
  <c r="Y1232"/>
  <c r="Y1231"/>
  <c r="Y1230"/>
  <c r="Y1229"/>
  <c r="Y1228"/>
  <c r="Y1227"/>
  <c r="Y1226"/>
  <c r="Y1225"/>
  <c r="Y1224"/>
  <c r="Y1223"/>
  <c r="Y1222"/>
  <c r="Y1221"/>
  <c r="Y1220"/>
  <c r="Y1219"/>
  <c r="Y1218"/>
  <c r="Y1217"/>
  <c r="Y1216"/>
  <c r="Y1215"/>
  <c r="Y1214"/>
  <c r="Y1213"/>
  <c r="Y1212"/>
  <c r="Y1211"/>
  <c r="Y1210"/>
  <c r="Y1209"/>
  <c r="Y1208"/>
  <c r="Y1207"/>
  <c r="Y1206"/>
  <c r="Y1205"/>
  <c r="Y1204"/>
  <c r="Y1203"/>
  <c r="Y1202"/>
  <c r="Y1201"/>
  <c r="Y1200"/>
  <c r="Y1199"/>
  <c r="Y1198"/>
  <c r="Y1197"/>
  <c r="Y1196"/>
  <c r="Y1195"/>
  <c r="Y1194"/>
  <c r="Y1193"/>
  <c r="Y1192"/>
  <c r="Y1191"/>
  <c r="Y1190"/>
  <c r="Y1189"/>
  <c r="Y1188"/>
  <c r="Y1187"/>
  <c r="Y1186"/>
  <c r="Y1185"/>
  <c r="Y1184"/>
  <c r="Y1183"/>
  <c r="Y1182"/>
  <c r="Y1181"/>
  <c r="Y1180"/>
  <c r="Y1179"/>
  <c r="Y1178"/>
  <c r="Y1177"/>
  <c r="Y1176"/>
  <c r="Y1175"/>
  <c r="Y1174"/>
  <c r="Y1173"/>
  <c r="Y1172"/>
  <c r="Y1171"/>
  <c r="Y1170"/>
  <c r="Y1169"/>
  <c r="Y1168"/>
  <c r="Y1167"/>
  <c r="Y1166"/>
  <c r="Y1165"/>
  <c r="Y1164"/>
  <c r="Y1163"/>
  <c r="Y1162"/>
  <c r="Y1161"/>
  <c r="Y1160"/>
  <c r="Y1159"/>
  <c r="Y1158"/>
  <c r="Y1157"/>
  <c r="Y1156"/>
  <c r="Y1155"/>
  <c r="Y1154"/>
  <c r="Y1153"/>
  <c r="Y1152"/>
  <c r="Y1151"/>
  <c r="Y1150"/>
  <c r="Y1149"/>
  <c r="Y1148"/>
  <c r="Y1147"/>
  <c r="Y1146"/>
  <c r="Y1145"/>
  <c r="Y1144"/>
  <c r="Y1143"/>
  <c r="Y1142"/>
  <c r="Y1141"/>
  <c r="Y1140"/>
  <c r="Y1139"/>
  <c r="Y1138"/>
  <c r="Y1137"/>
  <c r="Y1136"/>
  <c r="Y1135"/>
  <c r="Y1134"/>
  <c r="Y1133"/>
  <c r="Y1132"/>
  <c r="Y1131"/>
  <c r="Y1130"/>
  <c r="Y1129"/>
  <c r="Y1128"/>
  <c r="Y1127"/>
  <c r="Y1126"/>
  <c r="Y1125"/>
  <c r="Y1124"/>
  <c r="Y1123"/>
  <c r="Y1122"/>
  <c r="Y1121"/>
  <c r="Y1120"/>
  <c r="Y1119"/>
  <c r="Y1118"/>
  <c r="Y1117"/>
  <c r="Y1116"/>
  <c r="Y1115"/>
  <c r="Y1114"/>
  <c r="Y1113"/>
  <c r="Y1112"/>
  <c r="Y1111"/>
  <c r="Y1110"/>
  <c r="Y1109"/>
  <c r="Y1108"/>
  <c r="Y1107"/>
  <c r="Y1106"/>
  <c r="Y1105"/>
  <c r="Y1104"/>
  <c r="Y1103"/>
  <c r="Y1102"/>
  <c r="Y1101"/>
  <c r="Y1100"/>
  <c r="Y1099"/>
  <c r="Y1098"/>
  <c r="Y1097"/>
  <c r="Y1096"/>
  <c r="Y1095"/>
  <c r="Y1094"/>
  <c r="Y1093"/>
  <c r="Y1092"/>
  <c r="Y1091"/>
  <c r="Y1090"/>
  <c r="Y1089"/>
  <c r="Y1088"/>
  <c r="Y1087"/>
  <c r="Y1086"/>
  <c r="Y1085"/>
  <c r="Y1084"/>
  <c r="Y1083"/>
  <c r="Y1082"/>
  <c r="Y1081"/>
  <c r="Y1080"/>
  <c r="Y1079"/>
  <c r="Y1078"/>
  <c r="Y1077"/>
  <c r="Y1076"/>
  <c r="Y1075"/>
  <c r="Y1074"/>
  <c r="Y1073"/>
  <c r="Y1072"/>
  <c r="Y1071"/>
  <c r="Y1070"/>
  <c r="Y1069"/>
  <c r="Y1068"/>
  <c r="Y1067"/>
  <c r="Y1066"/>
  <c r="Y1065"/>
  <c r="Y1064"/>
  <c r="Y1063"/>
  <c r="Y1062"/>
  <c r="Y1061"/>
  <c r="Y1060"/>
  <c r="Y1059"/>
  <c r="Y1058"/>
  <c r="Y1057"/>
  <c r="Y1056"/>
  <c r="Y1055"/>
  <c r="Y1054"/>
  <c r="Y1053"/>
  <c r="Y1052"/>
  <c r="Y1051"/>
  <c r="Y1050"/>
  <c r="Y1049"/>
  <c r="Y1048"/>
  <c r="Y1047"/>
  <c r="Y1046"/>
  <c r="Y1045"/>
  <c r="Y1044"/>
  <c r="Y1043"/>
  <c r="Y1042"/>
  <c r="Y1041"/>
  <c r="Y1040"/>
  <c r="Y1039"/>
  <c r="Y1038"/>
  <c r="Y1037"/>
  <c r="Y1036"/>
  <c r="Y1035"/>
  <c r="Y1034"/>
  <c r="Y1033"/>
  <c r="Y1032"/>
  <c r="Y1031"/>
  <c r="Y1030"/>
  <c r="Y1029"/>
  <c r="Y1028"/>
  <c r="Y1027"/>
  <c r="Y1026"/>
  <c r="Y1025"/>
  <c r="Y1024"/>
  <c r="Y1023"/>
  <c r="Y1022"/>
  <c r="Y1021"/>
  <c r="Y1020"/>
  <c r="Y1019"/>
  <c r="Y1018"/>
  <c r="Y1017"/>
  <c r="Y1016"/>
  <c r="Y1015"/>
  <c r="Y1014"/>
  <c r="Y1013"/>
  <c r="Y1012"/>
  <c r="Y1011"/>
  <c r="Y1010"/>
  <c r="Y1009"/>
  <c r="Y1008"/>
  <c r="Y1007"/>
  <c r="Y1006"/>
  <c r="Y1005"/>
  <c r="Y1004"/>
  <c r="Y1003"/>
  <c r="Y1002"/>
  <c r="Y1001"/>
  <c r="Y1000"/>
  <c r="Y999"/>
  <c r="Y998"/>
  <c r="Y997"/>
  <c r="Y996"/>
  <c r="Y995"/>
  <c r="Y994"/>
  <c r="Y993"/>
  <c r="Y992"/>
  <c r="Y991"/>
  <c r="Y990"/>
  <c r="Y989"/>
  <c r="Y988"/>
  <c r="Y987"/>
  <c r="Y986"/>
  <c r="Y985"/>
  <c r="Y984"/>
  <c r="Y983"/>
  <c r="Y982"/>
  <c r="Y981"/>
  <c r="Y980"/>
  <c r="Y979"/>
  <c r="Y978"/>
  <c r="Y977"/>
  <c r="Y976"/>
  <c r="Y975"/>
  <c r="Y974"/>
  <c r="Y973"/>
  <c r="Y972"/>
  <c r="Y971"/>
  <c r="Y970"/>
  <c r="Y969"/>
  <c r="Y968"/>
  <c r="Y967"/>
  <c r="Y966"/>
  <c r="Y965"/>
  <c r="Y964"/>
  <c r="Y963"/>
  <c r="Y962"/>
  <c r="Y961"/>
  <c r="Y960"/>
  <c r="Y959"/>
  <c r="Y958"/>
  <c r="Y957"/>
  <c r="Y956"/>
  <c r="Y955"/>
  <c r="Y954"/>
  <c r="Y953"/>
  <c r="Y952"/>
  <c r="Y951"/>
  <c r="Y950"/>
  <c r="Y949"/>
  <c r="Y948"/>
  <c r="Y947"/>
  <c r="Y946"/>
  <c r="Y945"/>
  <c r="Y944"/>
  <c r="Y943"/>
  <c r="Y942"/>
  <c r="Y941"/>
  <c r="Y940"/>
  <c r="Y939"/>
  <c r="Y938"/>
  <c r="Y937"/>
  <c r="Y936"/>
  <c r="Y935"/>
  <c r="Y934"/>
  <c r="Y933"/>
  <c r="Y932"/>
  <c r="Y931"/>
  <c r="Y930"/>
  <c r="Y929"/>
  <c r="Y928"/>
  <c r="Y927"/>
  <c r="Y926"/>
  <c r="Y925"/>
  <c r="Y924"/>
  <c r="Y923"/>
  <c r="Y922"/>
  <c r="Y921"/>
  <c r="Y920"/>
  <c r="Y919"/>
  <c r="Y918"/>
  <c r="Y917"/>
  <c r="Y916"/>
  <c r="Y915"/>
  <c r="Y914"/>
  <c r="Y913"/>
  <c r="Y912"/>
  <c r="Y911"/>
  <c r="Y910"/>
  <c r="Y909"/>
  <c r="Y908"/>
  <c r="Y907"/>
  <c r="Y906"/>
  <c r="Y905"/>
  <c r="Y904"/>
  <c r="Y903"/>
  <c r="Y902"/>
  <c r="Y901"/>
  <c r="Y900"/>
  <c r="Y899"/>
  <c r="Y898"/>
  <c r="Y897"/>
  <c r="Y896"/>
  <c r="Y895"/>
  <c r="Y894"/>
  <c r="Y893"/>
  <c r="Y892"/>
  <c r="Y891"/>
  <c r="Y890"/>
  <c r="Y889"/>
  <c r="Y888"/>
  <c r="Y887"/>
  <c r="Y886"/>
  <c r="Y885"/>
  <c r="Y884"/>
  <c r="Y883"/>
  <c r="Y882"/>
  <c r="Y881"/>
  <c r="Y880"/>
  <c r="Y879"/>
  <c r="Y878"/>
  <c r="Y877"/>
  <c r="Y876"/>
  <c r="Y875"/>
  <c r="Y874"/>
  <c r="Y873"/>
  <c r="Y872"/>
  <c r="Y871"/>
  <c r="Y870"/>
  <c r="Y869"/>
  <c r="Y868"/>
  <c r="Y867"/>
  <c r="Y866"/>
  <c r="Y865"/>
  <c r="Y864"/>
  <c r="Y863"/>
  <c r="Y862"/>
  <c r="Y861"/>
  <c r="Y860"/>
  <c r="Y859"/>
  <c r="Y858"/>
  <c r="Y857"/>
  <c r="Y856"/>
  <c r="Y855"/>
  <c r="Y854"/>
  <c r="Y853"/>
  <c r="Y852"/>
  <c r="Y851"/>
  <c r="Y850"/>
  <c r="Y849"/>
  <c r="Y848"/>
  <c r="Y847"/>
  <c r="Y846"/>
  <c r="Y845"/>
  <c r="Y844"/>
  <c r="Y843"/>
  <c r="Y842"/>
  <c r="Y841"/>
  <c r="Y840"/>
  <c r="Y839"/>
  <c r="Y838"/>
  <c r="Y837"/>
  <c r="Y836"/>
  <c r="Y835"/>
  <c r="Y834"/>
  <c r="Y833"/>
  <c r="Y832"/>
  <c r="Y831"/>
  <c r="Y830"/>
  <c r="Y829"/>
  <c r="Y828"/>
  <c r="Y827"/>
  <c r="Y826"/>
  <c r="Y825"/>
  <c r="Y824"/>
  <c r="Y823"/>
  <c r="Y822"/>
  <c r="Y821"/>
  <c r="Y820"/>
  <c r="Y819"/>
  <c r="Y818"/>
  <c r="Y817"/>
  <c r="Y816"/>
  <c r="Y815"/>
  <c r="Y814"/>
  <c r="Y813"/>
  <c r="Y812"/>
  <c r="Y811"/>
  <c r="Y810"/>
  <c r="Y809"/>
  <c r="Y808"/>
  <c r="Y807"/>
  <c r="Y806"/>
  <c r="Y805"/>
  <c r="Y804"/>
  <c r="Y803"/>
  <c r="Y802"/>
  <c r="Y801"/>
  <c r="Y800"/>
  <c r="Y799"/>
  <c r="Y798"/>
  <c r="Y797"/>
  <c r="Y796"/>
  <c r="Y795"/>
  <c r="Y794"/>
  <c r="Y793"/>
  <c r="Y792"/>
  <c r="Y791"/>
  <c r="Y790"/>
  <c r="Y789"/>
  <c r="Y788"/>
  <c r="Y787"/>
  <c r="Y786"/>
  <c r="Y785"/>
  <c r="Y784"/>
  <c r="Y783"/>
  <c r="Y782"/>
  <c r="Y781"/>
  <c r="Y780"/>
  <c r="Y779"/>
  <c r="Y778"/>
  <c r="Y777"/>
  <c r="Y776"/>
  <c r="Y775"/>
  <c r="Y774"/>
  <c r="Y773"/>
  <c r="Y772"/>
  <c r="Y771"/>
  <c r="Y770"/>
  <c r="Y769"/>
  <c r="Y768"/>
  <c r="Y767"/>
  <c r="Y766"/>
  <c r="Y765"/>
  <c r="Y764"/>
  <c r="Y763"/>
  <c r="Y762"/>
  <c r="Y761"/>
  <c r="Y760"/>
  <c r="Y759"/>
  <c r="Y758"/>
  <c r="Y757"/>
  <c r="Y756"/>
  <c r="Y755"/>
  <c r="Y754"/>
  <c r="Y753"/>
  <c r="Y752"/>
  <c r="Y751"/>
  <c r="Y750"/>
  <c r="Y749"/>
  <c r="Y748"/>
  <c r="Y747"/>
  <c r="Y746"/>
  <c r="Y745"/>
  <c r="Y744"/>
  <c r="Y743"/>
  <c r="Y742"/>
  <c r="Y741"/>
  <c r="Y740"/>
  <c r="Y739"/>
  <c r="Y738"/>
  <c r="Y737"/>
  <c r="Y736"/>
  <c r="Y735"/>
  <c r="Y734"/>
  <c r="Y733"/>
  <c r="Y732"/>
  <c r="Y731"/>
  <c r="Y730"/>
  <c r="Y729"/>
  <c r="Y728"/>
  <c r="Y727"/>
  <c r="Y726"/>
  <c r="Y725"/>
  <c r="Y724"/>
  <c r="Y723"/>
  <c r="Y722"/>
  <c r="Y721"/>
  <c r="Y720"/>
  <c r="Y719"/>
  <c r="Y718"/>
  <c r="Y717"/>
  <c r="Y716"/>
  <c r="Y715"/>
  <c r="Y714"/>
  <c r="Y713"/>
  <c r="Y712"/>
  <c r="Y711"/>
  <c r="Y710"/>
  <c r="Y709"/>
  <c r="Y708"/>
  <c r="Y707"/>
  <c r="Y706"/>
  <c r="Y705"/>
  <c r="Y704"/>
  <c r="Y703"/>
  <c r="Y702"/>
  <c r="Y701"/>
  <c r="Y700"/>
  <c r="Y699"/>
  <c r="Y698"/>
  <c r="Y697"/>
  <c r="Y696"/>
  <c r="Y695"/>
  <c r="Y694"/>
  <c r="Y693"/>
  <c r="Y692"/>
  <c r="Y691"/>
  <c r="Y690"/>
  <c r="Y689"/>
  <c r="Y688"/>
  <c r="Y687"/>
  <c r="Y686"/>
  <c r="Y685"/>
  <c r="Y684"/>
  <c r="Y683"/>
  <c r="Y682"/>
  <c r="Y681"/>
  <c r="Y680"/>
  <c r="Y679"/>
  <c r="Y678"/>
  <c r="Y677"/>
  <c r="Y676"/>
  <c r="Y675"/>
  <c r="Y674"/>
  <c r="Y673"/>
  <c r="Y672"/>
  <c r="Y671"/>
  <c r="Y670"/>
  <c r="Y669"/>
  <c r="Y668"/>
  <c r="Y667"/>
  <c r="Y666"/>
  <c r="Y665"/>
  <c r="Y664"/>
  <c r="Y663"/>
  <c r="Y662"/>
  <c r="Y661"/>
  <c r="Y660"/>
  <c r="Y659"/>
  <c r="Y658"/>
  <c r="Y657"/>
  <c r="Y656"/>
  <c r="Y655"/>
  <c r="Y654"/>
  <c r="Y653"/>
  <c r="Y652"/>
  <c r="Y651"/>
  <c r="Y650"/>
  <c r="Y649"/>
  <c r="Y648"/>
  <c r="Y647"/>
  <c r="Y646"/>
  <c r="Y645"/>
  <c r="Y644"/>
  <c r="Y643"/>
  <c r="Y642"/>
  <c r="Y641"/>
  <c r="Y640"/>
  <c r="Y639"/>
  <c r="Y638"/>
  <c r="Y637"/>
  <c r="Y636"/>
  <c r="Y635"/>
  <c r="Y634"/>
  <c r="Y633"/>
  <c r="Y632"/>
  <c r="Y631"/>
  <c r="Y630"/>
  <c r="Y629"/>
  <c r="Y628"/>
  <c r="Y627"/>
  <c r="Y626"/>
  <c r="Y625"/>
  <c r="Y624"/>
  <c r="Y623"/>
  <c r="Y622"/>
  <c r="Y621"/>
  <c r="Y620"/>
  <c r="Y619"/>
  <c r="Y618"/>
  <c r="Y617"/>
  <c r="Y616"/>
  <c r="Y615"/>
  <c r="Y614"/>
  <c r="Y613"/>
  <c r="Y612"/>
  <c r="Y611"/>
  <c r="Y610"/>
  <c r="Y609"/>
  <c r="Y608"/>
  <c r="Y607"/>
  <c r="Y606"/>
  <c r="Y605"/>
  <c r="Y604"/>
  <c r="Y603"/>
  <c r="Y602"/>
  <c r="Y601"/>
  <c r="Y600"/>
  <c r="Y599"/>
  <c r="Y598"/>
  <c r="Y597"/>
  <c r="Y596"/>
  <c r="Y595"/>
  <c r="Y594"/>
  <c r="Y593"/>
  <c r="Y592"/>
  <c r="Y591"/>
  <c r="Y590"/>
  <c r="Y589"/>
  <c r="Y588"/>
  <c r="Y587"/>
  <c r="Y586"/>
  <c r="Y585"/>
  <c r="Y584"/>
  <c r="Y583"/>
  <c r="Y582"/>
  <c r="Y581"/>
  <c r="Y580"/>
  <c r="Y579"/>
  <c r="Y578"/>
  <c r="Y577"/>
  <c r="Y576"/>
  <c r="Y575"/>
  <c r="Y574"/>
  <c r="Y573"/>
  <c r="Y572"/>
  <c r="Y571"/>
  <c r="Y570"/>
  <c r="Y569"/>
  <c r="Y568"/>
  <c r="Y567"/>
  <c r="Y566"/>
  <c r="Y565"/>
  <c r="Y564"/>
  <c r="Y563"/>
  <c r="Y562"/>
  <c r="Y561"/>
  <c r="Y560"/>
  <c r="Y559"/>
  <c r="Y558"/>
  <c r="Y557"/>
  <c r="Y556"/>
  <c r="Y555"/>
  <c r="Y554"/>
  <c r="Y553"/>
  <c r="Y552"/>
  <c r="Y551"/>
  <c r="Y550"/>
  <c r="Y549"/>
  <c r="Y548"/>
  <c r="Y547"/>
  <c r="Y546"/>
  <c r="Y545"/>
  <c r="Y544"/>
  <c r="Y543"/>
  <c r="Y542"/>
  <c r="Y541"/>
  <c r="Y540"/>
  <c r="Y539"/>
  <c r="Y538"/>
  <c r="Y537"/>
  <c r="Y536"/>
  <c r="Y535"/>
  <c r="Y534"/>
  <c r="Y533"/>
  <c r="Y532"/>
  <c r="Y531"/>
  <c r="Y530"/>
  <c r="Y529"/>
  <c r="Y528"/>
  <c r="Y527"/>
  <c r="Y526"/>
  <c r="Y525"/>
  <c r="Y524"/>
  <c r="Y523"/>
  <c r="Y522"/>
  <c r="Y521"/>
  <c r="Y520"/>
  <c r="Y519"/>
  <c r="Y518"/>
  <c r="Y517"/>
  <c r="Y516"/>
  <c r="Y515"/>
  <c r="Y514"/>
  <c r="Y513"/>
  <c r="Y512"/>
  <c r="Y511"/>
  <c r="Y510"/>
  <c r="Y509"/>
  <c r="Y508"/>
  <c r="Y507"/>
  <c r="Y506"/>
  <c r="Y505"/>
  <c r="Y504"/>
  <c r="Y503"/>
  <c r="Y502"/>
  <c r="Y501"/>
  <c r="Y498"/>
  <c r="Y497"/>
  <c r="Y496"/>
  <c r="Y495"/>
  <c r="Y494"/>
  <c r="Y493"/>
  <c r="Y492"/>
  <c r="Y491"/>
  <c r="Y490"/>
  <c r="Y489"/>
  <c r="Y488"/>
  <c r="Y487"/>
  <c r="Y486"/>
  <c r="Y485"/>
  <c r="Y484"/>
  <c r="Y483"/>
  <c r="Y482"/>
  <c r="Y481"/>
  <c r="Y480"/>
  <c r="Y479"/>
  <c r="Y478"/>
  <c r="Y477"/>
  <c r="Y476"/>
  <c r="Y475"/>
  <c r="Y474"/>
  <c r="Y473"/>
  <c r="Y472"/>
  <c r="Y471"/>
  <c r="Y470"/>
  <c r="Y469"/>
  <c r="Y468"/>
  <c r="Y467"/>
  <c r="Y466"/>
  <c r="Y465"/>
  <c r="Y464"/>
  <c r="Y463"/>
  <c r="Y462"/>
  <c r="Y461"/>
  <c r="Y460"/>
  <c r="Y459"/>
  <c r="Y458"/>
  <c r="Y457"/>
  <c r="Y456"/>
  <c r="Y455"/>
  <c r="Y454"/>
  <c r="Y453"/>
  <c r="Y452"/>
  <c r="Y451"/>
  <c r="Y450"/>
  <c r="Y449"/>
  <c r="Y448"/>
  <c r="Y447"/>
  <c r="Y446"/>
  <c r="Y445"/>
  <c r="Y444"/>
  <c r="Y443"/>
  <c r="Y442"/>
  <c r="Y441"/>
  <c r="Y440"/>
  <c r="Y439"/>
  <c r="Y438"/>
  <c r="Y437"/>
  <c r="Y436"/>
  <c r="Y435"/>
  <c r="Y434"/>
  <c r="Y433"/>
  <c r="Y432"/>
  <c r="Y431"/>
  <c r="Y430"/>
  <c r="Y429"/>
  <c r="Y428"/>
  <c r="Y427"/>
  <c r="Y426"/>
  <c r="Y425"/>
  <c r="Y424"/>
  <c r="Y423"/>
  <c r="Y422"/>
  <c r="Y421"/>
  <c r="Y420"/>
  <c r="Y419"/>
  <c r="Y418"/>
  <c r="Y417"/>
  <c r="Y416"/>
  <c r="Y415"/>
  <c r="Y414"/>
  <c r="Y413"/>
  <c r="Y412"/>
  <c r="Y411"/>
  <c r="Y410"/>
  <c r="Y409"/>
  <c r="Y408"/>
  <c r="Y407"/>
  <c r="Y406"/>
  <c r="Y405"/>
  <c r="Y404"/>
  <c r="Y403"/>
  <c r="Y402"/>
  <c r="Y401"/>
  <c r="Y400"/>
  <c r="Y399"/>
  <c r="Y398"/>
  <c r="Y397"/>
  <c r="Y396"/>
  <c r="Y395"/>
  <c r="Y394"/>
  <c r="Y393"/>
  <c r="Y392"/>
  <c r="Y391"/>
  <c r="Y390"/>
  <c r="Y389"/>
  <c r="Y388"/>
  <c r="Y387"/>
  <c r="Y386"/>
  <c r="Y385"/>
  <c r="Y384"/>
  <c r="Y383"/>
  <c r="Y382"/>
  <c r="Y381"/>
  <c r="Y380"/>
  <c r="Y379"/>
  <c r="Y378"/>
  <c r="Y377"/>
  <c r="Y376"/>
  <c r="Y375"/>
  <c r="Y374"/>
  <c r="Y373"/>
  <c r="Y372"/>
  <c r="Y371"/>
  <c r="Y370"/>
  <c r="Y369"/>
  <c r="Y368"/>
  <c r="Y367"/>
  <c r="Y366"/>
  <c r="Y365"/>
  <c r="Y364"/>
  <c r="Y363"/>
  <c r="Y362"/>
  <c r="Y361"/>
  <c r="Y360"/>
  <c r="Y359"/>
  <c r="Y358"/>
  <c r="Y357"/>
  <c r="Y356"/>
  <c r="Y355"/>
  <c r="Y354"/>
  <c r="Y353"/>
  <c r="Y352"/>
  <c r="Y351"/>
  <c r="Y350"/>
  <c r="Y349"/>
  <c r="Y348"/>
  <c r="Y347"/>
  <c r="Y346"/>
  <c r="Y345"/>
  <c r="Y344"/>
  <c r="Y343"/>
  <c r="Y342"/>
  <c r="Y341"/>
  <c r="Y340"/>
  <c r="Y339"/>
  <c r="Y338"/>
  <c r="Y337"/>
  <c r="Y336"/>
  <c r="Y335"/>
  <c r="Y334"/>
  <c r="Y333"/>
  <c r="Y332"/>
  <c r="Y331"/>
  <c r="Y330"/>
  <c r="Y329"/>
  <c r="Y328"/>
  <c r="Y327"/>
  <c r="Y326"/>
  <c r="Y325"/>
  <c r="Y324"/>
  <c r="Y323"/>
  <c r="Y322"/>
  <c r="Y321"/>
  <c r="Y320"/>
  <c r="Y319"/>
  <c r="Y318"/>
  <c r="Y317"/>
  <c r="Y316"/>
  <c r="Y315"/>
  <c r="Y314"/>
  <c r="Y313"/>
  <c r="Y312"/>
  <c r="Y311"/>
  <c r="Y310"/>
  <c r="Y309"/>
  <c r="Y308"/>
  <c r="Y307"/>
  <c r="Y306"/>
  <c r="Y305"/>
  <c r="Y304"/>
  <c r="Y303"/>
  <c r="Y302"/>
  <c r="Y301"/>
  <c r="Y300"/>
  <c r="Y299"/>
  <c r="Y298"/>
  <c r="Y297"/>
  <c r="Y296"/>
  <c r="Y295"/>
  <c r="Y294"/>
  <c r="Y293"/>
  <c r="Y292"/>
  <c r="Y291"/>
  <c r="Y290"/>
  <c r="Y289"/>
  <c r="Y288"/>
  <c r="Y287"/>
  <c r="Y286"/>
  <c r="Y285"/>
  <c r="Y284"/>
  <c r="Y283"/>
  <c r="Y282"/>
  <c r="Y281"/>
  <c r="Y280"/>
  <c r="Y279"/>
  <c r="Y278"/>
  <c r="Y277"/>
  <c r="Y276"/>
  <c r="Y275"/>
  <c r="Y274"/>
  <c r="Y273"/>
  <c r="Y272"/>
  <c r="Y271"/>
  <c r="Y270"/>
  <c r="Y269"/>
  <c r="Y268"/>
  <c r="Y267"/>
  <c r="Y266"/>
  <c r="Y265"/>
  <c r="Y264"/>
  <c r="Y263"/>
  <c r="Y262"/>
  <c r="Y261"/>
  <c r="Y260"/>
  <c r="Y259"/>
  <c r="Y258"/>
  <c r="Y257"/>
  <c r="Y256"/>
  <c r="Y255"/>
  <c r="Y254"/>
  <c r="Y253"/>
  <c r="Y252"/>
  <c r="Y251"/>
  <c r="Y250"/>
  <c r="Y249"/>
  <c r="Y248"/>
  <c r="Y247"/>
  <c r="Y246"/>
  <c r="Y245"/>
  <c r="Y244"/>
  <c r="Y243"/>
  <c r="Y242"/>
  <c r="Y241"/>
  <c r="Y240"/>
  <c r="Y239"/>
  <c r="Y238"/>
  <c r="Y237"/>
  <c r="Y236"/>
  <c r="Y235"/>
  <c r="Y234"/>
  <c r="Y233"/>
  <c r="Y232"/>
  <c r="Y231"/>
  <c r="Y230"/>
  <c r="Y229"/>
  <c r="Y228"/>
  <c r="Y227"/>
  <c r="Y226"/>
  <c r="Y225"/>
  <c r="Y224"/>
  <c r="Y223"/>
  <c r="Y222"/>
  <c r="Y221"/>
  <c r="Y220"/>
  <c r="Y219"/>
  <c r="Y218"/>
  <c r="Y217"/>
  <c r="Y216"/>
  <c r="Y215"/>
  <c r="Y214"/>
  <c r="Y213"/>
  <c r="Y212"/>
  <c r="Y211"/>
  <c r="Y210"/>
  <c r="Y209"/>
  <c r="Y208"/>
  <c r="Y207"/>
  <c r="Y206"/>
  <c r="Y205"/>
  <c r="Y204"/>
  <c r="Y203"/>
  <c r="Y202"/>
  <c r="Y201"/>
  <c r="Y200"/>
  <c r="Y199"/>
  <c r="Y198"/>
  <c r="Y197"/>
  <c r="Y196"/>
  <c r="Y195"/>
  <c r="Y194"/>
  <c r="Y193"/>
  <c r="Y192"/>
  <c r="Y191"/>
  <c r="Y190"/>
  <c r="Y189"/>
  <c r="Y188"/>
  <c r="Y187"/>
  <c r="Y186"/>
  <c r="Y185"/>
  <c r="Y184"/>
  <c r="Y183"/>
  <c r="Y182"/>
  <c r="Y181"/>
  <c r="Y180"/>
  <c r="Y179"/>
  <c r="Y178"/>
  <c r="Y177"/>
  <c r="Y176"/>
  <c r="Y175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Y118"/>
  <c r="Y117"/>
  <c r="Y116"/>
  <c r="Y115"/>
  <c r="Y114"/>
  <c r="Y113"/>
  <c r="Y112"/>
  <c r="Y111"/>
  <c r="Y110"/>
  <c r="Y109"/>
  <c r="Y108"/>
  <c r="Y107"/>
  <c r="Y106"/>
  <c r="Y105"/>
  <c r="Y104"/>
  <c r="Y103"/>
  <c r="Y102"/>
  <c r="Y101"/>
  <c r="Y100"/>
  <c r="Y99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Y63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Y37"/>
  <c r="Y36"/>
  <c r="Y35"/>
  <c r="Y34"/>
  <c r="Y33"/>
  <c r="Y32"/>
  <c r="Y31"/>
  <c r="Y30"/>
  <c r="Y29"/>
  <c r="Y28"/>
  <c r="Y27"/>
  <c r="Y26"/>
  <c r="Y25"/>
  <c r="Y24"/>
  <c r="Y23"/>
  <c r="Y22"/>
  <c r="Y21"/>
  <c r="Y20"/>
  <c r="Y19"/>
  <c r="Y18"/>
  <c r="Y17"/>
  <c r="Y16"/>
  <c r="Y15"/>
  <c r="Y14"/>
  <c r="Y13"/>
  <c r="Y12"/>
  <c r="Y11"/>
  <c r="Y10"/>
  <c r="Y9"/>
  <c r="Y8"/>
  <c r="Y7"/>
  <c r="Y6"/>
  <c r="Y5"/>
  <c r="Y4"/>
  <c r="Y3"/>
  <c r="G499"/>
  <c r="F498"/>
  <c r="F499" l="1"/>
  <c r="S9"/>
  <c r="T9"/>
  <c r="V9"/>
  <c r="W9"/>
  <c r="S10"/>
  <c r="T10"/>
  <c r="V10"/>
  <c r="W10"/>
  <c r="S11"/>
  <c r="T11"/>
  <c r="V11"/>
  <c r="W11"/>
  <c r="S12"/>
  <c r="T12"/>
  <c r="V12"/>
  <c r="W12"/>
  <c r="S13"/>
  <c r="T13"/>
  <c r="V13"/>
  <c r="W13"/>
  <c r="S14"/>
  <c r="T14"/>
  <c r="V14"/>
  <c r="W14"/>
  <c r="S15"/>
  <c r="T15"/>
  <c r="V15"/>
  <c r="W15"/>
  <c r="S16"/>
  <c r="T16"/>
  <c r="V16"/>
  <c r="W16"/>
  <c r="S17"/>
  <c r="T17"/>
  <c r="V17"/>
  <c r="W17"/>
  <c r="S18"/>
  <c r="T18"/>
  <c r="V18"/>
  <c r="W18"/>
  <c r="S19"/>
  <c r="T19"/>
  <c r="V19"/>
  <c r="W19"/>
  <c r="S20"/>
  <c r="T20"/>
  <c r="V20"/>
  <c r="W20"/>
  <c r="S21"/>
  <c r="T21"/>
  <c r="V21"/>
  <c r="W21"/>
  <c r="S22"/>
  <c r="T22"/>
  <c r="V22"/>
  <c r="W22"/>
  <c r="S23"/>
  <c r="T23"/>
  <c r="V23"/>
  <c r="W23"/>
  <c r="S24"/>
  <c r="T24"/>
  <c r="V24"/>
  <c r="W24"/>
  <c r="S25"/>
  <c r="T25"/>
  <c r="V25"/>
  <c r="W25"/>
  <c r="S26"/>
  <c r="T26" s="1"/>
  <c r="W26" s="1"/>
  <c r="V26"/>
  <c r="S27"/>
  <c r="T27" s="1"/>
  <c r="W27" s="1"/>
  <c r="V27"/>
  <c r="S28"/>
  <c r="T28" s="1"/>
  <c r="W28" s="1"/>
  <c r="V28"/>
  <c r="S29"/>
  <c r="T29" s="1"/>
  <c r="W29" s="1"/>
  <c r="V29"/>
  <c r="S30"/>
  <c r="T30" s="1"/>
  <c r="W30" s="1"/>
  <c r="V30"/>
  <c r="S31"/>
  <c r="T31" s="1"/>
  <c r="W31" s="1"/>
  <c r="V31"/>
  <c r="S32"/>
  <c r="T32" s="1"/>
  <c r="W32" s="1"/>
  <c r="V32"/>
  <c r="S33"/>
  <c r="T33" s="1"/>
  <c r="W33" s="1"/>
  <c r="V33"/>
  <c r="S34"/>
  <c r="T34" s="1"/>
  <c r="W34" s="1"/>
  <c r="V34"/>
  <c r="S35"/>
  <c r="T35" s="1"/>
  <c r="W35" s="1"/>
  <c r="V35"/>
  <c r="S36"/>
  <c r="T36" s="1"/>
  <c r="W36" s="1"/>
  <c r="V36"/>
  <c r="S37"/>
  <c r="T37" s="1"/>
  <c r="W37" s="1"/>
  <c r="V37"/>
  <c r="S38"/>
  <c r="T38" s="1"/>
  <c r="W38" s="1"/>
  <c r="V38"/>
  <c r="S39"/>
  <c r="T39" s="1"/>
  <c r="W39" s="1"/>
  <c r="V39"/>
  <c r="S40"/>
  <c r="T40" s="1"/>
  <c r="W40" s="1"/>
  <c r="V40"/>
  <c r="S41"/>
  <c r="T41" s="1"/>
  <c r="W41" s="1"/>
  <c r="V41"/>
  <c r="S42"/>
  <c r="T42" s="1"/>
  <c r="W42" s="1"/>
  <c r="V42"/>
  <c r="S43"/>
  <c r="T43" s="1"/>
  <c r="W43" s="1"/>
  <c r="V43"/>
  <c r="S44"/>
  <c r="T44" s="1"/>
  <c r="W44" s="1"/>
  <c r="V44"/>
  <c r="S45"/>
  <c r="T45" s="1"/>
  <c r="W45" s="1"/>
  <c r="V45"/>
  <c r="S46"/>
  <c r="T46" s="1"/>
  <c r="W46" s="1"/>
  <c r="V46"/>
  <c r="S47"/>
  <c r="T47" s="1"/>
  <c r="W47" s="1"/>
  <c r="V47"/>
  <c r="S48"/>
  <c r="T48" s="1"/>
  <c r="W48" s="1"/>
  <c r="V48"/>
  <c r="S49"/>
  <c r="T49" s="1"/>
  <c r="W49" s="1"/>
  <c r="V49"/>
  <c r="S50"/>
  <c r="T50" s="1"/>
  <c r="W50" s="1"/>
  <c r="V50"/>
  <c r="S51"/>
  <c r="T51" s="1"/>
  <c r="W51" s="1"/>
  <c r="V51"/>
  <c r="S52"/>
  <c r="T52" s="1"/>
  <c r="W52" s="1"/>
  <c r="V52"/>
  <c r="S53"/>
  <c r="T53" s="1"/>
  <c r="W53" s="1"/>
  <c r="V53"/>
  <c r="S54"/>
  <c r="T54" s="1"/>
  <c r="W54" s="1"/>
  <c r="V54"/>
  <c r="S55"/>
  <c r="T55" s="1"/>
  <c r="W55" s="1"/>
  <c r="V55"/>
  <c r="S56"/>
  <c r="T56" s="1"/>
  <c r="W56" s="1"/>
  <c r="V56"/>
  <c r="S57"/>
  <c r="T57" s="1"/>
  <c r="W57" s="1"/>
  <c r="V57"/>
  <c r="S58"/>
  <c r="T58" s="1"/>
  <c r="W58" s="1"/>
  <c r="V58"/>
  <c r="S59"/>
  <c r="T59" s="1"/>
  <c r="W59" s="1"/>
  <c r="V59"/>
  <c r="S60"/>
  <c r="T60" s="1"/>
  <c r="W60" s="1"/>
  <c r="V60"/>
  <c r="S61"/>
  <c r="T61" s="1"/>
  <c r="W61" s="1"/>
  <c r="V61"/>
  <c r="S62"/>
  <c r="T62" s="1"/>
  <c r="W62" s="1"/>
  <c r="V62"/>
  <c r="S63"/>
  <c r="T63" s="1"/>
  <c r="W63" s="1"/>
  <c r="V63"/>
  <c r="S64"/>
  <c r="T64" s="1"/>
  <c r="W64" s="1"/>
  <c r="V64"/>
  <c r="S65"/>
  <c r="T65" s="1"/>
  <c r="W65" s="1"/>
  <c r="V65"/>
  <c r="S66"/>
  <c r="T66" s="1"/>
  <c r="W66" s="1"/>
  <c r="V66"/>
  <c r="S67"/>
  <c r="T67" s="1"/>
  <c r="W67" s="1"/>
  <c r="V67"/>
  <c r="S68"/>
  <c r="T68" s="1"/>
  <c r="W68" s="1"/>
  <c r="V68"/>
  <c r="S69"/>
  <c r="T69" s="1"/>
  <c r="W69" s="1"/>
  <c r="V69"/>
  <c r="S70"/>
  <c r="T70" s="1"/>
  <c r="W70" s="1"/>
  <c r="V70"/>
  <c r="S71"/>
  <c r="T71" s="1"/>
  <c r="W71" s="1"/>
  <c r="V71"/>
  <c r="S72"/>
  <c r="T72" s="1"/>
  <c r="W72" s="1"/>
  <c r="V72"/>
  <c r="S73"/>
  <c r="T73" s="1"/>
  <c r="W73" s="1"/>
  <c r="V73"/>
  <c r="S74"/>
  <c r="T74" s="1"/>
  <c r="V74"/>
  <c r="W74"/>
  <c r="S75"/>
  <c r="T75" s="1"/>
  <c r="V75"/>
  <c r="W75"/>
  <c r="S76"/>
  <c r="T76" s="1"/>
  <c r="W76" s="1"/>
  <c r="V76"/>
  <c r="S77"/>
  <c r="T77" s="1"/>
  <c r="W77" s="1"/>
  <c r="V77"/>
  <c r="S78"/>
  <c r="T78" s="1"/>
  <c r="W78" s="1"/>
  <c r="V78"/>
  <c r="S79"/>
  <c r="T79" s="1"/>
  <c r="W79" s="1"/>
  <c r="V79"/>
  <c r="S80"/>
  <c r="T80" s="1"/>
  <c r="W80" s="1"/>
  <c r="V80"/>
  <c r="S81"/>
  <c r="T81" s="1"/>
  <c r="W81" s="1"/>
  <c r="V81"/>
  <c r="S82"/>
  <c r="T82" s="1"/>
  <c r="W82" s="1"/>
  <c r="V82"/>
  <c r="S83"/>
  <c r="T83" s="1"/>
  <c r="W83" s="1"/>
  <c r="V83"/>
  <c r="S84"/>
  <c r="T84" s="1"/>
  <c r="W84" s="1"/>
  <c r="V84"/>
  <c r="S85"/>
  <c r="T85" s="1"/>
  <c r="W85" s="1"/>
  <c r="V85"/>
  <c r="S86"/>
  <c r="T86" s="1"/>
  <c r="W86" s="1"/>
  <c r="V86"/>
  <c r="S87"/>
  <c r="T87" s="1"/>
  <c r="W87" s="1"/>
  <c r="V87"/>
  <c r="S88"/>
  <c r="T88" s="1"/>
  <c r="W88" s="1"/>
  <c r="V88"/>
  <c r="S89"/>
  <c r="T89" s="1"/>
  <c r="V89"/>
  <c r="W89"/>
  <c r="S90"/>
  <c r="T90" s="1"/>
  <c r="V90"/>
  <c r="W90"/>
  <c r="S91"/>
  <c r="T91" s="1"/>
  <c r="W91" s="1"/>
  <c r="V91"/>
  <c r="S92"/>
  <c r="T92" s="1"/>
  <c r="W92" s="1"/>
  <c r="V92"/>
  <c r="S93"/>
  <c r="T93" s="1"/>
  <c r="V93"/>
  <c r="W93"/>
  <c r="S94"/>
  <c r="T94" s="1"/>
  <c r="V94"/>
  <c r="W94"/>
  <c r="S95"/>
  <c r="T95" s="1"/>
  <c r="W95" s="1"/>
  <c r="V95"/>
  <c r="S96"/>
  <c r="T96" s="1"/>
  <c r="W96" s="1"/>
  <c r="V96"/>
  <c r="S97"/>
  <c r="T97" s="1"/>
  <c r="V97"/>
  <c r="W97" s="1"/>
  <c r="S98"/>
  <c r="T98" s="1"/>
  <c r="V98"/>
  <c r="W98"/>
  <c r="S99"/>
  <c r="T99" s="1"/>
  <c r="W99" s="1"/>
  <c r="V99"/>
  <c r="S100"/>
  <c r="T100" s="1"/>
  <c r="W100" s="1"/>
  <c r="V100"/>
  <c r="S101"/>
  <c r="T101" s="1"/>
  <c r="V101"/>
  <c r="W101" s="1"/>
  <c r="S102"/>
  <c r="T102" s="1"/>
  <c r="V102"/>
  <c r="W102"/>
  <c r="S103"/>
  <c r="T103" s="1"/>
  <c r="W103" s="1"/>
  <c r="V103"/>
  <c r="S104"/>
  <c r="T104" s="1"/>
  <c r="W104" s="1"/>
  <c r="V104"/>
  <c r="S105"/>
  <c r="T105" s="1"/>
  <c r="V105"/>
  <c r="W105" s="1"/>
  <c r="S106"/>
  <c r="T106" s="1"/>
  <c r="V106"/>
  <c r="W106"/>
  <c r="S107"/>
  <c r="T107" s="1"/>
  <c r="W107" s="1"/>
  <c r="V107"/>
  <c r="S108"/>
  <c r="T108" s="1"/>
  <c r="W108" s="1"/>
  <c r="V108"/>
  <c r="S109"/>
  <c r="T109" s="1"/>
  <c r="V109"/>
  <c r="W109" s="1"/>
  <c r="S110"/>
  <c r="T110" s="1"/>
  <c r="V110"/>
  <c r="W110"/>
  <c r="S111"/>
  <c r="T111" s="1"/>
  <c r="W111" s="1"/>
  <c r="V111"/>
  <c r="S112"/>
  <c r="T112" s="1"/>
  <c r="W112" s="1"/>
  <c r="V112"/>
  <c r="S113"/>
  <c r="T113" s="1"/>
  <c r="V113"/>
  <c r="W113" s="1"/>
  <c r="S114"/>
  <c r="T114" s="1"/>
  <c r="V114"/>
  <c r="W114"/>
  <c r="S115"/>
  <c r="T115" s="1"/>
  <c r="W115" s="1"/>
  <c r="V115"/>
  <c r="S116"/>
  <c r="T116" s="1"/>
  <c r="W116" s="1"/>
  <c r="V116"/>
  <c r="S117"/>
  <c r="T117" s="1"/>
  <c r="V117"/>
  <c r="W117"/>
  <c r="S118"/>
  <c r="T118" s="1"/>
  <c r="V118"/>
  <c r="W118"/>
  <c r="S119"/>
  <c r="T119" s="1"/>
  <c r="W119" s="1"/>
  <c r="V119"/>
  <c r="S120"/>
  <c r="T120" s="1"/>
  <c r="W120" s="1"/>
  <c r="V120"/>
  <c r="S121"/>
  <c r="T121" s="1"/>
  <c r="V121"/>
  <c r="W121" s="1"/>
  <c r="S122"/>
  <c r="T122" s="1"/>
  <c r="V122"/>
  <c r="W122"/>
  <c r="S123"/>
  <c r="T123" s="1"/>
  <c r="W123" s="1"/>
  <c r="V123"/>
  <c r="S124"/>
  <c r="T124" s="1"/>
  <c r="W124" s="1"/>
  <c r="V124"/>
  <c r="S125"/>
  <c r="T125" s="1"/>
  <c r="V125"/>
  <c r="W125" s="1"/>
  <c r="S126"/>
  <c r="T126" s="1"/>
  <c r="V126"/>
  <c r="W126"/>
  <c r="S127"/>
  <c r="T127" s="1"/>
  <c r="V127"/>
  <c r="W127"/>
  <c r="S128"/>
  <c r="T128" s="1"/>
  <c r="V128"/>
  <c r="W128"/>
  <c r="S129"/>
  <c r="T129" s="1"/>
  <c r="V129"/>
  <c r="W129" s="1"/>
  <c r="S130"/>
  <c r="T130" s="1"/>
  <c r="V130"/>
  <c r="W130"/>
  <c r="S131"/>
  <c r="T131" s="1"/>
  <c r="W131" s="1"/>
  <c r="V131"/>
  <c r="S132"/>
  <c r="T132" s="1"/>
  <c r="W132" s="1"/>
  <c r="V132"/>
  <c r="S133"/>
  <c r="T133" s="1"/>
  <c r="V133"/>
  <c r="W133" s="1"/>
  <c r="S134"/>
  <c r="T134" s="1"/>
  <c r="V134"/>
  <c r="W134"/>
  <c r="S135"/>
  <c r="T135" s="1"/>
  <c r="V135"/>
  <c r="W135"/>
  <c r="S136"/>
  <c r="T136" s="1"/>
  <c r="V136"/>
  <c r="W136"/>
  <c r="S137"/>
  <c r="T137" s="1"/>
  <c r="V137"/>
  <c r="W137" s="1"/>
  <c r="S138"/>
  <c r="T138" s="1"/>
  <c r="V138"/>
  <c r="W138"/>
  <c r="S139"/>
  <c r="T139" s="1"/>
  <c r="W139" s="1"/>
  <c r="V139"/>
  <c r="S140"/>
  <c r="T140" s="1"/>
  <c r="W140" s="1"/>
  <c r="V140"/>
  <c r="S141"/>
  <c r="T141" s="1"/>
  <c r="V141"/>
  <c r="W141" s="1"/>
  <c r="S142"/>
  <c r="T142" s="1"/>
  <c r="V142"/>
  <c r="W142"/>
  <c r="S143"/>
  <c r="T143" s="1"/>
  <c r="W143" s="1"/>
  <c r="V143"/>
  <c r="S144"/>
  <c r="T144" s="1"/>
  <c r="W144" s="1"/>
  <c r="V144"/>
  <c r="S145"/>
  <c r="T145" s="1"/>
  <c r="V145"/>
  <c r="W145" s="1"/>
  <c r="S146"/>
  <c r="T146" s="1"/>
  <c r="V146"/>
  <c r="W146"/>
  <c r="S147"/>
  <c r="T147" s="1"/>
  <c r="W147" s="1"/>
  <c r="V147"/>
  <c r="S148"/>
  <c r="T148" s="1"/>
  <c r="V148"/>
  <c r="W148"/>
  <c r="S149"/>
  <c r="T149" s="1"/>
  <c r="V149"/>
  <c r="W149"/>
  <c r="S150"/>
  <c r="T150" s="1"/>
  <c r="V150"/>
  <c r="W150"/>
  <c r="S151"/>
  <c r="T151" s="1"/>
  <c r="W151" s="1"/>
  <c r="V151"/>
  <c r="S152"/>
  <c r="T152" s="1"/>
  <c r="W152" s="1"/>
  <c r="V152"/>
  <c r="S153"/>
  <c r="T153" s="1"/>
  <c r="V153"/>
  <c r="W153" s="1"/>
  <c r="S154"/>
  <c r="T154" s="1"/>
  <c r="V154"/>
  <c r="W154"/>
  <c r="S155"/>
  <c r="T155" s="1"/>
  <c r="W155" s="1"/>
  <c r="V155"/>
  <c r="S156"/>
  <c r="T156" s="1"/>
  <c r="W156" s="1"/>
  <c r="V156"/>
  <c r="S157"/>
  <c r="T157" s="1"/>
  <c r="V157"/>
  <c r="W157" s="1"/>
  <c r="S158"/>
  <c r="T158" s="1"/>
  <c r="V158"/>
  <c r="W158"/>
  <c r="S159"/>
  <c r="T159" s="1"/>
  <c r="W159" s="1"/>
  <c r="V159"/>
  <c r="S160"/>
  <c r="T160" s="1"/>
  <c r="W160" s="1"/>
  <c r="V160"/>
  <c r="S161"/>
  <c r="T161" s="1"/>
  <c r="V161"/>
  <c r="W161" s="1"/>
  <c r="S162"/>
  <c r="T162" s="1"/>
  <c r="V162"/>
  <c r="W162"/>
  <c r="S163"/>
  <c r="T163" s="1"/>
  <c r="W163" s="1"/>
  <c r="V163"/>
  <c r="S164"/>
  <c r="T164" s="1"/>
  <c r="W164" s="1"/>
  <c r="V164"/>
  <c r="S165"/>
  <c r="T165" s="1"/>
  <c r="V165"/>
  <c r="W165" s="1"/>
  <c r="S166"/>
  <c r="T166" s="1"/>
  <c r="V166"/>
  <c r="W166"/>
  <c r="S167"/>
  <c r="T167" s="1"/>
  <c r="W167" s="1"/>
  <c r="V167"/>
  <c r="S168"/>
  <c r="T168" s="1"/>
  <c r="W168" s="1"/>
  <c r="V168"/>
  <c r="S169"/>
  <c r="T169" s="1"/>
  <c r="V169"/>
  <c r="W169"/>
  <c r="S170"/>
  <c r="T170" s="1"/>
  <c r="V170"/>
  <c r="W170"/>
  <c r="S171"/>
  <c r="T171" s="1"/>
  <c r="W171" s="1"/>
  <c r="V171"/>
  <c r="S172"/>
  <c r="T172" s="1"/>
  <c r="W172" s="1"/>
  <c r="V172"/>
  <c r="S173"/>
  <c r="T173" s="1"/>
  <c r="V173"/>
  <c r="W173" s="1"/>
  <c r="S174"/>
  <c r="T174" s="1"/>
  <c r="V174"/>
  <c r="W174"/>
  <c r="S175"/>
  <c r="T175" s="1"/>
  <c r="W175" s="1"/>
  <c r="V175"/>
  <c r="S176"/>
  <c r="T176" s="1"/>
  <c r="W176" s="1"/>
  <c r="V176"/>
  <c r="S177"/>
  <c r="T177" s="1"/>
  <c r="V177"/>
  <c r="W177" s="1"/>
  <c r="S178"/>
  <c r="T178" s="1"/>
  <c r="V178"/>
  <c r="W178"/>
  <c r="S179"/>
  <c r="T179" s="1"/>
  <c r="W179" s="1"/>
  <c r="V179"/>
  <c r="S180"/>
  <c r="T180" s="1"/>
  <c r="W180" s="1"/>
  <c r="V180"/>
  <c r="S181"/>
  <c r="T181" s="1"/>
  <c r="V181"/>
  <c r="W181" s="1"/>
  <c r="S182"/>
  <c r="T182" s="1"/>
  <c r="V182"/>
  <c r="W182"/>
  <c r="S183"/>
  <c r="T183" s="1"/>
  <c r="W183" s="1"/>
  <c r="V183"/>
  <c r="S184"/>
  <c r="T184" s="1"/>
  <c r="W184" s="1"/>
  <c r="V184"/>
  <c r="S185"/>
  <c r="T185" s="1"/>
  <c r="V185"/>
  <c r="W185" s="1"/>
  <c r="S186"/>
  <c r="T186" s="1"/>
  <c r="V186"/>
  <c r="W186"/>
  <c r="S187"/>
  <c r="T187" s="1"/>
  <c r="W187" s="1"/>
  <c r="V187"/>
  <c r="S188"/>
  <c r="T188" s="1"/>
  <c r="W188" s="1"/>
  <c r="V188"/>
  <c r="S189"/>
  <c r="T189" s="1"/>
  <c r="V189"/>
  <c r="W189" s="1"/>
  <c r="S190"/>
  <c r="T190" s="1"/>
  <c r="V190"/>
  <c r="W190"/>
  <c r="S191"/>
  <c r="T191" s="1"/>
  <c r="W191" s="1"/>
  <c r="V191"/>
  <c r="S192"/>
  <c r="T192" s="1"/>
  <c r="W192" s="1"/>
  <c r="V192"/>
  <c r="S193"/>
  <c r="T193" s="1"/>
  <c r="V193"/>
  <c r="W193" s="1"/>
  <c r="S194"/>
  <c r="T194" s="1"/>
  <c r="V194"/>
  <c r="W194"/>
  <c r="S195"/>
  <c r="T195" s="1"/>
  <c r="W195" s="1"/>
  <c r="V195"/>
  <c r="S196"/>
  <c r="T196" s="1"/>
  <c r="W196" s="1"/>
  <c r="V196"/>
  <c r="S197"/>
  <c r="T197" s="1"/>
  <c r="V197"/>
  <c r="W197" s="1"/>
  <c r="S198"/>
  <c r="T198" s="1"/>
  <c r="V198"/>
  <c r="W198"/>
  <c r="S199"/>
  <c r="T199" s="1"/>
  <c r="W199" s="1"/>
  <c r="V199"/>
  <c r="S200"/>
  <c r="T200" s="1"/>
  <c r="W200" s="1"/>
  <c r="V200"/>
  <c r="S201"/>
  <c r="T201" s="1"/>
  <c r="V201"/>
  <c r="W201" s="1"/>
  <c r="S202"/>
  <c r="T202" s="1"/>
  <c r="V202"/>
  <c r="W202"/>
  <c r="S203"/>
  <c r="T203" s="1"/>
  <c r="W203" s="1"/>
  <c r="V203"/>
  <c r="S204"/>
  <c r="T204" s="1"/>
  <c r="W204" s="1"/>
  <c r="V204"/>
  <c r="S205"/>
  <c r="T205" s="1"/>
  <c r="V205"/>
  <c r="W205" s="1"/>
  <c r="S206"/>
  <c r="T206" s="1"/>
  <c r="V206"/>
  <c r="W206"/>
  <c r="S207"/>
  <c r="T207" s="1"/>
  <c r="W207" s="1"/>
  <c r="V207"/>
  <c r="S208"/>
  <c r="T208" s="1"/>
  <c r="W208" s="1"/>
  <c r="V208"/>
  <c r="S209"/>
  <c r="T209" s="1"/>
  <c r="V209"/>
  <c r="W209" s="1"/>
  <c r="S210"/>
  <c r="T210" s="1"/>
  <c r="V210"/>
  <c r="W210"/>
  <c r="S211"/>
  <c r="T211" s="1"/>
  <c r="W211" s="1"/>
  <c r="V211"/>
  <c r="S212"/>
  <c r="T212" s="1"/>
  <c r="W212" s="1"/>
  <c r="V212"/>
  <c r="S213"/>
  <c r="T213" s="1"/>
  <c r="V213"/>
  <c r="W213" s="1"/>
  <c r="S214"/>
  <c r="T214" s="1"/>
  <c r="V214"/>
  <c r="W214"/>
  <c r="S215"/>
  <c r="T215" s="1"/>
  <c r="W215" s="1"/>
  <c r="V215"/>
  <c r="S216"/>
  <c r="T216" s="1"/>
  <c r="W216" s="1"/>
  <c r="V216"/>
  <c r="S217"/>
  <c r="T217" s="1"/>
  <c r="V217"/>
  <c r="W217" s="1"/>
  <c r="S218"/>
  <c r="T218" s="1"/>
  <c r="V218"/>
  <c r="W218"/>
  <c r="S219"/>
  <c r="T219" s="1"/>
  <c r="W219" s="1"/>
  <c r="V219"/>
  <c r="S220"/>
  <c r="T220" s="1"/>
  <c r="W220" s="1"/>
  <c r="V220"/>
  <c r="S221"/>
  <c r="T221" s="1"/>
  <c r="V221"/>
  <c r="W221" s="1"/>
  <c r="S222"/>
  <c r="T222" s="1"/>
  <c r="V222"/>
  <c r="W222"/>
  <c r="S223"/>
  <c r="T223" s="1"/>
  <c r="W223" s="1"/>
  <c r="V223"/>
  <c r="S224"/>
  <c r="T224" s="1"/>
  <c r="W224" s="1"/>
  <c r="V224"/>
  <c r="S225"/>
  <c r="T225" s="1"/>
  <c r="V225"/>
  <c r="W225" s="1"/>
  <c r="S226"/>
  <c r="T226" s="1"/>
  <c r="V226"/>
  <c r="W226"/>
  <c r="S227"/>
  <c r="T227" s="1"/>
  <c r="W227" s="1"/>
  <c r="V227"/>
  <c r="S228"/>
  <c r="T228" s="1"/>
  <c r="W228" s="1"/>
  <c r="V228"/>
  <c r="S229"/>
  <c r="T229" s="1"/>
  <c r="V229"/>
  <c r="W229" s="1"/>
  <c r="S230"/>
  <c r="T230" s="1"/>
  <c r="V230"/>
  <c r="W230"/>
  <c r="S231"/>
  <c r="T231" s="1"/>
  <c r="W231" s="1"/>
  <c r="V231"/>
  <c r="S232"/>
  <c r="T232" s="1"/>
  <c r="W232" s="1"/>
  <c r="V232"/>
  <c r="S233"/>
  <c r="T233" s="1"/>
  <c r="V233"/>
  <c r="W233" s="1"/>
  <c r="S234"/>
  <c r="T234" s="1"/>
  <c r="V234"/>
  <c r="W234"/>
  <c r="S235"/>
  <c r="T235" s="1"/>
  <c r="W235" s="1"/>
  <c r="V235"/>
  <c r="S236"/>
  <c r="T236" s="1"/>
  <c r="W236" s="1"/>
  <c r="V236"/>
  <c r="S237"/>
  <c r="T237" s="1"/>
  <c r="V237"/>
  <c r="W237" s="1"/>
  <c r="S238"/>
  <c r="T238" s="1"/>
  <c r="V238"/>
  <c r="W238"/>
  <c r="S239"/>
  <c r="T239" s="1"/>
  <c r="W239" s="1"/>
  <c r="V239"/>
  <c r="S240"/>
  <c r="T240" s="1"/>
  <c r="V240"/>
  <c r="W240"/>
  <c r="S241"/>
  <c r="T241" s="1"/>
  <c r="V241"/>
  <c r="W241"/>
  <c r="S242"/>
  <c r="T242" s="1"/>
  <c r="V242"/>
  <c r="W242"/>
  <c r="S243"/>
  <c r="T243" s="1"/>
  <c r="W243" s="1"/>
  <c r="V243"/>
  <c r="S244"/>
  <c r="T244" s="1"/>
  <c r="W244" s="1"/>
  <c r="V244"/>
  <c r="S245"/>
  <c r="T245" s="1"/>
  <c r="V245"/>
  <c r="W245" s="1"/>
  <c r="S246"/>
  <c r="T246" s="1"/>
  <c r="V246"/>
  <c r="W246"/>
  <c r="S247"/>
  <c r="T247" s="1"/>
  <c r="W247" s="1"/>
  <c r="V247"/>
  <c r="S248"/>
  <c r="T248" s="1"/>
  <c r="W248" s="1"/>
  <c r="V248"/>
  <c r="S249"/>
  <c r="T249" s="1"/>
  <c r="V249"/>
  <c r="W249" s="1"/>
  <c r="S250"/>
  <c r="T250" s="1"/>
  <c r="V250"/>
  <c r="W250"/>
  <c r="S251"/>
  <c r="T251" s="1"/>
  <c r="W251" s="1"/>
  <c r="V251"/>
  <c r="S252"/>
  <c r="T252" s="1"/>
  <c r="W252" s="1"/>
  <c r="V252"/>
  <c r="S253"/>
  <c r="T253" s="1"/>
  <c r="V253"/>
  <c r="W253" s="1"/>
  <c r="S254"/>
  <c r="T254" s="1"/>
  <c r="V254"/>
  <c r="W254"/>
  <c r="S255"/>
  <c r="T255" s="1"/>
  <c r="W255" s="1"/>
  <c r="V255"/>
  <c r="S256"/>
  <c r="T256" s="1"/>
  <c r="W256" s="1"/>
  <c r="V256"/>
  <c r="S257"/>
  <c r="T257" s="1"/>
  <c r="V257"/>
  <c r="W257" s="1"/>
  <c r="S258"/>
  <c r="T258" s="1"/>
  <c r="V258"/>
  <c r="W258"/>
  <c r="S259"/>
  <c r="T259" s="1"/>
  <c r="W259" s="1"/>
  <c r="V259"/>
  <c r="S260"/>
  <c r="T260" s="1"/>
  <c r="W260" s="1"/>
  <c r="V260"/>
  <c r="S261"/>
  <c r="T261" s="1"/>
  <c r="V261"/>
  <c r="W261" s="1"/>
  <c r="S262"/>
  <c r="T262" s="1"/>
  <c r="V262"/>
  <c r="W262"/>
  <c r="S263"/>
  <c r="T263" s="1"/>
  <c r="W263" s="1"/>
  <c r="V263"/>
  <c r="S264"/>
  <c r="T264" s="1"/>
  <c r="W264" s="1"/>
  <c r="V264"/>
  <c r="S265"/>
  <c r="T265" s="1"/>
  <c r="V265"/>
  <c r="W265" s="1"/>
  <c r="S266"/>
  <c r="T266" s="1"/>
  <c r="V266"/>
  <c r="W266"/>
  <c r="S267"/>
  <c r="T267" s="1"/>
  <c r="W267" s="1"/>
  <c r="V267"/>
  <c r="S268"/>
  <c r="T268" s="1"/>
  <c r="W268" s="1"/>
  <c r="V268"/>
  <c r="S269"/>
  <c r="T269" s="1"/>
  <c r="V269"/>
  <c r="W269" s="1"/>
  <c r="S270"/>
  <c r="T270" s="1"/>
  <c r="V270"/>
  <c r="W270"/>
  <c r="S271"/>
  <c r="T271" s="1"/>
  <c r="W271" s="1"/>
  <c r="V271"/>
  <c r="S272"/>
  <c r="T272" s="1"/>
  <c r="W272" s="1"/>
  <c r="V272"/>
  <c r="S273"/>
  <c r="T273" s="1"/>
  <c r="V273"/>
  <c r="W273" s="1"/>
  <c r="S274"/>
  <c r="T274" s="1"/>
  <c r="V274"/>
  <c r="W274"/>
  <c r="S275"/>
  <c r="T275" s="1"/>
  <c r="W275" s="1"/>
  <c r="V275"/>
  <c r="S276"/>
  <c r="T276" s="1"/>
  <c r="W276" s="1"/>
  <c r="V276"/>
  <c r="S277"/>
  <c r="T277" s="1"/>
  <c r="V277"/>
  <c r="W277" s="1"/>
  <c r="S278"/>
  <c r="T278" s="1"/>
  <c r="V278"/>
  <c r="W278"/>
  <c r="S279"/>
  <c r="T279" s="1"/>
  <c r="W279" s="1"/>
  <c r="V279"/>
  <c r="S280"/>
  <c r="T280" s="1"/>
  <c r="W280" s="1"/>
  <c r="V280"/>
  <c r="S281"/>
  <c r="T281" s="1"/>
  <c r="V281"/>
  <c r="W281" s="1"/>
  <c r="S282"/>
  <c r="T282" s="1"/>
  <c r="W282" s="1"/>
  <c r="V282"/>
  <c r="S283"/>
  <c r="T283" s="1"/>
  <c r="V283"/>
  <c r="S284"/>
  <c r="T284" s="1"/>
  <c r="W284" s="1"/>
  <c r="V284"/>
  <c r="S285"/>
  <c r="T285" s="1"/>
  <c r="V285"/>
  <c r="S286"/>
  <c r="T286" s="1"/>
  <c r="W286" s="1"/>
  <c r="V286"/>
  <c r="S287"/>
  <c r="T287" s="1"/>
  <c r="W287" s="1"/>
  <c r="V287"/>
  <c r="S288"/>
  <c r="T288" s="1"/>
  <c r="W288" s="1"/>
  <c r="V288"/>
  <c r="S289"/>
  <c r="T289" s="1"/>
  <c r="W289" s="1"/>
  <c r="V289"/>
  <c r="S290"/>
  <c r="T290" s="1"/>
  <c r="W290" s="1"/>
  <c r="V290"/>
  <c r="S291"/>
  <c r="T291" s="1"/>
  <c r="W291" s="1"/>
  <c r="V291"/>
  <c r="S292"/>
  <c r="T292" s="1"/>
  <c r="W292" s="1"/>
  <c r="V292"/>
  <c r="S293"/>
  <c r="T293" s="1"/>
  <c r="W293" s="1"/>
  <c r="V293"/>
  <c r="S294"/>
  <c r="T294" s="1"/>
  <c r="W294" s="1"/>
  <c r="V294"/>
  <c r="S295"/>
  <c r="T295" s="1"/>
  <c r="W295" s="1"/>
  <c r="V295"/>
  <c r="S296"/>
  <c r="T296" s="1"/>
  <c r="W296" s="1"/>
  <c r="V296"/>
  <c r="S297"/>
  <c r="T297" s="1"/>
  <c r="W297" s="1"/>
  <c r="V297"/>
  <c r="S298"/>
  <c r="T298" s="1"/>
  <c r="W298" s="1"/>
  <c r="V298"/>
  <c r="S299"/>
  <c r="T299" s="1"/>
  <c r="W299" s="1"/>
  <c r="V299"/>
  <c r="S300"/>
  <c r="T300" s="1"/>
  <c r="W300" s="1"/>
  <c r="V300"/>
  <c r="S301"/>
  <c r="T301" s="1"/>
  <c r="W301" s="1"/>
  <c r="V301"/>
  <c r="S302"/>
  <c r="T302" s="1"/>
  <c r="W302" s="1"/>
  <c r="V302"/>
  <c r="S303"/>
  <c r="T303" s="1"/>
  <c r="V303"/>
  <c r="W303"/>
  <c r="S304"/>
  <c r="T304" s="1"/>
  <c r="V304"/>
  <c r="W304"/>
  <c r="S305"/>
  <c r="T305" s="1"/>
  <c r="W305" s="1"/>
  <c r="V305"/>
  <c r="S306"/>
  <c r="T306" s="1"/>
  <c r="W306" s="1"/>
  <c r="V306"/>
  <c r="S307"/>
  <c r="T307" s="1"/>
  <c r="W307" s="1"/>
  <c r="V307"/>
  <c r="S308"/>
  <c r="T308" s="1"/>
  <c r="W308" s="1"/>
  <c r="V308"/>
  <c r="S309"/>
  <c r="T309" s="1"/>
  <c r="W309" s="1"/>
  <c r="V309"/>
  <c r="S310"/>
  <c r="T310" s="1"/>
  <c r="W310" s="1"/>
  <c r="V310"/>
  <c r="S311"/>
  <c r="T311" s="1"/>
  <c r="V311"/>
  <c r="W311"/>
  <c r="S312"/>
  <c r="T312" s="1"/>
  <c r="V312"/>
  <c r="W312"/>
  <c r="S313"/>
  <c r="T313" s="1"/>
  <c r="W313" s="1"/>
  <c r="V313"/>
  <c r="S314"/>
  <c r="T314" s="1"/>
  <c r="W314" s="1"/>
  <c r="V314"/>
  <c r="S315"/>
  <c r="T315" s="1"/>
  <c r="W315" s="1"/>
  <c r="V315"/>
  <c r="S316"/>
  <c r="T316" s="1"/>
  <c r="W316" s="1"/>
  <c r="V316"/>
  <c r="S317"/>
  <c r="T317" s="1"/>
  <c r="W317" s="1"/>
  <c r="V317"/>
  <c r="S318"/>
  <c r="T318" s="1"/>
  <c r="W318" s="1"/>
  <c r="V318"/>
  <c r="S319"/>
  <c r="T319" s="1"/>
  <c r="W319" s="1"/>
  <c r="V319"/>
  <c r="S320"/>
  <c r="T320" s="1"/>
  <c r="W320" s="1"/>
  <c r="V320"/>
  <c r="S321"/>
  <c r="T321" s="1"/>
  <c r="W321" s="1"/>
  <c r="V321"/>
  <c r="S322"/>
  <c r="T322" s="1"/>
  <c r="W322" s="1"/>
  <c r="V322"/>
  <c r="S323"/>
  <c r="T323" s="1"/>
  <c r="W323" s="1"/>
  <c r="V323"/>
  <c r="S324"/>
  <c r="T324" s="1"/>
  <c r="W324" s="1"/>
  <c r="V324"/>
  <c r="S325"/>
  <c r="T325" s="1"/>
  <c r="W325" s="1"/>
  <c r="V325"/>
  <c r="S326"/>
  <c r="T326" s="1"/>
  <c r="W326" s="1"/>
  <c r="V326"/>
  <c r="S327"/>
  <c r="T327" s="1"/>
  <c r="W327" s="1"/>
  <c r="V327"/>
  <c r="S328"/>
  <c r="T328" s="1"/>
  <c r="W328" s="1"/>
  <c r="V328"/>
  <c r="S329"/>
  <c r="T329" s="1"/>
  <c r="W329" s="1"/>
  <c r="V329"/>
  <c r="S330"/>
  <c r="T330" s="1"/>
  <c r="W330" s="1"/>
  <c r="V330"/>
  <c r="S331"/>
  <c r="T331" s="1"/>
  <c r="W331" s="1"/>
  <c r="V331"/>
  <c r="S332"/>
  <c r="T332" s="1"/>
  <c r="W332" s="1"/>
  <c r="V332"/>
  <c r="S333"/>
  <c r="T333" s="1"/>
  <c r="W333" s="1"/>
  <c r="V333"/>
  <c r="S334"/>
  <c r="T334" s="1"/>
  <c r="W334" s="1"/>
  <c r="V334"/>
  <c r="S335"/>
  <c r="T335" s="1"/>
  <c r="W335" s="1"/>
  <c r="V335"/>
  <c r="S336"/>
  <c r="T336" s="1"/>
  <c r="W336" s="1"/>
  <c r="V336"/>
  <c r="S337"/>
  <c r="T337" s="1"/>
  <c r="W337" s="1"/>
  <c r="V337"/>
  <c r="S338"/>
  <c r="T338" s="1"/>
  <c r="W338" s="1"/>
  <c r="V338"/>
  <c r="S339"/>
  <c r="T339" s="1"/>
  <c r="W339" s="1"/>
  <c r="V339"/>
  <c r="S340"/>
  <c r="T340" s="1"/>
  <c r="W340" s="1"/>
  <c r="V340"/>
  <c r="S341"/>
  <c r="T341" s="1"/>
  <c r="W341" s="1"/>
  <c r="V341"/>
  <c r="S342"/>
  <c r="T342" s="1"/>
  <c r="W342" s="1"/>
  <c r="V342"/>
  <c r="S343"/>
  <c r="T343" s="1"/>
  <c r="W343" s="1"/>
  <c r="V343"/>
  <c r="S344"/>
  <c r="T344" s="1"/>
  <c r="W344" s="1"/>
  <c r="V344"/>
  <c r="S345"/>
  <c r="T345" s="1"/>
  <c r="V345"/>
  <c r="W345"/>
  <c r="S346"/>
  <c r="T346" s="1"/>
  <c r="V346"/>
  <c r="S347"/>
  <c r="T347" s="1"/>
  <c r="V347"/>
  <c r="S348"/>
  <c r="T348" s="1"/>
  <c r="V348"/>
  <c r="W348"/>
  <c r="S349"/>
  <c r="T349" s="1"/>
  <c r="V349"/>
  <c r="W349"/>
  <c r="S350"/>
  <c r="T350" s="1"/>
  <c r="V350"/>
  <c r="W350"/>
  <c r="S351"/>
  <c r="T351" s="1"/>
  <c r="W351" s="1"/>
  <c r="V351"/>
  <c r="S352"/>
  <c r="T352" s="1"/>
  <c r="W352" s="1"/>
  <c r="V352"/>
  <c r="S353"/>
  <c r="T353" s="1"/>
  <c r="W353" s="1"/>
  <c r="V353"/>
  <c r="S354"/>
  <c r="T354" s="1"/>
  <c r="W354" s="1"/>
  <c r="V354"/>
  <c r="S355"/>
  <c r="T355" s="1"/>
  <c r="W355" s="1"/>
  <c r="V355"/>
  <c r="S356"/>
  <c r="T356" s="1"/>
  <c r="W356" s="1"/>
  <c r="V356"/>
  <c r="S357"/>
  <c r="T357" s="1"/>
  <c r="W357" s="1"/>
  <c r="V357"/>
  <c r="S358"/>
  <c r="T358" s="1"/>
  <c r="W358" s="1"/>
  <c r="V358"/>
  <c r="S359"/>
  <c r="T359" s="1"/>
  <c r="W359" s="1"/>
  <c r="V359"/>
  <c r="S360"/>
  <c r="T360" s="1"/>
  <c r="W360" s="1"/>
  <c r="V360"/>
  <c r="S361"/>
  <c r="T361" s="1"/>
  <c r="W361" s="1"/>
  <c r="V361"/>
  <c r="S362"/>
  <c r="T362" s="1"/>
  <c r="W362" s="1"/>
  <c r="V362"/>
  <c r="S363"/>
  <c r="T363" s="1"/>
  <c r="W363" s="1"/>
  <c r="V363"/>
  <c r="S364"/>
  <c r="T364" s="1"/>
  <c r="W364" s="1"/>
  <c r="V364"/>
  <c r="S365"/>
  <c r="T365" s="1"/>
  <c r="W365" s="1"/>
  <c r="V365"/>
  <c r="S366"/>
  <c r="T366" s="1"/>
  <c r="W366" s="1"/>
  <c r="V366"/>
  <c r="S367"/>
  <c r="T367" s="1"/>
  <c r="W367" s="1"/>
  <c r="V367"/>
  <c r="S368"/>
  <c r="T368" s="1"/>
  <c r="W368" s="1"/>
  <c r="V368"/>
  <c r="S369"/>
  <c r="T369" s="1"/>
  <c r="W369" s="1"/>
  <c r="V369"/>
  <c r="S370"/>
  <c r="T370" s="1"/>
  <c r="W370" s="1"/>
  <c r="V370"/>
  <c r="S371"/>
  <c r="T371" s="1"/>
  <c r="W371" s="1"/>
  <c r="V371"/>
  <c r="S372"/>
  <c r="T372" s="1"/>
  <c r="W372" s="1"/>
  <c r="V372"/>
  <c r="S373"/>
  <c r="T373" s="1"/>
  <c r="W373" s="1"/>
  <c r="V373"/>
  <c r="S374"/>
  <c r="T374" s="1"/>
  <c r="W374" s="1"/>
  <c r="V374"/>
  <c r="S375"/>
  <c r="T375" s="1"/>
  <c r="W375" s="1"/>
  <c r="V375"/>
  <c r="S376"/>
  <c r="T376" s="1"/>
  <c r="W376" s="1"/>
  <c r="V376"/>
  <c r="S377"/>
  <c r="T377" s="1"/>
  <c r="V377"/>
  <c r="W377"/>
  <c r="S378"/>
  <c r="T378" s="1"/>
  <c r="W378" s="1"/>
  <c r="V378"/>
  <c r="S379"/>
  <c r="T379" s="1"/>
  <c r="W379" s="1"/>
  <c r="V379"/>
  <c r="S380"/>
  <c r="T380" s="1"/>
  <c r="V380"/>
  <c r="W380" s="1"/>
  <c r="S381"/>
  <c r="T381" s="1"/>
  <c r="V381"/>
  <c r="W381"/>
  <c r="S382"/>
  <c r="T382" s="1"/>
  <c r="W382" s="1"/>
  <c r="V382"/>
  <c r="S383"/>
  <c r="T383" s="1"/>
  <c r="W383" s="1"/>
  <c r="V383"/>
  <c r="S384"/>
  <c r="T384" s="1"/>
  <c r="V384"/>
  <c r="W384" s="1"/>
  <c r="S385"/>
  <c r="T385" s="1"/>
  <c r="V385"/>
  <c r="W385"/>
  <c r="S386"/>
  <c r="T386" s="1"/>
  <c r="W386" s="1"/>
  <c r="V386"/>
  <c r="S387"/>
  <c r="T387" s="1"/>
  <c r="W387" s="1"/>
  <c r="V387"/>
  <c r="S388"/>
  <c r="T388" s="1"/>
  <c r="V388"/>
  <c r="W388" s="1"/>
  <c r="S389"/>
  <c r="T389" s="1"/>
  <c r="V389"/>
  <c r="W389"/>
  <c r="S390"/>
  <c r="T390" s="1"/>
  <c r="W390" s="1"/>
  <c r="V390"/>
  <c r="S391"/>
  <c r="T391" s="1"/>
  <c r="W391" s="1"/>
  <c r="V391"/>
  <c r="S392"/>
  <c r="T392" s="1"/>
  <c r="V392"/>
  <c r="W392" s="1"/>
  <c r="S393"/>
  <c r="T393" s="1"/>
  <c r="V393"/>
  <c r="W393"/>
  <c r="S394"/>
  <c r="T394" s="1"/>
  <c r="W394" s="1"/>
  <c r="V394"/>
  <c r="S395"/>
  <c r="T395" s="1"/>
  <c r="W395" s="1"/>
  <c r="V395"/>
  <c r="S396"/>
  <c r="T396" s="1"/>
  <c r="V396"/>
  <c r="W396" s="1"/>
  <c r="S397"/>
  <c r="T397" s="1"/>
  <c r="V397"/>
  <c r="W397"/>
  <c r="S398"/>
  <c r="T398" s="1"/>
  <c r="W398" s="1"/>
  <c r="V398"/>
  <c r="S399"/>
  <c r="T399" s="1"/>
  <c r="W399" s="1"/>
  <c r="V399"/>
  <c r="S400"/>
  <c r="T400" s="1"/>
  <c r="V400"/>
  <c r="W400" s="1"/>
  <c r="S401"/>
  <c r="T401" s="1"/>
  <c r="V401"/>
  <c r="W401"/>
  <c r="S402"/>
  <c r="T402" s="1"/>
  <c r="W402" s="1"/>
  <c r="V402"/>
  <c r="S403"/>
  <c r="T403" s="1"/>
  <c r="W403" s="1"/>
  <c r="V403"/>
  <c r="S404"/>
  <c r="T404" s="1"/>
  <c r="V404"/>
  <c r="W404" s="1"/>
  <c r="S405"/>
  <c r="T405" s="1"/>
  <c r="V405"/>
  <c r="W405"/>
  <c r="S406"/>
  <c r="T406" s="1"/>
  <c r="W406" s="1"/>
  <c r="V406"/>
  <c r="S407"/>
  <c r="T407" s="1"/>
  <c r="W407" s="1"/>
  <c r="V407"/>
  <c r="S408"/>
  <c r="T408" s="1"/>
  <c r="V408"/>
  <c r="W408" s="1"/>
  <c r="S409"/>
  <c r="T409" s="1"/>
  <c r="V409"/>
  <c r="W409"/>
  <c r="S410"/>
  <c r="T410" s="1"/>
  <c r="W410" s="1"/>
  <c r="V410"/>
  <c r="S411"/>
  <c r="T411" s="1"/>
  <c r="W411" s="1"/>
  <c r="V411"/>
  <c r="S412"/>
  <c r="T412" s="1"/>
  <c r="V412"/>
  <c r="W412" s="1"/>
  <c r="S413"/>
  <c r="T413" s="1"/>
  <c r="V413"/>
  <c r="W413"/>
  <c r="S414"/>
  <c r="T414" s="1"/>
  <c r="W414" s="1"/>
  <c r="V414"/>
  <c r="S415"/>
  <c r="T415" s="1"/>
  <c r="V415"/>
  <c r="W415"/>
  <c r="S416"/>
  <c r="T416" s="1"/>
  <c r="V416"/>
  <c r="W416"/>
  <c r="S417"/>
  <c r="T417" s="1"/>
  <c r="V417"/>
  <c r="W417"/>
  <c r="S418"/>
  <c r="T418" s="1"/>
  <c r="W418" s="1"/>
  <c r="V418"/>
  <c r="S419"/>
  <c r="T419" s="1"/>
  <c r="W419" s="1"/>
  <c r="V419"/>
  <c r="S420"/>
  <c r="T420" s="1"/>
  <c r="V420"/>
  <c r="W420" s="1"/>
  <c r="S421"/>
  <c r="T421" s="1"/>
  <c r="V421"/>
  <c r="W421"/>
  <c r="S422"/>
  <c r="T422" s="1"/>
  <c r="W422" s="1"/>
  <c r="V422"/>
  <c r="S423"/>
  <c r="T423" s="1"/>
  <c r="W423" s="1"/>
  <c r="V423"/>
  <c r="S424"/>
  <c r="T424" s="1"/>
  <c r="V424"/>
  <c r="W424" s="1"/>
  <c r="S425"/>
  <c r="T425" s="1"/>
  <c r="V425"/>
  <c r="W425"/>
  <c r="S426"/>
  <c r="T426" s="1"/>
  <c r="W426" s="1"/>
  <c r="V426"/>
  <c r="S427"/>
  <c r="T427" s="1"/>
  <c r="W427" s="1"/>
  <c r="V427"/>
  <c r="S428"/>
  <c r="T428" s="1"/>
  <c r="V428"/>
  <c r="W428" s="1"/>
  <c r="S429"/>
  <c r="T429" s="1"/>
  <c r="V429"/>
  <c r="W429"/>
  <c r="S430"/>
  <c r="T430" s="1"/>
  <c r="W430" s="1"/>
  <c r="V430"/>
  <c r="S431"/>
  <c r="T431" s="1"/>
  <c r="W431" s="1"/>
  <c r="V431"/>
  <c r="S432"/>
  <c r="T432" s="1"/>
  <c r="V432"/>
  <c r="W432" s="1"/>
  <c r="S433"/>
  <c r="T433" s="1"/>
  <c r="V433"/>
  <c r="W433"/>
  <c r="S434"/>
  <c r="T434" s="1"/>
  <c r="W434" s="1"/>
  <c r="V434"/>
  <c r="S435"/>
  <c r="T435" s="1"/>
  <c r="W435" s="1"/>
  <c r="V435"/>
  <c r="S436"/>
  <c r="T436" s="1"/>
  <c r="V436"/>
  <c r="W436" s="1"/>
  <c r="S437"/>
  <c r="T437" s="1"/>
  <c r="V437"/>
  <c r="W437"/>
  <c r="S438"/>
  <c r="T438" s="1"/>
  <c r="W438" s="1"/>
  <c r="V438"/>
  <c r="S439"/>
  <c r="T439" s="1"/>
  <c r="W439" s="1"/>
  <c r="V439"/>
  <c r="S440"/>
  <c r="T440" s="1"/>
  <c r="V440"/>
  <c r="W440" s="1"/>
  <c r="S441"/>
  <c r="T441" s="1"/>
  <c r="V441"/>
  <c r="W441"/>
  <c r="S442"/>
  <c r="T442" s="1"/>
  <c r="W442" s="1"/>
  <c r="V442"/>
  <c r="S443"/>
  <c r="T443" s="1"/>
  <c r="W443" s="1"/>
  <c r="V443"/>
  <c r="S444"/>
  <c r="T444" s="1"/>
  <c r="V444"/>
  <c r="W444" s="1"/>
  <c r="S445"/>
  <c r="T445" s="1"/>
  <c r="V445"/>
  <c r="W445"/>
  <c r="S446"/>
  <c r="T446" s="1"/>
  <c r="W446" s="1"/>
  <c r="V446"/>
  <c r="S447"/>
  <c r="T447" s="1"/>
  <c r="W447" s="1"/>
  <c r="V447"/>
  <c r="S448"/>
  <c r="T448" s="1"/>
  <c r="V448"/>
  <c r="W448" s="1"/>
  <c r="S449"/>
  <c r="T449" s="1"/>
  <c r="V449"/>
  <c r="W449"/>
  <c r="S450"/>
  <c r="T450" s="1"/>
  <c r="W450" s="1"/>
  <c r="V450"/>
  <c r="S451"/>
  <c r="T451" s="1"/>
  <c r="W451" s="1"/>
  <c r="V451"/>
  <c r="S452"/>
  <c r="T452" s="1"/>
  <c r="V452"/>
  <c r="W452" s="1"/>
  <c r="S453"/>
  <c r="T453" s="1"/>
  <c r="V453"/>
  <c r="W453"/>
  <c r="S454"/>
  <c r="T454" s="1"/>
  <c r="W454" s="1"/>
  <c r="V454"/>
  <c r="S455"/>
  <c r="T455" s="1"/>
  <c r="W455" s="1"/>
  <c r="V455"/>
  <c r="S456"/>
  <c r="T456" s="1"/>
  <c r="V456"/>
  <c r="W456" s="1"/>
  <c r="S457"/>
  <c r="T457" s="1"/>
  <c r="V457"/>
  <c r="W457"/>
  <c r="S458"/>
  <c r="T458" s="1"/>
  <c r="W458" s="1"/>
  <c r="V458"/>
  <c r="S459"/>
  <c r="T459" s="1"/>
  <c r="W459" s="1"/>
  <c r="V459"/>
  <c r="S460"/>
  <c r="T460" s="1"/>
  <c r="V460"/>
  <c r="W460" s="1"/>
  <c r="S461"/>
  <c r="T461" s="1"/>
  <c r="V461"/>
  <c r="W461"/>
  <c r="S462"/>
  <c r="T462" s="1"/>
  <c r="W462" s="1"/>
  <c r="V462"/>
  <c r="S463"/>
  <c r="T463" s="1"/>
  <c r="W463" s="1"/>
  <c r="V463"/>
  <c r="S464"/>
  <c r="T464" s="1"/>
  <c r="V464"/>
  <c r="W464" s="1"/>
  <c r="S465"/>
  <c r="T465" s="1"/>
  <c r="V465"/>
  <c r="W465"/>
  <c r="S466"/>
  <c r="T466" s="1"/>
  <c r="W466" s="1"/>
  <c r="V466"/>
  <c r="S467"/>
  <c r="T467" s="1"/>
  <c r="W467" s="1"/>
  <c r="V467"/>
  <c r="S468"/>
  <c r="T468" s="1"/>
  <c r="V468"/>
  <c r="W468" s="1"/>
  <c r="S469"/>
  <c r="T469" s="1"/>
  <c r="V469"/>
  <c r="W469"/>
  <c r="S470"/>
  <c r="T470" s="1"/>
  <c r="W470" s="1"/>
  <c r="V470"/>
  <c r="S471"/>
  <c r="T471" s="1"/>
  <c r="W471" s="1"/>
  <c r="V471"/>
  <c r="S472"/>
  <c r="T472" s="1"/>
  <c r="V472"/>
  <c r="W472" s="1"/>
  <c r="S473"/>
  <c r="T473" s="1"/>
  <c r="V473"/>
  <c r="W473"/>
  <c r="S474"/>
  <c r="T474" s="1"/>
  <c r="W474" s="1"/>
  <c r="V474"/>
  <c r="S475"/>
  <c r="T475" s="1"/>
  <c r="W475" s="1"/>
  <c r="V475"/>
  <c r="S476"/>
  <c r="T476" s="1"/>
  <c r="V476"/>
  <c r="W476" s="1"/>
  <c r="S477"/>
  <c r="T477" s="1"/>
  <c r="V477"/>
  <c r="W477"/>
  <c r="S478"/>
  <c r="T478" s="1"/>
  <c r="W478" s="1"/>
  <c r="V478"/>
  <c r="S479"/>
  <c r="T479" s="1"/>
  <c r="W479" s="1"/>
  <c r="V479"/>
  <c r="S480"/>
  <c r="T480" s="1"/>
  <c r="V480"/>
  <c r="W480" s="1"/>
  <c r="S481"/>
  <c r="T481" s="1"/>
  <c r="V481"/>
  <c r="W481"/>
  <c r="S482"/>
  <c r="T482" s="1"/>
  <c r="V482"/>
  <c r="W482"/>
  <c r="S483"/>
  <c r="T483" s="1"/>
  <c r="V483"/>
  <c r="W483"/>
  <c r="S484"/>
  <c r="T484" s="1"/>
  <c r="V484"/>
  <c r="W484" s="1"/>
  <c r="S485"/>
  <c r="T485" s="1"/>
  <c r="V485"/>
  <c r="W485"/>
  <c r="S486"/>
  <c r="T486" s="1"/>
  <c r="W486" s="1"/>
  <c r="V486"/>
  <c r="S487"/>
  <c r="T487" s="1"/>
  <c r="W487" s="1"/>
  <c r="V487"/>
  <c r="S488"/>
  <c r="T488" s="1"/>
  <c r="V488"/>
  <c r="W488" s="1"/>
  <c r="S489"/>
  <c r="T489" s="1"/>
  <c r="V489"/>
  <c r="W489"/>
  <c r="S490"/>
  <c r="T490" s="1"/>
  <c r="W490" s="1"/>
  <c r="V490"/>
  <c r="S491"/>
  <c r="T491" s="1"/>
  <c r="W491" s="1"/>
  <c r="V491"/>
  <c r="S492"/>
  <c r="T492" s="1"/>
  <c r="V492"/>
  <c r="W492" s="1"/>
  <c r="S493"/>
  <c r="T493" s="1"/>
  <c r="V493"/>
  <c r="W493"/>
  <c r="S494"/>
  <c r="T494" s="1"/>
  <c r="W494" s="1"/>
  <c r="V494"/>
  <c r="S495"/>
  <c r="T495" s="1"/>
  <c r="W495" s="1"/>
  <c r="V495"/>
  <c r="S496"/>
  <c r="T496" s="1"/>
  <c r="V496"/>
  <c r="W496" s="1"/>
  <c r="S497"/>
  <c r="T497" s="1"/>
  <c r="V497"/>
  <c r="W497"/>
  <c r="S498"/>
  <c r="T498" s="1"/>
  <c r="V498"/>
  <c r="W498"/>
  <c r="S501"/>
  <c r="T501" s="1"/>
  <c r="V501"/>
  <c r="W501"/>
  <c r="S502"/>
  <c r="T502" s="1"/>
  <c r="V502"/>
  <c r="S503"/>
  <c r="T503" s="1"/>
  <c r="V503"/>
  <c r="S504"/>
  <c r="T504" s="1"/>
  <c r="V504"/>
  <c r="S505"/>
  <c r="T505" s="1"/>
  <c r="V505"/>
  <c r="S506"/>
  <c r="T506" s="1"/>
  <c r="V506"/>
  <c r="S507"/>
  <c r="T507" s="1"/>
  <c r="V507"/>
  <c r="S508"/>
  <c r="T508" s="1"/>
  <c r="V508"/>
  <c r="S509"/>
  <c r="T509" s="1"/>
  <c r="V509"/>
  <c r="S510"/>
  <c r="T510" s="1"/>
  <c r="V510"/>
  <c r="S511"/>
  <c r="T511" s="1"/>
  <c r="V511"/>
  <c r="S512"/>
  <c r="T512" s="1"/>
  <c r="V512"/>
  <c r="S513"/>
  <c r="T513" s="1"/>
  <c r="V513"/>
  <c r="S514"/>
  <c r="T514" s="1"/>
  <c r="V514"/>
  <c r="S515"/>
  <c r="T515" s="1"/>
  <c r="V515"/>
  <c r="W515"/>
  <c r="S516"/>
  <c r="T516" s="1"/>
  <c r="V516"/>
  <c r="W516"/>
  <c r="S517"/>
  <c r="T517" s="1"/>
  <c r="V517"/>
  <c r="S518"/>
  <c r="T518" s="1"/>
  <c r="V518"/>
  <c r="S519"/>
  <c r="T519" s="1"/>
  <c r="V519"/>
  <c r="W519"/>
  <c r="S520"/>
  <c r="T520" s="1"/>
  <c r="V520"/>
  <c r="W520"/>
  <c r="S521"/>
  <c r="T521" s="1"/>
  <c r="V521"/>
  <c r="S522"/>
  <c r="T522" s="1"/>
  <c r="V522"/>
  <c r="S523"/>
  <c r="T523" s="1"/>
  <c r="V523"/>
  <c r="S524"/>
  <c r="T524" s="1"/>
  <c r="V524"/>
  <c r="S525"/>
  <c r="T525" s="1"/>
  <c r="V525"/>
  <c r="S526"/>
  <c r="T526" s="1"/>
  <c r="V526"/>
  <c r="S527"/>
  <c r="T527" s="1"/>
  <c r="V527"/>
  <c r="S528"/>
  <c r="T528" s="1"/>
  <c r="V528"/>
  <c r="S529"/>
  <c r="T529" s="1"/>
  <c r="V529"/>
  <c r="S530"/>
  <c r="T530" s="1"/>
  <c r="V530"/>
  <c r="S531"/>
  <c r="T531" s="1"/>
  <c r="V531"/>
  <c r="S532"/>
  <c r="T532" s="1"/>
  <c r="V532"/>
  <c r="S533"/>
  <c r="T533" s="1"/>
  <c r="V533"/>
  <c r="S534"/>
  <c r="T534" s="1"/>
  <c r="V534"/>
  <c r="S535"/>
  <c r="T535" s="1"/>
  <c r="V535"/>
  <c r="S536"/>
  <c r="T536" s="1"/>
  <c r="V536"/>
  <c r="S537"/>
  <c r="T537" s="1"/>
  <c r="V537"/>
  <c r="S538"/>
  <c r="T538" s="1"/>
  <c r="V538"/>
  <c r="S539"/>
  <c r="T539" s="1"/>
  <c r="V539"/>
  <c r="W539"/>
  <c r="S540"/>
  <c r="T540" s="1"/>
  <c r="V540"/>
  <c r="S541"/>
  <c r="T541" s="1"/>
  <c r="V541"/>
  <c r="S542"/>
  <c r="T542" s="1"/>
  <c r="V542"/>
  <c r="S543"/>
  <c r="T543" s="1"/>
  <c r="V543"/>
  <c r="S544"/>
  <c r="T544" s="1"/>
  <c r="V544"/>
  <c r="S545"/>
  <c r="T545" s="1"/>
  <c r="V545"/>
  <c r="S546"/>
  <c r="T546" s="1"/>
  <c r="V546"/>
  <c r="S547"/>
  <c r="T547" s="1"/>
  <c r="V547"/>
  <c r="S548"/>
  <c r="T548" s="1"/>
  <c r="V548"/>
  <c r="S549"/>
  <c r="T549" s="1"/>
  <c r="V549"/>
  <c r="S550"/>
  <c r="T550" s="1"/>
  <c r="V550"/>
  <c r="S551"/>
  <c r="T551" s="1"/>
  <c r="V551"/>
  <c r="S552"/>
  <c r="T552" s="1"/>
  <c r="V552"/>
  <c r="S553"/>
  <c r="T553" s="1"/>
  <c r="V553"/>
  <c r="S554"/>
  <c r="T554" s="1"/>
  <c r="W554" s="1"/>
  <c r="V554"/>
  <c r="S555"/>
  <c r="T555" s="1"/>
  <c r="V555"/>
  <c r="S556"/>
  <c r="T556" s="1"/>
  <c r="V556"/>
  <c r="W556"/>
  <c r="S557"/>
  <c r="T557" s="1"/>
  <c r="V557"/>
  <c r="W557"/>
  <c r="S558"/>
  <c r="T558" s="1"/>
  <c r="V558"/>
  <c r="S559"/>
  <c r="T559" s="1"/>
  <c r="V559"/>
  <c r="S560"/>
  <c r="T560" s="1"/>
  <c r="V560"/>
  <c r="S561"/>
  <c r="T561" s="1"/>
  <c r="V561"/>
  <c r="S562"/>
  <c r="T562" s="1"/>
  <c r="V562"/>
  <c r="S563"/>
  <c r="T563" s="1"/>
  <c r="V563"/>
  <c r="S564"/>
  <c r="T564" s="1"/>
  <c r="V564"/>
  <c r="S565"/>
  <c r="T565" s="1"/>
  <c r="V565"/>
  <c r="S566"/>
  <c r="T566" s="1"/>
  <c r="V566"/>
  <c r="S567"/>
  <c r="T567" s="1"/>
  <c r="W523" s="1"/>
  <c r="V567"/>
  <c r="S568"/>
  <c r="T568" s="1"/>
  <c r="V568"/>
  <c r="S569"/>
  <c r="T569" s="1"/>
  <c r="V569"/>
  <c r="S570"/>
  <c r="T570" s="1"/>
  <c r="V570"/>
  <c r="S571"/>
  <c r="T571" s="1"/>
  <c r="V571"/>
  <c r="S572"/>
  <c r="T572" s="1"/>
  <c r="V572"/>
  <c r="S573"/>
  <c r="T573" s="1"/>
  <c r="W573" s="1"/>
  <c r="V573"/>
  <c r="S574"/>
  <c r="T574" s="1"/>
  <c r="V574"/>
  <c r="S575"/>
  <c r="T575" s="1"/>
  <c r="V575"/>
  <c r="S576"/>
  <c r="T576" s="1"/>
  <c r="V576"/>
  <c r="S577"/>
  <c r="T577" s="1"/>
  <c r="V577"/>
  <c r="S578"/>
  <c r="T578" s="1"/>
  <c r="V578"/>
  <c r="S579"/>
  <c r="T579" s="1"/>
  <c r="V579"/>
  <c r="S580"/>
  <c r="T580" s="1"/>
  <c r="V580"/>
  <c r="S581"/>
  <c r="T581" s="1"/>
  <c r="V581"/>
  <c r="S582"/>
  <c r="T582" s="1"/>
  <c r="V582"/>
  <c r="S583"/>
  <c r="T583" s="1"/>
  <c r="V583"/>
  <c r="S584"/>
  <c r="T584" s="1"/>
  <c r="V584"/>
  <c r="S585"/>
  <c r="T585" s="1"/>
  <c r="V585"/>
  <c r="S586"/>
  <c r="T586" s="1"/>
  <c r="V586"/>
  <c r="S587"/>
  <c r="T587" s="1"/>
  <c r="V587"/>
  <c r="S588"/>
  <c r="T588" s="1"/>
  <c r="V588"/>
  <c r="S589"/>
  <c r="T589" s="1"/>
  <c r="V589"/>
  <c r="S590"/>
  <c r="T590" s="1"/>
  <c r="V590"/>
  <c r="S591"/>
  <c r="T591" s="1"/>
  <c r="V591"/>
  <c r="S592"/>
  <c r="T592" s="1"/>
  <c r="V592"/>
  <c r="S593"/>
  <c r="T593" s="1"/>
  <c r="V593"/>
  <c r="S594"/>
  <c r="T594" s="1"/>
  <c r="W594" s="1"/>
  <c r="V594"/>
  <c r="S595"/>
  <c r="T595" s="1"/>
  <c r="V595"/>
  <c r="S596"/>
  <c r="T596" s="1"/>
  <c r="V596"/>
  <c r="S597"/>
  <c r="T597" s="1"/>
  <c r="V597"/>
  <c r="S598"/>
  <c r="T598" s="1"/>
  <c r="V598"/>
  <c r="S599"/>
  <c r="T599" s="1"/>
  <c r="V599"/>
  <c r="S600"/>
  <c r="T600" s="1"/>
  <c r="V600"/>
  <c r="S601"/>
  <c r="T601" s="1"/>
  <c r="V601"/>
  <c r="S602"/>
  <c r="T602" s="1"/>
  <c r="V602"/>
  <c r="S603"/>
  <c r="T603" s="1"/>
  <c r="V603"/>
  <c r="S604"/>
  <c r="T604" s="1"/>
  <c r="V604"/>
  <c r="S605"/>
  <c r="T605" s="1"/>
  <c r="V605"/>
  <c r="S606"/>
  <c r="T606" s="1"/>
  <c r="V606"/>
  <c r="W606"/>
  <c r="S607"/>
  <c r="T607" s="1"/>
  <c r="V607"/>
  <c r="W607"/>
  <c r="S608"/>
  <c r="T608" s="1"/>
  <c r="V608"/>
  <c r="S609"/>
  <c r="T609" s="1"/>
  <c r="V609"/>
  <c r="S610"/>
  <c r="T610" s="1"/>
  <c r="V610"/>
  <c r="S611"/>
  <c r="T611" s="1"/>
  <c r="V611"/>
  <c r="S612"/>
  <c r="T612" s="1"/>
  <c r="V612"/>
  <c r="S613"/>
  <c r="T613" s="1"/>
  <c r="V613"/>
  <c r="S614"/>
  <c r="T614" s="1"/>
  <c r="V614"/>
  <c r="S615"/>
  <c r="T615" s="1"/>
  <c r="V615"/>
  <c r="S616"/>
  <c r="T616" s="1"/>
  <c r="V616"/>
  <c r="S617"/>
  <c r="T617" s="1"/>
  <c r="V617"/>
  <c r="S618"/>
  <c r="T618" s="1"/>
  <c r="V618"/>
  <c r="S619"/>
  <c r="T619" s="1"/>
  <c r="V619"/>
  <c r="S620"/>
  <c r="T620" s="1"/>
  <c r="V620"/>
  <c r="S621"/>
  <c r="T621" s="1"/>
  <c r="V621"/>
  <c r="S622"/>
  <c r="T622" s="1"/>
  <c r="V622"/>
  <c r="S623"/>
  <c r="T623" s="1"/>
  <c r="V623"/>
  <c r="S624"/>
  <c r="T624" s="1"/>
  <c r="V624"/>
  <c r="S625"/>
  <c r="T625" s="1"/>
  <c r="V625"/>
  <c r="S626"/>
  <c r="T626" s="1"/>
  <c r="V626"/>
  <c r="S627"/>
  <c r="T627" s="1"/>
  <c r="V627"/>
  <c r="S628"/>
  <c r="T628" s="1"/>
  <c r="V628"/>
  <c r="S629"/>
  <c r="T629" s="1"/>
  <c r="W508" s="1"/>
  <c r="V629"/>
  <c r="S630"/>
  <c r="T630" s="1"/>
  <c r="V630"/>
  <c r="S631"/>
  <c r="T631" s="1"/>
  <c r="V631"/>
  <c r="S632"/>
  <c r="T632" s="1"/>
  <c r="W551" s="1"/>
  <c r="V632"/>
  <c r="S633"/>
  <c r="T633" s="1"/>
  <c r="W633" s="1"/>
  <c r="V633"/>
  <c r="S634"/>
  <c r="T634" s="1"/>
  <c r="V634"/>
  <c r="S635"/>
  <c r="T635" s="1"/>
  <c r="V635"/>
  <c r="S636"/>
  <c r="T636" s="1"/>
  <c r="V636"/>
  <c r="S637"/>
  <c r="T637" s="1"/>
  <c r="V637"/>
  <c r="S638"/>
  <c r="T638" s="1"/>
  <c r="V638"/>
  <c r="W638"/>
  <c r="S639"/>
  <c r="T639" s="1"/>
  <c r="V639"/>
  <c r="W639"/>
  <c r="S640"/>
  <c r="T640" s="1"/>
  <c r="V640"/>
  <c r="S641"/>
  <c r="T641" s="1"/>
  <c r="V641"/>
  <c r="S642"/>
  <c r="T642" s="1"/>
  <c r="V642"/>
  <c r="S643"/>
  <c r="T643" s="1"/>
  <c r="V643"/>
  <c r="S644"/>
  <c r="T644" s="1"/>
  <c r="V644"/>
  <c r="S645"/>
  <c r="T645" s="1"/>
  <c r="V645"/>
  <c r="W645"/>
  <c r="S646"/>
  <c r="T646" s="1"/>
  <c r="V646"/>
  <c r="W646"/>
  <c r="S647"/>
  <c r="T647" s="1"/>
  <c r="V647"/>
  <c r="S648"/>
  <c r="T648" s="1"/>
  <c r="V648"/>
  <c r="S649"/>
  <c r="T649" s="1"/>
  <c r="V649"/>
  <c r="W649"/>
  <c r="S650"/>
  <c r="T650" s="1"/>
  <c r="V650"/>
  <c r="W650"/>
  <c r="S651"/>
  <c r="T651" s="1"/>
  <c r="V651"/>
  <c r="S652"/>
  <c r="T652" s="1"/>
  <c r="V652"/>
  <c r="S653"/>
  <c r="T653" s="1"/>
  <c r="V653"/>
  <c r="S654"/>
  <c r="T654" s="1"/>
  <c r="V654"/>
  <c r="S655"/>
  <c r="T655" s="1"/>
  <c r="V655"/>
  <c r="S656"/>
  <c r="T656" s="1"/>
  <c r="V656"/>
  <c r="S657"/>
  <c r="T657" s="1"/>
  <c r="V657"/>
  <c r="S658"/>
  <c r="T658" s="1"/>
  <c r="V658"/>
  <c r="S659"/>
  <c r="T659" s="1"/>
  <c r="V659"/>
  <c r="S660"/>
  <c r="T660" s="1"/>
  <c r="V660"/>
  <c r="S661"/>
  <c r="T661" s="1"/>
  <c r="V661"/>
  <c r="S662"/>
  <c r="T662" s="1"/>
  <c r="V662"/>
  <c r="S663"/>
  <c r="T663" s="1"/>
  <c r="V663"/>
  <c r="S664"/>
  <c r="T664" s="1"/>
  <c r="V664"/>
  <c r="S665"/>
  <c r="T665" s="1"/>
  <c r="V665"/>
  <c r="S666"/>
  <c r="T666" s="1"/>
  <c r="V666"/>
  <c r="S667"/>
  <c r="T667" s="1"/>
  <c r="W667" s="1"/>
  <c r="V667"/>
  <c r="S668"/>
  <c r="T668" s="1"/>
  <c r="V668"/>
  <c r="W668"/>
  <c r="S669"/>
  <c r="T669" s="1"/>
  <c r="V669"/>
  <c r="W669"/>
  <c r="S670"/>
  <c r="T670" s="1"/>
  <c r="V670"/>
  <c r="S671"/>
  <c r="T671" s="1"/>
  <c r="V671"/>
  <c r="S672"/>
  <c r="T672" s="1"/>
  <c r="V672"/>
  <c r="S673"/>
  <c r="T673" s="1"/>
  <c r="W673" s="1"/>
  <c r="V673"/>
  <c r="S674"/>
  <c r="T674" s="1"/>
  <c r="V674"/>
  <c r="S675"/>
  <c r="T675" s="1"/>
  <c r="V675"/>
  <c r="S676"/>
  <c r="T676" s="1"/>
  <c r="W676" s="1"/>
  <c r="V676"/>
  <c r="S677"/>
  <c r="T677" s="1"/>
  <c r="V677"/>
  <c r="W677"/>
  <c r="S678"/>
  <c r="T678" s="1"/>
  <c r="V678"/>
  <c r="W678"/>
  <c r="S679"/>
  <c r="T679" s="1"/>
  <c r="V679"/>
  <c r="W679"/>
  <c r="S680"/>
  <c r="T680" s="1"/>
  <c r="V680"/>
  <c r="S681"/>
  <c r="T681" s="1"/>
  <c r="V681"/>
  <c r="S682"/>
  <c r="T682" s="1"/>
  <c r="V682"/>
  <c r="S683"/>
  <c r="T683" s="1"/>
  <c r="V683"/>
  <c r="W683"/>
  <c r="S684"/>
  <c r="T684" s="1"/>
  <c r="W684" s="1"/>
  <c r="V684"/>
  <c r="S685"/>
  <c r="T685" s="1"/>
  <c r="W685" s="1"/>
  <c r="V685"/>
  <c r="S686"/>
  <c r="T686" s="1"/>
  <c r="V686"/>
  <c r="W686"/>
  <c r="S687"/>
  <c r="T687" s="1"/>
  <c r="W687" s="1"/>
  <c r="V687"/>
  <c r="S688"/>
  <c r="T688" s="1"/>
  <c r="W688" s="1"/>
  <c r="V688"/>
  <c r="S689"/>
  <c r="T689" s="1"/>
  <c r="W689" s="1"/>
  <c r="V689"/>
  <c r="S690"/>
  <c r="T690" s="1"/>
  <c r="V690"/>
  <c r="S691"/>
  <c r="T691" s="1"/>
  <c r="V691"/>
  <c r="S692"/>
  <c r="T692" s="1"/>
  <c r="V692"/>
  <c r="S693"/>
  <c r="T693" s="1"/>
  <c r="W693" s="1"/>
  <c r="V693"/>
  <c r="S694"/>
  <c r="T694" s="1"/>
  <c r="V694"/>
  <c r="S695"/>
  <c r="T695" s="1"/>
  <c r="V695"/>
  <c r="S696"/>
  <c r="T696" s="1"/>
  <c r="V696"/>
  <c r="S697"/>
  <c r="T697" s="1"/>
  <c r="W697" s="1"/>
  <c r="V697"/>
  <c r="S698"/>
  <c r="T698" s="1"/>
  <c r="V698"/>
  <c r="W698"/>
  <c r="S699"/>
  <c r="T699" s="1"/>
  <c r="V699"/>
  <c r="W699"/>
  <c r="S700"/>
  <c r="T700" s="1"/>
  <c r="V700"/>
  <c r="W700"/>
  <c r="S701"/>
  <c r="T701" s="1"/>
  <c r="W701" s="1"/>
  <c r="V701"/>
  <c r="S702"/>
  <c r="T702" s="1"/>
  <c r="V702"/>
  <c r="S703"/>
  <c r="T703" s="1"/>
  <c r="V703"/>
  <c r="S704"/>
  <c r="T704" s="1"/>
  <c r="V704"/>
  <c r="S705"/>
  <c r="T705" s="1"/>
  <c r="V705"/>
  <c r="S706"/>
  <c r="T706" s="1"/>
  <c r="W706" s="1"/>
  <c r="V706"/>
  <c r="S707"/>
  <c r="T707" s="1"/>
  <c r="V707"/>
  <c r="S708"/>
  <c r="T708" s="1"/>
  <c r="W527" s="1"/>
  <c r="V708"/>
  <c r="W708"/>
  <c r="S709"/>
  <c r="T709" s="1"/>
  <c r="V709"/>
  <c r="W709"/>
  <c r="S710"/>
  <c r="T710" s="1"/>
  <c r="V710"/>
  <c r="S711"/>
  <c r="T711" s="1"/>
  <c r="W711" s="1"/>
  <c r="V711"/>
  <c r="S712"/>
  <c r="T712" s="1"/>
  <c r="V712"/>
  <c r="W712" s="1"/>
  <c r="S713"/>
  <c r="T713" s="1"/>
  <c r="V713"/>
  <c r="S714"/>
  <c r="T714" s="1"/>
  <c r="V714"/>
  <c r="S715"/>
  <c r="T715" s="1"/>
  <c r="V715"/>
  <c r="S716"/>
  <c r="T716" s="1"/>
  <c r="V716"/>
  <c r="S717"/>
  <c r="T717" s="1"/>
  <c r="W717" s="1"/>
  <c r="V717"/>
  <c r="S718"/>
  <c r="T718" s="1"/>
  <c r="V718"/>
  <c r="S719"/>
  <c r="T719" s="1"/>
  <c r="W719" s="1"/>
  <c r="V719"/>
  <c r="S720"/>
  <c r="T720" s="1"/>
  <c r="V720"/>
  <c r="S721"/>
  <c r="T721" s="1"/>
  <c r="V721"/>
  <c r="S722"/>
  <c r="T722" s="1"/>
  <c r="V722"/>
  <c r="S723"/>
  <c r="T723" s="1"/>
  <c r="V723"/>
  <c r="S724"/>
  <c r="T724" s="1"/>
  <c r="V724"/>
  <c r="S725"/>
  <c r="T725" s="1"/>
  <c r="V725"/>
  <c r="S726"/>
  <c r="T726" s="1"/>
  <c r="V726"/>
  <c r="S727"/>
  <c r="T727" s="1"/>
  <c r="V727"/>
  <c r="S728"/>
  <c r="T728" s="1"/>
  <c r="V728"/>
  <c r="S729"/>
  <c r="T729" s="1"/>
  <c r="W543" s="1"/>
  <c r="V729"/>
  <c r="S730"/>
  <c r="T730" s="1"/>
  <c r="V730"/>
  <c r="S731"/>
  <c r="T731" s="1"/>
  <c r="V731"/>
  <c r="S732"/>
  <c r="T732" s="1"/>
  <c r="V732"/>
  <c r="S733"/>
  <c r="T733" s="1"/>
  <c r="V733"/>
  <c r="S734"/>
  <c r="T734" s="1"/>
  <c r="V734"/>
  <c r="S735"/>
  <c r="T735" s="1"/>
  <c r="V735"/>
  <c r="S736"/>
  <c r="T736" s="1"/>
  <c r="V736"/>
  <c r="S737"/>
  <c r="T737" s="1"/>
  <c r="V737"/>
  <c r="W737"/>
  <c r="S738"/>
  <c r="T738" s="1"/>
  <c r="W738" s="1"/>
  <c r="V738"/>
  <c r="S739"/>
  <c r="T739" s="1"/>
  <c r="V739"/>
  <c r="W739"/>
  <c r="S740"/>
  <c r="T740" s="1"/>
  <c r="V740"/>
  <c r="W740"/>
  <c r="S741"/>
  <c r="T741" s="1"/>
  <c r="W741" s="1"/>
  <c r="V741"/>
  <c r="S742"/>
  <c r="T742" s="1"/>
  <c r="V742"/>
  <c r="S743"/>
  <c r="T743" s="1"/>
  <c r="V743"/>
  <c r="S744"/>
  <c r="T744" s="1"/>
  <c r="V744"/>
  <c r="W744"/>
  <c r="S745"/>
  <c r="T745" s="1"/>
  <c r="V745"/>
  <c r="S746"/>
  <c r="T746" s="1"/>
  <c r="W746" s="1"/>
  <c r="V746"/>
  <c r="S747"/>
  <c r="T747" s="1"/>
  <c r="V747"/>
  <c r="S748"/>
  <c r="T748" s="1"/>
  <c r="W748" s="1"/>
  <c r="V748"/>
  <c r="S749"/>
  <c r="T749" s="1"/>
  <c r="W749" s="1"/>
  <c r="V749"/>
  <c r="S750"/>
  <c r="T750"/>
  <c r="W750" s="1"/>
  <c r="V750"/>
  <c r="S751"/>
  <c r="T751" s="1"/>
  <c r="W751" s="1"/>
  <c r="V751"/>
  <c r="S752"/>
  <c r="T752" s="1"/>
  <c r="W752" s="1"/>
  <c r="V752"/>
  <c r="S753"/>
  <c r="T753" s="1"/>
  <c r="W753" s="1"/>
  <c r="V753"/>
  <c r="S754"/>
  <c r="T754" s="1"/>
  <c r="W754" s="1"/>
  <c r="V754"/>
  <c r="S755"/>
  <c r="T755" s="1"/>
  <c r="W755" s="1"/>
  <c r="V755"/>
  <c r="S756"/>
  <c r="T756" s="1"/>
  <c r="W756" s="1"/>
  <c r="V756"/>
  <c r="S757"/>
  <c r="T757" s="1"/>
  <c r="W757" s="1"/>
  <c r="V757"/>
  <c r="S758"/>
  <c r="T758" s="1"/>
  <c r="W758" s="1"/>
  <c r="V758"/>
  <c r="S759"/>
  <c r="T759" s="1"/>
  <c r="W759" s="1"/>
  <c r="V759"/>
  <c r="S760"/>
  <c r="T760" s="1"/>
  <c r="W760" s="1"/>
  <c r="V760"/>
  <c r="S761"/>
  <c r="T761" s="1"/>
  <c r="W761" s="1"/>
  <c r="V761"/>
  <c r="S762"/>
  <c r="T762" s="1"/>
  <c r="W762" s="1"/>
  <c r="V762"/>
  <c r="S763"/>
  <c r="T763" s="1"/>
  <c r="W763" s="1"/>
  <c r="V763"/>
  <c r="S764"/>
  <c r="T764" s="1"/>
  <c r="W764" s="1"/>
  <c r="V764"/>
  <c r="S765"/>
  <c r="T765" s="1"/>
  <c r="W765" s="1"/>
  <c r="V765"/>
  <c r="S766"/>
  <c r="T766" s="1"/>
  <c r="W766" s="1"/>
  <c r="V766"/>
  <c r="S767"/>
  <c r="T767" s="1"/>
  <c r="W767" s="1"/>
  <c r="V767"/>
  <c r="S768"/>
  <c r="T768" s="1"/>
  <c r="W768" s="1"/>
  <c r="V768"/>
  <c r="S769"/>
  <c r="T769" s="1"/>
  <c r="V769"/>
  <c r="S770"/>
  <c r="T770" s="1"/>
  <c r="V770"/>
  <c r="S771"/>
  <c r="T771" s="1"/>
  <c r="V771"/>
  <c r="S772"/>
  <c r="T772" s="1"/>
  <c r="V772"/>
  <c r="S773"/>
  <c r="T773" s="1"/>
  <c r="V773"/>
  <c r="S774"/>
  <c r="T774" s="1"/>
  <c r="V774"/>
  <c r="S775"/>
  <c r="T775" s="1"/>
  <c r="V775"/>
  <c r="S776"/>
  <c r="T776" s="1"/>
  <c r="V776"/>
  <c r="S777"/>
  <c r="T777" s="1"/>
  <c r="V777"/>
  <c r="S778"/>
  <c r="T778" s="1"/>
  <c r="V778"/>
  <c r="S779"/>
  <c r="T779" s="1"/>
  <c r="V779"/>
  <c r="S780"/>
  <c r="T780" s="1"/>
  <c r="V780"/>
  <c r="S781"/>
  <c r="T781" s="1"/>
  <c r="V781"/>
  <c r="W781"/>
  <c r="S782"/>
  <c r="T782" s="1"/>
  <c r="V782"/>
  <c r="W782"/>
  <c r="S783"/>
  <c r="T783" s="1"/>
  <c r="V783"/>
  <c r="S784"/>
  <c r="T784" s="1"/>
  <c r="V784"/>
  <c r="S785"/>
  <c r="T785" s="1"/>
  <c r="V785"/>
  <c r="S786"/>
  <c r="T786" s="1"/>
  <c r="V786"/>
  <c r="S787"/>
  <c r="T787" s="1"/>
  <c r="V787"/>
  <c r="S788"/>
  <c r="T788" s="1"/>
  <c r="V788"/>
  <c r="S789"/>
  <c r="T789" s="1"/>
  <c r="V789"/>
  <c r="W789"/>
  <c r="S790"/>
  <c r="T790" s="1"/>
  <c r="V790"/>
  <c r="W790"/>
  <c r="S791"/>
  <c r="T791" s="1"/>
  <c r="V791"/>
  <c r="S792"/>
  <c r="T792" s="1"/>
  <c r="V792"/>
  <c r="S793"/>
  <c r="T793" s="1"/>
  <c r="V793"/>
  <c r="S794"/>
  <c r="T794" s="1"/>
  <c r="V794"/>
  <c r="S795"/>
  <c r="T795" s="1"/>
  <c r="V795"/>
  <c r="S796"/>
  <c r="T796" s="1"/>
  <c r="V796"/>
  <c r="S797"/>
  <c r="T797" s="1"/>
  <c r="V797"/>
  <c r="S798"/>
  <c r="T798" s="1"/>
  <c r="W798" s="1"/>
  <c r="V798"/>
  <c r="S799"/>
  <c r="T799" s="1"/>
  <c r="V799"/>
  <c r="S800"/>
  <c r="T800" s="1"/>
  <c r="V800"/>
  <c r="S801"/>
  <c r="T801" s="1"/>
  <c r="V801"/>
  <c r="S802"/>
  <c r="T802" s="1"/>
  <c r="V802"/>
  <c r="S803"/>
  <c r="T803" s="1"/>
  <c r="V803"/>
  <c r="S804"/>
  <c r="T804" s="1"/>
  <c r="V804"/>
  <c r="S805"/>
  <c r="T805" s="1"/>
  <c r="V805"/>
  <c r="S806"/>
  <c r="T806" s="1"/>
  <c r="V806"/>
  <c r="S807"/>
  <c r="T807" s="1"/>
  <c r="W807" s="1"/>
  <c r="V807"/>
  <c r="S808"/>
  <c r="T808" s="1"/>
  <c r="V808"/>
  <c r="W808"/>
  <c r="S809"/>
  <c r="T809" s="1"/>
  <c r="V809"/>
  <c r="W809"/>
  <c r="S810"/>
  <c r="T810" s="1"/>
  <c r="V810"/>
  <c r="W810"/>
  <c r="S811"/>
  <c r="T811" s="1"/>
  <c r="V811"/>
  <c r="S812"/>
  <c r="T812" s="1"/>
  <c r="V812"/>
  <c r="S813"/>
  <c r="T813" s="1"/>
  <c r="W813" s="1"/>
  <c r="V813"/>
  <c r="S814"/>
  <c r="T814" s="1"/>
  <c r="W814" s="1"/>
  <c r="V814"/>
  <c r="S815"/>
  <c r="T815" s="1"/>
  <c r="W815" s="1"/>
  <c r="V815"/>
  <c r="S816"/>
  <c r="T816" s="1"/>
  <c r="W816" s="1"/>
  <c r="V816"/>
  <c r="S817"/>
  <c r="T817" s="1"/>
  <c r="W817" s="1"/>
  <c r="V817"/>
  <c r="S818"/>
  <c r="T818" s="1"/>
  <c r="V818"/>
  <c r="S819"/>
  <c r="T819" s="1"/>
  <c r="V819"/>
  <c r="S820"/>
  <c r="T820" s="1"/>
  <c r="V820"/>
  <c r="S821"/>
  <c r="T821" s="1"/>
  <c r="V821"/>
  <c r="S822"/>
  <c r="T822"/>
  <c r="V822"/>
  <c r="W822"/>
  <c r="S823"/>
  <c r="T823"/>
  <c r="V823"/>
  <c r="W823"/>
  <c r="S824"/>
  <c r="T824" s="1"/>
  <c r="W824" s="1"/>
  <c r="V824"/>
  <c r="S825"/>
  <c r="T825" s="1"/>
  <c r="W825" s="1"/>
  <c r="V825"/>
  <c r="S826"/>
  <c r="T826" s="1"/>
  <c r="V826"/>
  <c r="S827"/>
  <c r="T827" s="1"/>
  <c r="V827"/>
  <c r="S828"/>
  <c r="T828" s="1"/>
  <c r="V828"/>
  <c r="S829"/>
  <c r="T829" s="1"/>
  <c r="V829"/>
  <c r="S830"/>
  <c r="T830" s="1"/>
  <c r="W830" s="1"/>
  <c r="V830"/>
  <c r="S831"/>
  <c r="T831" s="1"/>
  <c r="W831" s="1"/>
  <c r="V831"/>
  <c r="S832"/>
  <c r="T832" s="1"/>
  <c r="W832" s="1"/>
  <c r="V832"/>
  <c r="S833"/>
  <c r="T833" s="1"/>
  <c r="W833" s="1"/>
  <c r="V833"/>
  <c r="S834"/>
  <c r="T834" s="1"/>
  <c r="W834" s="1"/>
  <c r="V834"/>
  <c r="S835"/>
  <c r="T835" s="1"/>
  <c r="V835"/>
  <c r="S836"/>
  <c r="T836"/>
  <c r="V836"/>
  <c r="W836"/>
  <c r="S837"/>
  <c r="T837"/>
  <c r="V837"/>
  <c r="W837"/>
  <c r="S838"/>
  <c r="T838" s="1"/>
  <c r="W838" s="1"/>
  <c r="V838"/>
  <c r="S839"/>
  <c r="T839" s="1"/>
  <c r="W839" s="1"/>
  <c r="V839"/>
  <c r="S840"/>
  <c r="T840" s="1"/>
  <c r="W840" s="1"/>
  <c r="V840"/>
  <c r="S841"/>
  <c r="T841" s="1"/>
  <c r="V841"/>
  <c r="S842"/>
  <c r="T842" s="1"/>
  <c r="V842"/>
  <c r="S843"/>
  <c r="T843" s="1"/>
  <c r="V843"/>
  <c r="S844"/>
  <c r="T844" s="1"/>
  <c r="V844"/>
  <c r="S845"/>
  <c r="T845"/>
  <c r="V845"/>
  <c r="W845"/>
  <c r="S846"/>
  <c r="T846"/>
  <c r="V846"/>
  <c r="W846"/>
  <c r="S847"/>
  <c r="T847" s="1"/>
  <c r="V847"/>
  <c r="S848"/>
  <c r="T848" s="1"/>
  <c r="V848"/>
  <c r="S849"/>
  <c r="T849" s="1"/>
  <c r="V849"/>
  <c r="S850"/>
  <c r="T850" s="1"/>
  <c r="W552" s="1"/>
  <c r="V850"/>
  <c r="S851"/>
  <c r="T851" s="1"/>
  <c r="V851"/>
  <c r="S852"/>
  <c r="T852" s="1"/>
  <c r="V852"/>
  <c r="W852"/>
  <c r="S853"/>
  <c r="T853" s="1"/>
  <c r="V853"/>
  <c r="W853"/>
  <c r="S854"/>
  <c r="T854" s="1"/>
  <c r="V854"/>
  <c r="S855"/>
  <c r="T855" s="1"/>
  <c r="W855" s="1"/>
  <c r="V855"/>
  <c r="S856"/>
  <c r="T856" s="1"/>
  <c r="W856" s="1"/>
  <c r="V856"/>
  <c r="S857"/>
  <c r="T857" s="1"/>
  <c r="V857"/>
  <c r="S858"/>
  <c r="T858" s="1"/>
  <c r="V858"/>
  <c r="S859"/>
  <c r="T859" s="1"/>
  <c r="W859" s="1"/>
  <c r="V859"/>
  <c r="S860"/>
  <c r="T860" s="1"/>
  <c r="W860" s="1"/>
  <c r="V860"/>
  <c r="S861"/>
  <c r="T861" s="1"/>
  <c r="V861"/>
  <c r="S862"/>
  <c r="T862" s="1"/>
  <c r="V862"/>
  <c r="S863"/>
  <c r="T863" s="1"/>
  <c r="V863"/>
  <c r="S864"/>
  <c r="T864" s="1"/>
  <c r="W864" s="1"/>
  <c r="V864"/>
  <c r="S865"/>
  <c r="T865" s="1"/>
  <c r="V865"/>
  <c r="S866"/>
  <c r="T866" s="1"/>
  <c r="W866" s="1"/>
  <c r="V866"/>
  <c r="S867"/>
  <c r="T867" s="1"/>
  <c r="W867" s="1"/>
  <c r="V867"/>
  <c r="S868"/>
  <c r="T868" s="1"/>
  <c r="W868" s="1"/>
  <c r="V868"/>
  <c r="S869"/>
  <c r="T869" s="1"/>
  <c r="V869"/>
  <c r="S870"/>
  <c r="T870" s="1"/>
  <c r="V870"/>
  <c r="S871"/>
  <c r="T871" s="1"/>
  <c r="V871"/>
  <c r="S872"/>
  <c r="T872" s="1"/>
  <c r="V872"/>
  <c r="S873"/>
  <c r="T873" s="1"/>
  <c r="V873"/>
  <c r="S874"/>
  <c r="T874" s="1"/>
  <c r="W874" s="1"/>
  <c r="V874"/>
  <c r="S875"/>
  <c r="T875" s="1"/>
  <c r="V875"/>
  <c r="S876"/>
  <c r="T876" s="1"/>
  <c r="V876"/>
  <c r="S877"/>
  <c r="T877" s="1"/>
  <c r="V877"/>
  <c r="S878"/>
  <c r="T878" s="1"/>
  <c r="V878"/>
  <c r="W878"/>
  <c r="S879"/>
  <c r="T879" s="1"/>
  <c r="V879"/>
  <c r="W879"/>
  <c r="S880"/>
  <c r="T880" s="1"/>
  <c r="V880"/>
  <c r="S881"/>
  <c r="T881" s="1"/>
  <c r="V881"/>
  <c r="S882"/>
  <c r="T882" s="1"/>
  <c r="W882" s="1"/>
  <c r="V882"/>
  <c r="S883"/>
  <c r="T883" s="1"/>
  <c r="V883"/>
  <c r="S884"/>
  <c r="T884" s="1"/>
  <c r="V884"/>
  <c r="S885"/>
  <c r="T885" s="1"/>
  <c r="W885" s="1"/>
  <c r="V885"/>
  <c r="S886"/>
  <c r="T886" s="1"/>
  <c r="W886" s="1"/>
  <c r="V886"/>
  <c r="S887"/>
  <c r="T887" s="1"/>
  <c r="W887" s="1"/>
  <c r="V887"/>
  <c r="S888"/>
  <c r="T888" s="1"/>
  <c r="W888" s="1"/>
  <c r="V888"/>
  <c r="S889"/>
  <c r="T889" s="1"/>
  <c r="W889" s="1"/>
  <c r="V889"/>
  <c r="S890"/>
  <c r="T890" s="1"/>
  <c r="V890"/>
  <c r="S891"/>
  <c r="T891" s="1"/>
  <c r="V891"/>
  <c r="S892"/>
  <c r="T892" s="1"/>
  <c r="W892" s="1"/>
  <c r="V892"/>
  <c r="S893"/>
  <c r="T893" s="1"/>
  <c r="V893"/>
  <c r="S894"/>
  <c r="T894" s="1"/>
  <c r="V894"/>
  <c r="S895"/>
  <c r="T895" s="1"/>
  <c r="W895" s="1"/>
  <c r="V895"/>
  <c r="S896"/>
  <c r="T896" s="1"/>
  <c r="W896" s="1"/>
  <c r="V896"/>
  <c r="S897"/>
  <c r="T897" s="1"/>
  <c r="W897" s="1"/>
  <c r="V897"/>
  <c r="S898"/>
  <c r="T898" s="1"/>
  <c r="V898"/>
  <c r="S899"/>
  <c r="T899" s="1"/>
  <c r="V899"/>
  <c r="S900"/>
  <c r="T900" s="1"/>
  <c r="W900" s="1"/>
  <c r="V900"/>
  <c r="S901"/>
  <c r="T901" s="1"/>
  <c r="W901" s="1"/>
  <c r="V901"/>
  <c r="S902"/>
  <c r="T902" s="1"/>
  <c r="W616" s="1"/>
  <c r="V902"/>
  <c r="S903"/>
  <c r="T903" s="1"/>
  <c r="V903"/>
  <c r="S904"/>
  <c r="T904" s="1"/>
  <c r="W904" s="1"/>
  <c r="V904"/>
  <c r="S905"/>
  <c r="T905" s="1"/>
  <c r="W905" s="1"/>
  <c r="V905"/>
  <c r="S906"/>
  <c r="T906" s="1"/>
  <c r="V906"/>
  <c r="S907"/>
  <c r="T907" s="1"/>
  <c r="V907"/>
  <c r="S908"/>
  <c r="T908" s="1"/>
  <c r="W908" s="1"/>
  <c r="V908"/>
  <c r="S909"/>
  <c r="T909" s="1"/>
  <c r="W909" s="1"/>
  <c r="V909"/>
  <c r="S910"/>
  <c r="T910" s="1"/>
  <c r="W910" s="1"/>
  <c r="V910"/>
  <c r="S911"/>
  <c r="T911" s="1"/>
  <c r="W911" s="1"/>
  <c r="V911"/>
  <c r="S912"/>
  <c r="T912" s="1"/>
  <c r="W912" s="1"/>
  <c r="V912"/>
  <c r="S913"/>
  <c r="T913" s="1"/>
  <c r="V913"/>
  <c r="S914"/>
  <c r="T914" s="1"/>
  <c r="W914" s="1"/>
  <c r="V914"/>
  <c r="S915"/>
  <c r="T915" s="1"/>
  <c r="W915" s="1"/>
  <c r="V915"/>
  <c r="S916"/>
  <c r="T916" s="1"/>
  <c r="V916"/>
  <c r="S917"/>
  <c r="T917" s="1"/>
  <c r="W917" s="1"/>
  <c r="V917"/>
  <c r="S918"/>
  <c r="T918" s="1"/>
  <c r="V918"/>
  <c r="S919"/>
  <c r="T919" s="1"/>
  <c r="V919"/>
  <c r="S920"/>
  <c r="T920" s="1"/>
  <c r="W920" s="1"/>
  <c r="V920"/>
  <c r="S921"/>
  <c r="T921" s="1"/>
  <c r="W921" s="1"/>
  <c r="V921"/>
  <c r="S922"/>
  <c r="T922" s="1"/>
  <c r="W922" s="1"/>
  <c r="V922"/>
  <c r="S923"/>
  <c r="T923" s="1"/>
  <c r="V923"/>
  <c r="S924"/>
  <c r="T924" s="1"/>
  <c r="W924" s="1"/>
  <c r="V924"/>
  <c r="S925"/>
  <c r="T925" s="1"/>
  <c r="V925"/>
  <c r="W925"/>
  <c r="S926"/>
  <c r="T926" s="1"/>
  <c r="V926"/>
  <c r="W926"/>
  <c r="S927"/>
  <c r="T927" s="1"/>
  <c r="W927" s="1"/>
  <c r="V927"/>
  <c r="S928"/>
  <c r="T928" s="1"/>
  <c r="W928" s="1"/>
  <c r="V928"/>
  <c r="S929"/>
  <c r="T929" s="1"/>
  <c r="W929" s="1"/>
  <c r="V929"/>
  <c r="S930"/>
  <c r="T930" s="1"/>
  <c r="V930"/>
  <c r="S931"/>
  <c r="T931" s="1"/>
  <c r="V931"/>
  <c r="S932"/>
  <c r="T932" s="1"/>
  <c r="W932" s="1"/>
  <c r="V932"/>
  <c r="S933"/>
  <c r="T933" s="1"/>
  <c r="W933" s="1"/>
  <c r="V933"/>
  <c r="S934"/>
  <c r="T934" s="1"/>
  <c r="V934"/>
  <c r="S935"/>
  <c r="T935" s="1"/>
  <c r="W935" s="1"/>
  <c r="V935"/>
  <c r="S936"/>
  <c r="T936" s="1"/>
  <c r="V936"/>
  <c r="S937"/>
  <c r="T937" s="1"/>
  <c r="W937" s="1"/>
  <c r="V937"/>
  <c r="S938"/>
  <c r="T938" s="1"/>
  <c r="W938" s="1"/>
  <c r="V938"/>
  <c r="S939"/>
  <c r="T939" s="1"/>
  <c r="W939" s="1"/>
  <c r="V939"/>
  <c r="S940"/>
  <c r="T940" s="1"/>
  <c r="W940" s="1"/>
  <c r="V940"/>
  <c r="S941"/>
  <c r="T941" s="1"/>
  <c r="W941" s="1"/>
  <c r="V941"/>
  <c r="S942"/>
  <c r="T942" s="1"/>
  <c r="W942" s="1"/>
  <c r="V942"/>
  <c r="S943"/>
  <c r="T943" s="1"/>
  <c r="W943" s="1"/>
  <c r="V943"/>
  <c r="S944"/>
  <c r="T944" s="1"/>
  <c r="W944" s="1"/>
  <c r="V944"/>
  <c r="S945"/>
  <c r="T945" s="1"/>
  <c r="W945" s="1"/>
  <c r="V945"/>
  <c r="S946"/>
  <c r="T946" s="1"/>
  <c r="W946" s="1"/>
  <c r="V946"/>
  <c r="S947"/>
  <c r="T947" s="1"/>
  <c r="V947"/>
  <c r="S948"/>
  <c r="T948" s="1"/>
  <c r="W948" s="1"/>
  <c r="V948"/>
  <c r="S949"/>
  <c r="T949" s="1"/>
  <c r="W949" s="1"/>
  <c r="V949"/>
  <c r="S950"/>
  <c r="T950" s="1"/>
  <c r="W950" s="1"/>
  <c r="V950"/>
  <c r="S951"/>
  <c r="T951" s="1"/>
  <c r="V951"/>
  <c r="S952"/>
  <c r="T952" s="1"/>
  <c r="W952" s="1"/>
  <c r="V952"/>
  <c r="S953"/>
  <c r="T953" s="1"/>
  <c r="V953"/>
  <c r="S954"/>
  <c r="T954" s="1"/>
  <c r="W954" s="1"/>
  <c r="V954"/>
  <c r="S955"/>
  <c r="T955" s="1"/>
  <c r="V955"/>
  <c r="S956"/>
  <c r="T956" s="1"/>
  <c r="W956" s="1"/>
  <c r="V956"/>
  <c r="S957"/>
  <c r="T957" s="1"/>
  <c r="W957" s="1"/>
  <c r="V957"/>
  <c r="S958"/>
  <c r="T958" s="1"/>
  <c r="W958" s="1"/>
  <c r="V958"/>
  <c r="S959"/>
  <c r="T959" s="1"/>
  <c r="W959" s="1"/>
  <c r="V959"/>
  <c r="S960"/>
  <c r="T960" s="1"/>
  <c r="W960" s="1"/>
  <c r="V960"/>
  <c r="S961"/>
  <c r="T961" s="1"/>
  <c r="W961" s="1"/>
  <c r="V961"/>
  <c r="S962"/>
  <c r="T962" s="1"/>
  <c r="V962"/>
  <c r="S963"/>
  <c r="T963" s="1"/>
  <c r="W963" s="1"/>
  <c r="V963"/>
  <c r="S964"/>
  <c r="T964" s="1"/>
  <c r="V964"/>
  <c r="W964"/>
  <c r="S965"/>
  <c r="T965" s="1"/>
  <c r="V965"/>
  <c r="W965"/>
  <c r="S966"/>
  <c r="T966" s="1"/>
  <c r="W966" s="1"/>
  <c r="V966"/>
  <c r="S967"/>
  <c r="T967" s="1"/>
  <c r="V967"/>
  <c r="S968"/>
  <c r="T968" s="1"/>
  <c r="V968"/>
  <c r="S969"/>
  <c r="T969" s="1"/>
  <c r="W969" s="1"/>
  <c r="V969"/>
  <c r="S970"/>
  <c r="T970" s="1"/>
  <c r="W970" s="1"/>
  <c r="V970"/>
  <c r="S971"/>
  <c r="T971" s="1"/>
  <c r="W971" s="1"/>
  <c r="V971"/>
  <c r="S972"/>
  <c r="T972" s="1"/>
  <c r="W972" s="1"/>
  <c r="V972"/>
  <c r="S973"/>
  <c r="T973" s="1"/>
  <c r="W973" s="1"/>
  <c r="V973"/>
  <c r="S974"/>
  <c r="T974" s="1"/>
  <c r="W974" s="1"/>
  <c r="V974"/>
  <c r="S975"/>
  <c r="T975" s="1"/>
  <c r="W975" s="1"/>
  <c r="V975"/>
  <c r="S976"/>
  <c r="T976" s="1"/>
  <c r="W976" s="1"/>
  <c r="V976"/>
  <c r="S977"/>
  <c r="T977" s="1"/>
  <c r="W977" s="1"/>
  <c r="V977"/>
  <c r="S978"/>
  <c r="T978" s="1"/>
  <c r="W978" s="1"/>
  <c r="V978"/>
  <c r="S979"/>
  <c r="T979" s="1"/>
  <c r="V979"/>
  <c r="S980"/>
  <c r="T980" s="1"/>
  <c r="W980" s="1"/>
  <c r="V980"/>
  <c r="S981"/>
  <c r="T981" s="1"/>
  <c r="W981" s="1"/>
  <c r="V981"/>
  <c r="S982"/>
  <c r="T982" s="1"/>
  <c r="W982" s="1"/>
  <c r="V982"/>
  <c r="S983"/>
  <c r="T983" s="1"/>
  <c r="W983" s="1"/>
  <c r="V983"/>
  <c r="S984"/>
  <c r="T984" s="1"/>
  <c r="V984"/>
  <c r="W984"/>
  <c r="S985"/>
  <c r="T985" s="1"/>
  <c r="V985"/>
  <c r="W985"/>
  <c r="S986"/>
  <c r="T986" s="1"/>
  <c r="W986" s="1"/>
  <c r="V986"/>
  <c r="S987"/>
  <c r="T987" s="1"/>
  <c r="V987"/>
  <c r="S988"/>
  <c r="T988" s="1"/>
  <c r="V988"/>
  <c r="S989"/>
  <c r="T989" s="1"/>
  <c r="W989" s="1"/>
  <c r="V989"/>
  <c r="S990"/>
  <c r="T990" s="1"/>
  <c r="W990" s="1"/>
  <c r="V990"/>
  <c r="S991"/>
  <c r="T991" s="1"/>
  <c r="W991" s="1"/>
  <c r="V991"/>
  <c r="S992"/>
  <c r="T992" s="1"/>
  <c r="W992" s="1"/>
  <c r="V992"/>
  <c r="S993"/>
  <c r="T993" s="1"/>
  <c r="W993" s="1"/>
  <c r="V993"/>
  <c r="S994"/>
  <c r="T994" s="1"/>
  <c r="W994" s="1"/>
  <c r="V994"/>
  <c r="S995"/>
  <c r="T995" s="1"/>
  <c r="W995" s="1"/>
  <c r="V995"/>
  <c r="S996"/>
  <c r="T996" s="1"/>
  <c r="W996" s="1"/>
  <c r="V996"/>
  <c r="S997"/>
  <c r="T997" s="1"/>
  <c r="W997" s="1"/>
  <c r="V997"/>
  <c r="S998"/>
  <c r="T998" s="1"/>
  <c r="W998" s="1"/>
  <c r="V998"/>
  <c r="S999"/>
  <c r="T999" s="1"/>
  <c r="V999"/>
  <c r="W999"/>
  <c r="S1000"/>
  <c r="T1000" s="1"/>
  <c r="V1000"/>
  <c r="W1000"/>
  <c r="S1001"/>
  <c r="T1001" s="1"/>
  <c r="V1001"/>
  <c r="S1002"/>
  <c r="T1002" s="1"/>
  <c r="V1002"/>
  <c r="S1003"/>
  <c r="T1003" s="1"/>
  <c r="W1003" s="1"/>
  <c r="V1003"/>
  <c r="S1004"/>
  <c r="T1004" s="1"/>
  <c r="W1004" s="1"/>
  <c r="V1004"/>
  <c r="S1005"/>
  <c r="T1005" s="1"/>
  <c r="V1005"/>
  <c r="S1006"/>
  <c r="T1006" s="1"/>
  <c r="W1006" s="1"/>
  <c r="V1006"/>
  <c r="S1007"/>
  <c r="T1007" s="1"/>
  <c r="V1007"/>
  <c r="S1008"/>
  <c r="T1008" s="1"/>
  <c r="V1008"/>
  <c r="S1009"/>
  <c r="T1009" s="1"/>
  <c r="V1009"/>
  <c r="W1009" s="1"/>
  <c r="S1010"/>
  <c r="T1010" s="1"/>
  <c r="V1010"/>
  <c r="W1010"/>
  <c r="S1011"/>
  <c r="T1011" s="1"/>
  <c r="V1011"/>
  <c r="S1012"/>
  <c r="T1012" s="1"/>
  <c r="V1012"/>
  <c r="S1013"/>
  <c r="T1013" s="1"/>
  <c r="V1013"/>
  <c r="S1014"/>
  <c r="T1014" s="1"/>
  <c r="V1014"/>
  <c r="W1014"/>
  <c r="S1015"/>
  <c r="T1015" s="1"/>
  <c r="V1015"/>
  <c r="W1015" s="1"/>
  <c r="S1016"/>
  <c r="T1016" s="1"/>
  <c r="V1016"/>
  <c r="W1016"/>
  <c r="S1017"/>
  <c r="T1017" s="1"/>
  <c r="W967" s="1"/>
  <c r="V1017"/>
  <c r="S1018"/>
  <c r="T1018" s="1"/>
  <c r="W1018" s="1"/>
  <c r="V1018"/>
  <c r="S1019"/>
  <c r="T1019" s="1"/>
  <c r="V1019"/>
  <c r="W1019" s="1"/>
  <c r="S1020"/>
  <c r="T1020" s="1"/>
  <c r="V1020"/>
  <c r="S1021"/>
  <c r="T1021" s="1"/>
  <c r="V1021"/>
  <c r="W1021" s="1"/>
  <c r="S1022"/>
  <c r="T1022" s="1"/>
  <c r="W1022" s="1"/>
  <c r="V1022"/>
  <c r="S1023"/>
  <c r="T1023" s="1"/>
  <c r="V1023"/>
  <c r="W1023"/>
  <c r="S1024"/>
  <c r="T1024" s="1"/>
  <c r="W1024" s="1"/>
  <c r="V1024"/>
  <c r="S1025"/>
  <c r="T1025" s="1"/>
  <c r="V1025"/>
  <c r="S1026"/>
  <c r="T1026" s="1"/>
  <c r="V1026"/>
  <c r="S1027"/>
  <c r="T1027" s="1"/>
  <c r="V1027"/>
  <c r="W1027"/>
  <c r="S1028"/>
  <c r="T1028" s="1"/>
  <c r="V1028"/>
  <c r="W1028"/>
  <c r="S1029"/>
  <c r="T1029" s="1"/>
  <c r="W1029" s="1"/>
  <c r="V1029"/>
  <c r="S1030"/>
  <c r="T1030" s="1"/>
  <c r="W1030" s="1"/>
  <c r="V1030"/>
  <c r="S1031"/>
  <c r="T1031" s="1"/>
  <c r="W1031" s="1"/>
  <c r="V1031"/>
  <c r="S1032"/>
  <c r="T1032" s="1"/>
  <c r="W1032" s="1"/>
  <c r="V1032"/>
  <c r="S1033"/>
  <c r="T1033" s="1"/>
  <c r="V1033"/>
  <c r="S1034"/>
  <c r="T1034" s="1"/>
  <c r="V1034"/>
  <c r="W1034"/>
  <c r="S1035"/>
  <c r="T1035" s="1"/>
  <c r="V1035"/>
  <c r="W1035"/>
  <c r="S1036"/>
  <c r="T1036" s="1"/>
  <c r="W1036" s="1"/>
  <c r="V1036"/>
  <c r="S1037"/>
  <c r="T1037" s="1"/>
  <c r="W1037" s="1"/>
  <c r="V1037"/>
  <c r="S1038"/>
  <c r="T1038" s="1"/>
  <c r="V1038"/>
  <c r="S1039"/>
  <c r="T1039" s="1"/>
  <c r="V1039"/>
  <c r="S1040"/>
  <c r="T1040" s="1"/>
  <c r="V1040"/>
  <c r="S1041"/>
  <c r="T1041" s="1"/>
  <c r="W608" s="1"/>
  <c r="V1041"/>
  <c r="S1042"/>
  <c r="T1042" s="1"/>
  <c r="W1042" s="1"/>
  <c r="V1042"/>
  <c r="S1043"/>
  <c r="T1043" s="1"/>
  <c r="W1043" s="1"/>
  <c r="V1043"/>
  <c r="S1044"/>
  <c r="T1044" s="1"/>
  <c r="W1044" s="1"/>
  <c r="V1044"/>
  <c r="S1045"/>
  <c r="T1045" s="1"/>
  <c r="V1045"/>
  <c r="S1046"/>
  <c r="T1046" s="1"/>
  <c r="W1046" s="1"/>
  <c r="V1046"/>
  <c r="S1047"/>
  <c r="T1047" s="1"/>
  <c r="W1047" s="1"/>
  <c r="V1047"/>
  <c r="S1048"/>
  <c r="T1048" s="1"/>
  <c r="W1048" s="1"/>
  <c r="V1048"/>
  <c r="S1049"/>
  <c r="T1049" s="1"/>
  <c r="W1049" s="1"/>
  <c r="V1049"/>
  <c r="S1050"/>
  <c r="T1050" s="1"/>
  <c r="V1050"/>
  <c r="S1051"/>
  <c r="T1051" s="1"/>
  <c r="W1051" s="1"/>
  <c r="V1051"/>
  <c r="S1052"/>
  <c r="T1052" s="1"/>
  <c r="W641" s="1"/>
  <c r="V1052"/>
  <c r="S1053"/>
  <c r="T1053" s="1"/>
  <c r="W1053" s="1"/>
  <c r="V1053"/>
  <c r="S1054"/>
  <c r="T1054" s="1"/>
  <c r="V1054"/>
  <c r="S1055"/>
  <c r="T1055" s="1"/>
  <c r="W1055" s="1"/>
  <c r="V1055"/>
  <c r="S1056"/>
  <c r="T1056" s="1"/>
  <c r="V1056"/>
  <c r="S1057"/>
  <c r="T1057" s="1"/>
  <c r="V1057"/>
  <c r="S1058"/>
  <c r="T1058" s="1"/>
  <c r="W1058" s="1"/>
  <c r="V1058"/>
  <c r="S1059"/>
  <c r="T1059" s="1"/>
  <c r="V1059"/>
  <c r="S1060"/>
  <c r="T1060" s="1"/>
  <c r="V1060"/>
  <c r="S1061"/>
  <c r="T1061" s="1"/>
  <c r="V1061"/>
  <c r="S1062"/>
  <c r="T1062" s="1"/>
  <c r="W1062" s="1"/>
  <c r="V1062"/>
  <c r="S1063"/>
  <c r="T1063" s="1"/>
  <c r="W1063" s="1"/>
  <c r="V1063"/>
  <c r="S1064"/>
  <c r="T1064" s="1"/>
  <c r="W1064" s="1"/>
  <c r="V1064"/>
  <c r="S1065"/>
  <c r="T1065" s="1"/>
  <c r="W583" s="1"/>
  <c r="V1065"/>
  <c r="S1066"/>
  <c r="T1066" s="1"/>
  <c r="W1066" s="1"/>
  <c r="V1066"/>
  <c r="S1067"/>
  <c r="T1067" s="1"/>
  <c r="W1067" s="1"/>
  <c r="V1067"/>
  <c r="S1068"/>
  <c r="T1068" s="1"/>
  <c r="W1068" s="1"/>
  <c r="V1068"/>
  <c r="S1069"/>
  <c r="T1069" s="1"/>
  <c r="V1069"/>
  <c r="S1070"/>
  <c r="T1070" s="1"/>
  <c r="W1070" s="1"/>
  <c r="V1070"/>
  <c r="S1071"/>
  <c r="T1071" s="1"/>
  <c r="V1071"/>
  <c r="S1072"/>
  <c r="T1072" s="1"/>
  <c r="V1072"/>
  <c r="W1072"/>
  <c r="S1073"/>
  <c r="T1073" s="1"/>
  <c r="V1073"/>
  <c r="W1073"/>
  <c r="S1074"/>
  <c r="T1074" s="1"/>
  <c r="W1074" s="1"/>
  <c r="V1074"/>
  <c r="S1075"/>
  <c r="T1075" s="1"/>
  <c r="W1075" s="1"/>
  <c r="V1075"/>
  <c r="S1076"/>
  <c r="T1076" s="1"/>
  <c r="W1076" s="1"/>
  <c r="V1076"/>
  <c r="S1077"/>
  <c r="T1077" s="1"/>
  <c r="W1077" s="1"/>
  <c r="V1077"/>
  <c r="S1078"/>
  <c r="T1078" s="1"/>
  <c r="V1078"/>
  <c r="S1079"/>
  <c r="T1079" s="1"/>
  <c r="W1079" s="1"/>
  <c r="V1079"/>
  <c r="S1080"/>
  <c r="T1080" s="1"/>
  <c r="V1080"/>
  <c r="W1080"/>
  <c r="S1081"/>
  <c r="T1081" s="1"/>
  <c r="W1081" s="1"/>
  <c r="V1081"/>
  <c r="S1082"/>
  <c r="T1082" s="1"/>
  <c r="W1082" s="1"/>
  <c r="V1082"/>
  <c r="S1083"/>
  <c r="T1083" s="1"/>
  <c r="V1083"/>
  <c r="S1084"/>
  <c r="T1084" s="1"/>
  <c r="W1084" s="1"/>
  <c r="V1084"/>
  <c r="S1085"/>
  <c r="T1085" s="1"/>
  <c r="W1085" s="1"/>
  <c r="V1085"/>
  <c r="S1086"/>
  <c r="T1086" s="1"/>
  <c r="W1086" s="1"/>
  <c r="V1086"/>
  <c r="S1087"/>
  <c r="T1087" s="1"/>
  <c r="W1087" s="1"/>
  <c r="V1087"/>
  <c r="S1088"/>
  <c r="T1088" s="1"/>
  <c r="W609" s="1"/>
  <c r="V1088"/>
  <c r="W1088"/>
  <c r="S1089"/>
  <c r="T1089" s="1"/>
  <c r="W1089" s="1"/>
  <c r="V1089"/>
  <c r="S1090"/>
  <c r="T1090" s="1"/>
  <c r="W1090" s="1"/>
  <c r="V1090"/>
  <c r="S1091"/>
  <c r="T1091" s="1"/>
  <c r="W1091" s="1"/>
  <c r="V1091"/>
  <c r="S1092"/>
  <c r="T1092" s="1"/>
  <c r="V1092"/>
  <c r="S1093"/>
  <c r="T1093" s="1"/>
  <c r="V1093"/>
  <c r="W1093"/>
  <c r="S1094"/>
  <c r="T1094" s="1"/>
  <c r="W1094" s="1"/>
  <c r="V1094"/>
  <c r="S1095"/>
  <c r="T1095" s="1"/>
  <c r="V1095"/>
  <c r="W1095"/>
  <c r="S1096"/>
  <c r="T1096" s="1"/>
  <c r="W637" s="1"/>
  <c r="V1096"/>
  <c r="W1096"/>
  <c r="S1097"/>
  <c r="T1097" s="1"/>
  <c r="W1097" s="1"/>
  <c r="V1097"/>
  <c r="S1098"/>
  <c r="T1098" s="1"/>
  <c r="W1098" s="1"/>
  <c r="V1098"/>
  <c r="S1099"/>
  <c r="T1099" s="1"/>
  <c r="W1099" s="1"/>
  <c r="V1099"/>
  <c r="S1100"/>
  <c r="T1100" s="1"/>
  <c r="W1100" s="1"/>
  <c r="V1100"/>
  <c r="S1101"/>
  <c r="T1101" s="1"/>
  <c r="V1101"/>
  <c r="S1102"/>
  <c r="T1102" s="1"/>
  <c r="W1102" s="1"/>
  <c r="V1102"/>
  <c r="S1103"/>
  <c r="T1103" s="1"/>
  <c r="V1103"/>
  <c r="S1104"/>
  <c r="T1104" s="1"/>
  <c r="V1104"/>
  <c r="S1105"/>
  <c r="T1105" s="1"/>
  <c r="W1105" s="1"/>
  <c r="V1105"/>
  <c r="S1106"/>
  <c r="T1106" s="1"/>
  <c r="W1106" s="1"/>
  <c r="V1106"/>
  <c r="S1107"/>
  <c r="T1107" s="1"/>
  <c r="W1107" s="1"/>
  <c r="V1107"/>
  <c r="S1108"/>
  <c r="T1108" s="1"/>
  <c r="W1108" s="1"/>
  <c r="V1108"/>
  <c r="S1109"/>
  <c r="T1109" s="1"/>
  <c r="W532" s="1"/>
  <c r="V1109"/>
  <c r="W1109"/>
  <c r="S1110"/>
  <c r="T1110" s="1"/>
  <c r="V1110"/>
  <c r="S1111"/>
  <c r="T1111" s="1"/>
  <c r="W1111" s="1"/>
  <c r="V1111"/>
  <c r="S1112"/>
  <c r="T1112" s="1"/>
  <c r="V1112"/>
  <c r="S1113"/>
  <c r="T1113" s="1"/>
  <c r="W1113" s="1"/>
  <c r="V1113"/>
  <c r="S1114"/>
  <c r="T1114" s="1"/>
  <c r="W1114" s="1"/>
  <c r="V1114"/>
  <c r="S1115"/>
  <c r="T1115" s="1"/>
  <c r="V1115"/>
  <c r="S1116"/>
  <c r="T1116" s="1"/>
  <c r="V1116"/>
  <c r="S1117"/>
  <c r="T1117" s="1"/>
  <c r="V1117"/>
  <c r="S1118"/>
  <c r="T1118" s="1"/>
  <c r="W1118" s="1"/>
  <c r="V1118"/>
  <c r="S1119"/>
  <c r="T1119" s="1"/>
  <c r="V1119"/>
  <c r="S1120"/>
  <c r="T1120" s="1"/>
  <c r="W1120" s="1"/>
  <c r="V1120"/>
  <c r="S1121"/>
  <c r="T1121" s="1"/>
  <c r="V1121"/>
  <c r="S1122"/>
  <c r="T1122" s="1"/>
  <c r="W1122" s="1"/>
  <c r="V1122"/>
  <c r="S1123"/>
  <c r="T1123" s="1"/>
  <c r="W1123" s="1"/>
  <c r="V1123"/>
  <c r="S1124"/>
  <c r="T1124" s="1"/>
  <c r="V1124"/>
  <c r="S1125"/>
  <c r="T1125" s="1"/>
  <c r="W1125" s="1"/>
  <c r="V1125"/>
  <c r="S1126"/>
  <c r="T1126" s="1"/>
  <c r="W1126" s="1"/>
  <c r="V1126"/>
  <c r="S1127"/>
  <c r="T1127" s="1"/>
  <c r="V1127"/>
  <c r="S1128"/>
  <c r="T1128" s="1"/>
  <c r="V1128"/>
  <c r="S1129"/>
  <c r="T1129" s="1"/>
  <c r="W1129" s="1"/>
  <c r="V1129"/>
  <c r="S1130"/>
  <c r="T1130" s="1"/>
  <c r="V1130"/>
  <c r="S1131"/>
  <c r="T1131" s="1"/>
  <c r="V1131"/>
  <c r="S1132"/>
  <c r="T1132" s="1"/>
  <c r="W1132" s="1"/>
  <c r="V1132"/>
  <c r="S1133"/>
  <c r="T1133" s="1"/>
  <c r="W1133" s="1"/>
  <c r="V1133"/>
  <c r="S1134"/>
  <c r="T1134" s="1"/>
  <c r="W1134" s="1"/>
  <c r="V1134"/>
  <c r="S1135"/>
  <c r="T1135" s="1"/>
  <c r="W1135" s="1"/>
  <c r="V1135"/>
  <c r="S1136"/>
  <c r="T1136" s="1"/>
  <c r="W1136" s="1"/>
  <c r="V1136"/>
  <c r="S1137"/>
  <c r="T1137" s="1"/>
  <c r="W1137" s="1"/>
  <c r="V1137"/>
  <c r="S1138"/>
  <c r="T1138" s="1"/>
  <c r="V1138"/>
  <c r="S1139"/>
  <c r="T1139" s="1"/>
  <c r="V1139"/>
  <c r="S1140"/>
  <c r="T1140" s="1"/>
  <c r="W1140" s="1"/>
  <c r="V1140"/>
  <c r="S1141"/>
  <c r="T1141" s="1"/>
  <c r="V1141"/>
  <c r="S1142"/>
  <c r="T1142" s="1"/>
  <c r="W1142" s="1"/>
  <c r="V1142"/>
  <c r="S1143"/>
  <c r="T1143" s="1"/>
  <c r="W1143" s="1"/>
  <c r="V1143"/>
  <c r="S1144"/>
  <c r="T1144" s="1"/>
  <c r="V1144"/>
  <c r="S1145"/>
  <c r="T1145" s="1"/>
  <c r="V1145"/>
  <c r="S1146"/>
  <c r="T1146" s="1"/>
  <c r="W1146" s="1"/>
  <c r="V1146"/>
  <c r="S1147"/>
  <c r="T1147" s="1"/>
  <c r="W1147" s="1"/>
  <c r="V1147"/>
  <c r="S1148"/>
  <c r="T1148" s="1"/>
  <c r="W1148" s="1"/>
  <c r="V1148"/>
  <c r="S1149"/>
  <c r="T1149" s="1"/>
  <c r="W1149" s="1"/>
  <c r="V1149"/>
  <c r="S1150"/>
  <c r="T1150" s="1"/>
  <c r="W1150" s="1"/>
  <c r="V1150"/>
  <c r="S1151"/>
  <c r="T1151" s="1"/>
  <c r="V1151"/>
  <c r="S1152"/>
  <c r="T1152" s="1"/>
  <c r="W1152" s="1"/>
  <c r="V1152"/>
  <c r="S1153"/>
  <c r="T1153" s="1"/>
  <c r="W1153" s="1"/>
  <c r="V1153"/>
  <c r="S1154"/>
  <c r="T1154" s="1"/>
  <c r="W1154" s="1"/>
  <c r="V1154"/>
  <c r="S1155"/>
  <c r="T1155" s="1"/>
  <c r="W1155" s="1"/>
  <c r="V1155"/>
  <c r="S1156"/>
  <c r="T1156" s="1"/>
  <c r="V1156"/>
  <c r="S1157"/>
  <c r="T1157" s="1"/>
  <c r="V1157"/>
  <c r="S1158"/>
  <c r="T1158" s="1"/>
  <c r="W1158" s="1"/>
  <c r="V1158"/>
  <c r="S1159"/>
  <c r="T1159" s="1"/>
  <c r="V1159"/>
  <c r="S1160"/>
  <c r="T1160" s="1"/>
  <c r="W1160" s="1"/>
  <c r="V1160"/>
  <c r="S1161"/>
  <c r="T1161" s="1"/>
  <c r="W1161" s="1"/>
  <c r="V1161"/>
  <c r="S1162"/>
  <c r="T1162" s="1"/>
  <c r="V1162"/>
  <c r="W1162"/>
  <c r="S1163"/>
  <c r="T1163" s="1"/>
  <c r="W1163" s="1"/>
  <c r="V1163"/>
  <c r="S1164"/>
  <c r="T1164" s="1"/>
  <c r="V1164"/>
  <c r="W1164"/>
  <c r="S1165"/>
  <c r="T1165" s="1"/>
  <c r="V1165"/>
  <c r="W1165"/>
  <c r="S1166"/>
  <c r="T1166" s="1"/>
  <c r="W1166" s="1"/>
  <c r="V1166"/>
  <c r="S1167"/>
  <c r="T1167" s="1"/>
  <c r="W1167" s="1"/>
  <c r="V1167"/>
  <c r="S1168"/>
  <c r="T1168" s="1"/>
  <c r="W1168" s="1"/>
  <c r="V1168"/>
  <c r="S1169"/>
  <c r="T1169" s="1"/>
  <c r="V1169"/>
  <c r="S1170"/>
  <c r="T1170" s="1"/>
  <c r="W1170" s="1"/>
  <c r="V1170"/>
  <c r="S1171"/>
  <c r="T1171" s="1"/>
  <c r="V1171"/>
  <c r="S1172"/>
  <c r="T1172" s="1"/>
  <c r="W1172" s="1"/>
  <c r="V1172"/>
  <c r="S1173"/>
  <c r="T1173" s="1"/>
  <c r="W1173" s="1"/>
  <c r="V1173"/>
  <c r="S1174"/>
  <c r="T1174" s="1"/>
  <c r="W1174" s="1"/>
  <c r="V1174"/>
  <c r="S1175"/>
  <c r="T1175" s="1"/>
  <c r="W1175" s="1"/>
  <c r="V1175"/>
  <c r="S1176"/>
  <c r="T1176" s="1"/>
  <c r="W1176" s="1"/>
  <c r="V1176"/>
  <c r="S1177"/>
  <c r="T1177" s="1"/>
  <c r="W1177" s="1"/>
  <c r="V1177"/>
  <c r="S1178"/>
  <c r="T1178" s="1"/>
  <c r="W1178" s="1"/>
  <c r="V1178"/>
  <c r="S1179"/>
  <c r="T1179" s="1"/>
  <c r="W1179" s="1"/>
  <c r="V1179"/>
  <c r="S1180"/>
  <c r="T1180" s="1"/>
  <c r="W1180" s="1"/>
  <c r="V1180"/>
  <c r="S1181"/>
  <c r="T1181" s="1"/>
  <c r="V1181"/>
  <c r="S1182"/>
  <c r="T1182" s="1"/>
  <c r="W1182" s="1"/>
  <c r="V1182"/>
  <c r="S1183"/>
  <c r="T1183" s="1"/>
  <c r="W1183" s="1"/>
  <c r="V1183"/>
  <c r="S1184"/>
  <c r="T1184" s="1"/>
  <c r="W1184" s="1"/>
  <c r="V1184"/>
  <c r="S1185"/>
  <c r="T1185" s="1"/>
  <c r="W1185" s="1"/>
  <c r="V1185"/>
  <c r="S1186"/>
  <c r="T1186" s="1"/>
  <c r="W1186" s="1"/>
  <c r="V1186"/>
  <c r="S1187"/>
  <c r="T1187" s="1"/>
  <c r="W1187" s="1"/>
  <c r="V1187"/>
  <c r="S1188"/>
  <c r="T1188" s="1"/>
  <c r="V1188"/>
  <c r="S1189"/>
  <c r="T1189" s="1"/>
  <c r="V1189"/>
  <c r="S1190"/>
  <c r="T1190" s="1"/>
  <c r="W1190" s="1"/>
  <c r="V1190"/>
  <c r="S1191"/>
  <c r="T1191" s="1"/>
  <c r="W1191" s="1"/>
  <c r="V1191"/>
  <c r="S1192"/>
  <c r="T1192" s="1"/>
  <c r="W1192" s="1"/>
  <c r="V1192"/>
  <c r="S1193"/>
  <c r="T1193" s="1"/>
  <c r="W1193" s="1"/>
  <c r="V1193"/>
  <c r="S1194"/>
  <c r="T1194" s="1"/>
  <c r="W1194" s="1"/>
  <c r="V1194"/>
  <c r="S1195"/>
  <c r="T1195" s="1"/>
  <c r="W1195" s="1"/>
  <c r="V1195"/>
  <c r="S1196"/>
  <c r="T1196" s="1"/>
  <c r="V1196"/>
  <c r="S1197"/>
  <c r="T1197" s="1"/>
  <c r="W1197" s="1"/>
  <c r="V1197"/>
  <c r="S1198"/>
  <c r="T1198" s="1"/>
  <c r="W1198" s="1"/>
  <c r="V1198"/>
  <c r="S1199"/>
  <c r="T1199" s="1"/>
  <c r="V1199"/>
  <c r="S1200"/>
  <c r="T1200" s="1"/>
  <c r="W1200" s="1"/>
  <c r="V1200"/>
  <c r="S1201"/>
  <c r="T1201" s="1"/>
  <c r="W1201" s="1"/>
  <c r="V1201"/>
  <c r="S1202"/>
  <c r="T1202" s="1"/>
  <c r="W1202" s="1"/>
  <c r="V1202"/>
  <c r="S1203"/>
  <c r="T1203" s="1"/>
  <c r="V1203"/>
  <c r="S1204"/>
  <c r="T1204" s="1"/>
  <c r="W1204" s="1"/>
  <c r="V1204"/>
  <c r="S1205"/>
  <c r="T1205" s="1"/>
  <c r="W1205" s="1"/>
  <c r="V1205"/>
  <c r="S1206"/>
  <c r="T1206" s="1"/>
  <c r="W1206" s="1"/>
  <c r="V1206"/>
  <c r="S1207"/>
  <c r="T1207" s="1"/>
  <c r="W1207" s="1"/>
  <c r="V1207"/>
  <c r="S1208"/>
  <c r="T1208" s="1"/>
  <c r="W1208" s="1"/>
  <c r="V1208"/>
  <c r="S1209"/>
  <c r="T1209" s="1"/>
  <c r="V1209"/>
  <c r="S1210"/>
  <c r="T1210" s="1"/>
  <c r="W1210" s="1"/>
  <c r="V1210"/>
  <c r="S1211"/>
  <c r="T1211" s="1"/>
  <c r="W1211" s="1"/>
  <c r="V1211"/>
  <c r="S1212"/>
  <c r="T1212" s="1"/>
  <c r="W1212" s="1"/>
  <c r="V1212"/>
  <c r="S1213"/>
  <c r="T1213" s="1"/>
  <c r="W1213" s="1"/>
  <c r="V1213"/>
  <c r="S1214"/>
  <c r="T1214" s="1"/>
  <c r="W1214" s="1"/>
  <c r="V1214"/>
  <c r="S1215"/>
  <c r="T1215" s="1"/>
  <c r="W1215" s="1"/>
  <c r="V1215"/>
  <c r="S1216"/>
  <c r="T1216" s="1"/>
  <c r="W1216" s="1"/>
  <c r="V1216"/>
  <c r="S1217"/>
  <c r="T1217" s="1"/>
  <c r="W1217" s="1"/>
  <c r="V1217"/>
  <c r="S1218"/>
  <c r="T1218" s="1"/>
  <c r="W1218" s="1"/>
  <c r="V1218"/>
  <c r="S1219"/>
  <c r="T1219" s="1"/>
  <c r="W1219" s="1"/>
  <c r="V1219"/>
  <c r="S1220"/>
  <c r="T1220" s="1"/>
  <c r="W1220" s="1"/>
  <c r="V1220"/>
  <c r="S1221"/>
  <c r="T1221" s="1"/>
  <c r="W1221" s="1"/>
  <c r="V1221"/>
  <c r="S1222"/>
  <c r="T1222" s="1"/>
  <c r="W1222" s="1"/>
  <c r="V1222"/>
  <c r="S1223"/>
  <c r="T1223" s="1"/>
  <c r="W1223" s="1"/>
  <c r="V1223"/>
  <c r="S1224"/>
  <c r="T1224" s="1"/>
  <c r="W1224" s="1"/>
  <c r="V1224"/>
  <c r="S1225"/>
  <c r="T1225" s="1"/>
  <c r="W1225" s="1"/>
  <c r="V1225"/>
  <c r="S1226"/>
  <c r="T1226" s="1"/>
  <c r="W1226" s="1"/>
  <c r="V1226"/>
  <c r="S1227"/>
  <c r="T1227" s="1"/>
  <c r="W1227" s="1"/>
  <c r="V1227"/>
  <c r="S1228"/>
  <c r="T1228" s="1"/>
  <c r="W1228" s="1"/>
  <c r="V1228"/>
  <c r="S1229"/>
  <c r="T1229" s="1"/>
  <c r="W1229" s="1"/>
  <c r="V1229"/>
  <c r="S1230"/>
  <c r="T1230" s="1"/>
  <c r="V1230"/>
  <c r="S1231"/>
  <c r="T1231" s="1"/>
  <c r="W1231" s="1"/>
  <c r="V1231"/>
  <c r="S1232"/>
  <c r="T1232" s="1"/>
  <c r="W1232" s="1"/>
  <c r="V1232"/>
  <c r="S1233"/>
  <c r="T1233" s="1"/>
  <c r="W1233" s="1"/>
  <c r="V1233"/>
  <c r="S1234"/>
  <c r="T1234" s="1"/>
  <c r="W1234" s="1"/>
  <c r="V1234"/>
  <c r="S1235"/>
  <c r="T1235" s="1"/>
  <c r="W1235" s="1"/>
  <c r="V1235"/>
  <c r="S1236"/>
  <c r="T1236" s="1"/>
  <c r="W1236" s="1"/>
  <c r="V1236"/>
  <c r="S1237"/>
  <c r="T1237" s="1"/>
  <c r="W1237" s="1"/>
  <c r="V1237"/>
  <c r="S1238"/>
  <c r="T1238" s="1"/>
  <c r="W1238" s="1"/>
  <c r="V1238"/>
  <c r="S1239"/>
  <c r="T1239" s="1"/>
  <c r="W1239" s="1"/>
  <c r="V1239"/>
  <c r="S1240"/>
  <c r="T1240" s="1"/>
  <c r="W1240" s="1"/>
  <c r="V1240"/>
  <c r="S1241"/>
  <c r="T1241" s="1"/>
  <c r="W1241" s="1"/>
  <c r="V1241"/>
  <c r="S1242"/>
  <c r="T1242" s="1"/>
  <c r="W1242" s="1"/>
  <c r="V1242"/>
  <c r="S1243"/>
  <c r="T1243" s="1"/>
  <c r="V1243"/>
  <c r="S1244"/>
  <c r="T1244" s="1"/>
  <c r="W1244" s="1"/>
  <c r="V1244"/>
  <c r="S1245"/>
  <c r="T1245" s="1"/>
  <c r="W1245" s="1"/>
  <c r="V1245"/>
  <c r="S1246"/>
  <c r="T1246" s="1"/>
  <c r="W1246" s="1"/>
  <c r="V1246"/>
  <c r="S1247"/>
  <c r="T1247" s="1"/>
  <c r="W1247" s="1"/>
  <c r="V1247"/>
  <c r="S1248"/>
  <c r="T1248" s="1"/>
  <c r="V1248"/>
  <c r="S1249"/>
  <c r="T1249" s="1"/>
  <c r="W1249" s="1"/>
  <c r="V1249"/>
  <c r="S1250"/>
  <c r="T1250" s="1"/>
  <c r="W1250" s="1"/>
  <c r="V1250"/>
  <c r="S1251"/>
  <c r="T1251" s="1"/>
  <c r="W1251" s="1"/>
  <c r="V1251"/>
  <c r="S1252"/>
  <c r="T1252" s="1"/>
  <c r="V1252"/>
  <c r="S1253"/>
  <c r="T1253" s="1"/>
  <c r="W1253" s="1"/>
  <c r="V1253"/>
  <c r="S1254"/>
  <c r="T1254" s="1"/>
  <c r="W1254" s="1"/>
  <c r="V1254"/>
  <c r="S1255"/>
  <c r="T1255" s="1"/>
  <c r="W1255" s="1"/>
  <c r="V1255"/>
  <c r="S1256"/>
  <c r="T1256" s="1"/>
  <c r="W1256" s="1"/>
  <c r="V1256"/>
  <c r="S1257"/>
  <c r="T1257" s="1"/>
  <c r="W1257" s="1"/>
  <c r="V1257"/>
  <c r="S1258"/>
  <c r="T1258" s="1"/>
  <c r="W1258" s="1"/>
  <c r="V1258"/>
  <c r="S1259"/>
  <c r="T1259" s="1"/>
  <c r="W1259" s="1"/>
  <c r="V1259"/>
  <c r="S1260"/>
  <c r="T1260" s="1"/>
  <c r="W1260" s="1"/>
  <c r="V1260"/>
  <c r="S1261"/>
  <c r="T1261" s="1"/>
  <c r="W1261" s="1"/>
  <c r="V1261"/>
  <c r="S1262"/>
  <c r="T1262" s="1"/>
  <c r="W1262" s="1"/>
  <c r="V1262"/>
  <c r="S1263"/>
  <c r="T1263" s="1"/>
  <c r="W1263" s="1"/>
  <c r="V1263"/>
  <c r="S1264"/>
  <c r="T1264" s="1"/>
  <c r="W1264" s="1"/>
  <c r="V1264"/>
  <c r="S1265"/>
  <c r="T1265" s="1"/>
  <c r="V1265"/>
  <c r="W1265"/>
  <c r="S1266"/>
  <c r="T1266" s="1"/>
  <c r="V1266"/>
  <c r="W1266"/>
  <c r="S1268"/>
  <c r="T1268" s="1"/>
  <c r="V1268"/>
  <c r="S1269"/>
  <c r="T1269" s="1"/>
  <c r="V1269"/>
  <c r="S1270"/>
  <c r="T1270" s="1"/>
  <c r="V1270"/>
  <c r="S1271"/>
  <c r="T1271" s="1"/>
  <c r="V1271"/>
  <c r="S1272"/>
  <c r="T1272" s="1"/>
  <c r="V1272"/>
  <c r="S1273"/>
  <c r="T1273" s="1"/>
  <c r="W632" s="1"/>
  <c r="V1273"/>
  <c r="S1274"/>
  <c r="T1274" s="1"/>
  <c r="V1274"/>
  <c r="S1275"/>
  <c r="T1275" s="1"/>
  <c r="V1275"/>
  <c r="S1276"/>
  <c r="T1276" s="1"/>
  <c r="V1276"/>
  <c r="S1277"/>
  <c r="T1277" s="1"/>
  <c r="V1277"/>
  <c r="S1278"/>
  <c r="T1278" s="1"/>
  <c r="V1278"/>
  <c r="S1279"/>
  <c r="T1279" s="1"/>
  <c r="V1279"/>
  <c r="S1280"/>
  <c r="T1280" s="1"/>
  <c r="V1280"/>
  <c r="W1280"/>
  <c r="S1281"/>
  <c r="T1281" s="1"/>
  <c r="V1281"/>
  <c r="W1281"/>
  <c r="S1282"/>
  <c r="T1282" s="1"/>
  <c r="W1282" s="1"/>
  <c r="V1282"/>
  <c r="S1283"/>
  <c r="T1283" s="1"/>
  <c r="V1283"/>
  <c r="W1283" s="1"/>
  <c r="S1284"/>
  <c r="T1284" s="1"/>
  <c r="W1284" s="1"/>
  <c r="V1284"/>
  <c r="S1285"/>
  <c r="T1285" s="1"/>
  <c r="W1285" s="1"/>
  <c r="V1285"/>
  <c r="S1286"/>
  <c r="T1286" s="1"/>
  <c r="V1286"/>
  <c r="W1286"/>
  <c r="S1287"/>
  <c r="T1287" s="1"/>
  <c r="V1287"/>
  <c r="W1287" s="1"/>
  <c r="S1288"/>
  <c r="T1288" s="1"/>
  <c r="W1288" s="1"/>
  <c r="V1288"/>
  <c r="S1289"/>
  <c r="T1289" s="1"/>
  <c r="W1289" s="1"/>
  <c r="V1289"/>
  <c r="S1290"/>
  <c r="T1290" s="1"/>
  <c r="V1290"/>
  <c r="W1290"/>
  <c r="S1291"/>
  <c r="T1291" s="1"/>
  <c r="V1291"/>
  <c r="W1291" s="1"/>
  <c r="S1292"/>
  <c r="T1292" s="1"/>
  <c r="W1292" s="1"/>
  <c r="V1292"/>
  <c r="S1293"/>
  <c r="T1293" s="1"/>
  <c r="V1293"/>
  <c r="S1294"/>
  <c r="T1294" s="1"/>
  <c r="V1294"/>
  <c r="W1294"/>
  <c r="S1295"/>
  <c r="T1295" s="1"/>
  <c r="V1295"/>
  <c r="W1295" s="1"/>
  <c r="S1296"/>
  <c r="T1296" s="1"/>
  <c r="V1296"/>
  <c r="S1297"/>
  <c r="T1297" s="1"/>
  <c r="V1297"/>
  <c r="S1298"/>
  <c r="T1298" s="1"/>
  <c r="V1298"/>
  <c r="W1298"/>
  <c r="S1299"/>
  <c r="T1299" s="1"/>
  <c r="V1299"/>
  <c r="W1299"/>
  <c r="S1300"/>
  <c r="T1300" s="1"/>
  <c r="V1300"/>
  <c r="W1300"/>
  <c r="S1301"/>
  <c r="T1301" s="1"/>
  <c r="W1301" s="1"/>
  <c r="V1301"/>
  <c r="S1302"/>
  <c r="T1302" s="1"/>
  <c r="V1302"/>
  <c r="W1302" s="1"/>
  <c r="S1303"/>
  <c r="T1303" s="1"/>
  <c r="W1303" s="1"/>
  <c r="V1303"/>
  <c r="S1304"/>
  <c r="T1304" s="1"/>
  <c r="W1304" s="1"/>
  <c r="V1304"/>
  <c r="S1305"/>
  <c r="T1305" s="1"/>
  <c r="W1305" s="1"/>
  <c r="V1305"/>
  <c r="S1306"/>
  <c r="T1306" s="1"/>
  <c r="V1306"/>
  <c r="W1306" s="1"/>
  <c r="S1307"/>
  <c r="T1307" s="1"/>
  <c r="V1307"/>
  <c r="W1307"/>
  <c r="S1308"/>
  <c r="T1308" s="1"/>
  <c r="W1308" s="1"/>
  <c r="V1308"/>
  <c r="S1309"/>
  <c r="T1309" s="1"/>
  <c r="W1309" s="1"/>
  <c r="V1309"/>
  <c r="S1310"/>
  <c r="T1310" s="1"/>
  <c r="V1310"/>
  <c r="W1310" s="1"/>
  <c r="S1311"/>
  <c r="T1311" s="1"/>
  <c r="V1311"/>
  <c r="W1311"/>
  <c r="S1312"/>
  <c r="T1312" s="1"/>
  <c r="W1312" s="1"/>
  <c r="V1312"/>
  <c r="S1313"/>
  <c r="T1313" s="1"/>
  <c r="W1313" s="1"/>
  <c r="V1313"/>
  <c r="S1314"/>
  <c r="T1314" s="1"/>
  <c r="V1314"/>
  <c r="W1314" s="1"/>
  <c r="S1315"/>
  <c r="T1315" s="1"/>
  <c r="V1315"/>
  <c r="W1315"/>
  <c r="S1316"/>
  <c r="T1316" s="1"/>
  <c r="W1316" s="1"/>
  <c r="V1316"/>
  <c r="S1317"/>
  <c r="T1317" s="1"/>
  <c r="W1317" s="1"/>
  <c r="V1317"/>
  <c r="S1318"/>
  <c r="T1318" s="1"/>
  <c r="V1318"/>
  <c r="W1318" s="1"/>
  <c r="S1319"/>
  <c r="T1319" s="1"/>
  <c r="V1319"/>
  <c r="W1319"/>
  <c r="S1320"/>
  <c r="T1320" s="1"/>
  <c r="W1320" s="1"/>
  <c r="V1320"/>
  <c r="S1321"/>
  <c r="T1321" s="1"/>
  <c r="W1321" s="1"/>
  <c r="V1321"/>
  <c r="S1322"/>
  <c r="T1322" s="1"/>
  <c r="V1322"/>
  <c r="W1322" s="1"/>
  <c r="S1323"/>
  <c r="T1323" s="1"/>
  <c r="V1323"/>
  <c r="W1323"/>
  <c r="S1324"/>
  <c r="T1324" s="1"/>
  <c r="W1324" s="1"/>
  <c r="V1324"/>
  <c r="S1325"/>
  <c r="T1325" s="1"/>
  <c r="W1325" s="1"/>
  <c r="V1325"/>
  <c r="S1326"/>
  <c r="T1326" s="1"/>
  <c r="V1326"/>
  <c r="W1326" s="1"/>
  <c r="S1327"/>
  <c r="T1327" s="1"/>
  <c r="V1327"/>
  <c r="W1327"/>
  <c r="S1328"/>
  <c r="T1328" s="1"/>
  <c r="W1328" s="1"/>
  <c r="V1328"/>
  <c r="S1329"/>
  <c r="T1329" s="1"/>
  <c r="W1329" s="1"/>
  <c r="V1329"/>
  <c r="S1330"/>
  <c r="T1330" s="1"/>
  <c r="V1330"/>
  <c r="W1330" s="1"/>
  <c r="S1331"/>
  <c r="T1331" s="1"/>
  <c r="V1331"/>
  <c r="W1331"/>
  <c r="S1332"/>
  <c r="T1332" s="1"/>
  <c r="W1332" s="1"/>
  <c r="V1332"/>
  <c r="S1333"/>
  <c r="T1333" s="1"/>
  <c r="W1333" s="1"/>
  <c r="V1333"/>
  <c r="S1334"/>
  <c r="T1334" s="1"/>
  <c r="V1334"/>
  <c r="S1335"/>
  <c r="T1335" s="1"/>
  <c r="W1335" s="1"/>
  <c r="V1335"/>
  <c r="S1336"/>
  <c r="T1336" s="1"/>
  <c r="W1336" s="1"/>
  <c r="V1336"/>
  <c r="S1337"/>
  <c r="T1337" s="1"/>
  <c r="W1337" s="1"/>
  <c r="V1337"/>
  <c r="S1338"/>
  <c r="T1338" s="1"/>
  <c r="V1338"/>
  <c r="W1338" s="1"/>
  <c r="S1339"/>
  <c r="T1339" s="1"/>
  <c r="W1339" s="1"/>
  <c r="V1339"/>
  <c r="S1340"/>
  <c r="T1340" s="1"/>
  <c r="W1340" s="1"/>
  <c r="V1340"/>
  <c r="S1341"/>
  <c r="T1341" s="1"/>
  <c r="W1341" s="1"/>
  <c r="V1341"/>
  <c r="S1342"/>
  <c r="T1342" s="1"/>
  <c r="V1342"/>
  <c r="W1342"/>
  <c r="S1343"/>
  <c r="T1343" s="1"/>
  <c r="V1343"/>
  <c r="W1343"/>
  <c r="S1344"/>
  <c r="T1344" s="1"/>
  <c r="W1344" s="1"/>
  <c r="V1344"/>
  <c r="S1345"/>
  <c r="T1345" s="1"/>
  <c r="W1345" s="1"/>
  <c r="V1345"/>
  <c r="S1346"/>
  <c r="T1346" s="1"/>
  <c r="W1346" s="1"/>
  <c r="V1346"/>
  <c r="S1347"/>
  <c r="T1347" s="1"/>
  <c r="W1347" s="1"/>
  <c r="V1347"/>
  <c r="S1348"/>
  <c r="T1348" s="1"/>
  <c r="W1348" s="1"/>
  <c r="V1348"/>
  <c r="S1349"/>
  <c r="T1349" s="1"/>
  <c r="W1349" s="1"/>
  <c r="V1349"/>
  <c r="S1350"/>
  <c r="T1350" s="1"/>
  <c r="W1350" s="1"/>
  <c r="V1350"/>
  <c r="S1351"/>
  <c r="T1351" s="1"/>
  <c r="W1351" s="1"/>
  <c r="V1351"/>
  <c r="S1352"/>
  <c r="T1352" s="1"/>
  <c r="V1352"/>
  <c r="W1352"/>
  <c r="S1353"/>
  <c r="T1353" s="1"/>
  <c r="W1353" s="1"/>
  <c r="V1353"/>
  <c r="S1354"/>
  <c r="T1354" s="1"/>
  <c r="W1354" s="1"/>
  <c r="V1354"/>
  <c r="S1355"/>
  <c r="T1355" s="1"/>
  <c r="V1355"/>
  <c r="W1355"/>
  <c r="S1356"/>
  <c r="T1356" s="1"/>
  <c r="V1356"/>
  <c r="W1356"/>
  <c r="S1357"/>
  <c r="T1357" s="1"/>
  <c r="W1357" s="1"/>
  <c r="V1357"/>
  <c r="S1358"/>
  <c r="T1358" s="1"/>
  <c r="V1358"/>
  <c r="W1358" s="1"/>
  <c r="S1359"/>
  <c r="T1359" s="1"/>
  <c r="W1359" s="1"/>
  <c r="V1359"/>
  <c r="S1360"/>
  <c r="T1360" s="1"/>
  <c r="W1360" s="1"/>
  <c r="V1360"/>
  <c r="S1361"/>
  <c r="T1361" s="1"/>
  <c r="W1361" s="1"/>
  <c r="V1361"/>
  <c r="S1362"/>
  <c r="T1362" s="1"/>
  <c r="V1362"/>
  <c r="W1362" s="1"/>
  <c r="S1363"/>
  <c r="T1363" s="1"/>
  <c r="W1363" s="1"/>
  <c r="V1363"/>
  <c r="S1364"/>
  <c r="T1364" s="1"/>
  <c r="W1364" s="1"/>
  <c r="V1364"/>
  <c r="S1365"/>
  <c r="T1365" s="1"/>
  <c r="W1365" s="1"/>
  <c r="V1365"/>
  <c r="S1366"/>
  <c r="T1366" s="1"/>
  <c r="V1366"/>
  <c r="W1366" s="1"/>
  <c r="S1367"/>
  <c r="T1367" s="1"/>
  <c r="W1367" s="1"/>
  <c r="V1367"/>
  <c r="S1368"/>
  <c r="T1368" s="1"/>
  <c r="W1368" s="1"/>
  <c r="V1368"/>
  <c r="S1369"/>
  <c r="T1369" s="1"/>
  <c r="W1369" s="1"/>
  <c r="V1369"/>
  <c r="S1370"/>
  <c r="T1370" s="1"/>
  <c r="V1370"/>
  <c r="W1370" s="1"/>
  <c r="S1371"/>
  <c r="T1371" s="1"/>
  <c r="W1371" s="1"/>
  <c r="V1371"/>
  <c r="S1372"/>
  <c r="T1372" s="1"/>
  <c r="W1372" s="1"/>
  <c r="V1372"/>
  <c r="S1373"/>
  <c r="T1373" s="1"/>
  <c r="W1373" s="1"/>
  <c r="V1373"/>
  <c r="S1374"/>
  <c r="T1374" s="1"/>
  <c r="V1374"/>
  <c r="W1374" s="1"/>
  <c r="S1375"/>
  <c r="T1375" s="1"/>
  <c r="W1375" s="1"/>
  <c r="V1375"/>
  <c r="S1376"/>
  <c r="T1376" s="1"/>
  <c r="W1376" s="1"/>
  <c r="V1376"/>
  <c r="S1377"/>
  <c r="T1377" s="1"/>
  <c r="W1377" s="1"/>
  <c r="V1377"/>
  <c r="S1378"/>
  <c r="T1378" s="1"/>
  <c r="V1378"/>
  <c r="W1378" s="1"/>
  <c r="S1379"/>
  <c r="T1379" s="1"/>
  <c r="W1379" s="1"/>
  <c r="V1379"/>
  <c r="S1380"/>
  <c r="T1380" s="1"/>
  <c r="W1380" s="1"/>
  <c r="V1380"/>
  <c r="S1381"/>
  <c r="T1381" s="1"/>
  <c r="W1381" s="1"/>
  <c r="V1381"/>
  <c r="S1382"/>
  <c r="T1382" s="1"/>
  <c r="V1382"/>
  <c r="W1382" s="1"/>
  <c r="S1383"/>
  <c r="T1383" s="1"/>
  <c r="W1383" s="1"/>
  <c r="V1383"/>
  <c r="S1384"/>
  <c r="T1384" s="1"/>
  <c r="W1384" s="1"/>
  <c r="V1384"/>
  <c r="S1385"/>
  <c r="T1385" s="1"/>
  <c r="W1385" s="1"/>
  <c r="V1385"/>
  <c r="S1386"/>
  <c r="T1386" s="1"/>
  <c r="V1386"/>
  <c r="W1386" s="1"/>
  <c r="S1387"/>
  <c r="T1387" s="1"/>
  <c r="W1387" s="1"/>
  <c r="V1387"/>
  <c r="S1388"/>
  <c r="T1388" s="1"/>
  <c r="W1388" s="1"/>
  <c r="V1388"/>
  <c r="S1389"/>
  <c r="T1389" s="1"/>
  <c r="W1389" s="1"/>
  <c r="V1389"/>
  <c r="S1390"/>
  <c r="T1390" s="1"/>
  <c r="V1390"/>
  <c r="W1390" s="1"/>
  <c r="S1391"/>
  <c r="T1391" s="1"/>
  <c r="W1391" s="1"/>
  <c r="V1391"/>
  <c r="S1392"/>
  <c r="T1392" s="1"/>
  <c r="W1392" s="1"/>
  <c r="V1392"/>
  <c r="S1393"/>
  <c r="T1393" s="1"/>
  <c r="V1393"/>
  <c r="W1393"/>
  <c r="S1394"/>
  <c r="T1394" s="1"/>
  <c r="V1394"/>
  <c r="W1394"/>
  <c r="S1395"/>
  <c r="T1395" s="1"/>
  <c r="W1395" s="1"/>
  <c r="V1395"/>
  <c r="S1396"/>
  <c r="T1396" s="1"/>
  <c r="V1396"/>
  <c r="W1396"/>
  <c r="S1397"/>
  <c r="T1397" s="1"/>
  <c r="W1397" s="1"/>
  <c r="V1397"/>
  <c r="S1398"/>
  <c r="T1398" s="1"/>
  <c r="W1398" s="1"/>
  <c r="V1398"/>
  <c r="S1399"/>
  <c r="T1399" s="1"/>
  <c r="W1399" s="1"/>
  <c r="V1399"/>
  <c r="S1400"/>
  <c r="T1400" s="1"/>
  <c r="V1400"/>
  <c r="W1400" s="1"/>
  <c r="S1401"/>
  <c r="T1401" s="1"/>
  <c r="V1401"/>
  <c r="W1401"/>
  <c r="S1402"/>
  <c r="T1402" s="1"/>
  <c r="W1402" s="1"/>
  <c r="V1402"/>
  <c r="S1403"/>
  <c r="T1403" s="1"/>
  <c r="W1403" s="1"/>
  <c r="V1403"/>
  <c r="S1404"/>
  <c r="T1404" s="1"/>
  <c r="V1404"/>
  <c r="W1404"/>
  <c r="S1405"/>
  <c r="T1405" s="1"/>
  <c r="V1405"/>
  <c r="W1405" s="1"/>
  <c r="S1406"/>
  <c r="T1406" s="1"/>
  <c r="W1406" s="1"/>
  <c r="V1406"/>
  <c r="S1407"/>
  <c r="T1407" s="1"/>
  <c r="W1407" s="1"/>
  <c r="V1407"/>
  <c r="S1408"/>
  <c r="T1408" s="1"/>
  <c r="W1408" s="1"/>
  <c r="V1408"/>
  <c r="S1409"/>
  <c r="T1409" s="1"/>
  <c r="W1409" s="1"/>
  <c r="V1409"/>
  <c r="S1410"/>
  <c r="T1410" s="1"/>
  <c r="W1410" s="1"/>
  <c r="V1410"/>
  <c r="S1411"/>
  <c r="T1411" s="1"/>
  <c r="W1411" s="1"/>
  <c r="V1411"/>
  <c r="S1412"/>
  <c r="T1412" s="1"/>
  <c r="W1412" s="1"/>
  <c r="V1412"/>
  <c r="S1413"/>
  <c r="T1413" s="1"/>
  <c r="W1413" s="1"/>
  <c r="V1413"/>
  <c r="S1414"/>
  <c r="T1414" s="1"/>
  <c r="W1414" s="1"/>
  <c r="V1414"/>
  <c r="S1415"/>
  <c r="T1415" s="1"/>
  <c r="W1415" s="1"/>
  <c r="V1415"/>
  <c r="S1416"/>
  <c r="T1416" s="1"/>
  <c r="W1416" s="1"/>
  <c r="V1416"/>
  <c r="S1417"/>
  <c r="T1417" s="1"/>
  <c r="W1417" s="1"/>
  <c r="V1417"/>
  <c r="S1418"/>
  <c r="T1418" s="1"/>
  <c r="W1418" s="1"/>
  <c r="V1418"/>
  <c r="S1419"/>
  <c r="T1419" s="1"/>
  <c r="W1419" s="1"/>
  <c r="V1419"/>
  <c r="S1420"/>
  <c r="T1420" s="1"/>
  <c r="W1420" s="1"/>
  <c r="V1420"/>
  <c r="S1421"/>
  <c r="T1421" s="1"/>
  <c r="W1421" s="1"/>
  <c r="V1421"/>
  <c r="S1422"/>
  <c r="T1422" s="1"/>
  <c r="V1422"/>
  <c r="W1422"/>
  <c r="S1423"/>
  <c r="T1423" s="1"/>
  <c r="W1423" s="1"/>
  <c r="V1423"/>
  <c r="S1424"/>
  <c r="T1424" s="1"/>
  <c r="W1424" s="1"/>
  <c r="V1424"/>
  <c r="S1425"/>
  <c r="T1425" s="1"/>
  <c r="W1425" s="1"/>
  <c r="V1425"/>
  <c r="S1426"/>
  <c r="T1426" s="1"/>
  <c r="V1426"/>
  <c r="W1426"/>
  <c r="S1427"/>
  <c r="T1427" s="1"/>
  <c r="W1427" s="1"/>
  <c r="V1427"/>
  <c r="S1428"/>
  <c r="T1428" s="1"/>
  <c r="W1428" s="1"/>
  <c r="V1428"/>
  <c r="S1429"/>
  <c r="T1429" s="1"/>
  <c r="W1429" s="1"/>
  <c r="V1429"/>
  <c r="S1430"/>
  <c r="T1430" s="1"/>
  <c r="V1430"/>
  <c r="W1430"/>
  <c r="S1431"/>
  <c r="T1431" s="1"/>
  <c r="W1431" s="1"/>
  <c r="V1431"/>
  <c r="S1432"/>
  <c r="T1432" s="1"/>
  <c r="W1432" s="1"/>
  <c r="V1432"/>
  <c r="S1433"/>
  <c r="T1433" s="1"/>
  <c r="W1433" s="1"/>
  <c r="V1433"/>
  <c r="S1434"/>
  <c r="T1434" s="1"/>
  <c r="V1434"/>
  <c r="W1434"/>
  <c r="S1435"/>
  <c r="T1435" s="1"/>
  <c r="V1435"/>
  <c r="W1435" s="1"/>
  <c r="S1436"/>
  <c r="T1436" s="1"/>
  <c r="W1436" s="1"/>
  <c r="V1436"/>
  <c r="S1437"/>
  <c r="T1437" s="1"/>
  <c r="W1437" s="1"/>
  <c r="V1437"/>
  <c r="S1438"/>
  <c r="T1438" s="1"/>
  <c r="V1438"/>
  <c r="W1438"/>
  <c r="S1439"/>
  <c r="T1439" s="1"/>
  <c r="V1439"/>
  <c r="W1439"/>
  <c r="S1440"/>
  <c r="T1440" s="1"/>
  <c r="V1440"/>
  <c r="W1440"/>
  <c r="S1441"/>
  <c r="T1441" s="1"/>
  <c r="W1441" s="1"/>
  <c r="V1441"/>
  <c r="S1442"/>
  <c r="T1442" s="1"/>
  <c r="V1442"/>
  <c r="W1442"/>
  <c r="S1443"/>
  <c r="T1443" s="1"/>
  <c r="V1443"/>
  <c r="W1443"/>
  <c r="S1444"/>
  <c r="T1444" s="1"/>
  <c r="W1444" s="1"/>
  <c r="V1444"/>
  <c r="S1445"/>
  <c r="T1445" s="1"/>
  <c r="W1445" s="1"/>
  <c r="V1445"/>
  <c r="S1446"/>
  <c r="T1446" s="1"/>
  <c r="V1446"/>
  <c r="W1446"/>
  <c r="S1447"/>
  <c r="T1447" s="1"/>
  <c r="V1447"/>
  <c r="W1447"/>
  <c r="S1448"/>
  <c r="T1448" s="1"/>
  <c r="W1448" s="1"/>
  <c r="V1448"/>
  <c r="S1449"/>
  <c r="T1449" s="1"/>
  <c r="W1449" s="1"/>
  <c r="V1449"/>
  <c r="S1450"/>
  <c r="T1450" s="1"/>
  <c r="V1450"/>
  <c r="W1450"/>
  <c r="S1451"/>
  <c r="T1451" s="1"/>
  <c r="V1451"/>
  <c r="W1451"/>
  <c r="S1452"/>
  <c r="T1452" s="1"/>
  <c r="W1452" s="1"/>
  <c r="V1452"/>
  <c r="S1453"/>
  <c r="T1453" s="1"/>
  <c r="W1453" s="1"/>
  <c r="V1453"/>
  <c r="S1454"/>
  <c r="T1454" s="1"/>
  <c r="V1454"/>
  <c r="W1454"/>
  <c r="S1455"/>
  <c r="T1455" s="1"/>
  <c r="V1455"/>
  <c r="W1455"/>
  <c r="S1456"/>
  <c r="T1456" s="1"/>
  <c r="W1456" s="1"/>
  <c r="V1456"/>
  <c r="S1457"/>
  <c r="T1457" s="1"/>
  <c r="W1457" s="1"/>
  <c r="V1457"/>
  <c r="S1458"/>
  <c r="T1458" s="1"/>
  <c r="V1458"/>
  <c r="W1458"/>
  <c r="S1459"/>
  <c r="T1459" s="1"/>
  <c r="V1459"/>
  <c r="W1459"/>
  <c r="S1460"/>
  <c r="T1460" s="1"/>
  <c r="W1460" s="1"/>
  <c r="V1460"/>
  <c r="S1461"/>
  <c r="T1461" s="1"/>
  <c r="W1461" s="1"/>
  <c r="V1461"/>
  <c r="S1462"/>
  <c r="T1462" s="1"/>
  <c r="W1462" s="1"/>
  <c r="V1462"/>
  <c r="S1463"/>
  <c r="T1463" s="1"/>
  <c r="W1463" s="1"/>
  <c r="V1463"/>
  <c r="S1464"/>
  <c r="T1464" s="1"/>
  <c r="W1464" s="1"/>
  <c r="V1464"/>
  <c r="S1465"/>
  <c r="T1465" s="1"/>
  <c r="W1465" s="1"/>
  <c r="V1465"/>
  <c r="S1466"/>
  <c r="T1466" s="1"/>
  <c r="V1466"/>
  <c r="W1466"/>
  <c r="S1467"/>
  <c r="T1467" s="1"/>
  <c r="W1467" s="1"/>
  <c r="V1467"/>
  <c r="S1468"/>
  <c r="T1468" s="1"/>
  <c r="W1468" s="1"/>
  <c r="V1468"/>
  <c r="S1469"/>
  <c r="T1469" s="1"/>
  <c r="W1469" s="1"/>
  <c r="V1469"/>
  <c r="S1470"/>
  <c r="T1470" s="1"/>
  <c r="V1470"/>
  <c r="W1470"/>
  <c r="S1471"/>
  <c r="T1471" s="1"/>
  <c r="W1471" s="1"/>
  <c r="V1471"/>
  <c r="S1472"/>
  <c r="T1472" s="1"/>
  <c r="V1472"/>
  <c r="W1472"/>
  <c r="S1473"/>
  <c r="T1473" s="1"/>
  <c r="V1473"/>
  <c r="W1473"/>
  <c r="S1474"/>
  <c r="T1474" s="1"/>
  <c r="W1474" s="1"/>
  <c r="V1474"/>
  <c r="S1475"/>
  <c r="T1475" s="1"/>
  <c r="W1475" s="1"/>
  <c r="V1475"/>
  <c r="S1476"/>
  <c r="T1476" s="1"/>
  <c r="V1476"/>
  <c r="W1476"/>
  <c r="S1477"/>
  <c r="T1477" s="1"/>
  <c r="V1477"/>
  <c r="W1477" s="1"/>
  <c r="S1478"/>
  <c r="T1478" s="1"/>
  <c r="W1478" s="1"/>
  <c r="V1478"/>
  <c r="S1479"/>
  <c r="T1479" s="1"/>
  <c r="W1479" s="1"/>
  <c r="V1479"/>
  <c r="S1480"/>
  <c r="T1480" s="1"/>
  <c r="V1480"/>
  <c r="W1480"/>
  <c r="S1481"/>
  <c r="T1481" s="1"/>
  <c r="V1481"/>
  <c r="W1481" s="1"/>
  <c r="S1482"/>
  <c r="T1482" s="1"/>
  <c r="W1482" s="1"/>
  <c r="V1482"/>
  <c r="S1483"/>
  <c r="T1483" s="1"/>
  <c r="W1483" s="1"/>
  <c r="V1483"/>
  <c r="S1484"/>
  <c r="T1484" s="1"/>
  <c r="V1484"/>
  <c r="W1484"/>
  <c r="S1485"/>
  <c r="T1485" s="1"/>
  <c r="V1485"/>
  <c r="W1485" s="1"/>
  <c r="S1486"/>
  <c r="T1486" s="1"/>
  <c r="W1486" s="1"/>
  <c r="V1486"/>
  <c r="S1487"/>
  <c r="T1487" s="1"/>
  <c r="W1487" s="1"/>
  <c r="V1487"/>
  <c r="S1488"/>
  <c r="T1488" s="1"/>
  <c r="V1488"/>
  <c r="W1488"/>
  <c r="S1489"/>
  <c r="T1489" s="1"/>
  <c r="V1489"/>
  <c r="W1489" s="1"/>
  <c r="S1490"/>
  <c r="T1490" s="1"/>
  <c r="W1490" s="1"/>
  <c r="V1490"/>
  <c r="S1491"/>
  <c r="T1491" s="1"/>
  <c r="W1491" s="1"/>
  <c r="V1491"/>
  <c r="S1492"/>
  <c r="T1492" s="1"/>
  <c r="V1492"/>
  <c r="W1492"/>
  <c r="S1493"/>
  <c r="T1493" s="1"/>
  <c r="V1493"/>
  <c r="W1493" s="1"/>
  <c r="S1494"/>
  <c r="T1494" s="1"/>
  <c r="W1494" s="1"/>
  <c r="V1494"/>
  <c r="S1495"/>
  <c r="T1495" s="1"/>
  <c r="W1495" s="1"/>
  <c r="V1495"/>
  <c r="S1496"/>
  <c r="T1496" s="1"/>
  <c r="V1496"/>
  <c r="W1496"/>
  <c r="S1497"/>
  <c r="T1497" s="1"/>
  <c r="V1497"/>
  <c r="W1497" s="1"/>
  <c r="S1498"/>
  <c r="T1498" s="1"/>
  <c r="W1498" s="1"/>
  <c r="V1498"/>
  <c r="S1499"/>
  <c r="T1499" s="1"/>
  <c r="W1499" s="1"/>
  <c r="V1499"/>
  <c r="S1500"/>
  <c r="T1500" s="1"/>
  <c r="V1500"/>
  <c r="W1500"/>
  <c r="S1501"/>
  <c r="T1501" s="1"/>
  <c r="V1501"/>
  <c r="W1501" s="1"/>
  <c r="S1502"/>
  <c r="T1502" s="1"/>
  <c r="W1502" s="1"/>
  <c r="V1502"/>
  <c r="S1503"/>
  <c r="T1503" s="1"/>
  <c r="W1503" s="1"/>
  <c r="V1503"/>
  <c r="S1504"/>
  <c r="T1504" s="1"/>
  <c r="V1504"/>
  <c r="W1504"/>
  <c r="S1505"/>
  <c r="T1505" s="1"/>
  <c r="V1505"/>
  <c r="W1505" s="1"/>
  <c r="S1506"/>
  <c r="T1506" s="1"/>
  <c r="W1506" s="1"/>
  <c r="V1506"/>
  <c r="S1507"/>
  <c r="T1507" s="1"/>
  <c r="W1507" s="1"/>
  <c r="V1507"/>
  <c r="S1508"/>
  <c r="T1508" s="1"/>
  <c r="V1508"/>
  <c r="W1508"/>
  <c r="S1509"/>
  <c r="T1509" s="1"/>
  <c r="V1509"/>
  <c r="W1509" s="1"/>
  <c r="S1510"/>
  <c r="T1510" s="1"/>
  <c r="W1510" s="1"/>
  <c r="V1510"/>
  <c r="S1511"/>
  <c r="T1511" s="1"/>
  <c r="W1511" s="1"/>
  <c r="V1511"/>
  <c r="S1512"/>
  <c r="T1512" s="1"/>
  <c r="V1512"/>
  <c r="W1512"/>
  <c r="S1513"/>
  <c r="T1513" s="1"/>
  <c r="V1513"/>
  <c r="W1513" s="1"/>
  <c r="S1514"/>
  <c r="T1514" s="1"/>
  <c r="W1514" s="1"/>
  <c r="V1514"/>
  <c r="S1515"/>
  <c r="T1515" s="1"/>
  <c r="W1515" s="1"/>
  <c r="V1515"/>
  <c r="S1516"/>
  <c r="T1516" s="1"/>
  <c r="V1516"/>
  <c r="W1516"/>
  <c r="S1517"/>
  <c r="T1517" s="1"/>
  <c r="V1517"/>
  <c r="W1517" s="1"/>
  <c r="S1518"/>
  <c r="T1518" s="1"/>
  <c r="W1518" s="1"/>
  <c r="V1518"/>
  <c r="S1519"/>
  <c r="T1519" s="1"/>
  <c r="W1519" s="1"/>
  <c r="V1519"/>
  <c r="S1520"/>
  <c r="T1520" s="1"/>
  <c r="V1520"/>
  <c r="W1520"/>
  <c r="S1521"/>
  <c r="T1521" s="1"/>
  <c r="V1521"/>
  <c r="W1521" s="1"/>
  <c r="S1522"/>
  <c r="T1522" s="1"/>
  <c r="W1522" s="1"/>
  <c r="V1522"/>
  <c r="S1523"/>
  <c r="T1523" s="1"/>
  <c r="W1523" s="1"/>
  <c r="V1523"/>
  <c r="S1524"/>
  <c r="T1524" s="1"/>
  <c r="V1524"/>
  <c r="W1524"/>
  <c r="S1525"/>
  <c r="T1525" s="1"/>
  <c r="V1525"/>
  <c r="W1525" s="1"/>
  <c r="S1526"/>
  <c r="T1526" s="1"/>
  <c r="W1526" s="1"/>
  <c r="V1526"/>
  <c r="S1527"/>
  <c r="T1527" s="1"/>
  <c r="W1527" s="1"/>
  <c r="V1527"/>
  <c r="S1528"/>
  <c r="T1528" s="1"/>
  <c r="V1528"/>
  <c r="W1528"/>
  <c r="S1529"/>
  <c r="T1529" s="1"/>
  <c r="V1529"/>
  <c r="W1529" s="1"/>
  <c r="S1530"/>
  <c r="T1530" s="1"/>
  <c r="W1530" s="1"/>
  <c r="V1530"/>
  <c r="S1531"/>
  <c r="T1531" s="1"/>
  <c r="W1531" s="1"/>
  <c r="V1531"/>
  <c r="S1532"/>
  <c r="T1532" s="1"/>
  <c r="V1532"/>
  <c r="W1532"/>
  <c r="S1533"/>
  <c r="T1533" s="1"/>
  <c r="V1533"/>
  <c r="W1533" s="1"/>
  <c r="S1534"/>
  <c r="T1534" s="1"/>
  <c r="W1534" s="1"/>
  <c r="V1534"/>
  <c r="S1535"/>
  <c r="T1535" s="1"/>
  <c r="W1535" s="1"/>
  <c r="V1535"/>
  <c r="S1536"/>
  <c r="T1536" s="1"/>
  <c r="V1536"/>
  <c r="W1536"/>
  <c r="S1537"/>
  <c r="T1537" s="1"/>
  <c r="V1537"/>
  <c r="W1537" s="1"/>
  <c r="S1538"/>
  <c r="T1538" s="1"/>
  <c r="W1538" s="1"/>
  <c r="V1538"/>
  <c r="S1539"/>
  <c r="T1539" s="1"/>
  <c r="W1539" s="1"/>
  <c r="V1539"/>
  <c r="S1540"/>
  <c r="T1540" s="1"/>
  <c r="V1540"/>
  <c r="W1540"/>
  <c r="S1541"/>
  <c r="T1541" s="1"/>
  <c r="V1541"/>
  <c r="W1541" s="1"/>
  <c r="S1542"/>
  <c r="T1542" s="1"/>
  <c r="W1542" s="1"/>
  <c r="V1542"/>
  <c r="S1543"/>
  <c r="T1543" s="1"/>
  <c r="W1543" s="1"/>
  <c r="V1543"/>
  <c r="S1544"/>
  <c r="T1544" s="1"/>
  <c r="V1544"/>
  <c r="W1544"/>
  <c r="S1545"/>
  <c r="T1545" s="1"/>
  <c r="V1545"/>
  <c r="W1545" s="1"/>
  <c r="S1546"/>
  <c r="T1546" s="1"/>
  <c r="W1546" s="1"/>
  <c r="V1546"/>
  <c r="S1547"/>
  <c r="T1547" s="1"/>
  <c r="W1547" s="1"/>
  <c r="V1547"/>
  <c r="S1548"/>
  <c r="T1548" s="1"/>
  <c r="V1548"/>
  <c r="W1548"/>
  <c r="S1549"/>
  <c r="T1549" s="1"/>
  <c r="V1549"/>
  <c r="W1549" s="1"/>
  <c r="S1550"/>
  <c r="T1550" s="1"/>
  <c r="W1550" s="1"/>
  <c r="V1550"/>
  <c r="S1551"/>
  <c r="T1551" s="1"/>
  <c r="W1551" s="1"/>
  <c r="V1551"/>
  <c r="S1552"/>
  <c r="T1552" s="1"/>
  <c r="V1552"/>
  <c r="W1552"/>
  <c r="S1553"/>
  <c r="T1553" s="1"/>
  <c r="V1553"/>
  <c r="W1553" s="1"/>
  <c r="S1554"/>
  <c r="T1554" s="1"/>
  <c r="W1554" s="1"/>
  <c r="V1554"/>
  <c r="S1555"/>
  <c r="T1555" s="1"/>
  <c r="W1555" s="1"/>
  <c r="V1555"/>
  <c r="S1556"/>
  <c r="T1556" s="1"/>
  <c r="V1556"/>
  <c r="W1556"/>
  <c r="S1557"/>
  <c r="T1557" s="1"/>
  <c r="V1557"/>
  <c r="W1557" s="1"/>
  <c r="S1558"/>
  <c r="T1558" s="1"/>
  <c r="W1558" s="1"/>
  <c r="V1558"/>
  <c r="S1559"/>
  <c r="T1559" s="1"/>
  <c r="W1559" s="1"/>
  <c r="V1559"/>
  <c r="S1560"/>
  <c r="T1560" s="1"/>
  <c r="V1560"/>
  <c r="W1560"/>
  <c r="S1561"/>
  <c r="T1561" s="1"/>
  <c r="V1561"/>
  <c r="W1561" s="1"/>
  <c r="S1562"/>
  <c r="T1562" s="1"/>
  <c r="W1562" s="1"/>
  <c r="V1562"/>
  <c r="S1563"/>
  <c r="T1563" s="1"/>
  <c r="W1563" s="1"/>
  <c r="V1563"/>
  <c r="S1564"/>
  <c r="T1564" s="1"/>
  <c r="V1564"/>
  <c r="W1564"/>
  <c r="S1565"/>
  <c r="T1565" s="1"/>
  <c r="V1565"/>
  <c r="W1565" s="1"/>
  <c r="S1566"/>
  <c r="T1566" s="1"/>
  <c r="W1566" s="1"/>
  <c r="V1566"/>
  <c r="S1567"/>
  <c r="T1567" s="1"/>
  <c r="W1567" s="1"/>
  <c r="V1567"/>
  <c r="S1568"/>
  <c r="T1568" s="1"/>
  <c r="V1568"/>
  <c r="W1568"/>
  <c r="S1569"/>
  <c r="T1569" s="1"/>
  <c r="W1569" s="1"/>
  <c r="V1569"/>
  <c r="S1570"/>
  <c r="T1570" s="1"/>
  <c r="W1570" s="1"/>
  <c r="V1570"/>
  <c r="S1571"/>
  <c r="T1571" s="1"/>
  <c r="W1571" s="1"/>
  <c r="V1571"/>
  <c r="S1572"/>
  <c r="T1572" s="1"/>
  <c r="V1572"/>
  <c r="W1572"/>
  <c r="S1573"/>
  <c r="T1573" s="1"/>
  <c r="W1573" s="1"/>
  <c r="V1573"/>
  <c r="S1574"/>
  <c r="T1574" s="1"/>
  <c r="V1574"/>
  <c r="W1574"/>
  <c r="S1575"/>
  <c r="T1575" s="1"/>
  <c r="V1575"/>
  <c r="W1575"/>
  <c r="S1576"/>
  <c r="T1576" s="1"/>
  <c r="V1576"/>
  <c r="W1576"/>
  <c r="S1577"/>
  <c r="T1577" s="1"/>
  <c r="W1577" s="1"/>
  <c r="V1577"/>
  <c r="S1578"/>
  <c r="T1578" s="1"/>
  <c r="W1578" s="1"/>
  <c r="V1578"/>
  <c r="S1579"/>
  <c r="T1579" s="1"/>
  <c r="W1579" s="1"/>
  <c r="V1579"/>
  <c r="S1580"/>
  <c r="T1580" s="1"/>
  <c r="V1580"/>
  <c r="W1580"/>
  <c r="S1581"/>
  <c r="T1581" s="1"/>
  <c r="W1581" s="1"/>
  <c r="V1581"/>
  <c r="S1582"/>
  <c r="T1582" s="1"/>
  <c r="V1582"/>
  <c r="W1582"/>
  <c r="S1583"/>
  <c r="T1583" s="1"/>
  <c r="V1583"/>
  <c r="W1583" s="1"/>
  <c r="S1584"/>
  <c r="T1584" s="1"/>
  <c r="V1584"/>
  <c r="W1584"/>
  <c r="S1585"/>
  <c r="T1585" s="1"/>
  <c r="V1585"/>
  <c r="W1585"/>
  <c r="S1586"/>
  <c r="T1586" s="1"/>
  <c r="W1586" s="1"/>
  <c r="V1586"/>
  <c r="S1587"/>
  <c r="T1587" s="1"/>
  <c r="W1587" s="1"/>
  <c r="V1587"/>
  <c r="S1588"/>
  <c r="T1588" s="1"/>
  <c r="V1588"/>
  <c r="W1588"/>
  <c r="S1589"/>
  <c r="T1589" s="1"/>
  <c r="V1589"/>
  <c r="W1589" s="1"/>
  <c r="S1590"/>
  <c r="T1590" s="1"/>
  <c r="W1590" s="1"/>
  <c r="V1590"/>
  <c r="S1591"/>
  <c r="T1591" s="1"/>
  <c r="W1591" s="1"/>
  <c r="V1591"/>
  <c r="S1592"/>
  <c r="T1592" s="1"/>
  <c r="V1592"/>
  <c r="W1592"/>
  <c r="S1593"/>
  <c r="T1593" s="1"/>
  <c r="V1593"/>
  <c r="W1593" s="1"/>
  <c r="S1594"/>
  <c r="T1594" s="1"/>
  <c r="W1594" s="1"/>
  <c r="V1594"/>
  <c r="S1595"/>
  <c r="T1595" s="1"/>
  <c r="W1595" s="1"/>
  <c r="V1595"/>
  <c r="S1596"/>
  <c r="T1596" s="1"/>
  <c r="V1596"/>
  <c r="W1596"/>
  <c r="S1597"/>
  <c r="T1597" s="1"/>
  <c r="V1597"/>
  <c r="W1597"/>
  <c r="S1598"/>
  <c r="T1598" s="1"/>
  <c r="W1598" s="1"/>
  <c r="V1598"/>
  <c r="S1599"/>
  <c r="T1599" s="1"/>
  <c r="W1599" s="1"/>
  <c r="V1599"/>
  <c r="S1600"/>
  <c r="T1600" s="1"/>
  <c r="W1600" s="1"/>
  <c r="V1600"/>
  <c r="S1601"/>
  <c r="T1601" s="1"/>
  <c r="V1601"/>
  <c r="W1601" s="1"/>
  <c r="S1602"/>
  <c r="T1602" s="1"/>
  <c r="V1602"/>
  <c r="W1602"/>
  <c r="S1603"/>
  <c r="T1603" s="1"/>
  <c r="W1603" s="1"/>
  <c r="V1603"/>
  <c r="S1604"/>
  <c r="T1604" s="1"/>
  <c r="W1604" s="1"/>
  <c r="V1604"/>
  <c r="S1605"/>
  <c r="T1605" s="1"/>
  <c r="V1605"/>
  <c r="W1605"/>
  <c r="S1606"/>
  <c r="T1606" s="1"/>
  <c r="V1606"/>
  <c r="W1606"/>
  <c r="S1607"/>
  <c r="T1607" s="1"/>
  <c r="V1607"/>
  <c r="W1607"/>
  <c r="S1608"/>
  <c r="T1608" s="1"/>
  <c r="V1608"/>
  <c r="W1608"/>
  <c r="S1609"/>
  <c r="T1609" s="1"/>
  <c r="V1609"/>
  <c r="W1609"/>
  <c r="S1610"/>
  <c r="T1610" s="1"/>
  <c r="V1610"/>
  <c r="W1610"/>
  <c r="S1611"/>
  <c r="T1611" s="1"/>
  <c r="V1611"/>
  <c r="W1611"/>
  <c r="S1612"/>
  <c r="T1612" s="1"/>
  <c r="V1612"/>
  <c r="W1612"/>
  <c r="S1613"/>
  <c r="T1613" s="1"/>
  <c r="V1613"/>
  <c r="W1613"/>
  <c r="S1614"/>
  <c r="T1614" s="1"/>
  <c r="V1614"/>
  <c r="W1614"/>
  <c r="S1615"/>
  <c r="T1615" s="1"/>
  <c r="V1615"/>
  <c r="W1615"/>
  <c r="S1616"/>
  <c r="T1616" s="1"/>
  <c r="V1616"/>
  <c r="W1616"/>
  <c r="S1617"/>
  <c r="T1617" s="1"/>
  <c r="V1617"/>
  <c r="W1617"/>
  <c r="S1618"/>
  <c r="T1618" s="1"/>
  <c r="V1618"/>
  <c r="W1618"/>
  <c r="S1619"/>
  <c r="T1619" s="1"/>
  <c r="V1619"/>
  <c r="W1619"/>
  <c r="S1620"/>
  <c r="T1620" s="1"/>
  <c r="V1620"/>
  <c r="W1620"/>
  <c r="S1621"/>
  <c r="T1621" s="1"/>
  <c r="V1621"/>
  <c r="W1621"/>
  <c r="S1622"/>
  <c r="T1622" s="1"/>
  <c r="V1622"/>
  <c r="W1622"/>
  <c r="S1623"/>
  <c r="T1623" s="1"/>
  <c r="V1623"/>
  <c r="W1623"/>
  <c r="S1624"/>
  <c r="T1624" s="1"/>
  <c r="V1624"/>
  <c r="W1624"/>
  <c r="S1625"/>
  <c r="T1625" s="1"/>
  <c r="V1625"/>
  <c r="W1625"/>
  <c r="S1626"/>
  <c r="T1626" s="1"/>
  <c r="V1626"/>
  <c r="W1626"/>
  <c r="S1627"/>
  <c r="T1627" s="1"/>
  <c r="V1627"/>
  <c r="W1627"/>
  <c r="S1628"/>
  <c r="T1628" s="1"/>
  <c r="V1628"/>
  <c r="W1628"/>
  <c r="S1629"/>
  <c r="T1629" s="1"/>
  <c r="V1629"/>
  <c r="W1629"/>
  <c r="S1630"/>
  <c r="T1630" s="1"/>
  <c r="V1630"/>
  <c r="W1630"/>
  <c r="S1631"/>
  <c r="T1631" s="1"/>
  <c r="V1631"/>
  <c r="W1631"/>
  <c r="S1632"/>
  <c r="T1632" s="1"/>
  <c r="V1632"/>
  <c r="W1632"/>
  <c r="S1633"/>
  <c r="T1633" s="1"/>
  <c r="V1633"/>
  <c r="W1633"/>
  <c r="S1634"/>
  <c r="T1634" s="1"/>
  <c r="V1634"/>
  <c r="W1634"/>
  <c r="S1635"/>
  <c r="T1635" s="1"/>
  <c r="V1635"/>
  <c r="W1635"/>
  <c r="S1636"/>
  <c r="T1636" s="1"/>
  <c r="V1636"/>
  <c r="W1636"/>
  <c r="S1637"/>
  <c r="T1637" s="1"/>
  <c r="V1637"/>
  <c r="W1637"/>
  <c r="S1638"/>
  <c r="T1638" s="1"/>
  <c r="V1638"/>
  <c r="W1638"/>
  <c r="S1639"/>
  <c r="T1639" s="1"/>
  <c r="V1639"/>
  <c r="W1639"/>
  <c r="S1640"/>
  <c r="T1640" s="1"/>
  <c r="V1640"/>
  <c r="W1640"/>
  <c r="S1641"/>
  <c r="T1641" s="1"/>
  <c r="V1641"/>
  <c r="W1641"/>
  <c r="S1642"/>
  <c r="T1642" s="1"/>
  <c r="V1642"/>
  <c r="W1642"/>
  <c r="S1643"/>
  <c r="T1643" s="1"/>
  <c r="V1643"/>
  <c r="W1643"/>
  <c r="S1644"/>
  <c r="T1644" s="1"/>
  <c r="V1644"/>
  <c r="W1644"/>
  <c r="S1645"/>
  <c r="T1645" s="1"/>
  <c r="V1645"/>
  <c r="W1645"/>
  <c r="S1646"/>
  <c r="T1646" s="1"/>
  <c r="V1646"/>
  <c r="W1646"/>
  <c r="S1647"/>
  <c r="T1647" s="1"/>
  <c r="V1647"/>
  <c r="W1647"/>
  <c r="S1648"/>
  <c r="T1648" s="1"/>
  <c r="V1648"/>
  <c r="W1648"/>
  <c r="S1649"/>
  <c r="T1649" s="1"/>
  <c r="V1649"/>
  <c r="W1649"/>
  <c r="S1650"/>
  <c r="T1650" s="1"/>
  <c r="V1650"/>
  <c r="W1650"/>
  <c r="S1651"/>
  <c r="T1651" s="1"/>
  <c r="V1651"/>
  <c r="W1651"/>
  <c r="S1652"/>
  <c r="T1652" s="1"/>
  <c r="V1652"/>
  <c r="W1652"/>
  <c r="S1653"/>
  <c r="T1653" s="1"/>
  <c r="V1653"/>
  <c r="W1653"/>
  <c r="S1654"/>
  <c r="T1654" s="1"/>
  <c r="V1654"/>
  <c r="W1654"/>
  <c r="S1655"/>
  <c r="T1655" s="1"/>
  <c r="V1655"/>
  <c r="W1655"/>
  <c r="S1656"/>
  <c r="T1656" s="1"/>
  <c r="V1656"/>
  <c r="W1656"/>
  <c r="S1657"/>
  <c r="T1657" s="1"/>
  <c r="V1657"/>
  <c r="W1657"/>
  <c r="S1658"/>
  <c r="T1658" s="1"/>
  <c r="V1658"/>
  <c r="W1658"/>
  <c r="S1659"/>
  <c r="T1659" s="1"/>
  <c r="V1659"/>
  <c r="W1659"/>
  <c r="S1660"/>
  <c r="T1660" s="1"/>
  <c r="V1660"/>
  <c r="W1660"/>
  <c r="S1661"/>
  <c r="T1661" s="1"/>
  <c r="V1661"/>
  <c r="W1661"/>
  <c r="S1662"/>
  <c r="T1662" s="1"/>
  <c r="V1662"/>
  <c r="W1662"/>
  <c r="S1663"/>
  <c r="T1663" s="1"/>
  <c r="V1663"/>
  <c r="W1663"/>
  <c r="S1664"/>
  <c r="T1664" s="1"/>
  <c r="V1664"/>
  <c r="W1664"/>
  <c r="S1665"/>
  <c r="T1665" s="1"/>
  <c r="V1665"/>
  <c r="W1665"/>
  <c r="S1666"/>
  <c r="T1666" s="1"/>
  <c r="V1666"/>
  <c r="W1666"/>
  <c r="S1667"/>
  <c r="T1667" s="1"/>
  <c r="V1667"/>
  <c r="W1667"/>
  <c r="S1668"/>
  <c r="T1668" s="1"/>
  <c r="V1668"/>
  <c r="W1668"/>
  <c r="S1669"/>
  <c r="T1669" s="1"/>
  <c r="V1669"/>
  <c r="W1669"/>
  <c r="S1670"/>
  <c r="T1670" s="1"/>
  <c r="V1670"/>
  <c r="W1670"/>
  <c r="S1671"/>
  <c r="T1671" s="1"/>
  <c r="V1671"/>
  <c r="W1671"/>
  <c r="S1672"/>
  <c r="T1672" s="1"/>
  <c r="V1672"/>
  <c r="W1672"/>
  <c r="S1673"/>
  <c r="T1673" s="1"/>
  <c r="V1673"/>
  <c r="W1673"/>
  <c r="S1674"/>
  <c r="T1674" s="1"/>
  <c r="V1674"/>
  <c r="W1674"/>
  <c r="S1675"/>
  <c r="T1675" s="1"/>
  <c r="V1675"/>
  <c r="W1675"/>
  <c r="S1676"/>
  <c r="T1676" s="1"/>
  <c r="V1676"/>
  <c r="W1676"/>
  <c r="S1677"/>
  <c r="T1677" s="1"/>
  <c r="V1677"/>
  <c r="W1677"/>
  <c r="S1678"/>
  <c r="T1678" s="1"/>
  <c r="V1678"/>
  <c r="W1678"/>
  <c r="S1679"/>
  <c r="T1679" s="1"/>
  <c r="V1679"/>
  <c r="W1679"/>
  <c r="S1680"/>
  <c r="T1680" s="1"/>
  <c r="V1680"/>
  <c r="W1680"/>
  <c r="S1681"/>
  <c r="T1681" s="1"/>
  <c r="V1681"/>
  <c r="W1681"/>
  <c r="S1682"/>
  <c r="T1682" s="1"/>
  <c r="V1682"/>
  <c r="W1682"/>
  <c r="S1683"/>
  <c r="T1683" s="1"/>
  <c r="V1683"/>
  <c r="W1683"/>
  <c r="S1684"/>
  <c r="T1684" s="1"/>
  <c r="V1684"/>
  <c r="W1684"/>
  <c r="S1685"/>
  <c r="T1685" s="1"/>
  <c r="V1685"/>
  <c r="W1685"/>
  <c r="S1686"/>
  <c r="T1686" s="1"/>
  <c r="V1686"/>
  <c r="W1686"/>
  <c r="S1687"/>
  <c r="T1687" s="1"/>
  <c r="V1687"/>
  <c r="W1687"/>
  <c r="S1688"/>
  <c r="T1688" s="1"/>
  <c r="V1688"/>
  <c r="W1688"/>
  <c r="S1689"/>
  <c r="T1689" s="1"/>
  <c r="V1689"/>
  <c r="W1689"/>
  <c r="S1690"/>
  <c r="T1690" s="1"/>
  <c r="V1690"/>
  <c r="W1690"/>
  <c r="S1691"/>
  <c r="T1691" s="1"/>
  <c r="V1691"/>
  <c r="W1691"/>
  <c r="S1692"/>
  <c r="T1692" s="1"/>
  <c r="V1692"/>
  <c r="W1692"/>
  <c r="S1693"/>
  <c r="T1693" s="1"/>
  <c r="V1693"/>
  <c r="W1693"/>
  <c r="S1694"/>
  <c r="T1694" s="1"/>
  <c r="V1694"/>
  <c r="W1694"/>
  <c r="S1695"/>
  <c r="T1695" s="1"/>
  <c r="V1695"/>
  <c r="W1695"/>
  <c r="S1696"/>
  <c r="T1696" s="1"/>
  <c r="V1696"/>
  <c r="W1696"/>
  <c r="S1697"/>
  <c r="T1697" s="1"/>
  <c r="V1697"/>
  <c r="W1697"/>
  <c r="S1698"/>
  <c r="T1698" s="1"/>
  <c r="V1698"/>
  <c r="W1698"/>
  <c r="S1699"/>
  <c r="T1699" s="1"/>
  <c r="V1699"/>
  <c r="W1699"/>
  <c r="S1700"/>
  <c r="T1700" s="1"/>
  <c r="V1700"/>
  <c r="W1700"/>
  <c r="S1701"/>
  <c r="T1701" s="1"/>
  <c r="V1701"/>
  <c r="W1701"/>
  <c r="S1702"/>
  <c r="T1702" s="1"/>
  <c r="V1702"/>
  <c r="W1702"/>
  <c r="S1703"/>
  <c r="T1703" s="1"/>
  <c r="V1703"/>
  <c r="W1703"/>
  <c r="S1704"/>
  <c r="T1704" s="1"/>
  <c r="V1704"/>
  <c r="W1704"/>
  <c r="S1705"/>
  <c r="T1705" s="1"/>
  <c r="V1705"/>
  <c r="W1705"/>
  <c r="S1706"/>
  <c r="T1706" s="1"/>
  <c r="V1706"/>
  <c r="W1706"/>
  <c r="S1707"/>
  <c r="T1707" s="1"/>
  <c r="V1707"/>
  <c r="W1707"/>
  <c r="S1708"/>
  <c r="T1708" s="1"/>
  <c r="V1708"/>
  <c r="W1708"/>
  <c r="S1709"/>
  <c r="T1709" s="1"/>
  <c r="V1709"/>
  <c r="W1709"/>
  <c r="S1710"/>
  <c r="T1710" s="1"/>
  <c r="V1710"/>
  <c r="W1710"/>
  <c r="S1711"/>
  <c r="T1711" s="1"/>
  <c r="V1711"/>
  <c r="W1711"/>
  <c r="S1712"/>
  <c r="T1712" s="1"/>
  <c r="V1712"/>
  <c r="W1712"/>
  <c r="S1713"/>
  <c r="T1713" s="1"/>
  <c r="V1713"/>
  <c r="W1713"/>
  <c r="S1714"/>
  <c r="T1714" s="1"/>
  <c r="V1714"/>
  <c r="W1714"/>
  <c r="S1715"/>
  <c r="T1715" s="1"/>
  <c r="V1715"/>
  <c r="W1715"/>
  <c r="S1716"/>
  <c r="T1716" s="1"/>
  <c r="V1716"/>
  <c r="W1716"/>
  <c r="S1717"/>
  <c r="T1717" s="1"/>
  <c r="V1717"/>
  <c r="W1717"/>
  <c r="S1718"/>
  <c r="T1718" s="1"/>
  <c r="V1718"/>
  <c r="W1718"/>
  <c r="S1719"/>
  <c r="T1719" s="1"/>
  <c r="V1719"/>
  <c r="W1719"/>
  <c r="S1720"/>
  <c r="T1720" s="1"/>
  <c r="V1720"/>
  <c r="W1720"/>
  <c r="S1721"/>
  <c r="T1721" s="1"/>
  <c r="V1721"/>
  <c r="W1721"/>
  <c r="S1722"/>
  <c r="T1722" s="1"/>
  <c r="V1722"/>
  <c r="W1722"/>
  <c r="S1723"/>
  <c r="T1723" s="1"/>
  <c r="V1723"/>
  <c r="W1723"/>
  <c r="S1724"/>
  <c r="T1724" s="1"/>
  <c r="V1724"/>
  <c r="W1724"/>
  <c r="S1725"/>
  <c r="T1725" s="1"/>
  <c r="V1725"/>
  <c r="W1725"/>
  <c r="S1726"/>
  <c r="T1726" s="1"/>
  <c r="V1726"/>
  <c r="W1726"/>
  <c r="S1727"/>
  <c r="T1727" s="1"/>
  <c r="V1727"/>
  <c r="W1727"/>
  <c r="S1728"/>
  <c r="T1728" s="1"/>
  <c r="V1728"/>
  <c r="W1728"/>
  <c r="S1729"/>
  <c r="T1729" s="1"/>
  <c r="V1729"/>
  <c r="W1729"/>
  <c r="S1730"/>
  <c r="T1730" s="1"/>
  <c r="V1730"/>
  <c r="W1730"/>
  <c r="S1731"/>
  <c r="T1731" s="1"/>
  <c r="V1731"/>
  <c r="W1731"/>
  <c r="S1732"/>
  <c r="T1732" s="1"/>
  <c r="V1732"/>
  <c r="W1732"/>
  <c r="S1733"/>
  <c r="T1733" s="1"/>
  <c r="V1733"/>
  <c r="W1733"/>
  <c r="S1734"/>
  <c r="T1734" s="1"/>
  <c r="V1734"/>
  <c r="W1734"/>
  <c r="S1735"/>
  <c r="T1735" s="1"/>
  <c r="V1735"/>
  <c r="W1735"/>
  <c r="S1736"/>
  <c r="T1736" s="1"/>
  <c r="V1736"/>
  <c r="W1736"/>
  <c r="S1737"/>
  <c r="T1737" s="1"/>
  <c r="V1737"/>
  <c r="W1737"/>
  <c r="S1738"/>
  <c r="T1738" s="1"/>
  <c r="V1738"/>
  <c r="W1738"/>
  <c r="S1739"/>
  <c r="T1739" s="1"/>
  <c r="V1739"/>
  <c r="W1739"/>
  <c r="S1740"/>
  <c r="T1740" s="1"/>
  <c r="V1740"/>
  <c r="W1740"/>
  <c r="S1741"/>
  <c r="T1741" s="1"/>
  <c r="V1741"/>
  <c r="W1741"/>
  <c r="S1742"/>
  <c r="T1742" s="1"/>
  <c r="V1742"/>
  <c r="W1742"/>
  <c r="S1743"/>
  <c r="T1743" s="1"/>
  <c r="V1743"/>
  <c r="W1743"/>
  <c r="S1744"/>
  <c r="T1744" s="1"/>
  <c r="V1744"/>
  <c r="W1744"/>
  <c r="S1745"/>
  <c r="T1745" s="1"/>
  <c r="V1745"/>
  <c r="W1745"/>
  <c r="S1746"/>
  <c r="T1746" s="1"/>
  <c r="V1746"/>
  <c r="W1746"/>
  <c r="S1747"/>
  <c r="T1747" s="1"/>
  <c r="V1747"/>
  <c r="W1747"/>
  <c r="S1748"/>
  <c r="T1748" s="1"/>
  <c r="V1748"/>
  <c r="W1748"/>
  <c r="S1749"/>
  <c r="T1749" s="1"/>
  <c r="V1749"/>
  <c r="W1749"/>
  <c r="S1750"/>
  <c r="T1750" s="1"/>
  <c r="V1750"/>
  <c r="W1750"/>
  <c r="S1751"/>
  <c r="T1751" s="1"/>
  <c r="V1751"/>
  <c r="W1751"/>
  <c r="S1752"/>
  <c r="T1752" s="1"/>
  <c r="V1752"/>
  <c r="W1752"/>
  <c r="S1753"/>
  <c r="T1753" s="1"/>
  <c r="V1753"/>
  <c r="W1753"/>
  <c r="S1754"/>
  <c r="T1754" s="1"/>
  <c r="V1754"/>
  <c r="W1754"/>
  <c r="S1755"/>
  <c r="T1755" s="1"/>
  <c r="V1755"/>
  <c r="W1755"/>
  <c r="S1756"/>
  <c r="T1756" s="1"/>
  <c r="V1756"/>
  <c r="W1756"/>
  <c r="S1757"/>
  <c r="T1757" s="1"/>
  <c r="V1757"/>
  <c r="W1757"/>
  <c r="S1758"/>
  <c r="T1758" s="1"/>
  <c r="V1758"/>
  <c r="W1758"/>
  <c r="S1759"/>
  <c r="T1759" s="1"/>
  <c r="V1759"/>
  <c r="W1759"/>
  <c r="S1760"/>
  <c r="T1760" s="1"/>
  <c r="V1760"/>
  <c r="W1760"/>
  <c r="S1761"/>
  <c r="T1761" s="1"/>
  <c r="V1761"/>
  <c r="W1761"/>
  <c r="S1762"/>
  <c r="T1762" s="1"/>
  <c r="V1762"/>
  <c r="W1762"/>
  <c r="S1763"/>
  <c r="T1763" s="1"/>
  <c r="V1763"/>
  <c r="W1763"/>
  <c r="S1764"/>
  <c r="T1764" s="1"/>
  <c r="V1764"/>
  <c r="W1764"/>
  <c r="S1765"/>
  <c r="T1765" s="1"/>
  <c r="V1765"/>
  <c r="W1765"/>
  <c r="S1766"/>
  <c r="T1766" s="1"/>
  <c r="V1766"/>
  <c r="W1766"/>
  <c r="S1767"/>
  <c r="T1767" s="1"/>
  <c r="V1767"/>
  <c r="W1767"/>
  <c r="S1768"/>
  <c r="T1768" s="1"/>
  <c r="V1768"/>
  <c r="W1768"/>
  <c r="S1769"/>
  <c r="T1769" s="1"/>
  <c r="V1769"/>
  <c r="W1769"/>
  <c r="S1770"/>
  <c r="T1770" s="1"/>
  <c r="V1770"/>
  <c r="W1770"/>
  <c r="S1771"/>
  <c r="T1771" s="1"/>
  <c r="V1771"/>
  <c r="W1771"/>
  <c r="S1772"/>
  <c r="T1772" s="1"/>
  <c r="V1772"/>
  <c r="W1772"/>
  <c r="S1773"/>
  <c r="T1773" s="1"/>
  <c r="V1773"/>
  <c r="W1773"/>
  <c r="S1774"/>
  <c r="T1774" s="1"/>
  <c r="V1774"/>
  <c r="W1774"/>
  <c r="S1775"/>
  <c r="T1775" s="1"/>
  <c r="V1775"/>
  <c r="W1775"/>
  <c r="S1776"/>
  <c r="T1776" s="1"/>
  <c r="V1776"/>
  <c r="W1776"/>
  <c r="S1777"/>
  <c r="T1777" s="1"/>
  <c r="V1777"/>
  <c r="W1777"/>
  <c r="S1778"/>
  <c r="T1778" s="1"/>
  <c r="V1778"/>
  <c r="W1778"/>
  <c r="S1779"/>
  <c r="T1779" s="1"/>
  <c r="V1779"/>
  <c r="W1779"/>
  <c r="S1780"/>
  <c r="T1780" s="1"/>
  <c r="V1780"/>
  <c r="W1780"/>
  <c r="S1781"/>
  <c r="T1781" s="1"/>
  <c r="V1781"/>
  <c r="W1781"/>
  <c r="S1782"/>
  <c r="T1782" s="1"/>
  <c r="V1782"/>
  <c r="W1782"/>
  <c r="S1783"/>
  <c r="T1783" s="1"/>
  <c r="V1783"/>
  <c r="W1783"/>
  <c r="S1784"/>
  <c r="T1784" s="1"/>
  <c r="V1784"/>
  <c r="W1784"/>
  <c r="S1785"/>
  <c r="T1785" s="1"/>
  <c r="V1785"/>
  <c r="W1785"/>
  <c r="S1786"/>
  <c r="T1786" s="1"/>
  <c r="V1786"/>
  <c r="W1786"/>
  <c r="S1787"/>
  <c r="T1787" s="1"/>
  <c r="V1787"/>
  <c r="W1787"/>
  <c r="S1788"/>
  <c r="T1788" s="1"/>
  <c r="V1788"/>
  <c r="W1788"/>
  <c r="S1789"/>
  <c r="T1789" s="1"/>
  <c r="V1789"/>
  <c r="W1789"/>
  <c r="S1790"/>
  <c r="T1790" s="1"/>
  <c r="V1790"/>
  <c r="W1790"/>
  <c r="S1791"/>
  <c r="T1791" s="1"/>
  <c r="V1791"/>
  <c r="W1791"/>
  <c r="S1792"/>
  <c r="T1792" s="1"/>
  <c r="V1792"/>
  <c r="W1792"/>
  <c r="S1793"/>
  <c r="T1793" s="1"/>
  <c r="V1793"/>
  <c r="W1793"/>
  <c r="S1794"/>
  <c r="T1794" s="1"/>
  <c r="V1794"/>
  <c r="W1794"/>
  <c r="S1795"/>
  <c r="T1795" s="1"/>
  <c r="V1795"/>
  <c r="W1795"/>
  <c r="S1796"/>
  <c r="T1796" s="1"/>
  <c r="V1796"/>
  <c r="W1796"/>
  <c r="S1797"/>
  <c r="T1797" s="1"/>
  <c r="V1797"/>
  <c r="W1797"/>
  <c r="S1798"/>
  <c r="T1798" s="1"/>
  <c r="V1798"/>
  <c r="W1798"/>
  <c r="S1799"/>
  <c r="T1799" s="1"/>
  <c r="V1799"/>
  <c r="W1799"/>
  <c r="S1800"/>
  <c r="T1800" s="1"/>
  <c r="V1800"/>
  <c r="W1800"/>
  <c r="S1801"/>
  <c r="T1801" s="1"/>
  <c r="V1801"/>
  <c r="W1801"/>
  <c r="S1802"/>
  <c r="T1802" s="1"/>
  <c r="V1802"/>
  <c r="W1802"/>
  <c r="S1803"/>
  <c r="T1803" s="1"/>
  <c r="V1803"/>
  <c r="W1803"/>
  <c r="S1804"/>
  <c r="T1804" s="1"/>
  <c r="V1804"/>
  <c r="W1804"/>
  <c r="S1805"/>
  <c r="T1805" s="1"/>
  <c r="V1805"/>
  <c r="W1805"/>
  <c r="S1806"/>
  <c r="T1806" s="1"/>
  <c r="V1806"/>
  <c r="W1806"/>
  <c r="S1807"/>
  <c r="T1807" s="1"/>
  <c r="V1807"/>
  <c r="W1807"/>
  <c r="S1808"/>
  <c r="T1808" s="1"/>
  <c r="V1808"/>
  <c r="W1808"/>
  <c r="S1809"/>
  <c r="T1809" s="1"/>
  <c r="V1809"/>
  <c r="W1809"/>
  <c r="S1810"/>
  <c r="T1810" s="1"/>
  <c r="V1810"/>
  <c r="W1810"/>
  <c r="S1811"/>
  <c r="T1811" s="1"/>
  <c r="V1811"/>
  <c r="W1811"/>
  <c r="S1812"/>
  <c r="T1812" s="1"/>
  <c r="V1812"/>
  <c r="W1812"/>
  <c r="S1813"/>
  <c r="T1813" s="1"/>
  <c r="V1813"/>
  <c r="W1813"/>
  <c r="S1814"/>
  <c r="T1814" s="1"/>
  <c r="V1814"/>
  <c r="W1814"/>
  <c r="S1815"/>
  <c r="T1815" s="1"/>
  <c r="V1815"/>
  <c r="W1815"/>
  <c r="S1816"/>
  <c r="T1816" s="1"/>
  <c r="V1816"/>
  <c r="W1816"/>
  <c r="S1817"/>
  <c r="T1817" s="1"/>
  <c r="V1817"/>
  <c r="W1817"/>
  <c r="S1818"/>
  <c r="T1818" s="1"/>
  <c r="V1818"/>
  <c r="W1818"/>
  <c r="S1819"/>
  <c r="T1819" s="1"/>
  <c r="V1819"/>
  <c r="W1819"/>
  <c r="S1820"/>
  <c r="T1820" s="1"/>
  <c r="V1820"/>
  <c r="W1820"/>
  <c r="S1821"/>
  <c r="T1821" s="1"/>
  <c r="V1821"/>
  <c r="W1821"/>
  <c r="S1822"/>
  <c r="T1822" s="1"/>
  <c r="V1822"/>
  <c r="W1822"/>
  <c r="S1823"/>
  <c r="T1823" s="1"/>
  <c r="V1823"/>
  <c r="W1823"/>
  <c r="S1824"/>
  <c r="T1824" s="1"/>
  <c r="V1824"/>
  <c r="W1824"/>
  <c r="S1825"/>
  <c r="T1825" s="1"/>
  <c r="V1825"/>
  <c r="W1825"/>
  <c r="S1826"/>
  <c r="T1826" s="1"/>
  <c r="V1826"/>
  <c r="W1826"/>
  <c r="S1827"/>
  <c r="T1827" s="1"/>
  <c r="V1827"/>
  <c r="W1827"/>
  <c r="S1828"/>
  <c r="T1828" s="1"/>
  <c r="V1828"/>
  <c r="W1828"/>
  <c r="S1829"/>
  <c r="T1829" s="1"/>
  <c r="V1829"/>
  <c r="W1829"/>
  <c r="S1830"/>
  <c r="T1830" s="1"/>
  <c r="V1830"/>
  <c r="W1830"/>
  <c r="S1831"/>
  <c r="T1831" s="1"/>
  <c r="V1831"/>
  <c r="W1831"/>
  <c r="S1832"/>
  <c r="T1832" s="1"/>
  <c r="V1832"/>
  <c r="W1832"/>
  <c r="S1833"/>
  <c r="T1833" s="1"/>
  <c r="V1833"/>
  <c r="W1833"/>
  <c r="S1834"/>
  <c r="T1834" s="1"/>
  <c r="V1834"/>
  <c r="W1834"/>
  <c r="S1835"/>
  <c r="T1835" s="1"/>
  <c r="V1835"/>
  <c r="W1835"/>
  <c r="S1836"/>
  <c r="T1836" s="1"/>
  <c r="V1836"/>
  <c r="W1836"/>
  <c r="S1837"/>
  <c r="T1837" s="1"/>
  <c r="V1837"/>
  <c r="W1837"/>
  <c r="S1838"/>
  <c r="T1838" s="1"/>
  <c r="V1838"/>
  <c r="W1838"/>
  <c r="S1839"/>
  <c r="T1839" s="1"/>
  <c r="V1839"/>
  <c r="W1839"/>
  <c r="S1840"/>
  <c r="T1840" s="1"/>
  <c r="V1840"/>
  <c r="W1840"/>
  <c r="S1841"/>
  <c r="T1841" s="1"/>
  <c r="V1841"/>
  <c r="W1841"/>
  <c r="S1842"/>
  <c r="T1842" s="1"/>
  <c r="V1842"/>
  <c r="W1842"/>
  <c r="S1843"/>
  <c r="T1843" s="1"/>
  <c r="V1843"/>
  <c r="W1843"/>
  <c r="S1844"/>
  <c r="T1844" s="1"/>
  <c r="V1844"/>
  <c r="W1844"/>
  <c r="S1845"/>
  <c r="T1845" s="1"/>
  <c r="V1845"/>
  <c r="W1845"/>
  <c r="S1846"/>
  <c r="T1846" s="1"/>
  <c r="V1846"/>
  <c r="W1846"/>
  <c r="S1847"/>
  <c r="T1847" s="1"/>
  <c r="V1847"/>
  <c r="W1847"/>
  <c r="S1848"/>
  <c r="T1848" s="1"/>
  <c r="V1848"/>
  <c r="W1848"/>
  <c r="S1849"/>
  <c r="T1849" s="1"/>
  <c r="V1849"/>
  <c r="W1849"/>
  <c r="S1850"/>
  <c r="T1850" s="1"/>
  <c r="V1850"/>
  <c r="W1850"/>
  <c r="S1851"/>
  <c r="T1851" s="1"/>
  <c r="V1851"/>
  <c r="W1851"/>
  <c r="S1852"/>
  <c r="T1852" s="1"/>
  <c r="V1852"/>
  <c r="W1852"/>
  <c r="S1853"/>
  <c r="T1853" s="1"/>
  <c r="V1853"/>
  <c r="W1853"/>
  <c r="S1854"/>
  <c r="T1854" s="1"/>
  <c r="V1854"/>
  <c r="W1854"/>
  <c r="S1855"/>
  <c r="T1855" s="1"/>
  <c r="V1855"/>
  <c r="W1855"/>
  <c r="S1856"/>
  <c r="T1856" s="1"/>
  <c r="V1856"/>
  <c r="W1856"/>
  <c r="S1857"/>
  <c r="T1857" s="1"/>
  <c r="V1857"/>
  <c r="W1857"/>
  <c r="S1858"/>
  <c r="T1858" s="1"/>
  <c r="V1858"/>
  <c r="W1858"/>
  <c r="S1859"/>
  <c r="T1859" s="1"/>
  <c r="V1859"/>
  <c r="W1859"/>
  <c r="S1860"/>
  <c r="T1860" s="1"/>
  <c r="V1860"/>
  <c r="W1860"/>
  <c r="S1861"/>
  <c r="T1861" s="1"/>
  <c r="V1861"/>
  <c r="W1861"/>
  <c r="S1862"/>
  <c r="T1862" s="1"/>
  <c r="V1862"/>
  <c r="W1862"/>
  <c r="S1863"/>
  <c r="T1863" s="1"/>
  <c r="V1863"/>
  <c r="W1863"/>
  <c r="S1864"/>
  <c r="T1864" s="1"/>
  <c r="V1864"/>
  <c r="W1864"/>
  <c r="S1865"/>
  <c r="T1865" s="1"/>
  <c r="V1865"/>
  <c r="W1865"/>
  <c r="S1866"/>
  <c r="T1866" s="1"/>
  <c r="V1866"/>
  <c r="W1866"/>
  <c r="S1867"/>
  <c r="T1867" s="1"/>
  <c r="V1867"/>
  <c r="W1867"/>
  <c r="S1868"/>
  <c r="T1868" s="1"/>
  <c r="V1868"/>
  <c r="W1868"/>
  <c r="S1869"/>
  <c r="T1869" s="1"/>
  <c r="V1869"/>
  <c r="W1869"/>
  <c r="S1870"/>
  <c r="T1870" s="1"/>
  <c r="V1870"/>
  <c r="W1870"/>
  <c r="S1871"/>
  <c r="T1871" s="1"/>
  <c r="V1871"/>
  <c r="W1871"/>
  <c r="S1872"/>
  <c r="T1872" s="1"/>
  <c r="V1872"/>
  <c r="W1872"/>
  <c r="S1873"/>
  <c r="T1873" s="1"/>
  <c r="V1873"/>
  <c r="W1873"/>
  <c r="S1874"/>
  <c r="T1874" s="1"/>
  <c r="V1874"/>
  <c r="W1874"/>
  <c r="S1875"/>
  <c r="T1875" s="1"/>
  <c r="V1875"/>
  <c r="W1875"/>
  <c r="S1876"/>
  <c r="T1876" s="1"/>
  <c r="V1876"/>
  <c r="W1876"/>
  <c r="S1877"/>
  <c r="T1877" s="1"/>
  <c r="V1877"/>
  <c r="W1877"/>
  <c r="S1878"/>
  <c r="T1878" s="1"/>
  <c r="V1878"/>
  <c r="W1878"/>
  <c r="S1879"/>
  <c r="T1879" s="1"/>
  <c r="V1879"/>
  <c r="W1879"/>
  <c r="S1880"/>
  <c r="T1880" s="1"/>
  <c r="V1880"/>
  <c r="W1880"/>
  <c r="S1881"/>
  <c r="T1881" s="1"/>
  <c r="V1881"/>
  <c r="W1881"/>
  <c r="S1882"/>
  <c r="T1882" s="1"/>
  <c r="V1882"/>
  <c r="W1882"/>
  <c r="S1883"/>
  <c r="T1883" s="1"/>
  <c r="V1883"/>
  <c r="W1883"/>
  <c r="S1884"/>
  <c r="T1884" s="1"/>
  <c r="V1884"/>
  <c r="W1884"/>
  <c r="S1885"/>
  <c r="T1885" s="1"/>
  <c r="V1885"/>
  <c r="W1885"/>
  <c r="S1886"/>
  <c r="T1886" s="1"/>
  <c r="V1886"/>
  <c r="W1886"/>
  <c r="S1887"/>
  <c r="T1887" s="1"/>
  <c r="V1887"/>
  <c r="W1887"/>
  <c r="S1888"/>
  <c r="T1888" s="1"/>
  <c r="V1888"/>
  <c r="W1888"/>
  <c r="S1889"/>
  <c r="T1889" s="1"/>
  <c r="V1889"/>
  <c r="W1889"/>
  <c r="S1890"/>
  <c r="T1890" s="1"/>
  <c r="V1890"/>
  <c r="W1890"/>
  <c r="S1891"/>
  <c r="T1891" s="1"/>
  <c r="V1891"/>
  <c r="W1891"/>
  <c r="S1892"/>
  <c r="T1892" s="1"/>
  <c r="V1892"/>
  <c r="W1892"/>
  <c r="S1893"/>
  <c r="T1893" s="1"/>
  <c r="V1893"/>
  <c r="W1893"/>
  <c r="S1894"/>
  <c r="T1894" s="1"/>
  <c r="V1894"/>
  <c r="W1894"/>
  <c r="S1895"/>
  <c r="T1895" s="1"/>
  <c r="V1895"/>
  <c r="W1895"/>
  <c r="S1896"/>
  <c r="T1896" s="1"/>
  <c r="V1896"/>
  <c r="W1896"/>
  <c r="S1897"/>
  <c r="T1897" s="1"/>
  <c r="V1897"/>
  <c r="W1897"/>
  <c r="S1898"/>
  <c r="T1898" s="1"/>
  <c r="V1898"/>
  <c r="W1898"/>
  <c r="S1899"/>
  <c r="T1899" s="1"/>
  <c r="V1899"/>
  <c r="W1899"/>
  <c r="S1900"/>
  <c r="T1900" s="1"/>
  <c r="V1900"/>
  <c r="W1900"/>
  <c r="S1901"/>
  <c r="T1901" s="1"/>
  <c r="V1901"/>
  <c r="W1901"/>
  <c r="S1902"/>
  <c r="T1902" s="1"/>
  <c r="V1902"/>
  <c r="W1902"/>
  <c r="S1903"/>
  <c r="T1903" s="1"/>
  <c r="V1903"/>
  <c r="W1903"/>
  <c r="S1904"/>
  <c r="T1904" s="1"/>
  <c r="V1904"/>
  <c r="W1904"/>
  <c r="S1905"/>
  <c r="T1905" s="1"/>
  <c r="V1905"/>
  <c r="W1905"/>
  <c r="S1906"/>
  <c r="T1906" s="1"/>
  <c r="V1906"/>
  <c r="W1906"/>
  <c r="S1907"/>
  <c r="T1907" s="1"/>
  <c r="V1907"/>
  <c r="W1907"/>
  <c r="S1908"/>
  <c r="T1908" s="1"/>
  <c r="V1908"/>
  <c r="W1908"/>
  <c r="S1909"/>
  <c r="T1909" s="1"/>
  <c r="V1909"/>
  <c r="W1909"/>
  <c r="S1910"/>
  <c r="T1910" s="1"/>
  <c r="V1910"/>
  <c r="W1910"/>
  <c r="S1911"/>
  <c r="T1911" s="1"/>
  <c r="V1911"/>
  <c r="W1911"/>
  <c r="S1912"/>
  <c r="T1912" s="1"/>
  <c r="V1912"/>
  <c r="W1912"/>
  <c r="S1913"/>
  <c r="T1913" s="1"/>
  <c r="V1913"/>
  <c r="W1913"/>
  <c r="S1914"/>
  <c r="T1914" s="1"/>
  <c r="V1914"/>
  <c r="W1914"/>
  <c r="S1915"/>
  <c r="T1915" s="1"/>
  <c r="V1915"/>
  <c r="W1915"/>
  <c r="S1916"/>
  <c r="T1916" s="1"/>
  <c r="V1916"/>
  <c r="W1916"/>
  <c r="S1917"/>
  <c r="T1917" s="1"/>
  <c r="V1917"/>
  <c r="W1917"/>
  <c r="S1918"/>
  <c r="T1918" s="1"/>
  <c r="V1918"/>
  <c r="W1918"/>
  <c r="S1919"/>
  <c r="T1919" s="1"/>
  <c r="V1919"/>
  <c r="W1919"/>
  <c r="S1920"/>
  <c r="T1920" s="1"/>
  <c r="V1920"/>
  <c r="W1920"/>
  <c r="S1921"/>
  <c r="T1921" s="1"/>
  <c r="V1921"/>
  <c r="W1921"/>
  <c r="S1922"/>
  <c r="T1922" s="1"/>
  <c r="V1922"/>
  <c r="W1922"/>
  <c r="S1923"/>
  <c r="T1923" s="1"/>
  <c r="V1923"/>
  <c r="W1923"/>
  <c r="S1924"/>
  <c r="T1924" s="1"/>
  <c r="V1924"/>
  <c r="W1924"/>
  <c r="S1925"/>
  <c r="T1925" s="1"/>
  <c r="V1925"/>
  <c r="W1925"/>
  <c r="S1926"/>
  <c r="T1926" s="1"/>
  <c r="V1926"/>
  <c r="W1926"/>
  <c r="S1927"/>
  <c r="T1927" s="1"/>
  <c r="V1927"/>
  <c r="W1927"/>
  <c r="S1928"/>
  <c r="T1928" s="1"/>
  <c r="V1928"/>
  <c r="W1928"/>
  <c r="S1929"/>
  <c r="T1929" s="1"/>
  <c r="V1929"/>
  <c r="W1929"/>
  <c r="S1930"/>
  <c r="T1930" s="1"/>
  <c r="V1930"/>
  <c r="W1930"/>
  <c r="S1931"/>
  <c r="T1931" s="1"/>
  <c r="V1931"/>
  <c r="W1931"/>
  <c r="S1932"/>
  <c r="T1932" s="1"/>
  <c r="V1932"/>
  <c r="W1932"/>
  <c r="S1933"/>
  <c r="T1933" s="1"/>
  <c r="V1933"/>
  <c r="W1933"/>
  <c r="S1934"/>
  <c r="T1934" s="1"/>
  <c r="V1934"/>
  <c r="W1934"/>
  <c r="S1935"/>
  <c r="T1935" s="1"/>
  <c r="V1935"/>
  <c r="W1935"/>
  <c r="S1936"/>
  <c r="T1936" s="1"/>
  <c r="V1936"/>
  <c r="W1936"/>
  <c r="S1937"/>
  <c r="T1937" s="1"/>
  <c r="V1937"/>
  <c r="W1937"/>
  <c r="S1938"/>
  <c r="T1938" s="1"/>
  <c r="V1938"/>
  <c r="W1938"/>
  <c r="S1939"/>
  <c r="T1939" s="1"/>
  <c r="V1939"/>
  <c r="W1939"/>
  <c r="S1940"/>
  <c r="T1940" s="1"/>
  <c r="V1940"/>
  <c r="W1940"/>
  <c r="S1941"/>
  <c r="T1941" s="1"/>
  <c r="V1941"/>
  <c r="W1941"/>
  <c r="S1942"/>
  <c r="T1942" s="1"/>
  <c r="V1942"/>
  <c r="W1942"/>
  <c r="S1943"/>
  <c r="T1943" s="1"/>
  <c r="V1943"/>
  <c r="W1943"/>
  <c r="S1944"/>
  <c r="T1944" s="1"/>
  <c r="V1944"/>
  <c r="W1944"/>
  <c r="S1945"/>
  <c r="T1945" s="1"/>
  <c r="V1945"/>
  <c r="W1945"/>
  <c r="S1946"/>
  <c r="T1946" s="1"/>
  <c r="V1946"/>
  <c r="W1946"/>
  <c r="S1947"/>
  <c r="T1947" s="1"/>
  <c r="V1947"/>
  <c r="W1947"/>
  <c r="S1948"/>
  <c r="T1948" s="1"/>
  <c r="V1948"/>
  <c r="W1948"/>
  <c r="S1949"/>
  <c r="T1949" s="1"/>
  <c r="V1949"/>
  <c r="W1949"/>
  <c r="S1950"/>
  <c r="T1950" s="1"/>
  <c r="V1950"/>
  <c r="W1950"/>
  <c r="S1951"/>
  <c r="T1951" s="1"/>
  <c r="V1951"/>
  <c r="W1951"/>
  <c r="S1952"/>
  <c r="T1952" s="1"/>
  <c r="V1952"/>
  <c r="W1952"/>
  <c r="S1953"/>
  <c r="T1953" s="1"/>
  <c r="V1953"/>
  <c r="W1953"/>
  <c r="S1954"/>
  <c r="T1954" s="1"/>
  <c r="V1954"/>
  <c r="W1954"/>
  <c r="S1955"/>
  <c r="T1955" s="1"/>
  <c r="V1955"/>
  <c r="W1955"/>
  <c r="S1956"/>
  <c r="T1956" s="1"/>
  <c r="V1956"/>
  <c r="W1956"/>
  <c r="S1957"/>
  <c r="T1957" s="1"/>
  <c r="V1957"/>
  <c r="W1957"/>
  <c r="S1958"/>
  <c r="T1958" s="1"/>
  <c r="V1958"/>
  <c r="W1958"/>
  <c r="S1959"/>
  <c r="T1959" s="1"/>
  <c r="V1959"/>
  <c r="W1959"/>
  <c r="S1960"/>
  <c r="T1960" s="1"/>
  <c r="V1960"/>
  <c r="W1960"/>
  <c r="S1961"/>
  <c r="T1961" s="1"/>
  <c r="V1961"/>
  <c r="W1961"/>
  <c r="S1962"/>
  <c r="T1962" s="1"/>
  <c r="V1962"/>
  <c r="W1962"/>
  <c r="S1963"/>
  <c r="T1963" s="1"/>
  <c r="V1963"/>
  <c r="W1963"/>
  <c r="S1964"/>
  <c r="T1964" s="1"/>
  <c r="V1964"/>
  <c r="W1964"/>
  <c r="S1965"/>
  <c r="T1965" s="1"/>
  <c r="V1965"/>
  <c r="W1965"/>
  <c r="S1966"/>
  <c r="T1966" s="1"/>
  <c r="V1966"/>
  <c r="W1966"/>
  <c r="S1967"/>
  <c r="T1967" s="1"/>
  <c r="V1967"/>
  <c r="W1967"/>
  <c r="S1968"/>
  <c r="T1968" s="1"/>
  <c r="V1968"/>
  <c r="W1968"/>
  <c r="S1969"/>
  <c r="T1969" s="1"/>
  <c r="V1969"/>
  <c r="W1969"/>
  <c r="S1970"/>
  <c r="T1970" s="1"/>
  <c r="V1970"/>
  <c r="W1970"/>
  <c r="S1971"/>
  <c r="T1971" s="1"/>
  <c r="V1971"/>
  <c r="W1971"/>
  <c r="S1972"/>
  <c r="T1972" s="1"/>
  <c r="V1972"/>
  <c r="W1972"/>
  <c r="S1973"/>
  <c r="T1973" s="1"/>
  <c r="V1973"/>
  <c r="W1973"/>
  <c r="S1974"/>
  <c r="T1974" s="1"/>
  <c r="V1974"/>
  <c r="W1974"/>
  <c r="S1975"/>
  <c r="T1975" s="1"/>
  <c r="V1975"/>
  <c r="W1975"/>
  <c r="S1976"/>
  <c r="T1976" s="1"/>
  <c r="V1976"/>
  <c r="W1976"/>
  <c r="S1977"/>
  <c r="T1977" s="1"/>
  <c r="V1977"/>
  <c r="W1977"/>
  <c r="S1978"/>
  <c r="T1978" s="1"/>
  <c r="V1978"/>
  <c r="W1978"/>
  <c r="S1979"/>
  <c r="T1979" s="1"/>
  <c r="V1979"/>
  <c r="W1979"/>
  <c r="S1980"/>
  <c r="T1980" s="1"/>
  <c r="V1980"/>
  <c r="W1980"/>
  <c r="S1981"/>
  <c r="T1981" s="1"/>
  <c r="V1981"/>
  <c r="W1981"/>
  <c r="S1982"/>
  <c r="T1982" s="1"/>
  <c r="V1982"/>
  <c r="W1982"/>
  <c r="S1983"/>
  <c r="T1983" s="1"/>
  <c r="V1983"/>
  <c r="W1983"/>
  <c r="S1984"/>
  <c r="T1984" s="1"/>
  <c r="V1984"/>
  <c r="W1984"/>
  <c r="S1985"/>
  <c r="T1985" s="1"/>
  <c r="V1985"/>
  <c r="W1985"/>
  <c r="S1986"/>
  <c r="T1986" s="1"/>
  <c r="V1986"/>
  <c r="W1986"/>
  <c r="S1987"/>
  <c r="T1987" s="1"/>
  <c r="V1987"/>
  <c r="W1987"/>
  <c r="S1988"/>
  <c r="T1988" s="1"/>
  <c r="V1988"/>
  <c r="W1988"/>
  <c r="S1989"/>
  <c r="T1989" s="1"/>
  <c r="V1989"/>
  <c r="W1989"/>
  <c r="S1990"/>
  <c r="T1990" s="1"/>
  <c r="V1990"/>
  <c r="W1990"/>
  <c r="S1991"/>
  <c r="T1991" s="1"/>
  <c r="V1991"/>
  <c r="W1991"/>
  <c r="S1992"/>
  <c r="T1992" s="1"/>
  <c r="V1992"/>
  <c r="W1992"/>
  <c r="S1993"/>
  <c r="T1993" s="1"/>
  <c r="V1993"/>
  <c r="W1993"/>
  <c r="S1994"/>
  <c r="T1994" s="1"/>
  <c r="V1994"/>
  <c r="W1994"/>
  <c r="S1995"/>
  <c r="T1995" s="1"/>
  <c r="V1995"/>
  <c r="W1995"/>
  <c r="S1996"/>
  <c r="T1996" s="1"/>
  <c r="V1996"/>
  <c r="W1996"/>
  <c r="S1997"/>
  <c r="T1997" s="1"/>
  <c r="V1997"/>
  <c r="W1997"/>
  <c r="S1998"/>
  <c r="T1998" s="1"/>
  <c r="V1998"/>
  <c r="W1998"/>
  <c r="S1999"/>
  <c r="T1999" s="1"/>
  <c r="V1999"/>
  <c r="W1999"/>
  <c r="S2000"/>
  <c r="T2000" s="1"/>
  <c r="V2000"/>
  <c r="W2000"/>
  <c r="S2001"/>
  <c r="T2001" s="1"/>
  <c r="V2001"/>
  <c r="W2001"/>
  <c r="S2002"/>
  <c r="T2002" s="1"/>
  <c r="V2002"/>
  <c r="W2002"/>
  <c r="S2003"/>
  <c r="T2003" s="1"/>
  <c r="V2003"/>
  <c r="W2003"/>
  <c r="S2004"/>
  <c r="T2004" s="1"/>
  <c r="V2004"/>
  <c r="W2004"/>
  <c r="S2005"/>
  <c r="T2005" s="1"/>
  <c r="V2005"/>
  <c r="W2005"/>
  <c r="S2006"/>
  <c r="T2006" s="1"/>
  <c r="V2006"/>
  <c r="W2006"/>
  <c r="S2007"/>
  <c r="T2007" s="1"/>
  <c r="V2007"/>
  <c r="W2007"/>
  <c r="S2008"/>
  <c r="T2008" s="1"/>
  <c r="V2008"/>
  <c r="W2008"/>
  <c r="S2009"/>
  <c r="T2009" s="1"/>
  <c r="V2009"/>
  <c r="W2009"/>
  <c r="S2010"/>
  <c r="T2010" s="1"/>
  <c r="V2010"/>
  <c r="W2010"/>
  <c r="S2011"/>
  <c r="T2011" s="1"/>
  <c r="V2011"/>
  <c r="W2011"/>
  <c r="S2012"/>
  <c r="T2012" s="1"/>
  <c r="V2012"/>
  <c r="W2012"/>
  <c r="S2013"/>
  <c r="T2013" s="1"/>
  <c r="V2013"/>
  <c r="W2013"/>
  <c r="S2014"/>
  <c r="T2014" s="1"/>
  <c r="V2014"/>
  <c r="W2014"/>
  <c r="S2015"/>
  <c r="T2015" s="1"/>
  <c r="V2015"/>
  <c r="W2015"/>
  <c r="S2016"/>
  <c r="T2016" s="1"/>
  <c r="V2016"/>
  <c r="W2016"/>
  <c r="S2017"/>
  <c r="T2017" s="1"/>
  <c r="V2017"/>
  <c r="W2017"/>
  <c r="S2018"/>
  <c r="T2018" s="1"/>
  <c r="V2018"/>
  <c r="W2018"/>
  <c r="S2019"/>
  <c r="T2019" s="1"/>
  <c r="V2019"/>
  <c r="W2019"/>
  <c r="S2020"/>
  <c r="T2020" s="1"/>
  <c r="V2020"/>
  <c r="W2020"/>
  <c r="S2021"/>
  <c r="T2021" s="1"/>
  <c r="V2021"/>
  <c r="W2021"/>
  <c r="S2022"/>
  <c r="T2022" s="1"/>
  <c r="V2022"/>
  <c r="W2022"/>
  <c r="S2023"/>
  <c r="T2023" s="1"/>
  <c r="V2023"/>
  <c r="W2023"/>
  <c r="S2024"/>
  <c r="T2024" s="1"/>
  <c r="V2024"/>
  <c r="W2024"/>
  <c r="S2025"/>
  <c r="T2025" s="1"/>
  <c r="V2025"/>
  <c r="W2025"/>
  <c r="S2026"/>
  <c r="T2026" s="1"/>
  <c r="V2026"/>
  <c r="W2026"/>
  <c r="S2027"/>
  <c r="T2027" s="1"/>
  <c r="V2027"/>
  <c r="W2027"/>
  <c r="S2028"/>
  <c r="T2028" s="1"/>
  <c r="V2028"/>
  <c r="W2028"/>
  <c r="S2029"/>
  <c r="T2029" s="1"/>
  <c r="V2029"/>
  <c r="W2029"/>
  <c r="S2030"/>
  <c r="T2030" s="1"/>
  <c r="V2030"/>
  <c r="W2030"/>
  <c r="S2031"/>
  <c r="T2031" s="1"/>
  <c r="V2031"/>
  <c r="W2031"/>
  <c r="S2032"/>
  <c r="T2032" s="1"/>
  <c r="V2032"/>
  <c r="W2032"/>
  <c r="S2033"/>
  <c r="T2033" s="1"/>
  <c r="V2033"/>
  <c r="W2033"/>
  <c r="S2034"/>
  <c r="T2034" s="1"/>
  <c r="V2034"/>
  <c r="W2034"/>
  <c r="S2035"/>
  <c r="T2035" s="1"/>
  <c r="V2035"/>
  <c r="W2035"/>
  <c r="S2036"/>
  <c r="T2036" s="1"/>
  <c r="V2036"/>
  <c r="W2036"/>
  <c r="S2037"/>
  <c r="T2037" s="1"/>
  <c r="V2037"/>
  <c r="W2037"/>
  <c r="S2038"/>
  <c r="T2038" s="1"/>
  <c r="V2038"/>
  <c r="W2038"/>
  <c r="S2039"/>
  <c r="T2039" s="1"/>
  <c r="V2039"/>
  <c r="W2039"/>
  <c r="S2040"/>
  <c r="T2040" s="1"/>
  <c r="V2040"/>
  <c r="W2040"/>
  <c r="S2041"/>
  <c r="T2041" s="1"/>
  <c r="V2041"/>
  <c r="W2041"/>
  <c r="S2042"/>
  <c r="T2042" s="1"/>
  <c r="V2042"/>
  <c r="W2042"/>
  <c r="S2043"/>
  <c r="T2043" s="1"/>
  <c r="V2043"/>
  <c r="W2043"/>
  <c r="S2044"/>
  <c r="T2044" s="1"/>
  <c r="V2044"/>
  <c r="W2044"/>
  <c r="S2045"/>
  <c r="T2045" s="1"/>
  <c r="V2045"/>
  <c r="W2045"/>
  <c r="S2046"/>
  <c r="T2046" s="1"/>
  <c r="V2046"/>
  <c r="W2046"/>
  <c r="S2047"/>
  <c r="T2047" s="1"/>
  <c r="V2047"/>
  <c r="W2047"/>
  <c r="S2048"/>
  <c r="T2048" s="1"/>
  <c r="V2048"/>
  <c r="W2048"/>
  <c r="S2049"/>
  <c r="T2049" s="1"/>
  <c r="V2049"/>
  <c r="W2049"/>
  <c r="S2050"/>
  <c r="T2050" s="1"/>
  <c r="V2050"/>
  <c r="W2050"/>
  <c r="S2051"/>
  <c r="T2051" s="1"/>
  <c r="V2051"/>
  <c r="W2051"/>
  <c r="S2052"/>
  <c r="T2052" s="1"/>
  <c r="V2052"/>
  <c r="W2052"/>
  <c r="S2053"/>
  <c r="T2053" s="1"/>
  <c r="V2053"/>
  <c r="W2053"/>
  <c r="S2054"/>
  <c r="T2054" s="1"/>
  <c r="V2054"/>
  <c r="W2054"/>
  <c r="S2055"/>
  <c r="T2055" s="1"/>
  <c r="V2055"/>
  <c r="W2055"/>
  <c r="S2056"/>
  <c r="T2056" s="1"/>
  <c r="V2056"/>
  <c r="W2056"/>
  <c r="S2057"/>
  <c r="T2057" s="1"/>
  <c r="V2057"/>
  <c r="W2057"/>
  <c r="S2058"/>
  <c r="T2058" s="1"/>
  <c r="V2058"/>
  <c r="W2058"/>
  <c r="S2059"/>
  <c r="T2059" s="1"/>
  <c r="V2059"/>
  <c r="W2059"/>
  <c r="S2060"/>
  <c r="T2060" s="1"/>
  <c r="V2060"/>
  <c r="W2060"/>
  <c r="S2061"/>
  <c r="T2061" s="1"/>
  <c r="V2061"/>
  <c r="W2061"/>
  <c r="S2062"/>
  <c r="T2062" s="1"/>
  <c r="V2062"/>
  <c r="W2062"/>
  <c r="S2063"/>
  <c r="T2063" s="1"/>
  <c r="V2063"/>
  <c r="W2063"/>
  <c r="S2064"/>
  <c r="T2064" s="1"/>
  <c r="V2064"/>
  <c r="W2064"/>
  <c r="S2065"/>
  <c r="T2065" s="1"/>
  <c r="V2065"/>
  <c r="W2065"/>
  <c r="S2066"/>
  <c r="T2066" s="1"/>
  <c r="V2066"/>
  <c r="W2066"/>
  <c r="S2067"/>
  <c r="T2067" s="1"/>
  <c r="V2067"/>
  <c r="W2067"/>
  <c r="S2068"/>
  <c r="T2068" s="1"/>
  <c r="V2068"/>
  <c r="W2068"/>
  <c r="S2069"/>
  <c r="T2069" s="1"/>
  <c r="V2069"/>
  <c r="W2069"/>
  <c r="S2070"/>
  <c r="T2070" s="1"/>
  <c r="V2070"/>
  <c r="W2070"/>
  <c r="S2071"/>
  <c r="T2071" s="1"/>
  <c r="V2071"/>
  <c r="W2071"/>
  <c r="S2072"/>
  <c r="T2072" s="1"/>
  <c r="V2072"/>
  <c r="W2072"/>
  <c r="S2073"/>
  <c r="T2073" s="1"/>
  <c r="V2073"/>
  <c r="W2073"/>
  <c r="S2074"/>
  <c r="T2074" s="1"/>
  <c r="V2074"/>
  <c r="W2074"/>
  <c r="S2075"/>
  <c r="T2075" s="1"/>
  <c r="V2075"/>
  <c r="W2075"/>
  <c r="S2076"/>
  <c r="T2076" s="1"/>
  <c r="V2076"/>
  <c r="W2076"/>
  <c r="S2077"/>
  <c r="T2077" s="1"/>
  <c r="V2077"/>
  <c r="W2077"/>
  <c r="S2078"/>
  <c r="T2078" s="1"/>
  <c r="V2078"/>
  <c r="W2078"/>
  <c r="S2079"/>
  <c r="T2079" s="1"/>
  <c r="V2079"/>
  <c r="W2079"/>
  <c r="S2080"/>
  <c r="T2080" s="1"/>
  <c r="V2080"/>
  <c r="W2080"/>
  <c r="S2081"/>
  <c r="T2081" s="1"/>
  <c r="V2081"/>
  <c r="W2081"/>
  <c r="S2082"/>
  <c r="T2082" s="1"/>
  <c r="V2082"/>
  <c r="W2082"/>
  <c r="S2083"/>
  <c r="T2083" s="1"/>
  <c r="V2083"/>
  <c r="W2083"/>
  <c r="S2084"/>
  <c r="T2084" s="1"/>
  <c r="V2084"/>
  <c r="W2084"/>
  <c r="S2085"/>
  <c r="T2085" s="1"/>
  <c r="V2085"/>
  <c r="W2085"/>
  <c r="S2086"/>
  <c r="T2086" s="1"/>
  <c r="V2086"/>
  <c r="W2086"/>
  <c r="S2087"/>
  <c r="T2087" s="1"/>
  <c r="V2087"/>
  <c r="W2087"/>
  <c r="S2088"/>
  <c r="T2088" s="1"/>
  <c r="V2088"/>
  <c r="W2088"/>
  <c r="S2089"/>
  <c r="T2089" s="1"/>
  <c r="V2089"/>
  <c r="W2089"/>
  <c r="S2090"/>
  <c r="T2090" s="1"/>
  <c r="V2090"/>
  <c r="W2090"/>
  <c r="S2091"/>
  <c r="T2091" s="1"/>
  <c r="V2091"/>
  <c r="W2091"/>
  <c r="S2092"/>
  <c r="T2092" s="1"/>
  <c r="V2092"/>
  <c r="W2092"/>
  <c r="S2093"/>
  <c r="T2093" s="1"/>
  <c r="V2093"/>
  <c r="W2093"/>
  <c r="S2094"/>
  <c r="T2094" s="1"/>
  <c r="V2094"/>
  <c r="W2094"/>
  <c r="S2095"/>
  <c r="T2095" s="1"/>
  <c r="V2095"/>
  <c r="W2095"/>
  <c r="S2096"/>
  <c r="T2096" s="1"/>
  <c r="V2096"/>
  <c r="W2096"/>
  <c r="S2097"/>
  <c r="T2097" s="1"/>
  <c r="V2097"/>
  <c r="W2097"/>
  <c r="S2098"/>
  <c r="T2098" s="1"/>
  <c r="V2098"/>
  <c r="W2098"/>
  <c r="S2099"/>
  <c r="T2099" s="1"/>
  <c r="V2099"/>
  <c r="W2099"/>
  <c r="S2100"/>
  <c r="T2100" s="1"/>
  <c r="V2100"/>
  <c r="W2100"/>
  <c r="S2101"/>
  <c r="T2101" s="1"/>
  <c r="V2101"/>
  <c r="W2101"/>
  <c r="S2102"/>
  <c r="T2102" s="1"/>
  <c r="V2102"/>
  <c r="W2102"/>
  <c r="S2103"/>
  <c r="T2103" s="1"/>
  <c r="V2103"/>
  <c r="W2103"/>
  <c r="S2104"/>
  <c r="T2104" s="1"/>
  <c r="V2104"/>
  <c r="W2104"/>
  <c r="S2105"/>
  <c r="T2105" s="1"/>
  <c r="V2105"/>
  <c r="W2105"/>
  <c r="S2106"/>
  <c r="T2106" s="1"/>
  <c r="V2106"/>
  <c r="W2106"/>
  <c r="S2107"/>
  <c r="T2107" s="1"/>
  <c r="V2107"/>
  <c r="W2107"/>
  <c r="S2108"/>
  <c r="T2108" s="1"/>
  <c r="V2108"/>
  <c r="W2108"/>
  <c r="S2109"/>
  <c r="T2109" s="1"/>
  <c r="V2109"/>
  <c r="W2109"/>
  <c r="S2110"/>
  <c r="T2110" s="1"/>
  <c r="V2110"/>
  <c r="W2110"/>
  <c r="S2111"/>
  <c r="T2111" s="1"/>
  <c r="V2111"/>
  <c r="W2111"/>
  <c r="S2112"/>
  <c r="T2112" s="1"/>
  <c r="V2112"/>
  <c r="W2112"/>
  <c r="S2113"/>
  <c r="T2113" s="1"/>
  <c r="V2113"/>
  <c r="W2113"/>
  <c r="S2114"/>
  <c r="T2114" s="1"/>
  <c r="V2114"/>
  <c r="W2114"/>
  <c r="S2115"/>
  <c r="T2115" s="1"/>
  <c r="V2115"/>
  <c r="W2115"/>
  <c r="S2116"/>
  <c r="T2116" s="1"/>
  <c r="V2116"/>
  <c r="W2116"/>
  <c r="S2117"/>
  <c r="T2117" s="1"/>
  <c r="V2117"/>
  <c r="W2117"/>
  <c r="S2118"/>
  <c r="T2118" s="1"/>
  <c r="V2118"/>
  <c r="W2118"/>
  <c r="S2119"/>
  <c r="T2119" s="1"/>
  <c r="V2119"/>
  <c r="W2119"/>
  <c r="S2120"/>
  <c r="T2120" s="1"/>
  <c r="V2120"/>
  <c r="W2120"/>
  <c r="S2121"/>
  <c r="T2121" s="1"/>
  <c r="V2121"/>
  <c r="W2121"/>
  <c r="S2122"/>
  <c r="T2122" s="1"/>
  <c r="V2122"/>
  <c r="W2122"/>
  <c r="S2123"/>
  <c r="T2123" s="1"/>
  <c r="V2123"/>
  <c r="W2123"/>
  <c r="S2124"/>
  <c r="T2124" s="1"/>
  <c r="V2124"/>
  <c r="W2124"/>
  <c r="S2125"/>
  <c r="T2125" s="1"/>
  <c r="V2125"/>
  <c r="W2125"/>
  <c r="S2126"/>
  <c r="T2126" s="1"/>
  <c r="V2126"/>
  <c r="W2126"/>
  <c r="S2127"/>
  <c r="T2127" s="1"/>
  <c r="V2127"/>
  <c r="W2127"/>
  <c r="S2128"/>
  <c r="T2128" s="1"/>
  <c r="V2128"/>
  <c r="W2128"/>
  <c r="S2129"/>
  <c r="T2129" s="1"/>
  <c r="V2129"/>
  <c r="W2129"/>
  <c r="S2130"/>
  <c r="T2130" s="1"/>
  <c r="V2130"/>
  <c r="W2130"/>
  <c r="S2131"/>
  <c r="T2131" s="1"/>
  <c r="V2131"/>
  <c r="W2131"/>
  <c r="S2132"/>
  <c r="T2132" s="1"/>
  <c r="V2132"/>
  <c r="W2132"/>
  <c r="S2133"/>
  <c r="T2133" s="1"/>
  <c r="V2133"/>
  <c r="W2133"/>
  <c r="S2134"/>
  <c r="T2134" s="1"/>
  <c r="V2134"/>
  <c r="W2134"/>
  <c r="S2135"/>
  <c r="T2135" s="1"/>
  <c r="V2135"/>
  <c r="W2135"/>
  <c r="S2136"/>
  <c r="T2136" s="1"/>
  <c r="V2136"/>
  <c r="W2136"/>
  <c r="S2137"/>
  <c r="T2137" s="1"/>
  <c r="V2137"/>
  <c r="W2137"/>
  <c r="S2138"/>
  <c r="T2138" s="1"/>
  <c r="V2138"/>
  <c r="W2138"/>
  <c r="S2139"/>
  <c r="T2139" s="1"/>
  <c r="V2139"/>
  <c r="W2139"/>
  <c r="S2140"/>
  <c r="T2140" s="1"/>
  <c r="V2140"/>
  <c r="W2140"/>
  <c r="S2141"/>
  <c r="T2141" s="1"/>
  <c r="V2141"/>
  <c r="W2141"/>
  <c r="S2142"/>
  <c r="T2142" s="1"/>
  <c r="V2142"/>
  <c r="W2142"/>
  <c r="S2143"/>
  <c r="T2143" s="1"/>
  <c r="V2143"/>
  <c r="W2143"/>
  <c r="S2144"/>
  <c r="T2144" s="1"/>
  <c r="V2144"/>
  <c r="W2144"/>
  <c r="S2145"/>
  <c r="T2145" s="1"/>
  <c r="V2145"/>
  <c r="W2145"/>
  <c r="S2146"/>
  <c r="T2146" s="1"/>
  <c r="V2146"/>
  <c r="W2146"/>
  <c r="S2147"/>
  <c r="T2147" s="1"/>
  <c r="V2147"/>
  <c r="W2147"/>
  <c r="S2148"/>
  <c r="T2148" s="1"/>
  <c r="V2148"/>
  <c r="W2148"/>
  <c r="S2149"/>
  <c r="T2149" s="1"/>
  <c r="V2149"/>
  <c r="W2149"/>
  <c r="S2150"/>
  <c r="T2150" s="1"/>
  <c r="V2150"/>
  <c r="W2150"/>
  <c r="S2151"/>
  <c r="T2151" s="1"/>
  <c r="V2151"/>
  <c r="W2151"/>
  <c r="S2152"/>
  <c r="T2152" s="1"/>
  <c r="V2152"/>
  <c r="W2152"/>
  <c r="S2153"/>
  <c r="T2153" s="1"/>
  <c r="V2153"/>
  <c r="W2153"/>
  <c r="S2154"/>
  <c r="T2154" s="1"/>
  <c r="V2154"/>
  <c r="W2154"/>
  <c r="S2155"/>
  <c r="T2155" s="1"/>
  <c r="V2155"/>
  <c r="W2155"/>
  <c r="S2156"/>
  <c r="T2156" s="1"/>
  <c r="V2156"/>
  <c r="W2156"/>
  <c r="S2157"/>
  <c r="T2157" s="1"/>
  <c r="V2157"/>
  <c r="W2157"/>
  <c r="S2158"/>
  <c r="T2158" s="1"/>
  <c r="V2158"/>
  <c r="W2158"/>
  <c r="S2159"/>
  <c r="T2159" s="1"/>
  <c r="V2159"/>
  <c r="W2159"/>
  <c r="S2160"/>
  <c r="T2160" s="1"/>
  <c r="V2160"/>
  <c r="W2160"/>
  <c r="S2161"/>
  <c r="T2161" s="1"/>
  <c r="V2161"/>
  <c r="W2161"/>
  <c r="S2162"/>
  <c r="T2162" s="1"/>
  <c r="V2162"/>
  <c r="W2162"/>
  <c r="S2163"/>
  <c r="T2163" s="1"/>
  <c r="V2163"/>
  <c r="W2163"/>
  <c r="S2164"/>
  <c r="T2164" s="1"/>
  <c r="V2164"/>
  <c r="W2164"/>
  <c r="S2165"/>
  <c r="T2165" s="1"/>
  <c r="V2165"/>
  <c r="W2165"/>
  <c r="S2166"/>
  <c r="T2166" s="1"/>
  <c r="V2166"/>
  <c r="W2166"/>
  <c r="S2167"/>
  <c r="T2167" s="1"/>
  <c r="V2167"/>
  <c r="W2167"/>
  <c r="S2168"/>
  <c r="T2168" s="1"/>
  <c r="V2168"/>
  <c r="W2168"/>
  <c r="S2169"/>
  <c r="T2169" s="1"/>
  <c r="V2169"/>
  <c r="W2169"/>
  <c r="S2170"/>
  <c r="T2170" s="1"/>
  <c r="V2170"/>
  <c r="W2170"/>
  <c r="S2171"/>
  <c r="T2171" s="1"/>
  <c r="V2171"/>
  <c r="W2171"/>
  <c r="S2172"/>
  <c r="T2172" s="1"/>
  <c r="V2172"/>
  <c r="W2172"/>
  <c r="S2173"/>
  <c r="T2173" s="1"/>
  <c r="V2173"/>
  <c r="W2173"/>
  <c r="S2174"/>
  <c r="T2174" s="1"/>
  <c r="V2174"/>
  <c r="W2174"/>
  <c r="S2175"/>
  <c r="T2175" s="1"/>
  <c r="V2175"/>
  <c r="W2175"/>
  <c r="S2176"/>
  <c r="T2176" s="1"/>
  <c r="V2176"/>
  <c r="W2176"/>
  <c r="S2177"/>
  <c r="T2177" s="1"/>
  <c r="V2177"/>
  <c r="W2177"/>
  <c r="S2178"/>
  <c r="T2178" s="1"/>
  <c r="V2178"/>
  <c r="W2178"/>
  <c r="S2179"/>
  <c r="T2179" s="1"/>
  <c r="V2179"/>
  <c r="W2179"/>
  <c r="S2180"/>
  <c r="T2180" s="1"/>
  <c r="V2180"/>
  <c r="W2180"/>
  <c r="S2181"/>
  <c r="T2181" s="1"/>
  <c r="V2181"/>
  <c r="W2181"/>
  <c r="S2182"/>
  <c r="T2182" s="1"/>
  <c r="V2182"/>
  <c r="W2182"/>
  <c r="S2183"/>
  <c r="T2183" s="1"/>
  <c r="V2183"/>
  <c r="W2183"/>
  <c r="S2184"/>
  <c r="T2184" s="1"/>
  <c r="V2184"/>
  <c r="W2184"/>
  <c r="S2185"/>
  <c r="T2185" s="1"/>
  <c r="V2185"/>
  <c r="W2185"/>
  <c r="S2186"/>
  <c r="T2186" s="1"/>
  <c r="V2186"/>
  <c r="W2186"/>
  <c r="S2187"/>
  <c r="T2187" s="1"/>
  <c r="V2187"/>
  <c r="W2187"/>
  <c r="S2188"/>
  <c r="T2188" s="1"/>
  <c r="V2188"/>
  <c r="W2188"/>
  <c r="S2189"/>
  <c r="T2189" s="1"/>
  <c r="V2189"/>
  <c r="W2189"/>
  <c r="S2190"/>
  <c r="T2190" s="1"/>
  <c r="V2190"/>
  <c r="W2190"/>
  <c r="S2191"/>
  <c r="T2191" s="1"/>
  <c r="V2191"/>
  <c r="W2191"/>
  <c r="S2192"/>
  <c r="T2192" s="1"/>
  <c r="V2192"/>
  <c r="W2192"/>
  <c r="S2193"/>
  <c r="T2193" s="1"/>
  <c r="V2193"/>
  <c r="W2193"/>
  <c r="S2194"/>
  <c r="T2194" s="1"/>
  <c r="V2194"/>
  <c r="W2194"/>
  <c r="S2195"/>
  <c r="T2195" s="1"/>
  <c r="V2195"/>
  <c r="W2195"/>
  <c r="S2196"/>
  <c r="T2196" s="1"/>
  <c r="V2196"/>
  <c r="W2196"/>
  <c r="S2197"/>
  <c r="T2197" s="1"/>
  <c r="V2197"/>
  <c r="W2197"/>
  <c r="S2198"/>
  <c r="T2198" s="1"/>
  <c r="V2198"/>
  <c r="W2198"/>
  <c r="S2199"/>
  <c r="T2199" s="1"/>
  <c r="V2199"/>
  <c r="W2199"/>
  <c r="S2200"/>
  <c r="T2200" s="1"/>
  <c r="V2200"/>
  <c r="W2200"/>
  <c r="S2201"/>
  <c r="T2201" s="1"/>
  <c r="V2201"/>
  <c r="W2201"/>
  <c r="S2202"/>
  <c r="T2202" s="1"/>
  <c r="V2202"/>
  <c r="W2202"/>
  <c r="S2203"/>
  <c r="T2203" s="1"/>
  <c r="V2203"/>
  <c r="W2203"/>
  <c r="S2204"/>
  <c r="T2204" s="1"/>
  <c r="V2204"/>
  <c r="W2204"/>
  <c r="S2205"/>
  <c r="T2205" s="1"/>
  <c r="V2205"/>
  <c r="W2205"/>
  <c r="S2206"/>
  <c r="T2206" s="1"/>
  <c r="V2206"/>
  <c r="W2206"/>
  <c r="S2207"/>
  <c r="T2207" s="1"/>
  <c r="V2207"/>
  <c r="W2207"/>
  <c r="S2208"/>
  <c r="T2208" s="1"/>
  <c r="V2208"/>
  <c r="W2208"/>
  <c r="S2209"/>
  <c r="T2209" s="1"/>
  <c r="V2209"/>
  <c r="W2209"/>
  <c r="S2210"/>
  <c r="T2210" s="1"/>
  <c r="V2210"/>
  <c r="W2210"/>
  <c r="S2211"/>
  <c r="T2211" s="1"/>
  <c r="V2211"/>
  <c r="W2211"/>
  <c r="S2212"/>
  <c r="T2212" s="1"/>
  <c r="V2212"/>
  <c r="W2212"/>
  <c r="S2213"/>
  <c r="T2213" s="1"/>
  <c r="V2213"/>
  <c r="W2213"/>
  <c r="S2214"/>
  <c r="T2214" s="1"/>
  <c r="V2214"/>
  <c r="W2214"/>
  <c r="S2215"/>
  <c r="T2215" s="1"/>
  <c r="V2215"/>
  <c r="W2215"/>
  <c r="S2216"/>
  <c r="T2216" s="1"/>
  <c r="V2216"/>
  <c r="W2216"/>
  <c r="S2217"/>
  <c r="T2217" s="1"/>
  <c r="V2217"/>
  <c r="W2217"/>
  <c r="S2218"/>
  <c r="T2218" s="1"/>
  <c r="V2218"/>
  <c r="W2218"/>
  <c r="S2219"/>
  <c r="T2219" s="1"/>
  <c r="V2219"/>
  <c r="W2219"/>
  <c r="S2220"/>
  <c r="T2220" s="1"/>
  <c r="V2220"/>
  <c r="W2220"/>
  <c r="S2221"/>
  <c r="T2221" s="1"/>
  <c r="V2221"/>
  <c r="W2221"/>
  <c r="S2222"/>
  <c r="T2222" s="1"/>
  <c r="V2222"/>
  <c r="W2222"/>
  <c r="S2223"/>
  <c r="T2223" s="1"/>
  <c r="V2223"/>
  <c r="W2223"/>
  <c r="S2224"/>
  <c r="T2224" s="1"/>
  <c r="V2224"/>
  <c r="W2224"/>
  <c r="S2225"/>
  <c r="T2225" s="1"/>
  <c r="V2225"/>
  <c r="W2225"/>
  <c r="S2226"/>
  <c r="T2226" s="1"/>
  <c r="V2226"/>
  <c r="W2226"/>
  <c r="S2227"/>
  <c r="T2227" s="1"/>
  <c r="V2227"/>
  <c r="W2227"/>
  <c r="S2228"/>
  <c r="T2228" s="1"/>
  <c r="V2228"/>
  <c r="W2228"/>
  <c r="S2229"/>
  <c r="T2229" s="1"/>
  <c r="V2229"/>
  <c r="W2229"/>
  <c r="S2230"/>
  <c r="T2230" s="1"/>
  <c r="V2230"/>
  <c r="W2230"/>
  <c r="S2231"/>
  <c r="T2231" s="1"/>
  <c r="V2231"/>
  <c r="W2231"/>
  <c r="S2232"/>
  <c r="T2232" s="1"/>
  <c r="V2232"/>
  <c r="W2232"/>
  <c r="S2233"/>
  <c r="T2233" s="1"/>
  <c r="V2233"/>
  <c r="W2233"/>
  <c r="S2234"/>
  <c r="T2234" s="1"/>
  <c r="V2234"/>
  <c r="W2234"/>
  <c r="S2235"/>
  <c r="T2235" s="1"/>
  <c r="V2235"/>
  <c r="W2235"/>
  <c r="S2236"/>
  <c r="T2236" s="1"/>
  <c r="V2236"/>
  <c r="W2236"/>
  <c r="S2237"/>
  <c r="T2237" s="1"/>
  <c r="V2237"/>
  <c r="W2237"/>
  <c r="S2238"/>
  <c r="T2238" s="1"/>
  <c r="V2238"/>
  <c r="W2238"/>
  <c r="S2239"/>
  <c r="T2239" s="1"/>
  <c r="V2239"/>
  <c r="W2239"/>
  <c r="S2240"/>
  <c r="T2240" s="1"/>
  <c r="V2240"/>
  <c r="W2240"/>
  <c r="S2241"/>
  <c r="T2241" s="1"/>
  <c r="V2241"/>
  <c r="W2241"/>
  <c r="S2242"/>
  <c r="T2242" s="1"/>
  <c r="V2242"/>
  <c r="W2242"/>
  <c r="S2243"/>
  <c r="T2243" s="1"/>
  <c r="V2243"/>
  <c r="W2243"/>
  <c r="S2244"/>
  <c r="T2244" s="1"/>
  <c r="V2244"/>
  <c r="W2244"/>
  <c r="S2245"/>
  <c r="T2245" s="1"/>
  <c r="V2245"/>
  <c r="W2245"/>
  <c r="S2246"/>
  <c r="T2246" s="1"/>
  <c r="V2246"/>
  <c r="W2246"/>
  <c r="S2247"/>
  <c r="T2247" s="1"/>
  <c r="V2247"/>
  <c r="W2247"/>
  <c r="S2248"/>
  <c r="T2248" s="1"/>
  <c r="V2248"/>
  <c r="W2248"/>
  <c r="S2249"/>
  <c r="T2249" s="1"/>
  <c r="V2249"/>
  <c r="W2249"/>
  <c r="S2250"/>
  <c r="T2250" s="1"/>
  <c r="V2250"/>
  <c r="W2250"/>
  <c r="S2251"/>
  <c r="T2251" s="1"/>
  <c r="V2251"/>
  <c r="W2251"/>
  <c r="S2252"/>
  <c r="T2252" s="1"/>
  <c r="V2252"/>
  <c r="W2252"/>
  <c r="S2253"/>
  <c r="T2253" s="1"/>
  <c r="V2253"/>
  <c r="W2253"/>
  <c r="S2254"/>
  <c r="T2254" s="1"/>
  <c r="V2254"/>
  <c r="W2254"/>
  <c r="S2255"/>
  <c r="T2255" s="1"/>
  <c r="V2255"/>
  <c r="W2255"/>
  <c r="S2256"/>
  <c r="T2256" s="1"/>
  <c r="V2256"/>
  <c r="W2256"/>
  <c r="S2257"/>
  <c r="T2257" s="1"/>
  <c r="V2257"/>
  <c r="W2257"/>
  <c r="S2258"/>
  <c r="T2258" s="1"/>
  <c r="V2258"/>
  <c r="W2258"/>
  <c r="S2259"/>
  <c r="T2259" s="1"/>
  <c r="V2259"/>
  <c r="W2259"/>
  <c r="S2260"/>
  <c r="T2260" s="1"/>
  <c r="V2260"/>
  <c r="W2260"/>
  <c r="S2261"/>
  <c r="T2261" s="1"/>
  <c r="V2261"/>
  <c r="W2261"/>
  <c r="S2262"/>
  <c r="T2262" s="1"/>
  <c r="V2262"/>
  <c r="W2262"/>
  <c r="S2263"/>
  <c r="T2263" s="1"/>
  <c r="V2263"/>
  <c r="W2263"/>
  <c r="S2264"/>
  <c r="T2264" s="1"/>
  <c r="V2264"/>
  <c r="W2264"/>
  <c r="S2265"/>
  <c r="T2265" s="1"/>
  <c r="V2265"/>
  <c r="W2265"/>
  <c r="S2266"/>
  <c r="T2266" s="1"/>
  <c r="V2266"/>
  <c r="W2266"/>
  <c r="S2267"/>
  <c r="T2267" s="1"/>
  <c r="V2267"/>
  <c r="W2267"/>
  <c r="S2268"/>
  <c r="T2268" s="1"/>
  <c r="V2268"/>
  <c r="W2268"/>
  <c r="S2269"/>
  <c r="T2269" s="1"/>
  <c r="V2269"/>
  <c r="W2269"/>
  <c r="S2270"/>
  <c r="T2270" s="1"/>
  <c r="V2270"/>
  <c r="W2270"/>
  <c r="S2271"/>
  <c r="T2271" s="1"/>
  <c r="V2271"/>
  <c r="W2271"/>
  <c r="S2272"/>
  <c r="T2272" s="1"/>
  <c r="V2272"/>
  <c r="W2272"/>
  <c r="S2273"/>
  <c r="T2273" s="1"/>
  <c r="V2273"/>
  <c r="W2273"/>
  <c r="S2274"/>
  <c r="T2274" s="1"/>
  <c r="V2274"/>
  <c r="W2274"/>
  <c r="S2275"/>
  <c r="T2275" s="1"/>
  <c r="V2275"/>
  <c r="W2275"/>
  <c r="S2276"/>
  <c r="T2276" s="1"/>
  <c r="V2276"/>
  <c r="W2276"/>
  <c r="S2277"/>
  <c r="T2277" s="1"/>
  <c r="V2277"/>
  <c r="W2277"/>
  <c r="S2278"/>
  <c r="T2278" s="1"/>
  <c r="V2278"/>
  <c r="W2278"/>
  <c r="S2279"/>
  <c r="T2279" s="1"/>
  <c r="V2279"/>
  <c r="W2279"/>
  <c r="S2280"/>
  <c r="T2280" s="1"/>
  <c r="V2280"/>
  <c r="W2280"/>
  <c r="S2281"/>
  <c r="T2281" s="1"/>
  <c r="V2281"/>
  <c r="W2281"/>
  <c r="S2282"/>
  <c r="T2282" s="1"/>
  <c r="V2282"/>
  <c r="W2282"/>
  <c r="S2283"/>
  <c r="T2283" s="1"/>
  <c r="V2283"/>
  <c r="W2283"/>
  <c r="S2284"/>
  <c r="T2284" s="1"/>
  <c r="V2284"/>
  <c r="W2284"/>
  <c r="S2285"/>
  <c r="T2285" s="1"/>
  <c r="V2285"/>
  <c r="W2285"/>
  <c r="S2286"/>
  <c r="T2286" s="1"/>
  <c r="V2286"/>
  <c r="W2286"/>
  <c r="S2287"/>
  <c r="T2287" s="1"/>
  <c r="V2287"/>
  <c r="W2287"/>
  <c r="S2288"/>
  <c r="T2288" s="1"/>
  <c r="V2288"/>
  <c r="W2288"/>
  <c r="S2289"/>
  <c r="T2289" s="1"/>
  <c r="V2289"/>
  <c r="W2289"/>
  <c r="S2290"/>
  <c r="T2290" s="1"/>
  <c r="V2290"/>
  <c r="W2290"/>
  <c r="S2291"/>
  <c r="T2291" s="1"/>
  <c r="V2291"/>
  <c r="W2291"/>
  <c r="S2292"/>
  <c r="T2292" s="1"/>
  <c r="V2292"/>
  <c r="W2292"/>
  <c r="S2293"/>
  <c r="T2293" s="1"/>
  <c r="V2293"/>
  <c r="W2293"/>
  <c r="S2294"/>
  <c r="T2294" s="1"/>
  <c r="V2294"/>
  <c r="W2294"/>
  <c r="S2295"/>
  <c r="T2295" s="1"/>
  <c r="V2295"/>
  <c r="W2295"/>
  <c r="S2296"/>
  <c r="T2296" s="1"/>
  <c r="V2296"/>
  <c r="W2296"/>
  <c r="S2297"/>
  <c r="T2297" s="1"/>
  <c r="V2297"/>
  <c r="W2297"/>
  <c r="S2298"/>
  <c r="T2298" s="1"/>
  <c r="V2298"/>
  <c r="W2298"/>
  <c r="S2299"/>
  <c r="T2299" s="1"/>
  <c r="V2299"/>
  <c r="W2299"/>
  <c r="S2300"/>
  <c r="T2300" s="1"/>
  <c r="V2300"/>
  <c r="W2300"/>
  <c r="S2301"/>
  <c r="T2301" s="1"/>
  <c r="V2301"/>
  <c r="W2301"/>
  <c r="S2302"/>
  <c r="T2302" s="1"/>
  <c r="V2302"/>
  <c r="W2302"/>
  <c r="S2303"/>
  <c r="T2303" s="1"/>
  <c r="V2303"/>
  <c r="W2303"/>
  <c r="S2304"/>
  <c r="T2304" s="1"/>
  <c r="V2304"/>
  <c r="W2304"/>
  <c r="S2305"/>
  <c r="T2305" s="1"/>
  <c r="V2305"/>
  <c r="W2305"/>
  <c r="S2306"/>
  <c r="T2306" s="1"/>
  <c r="V2306"/>
  <c r="W2306"/>
  <c r="S2307"/>
  <c r="T2307" s="1"/>
  <c r="V2307"/>
  <c r="W2307"/>
  <c r="S2308"/>
  <c r="T2308" s="1"/>
  <c r="V2308"/>
  <c r="W2308"/>
  <c r="S2309"/>
  <c r="T2309" s="1"/>
  <c r="V2309"/>
  <c r="W2309"/>
  <c r="S2310"/>
  <c r="T2310" s="1"/>
  <c r="V2310"/>
  <c r="W2310"/>
  <c r="S2311"/>
  <c r="T2311" s="1"/>
  <c r="V2311"/>
  <c r="W2311"/>
  <c r="S2312"/>
  <c r="T2312" s="1"/>
  <c r="V2312"/>
  <c r="W2312"/>
  <c r="S2313"/>
  <c r="T2313" s="1"/>
  <c r="V2313"/>
  <c r="W2313"/>
  <c r="S2314"/>
  <c r="T2314" s="1"/>
  <c r="V2314"/>
  <c r="W2314"/>
  <c r="S2315"/>
  <c r="T2315" s="1"/>
  <c r="V2315"/>
  <c r="W2315"/>
  <c r="S2316"/>
  <c r="T2316" s="1"/>
  <c r="V2316"/>
  <c r="W2316"/>
  <c r="S2317"/>
  <c r="T2317" s="1"/>
  <c r="V2317"/>
  <c r="W2317"/>
  <c r="S2318"/>
  <c r="T2318" s="1"/>
  <c r="V2318"/>
  <c r="W2318"/>
  <c r="S2319"/>
  <c r="T2319" s="1"/>
  <c r="V2319"/>
  <c r="W2319"/>
  <c r="S2320"/>
  <c r="T2320" s="1"/>
  <c r="V2320"/>
  <c r="W2320"/>
  <c r="S2321"/>
  <c r="T2321" s="1"/>
  <c r="V2321"/>
  <c r="W2321"/>
  <c r="S2322"/>
  <c r="T2322" s="1"/>
  <c r="V2322"/>
  <c r="W2322"/>
  <c r="S2323"/>
  <c r="T2323" s="1"/>
  <c r="V2323"/>
  <c r="W2323"/>
  <c r="S2324"/>
  <c r="T2324" s="1"/>
  <c r="V2324"/>
  <c r="W2324"/>
  <c r="S2325"/>
  <c r="T2325" s="1"/>
  <c r="V2325"/>
  <c r="W2325"/>
  <c r="S2326"/>
  <c r="T2326" s="1"/>
  <c r="V2326"/>
  <c r="W2326"/>
  <c r="S2327"/>
  <c r="T2327" s="1"/>
  <c r="V2327"/>
  <c r="W2327"/>
  <c r="S2328"/>
  <c r="T2328" s="1"/>
  <c r="V2328"/>
  <c r="W2328"/>
  <c r="S2329"/>
  <c r="T2329" s="1"/>
  <c r="V2329"/>
  <c r="W2329"/>
  <c r="S2330"/>
  <c r="T2330" s="1"/>
  <c r="V2330"/>
  <c r="W2330"/>
  <c r="S2331"/>
  <c r="T2331" s="1"/>
  <c r="V2331"/>
  <c r="W2331"/>
  <c r="S2332"/>
  <c r="T2332" s="1"/>
  <c r="V2332"/>
  <c r="W2332"/>
  <c r="S2333"/>
  <c r="T2333" s="1"/>
  <c r="V2333"/>
  <c r="W2333"/>
  <c r="S2334"/>
  <c r="T2334" s="1"/>
  <c r="V2334"/>
  <c r="W2334"/>
  <c r="S2335"/>
  <c r="T2335" s="1"/>
  <c r="V2335"/>
  <c r="W2335"/>
  <c r="S2336"/>
  <c r="T2336" s="1"/>
  <c r="V2336"/>
  <c r="W2336"/>
  <c r="S2337"/>
  <c r="T2337" s="1"/>
  <c r="V2337"/>
  <c r="W2337"/>
  <c r="S2338"/>
  <c r="T2338" s="1"/>
  <c r="V2338"/>
  <c r="W2338"/>
  <c r="S2339"/>
  <c r="T2339" s="1"/>
  <c r="V2339"/>
  <c r="W2339"/>
  <c r="S2340"/>
  <c r="T2340" s="1"/>
  <c r="V2340"/>
  <c r="W2340"/>
  <c r="S2341"/>
  <c r="T2341" s="1"/>
  <c r="V2341"/>
  <c r="W2341"/>
  <c r="S2342"/>
  <c r="T2342" s="1"/>
  <c r="V2342"/>
  <c r="W2342"/>
  <c r="S2343"/>
  <c r="T2343" s="1"/>
  <c r="V2343"/>
  <c r="W2343"/>
  <c r="S2344"/>
  <c r="T2344" s="1"/>
  <c r="V2344"/>
  <c r="W2344"/>
  <c r="S2345"/>
  <c r="T2345" s="1"/>
  <c r="V2345"/>
  <c r="W2345"/>
  <c r="S2346"/>
  <c r="T2346" s="1"/>
  <c r="V2346"/>
  <c r="W2346"/>
  <c r="S2347"/>
  <c r="T2347" s="1"/>
  <c r="V2347"/>
  <c r="W2347"/>
  <c r="S2348"/>
  <c r="T2348" s="1"/>
  <c r="V2348"/>
  <c r="W2348"/>
  <c r="S2349"/>
  <c r="T2349" s="1"/>
  <c r="V2349"/>
  <c r="W2349"/>
  <c r="S2350"/>
  <c r="T2350" s="1"/>
  <c r="V2350"/>
  <c r="W2350"/>
  <c r="S2351"/>
  <c r="T2351" s="1"/>
  <c r="V2351"/>
  <c r="W2351"/>
  <c r="S2352"/>
  <c r="T2352" s="1"/>
  <c r="V2352"/>
  <c r="W2352"/>
  <c r="S2353"/>
  <c r="T2353" s="1"/>
  <c r="V2353"/>
  <c r="W2353"/>
  <c r="S2354"/>
  <c r="T2354" s="1"/>
  <c r="V2354"/>
  <c r="W2354"/>
  <c r="S2355"/>
  <c r="T2355" s="1"/>
  <c r="V2355"/>
  <c r="W2355"/>
  <c r="S2356"/>
  <c r="T2356" s="1"/>
  <c r="V2356"/>
  <c r="W2356"/>
  <c r="S2357"/>
  <c r="T2357" s="1"/>
  <c r="V2357"/>
  <c r="W2357"/>
  <c r="S2358"/>
  <c r="T2358" s="1"/>
  <c r="V2358"/>
  <c r="W2358"/>
  <c r="S2359"/>
  <c r="T2359" s="1"/>
  <c r="V2359"/>
  <c r="W2359"/>
  <c r="S2360"/>
  <c r="T2360" s="1"/>
  <c r="V2360"/>
  <c r="W2360"/>
  <c r="S2361"/>
  <c r="T2361" s="1"/>
  <c r="V2361"/>
  <c r="W2361"/>
  <c r="S2362"/>
  <c r="T2362" s="1"/>
  <c r="V2362"/>
  <c r="W2362"/>
  <c r="S2363"/>
  <c r="T2363" s="1"/>
  <c r="V2363"/>
  <c r="W2363"/>
  <c r="S2364"/>
  <c r="T2364" s="1"/>
  <c r="V2364"/>
  <c r="W2364"/>
  <c r="S2365"/>
  <c r="T2365" s="1"/>
  <c r="V2365"/>
  <c r="W2365"/>
  <c r="S2366"/>
  <c r="T2366" s="1"/>
  <c r="V2366"/>
  <c r="W2366"/>
  <c r="S2367"/>
  <c r="T2367" s="1"/>
  <c r="V2367"/>
  <c r="W2367"/>
  <c r="S2368"/>
  <c r="T2368" s="1"/>
  <c r="V2368"/>
  <c r="W2368"/>
  <c r="S2369"/>
  <c r="T2369" s="1"/>
  <c r="V2369"/>
  <c r="W2369"/>
  <c r="S2370"/>
  <c r="T2370" s="1"/>
  <c r="V2370"/>
  <c r="W2370"/>
  <c r="S2371"/>
  <c r="T2371" s="1"/>
  <c r="V2371"/>
  <c r="W2371"/>
  <c r="S2372"/>
  <c r="T2372" s="1"/>
  <c r="V2372"/>
  <c r="W2372"/>
  <c r="S2373"/>
  <c r="T2373" s="1"/>
  <c r="V2373"/>
  <c r="W2373"/>
  <c r="S2374"/>
  <c r="T2374" s="1"/>
  <c r="V2374"/>
  <c r="W2374"/>
  <c r="S2375"/>
  <c r="T2375" s="1"/>
  <c r="V2375"/>
  <c r="W2375"/>
  <c r="S2376"/>
  <c r="T2376" s="1"/>
  <c r="V2376"/>
  <c r="W2376"/>
  <c r="S2377"/>
  <c r="T2377" s="1"/>
  <c r="V2377"/>
  <c r="W2377"/>
  <c r="S2378"/>
  <c r="T2378" s="1"/>
  <c r="V2378"/>
  <c r="W2378"/>
  <c r="S2379"/>
  <c r="T2379" s="1"/>
  <c r="V2379"/>
  <c r="W2379"/>
  <c r="S2380"/>
  <c r="T2380" s="1"/>
  <c r="V2380"/>
  <c r="W2380"/>
  <c r="S2381"/>
  <c r="T2381" s="1"/>
  <c r="V2381"/>
  <c r="W2381"/>
  <c r="S2382"/>
  <c r="T2382" s="1"/>
  <c r="V2382"/>
  <c r="W2382"/>
  <c r="S2383"/>
  <c r="T2383" s="1"/>
  <c r="V2383"/>
  <c r="W2383"/>
  <c r="S2384"/>
  <c r="T2384" s="1"/>
  <c r="V2384"/>
  <c r="W2384"/>
  <c r="S2385"/>
  <c r="T2385" s="1"/>
  <c r="V2385"/>
  <c r="W2385"/>
  <c r="S2386"/>
  <c r="T2386" s="1"/>
  <c r="V2386"/>
  <c r="W2386"/>
  <c r="S2387"/>
  <c r="T2387" s="1"/>
  <c r="V2387"/>
  <c r="W2387"/>
  <c r="S2388"/>
  <c r="T2388" s="1"/>
  <c r="V2388"/>
  <c r="W2388"/>
  <c r="S2389"/>
  <c r="T2389" s="1"/>
  <c r="V2389"/>
  <c r="W2389"/>
  <c r="S2390"/>
  <c r="T2390" s="1"/>
  <c r="V2390"/>
  <c r="W2390"/>
  <c r="S2391"/>
  <c r="T2391" s="1"/>
  <c r="V2391"/>
  <c r="W2391"/>
  <c r="S2392"/>
  <c r="T2392" s="1"/>
  <c r="V2392"/>
  <c r="W2392"/>
  <c r="S2393"/>
  <c r="T2393" s="1"/>
  <c r="V2393"/>
  <c r="W2393"/>
  <c r="S2394"/>
  <c r="T2394" s="1"/>
  <c r="V2394"/>
  <c r="W2394"/>
  <c r="S2395"/>
  <c r="T2395" s="1"/>
  <c r="V2395"/>
  <c r="W2395"/>
  <c r="S2396"/>
  <c r="T2396" s="1"/>
  <c r="V2396"/>
  <c r="W2396"/>
  <c r="S2397"/>
  <c r="T2397" s="1"/>
  <c r="V2397"/>
  <c r="W2397"/>
  <c r="S2398"/>
  <c r="T2398" s="1"/>
  <c r="V2398"/>
  <c r="W2398"/>
  <c r="S2399"/>
  <c r="T2399" s="1"/>
  <c r="V2399"/>
  <c r="W2399"/>
  <c r="S2400"/>
  <c r="T2400" s="1"/>
  <c r="V2400"/>
  <c r="W2400"/>
  <c r="S2401"/>
  <c r="T2401" s="1"/>
  <c r="V2401"/>
  <c r="W2401"/>
  <c r="S2402"/>
  <c r="T2402" s="1"/>
  <c r="V2402"/>
  <c r="W2402"/>
  <c r="S2403"/>
  <c r="T2403" s="1"/>
  <c r="V2403"/>
  <c r="W2403"/>
  <c r="S2404"/>
  <c r="T2404" s="1"/>
  <c r="V2404"/>
  <c r="W2404"/>
  <c r="S2405"/>
  <c r="T2405" s="1"/>
  <c r="V2405"/>
  <c r="W2405"/>
  <c r="S2406"/>
  <c r="T2406" s="1"/>
  <c r="V2406"/>
  <c r="W2406"/>
  <c r="S2407"/>
  <c r="T2407" s="1"/>
  <c r="V2407"/>
  <c r="W2407"/>
  <c r="S2408"/>
  <c r="T2408" s="1"/>
  <c r="V2408"/>
  <c r="W2408"/>
  <c r="S2409"/>
  <c r="T2409" s="1"/>
  <c r="V2409"/>
  <c r="W2409"/>
  <c r="S2410"/>
  <c r="T2410" s="1"/>
  <c r="V2410"/>
  <c r="W2410"/>
  <c r="S2411"/>
  <c r="T2411" s="1"/>
  <c r="V2411"/>
  <c r="W2411"/>
  <c r="S2412"/>
  <c r="T2412" s="1"/>
  <c r="V2412"/>
  <c r="W2412"/>
  <c r="S2413"/>
  <c r="T2413" s="1"/>
  <c r="V2413"/>
  <c r="W2413"/>
  <c r="S2414"/>
  <c r="T2414" s="1"/>
  <c r="V2414"/>
  <c r="W2414"/>
  <c r="S2415"/>
  <c r="T2415" s="1"/>
  <c r="V2415"/>
  <c r="W2415"/>
  <c r="S2416"/>
  <c r="T2416" s="1"/>
  <c r="V2416"/>
  <c r="W2416"/>
  <c r="S2417"/>
  <c r="T2417" s="1"/>
  <c r="V2417"/>
  <c r="W2417"/>
  <c r="S2418"/>
  <c r="T2418" s="1"/>
  <c r="V2418"/>
  <c r="W2418"/>
  <c r="S2419"/>
  <c r="T2419" s="1"/>
  <c r="V2419"/>
  <c r="W2419"/>
  <c r="S2420"/>
  <c r="T2420" s="1"/>
  <c r="V2420"/>
  <c r="W2420"/>
  <c r="S2421"/>
  <c r="T2421" s="1"/>
  <c r="V2421"/>
  <c r="W2421"/>
  <c r="S2422"/>
  <c r="T2422" s="1"/>
  <c r="V2422"/>
  <c r="W2422"/>
  <c r="S2423"/>
  <c r="T2423" s="1"/>
  <c r="V2423"/>
  <c r="W2423"/>
  <c r="S2424"/>
  <c r="T2424" s="1"/>
  <c r="V2424"/>
  <c r="W2424"/>
  <c r="S2425"/>
  <c r="T2425" s="1"/>
  <c r="V2425"/>
  <c r="W2425"/>
  <c r="S2426"/>
  <c r="T2426" s="1"/>
  <c r="V2426"/>
  <c r="W2426"/>
  <c r="S2427"/>
  <c r="T2427" s="1"/>
  <c r="V2427"/>
  <c r="W2427"/>
  <c r="S2428"/>
  <c r="T2428" s="1"/>
  <c r="V2428"/>
  <c r="W2428"/>
  <c r="S2429"/>
  <c r="T2429" s="1"/>
  <c r="V2429"/>
  <c r="W2429"/>
  <c r="S2430"/>
  <c r="T2430" s="1"/>
  <c r="V2430"/>
  <c r="W2430"/>
  <c r="S2431"/>
  <c r="T2431" s="1"/>
  <c r="V2431"/>
  <c r="W2431"/>
  <c r="S2432"/>
  <c r="T2432" s="1"/>
  <c r="V2432"/>
  <c r="W2432"/>
  <c r="S2433"/>
  <c r="T2433" s="1"/>
  <c r="V2433"/>
  <c r="W2433"/>
  <c r="S2434"/>
  <c r="T2434" s="1"/>
  <c r="V2434"/>
  <c r="W2434"/>
  <c r="S2435"/>
  <c r="T2435" s="1"/>
  <c r="V2435"/>
  <c r="W2435"/>
  <c r="S2436"/>
  <c r="T2436" s="1"/>
  <c r="V2436"/>
  <c r="W2436"/>
  <c r="S2437"/>
  <c r="T2437" s="1"/>
  <c r="V2437"/>
  <c r="W2437"/>
  <c r="S2438"/>
  <c r="T2438" s="1"/>
  <c r="V2438"/>
  <c r="W2438"/>
  <c r="S2439"/>
  <c r="T2439" s="1"/>
  <c r="V2439"/>
  <c r="W2439"/>
  <c r="S2440"/>
  <c r="T2440" s="1"/>
  <c r="V2440"/>
  <c r="W2440"/>
  <c r="S2441"/>
  <c r="T2441" s="1"/>
  <c r="V2441"/>
  <c r="W2441"/>
  <c r="S2442"/>
  <c r="T2442" s="1"/>
  <c r="V2442"/>
  <c r="W2442"/>
  <c r="S2443"/>
  <c r="T2443" s="1"/>
  <c r="V2443"/>
  <c r="W2443"/>
  <c r="S2444"/>
  <c r="T2444" s="1"/>
  <c r="V2444"/>
  <c r="W2444"/>
  <c r="S2445"/>
  <c r="T2445" s="1"/>
  <c r="V2445"/>
  <c r="W2445"/>
  <c r="S2446"/>
  <c r="T2446" s="1"/>
  <c r="V2446"/>
  <c r="W2446"/>
  <c r="S2447"/>
  <c r="T2447" s="1"/>
  <c r="V2447"/>
  <c r="W2447"/>
  <c r="S2448"/>
  <c r="T2448" s="1"/>
  <c r="V2448"/>
  <c r="W2448"/>
  <c r="S2449"/>
  <c r="T2449" s="1"/>
  <c r="V2449"/>
  <c r="W2449"/>
  <c r="S2450"/>
  <c r="T2450" s="1"/>
  <c r="V2450"/>
  <c r="W2450"/>
  <c r="S2451"/>
  <c r="T2451" s="1"/>
  <c r="V2451"/>
  <c r="W2451"/>
  <c r="S2452"/>
  <c r="T2452" s="1"/>
  <c r="V2452"/>
  <c r="W2452"/>
  <c r="S2453"/>
  <c r="T2453" s="1"/>
  <c r="V2453"/>
  <c r="W2453"/>
  <c r="S2454"/>
  <c r="T2454" s="1"/>
  <c r="V2454"/>
  <c r="W2454"/>
  <c r="S2455"/>
  <c r="T2455" s="1"/>
  <c r="V2455"/>
  <c r="W2455"/>
  <c r="S2456"/>
  <c r="T2456" s="1"/>
  <c r="V2456"/>
  <c r="W2456"/>
  <c r="S2457"/>
  <c r="T2457" s="1"/>
  <c r="V2457"/>
  <c r="W2457"/>
  <c r="S2458"/>
  <c r="T2458" s="1"/>
  <c r="V2458"/>
  <c r="W2458"/>
  <c r="S2459"/>
  <c r="T2459" s="1"/>
  <c r="V2459"/>
  <c r="W2459"/>
  <c r="S2460"/>
  <c r="T2460" s="1"/>
  <c r="V2460"/>
  <c r="W2460"/>
  <c r="S2461"/>
  <c r="T2461" s="1"/>
  <c r="V2461"/>
  <c r="W2461"/>
  <c r="S2462"/>
  <c r="T2462" s="1"/>
  <c r="V2462"/>
  <c r="W2462"/>
  <c r="S2463"/>
  <c r="T2463" s="1"/>
  <c r="V2463"/>
  <c r="W2463"/>
  <c r="S2464"/>
  <c r="T2464" s="1"/>
  <c r="V2464"/>
  <c r="W2464"/>
  <c r="S2465"/>
  <c r="T2465" s="1"/>
  <c r="V2465"/>
  <c r="W2465"/>
  <c r="S2466"/>
  <c r="T2466" s="1"/>
  <c r="V2466"/>
  <c r="W2466"/>
  <c r="S2467"/>
  <c r="T2467" s="1"/>
  <c r="V2467"/>
  <c r="W2467"/>
  <c r="S2468"/>
  <c r="T2468" s="1"/>
  <c r="V2468"/>
  <c r="W2468"/>
  <c r="S2469"/>
  <c r="T2469" s="1"/>
  <c r="V2469"/>
  <c r="W2469"/>
  <c r="S2470"/>
  <c r="T2470" s="1"/>
  <c r="V2470"/>
  <c r="W2470"/>
  <c r="S2471"/>
  <c r="T2471" s="1"/>
  <c r="V2471"/>
  <c r="W2471"/>
  <c r="S2472"/>
  <c r="T2472" s="1"/>
  <c r="V2472"/>
  <c r="W2472"/>
  <c r="S2473"/>
  <c r="T2473" s="1"/>
  <c r="V2473"/>
  <c r="W2473"/>
  <c r="S2474"/>
  <c r="T2474" s="1"/>
  <c r="V2474"/>
  <c r="W2474"/>
  <c r="S2475"/>
  <c r="T2475" s="1"/>
  <c r="V2475"/>
  <c r="W2475"/>
  <c r="S2476"/>
  <c r="T2476" s="1"/>
  <c r="V2476"/>
  <c r="W2476"/>
  <c r="S2477"/>
  <c r="T2477" s="1"/>
  <c r="V2477"/>
  <c r="W2477"/>
  <c r="S2478"/>
  <c r="T2478" s="1"/>
  <c r="V2478"/>
  <c r="W2478"/>
  <c r="S2479"/>
  <c r="T2479" s="1"/>
  <c r="V2479"/>
  <c r="W2479"/>
  <c r="S2480"/>
  <c r="T2480" s="1"/>
  <c r="V2480"/>
  <c r="W2480"/>
  <c r="S2481"/>
  <c r="T2481" s="1"/>
  <c r="V2481"/>
  <c r="W2481"/>
  <c r="S2482"/>
  <c r="T2482" s="1"/>
  <c r="V2482"/>
  <c r="W2482"/>
  <c r="S2483"/>
  <c r="T2483" s="1"/>
  <c r="V2483"/>
  <c r="W2483"/>
  <c r="S2484"/>
  <c r="T2484" s="1"/>
  <c r="V2484"/>
  <c r="W2484"/>
  <c r="S2485"/>
  <c r="T2485" s="1"/>
  <c r="V2485"/>
  <c r="W2485"/>
  <c r="S2486"/>
  <c r="T2486" s="1"/>
  <c r="V2486"/>
  <c r="W2486"/>
  <c r="S2487"/>
  <c r="T2487" s="1"/>
  <c r="V2487"/>
  <c r="W2487"/>
  <c r="S2488"/>
  <c r="T2488" s="1"/>
  <c r="V2488"/>
  <c r="W2488"/>
  <c r="S2489"/>
  <c r="T2489" s="1"/>
  <c r="V2489"/>
  <c r="W2489"/>
  <c r="S2490"/>
  <c r="T2490" s="1"/>
  <c r="V2490"/>
  <c r="W2490"/>
  <c r="S2491"/>
  <c r="T2491" s="1"/>
  <c r="V2491"/>
  <c r="W2491"/>
  <c r="S2492"/>
  <c r="T2492" s="1"/>
  <c r="V2492"/>
  <c r="W2492"/>
  <c r="S2493"/>
  <c r="T2493" s="1"/>
  <c r="V2493"/>
  <c r="W2493"/>
  <c r="S2494"/>
  <c r="T2494" s="1"/>
  <c r="V2494"/>
  <c r="W2494"/>
  <c r="S2495"/>
  <c r="T2495" s="1"/>
  <c r="V2495"/>
  <c r="W2495"/>
  <c r="S2496"/>
  <c r="T2496" s="1"/>
  <c r="V2496"/>
  <c r="W2496"/>
  <c r="S2497"/>
  <c r="T2497" s="1"/>
  <c r="V2497"/>
  <c r="W2497"/>
  <c r="S2498"/>
  <c r="T2498" s="1"/>
  <c r="V2498"/>
  <c r="W2498"/>
  <c r="S2499"/>
  <c r="T2499" s="1"/>
  <c r="V2499"/>
  <c r="W2499"/>
  <c r="S2500"/>
  <c r="T2500" s="1"/>
  <c r="V2500"/>
  <c r="W2500"/>
  <c r="S2501"/>
  <c r="T2501" s="1"/>
  <c r="V2501"/>
  <c r="W2501"/>
  <c r="S2502"/>
  <c r="T2502" s="1"/>
  <c r="V2502"/>
  <c r="W2502"/>
  <c r="S2503"/>
  <c r="T2503" s="1"/>
  <c r="V2503"/>
  <c r="W2503"/>
  <c r="S2504"/>
  <c r="T2504" s="1"/>
  <c r="V2504"/>
  <c r="W2504"/>
  <c r="S2505"/>
  <c r="T2505" s="1"/>
  <c r="V2505"/>
  <c r="W2505"/>
  <c r="S2506"/>
  <c r="T2506" s="1"/>
  <c r="V2506"/>
  <c r="W2506"/>
  <c r="S2507"/>
  <c r="T2507" s="1"/>
  <c r="V2507"/>
  <c r="W2507"/>
  <c r="S2508"/>
  <c r="T2508" s="1"/>
  <c r="V2508"/>
  <c r="W2508"/>
  <c r="S2509"/>
  <c r="T2509" s="1"/>
  <c r="V2509"/>
  <c r="W2509"/>
  <c r="S2510"/>
  <c r="T2510" s="1"/>
  <c r="V2510"/>
  <c r="W2510"/>
  <c r="S2511"/>
  <c r="T2511" s="1"/>
  <c r="V2511"/>
  <c r="W2511"/>
  <c r="S2512"/>
  <c r="T2512" s="1"/>
  <c r="V2512"/>
  <c r="W2512"/>
  <c r="S2513"/>
  <c r="T2513" s="1"/>
  <c r="V2513"/>
  <c r="W2513"/>
  <c r="S2514"/>
  <c r="T2514" s="1"/>
  <c r="V2514"/>
  <c r="W2514"/>
  <c r="S2515"/>
  <c r="T2515" s="1"/>
  <c r="V2515"/>
  <c r="W2515"/>
  <c r="S2516"/>
  <c r="T2516" s="1"/>
  <c r="V2516"/>
  <c r="W2516"/>
  <c r="S2517"/>
  <c r="T2517" s="1"/>
  <c r="V2517"/>
  <c r="W2517"/>
  <c r="S2518"/>
  <c r="T2518" s="1"/>
  <c r="V2518"/>
  <c r="W2518"/>
  <c r="S2519"/>
  <c r="T2519" s="1"/>
  <c r="V2519"/>
  <c r="W2519"/>
  <c r="S2520"/>
  <c r="T2520" s="1"/>
  <c r="V2520"/>
  <c r="W2520"/>
  <c r="S2521"/>
  <c r="T2521" s="1"/>
  <c r="V2521"/>
  <c r="W2521"/>
  <c r="S2522"/>
  <c r="T2522" s="1"/>
  <c r="V2522"/>
  <c r="W2522"/>
  <c r="S2523"/>
  <c r="T2523" s="1"/>
  <c r="V2523"/>
  <c r="W2523"/>
  <c r="S2524"/>
  <c r="T2524" s="1"/>
  <c r="V2524"/>
  <c r="W2524"/>
  <c r="S2525"/>
  <c r="T2525" s="1"/>
  <c r="V2525"/>
  <c r="W2525"/>
  <c r="S2526"/>
  <c r="T2526" s="1"/>
  <c r="V2526"/>
  <c r="W2526"/>
  <c r="S2527"/>
  <c r="T2527" s="1"/>
  <c r="V2527"/>
  <c r="W2527"/>
  <c r="S2528"/>
  <c r="T2528" s="1"/>
  <c r="V2528"/>
  <c r="W2528"/>
  <c r="S2529"/>
  <c r="T2529" s="1"/>
  <c r="V2529"/>
  <c r="W2529"/>
  <c r="S2530"/>
  <c r="T2530" s="1"/>
  <c r="V2530"/>
  <c r="W2530"/>
  <c r="S2531"/>
  <c r="T2531" s="1"/>
  <c r="V2531"/>
  <c r="W2531"/>
  <c r="S2532"/>
  <c r="T2532" s="1"/>
  <c r="V2532"/>
  <c r="W2532"/>
  <c r="S2533"/>
  <c r="T2533" s="1"/>
  <c r="V2533"/>
  <c r="W2533"/>
  <c r="S2534"/>
  <c r="T2534" s="1"/>
  <c r="V2534"/>
  <c r="W2534"/>
  <c r="S2535"/>
  <c r="T2535" s="1"/>
  <c r="V2535"/>
  <c r="W2535"/>
  <c r="S2536"/>
  <c r="T2536" s="1"/>
  <c r="V2536"/>
  <c r="W2536"/>
  <c r="S2537"/>
  <c r="T2537" s="1"/>
  <c r="V2537"/>
  <c r="W2537"/>
  <c r="S2538"/>
  <c r="T2538" s="1"/>
  <c r="V2538"/>
  <c r="W2538"/>
  <c r="S2539"/>
  <c r="T2539" s="1"/>
  <c r="V2539"/>
  <c r="W2539"/>
  <c r="S2540"/>
  <c r="T2540" s="1"/>
  <c r="V2540"/>
  <c r="W2540"/>
  <c r="S2541"/>
  <c r="T2541" s="1"/>
  <c r="V2541"/>
  <c r="W2541"/>
  <c r="S2542"/>
  <c r="T2542" s="1"/>
  <c r="V2542"/>
  <c r="W2542"/>
  <c r="S2543"/>
  <c r="T2543" s="1"/>
  <c r="V2543"/>
  <c r="W2543"/>
  <c r="S2544"/>
  <c r="T2544" s="1"/>
  <c r="V2544"/>
  <c r="W2544"/>
  <c r="S2545"/>
  <c r="T2545" s="1"/>
  <c r="V2545"/>
  <c r="W2545"/>
  <c r="S2546"/>
  <c r="T2546" s="1"/>
  <c r="V2546"/>
  <c r="W2546"/>
  <c r="S2547"/>
  <c r="T2547" s="1"/>
  <c r="V2547"/>
  <c r="W2547"/>
  <c r="S2548"/>
  <c r="T2548" s="1"/>
  <c r="V2548"/>
  <c r="W2548"/>
  <c r="S2549"/>
  <c r="T2549" s="1"/>
  <c r="V2549"/>
  <c r="W2549"/>
  <c r="S2550"/>
  <c r="T2550" s="1"/>
  <c r="V2550"/>
  <c r="W2550"/>
  <c r="S2551"/>
  <c r="T2551" s="1"/>
  <c r="V2551"/>
  <c r="W2551"/>
  <c r="S2552"/>
  <c r="T2552" s="1"/>
  <c r="V2552"/>
  <c r="W2552"/>
  <c r="S2553"/>
  <c r="T2553" s="1"/>
  <c r="V2553"/>
  <c r="W2553"/>
  <c r="S2554"/>
  <c r="T2554" s="1"/>
  <c r="V2554"/>
  <c r="W2554"/>
  <c r="S2555"/>
  <c r="T2555" s="1"/>
  <c r="V2555"/>
  <c r="W2555"/>
  <c r="S2556"/>
  <c r="T2556" s="1"/>
  <c r="V2556"/>
  <c r="W2556"/>
  <c r="S2557"/>
  <c r="T2557" s="1"/>
  <c r="V2557"/>
  <c r="W2557"/>
  <c r="S2558"/>
  <c r="T2558" s="1"/>
  <c r="V2558"/>
  <c r="W2558"/>
  <c r="S2559"/>
  <c r="T2559" s="1"/>
  <c r="V2559"/>
  <c r="W2559"/>
  <c r="S2560"/>
  <c r="T2560" s="1"/>
  <c r="V2560"/>
  <c r="W2560"/>
  <c r="S2561"/>
  <c r="T2561" s="1"/>
  <c r="V2561"/>
  <c r="W2561"/>
  <c r="S2562"/>
  <c r="T2562" s="1"/>
  <c r="V2562"/>
  <c r="W2562"/>
  <c r="S2563"/>
  <c r="T2563" s="1"/>
  <c r="V2563"/>
  <c r="W2563"/>
  <c r="S2564"/>
  <c r="T2564" s="1"/>
  <c r="V2564"/>
  <c r="W2564"/>
  <c r="S2565"/>
  <c r="T2565" s="1"/>
  <c r="V2565"/>
  <c r="W2565"/>
  <c r="S2566"/>
  <c r="T2566" s="1"/>
  <c r="V2566"/>
  <c r="W2566"/>
  <c r="S2567"/>
  <c r="T2567" s="1"/>
  <c r="V2567"/>
  <c r="W2567"/>
  <c r="S2568"/>
  <c r="T2568" s="1"/>
  <c r="V2568"/>
  <c r="W2568"/>
  <c r="S2569"/>
  <c r="T2569" s="1"/>
  <c r="V2569"/>
  <c r="W2569"/>
  <c r="S2570"/>
  <c r="T2570" s="1"/>
  <c r="V2570"/>
  <c r="W2570"/>
  <c r="S2571"/>
  <c r="T2571" s="1"/>
  <c r="V2571"/>
  <c r="W2571"/>
  <c r="S2572"/>
  <c r="T2572" s="1"/>
  <c r="V2572"/>
  <c r="W2572"/>
  <c r="S2573"/>
  <c r="T2573" s="1"/>
  <c r="V2573"/>
  <c r="W2573"/>
  <c r="S2574"/>
  <c r="T2574" s="1"/>
  <c r="V2574"/>
  <c r="W2574"/>
  <c r="S2575"/>
  <c r="T2575" s="1"/>
  <c r="V2575"/>
  <c r="W2575"/>
  <c r="S2576"/>
  <c r="T2576" s="1"/>
  <c r="V2576"/>
  <c r="W2576"/>
  <c r="S2577"/>
  <c r="T2577" s="1"/>
  <c r="V2577"/>
  <c r="W2577"/>
  <c r="S2578"/>
  <c r="T2578" s="1"/>
  <c r="V2578"/>
  <c r="W2578"/>
  <c r="S2579"/>
  <c r="T2579" s="1"/>
  <c r="V2579"/>
  <c r="W2579"/>
  <c r="S2580"/>
  <c r="T2580" s="1"/>
  <c r="V2580"/>
  <c r="W2580"/>
  <c r="S2581"/>
  <c r="T2581" s="1"/>
  <c r="V2581"/>
  <c r="W2581"/>
  <c r="S2582"/>
  <c r="T2582" s="1"/>
  <c r="V2582"/>
  <c r="W2582"/>
  <c r="S2583"/>
  <c r="T2583" s="1"/>
  <c r="V2583"/>
  <c r="W2583"/>
  <c r="S2584"/>
  <c r="T2584" s="1"/>
  <c r="V2584"/>
  <c r="W2584"/>
  <c r="S2585"/>
  <c r="T2585" s="1"/>
  <c r="V2585"/>
  <c r="W2585"/>
  <c r="S2586"/>
  <c r="T2586" s="1"/>
  <c r="V2586"/>
  <c r="W2586"/>
  <c r="S2587"/>
  <c r="T2587" s="1"/>
  <c r="V2587"/>
  <c r="W2587"/>
  <c r="S2588"/>
  <c r="T2588" s="1"/>
  <c r="V2588"/>
  <c r="W2588"/>
  <c r="S2589"/>
  <c r="T2589" s="1"/>
  <c r="V2589"/>
  <c r="W2589"/>
  <c r="S2590"/>
  <c r="T2590" s="1"/>
  <c r="V2590"/>
  <c r="W2590"/>
  <c r="S2591"/>
  <c r="T2591" s="1"/>
  <c r="V2591"/>
  <c r="W2591"/>
  <c r="S2592"/>
  <c r="T2592" s="1"/>
  <c r="V2592"/>
  <c r="W2592"/>
  <c r="S2593"/>
  <c r="T2593" s="1"/>
  <c r="V2593"/>
  <c r="W2593"/>
  <c r="S2594"/>
  <c r="T2594" s="1"/>
  <c r="V2594"/>
  <c r="W2594"/>
  <c r="S2595"/>
  <c r="T2595" s="1"/>
  <c r="V2595"/>
  <c r="W2595"/>
  <c r="S2596"/>
  <c r="T2596" s="1"/>
  <c r="V2596"/>
  <c r="W2596"/>
  <c r="S2597"/>
  <c r="T2597" s="1"/>
  <c r="V2597"/>
  <c r="W2597"/>
  <c r="S2598"/>
  <c r="T2598" s="1"/>
  <c r="V2598"/>
  <c r="W2598"/>
  <c r="S2599"/>
  <c r="T2599" s="1"/>
  <c r="V2599"/>
  <c r="W2599"/>
  <c r="S2600"/>
  <c r="T2600" s="1"/>
  <c r="V2600"/>
  <c r="W2600"/>
  <c r="S2601"/>
  <c r="T2601" s="1"/>
  <c r="V2601"/>
  <c r="W2601"/>
  <c r="S2602"/>
  <c r="T2602" s="1"/>
  <c r="V2602"/>
  <c r="W2602"/>
  <c r="S2603"/>
  <c r="T2603" s="1"/>
  <c r="V2603"/>
  <c r="W2603"/>
  <c r="S2604"/>
  <c r="T2604" s="1"/>
  <c r="V2604"/>
  <c r="W2604"/>
  <c r="S2605"/>
  <c r="T2605" s="1"/>
  <c r="V2605"/>
  <c r="W2605"/>
  <c r="S2606"/>
  <c r="T2606" s="1"/>
  <c r="V2606"/>
  <c r="W2606"/>
  <c r="S2607"/>
  <c r="T2607" s="1"/>
  <c r="V2607"/>
  <c r="W2607"/>
  <c r="S2608"/>
  <c r="T2608" s="1"/>
  <c r="V2608"/>
  <c r="W2608"/>
  <c r="S2609"/>
  <c r="T2609" s="1"/>
  <c r="V2609"/>
  <c r="W2609"/>
  <c r="S2610"/>
  <c r="T2610" s="1"/>
  <c r="V2610"/>
  <c r="W2610"/>
  <c r="S2611"/>
  <c r="T2611" s="1"/>
  <c r="V2611"/>
  <c r="W2611"/>
  <c r="S2612"/>
  <c r="T2612" s="1"/>
  <c r="V2612"/>
  <c r="W2612"/>
  <c r="S2613"/>
  <c r="T2613" s="1"/>
  <c r="V2613"/>
  <c r="W2613"/>
  <c r="S2614"/>
  <c r="T2614" s="1"/>
  <c r="V2614"/>
  <c r="W2614"/>
  <c r="S2615"/>
  <c r="T2615" s="1"/>
  <c r="V2615"/>
  <c r="W2615"/>
  <c r="S2616"/>
  <c r="T2616" s="1"/>
  <c r="V2616"/>
  <c r="W2616"/>
  <c r="S2617"/>
  <c r="T2617" s="1"/>
  <c r="V2617"/>
  <c r="W2617"/>
  <c r="S2618"/>
  <c r="T2618" s="1"/>
  <c r="V2618"/>
  <c r="W2618"/>
  <c r="S2619"/>
  <c r="T2619" s="1"/>
  <c r="V2619"/>
  <c r="W2619"/>
  <c r="S2620"/>
  <c r="T2620" s="1"/>
  <c r="V2620"/>
  <c r="W2620"/>
  <c r="S2621"/>
  <c r="T2621" s="1"/>
  <c r="V2621"/>
  <c r="W2621"/>
  <c r="S2622"/>
  <c r="T2622" s="1"/>
  <c r="V2622"/>
  <c r="W2622"/>
  <c r="S2623"/>
  <c r="T2623" s="1"/>
  <c r="V2623"/>
  <c r="W2623"/>
  <c r="S2624"/>
  <c r="T2624" s="1"/>
  <c r="V2624"/>
  <c r="W2624"/>
  <c r="S2625"/>
  <c r="T2625" s="1"/>
  <c r="V2625"/>
  <c r="W2625"/>
  <c r="S2626"/>
  <c r="T2626" s="1"/>
  <c r="V2626"/>
  <c r="W2626"/>
  <c r="S2627"/>
  <c r="T2627" s="1"/>
  <c r="V2627"/>
  <c r="W2627"/>
  <c r="S2628"/>
  <c r="T2628" s="1"/>
  <c r="V2628"/>
  <c r="W2628"/>
  <c r="S2629"/>
  <c r="T2629" s="1"/>
  <c r="V2629"/>
  <c r="W2629"/>
  <c r="S2630"/>
  <c r="T2630" s="1"/>
  <c r="V2630"/>
  <c r="W2630"/>
  <c r="S2631"/>
  <c r="T2631" s="1"/>
  <c r="V2631"/>
  <c r="W2631"/>
  <c r="S2632"/>
  <c r="T2632" s="1"/>
  <c r="V2632"/>
  <c r="W2632"/>
  <c r="S2633"/>
  <c r="T2633" s="1"/>
  <c r="V2633"/>
  <c r="W2633"/>
  <c r="S2634"/>
  <c r="T2634" s="1"/>
  <c r="V2634"/>
  <c r="W2634"/>
  <c r="S2635"/>
  <c r="T2635" s="1"/>
  <c r="V2635"/>
  <c r="W2635"/>
  <c r="S2636"/>
  <c r="T2636" s="1"/>
  <c r="V2636"/>
  <c r="W2636"/>
  <c r="S2637"/>
  <c r="T2637" s="1"/>
  <c r="V2637"/>
  <c r="W2637"/>
  <c r="S2638"/>
  <c r="T2638" s="1"/>
  <c r="V2638"/>
  <c r="W2638"/>
  <c r="S2639"/>
  <c r="T2639" s="1"/>
  <c r="V2639"/>
  <c r="W2639"/>
  <c r="S2640"/>
  <c r="T2640" s="1"/>
  <c r="V2640"/>
  <c r="W2640"/>
  <c r="S2641"/>
  <c r="T2641" s="1"/>
  <c r="V2641"/>
  <c r="W2641"/>
  <c r="S2642"/>
  <c r="T2642" s="1"/>
  <c r="V2642"/>
  <c r="W2642"/>
  <c r="S2643"/>
  <c r="T2643" s="1"/>
  <c r="V2643"/>
  <c r="W2643"/>
  <c r="S2644"/>
  <c r="T2644" s="1"/>
  <c r="V2644"/>
  <c r="W2644"/>
  <c r="S2645"/>
  <c r="T2645" s="1"/>
  <c r="V2645"/>
  <c r="W2645"/>
  <c r="S2646"/>
  <c r="T2646" s="1"/>
  <c r="V2646"/>
  <c r="W2646"/>
  <c r="S2647"/>
  <c r="T2647" s="1"/>
  <c r="V2647"/>
  <c r="W2647"/>
  <c r="S2648"/>
  <c r="T2648" s="1"/>
  <c r="V2648"/>
  <c r="W2648"/>
  <c r="S2649"/>
  <c r="T2649" s="1"/>
  <c r="V2649"/>
  <c r="W2649"/>
  <c r="S2650"/>
  <c r="T2650" s="1"/>
  <c r="V2650"/>
  <c r="W2650"/>
  <c r="S2651"/>
  <c r="T2651" s="1"/>
  <c r="V2651"/>
  <c r="W2651"/>
  <c r="S2652"/>
  <c r="T2652" s="1"/>
  <c r="V2652"/>
  <c r="W2652"/>
  <c r="S2653"/>
  <c r="T2653" s="1"/>
  <c r="V2653"/>
  <c r="W2653"/>
  <c r="S2654"/>
  <c r="T2654" s="1"/>
  <c r="V2654"/>
  <c r="W2654"/>
  <c r="S2655"/>
  <c r="T2655" s="1"/>
  <c r="V2655"/>
  <c r="W2655"/>
  <c r="S2656"/>
  <c r="T2656" s="1"/>
  <c r="V2656"/>
  <c r="W2656"/>
  <c r="S2657"/>
  <c r="T2657" s="1"/>
  <c r="V2657"/>
  <c r="W2657"/>
  <c r="S2658"/>
  <c r="T2658" s="1"/>
  <c r="V2658"/>
  <c r="W2658"/>
  <c r="S2659"/>
  <c r="T2659" s="1"/>
  <c r="V2659"/>
  <c r="W2659"/>
  <c r="S2660"/>
  <c r="T2660" s="1"/>
  <c r="V2660"/>
  <c r="W2660"/>
  <c r="S2661"/>
  <c r="T2661" s="1"/>
  <c r="V2661"/>
  <c r="W2661"/>
  <c r="S2662"/>
  <c r="T2662" s="1"/>
  <c r="V2662"/>
  <c r="W2662"/>
  <c r="S2663"/>
  <c r="T2663" s="1"/>
  <c r="V2663"/>
  <c r="W2663"/>
  <c r="S2664"/>
  <c r="T2664" s="1"/>
  <c r="V2664"/>
  <c r="W2664"/>
  <c r="S2665"/>
  <c r="T2665" s="1"/>
  <c r="V2665"/>
  <c r="W2665"/>
  <c r="S2666"/>
  <c r="T2666" s="1"/>
  <c r="V2666"/>
  <c r="W2666"/>
  <c r="S2667"/>
  <c r="T2667" s="1"/>
  <c r="V2667"/>
  <c r="W2667"/>
  <c r="S2668"/>
  <c r="T2668" s="1"/>
  <c r="V2668"/>
  <c r="W2668"/>
  <c r="S2669"/>
  <c r="T2669" s="1"/>
  <c r="V2669"/>
  <c r="W2669"/>
  <c r="S2670"/>
  <c r="T2670" s="1"/>
  <c r="V2670"/>
  <c r="W2670"/>
  <c r="S2671"/>
  <c r="T2671" s="1"/>
  <c r="V2671"/>
  <c r="W2671"/>
  <c r="S2672"/>
  <c r="T2672" s="1"/>
  <c r="V2672"/>
  <c r="W2672"/>
  <c r="S2673"/>
  <c r="T2673" s="1"/>
  <c r="V2673"/>
  <c r="W2673"/>
  <c r="S2674"/>
  <c r="T2674" s="1"/>
  <c r="V2674"/>
  <c r="W2674"/>
  <c r="S2675"/>
  <c r="T2675" s="1"/>
  <c r="V2675"/>
  <c r="W2675"/>
  <c r="S2676"/>
  <c r="T2676" s="1"/>
  <c r="V2676"/>
  <c r="W2676"/>
  <c r="S2677"/>
  <c r="T2677" s="1"/>
  <c r="V2677"/>
  <c r="W2677"/>
  <c r="S2678"/>
  <c r="T2678" s="1"/>
  <c r="V2678"/>
  <c r="W2678"/>
  <c r="S2679"/>
  <c r="T2679" s="1"/>
  <c r="V2679"/>
  <c r="W2679"/>
  <c r="S2680"/>
  <c r="T2680" s="1"/>
  <c r="V2680"/>
  <c r="W2680"/>
  <c r="S2681"/>
  <c r="T2681" s="1"/>
  <c r="V2681"/>
  <c r="W2681"/>
  <c r="S2682"/>
  <c r="T2682" s="1"/>
  <c r="V2682"/>
  <c r="W2682"/>
  <c r="S2683"/>
  <c r="T2683" s="1"/>
  <c r="V2683"/>
  <c r="W2683"/>
  <c r="S2684"/>
  <c r="T2684" s="1"/>
  <c r="V2684"/>
  <c r="W2684"/>
  <c r="S2685"/>
  <c r="T2685" s="1"/>
  <c r="V2685"/>
  <c r="W2685"/>
  <c r="S2686"/>
  <c r="T2686" s="1"/>
  <c r="V2686"/>
  <c r="W2686"/>
  <c r="S2687"/>
  <c r="T2687" s="1"/>
  <c r="V2687"/>
  <c r="W2687"/>
  <c r="S2688"/>
  <c r="T2688" s="1"/>
  <c r="V2688"/>
  <c r="W2688"/>
  <c r="S2689"/>
  <c r="T2689" s="1"/>
  <c r="V2689"/>
  <c r="W2689"/>
  <c r="S2690"/>
  <c r="T2690" s="1"/>
  <c r="V2690"/>
  <c r="W2690"/>
  <c r="S2691"/>
  <c r="T2691" s="1"/>
  <c r="V2691"/>
  <c r="W2691"/>
  <c r="S2692"/>
  <c r="T2692" s="1"/>
  <c r="V2692"/>
  <c r="W2692"/>
  <c r="S2693"/>
  <c r="T2693" s="1"/>
  <c r="V2693"/>
  <c r="W2693"/>
  <c r="S2694"/>
  <c r="T2694" s="1"/>
  <c r="V2694"/>
  <c r="W2694"/>
  <c r="S2695"/>
  <c r="T2695" s="1"/>
  <c r="V2695"/>
  <c r="W2695"/>
  <c r="S2696"/>
  <c r="T2696" s="1"/>
  <c r="V2696"/>
  <c r="W2696"/>
  <c r="S2697"/>
  <c r="T2697" s="1"/>
  <c r="V2697"/>
  <c r="W2697"/>
  <c r="S2698"/>
  <c r="T2698" s="1"/>
  <c r="V2698"/>
  <c r="W2698"/>
  <c r="S2699"/>
  <c r="T2699" s="1"/>
  <c r="V2699"/>
  <c r="W2699"/>
  <c r="S2700"/>
  <c r="T2700" s="1"/>
  <c r="V2700"/>
  <c r="W2700"/>
  <c r="S2701"/>
  <c r="T2701" s="1"/>
  <c r="V2701"/>
  <c r="W2701"/>
  <c r="S2702"/>
  <c r="T2702" s="1"/>
  <c r="V2702"/>
  <c r="W2702"/>
  <c r="S2703"/>
  <c r="T2703" s="1"/>
  <c r="V2703"/>
  <c r="W2703"/>
  <c r="S2704"/>
  <c r="T2704" s="1"/>
  <c r="V2704"/>
  <c r="W2704"/>
  <c r="S2705"/>
  <c r="T2705" s="1"/>
  <c r="V2705"/>
  <c r="W2705"/>
  <c r="S2706"/>
  <c r="T2706" s="1"/>
  <c r="V2706"/>
  <c r="W2706"/>
  <c r="S2707"/>
  <c r="T2707" s="1"/>
  <c r="V2707"/>
  <c r="W2707"/>
  <c r="S2708"/>
  <c r="T2708" s="1"/>
  <c r="V2708"/>
  <c r="W2708"/>
  <c r="S2709"/>
  <c r="T2709" s="1"/>
  <c r="V2709"/>
  <c r="W2709"/>
  <c r="S2710"/>
  <c r="T2710" s="1"/>
  <c r="V2710"/>
  <c r="W2710"/>
  <c r="S2711"/>
  <c r="T2711" s="1"/>
  <c r="V2711"/>
  <c r="W2711"/>
  <c r="S2712"/>
  <c r="T2712" s="1"/>
  <c r="V2712"/>
  <c r="W2712"/>
  <c r="S2713"/>
  <c r="T2713" s="1"/>
  <c r="V2713"/>
  <c r="W2713"/>
  <c r="S2714"/>
  <c r="T2714" s="1"/>
  <c r="V2714"/>
  <c r="W2714"/>
  <c r="S2715"/>
  <c r="T2715" s="1"/>
  <c r="V2715"/>
  <c r="W2715"/>
  <c r="S2716"/>
  <c r="T2716" s="1"/>
  <c r="V2716"/>
  <c r="W2716"/>
  <c r="S2717"/>
  <c r="T2717" s="1"/>
  <c r="V2717"/>
  <c r="W2717"/>
  <c r="S2718"/>
  <c r="T2718" s="1"/>
  <c r="V2718"/>
  <c r="W2718"/>
  <c r="S2719"/>
  <c r="T2719" s="1"/>
  <c r="V2719"/>
  <c r="W2719"/>
  <c r="S2720"/>
  <c r="T2720" s="1"/>
  <c r="V2720"/>
  <c r="W2720"/>
  <c r="S2721"/>
  <c r="T2721" s="1"/>
  <c r="V2721"/>
  <c r="W2721"/>
  <c r="S2722"/>
  <c r="T2722" s="1"/>
  <c r="V2722"/>
  <c r="W2722"/>
  <c r="S2723"/>
  <c r="T2723" s="1"/>
  <c r="V2723"/>
  <c r="W2723"/>
  <c r="S2724"/>
  <c r="T2724" s="1"/>
  <c r="V2724"/>
  <c r="W2724"/>
  <c r="S2725"/>
  <c r="T2725" s="1"/>
  <c r="V2725"/>
  <c r="W2725"/>
  <c r="S2726"/>
  <c r="T2726" s="1"/>
  <c r="V2726"/>
  <c r="W2726"/>
  <c r="S2727"/>
  <c r="T2727" s="1"/>
  <c r="V2727"/>
  <c r="W2727"/>
  <c r="S2728"/>
  <c r="T2728" s="1"/>
  <c r="V2728"/>
  <c r="W2728"/>
  <c r="S2729"/>
  <c r="T2729" s="1"/>
  <c r="V2729"/>
  <c r="W2729"/>
  <c r="S2730"/>
  <c r="T2730" s="1"/>
  <c r="V2730"/>
  <c r="W2730"/>
  <c r="S2731"/>
  <c r="T2731" s="1"/>
  <c r="V2731"/>
  <c r="W2731"/>
  <c r="S2732"/>
  <c r="T2732" s="1"/>
  <c r="V2732"/>
  <c r="W2732"/>
  <c r="S2733"/>
  <c r="T2733" s="1"/>
  <c r="V2733"/>
  <c r="W2733"/>
  <c r="S2734"/>
  <c r="T2734" s="1"/>
  <c r="V2734"/>
  <c r="W2734"/>
  <c r="S2735"/>
  <c r="T2735" s="1"/>
  <c r="V2735"/>
  <c r="W2735"/>
  <c r="S2736"/>
  <c r="T2736" s="1"/>
  <c r="V2736"/>
  <c r="W2736"/>
  <c r="S2737"/>
  <c r="T2737" s="1"/>
  <c r="V2737"/>
  <c r="W2737"/>
  <c r="S2738"/>
  <c r="T2738" s="1"/>
  <c r="V2738"/>
  <c r="W2738"/>
  <c r="S2739"/>
  <c r="T2739" s="1"/>
  <c r="V2739"/>
  <c r="W2739"/>
  <c r="S2740"/>
  <c r="T2740" s="1"/>
  <c r="V2740"/>
  <c r="W2740"/>
  <c r="S2741"/>
  <c r="T2741" s="1"/>
  <c r="V2741"/>
  <c r="W2741"/>
  <c r="S2742"/>
  <c r="T2742" s="1"/>
  <c r="V2742"/>
  <c r="W2742"/>
  <c r="S2743"/>
  <c r="T2743" s="1"/>
  <c r="V2743"/>
  <c r="W2743"/>
  <c r="S2744"/>
  <c r="T2744" s="1"/>
  <c r="V2744"/>
  <c r="W2744"/>
  <c r="S2745"/>
  <c r="T2745" s="1"/>
  <c r="V2745"/>
  <c r="W2745"/>
  <c r="S2746"/>
  <c r="T2746" s="1"/>
  <c r="V2746"/>
  <c r="W2746"/>
  <c r="S2747"/>
  <c r="T2747" s="1"/>
  <c r="V2747"/>
  <c r="W2747"/>
  <c r="S2748"/>
  <c r="T2748" s="1"/>
  <c r="V2748"/>
  <c r="W2748"/>
  <c r="S2749"/>
  <c r="T2749" s="1"/>
  <c r="V2749"/>
  <c r="W2749"/>
  <c r="S2750"/>
  <c r="T2750" s="1"/>
  <c r="V2750"/>
  <c r="W2750"/>
  <c r="S2751"/>
  <c r="T2751" s="1"/>
  <c r="V2751"/>
  <c r="W2751"/>
  <c r="S2752"/>
  <c r="T2752" s="1"/>
  <c r="V2752"/>
  <c r="W2752"/>
  <c r="S2753"/>
  <c r="T2753" s="1"/>
  <c r="V2753"/>
  <c r="W2753"/>
  <c r="S2754"/>
  <c r="T2754" s="1"/>
  <c r="V2754"/>
  <c r="W2754"/>
  <c r="S2755"/>
  <c r="T2755" s="1"/>
  <c r="V2755"/>
  <c r="W2755"/>
  <c r="S2756"/>
  <c r="T2756" s="1"/>
  <c r="V2756"/>
  <c r="W2756"/>
  <c r="S2757"/>
  <c r="T2757" s="1"/>
  <c r="V2757"/>
  <c r="W2757"/>
  <c r="S2758"/>
  <c r="T2758" s="1"/>
  <c r="V2758"/>
  <c r="W2758"/>
  <c r="S2759"/>
  <c r="T2759" s="1"/>
  <c r="V2759"/>
  <c r="W2759"/>
  <c r="S2760"/>
  <c r="T2760" s="1"/>
  <c r="V2760"/>
  <c r="W2760"/>
  <c r="S2761"/>
  <c r="T2761" s="1"/>
  <c r="V2761"/>
  <c r="W2761"/>
  <c r="S2762"/>
  <c r="T2762" s="1"/>
  <c r="V2762"/>
  <c r="W2762"/>
  <c r="S2763"/>
  <c r="T2763" s="1"/>
  <c r="V2763"/>
  <c r="W2763"/>
  <c r="S2764"/>
  <c r="T2764" s="1"/>
  <c r="V2764"/>
  <c r="W2764"/>
  <c r="S2765"/>
  <c r="T2765" s="1"/>
  <c r="V2765"/>
  <c r="W2765"/>
  <c r="S2766"/>
  <c r="T2766" s="1"/>
  <c r="V2766"/>
  <c r="W2766"/>
  <c r="S2767"/>
  <c r="T2767" s="1"/>
  <c r="V2767"/>
  <c r="W2767"/>
  <c r="S2768"/>
  <c r="T2768" s="1"/>
  <c r="V2768"/>
  <c r="W2768"/>
  <c r="S2769"/>
  <c r="T2769" s="1"/>
  <c r="V2769"/>
  <c r="W2769"/>
  <c r="S2770"/>
  <c r="T2770" s="1"/>
  <c r="V2770"/>
  <c r="W2770"/>
  <c r="S2771"/>
  <c r="T2771" s="1"/>
  <c r="V2771"/>
  <c r="W2771"/>
  <c r="S2772"/>
  <c r="T2772" s="1"/>
  <c r="V2772"/>
  <c r="W2772"/>
  <c r="S2773"/>
  <c r="T2773" s="1"/>
  <c r="V2773"/>
  <c r="W2773"/>
  <c r="S2774"/>
  <c r="T2774" s="1"/>
  <c r="V2774"/>
  <c r="W2774"/>
  <c r="S2775"/>
  <c r="T2775" s="1"/>
  <c r="V2775"/>
  <c r="W2775"/>
  <c r="S2776"/>
  <c r="T2776" s="1"/>
  <c r="V2776"/>
  <c r="W2776"/>
  <c r="S2777"/>
  <c r="T2777" s="1"/>
  <c r="V2777"/>
  <c r="W2777"/>
  <c r="S2778"/>
  <c r="T2778" s="1"/>
  <c r="V2778"/>
  <c r="W2778"/>
  <c r="S2779"/>
  <c r="T2779" s="1"/>
  <c r="V2779"/>
  <c r="W2779"/>
  <c r="S2780"/>
  <c r="T2780" s="1"/>
  <c r="V2780"/>
  <c r="W2780"/>
  <c r="S2781"/>
  <c r="T2781" s="1"/>
  <c r="V2781"/>
  <c r="W2781"/>
  <c r="S2782"/>
  <c r="T2782" s="1"/>
  <c r="V2782"/>
  <c r="W2782"/>
  <c r="S2783"/>
  <c r="T2783" s="1"/>
  <c r="V2783"/>
  <c r="W2783"/>
  <c r="S2784"/>
  <c r="T2784" s="1"/>
  <c r="V2784"/>
  <c r="W2784"/>
  <c r="S2785"/>
  <c r="T2785" s="1"/>
  <c r="V2785"/>
  <c r="W2785"/>
  <c r="S2786"/>
  <c r="T2786" s="1"/>
  <c r="V2786"/>
  <c r="W2786"/>
  <c r="S2787"/>
  <c r="T2787" s="1"/>
  <c r="V2787"/>
  <c r="W2787"/>
  <c r="S2788"/>
  <c r="T2788" s="1"/>
  <c r="V2788"/>
  <c r="W2788"/>
  <c r="S2789"/>
  <c r="T2789" s="1"/>
  <c r="V2789"/>
  <c r="W2789"/>
  <c r="S2790"/>
  <c r="T2790" s="1"/>
  <c r="V2790"/>
  <c r="W2790"/>
  <c r="S2791"/>
  <c r="T2791" s="1"/>
  <c r="V2791"/>
  <c r="W2791"/>
  <c r="S2792"/>
  <c r="T2792" s="1"/>
  <c r="V2792"/>
  <c r="W2792"/>
  <c r="S2793"/>
  <c r="T2793" s="1"/>
  <c r="V2793"/>
  <c r="W2793"/>
  <c r="S2794"/>
  <c r="T2794" s="1"/>
  <c r="V2794"/>
  <c r="W2794"/>
  <c r="S2795"/>
  <c r="T2795" s="1"/>
  <c r="V2795"/>
  <c r="W2795"/>
  <c r="S2796"/>
  <c r="T2796" s="1"/>
  <c r="V2796"/>
  <c r="W2796"/>
  <c r="S2797"/>
  <c r="T2797" s="1"/>
  <c r="V2797"/>
  <c r="W2797"/>
  <c r="S2798"/>
  <c r="T2798" s="1"/>
  <c r="V2798"/>
  <c r="W2798"/>
  <c r="S2799"/>
  <c r="T2799" s="1"/>
  <c r="V2799"/>
  <c r="W2799"/>
  <c r="S2800"/>
  <c r="T2800" s="1"/>
  <c r="V2800"/>
  <c r="W2800"/>
  <c r="S2801"/>
  <c r="T2801" s="1"/>
  <c r="V2801"/>
  <c r="W2801"/>
  <c r="S2802"/>
  <c r="T2802" s="1"/>
  <c r="V2802"/>
  <c r="W2802"/>
  <c r="S2803"/>
  <c r="T2803" s="1"/>
  <c r="V2803"/>
  <c r="W2803"/>
  <c r="S2804"/>
  <c r="T2804" s="1"/>
  <c r="V2804"/>
  <c r="W2804"/>
  <c r="S2805"/>
  <c r="T2805" s="1"/>
  <c r="V2805"/>
  <c r="W2805"/>
  <c r="S2806"/>
  <c r="T2806" s="1"/>
  <c r="V2806"/>
  <c r="W2806"/>
  <c r="S2807"/>
  <c r="T2807" s="1"/>
  <c r="V2807"/>
  <c r="W2807"/>
  <c r="S2808"/>
  <c r="T2808" s="1"/>
  <c r="V2808"/>
  <c r="W2808"/>
  <c r="S2809"/>
  <c r="T2809" s="1"/>
  <c r="V2809"/>
  <c r="W2809"/>
  <c r="S2810"/>
  <c r="T2810" s="1"/>
  <c r="V2810"/>
  <c r="W2810"/>
  <c r="S2811"/>
  <c r="T2811" s="1"/>
  <c r="V2811"/>
  <c r="W2811"/>
  <c r="S2812"/>
  <c r="T2812" s="1"/>
  <c r="V2812"/>
  <c r="W2812"/>
  <c r="S2813"/>
  <c r="T2813" s="1"/>
  <c r="V2813"/>
  <c r="W2813"/>
  <c r="S2814"/>
  <c r="T2814" s="1"/>
  <c r="V2814"/>
  <c r="W2814"/>
  <c r="S2815"/>
  <c r="T2815" s="1"/>
  <c r="V2815"/>
  <c r="W2815"/>
  <c r="S2816"/>
  <c r="T2816" s="1"/>
  <c r="V2816"/>
  <c r="W2816"/>
  <c r="S2817"/>
  <c r="T2817" s="1"/>
  <c r="V2817"/>
  <c r="W2817"/>
  <c r="S2818"/>
  <c r="T2818" s="1"/>
  <c r="V2818"/>
  <c r="W2818"/>
  <c r="S2819"/>
  <c r="T2819" s="1"/>
  <c r="V2819"/>
  <c r="W2819"/>
  <c r="S2820"/>
  <c r="T2820" s="1"/>
  <c r="V2820"/>
  <c r="W2820"/>
  <c r="S2821"/>
  <c r="T2821" s="1"/>
  <c r="V2821"/>
  <c r="W2821"/>
  <c r="S2822"/>
  <c r="T2822" s="1"/>
  <c r="V2822"/>
  <c r="W2822"/>
  <c r="S2823"/>
  <c r="T2823" s="1"/>
  <c r="V2823"/>
  <c r="W2823"/>
  <c r="S2824"/>
  <c r="T2824" s="1"/>
  <c r="V2824"/>
  <c r="W2824"/>
  <c r="S2825"/>
  <c r="T2825" s="1"/>
  <c r="V2825"/>
  <c r="W2825"/>
  <c r="S2826"/>
  <c r="T2826" s="1"/>
  <c r="V2826"/>
  <c r="W2826"/>
  <c r="S2827"/>
  <c r="T2827" s="1"/>
  <c r="V2827"/>
  <c r="W2827"/>
  <c r="S2828"/>
  <c r="T2828" s="1"/>
  <c r="V2828"/>
  <c r="W2828"/>
  <c r="S2829"/>
  <c r="T2829" s="1"/>
  <c r="V2829"/>
  <c r="W2829"/>
  <c r="S2830"/>
  <c r="T2830" s="1"/>
  <c r="V2830"/>
  <c r="W2830"/>
  <c r="S2831"/>
  <c r="T2831" s="1"/>
  <c r="V2831"/>
  <c r="W2831"/>
  <c r="S2832"/>
  <c r="T2832" s="1"/>
  <c r="V2832"/>
  <c r="W2832"/>
  <c r="S2833"/>
  <c r="T2833" s="1"/>
  <c r="V2833"/>
  <c r="W2833"/>
  <c r="S2834"/>
  <c r="T2834" s="1"/>
  <c r="V2834"/>
  <c r="W2834"/>
  <c r="S2835"/>
  <c r="T2835" s="1"/>
  <c r="V2835"/>
  <c r="W2835"/>
  <c r="S2836"/>
  <c r="T2836" s="1"/>
  <c r="V2836"/>
  <c r="W2836"/>
  <c r="S2837"/>
  <c r="T2837" s="1"/>
  <c r="V2837"/>
  <c r="W2837"/>
  <c r="S2838"/>
  <c r="T2838" s="1"/>
  <c r="V2838"/>
  <c r="W2838"/>
  <c r="S2839"/>
  <c r="T2839" s="1"/>
  <c r="V2839"/>
  <c r="W2839"/>
  <c r="S2840"/>
  <c r="T2840" s="1"/>
  <c r="V2840"/>
  <c r="W2840"/>
  <c r="S2841"/>
  <c r="T2841" s="1"/>
  <c r="V2841"/>
  <c r="W2841"/>
  <c r="S2842"/>
  <c r="T2842" s="1"/>
  <c r="V2842"/>
  <c r="W2842"/>
  <c r="S2843"/>
  <c r="T2843" s="1"/>
  <c r="V2843"/>
  <c r="W2843"/>
  <c r="S2844"/>
  <c r="T2844" s="1"/>
  <c r="V2844"/>
  <c r="W2844"/>
  <c r="S2845"/>
  <c r="T2845" s="1"/>
  <c r="V2845"/>
  <c r="W2845"/>
  <c r="S2846"/>
  <c r="T2846" s="1"/>
  <c r="V2846"/>
  <c r="W2846"/>
  <c r="S2847"/>
  <c r="T2847" s="1"/>
  <c r="V2847"/>
  <c r="W2847"/>
  <c r="S2848"/>
  <c r="T2848" s="1"/>
  <c r="V2848"/>
  <c r="W2848"/>
  <c r="S2849"/>
  <c r="T2849" s="1"/>
  <c r="V2849"/>
  <c r="W2849"/>
  <c r="S2850"/>
  <c r="T2850" s="1"/>
  <c r="V2850"/>
  <c r="W2850"/>
  <c r="S2851"/>
  <c r="T2851" s="1"/>
  <c r="V2851"/>
  <c r="W2851"/>
  <c r="S2852"/>
  <c r="T2852" s="1"/>
  <c r="V2852"/>
  <c r="W2852"/>
  <c r="S2853"/>
  <c r="T2853" s="1"/>
  <c r="V2853"/>
  <c r="W2853"/>
  <c r="S2854"/>
  <c r="T2854" s="1"/>
  <c r="V2854"/>
  <c r="W2854"/>
  <c r="S2855"/>
  <c r="T2855" s="1"/>
  <c r="V2855"/>
  <c r="W2855"/>
  <c r="S2856"/>
  <c r="T2856" s="1"/>
  <c r="V2856"/>
  <c r="W2856"/>
  <c r="S2857"/>
  <c r="T2857" s="1"/>
  <c r="V2857"/>
  <c r="W2857"/>
  <c r="S2858"/>
  <c r="T2858" s="1"/>
  <c r="V2858"/>
  <c r="W2858"/>
  <c r="S2859"/>
  <c r="T2859" s="1"/>
  <c r="V2859"/>
  <c r="W2859"/>
  <c r="S2860"/>
  <c r="T2860" s="1"/>
  <c r="V2860"/>
  <c r="W2860"/>
  <c r="S2861"/>
  <c r="T2861" s="1"/>
  <c r="V2861"/>
  <c r="W2861"/>
  <c r="S2862"/>
  <c r="T2862" s="1"/>
  <c r="V2862"/>
  <c r="W2862"/>
  <c r="S2863"/>
  <c r="T2863" s="1"/>
  <c r="V2863"/>
  <c r="W2863"/>
  <c r="S2864"/>
  <c r="T2864" s="1"/>
  <c r="V2864"/>
  <c r="W2864"/>
  <c r="S2865"/>
  <c r="T2865" s="1"/>
  <c r="V2865"/>
  <c r="W2865"/>
  <c r="S2866"/>
  <c r="T2866" s="1"/>
  <c r="V2866"/>
  <c r="W2866"/>
  <c r="S2867"/>
  <c r="T2867" s="1"/>
  <c r="V2867"/>
  <c r="W2867"/>
  <c r="S2868"/>
  <c r="T2868" s="1"/>
  <c r="V2868"/>
  <c r="W2868"/>
  <c r="S2869"/>
  <c r="T2869" s="1"/>
  <c r="V2869"/>
  <c r="W2869"/>
  <c r="S2870"/>
  <c r="T2870" s="1"/>
  <c r="V2870"/>
  <c r="W2870"/>
  <c r="S2871"/>
  <c r="T2871" s="1"/>
  <c r="V2871"/>
  <c r="W2871"/>
  <c r="S2872"/>
  <c r="T2872" s="1"/>
  <c r="V2872"/>
  <c r="W2872"/>
  <c r="S2873"/>
  <c r="T2873" s="1"/>
  <c r="V2873"/>
  <c r="W2873"/>
  <c r="S2874"/>
  <c r="T2874" s="1"/>
  <c r="V2874"/>
  <c r="W2874"/>
  <c r="S2875"/>
  <c r="T2875" s="1"/>
  <c r="V2875"/>
  <c r="W2875"/>
  <c r="S2876"/>
  <c r="T2876" s="1"/>
  <c r="V2876"/>
  <c r="W2876"/>
  <c r="S2877"/>
  <c r="T2877" s="1"/>
  <c r="V2877"/>
  <c r="W2877"/>
  <c r="S2878"/>
  <c r="T2878" s="1"/>
  <c r="V2878"/>
  <c r="W2878"/>
  <c r="S2879"/>
  <c r="T2879" s="1"/>
  <c r="V2879"/>
  <c r="W2879"/>
  <c r="S2880"/>
  <c r="T2880" s="1"/>
  <c r="V2880"/>
  <c r="W2880"/>
  <c r="S2881"/>
  <c r="T2881" s="1"/>
  <c r="V2881"/>
  <c r="W2881"/>
  <c r="S2882"/>
  <c r="T2882" s="1"/>
  <c r="V2882"/>
  <c r="W2882"/>
  <c r="S2883"/>
  <c r="T2883" s="1"/>
  <c r="V2883"/>
  <c r="W2883"/>
  <c r="S2884"/>
  <c r="T2884" s="1"/>
  <c r="V2884"/>
  <c r="W2884"/>
  <c r="S2885"/>
  <c r="T2885" s="1"/>
  <c r="V2885"/>
  <c r="W2885"/>
  <c r="S2886"/>
  <c r="T2886" s="1"/>
  <c r="V2886"/>
  <c r="W2886"/>
  <c r="S2887"/>
  <c r="T2887" s="1"/>
  <c r="V2887"/>
  <c r="W2887"/>
  <c r="S2888"/>
  <c r="T2888" s="1"/>
  <c r="V2888"/>
  <c r="W2888"/>
  <c r="S2889"/>
  <c r="T2889" s="1"/>
  <c r="V2889"/>
  <c r="W2889"/>
  <c r="S2890"/>
  <c r="T2890" s="1"/>
  <c r="V2890"/>
  <c r="W2890"/>
  <c r="S2891"/>
  <c r="T2891" s="1"/>
  <c r="V2891"/>
  <c r="W2891"/>
  <c r="S2892"/>
  <c r="T2892" s="1"/>
  <c r="V2892"/>
  <c r="W2892"/>
  <c r="S2893"/>
  <c r="T2893" s="1"/>
  <c r="V2893"/>
  <c r="W2893"/>
  <c r="S2894"/>
  <c r="T2894" s="1"/>
  <c r="V2894"/>
  <c r="W2894"/>
  <c r="S2895"/>
  <c r="T2895" s="1"/>
  <c r="V2895"/>
  <c r="W2895"/>
  <c r="S2896"/>
  <c r="T2896" s="1"/>
  <c r="V2896"/>
  <c r="W2896"/>
  <c r="S2897"/>
  <c r="T2897" s="1"/>
  <c r="V2897"/>
  <c r="W2897"/>
  <c r="S2898"/>
  <c r="T2898" s="1"/>
  <c r="V2898"/>
  <c r="W2898"/>
  <c r="S2899"/>
  <c r="T2899" s="1"/>
  <c r="V2899"/>
  <c r="W2899"/>
  <c r="S2900"/>
  <c r="T2900" s="1"/>
  <c r="V2900"/>
  <c r="W2900"/>
  <c r="S2901"/>
  <c r="T2901" s="1"/>
  <c r="V2901"/>
  <c r="W2901"/>
  <c r="S2902"/>
  <c r="T2902" s="1"/>
  <c r="V2902"/>
  <c r="W2902"/>
  <c r="S2903"/>
  <c r="T2903" s="1"/>
  <c r="V2903"/>
  <c r="W2903"/>
  <c r="S2904"/>
  <c r="T2904" s="1"/>
  <c r="V2904"/>
  <c r="W2904"/>
  <c r="S2905"/>
  <c r="T2905" s="1"/>
  <c r="V2905"/>
  <c r="W2905"/>
  <c r="S2906"/>
  <c r="T2906" s="1"/>
  <c r="V2906"/>
  <c r="W2906"/>
  <c r="S2907"/>
  <c r="T2907" s="1"/>
  <c r="V2907"/>
  <c r="W2907"/>
  <c r="S2908"/>
  <c r="T2908" s="1"/>
  <c r="V2908"/>
  <c r="W2908"/>
  <c r="S2909"/>
  <c r="T2909" s="1"/>
  <c r="V2909"/>
  <c r="W2909"/>
  <c r="S2910"/>
  <c r="T2910" s="1"/>
  <c r="V2910"/>
  <c r="W2910"/>
  <c r="S2911"/>
  <c r="T2911" s="1"/>
  <c r="V2911"/>
  <c r="W2911"/>
  <c r="S2912"/>
  <c r="T2912" s="1"/>
  <c r="V2912"/>
  <c r="W2912"/>
  <c r="S2913"/>
  <c r="T2913" s="1"/>
  <c r="V2913"/>
  <c r="W2913"/>
  <c r="S2914"/>
  <c r="T2914" s="1"/>
  <c r="V2914"/>
  <c r="W2914"/>
  <c r="S2915"/>
  <c r="T2915" s="1"/>
  <c r="V2915"/>
  <c r="W2915"/>
  <c r="S2916"/>
  <c r="T2916" s="1"/>
  <c r="V2916"/>
  <c r="W2916"/>
  <c r="S2917"/>
  <c r="T2917" s="1"/>
  <c r="V2917"/>
  <c r="W2917"/>
  <c r="S2918"/>
  <c r="T2918" s="1"/>
  <c r="V2918"/>
  <c r="W2918"/>
  <c r="S2919"/>
  <c r="T2919" s="1"/>
  <c r="V2919"/>
  <c r="W2919"/>
  <c r="S2920"/>
  <c r="T2920" s="1"/>
  <c r="V2920"/>
  <c r="W2920"/>
  <c r="S2921"/>
  <c r="T2921" s="1"/>
  <c r="V2921"/>
  <c r="W2921"/>
  <c r="S2922"/>
  <c r="T2922" s="1"/>
  <c r="V2922"/>
  <c r="W2922"/>
  <c r="S2923"/>
  <c r="T2923" s="1"/>
  <c r="V2923"/>
  <c r="W2923"/>
  <c r="S2924"/>
  <c r="T2924" s="1"/>
  <c r="V2924"/>
  <c r="W2924"/>
  <c r="S2925"/>
  <c r="T2925" s="1"/>
  <c r="V2925"/>
  <c r="W2925"/>
  <c r="S2926"/>
  <c r="T2926" s="1"/>
  <c r="V2926"/>
  <c r="W2926"/>
  <c r="S2927"/>
  <c r="T2927" s="1"/>
  <c r="V2927"/>
  <c r="W2927"/>
  <c r="S2928"/>
  <c r="T2928" s="1"/>
  <c r="V2928"/>
  <c r="W2928"/>
  <c r="S2929"/>
  <c r="T2929" s="1"/>
  <c r="V2929"/>
  <c r="W2929"/>
  <c r="S2930"/>
  <c r="T2930" s="1"/>
  <c r="V2930"/>
  <c r="W2930"/>
  <c r="S2931"/>
  <c r="T2931" s="1"/>
  <c r="V2931"/>
  <c r="W2931"/>
  <c r="S2932"/>
  <c r="T2932" s="1"/>
  <c r="V2932"/>
  <c r="W2932"/>
  <c r="S2933"/>
  <c r="T2933" s="1"/>
  <c r="V2933"/>
  <c r="W2933"/>
  <c r="S2934"/>
  <c r="T2934" s="1"/>
  <c r="V2934"/>
  <c r="W2934"/>
  <c r="S2935"/>
  <c r="T2935" s="1"/>
  <c r="V2935"/>
  <c r="W2935"/>
  <c r="S2936"/>
  <c r="T2936" s="1"/>
  <c r="V2936"/>
  <c r="W2936"/>
  <c r="S2937"/>
  <c r="T2937" s="1"/>
  <c r="V2937"/>
  <c r="W2937"/>
  <c r="S2938"/>
  <c r="T2938" s="1"/>
  <c r="V2938"/>
  <c r="W2938"/>
  <c r="S2939"/>
  <c r="T2939" s="1"/>
  <c r="V2939"/>
  <c r="W2939"/>
  <c r="S2940"/>
  <c r="T2940" s="1"/>
  <c r="V2940"/>
  <c r="W2940"/>
  <c r="S2941"/>
  <c r="T2941" s="1"/>
  <c r="V2941"/>
  <c r="W2941"/>
  <c r="S2942"/>
  <c r="T2942" s="1"/>
  <c r="V2942"/>
  <c r="W2942"/>
  <c r="S2943"/>
  <c r="T2943" s="1"/>
  <c r="V2943"/>
  <c r="W2943"/>
  <c r="S2944"/>
  <c r="T2944" s="1"/>
  <c r="V2944"/>
  <c r="W2944"/>
  <c r="S2945"/>
  <c r="T2945" s="1"/>
  <c r="V2945"/>
  <c r="W2945"/>
  <c r="S2946"/>
  <c r="T2946" s="1"/>
  <c r="V2946"/>
  <c r="W2946"/>
  <c r="S2947"/>
  <c r="T2947" s="1"/>
  <c r="V2947"/>
  <c r="W2947"/>
  <c r="S2948"/>
  <c r="T2948" s="1"/>
  <c r="V2948"/>
  <c r="W2948"/>
  <c r="S2949"/>
  <c r="T2949" s="1"/>
  <c r="V2949"/>
  <c r="W2949"/>
  <c r="S2950"/>
  <c r="T2950" s="1"/>
  <c r="V2950"/>
  <c r="W2950"/>
  <c r="S2951"/>
  <c r="T2951" s="1"/>
  <c r="V2951"/>
  <c r="W2951"/>
  <c r="S2952"/>
  <c r="T2952" s="1"/>
  <c r="V2952"/>
  <c r="W2952"/>
  <c r="S2953"/>
  <c r="T2953" s="1"/>
  <c r="V2953"/>
  <c r="W2953"/>
  <c r="S2954"/>
  <c r="T2954" s="1"/>
  <c r="V2954"/>
  <c r="W2954"/>
  <c r="S2955"/>
  <c r="T2955" s="1"/>
  <c r="V2955"/>
  <c r="W2955"/>
  <c r="S2956"/>
  <c r="T2956" s="1"/>
  <c r="V2956"/>
  <c r="W2956"/>
  <c r="S2957"/>
  <c r="T2957" s="1"/>
  <c r="V2957"/>
  <c r="W2957"/>
  <c r="S2958"/>
  <c r="T2958" s="1"/>
  <c r="V2958"/>
  <c r="W2958"/>
  <c r="S2959"/>
  <c r="T2959" s="1"/>
  <c r="V2959"/>
  <c r="W2959"/>
  <c r="S2960"/>
  <c r="T2960" s="1"/>
  <c r="V2960"/>
  <c r="W2960"/>
  <c r="S2961"/>
  <c r="T2961" s="1"/>
  <c r="V2961"/>
  <c r="W2961"/>
  <c r="S2962"/>
  <c r="T2962" s="1"/>
  <c r="V2962"/>
  <c r="W2962"/>
  <c r="S2963"/>
  <c r="T2963" s="1"/>
  <c r="V2963"/>
  <c r="W2963"/>
  <c r="S2964"/>
  <c r="T2964" s="1"/>
  <c r="V2964"/>
  <c r="W2964"/>
  <c r="S2965"/>
  <c r="T2965" s="1"/>
  <c r="V2965"/>
  <c r="W2965"/>
  <c r="S2966"/>
  <c r="T2966" s="1"/>
  <c r="V2966"/>
  <c r="W2966"/>
  <c r="S2967"/>
  <c r="T2967" s="1"/>
  <c r="V2967"/>
  <c r="W2967"/>
  <c r="S2968"/>
  <c r="T2968" s="1"/>
  <c r="V2968"/>
  <c r="W2968"/>
  <c r="S2969"/>
  <c r="T2969" s="1"/>
  <c r="V2969"/>
  <c r="W2969"/>
  <c r="S2970"/>
  <c r="T2970" s="1"/>
  <c r="V2970"/>
  <c r="W2970"/>
  <c r="S2971"/>
  <c r="T2971" s="1"/>
  <c r="V2971"/>
  <c r="W2971"/>
  <c r="S2972"/>
  <c r="T2972" s="1"/>
  <c r="V2972"/>
  <c r="W2972"/>
  <c r="S2973"/>
  <c r="T2973" s="1"/>
  <c r="V2973"/>
  <c r="W2973"/>
  <c r="S2974"/>
  <c r="T2974" s="1"/>
  <c r="V2974"/>
  <c r="W2974"/>
  <c r="S2975"/>
  <c r="T2975" s="1"/>
  <c r="V2975"/>
  <c r="W2975"/>
  <c r="S2976"/>
  <c r="T2976" s="1"/>
  <c r="V2976"/>
  <c r="W2976"/>
  <c r="S2977"/>
  <c r="T2977" s="1"/>
  <c r="V2977"/>
  <c r="W2977"/>
  <c r="S2978"/>
  <c r="T2978" s="1"/>
  <c r="V2978"/>
  <c r="W2978"/>
  <c r="S2979"/>
  <c r="T2979" s="1"/>
  <c r="V2979"/>
  <c r="W2979"/>
  <c r="S2980"/>
  <c r="T2980" s="1"/>
  <c r="V2980"/>
  <c r="W2980"/>
  <c r="S2981"/>
  <c r="T2981" s="1"/>
  <c r="V2981"/>
  <c r="W2981"/>
  <c r="S2982"/>
  <c r="T2982" s="1"/>
  <c r="V2982"/>
  <c r="W2982"/>
  <c r="S2983"/>
  <c r="T2983" s="1"/>
  <c r="V2983"/>
  <c r="W2983"/>
  <c r="S2984"/>
  <c r="T2984" s="1"/>
  <c r="V2984"/>
  <c r="W2984"/>
  <c r="S2985"/>
  <c r="T2985" s="1"/>
  <c r="V2985"/>
  <c r="W2985"/>
  <c r="S2986"/>
  <c r="T2986" s="1"/>
  <c r="V2986"/>
  <c r="W2986"/>
  <c r="S2987"/>
  <c r="T2987" s="1"/>
  <c r="V2987"/>
  <c r="W2987"/>
  <c r="S2988"/>
  <c r="T2988" s="1"/>
  <c r="V2988"/>
  <c r="W2988"/>
  <c r="S2989"/>
  <c r="T2989" s="1"/>
  <c r="V2989"/>
  <c r="W2989"/>
  <c r="S2990"/>
  <c r="T2990" s="1"/>
  <c r="V2990"/>
  <c r="W2990"/>
  <c r="S2991"/>
  <c r="T2991" s="1"/>
  <c r="V2991"/>
  <c r="W2991"/>
  <c r="S2992"/>
  <c r="T2992" s="1"/>
  <c r="V2992"/>
  <c r="W2992"/>
  <c r="S2993"/>
  <c r="T2993" s="1"/>
  <c r="V2993"/>
  <c r="W2993"/>
  <c r="S2994"/>
  <c r="T2994" s="1"/>
  <c r="V2994"/>
  <c r="W2994"/>
  <c r="S2995"/>
  <c r="T2995" s="1"/>
  <c r="V2995"/>
  <c r="W2995"/>
  <c r="S2996"/>
  <c r="T2996" s="1"/>
  <c r="V2996"/>
  <c r="W2996"/>
  <c r="S2997"/>
  <c r="T2997" s="1"/>
  <c r="V2997"/>
  <c r="W2997"/>
  <c r="S2998"/>
  <c r="T2998" s="1"/>
  <c r="V2998"/>
  <c r="W2998"/>
  <c r="S2999"/>
  <c r="T2999" s="1"/>
  <c r="V2999"/>
  <c r="W2999"/>
  <c r="S3000"/>
  <c r="T3000" s="1"/>
  <c r="V3000"/>
  <c r="W3000"/>
  <c r="S3001"/>
  <c r="T3001" s="1"/>
  <c r="V3001"/>
  <c r="W3001"/>
  <c r="S3002"/>
  <c r="T3002" s="1"/>
  <c r="V3002"/>
  <c r="W3002"/>
  <c r="S3003"/>
  <c r="T3003" s="1"/>
  <c r="V3003"/>
  <c r="W3003"/>
  <c r="S3004"/>
  <c r="T3004" s="1"/>
  <c r="V3004"/>
  <c r="W3004"/>
  <c r="S3005"/>
  <c r="T3005" s="1"/>
  <c r="V3005"/>
  <c r="W3005"/>
  <c r="S3006"/>
  <c r="T3006" s="1"/>
  <c r="V3006"/>
  <c r="W3006"/>
  <c r="S3007"/>
  <c r="T3007" s="1"/>
  <c r="V3007"/>
  <c r="W3007"/>
  <c r="S3008"/>
  <c r="T3008" s="1"/>
  <c r="V3008"/>
  <c r="W3008"/>
  <c r="S3009"/>
  <c r="T3009" s="1"/>
  <c r="V3009"/>
  <c r="W3009"/>
  <c r="S3010"/>
  <c r="T3010" s="1"/>
  <c r="V3010"/>
  <c r="W3010"/>
  <c r="S3011"/>
  <c r="T3011" s="1"/>
  <c r="V3011"/>
  <c r="W3011"/>
  <c r="S3012"/>
  <c r="T3012" s="1"/>
  <c r="V3012"/>
  <c r="W3012"/>
  <c r="S3013"/>
  <c r="T3013" s="1"/>
  <c r="V3013"/>
  <c r="W3013"/>
  <c r="S3014"/>
  <c r="T3014" s="1"/>
  <c r="V3014"/>
  <c r="W3014"/>
  <c r="S3015"/>
  <c r="T3015" s="1"/>
  <c r="V3015"/>
  <c r="W3015"/>
  <c r="S3016"/>
  <c r="T3016" s="1"/>
  <c r="V3016"/>
  <c r="W3016"/>
  <c r="S3017"/>
  <c r="T3017" s="1"/>
  <c r="V3017"/>
  <c r="W3017"/>
  <c r="S3018"/>
  <c r="T3018" s="1"/>
  <c r="V3018"/>
  <c r="W3018"/>
  <c r="S3019"/>
  <c r="T3019" s="1"/>
  <c r="V3019"/>
  <c r="W3019"/>
  <c r="S3020"/>
  <c r="T3020" s="1"/>
  <c r="V3020"/>
  <c r="W3020"/>
  <c r="S3021"/>
  <c r="T3021" s="1"/>
  <c r="V3021"/>
  <c r="W3021"/>
  <c r="S3022"/>
  <c r="T3022" s="1"/>
  <c r="V3022"/>
  <c r="W3022"/>
  <c r="S3023"/>
  <c r="T3023" s="1"/>
  <c r="V3023"/>
  <c r="W3023"/>
  <c r="S3024"/>
  <c r="T3024" s="1"/>
  <c r="V3024"/>
  <c r="W3024"/>
  <c r="S3025"/>
  <c r="T3025" s="1"/>
  <c r="V3025"/>
  <c r="W3025"/>
  <c r="S3026"/>
  <c r="T3026" s="1"/>
  <c r="V3026"/>
  <c r="W3026"/>
  <c r="S3027"/>
  <c r="T3027" s="1"/>
  <c r="V3027"/>
  <c r="W3027"/>
  <c r="S3028"/>
  <c r="T3028" s="1"/>
  <c r="V3028"/>
  <c r="W3028"/>
  <c r="S3029"/>
  <c r="T3029" s="1"/>
  <c r="V3029"/>
  <c r="W3029"/>
  <c r="S3030"/>
  <c r="T3030" s="1"/>
  <c r="V3030"/>
  <c r="W3030"/>
  <c r="S3031"/>
  <c r="T3031" s="1"/>
  <c r="V3031"/>
  <c r="W3031"/>
  <c r="S3032"/>
  <c r="T3032" s="1"/>
  <c r="V3032"/>
  <c r="W3032"/>
  <c r="S3033"/>
  <c r="T3033" s="1"/>
  <c r="V3033"/>
  <c r="W3033"/>
  <c r="S3034"/>
  <c r="T3034" s="1"/>
  <c r="V3034"/>
  <c r="W3034"/>
  <c r="S3035"/>
  <c r="T3035" s="1"/>
  <c r="V3035"/>
  <c r="W3035"/>
  <c r="S3036"/>
  <c r="T3036" s="1"/>
  <c r="V3036"/>
  <c r="W3036"/>
  <c r="S3037"/>
  <c r="T3037" s="1"/>
  <c r="V3037"/>
  <c r="W3037"/>
  <c r="S3038"/>
  <c r="T3038" s="1"/>
  <c r="V3038"/>
  <c r="W3038"/>
  <c r="S3039"/>
  <c r="T3039" s="1"/>
  <c r="V3039"/>
  <c r="W3039"/>
  <c r="S3040"/>
  <c r="T3040" s="1"/>
  <c r="V3040"/>
  <c r="W3040"/>
  <c r="S3041"/>
  <c r="T3041" s="1"/>
  <c r="V3041"/>
  <c r="W3041"/>
  <c r="S3042"/>
  <c r="T3042" s="1"/>
  <c r="V3042"/>
  <c r="W3042"/>
  <c r="S3043"/>
  <c r="T3043" s="1"/>
  <c r="V3043"/>
  <c r="W3043"/>
  <c r="S3044"/>
  <c r="T3044" s="1"/>
  <c r="V3044"/>
  <c r="W3044"/>
  <c r="S3045"/>
  <c r="T3045" s="1"/>
  <c r="V3045"/>
  <c r="W3045"/>
  <c r="S3046"/>
  <c r="T3046" s="1"/>
  <c r="V3046"/>
  <c r="W3046"/>
  <c r="S3047"/>
  <c r="T3047" s="1"/>
  <c r="V3047"/>
  <c r="W3047"/>
  <c r="S3048"/>
  <c r="T3048" s="1"/>
  <c r="V3048"/>
  <c r="W3048"/>
  <c r="S3049"/>
  <c r="T3049" s="1"/>
  <c r="V3049"/>
  <c r="W3049"/>
  <c r="S3050"/>
  <c r="T3050" s="1"/>
  <c r="V3050"/>
  <c r="W3050"/>
  <c r="S3051"/>
  <c r="T3051" s="1"/>
  <c r="V3051"/>
  <c r="W3051"/>
  <c r="S3052"/>
  <c r="T3052" s="1"/>
  <c r="V3052"/>
  <c r="W3052"/>
  <c r="S3053"/>
  <c r="T3053" s="1"/>
  <c r="V3053"/>
  <c r="W3053"/>
  <c r="S3054"/>
  <c r="T3054" s="1"/>
  <c r="V3054"/>
  <c r="W3054"/>
  <c r="S3055"/>
  <c r="T3055" s="1"/>
  <c r="V3055"/>
  <c r="W3055"/>
  <c r="S3056"/>
  <c r="T3056" s="1"/>
  <c r="V3056"/>
  <c r="W3056"/>
  <c r="S3057"/>
  <c r="T3057" s="1"/>
  <c r="V3057"/>
  <c r="W3057"/>
  <c r="S3058"/>
  <c r="T3058" s="1"/>
  <c r="V3058"/>
  <c r="W3058"/>
  <c r="S3059"/>
  <c r="T3059" s="1"/>
  <c r="V3059"/>
  <c r="W3059"/>
  <c r="S3060"/>
  <c r="T3060" s="1"/>
  <c r="V3060"/>
  <c r="W3060"/>
  <c r="S3061"/>
  <c r="T3061" s="1"/>
  <c r="V3061"/>
  <c r="W3061"/>
  <c r="S3062"/>
  <c r="T3062" s="1"/>
  <c r="V3062"/>
  <c r="W3062"/>
  <c r="S3063"/>
  <c r="T3063" s="1"/>
  <c r="V3063"/>
  <c r="W3063"/>
  <c r="S3064"/>
  <c r="T3064" s="1"/>
  <c r="V3064"/>
  <c r="W3064"/>
  <c r="S3065"/>
  <c r="T3065" s="1"/>
  <c r="V3065"/>
  <c r="W3065"/>
  <c r="S3066"/>
  <c r="T3066" s="1"/>
  <c r="V3066"/>
  <c r="W3066"/>
  <c r="S3067"/>
  <c r="T3067" s="1"/>
  <c r="V3067"/>
  <c r="W3067"/>
  <c r="S3068"/>
  <c r="T3068" s="1"/>
  <c r="V3068"/>
  <c r="W3068"/>
  <c r="S3069"/>
  <c r="T3069" s="1"/>
  <c r="V3069"/>
  <c r="W3069"/>
  <c r="S3070"/>
  <c r="T3070" s="1"/>
  <c r="V3070"/>
  <c r="W3070"/>
  <c r="S3071"/>
  <c r="T3071" s="1"/>
  <c r="V3071"/>
  <c r="W3071"/>
  <c r="S3072"/>
  <c r="T3072" s="1"/>
  <c r="V3072"/>
  <c r="W3072"/>
  <c r="S3073"/>
  <c r="T3073" s="1"/>
  <c r="V3073"/>
  <c r="W3073"/>
  <c r="S3074"/>
  <c r="T3074" s="1"/>
  <c r="V3074"/>
  <c r="W3074"/>
  <c r="S3075"/>
  <c r="T3075" s="1"/>
  <c r="V3075"/>
  <c r="W3075"/>
  <c r="S3076"/>
  <c r="T3076" s="1"/>
  <c r="V3076"/>
  <c r="W3076"/>
  <c r="S3077"/>
  <c r="T3077" s="1"/>
  <c r="V3077"/>
  <c r="W3077"/>
  <c r="S3078"/>
  <c r="T3078" s="1"/>
  <c r="V3078"/>
  <c r="W3078"/>
  <c r="S3079"/>
  <c r="T3079" s="1"/>
  <c r="V3079"/>
  <c r="W3079"/>
  <c r="S3080"/>
  <c r="T3080" s="1"/>
  <c r="V3080"/>
  <c r="W3080"/>
  <c r="S3081"/>
  <c r="T3081" s="1"/>
  <c r="V3081"/>
  <c r="W3081"/>
  <c r="S3082"/>
  <c r="T3082" s="1"/>
  <c r="V3082"/>
  <c r="W3082"/>
  <c r="S3083"/>
  <c r="T3083" s="1"/>
  <c r="V3083"/>
  <c r="W3083"/>
  <c r="S3084"/>
  <c r="T3084" s="1"/>
  <c r="V3084"/>
  <c r="W3084"/>
  <c r="S3085"/>
  <c r="T3085" s="1"/>
  <c r="V3085"/>
  <c r="W3085"/>
  <c r="S3086"/>
  <c r="T3086" s="1"/>
  <c r="V3086"/>
  <c r="W3086"/>
  <c r="S3087"/>
  <c r="T3087" s="1"/>
  <c r="V3087"/>
  <c r="W3087"/>
  <c r="S3088"/>
  <c r="T3088" s="1"/>
  <c r="V3088"/>
  <c r="W3088"/>
  <c r="S3089"/>
  <c r="T3089" s="1"/>
  <c r="V3089"/>
  <c r="W3089"/>
  <c r="S3090"/>
  <c r="T3090" s="1"/>
  <c r="V3090"/>
  <c r="W3090"/>
  <c r="S3091"/>
  <c r="T3091" s="1"/>
  <c r="V3091"/>
  <c r="W3091"/>
  <c r="S3092"/>
  <c r="T3092" s="1"/>
  <c r="V3092"/>
  <c r="W3092"/>
  <c r="S3093"/>
  <c r="T3093" s="1"/>
  <c r="V3093"/>
  <c r="W3093"/>
  <c r="S3094"/>
  <c r="T3094" s="1"/>
  <c r="V3094"/>
  <c r="W3094"/>
  <c r="S3095"/>
  <c r="T3095" s="1"/>
  <c r="V3095"/>
  <c r="W3095"/>
  <c r="S3096"/>
  <c r="T3096" s="1"/>
  <c r="V3096"/>
  <c r="W3096"/>
  <c r="S3097"/>
  <c r="T3097" s="1"/>
  <c r="V3097"/>
  <c r="W3097"/>
  <c r="S3098"/>
  <c r="T3098" s="1"/>
  <c r="V3098"/>
  <c r="W3098"/>
  <c r="S3099"/>
  <c r="T3099" s="1"/>
  <c r="V3099"/>
  <c r="W3099"/>
  <c r="S3100"/>
  <c r="T3100" s="1"/>
  <c r="V3100"/>
  <c r="W3100"/>
  <c r="S3101"/>
  <c r="T3101" s="1"/>
  <c r="V3101"/>
  <c r="W3101"/>
  <c r="S3102"/>
  <c r="T3102" s="1"/>
  <c r="V3102"/>
  <c r="W3102"/>
  <c r="S3103"/>
  <c r="T3103" s="1"/>
  <c r="V3103"/>
  <c r="W3103"/>
  <c r="S3104"/>
  <c r="T3104" s="1"/>
  <c r="V3104"/>
  <c r="W3104"/>
  <c r="S3105"/>
  <c r="T3105" s="1"/>
  <c r="V3105"/>
  <c r="W3105"/>
  <c r="S3106"/>
  <c r="T3106" s="1"/>
  <c r="V3106"/>
  <c r="W3106"/>
  <c r="S3107"/>
  <c r="T3107" s="1"/>
  <c r="V3107"/>
  <c r="W3107"/>
  <c r="S3108"/>
  <c r="T3108" s="1"/>
  <c r="V3108"/>
  <c r="W3108"/>
  <c r="S3109"/>
  <c r="T3109" s="1"/>
  <c r="V3109"/>
  <c r="W3109"/>
  <c r="S3110"/>
  <c r="T3110" s="1"/>
  <c r="V3110"/>
  <c r="W3110"/>
  <c r="S3111"/>
  <c r="T3111" s="1"/>
  <c r="V3111"/>
  <c r="W3111"/>
  <c r="S3112"/>
  <c r="T3112" s="1"/>
  <c r="V3112"/>
  <c r="W3112"/>
  <c r="S3113"/>
  <c r="T3113" s="1"/>
  <c r="V3113"/>
  <c r="W3113"/>
  <c r="S3114"/>
  <c r="T3114" s="1"/>
  <c r="V3114"/>
  <c r="W3114"/>
  <c r="S3115"/>
  <c r="T3115" s="1"/>
  <c r="V3115"/>
  <c r="W3115"/>
  <c r="S3116"/>
  <c r="T3116" s="1"/>
  <c r="V3116"/>
  <c r="W3116"/>
  <c r="S3117"/>
  <c r="T3117" s="1"/>
  <c r="V3117"/>
  <c r="W3117"/>
  <c r="S3118"/>
  <c r="T3118" s="1"/>
  <c r="V3118"/>
  <c r="W3118"/>
  <c r="S3119"/>
  <c r="T3119" s="1"/>
  <c r="V3119"/>
  <c r="W3119"/>
  <c r="S3120"/>
  <c r="T3120" s="1"/>
  <c r="V3120"/>
  <c r="W3120"/>
  <c r="S3121"/>
  <c r="T3121" s="1"/>
  <c r="V3121"/>
  <c r="W3121"/>
  <c r="S3122"/>
  <c r="T3122" s="1"/>
  <c r="V3122"/>
  <c r="W3122"/>
  <c r="S3123"/>
  <c r="T3123" s="1"/>
  <c r="V3123"/>
  <c r="W3123"/>
  <c r="S3124"/>
  <c r="T3124" s="1"/>
  <c r="V3124"/>
  <c r="W3124"/>
  <c r="S3125"/>
  <c r="T3125" s="1"/>
  <c r="V3125"/>
  <c r="W3125"/>
  <c r="S3126"/>
  <c r="T3126" s="1"/>
  <c r="V3126"/>
  <c r="W3126"/>
  <c r="S3127"/>
  <c r="T3127" s="1"/>
  <c r="V3127"/>
  <c r="W3127"/>
  <c r="S3128"/>
  <c r="T3128" s="1"/>
  <c r="V3128"/>
  <c r="W3128"/>
  <c r="S3129"/>
  <c r="T3129" s="1"/>
  <c r="V3129"/>
  <c r="W3129"/>
  <c r="S3130"/>
  <c r="T3130" s="1"/>
  <c r="V3130"/>
  <c r="W3130"/>
  <c r="S3131"/>
  <c r="T3131" s="1"/>
  <c r="V3131"/>
  <c r="W3131"/>
  <c r="S3132"/>
  <c r="T3132" s="1"/>
  <c r="V3132"/>
  <c r="W3132"/>
  <c r="S3133"/>
  <c r="T3133" s="1"/>
  <c r="V3133"/>
  <c r="W3133"/>
  <c r="S3134"/>
  <c r="T3134" s="1"/>
  <c r="V3134"/>
  <c r="W3134"/>
  <c r="S3135"/>
  <c r="T3135" s="1"/>
  <c r="V3135"/>
  <c r="W3135"/>
  <c r="S3136"/>
  <c r="T3136" s="1"/>
  <c r="V3136"/>
  <c r="W3136"/>
  <c r="S3137"/>
  <c r="T3137" s="1"/>
  <c r="V3137"/>
  <c r="W3137"/>
  <c r="S3138"/>
  <c r="T3138" s="1"/>
  <c r="V3138"/>
  <c r="W3138"/>
  <c r="S3139"/>
  <c r="T3139" s="1"/>
  <c r="V3139"/>
  <c r="W3139"/>
  <c r="S3140"/>
  <c r="T3140" s="1"/>
  <c r="V3140"/>
  <c r="W3140"/>
  <c r="S3141"/>
  <c r="T3141" s="1"/>
  <c r="V3141"/>
  <c r="W3141"/>
  <c r="S3142"/>
  <c r="T3142" s="1"/>
  <c r="V3142"/>
  <c r="W3142"/>
  <c r="S3143"/>
  <c r="T3143" s="1"/>
  <c r="V3143"/>
  <c r="W3143"/>
  <c r="S3144"/>
  <c r="T3144" s="1"/>
  <c r="V3144"/>
  <c r="W3144"/>
  <c r="S3145"/>
  <c r="T3145" s="1"/>
  <c r="V3145"/>
  <c r="W3145"/>
  <c r="S3146"/>
  <c r="T3146" s="1"/>
  <c r="V3146"/>
  <c r="W3146"/>
  <c r="S3147"/>
  <c r="T3147" s="1"/>
  <c r="V3147"/>
  <c r="W3147"/>
  <c r="S3148"/>
  <c r="T3148" s="1"/>
  <c r="V3148"/>
  <c r="W3148"/>
  <c r="S3149"/>
  <c r="T3149" s="1"/>
  <c r="V3149"/>
  <c r="W3149"/>
  <c r="S3150"/>
  <c r="T3150" s="1"/>
  <c r="V3150"/>
  <c r="W3150"/>
  <c r="S3151"/>
  <c r="T3151" s="1"/>
  <c r="V3151"/>
  <c r="W3151"/>
  <c r="S3152"/>
  <c r="T3152" s="1"/>
  <c r="V3152"/>
  <c r="W3152"/>
  <c r="S3153"/>
  <c r="T3153" s="1"/>
  <c r="V3153"/>
  <c r="W3153"/>
  <c r="S3154"/>
  <c r="T3154" s="1"/>
  <c r="V3154"/>
  <c r="W3154"/>
  <c r="S3155"/>
  <c r="T3155" s="1"/>
  <c r="V3155"/>
  <c r="W3155"/>
  <c r="S3156"/>
  <c r="T3156" s="1"/>
  <c r="V3156"/>
  <c r="W3156"/>
  <c r="S3157"/>
  <c r="T3157" s="1"/>
  <c r="V3157"/>
  <c r="W3157"/>
  <c r="S3158"/>
  <c r="T3158" s="1"/>
  <c r="V3158"/>
  <c r="W3158"/>
  <c r="S3159"/>
  <c r="T3159" s="1"/>
  <c r="V3159"/>
  <c r="W3159"/>
  <c r="S3160"/>
  <c r="T3160" s="1"/>
  <c r="V3160"/>
  <c r="W3160"/>
  <c r="S3161"/>
  <c r="T3161" s="1"/>
  <c r="V3161"/>
  <c r="W3161"/>
  <c r="S3162"/>
  <c r="T3162" s="1"/>
  <c r="V3162"/>
  <c r="W3162"/>
  <c r="S3163"/>
  <c r="T3163" s="1"/>
  <c r="V3163"/>
  <c r="W3163"/>
  <c r="S3164"/>
  <c r="T3164" s="1"/>
  <c r="V3164"/>
  <c r="W3164"/>
  <c r="S3165"/>
  <c r="T3165" s="1"/>
  <c r="V3165"/>
  <c r="W3165"/>
  <c r="S3166"/>
  <c r="T3166" s="1"/>
  <c r="V3166"/>
  <c r="W3166"/>
  <c r="S3167"/>
  <c r="T3167" s="1"/>
  <c r="V3167"/>
  <c r="W3167"/>
  <c r="S3168"/>
  <c r="T3168" s="1"/>
  <c r="V3168"/>
  <c r="W3168"/>
  <c r="S3169"/>
  <c r="T3169" s="1"/>
  <c r="V3169"/>
  <c r="W3169"/>
  <c r="S3170"/>
  <c r="T3170" s="1"/>
  <c r="V3170"/>
  <c r="W3170"/>
  <c r="S3171"/>
  <c r="T3171" s="1"/>
  <c r="V3171"/>
  <c r="W3171"/>
  <c r="S3172"/>
  <c r="T3172" s="1"/>
  <c r="V3172"/>
  <c r="W3172"/>
  <c r="S3173"/>
  <c r="T3173" s="1"/>
  <c r="V3173"/>
  <c r="W3173"/>
  <c r="S3174"/>
  <c r="T3174" s="1"/>
  <c r="V3174"/>
  <c r="W3174"/>
  <c r="S3175"/>
  <c r="T3175" s="1"/>
  <c r="V3175"/>
  <c r="W3175"/>
  <c r="S3176"/>
  <c r="T3176" s="1"/>
  <c r="V3176"/>
  <c r="W3176"/>
  <c r="S3177"/>
  <c r="T3177" s="1"/>
  <c r="V3177"/>
  <c r="W3177"/>
  <c r="S3178"/>
  <c r="T3178" s="1"/>
  <c r="V3178"/>
  <c r="W3178"/>
  <c r="S3179"/>
  <c r="T3179" s="1"/>
  <c r="V3179"/>
  <c r="W3179"/>
  <c r="S3180"/>
  <c r="T3180" s="1"/>
  <c r="V3180"/>
  <c r="W3180"/>
  <c r="S3181"/>
  <c r="T3181" s="1"/>
  <c r="V3181"/>
  <c r="W3181"/>
  <c r="S3182"/>
  <c r="T3182" s="1"/>
  <c r="V3182"/>
  <c r="W3182"/>
  <c r="S3183"/>
  <c r="T3183" s="1"/>
  <c r="V3183"/>
  <c r="W3183"/>
  <c r="S3184"/>
  <c r="T3184" s="1"/>
  <c r="V3184"/>
  <c r="W3184"/>
  <c r="S3185"/>
  <c r="T3185" s="1"/>
  <c r="V3185"/>
  <c r="W3185"/>
  <c r="S3186"/>
  <c r="T3186" s="1"/>
  <c r="V3186"/>
  <c r="W3186"/>
  <c r="S3187"/>
  <c r="T3187" s="1"/>
  <c r="V3187"/>
  <c r="W3187"/>
  <c r="S3188"/>
  <c r="T3188" s="1"/>
  <c r="V3188"/>
  <c r="W3188"/>
  <c r="S3189"/>
  <c r="T3189" s="1"/>
  <c r="V3189"/>
  <c r="W3189"/>
  <c r="S3190"/>
  <c r="T3190" s="1"/>
  <c r="V3190"/>
  <c r="W3190"/>
  <c r="S3191"/>
  <c r="T3191" s="1"/>
  <c r="V3191"/>
  <c r="W3191"/>
  <c r="S3192"/>
  <c r="T3192" s="1"/>
  <c r="V3192"/>
  <c r="W3192"/>
  <c r="S3193"/>
  <c r="T3193" s="1"/>
  <c r="V3193"/>
  <c r="W3193"/>
  <c r="S3194"/>
  <c r="T3194" s="1"/>
  <c r="V3194"/>
  <c r="W3194"/>
  <c r="S3195"/>
  <c r="T3195" s="1"/>
  <c r="V3195"/>
  <c r="W3195"/>
  <c r="S3196"/>
  <c r="T3196" s="1"/>
  <c r="V3196"/>
  <c r="W3196"/>
  <c r="S3197"/>
  <c r="T3197" s="1"/>
  <c r="V3197"/>
  <c r="W3197"/>
  <c r="S3198"/>
  <c r="T3198" s="1"/>
  <c r="V3198"/>
  <c r="W3198"/>
  <c r="S3199"/>
  <c r="T3199" s="1"/>
  <c r="V3199"/>
  <c r="W3199"/>
  <c r="S3200"/>
  <c r="T3200" s="1"/>
  <c r="V3200"/>
  <c r="W3200"/>
  <c r="S3201"/>
  <c r="T3201" s="1"/>
  <c r="V3201"/>
  <c r="W3201"/>
  <c r="S3202"/>
  <c r="T3202" s="1"/>
  <c r="V3202"/>
  <c r="W3202"/>
  <c r="S3203"/>
  <c r="T3203" s="1"/>
  <c r="V3203"/>
  <c r="W3203"/>
  <c r="S3204"/>
  <c r="T3204" s="1"/>
  <c r="V3204"/>
  <c r="W3204"/>
  <c r="S3205"/>
  <c r="T3205" s="1"/>
  <c r="V3205"/>
  <c r="W3205"/>
  <c r="S3206"/>
  <c r="T3206" s="1"/>
  <c r="V3206"/>
  <c r="W3206"/>
  <c r="S3207"/>
  <c r="T3207" s="1"/>
  <c r="V3207"/>
  <c r="W3207"/>
  <c r="S3208"/>
  <c r="T3208" s="1"/>
  <c r="V3208"/>
  <c r="W3208"/>
  <c r="S3209"/>
  <c r="T3209" s="1"/>
  <c r="V3209"/>
  <c r="W3209"/>
  <c r="S3210"/>
  <c r="T3210" s="1"/>
  <c r="V3210"/>
  <c r="W3210"/>
  <c r="S3211"/>
  <c r="T3211" s="1"/>
  <c r="V3211"/>
  <c r="W3211"/>
  <c r="S3212"/>
  <c r="T3212" s="1"/>
  <c r="V3212"/>
  <c r="W3212"/>
  <c r="S3213"/>
  <c r="T3213" s="1"/>
  <c r="V3213"/>
  <c r="W3213"/>
  <c r="S3214"/>
  <c r="T3214" s="1"/>
  <c r="V3214"/>
  <c r="W3214"/>
  <c r="S3215"/>
  <c r="T3215" s="1"/>
  <c r="V3215"/>
  <c r="W3215"/>
  <c r="S3216"/>
  <c r="T3216" s="1"/>
  <c r="V3216"/>
  <c r="W3216"/>
  <c r="S3217"/>
  <c r="T3217" s="1"/>
  <c r="V3217"/>
  <c r="W3217"/>
  <c r="S3218"/>
  <c r="T3218" s="1"/>
  <c r="V3218"/>
  <c r="W3218"/>
  <c r="S3219"/>
  <c r="T3219" s="1"/>
  <c r="V3219"/>
  <c r="W3219"/>
  <c r="S3220"/>
  <c r="T3220" s="1"/>
  <c r="V3220"/>
  <c r="W3220"/>
  <c r="S3221"/>
  <c r="T3221" s="1"/>
  <c r="V3221"/>
  <c r="W3221"/>
  <c r="S3222"/>
  <c r="T3222" s="1"/>
  <c r="V3222"/>
  <c r="W3222"/>
  <c r="S3223"/>
  <c r="T3223" s="1"/>
  <c r="V3223"/>
  <c r="W3223"/>
  <c r="S3224"/>
  <c r="T3224" s="1"/>
  <c r="V3224"/>
  <c r="W3224"/>
  <c r="S3225"/>
  <c r="T3225" s="1"/>
  <c r="V3225"/>
  <c r="W3225"/>
  <c r="S3226"/>
  <c r="T3226" s="1"/>
  <c r="V3226"/>
  <c r="W3226"/>
  <c r="S3227"/>
  <c r="T3227" s="1"/>
  <c r="V3227"/>
  <c r="W3227"/>
  <c r="S3228"/>
  <c r="T3228" s="1"/>
  <c r="V3228"/>
  <c r="W3228"/>
  <c r="S3229"/>
  <c r="T3229" s="1"/>
  <c r="V3229"/>
  <c r="W3229"/>
  <c r="S3230"/>
  <c r="T3230" s="1"/>
  <c r="V3230"/>
  <c r="W3230"/>
  <c r="S3231"/>
  <c r="T3231" s="1"/>
  <c r="V3231"/>
  <c r="W3231"/>
  <c r="S3232"/>
  <c r="T3232" s="1"/>
  <c r="V3232"/>
  <c r="W3232"/>
  <c r="S3233"/>
  <c r="T3233" s="1"/>
  <c r="V3233"/>
  <c r="W3233"/>
  <c r="S3234"/>
  <c r="T3234" s="1"/>
  <c r="V3234"/>
  <c r="W3234"/>
  <c r="S3235"/>
  <c r="T3235" s="1"/>
  <c r="V3235"/>
  <c r="W3235"/>
  <c r="S3236"/>
  <c r="T3236" s="1"/>
  <c r="V3236"/>
  <c r="W3236"/>
  <c r="S3237"/>
  <c r="T3237" s="1"/>
  <c r="V3237"/>
  <c r="W3237"/>
  <c r="S3238"/>
  <c r="T3238" s="1"/>
  <c r="V3238"/>
  <c r="W3238"/>
  <c r="S3239"/>
  <c r="T3239" s="1"/>
  <c r="V3239"/>
  <c r="W3239"/>
  <c r="S3240"/>
  <c r="T3240" s="1"/>
  <c r="V3240"/>
  <c r="W3240"/>
  <c r="S3241"/>
  <c r="T3241" s="1"/>
  <c r="V3241"/>
  <c r="W3241"/>
  <c r="S3242"/>
  <c r="T3242" s="1"/>
  <c r="V3242"/>
  <c r="W3242"/>
  <c r="S3243"/>
  <c r="T3243" s="1"/>
  <c r="V3243"/>
  <c r="W3243"/>
  <c r="S3244"/>
  <c r="T3244" s="1"/>
  <c r="V3244"/>
  <c r="W3244"/>
  <c r="S3245"/>
  <c r="T3245" s="1"/>
  <c r="V3245"/>
  <c r="W3245"/>
  <c r="S3246"/>
  <c r="T3246" s="1"/>
  <c r="V3246"/>
  <c r="W3246"/>
  <c r="S3247"/>
  <c r="T3247" s="1"/>
  <c r="V3247"/>
  <c r="W3247"/>
  <c r="S3248"/>
  <c r="T3248" s="1"/>
  <c r="V3248"/>
  <c r="W3248"/>
  <c r="S3249"/>
  <c r="T3249" s="1"/>
  <c r="V3249"/>
  <c r="W3249"/>
  <c r="S3250"/>
  <c r="T3250" s="1"/>
  <c r="V3250"/>
  <c r="W3250"/>
  <c r="S3251"/>
  <c r="T3251" s="1"/>
  <c r="V3251"/>
  <c r="W3251"/>
  <c r="S3252"/>
  <c r="T3252" s="1"/>
  <c r="V3252"/>
  <c r="W3252"/>
  <c r="S3253"/>
  <c r="T3253" s="1"/>
  <c r="V3253"/>
  <c r="W3253"/>
  <c r="S3254"/>
  <c r="T3254" s="1"/>
  <c r="V3254"/>
  <c r="W3254"/>
  <c r="S3255"/>
  <c r="T3255" s="1"/>
  <c r="V3255"/>
  <c r="W3255"/>
  <c r="S3256"/>
  <c r="T3256" s="1"/>
  <c r="V3256"/>
  <c r="W3256"/>
  <c r="S3257"/>
  <c r="T3257" s="1"/>
  <c r="V3257"/>
  <c r="W3257"/>
  <c r="S3258"/>
  <c r="T3258" s="1"/>
  <c r="V3258"/>
  <c r="W3258"/>
  <c r="S3259"/>
  <c r="T3259" s="1"/>
  <c r="V3259"/>
  <c r="W3259"/>
  <c r="S3260"/>
  <c r="T3260" s="1"/>
  <c r="V3260"/>
  <c r="W3260"/>
  <c r="S3261"/>
  <c r="T3261" s="1"/>
  <c r="V3261"/>
  <c r="W3261"/>
  <c r="S3262"/>
  <c r="T3262" s="1"/>
  <c r="V3262"/>
  <c r="W3262"/>
  <c r="S3263"/>
  <c r="T3263" s="1"/>
  <c r="V3263"/>
  <c r="W3263"/>
  <c r="S3264"/>
  <c r="T3264" s="1"/>
  <c r="V3264"/>
  <c r="W3264"/>
  <c r="S3265"/>
  <c r="T3265" s="1"/>
  <c r="V3265"/>
  <c r="W3265"/>
  <c r="S3266"/>
  <c r="T3266" s="1"/>
  <c r="V3266"/>
  <c r="W3266"/>
  <c r="S3267"/>
  <c r="T3267" s="1"/>
  <c r="V3267"/>
  <c r="W3267"/>
  <c r="S3268"/>
  <c r="T3268" s="1"/>
  <c r="V3268"/>
  <c r="W3268"/>
  <c r="S3269"/>
  <c r="T3269" s="1"/>
  <c r="V3269"/>
  <c r="W3269"/>
  <c r="S3270"/>
  <c r="T3270" s="1"/>
  <c r="V3270"/>
  <c r="W3270"/>
  <c r="S3271"/>
  <c r="T3271" s="1"/>
  <c r="V3271"/>
  <c r="W3271"/>
  <c r="S3272"/>
  <c r="T3272" s="1"/>
  <c r="V3272"/>
  <c r="W3272"/>
  <c r="S3273"/>
  <c r="T3273" s="1"/>
  <c r="V3273"/>
  <c r="W3273"/>
  <c r="S3274"/>
  <c r="T3274" s="1"/>
  <c r="V3274"/>
  <c r="W3274"/>
  <c r="S3275"/>
  <c r="T3275" s="1"/>
  <c r="V3275"/>
  <c r="W3275"/>
  <c r="S3276"/>
  <c r="T3276" s="1"/>
  <c r="V3276"/>
  <c r="W3276"/>
  <c r="S3277"/>
  <c r="T3277" s="1"/>
  <c r="V3277"/>
  <c r="W3277"/>
  <c r="S3278"/>
  <c r="T3278" s="1"/>
  <c r="V3278"/>
  <c r="W3278"/>
  <c r="S3279"/>
  <c r="T3279" s="1"/>
  <c r="V3279"/>
  <c r="W3279"/>
  <c r="S3280"/>
  <c r="T3280" s="1"/>
  <c r="V3280"/>
  <c r="W3280"/>
  <c r="S3281"/>
  <c r="T3281" s="1"/>
  <c r="V3281"/>
  <c r="W3281"/>
  <c r="S3282"/>
  <c r="T3282" s="1"/>
  <c r="V3282"/>
  <c r="W3282"/>
  <c r="S3283"/>
  <c r="T3283" s="1"/>
  <c r="V3283"/>
  <c r="W3283"/>
  <c r="S3284"/>
  <c r="T3284" s="1"/>
  <c r="V3284"/>
  <c r="W3284"/>
  <c r="S3285"/>
  <c r="T3285" s="1"/>
  <c r="V3285"/>
  <c r="W3285"/>
  <c r="S3286"/>
  <c r="T3286" s="1"/>
  <c r="V3286"/>
  <c r="W3286"/>
  <c r="S3287"/>
  <c r="T3287" s="1"/>
  <c r="V3287"/>
  <c r="W3287"/>
  <c r="S3288"/>
  <c r="T3288" s="1"/>
  <c r="V3288"/>
  <c r="W3288"/>
  <c r="S3289"/>
  <c r="T3289" s="1"/>
  <c r="V3289"/>
  <c r="W3289"/>
  <c r="S3290"/>
  <c r="T3290" s="1"/>
  <c r="V3290"/>
  <c r="W3290"/>
  <c r="S3291"/>
  <c r="T3291" s="1"/>
  <c r="V3291"/>
  <c r="W3291"/>
  <c r="S3292"/>
  <c r="T3292" s="1"/>
  <c r="V3292"/>
  <c r="W3292"/>
  <c r="S3293"/>
  <c r="T3293" s="1"/>
  <c r="V3293"/>
  <c r="W3293"/>
  <c r="S3294"/>
  <c r="T3294" s="1"/>
  <c r="V3294"/>
  <c r="W3294"/>
  <c r="S3295"/>
  <c r="T3295" s="1"/>
  <c r="V3295"/>
  <c r="W3295"/>
  <c r="S3296"/>
  <c r="T3296" s="1"/>
  <c r="V3296"/>
  <c r="W3296"/>
  <c r="S3297"/>
  <c r="T3297" s="1"/>
  <c r="V3297"/>
  <c r="W3297"/>
  <c r="S3298"/>
  <c r="T3298" s="1"/>
  <c r="V3298"/>
  <c r="W3298"/>
  <c r="S3299"/>
  <c r="T3299" s="1"/>
  <c r="V3299"/>
  <c r="W3299"/>
  <c r="S3300"/>
  <c r="T3300" s="1"/>
  <c r="V3300"/>
  <c r="W3300"/>
  <c r="S3301"/>
  <c r="T3301" s="1"/>
  <c r="V3301"/>
  <c r="W3301"/>
  <c r="S3302"/>
  <c r="T3302" s="1"/>
  <c r="V3302"/>
  <c r="W3302"/>
  <c r="S3303"/>
  <c r="T3303" s="1"/>
  <c r="V3303"/>
  <c r="W3303"/>
  <c r="S3304"/>
  <c r="T3304" s="1"/>
  <c r="V3304"/>
  <c r="W3304"/>
  <c r="S3305"/>
  <c r="T3305" s="1"/>
  <c r="V3305"/>
  <c r="W3305"/>
  <c r="S3306"/>
  <c r="T3306" s="1"/>
  <c r="V3306"/>
  <c r="W3306"/>
  <c r="S3307"/>
  <c r="T3307" s="1"/>
  <c r="V3307"/>
  <c r="W3307"/>
  <c r="S3308"/>
  <c r="T3308" s="1"/>
  <c r="V3308"/>
  <c r="W3308"/>
  <c r="S3309"/>
  <c r="T3309" s="1"/>
  <c r="V3309"/>
  <c r="W3309"/>
  <c r="S3310"/>
  <c r="T3310" s="1"/>
  <c r="V3310"/>
  <c r="W3310"/>
  <c r="S3311"/>
  <c r="T3311" s="1"/>
  <c r="V3311"/>
  <c r="W3311"/>
  <c r="S3312"/>
  <c r="T3312" s="1"/>
  <c r="V3312"/>
  <c r="W3312"/>
  <c r="S3313"/>
  <c r="T3313" s="1"/>
  <c r="V3313"/>
  <c r="W3313"/>
  <c r="S3314"/>
  <c r="T3314" s="1"/>
  <c r="V3314"/>
  <c r="W3314"/>
  <c r="S3315"/>
  <c r="T3315" s="1"/>
  <c r="V3315"/>
  <c r="W3315"/>
  <c r="S3316"/>
  <c r="T3316" s="1"/>
  <c r="V3316"/>
  <c r="W3316"/>
  <c r="S3317"/>
  <c r="T3317" s="1"/>
  <c r="V3317"/>
  <c r="W3317"/>
  <c r="S3318"/>
  <c r="T3318" s="1"/>
  <c r="V3318"/>
  <c r="W3318"/>
  <c r="S3319"/>
  <c r="T3319" s="1"/>
  <c r="V3319"/>
  <c r="W3319"/>
  <c r="S3320"/>
  <c r="T3320" s="1"/>
  <c r="V3320"/>
  <c r="W3320"/>
  <c r="S3321"/>
  <c r="T3321" s="1"/>
  <c r="V3321"/>
  <c r="W3321"/>
  <c r="S3322"/>
  <c r="T3322" s="1"/>
  <c r="V3322"/>
  <c r="W3322"/>
  <c r="S3323"/>
  <c r="T3323" s="1"/>
  <c r="V3323"/>
  <c r="W3323"/>
  <c r="S3324"/>
  <c r="T3324" s="1"/>
  <c r="V3324"/>
  <c r="W3324"/>
  <c r="S3325"/>
  <c r="T3325" s="1"/>
  <c r="V3325"/>
  <c r="W3325"/>
  <c r="S3326"/>
  <c r="T3326" s="1"/>
  <c r="V3326"/>
  <c r="W3326"/>
  <c r="S3327"/>
  <c r="T3327" s="1"/>
  <c r="V3327"/>
  <c r="W3327"/>
  <c r="S3328"/>
  <c r="T3328" s="1"/>
  <c r="V3328"/>
  <c r="W3328"/>
  <c r="S3329"/>
  <c r="T3329" s="1"/>
  <c r="V3329"/>
  <c r="W3329"/>
  <c r="S3330"/>
  <c r="T3330" s="1"/>
  <c r="V3330"/>
  <c r="W3330"/>
  <c r="S3331"/>
  <c r="T3331" s="1"/>
  <c r="V3331"/>
  <c r="W3331"/>
  <c r="S3332"/>
  <c r="T3332" s="1"/>
  <c r="V3332"/>
  <c r="W3332"/>
  <c r="S3333"/>
  <c r="T3333" s="1"/>
  <c r="V3333"/>
  <c r="W3333"/>
  <c r="S3334"/>
  <c r="T3334" s="1"/>
  <c r="V3334"/>
  <c r="W3334"/>
  <c r="S3335"/>
  <c r="T3335" s="1"/>
  <c r="V3335"/>
  <c r="W3335"/>
  <c r="S3336"/>
  <c r="T3336" s="1"/>
  <c r="V3336"/>
  <c r="W3336"/>
  <c r="S3337"/>
  <c r="T3337" s="1"/>
  <c r="V3337"/>
  <c r="W3337"/>
  <c r="S3338"/>
  <c r="T3338" s="1"/>
  <c r="V3338"/>
  <c r="W3338"/>
  <c r="S3339"/>
  <c r="T3339" s="1"/>
  <c r="V3339"/>
  <c r="W3339"/>
  <c r="S3340"/>
  <c r="T3340" s="1"/>
  <c r="V3340"/>
  <c r="W3340"/>
  <c r="S3341"/>
  <c r="T3341" s="1"/>
  <c r="V3341"/>
  <c r="W3341"/>
  <c r="S3342"/>
  <c r="T3342" s="1"/>
  <c r="V3342"/>
  <c r="W3342"/>
  <c r="S3343"/>
  <c r="T3343" s="1"/>
  <c r="V3343"/>
  <c r="W3343"/>
  <c r="S3344"/>
  <c r="T3344" s="1"/>
  <c r="V3344"/>
  <c r="W3344"/>
  <c r="S3345"/>
  <c r="T3345" s="1"/>
  <c r="V3345"/>
  <c r="W3345"/>
  <c r="S3346"/>
  <c r="T3346" s="1"/>
  <c r="V3346"/>
  <c r="W3346"/>
  <c r="S3347"/>
  <c r="T3347" s="1"/>
  <c r="V3347"/>
  <c r="W3347"/>
  <c r="S3348"/>
  <c r="T3348" s="1"/>
  <c r="V3348"/>
  <c r="W3348"/>
  <c r="S3349"/>
  <c r="T3349" s="1"/>
  <c r="V3349"/>
  <c r="W3349"/>
  <c r="S3350"/>
  <c r="T3350" s="1"/>
  <c r="V3350"/>
  <c r="W3350"/>
  <c r="S3351"/>
  <c r="T3351" s="1"/>
  <c r="V3351"/>
  <c r="W3351"/>
  <c r="S3352"/>
  <c r="T3352" s="1"/>
  <c r="V3352"/>
  <c r="W3352"/>
  <c r="S3353"/>
  <c r="T3353" s="1"/>
  <c r="V3353"/>
  <c r="W3353"/>
  <c r="S3354"/>
  <c r="T3354" s="1"/>
  <c r="V3354"/>
  <c r="W3354"/>
  <c r="S3355"/>
  <c r="T3355" s="1"/>
  <c r="V3355"/>
  <c r="W3355"/>
  <c r="S3356"/>
  <c r="T3356" s="1"/>
  <c r="V3356"/>
  <c r="W3356"/>
  <c r="S3357"/>
  <c r="T3357" s="1"/>
  <c r="V3357"/>
  <c r="W3357"/>
  <c r="S3358"/>
  <c r="T3358" s="1"/>
  <c r="V3358"/>
  <c r="W3358"/>
  <c r="S3359"/>
  <c r="T3359" s="1"/>
  <c r="V3359"/>
  <c r="W3359"/>
  <c r="S3360"/>
  <c r="T3360" s="1"/>
  <c r="V3360"/>
  <c r="W3360"/>
  <c r="S3361"/>
  <c r="T3361" s="1"/>
  <c r="V3361"/>
  <c r="W3361"/>
  <c r="S3362"/>
  <c r="T3362" s="1"/>
  <c r="V3362"/>
  <c r="W3362"/>
  <c r="S3363"/>
  <c r="T3363" s="1"/>
  <c r="V3363"/>
  <c r="W3363"/>
  <c r="S3364"/>
  <c r="T3364" s="1"/>
  <c r="V3364"/>
  <c r="W3364"/>
  <c r="S3365"/>
  <c r="T3365" s="1"/>
  <c r="V3365"/>
  <c r="W3365"/>
  <c r="S3366"/>
  <c r="T3366" s="1"/>
  <c r="V3366"/>
  <c r="W3366"/>
  <c r="S3367"/>
  <c r="T3367" s="1"/>
  <c r="V3367"/>
  <c r="W3367"/>
  <c r="S3368"/>
  <c r="T3368" s="1"/>
  <c r="V3368"/>
  <c r="W3368"/>
  <c r="S3369"/>
  <c r="T3369" s="1"/>
  <c r="V3369"/>
  <c r="W3369"/>
  <c r="S3370"/>
  <c r="T3370" s="1"/>
  <c r="V3370"/>
  <c r="W3370"/>
  <c r="S3371"/>
  <c r="T3371" s="1"/>
  <c r="V3371"/>
  <c r="W3371"/>
  <c r="S3372"/>
  <c r="T3372" s="1"/>
  <c r="V3372"/>
  <c r="W3372"/>
  <c r="S3373"/>
  <c r="T3373" s="1"/>
  <c r="V3373"/>
  <c r="W3373"/>
  <c r="S3374"/>
  <c r="T3374" s="1"/>
  <c r="V3374"/>
  <c r="W3374"/>
  <c r="S3375"/>
  <c r="T3375" s="1"/>
  <c r="V3375"/>
  <c r="W3375"/>
  <c r="S3376"/>
  <c r="T3376" s="1"/>
  <c r="V3376"/>
  <c r="W3376"/>
  <c r="S3377"/>
  <c r="T3377" s="1"/>
  <c r="V3377"/>
  <c r="W3377"/>
  <c r="S3378"/>
  <c r="T3378" s="1"/>
  <c r="V3378"/>
  <c r="W3378"/>
  <c r="S3379"/>
  <c r="T3379" s="1"/>
  <c r="V3379"/>
  <c r="W3379"/>
  <c r="S3380"/>
  <c r="T3380" s="1"/>
  <c r="V3380"/>
  <c r="W3380"/>
  <c r="S3381"/>
  <c r="T3381" s="1"/>
  <c r="V3381"/>
  <c r="W3381"/>
  <c r="S3382"/>
  <c r="T3382" s="1"/>
  <c r="V3382"/>
  <c r="W3382"/>
  <c r="S3383"/>
  <c r="T3383" s="1"/>
  <c r="V3383"/>
  <c r="W3383"/>
  <c r="S3384"/>
  <c r="T3384" s="1"/>
  <c r="V3384"/>
  <c r="W3384"/>
  <c r="S3385"/>
  <c r="T3385" s="1"/>
  <c r="V3385"/>
  <c r="W3385"/>
  <c r="S3386"/>
  <c r="T3386" s="1"/>
  <c r="V3386"/>
  <c r="W3386"/>
  <c r="S3387"/>
  <c r="T3387" s="1"/>
  <c r="V3387"/>
  <c r="W3387"/>
  <c r="S3388"/>
  <c r="T3388" s="1"/>
  <c r="V3388"/>
  <c r="W3388"/>
  <c r="S3389"/>
  <c r="T3389" s="1"/>
  <c r="V3389"/>
  <c r="W3389"/>
  <c r="S3390"/>
  <c r="T3390" s="1"/>
  <c r="V3390"/>
  <c r="W3390"/>
  <c r="S3391"/>
  <c r="T3391" s="1"/>
  <c r="V3391"/>
  <c r="W3391"/>
  <c r="S3392"/>
  <c r="T3392" s="1"/>
  <c r="V3392"/>
  <c r="W3392"/>
  <c r="S3393"/>
  <c r="T3393" s="1"/>
  <c r="V3393"/>
  <c r="W3393"/>
  <c r="S3394"/>
  <c r="T3394" s="1"/>
  <c r="V3394"/>
  <c r="W3394"/>
  <c r="S3395"/>
  <c r="T3395" s="1"/>
  <c r="V3395"/>
  <c r="W3395"/>
  <c r="S3396"/>
  <c r="T3396" s="1"/>
  <c r="V3396"/>
  <c r="W3396"/>
  <c r="S3397"/>
  <c r="T3397" s="1"/>
  <c r="V3397"/>
  <c r="W3397"/>
  <c r="S3398"/>
  <c r="T3398" s="1"/>
  <c r="V3398"/>
  <c r="W3398"/>
  <c r="S3399"/>
  <c r="T3399" s="1"/>
  <c r="V3399"/>
  <c r="W3399"/>
  <c r="S3400"/>
  <c r="T3400" s="1"/>
  <c r="V3400"/>
  <c r="W3400"/>
  <c r="S3401"/>
  <c r="T3401" s="1"/>
  <c r="V3401"/>
  <c r="W3401"/>
  <c r="S3402"/>
  <c r="T3402" s="1"/>
  <c r="V3402"/>
  <c r="W3402"/>
  <c r="S3403"/>
  <c r="T3403" s="1"/>
  <c r="V3403"/>
  <c r="W3403"/>
  <c r="S3404"/>
  <c r="T3404" s="1"/>
  <c r="V3404"/>
  <c r="W3404"/>
  <c r="S3405"/>
  <c r="T3405" s="1"/>
  <c r="V3405"/>
  <c r="W3405"/>
  <c r="S3406"/>
  <c r="T3406" s="1"/>
  <c r="V3406"/>
  <c r="W3406"/>
  <c r="S3407"/>
  <c r="T3407" s="1"/>
  <c r="V3407"/>
  <c r="W3407"/>
  <c r="S3408"/>
  <c r="T3408" s="1"/>
  <c r="V3408"/>
  <c r="W3408"/>
  <c r="S3409"/>
  <c r="T3409" s="1"/>
  <c r="V3409"/>
  <c r="W3409"/>
  <c r="S3410"/>
  <c r="T3410" s="1"/>
  <c r="V3410"/>
  <c r="W3410"/>
  <c r="S3411"/>
  <c r="T3411" s="1"/>
  <c r="V3411"/>
  <c r="W3411"/>
  <c r="S3412"/>
  <c r="T3412" s="1"/>
  <c r="V3412"/>
  <c r="W3412"/>
  <c r="S3413"/>
  <c r="T3413" s="1"/>
  <c r="V3413"/>
  <c r="W3413"/>
  <c r="S3414"/>
  <c r="T3414" s="1"/>
  <c r="V3414"/>
  <c r="W3414"/>
  <c r="S3415"/>
  <c r="T3415" s="1"/>
  <c r="V3415"/>
  <c r="W3415"/>
  <c r="S3416"/>
  <c r="T3416" s="1"/>
  <c r="V3416"/>
  <c r="W3416"/>
  <c r="S3417"/>
  <c r="T3417" s="1"/>
  <c r="V3417"/>
  <c r="W3417"/>
  <c r="S3418"/>
  <c r="T3418" s="1"/>
  <c r="V3418"/>
  <c r="W3418"/>
  <c r="S3419"/>
  <c r="T3419" s="1"/>
  <c r="V3419"/>
  <c r="W3419"/>
  <c r="S3420"/>
  <c r="T3420" s="1"/>
  <c r="V3420"/>
  <c r="W3420"/>
  <c r="S3421"/>
  <c r="T3421" s="1"/>
  <c r="V3421"/>
  <c r="W3421"/>
  <c r="S3422"/>
  <c r="T3422" s="1"/>
  <c r="V3422"/>
  <c r="W3422"/>
  <c r="S3423"/>
  <c r="T3423" s="1"/>
  <c r="V3423"/>
  <c r="W3423"/>
  <c r="S3424"/>
  <c r="T3424" s="1"/>
  <c r="V3424"/>
  <c r="W3424"/>
  <c r="S3425"/>
  <c r="T3425" s="1"/>
  <c r="V3425"/>
  <c r="W3425"/>
  <c r="S3426"/>
  <c r="T3426" s="1"/>
  <c r="V3426"/>
  <c r="W3426"/>
  <c r="S3427"/>
  <c r="T3427" s="1"/>
  <c r="V3427"/>
  <c r="W3427"/>
  <c r="S3428"/>
  <c r="T3428" s="1"/>
  <c r="V3428"/>
  <c r="W3428"/>
  <c r="S3429"/>
  <c r="T3429" s="1"/>
  <c r="V3429"/>
  <c r="W3429"/>
  <c r="S3430"/>
  <c r="T3430" s="1"/>
  <c r="V3430"/>
  <c r="W3430"/>
  <c r="S3431"/>
  <c r="T3431" s="1"/>
  <c r="V3431"/>
  <c r="W3431"/>
  <c r="S3432"/>
  <c r="T3432" s="1"/>
  <c r="V3432"/>
  <c r="W3432"/>
  <c r="S3433"/>
  <c r="T3433" s="1"/>
  <c r="V3433"/>
  <c r="W3433"/>
  <c r="S3434"/>
  <c r="T3434" s="1"/>
  <c r="V3434"/>
  <c r="W3434"/>
  <c r="S3435"/>
  <c r="T3435" s="1"/>
  <c r="V3435"/>
  <c r="W3435"/>
  <c r="S3436"/>
  <c r="T3436" s="1"/>
  <c r="V3436"/>
  <c r="W3436"/>
  <c r="S3437"/>
  <c r="T3437" s="1"/>
  <c r="V3437"/>
  <c r="W3437"/>
  <c r="S3438"/>
  <c r="T3438" s="1"/>
  <c r="V3438"/>
  <c r="W3438"/>
  <c r="S3439"/>
  <c r="T3439" s="1"/>
  <c r="V3439"/>
  <c r="W3439"/>
  <c r="S3440"/>
  <c r="T3440" s="1"/>
  <c r="V3440"/>
  <c r="W3440"/>
  <c r="S3441"/>
  <c r="T3441" s="1"/>
  <c r="V3441"/>
  <c r="W3441"/>
  <c r="S3442"/>
  <c r="T3442" s="1"/>
  <c r="V3442"/>
  <c r="W3442"/>
  <c r="S3443"/>
  <c r="T3443" s="1"/>
  <c r="V3443"/>
  <c r="W3443"/>
  <c r="S3444"/>
  <c r="T3444" s="1"/>
  <c r="V3444"/>
  <c r="W3444"/>
  <c r="S3445"/>
  <c r="T3445" s="1"/>
  <c r="V3445"/>
  <c r="W3445"/>
  <c r="S3446"/>
  <c r="T3446" s="1"/>
  <c r="V3446"/>
  <c r="W3446"/>
  <c r="S3447"/>
  <c r="T3447" s="1"/>
  <c r="V3447"/>
  <c r="W3447"/>
  <c r="S3448"/>
  <c r="T3448" s="1"/>
  <c r="V3448"/>
  <c r="W3448"/>
  <c r="S3449"/>
  <c r="T3449" s="1"/>
  <c r="V3449"/>
  <c r="W3449"/>
  <c r="S3450"/>
  <c r="T3450" s="1"/>
  <c r="V3450"/>
  <c r="W3450"/>
  <c r="S3451"/>
  <c r="T3451" s="1"/>
  <c r="V3451"/>
  <c r="W3451"/>
  <c r="S3452"/>
  <c r="T3452" s="1"/>
  <c r="V3452"/>
  <c r="W3452"/>
  <c r="S3453"/>
  <c r="T3453" s="1"/>
  <c r="V3453"/>
  <c r="W3453"/>
  <c r="S3454"/>
  <c r="T3454" s="1"/>
  <c r="V3454"/>
  <c r="W3454"/>
  <c r="S3455"/>
  <c r="T3455" s="1"/>
  <c r="V3455"/>
  <c r="W3455"/>
  <c r="S3456"/>
  <c r="T3456" s="1"/>
  <c r="V3456"/>
  <c r="W3456"/>
  <c r="S3457"/>
  <c r="T3457" s="1"/>
  <c r="V3457"/>
  <c r="W3457"/>
  <c r="S3458"/>
  <c r="T3458" s="1"/>
  <c r="V3458"/>
  <c r="W3458"/>
  <c r="S3459"/>
  <c r="T3459" s="1"/>
  <c r="V3459"/>
  <c r="W3459"/>
  <c r="S3460"/>
  <c r="T3460" s="1"/>
  <c r="V3460"/>
  <c r="W3460"/>
  <c r="S3461"/>
  <c r="T3461" s="1"/>
  <c r="V3461"/>
  <c r="W3461"/>
  <c r="S3462"/>
  <c r="T3462" s="1"/>
  <c r="V3462"/>
  <c r="W3462"/>
  <c r="S3463"/>
  <c r="T3463" s="1"/>
  <c r="V3463"/>
  <c r="W3463"/>
  <c r="S3464"/>
  <c r="T3464" s="1"/>
  <c r="V3464"/>
  <c r="W3464"/>
  <c r="S3465"/>
  <c r="T3465" s="1"/>
  <c r="V3465"/>
  <c r="W3465"/>
  <c r="S3466"/>
  <c r="T3466" s="1"/>
  <c r="V3466"/>
  <c r="W3466"/>
  <c r="S3467"/>
  <c r="T3467" s="1"/>
  <c r="V3467"/>
  <c r="W3467"/>
  <c r="S3468"/>
  <c r="T3468" s="1"/>
  <c r="V3468"/>
  <c r="W3468"/>
  <c r="S3469"/>
  <c r="T3469" s="1"/>
  <c r="V3469"/>
  <c r="W3469"/>
  <c r="S3470"/>
  <c r="T3470" s="1"/>
  <c r="V3470"/>
  <c r="W3470"/>
  <c r="S3471"/>
  <c r="T3471" s="1"/>
  <c r="V3471"/>
  <c r="W3471"/>
  <c r="S3472"/>
  <c r="T3472" s="1"/>
  <c r="V3472"/>
  <c r="W3472"/>
  <c r="S3473"/>
  <c r="T3473" s="1"/>
  <c r="V3473"/>
  <c r="W3473"/>
  <c r="S3474"/>
  <c r="T3474" s="1"/>
  <c r="V3474"/>
  <c r="W3474"/>
  <c r="S3475"/>
  <c r="T3475" s="1"/>
  <c r="V3475"/>
  <c r="W3475"/>
  <c r="S3476"/>
  <c r="T3476" s="1"/>
  <c r="V3476"/>
  <c r="W3476"/>
  <c r="S3477"/>
  <c r="T3477" s="1"/>
  <c r="V3477"/>
  <c r="W3477"/>
  <c r="S3478"/>
  <c r="T3478" s="1"/>
  <c r="V3478"/>
  <c r="W3478"/>
  <c r="S3479"/>
  <c r="T3479" s="1"/>
  <c r="V3479"/>
  <c r="W3479"/>
  <c r="S3480"/>
  <c r="T3480" s="1"/>
  <c r="V3480"/>
  <c r="W3480"/>
  <c r="S3481"/>
  <c r="T3481" s="1"/>
  <c r="V3481"/>
  <c r="W3481"/>
  <c r="S3482"/>
  <c r="T3482" s="1"/>
  <c r="V3482"/>
  <c r="W3482"/>
  <c r="S3483"/>
  <c r="T3483" s="1"/>
  <c r="V3483"/>
  <c r="W3483"/>
  <c r="S3484"/>
  <c r="T3484" s="1"/>
  <c r="V3484"/>
  <c r="W3484"/>
  <c r="S3485"/>
  <c r="T3485" s="1"/>
  <c r="V3485"/>
  <c r="W3485"/>
  <c r="S3486"/>
  <c r="T3486" s="1"/>
  <c r="V3486"/>
  <c r="W3486"/>
  <c r="S3487"/>
  <c r="T3487" s="1"/>
  <c r="V3487"/>
  <c r="W3487"/>
  <c r="S3488"/>
  <c r="T3488" s="1"/>
  <c r="V3488"/>
  <c r="W3488"/>
  <c r="S3489"/>
  <c r="T3489" s="1"/>
  <c r="V3489"/>
  <c r="W3489"/>
  <c r="S3490"/>
  <c r="T3490" s="1"/>
  <c r="V3490"/>
  <c r="W3490"/>
  <c r="S3491"/>
  <c r="T3491" s="1"/>
  <c r="V3491"/>
  <c r="W3491"/>
  <c r="S3492"/>
  <c r="T3492" s="1"/>
  <c r="V3492"/>
  <c r="W3492"/>
  <c r="S3493"/>
  <c r="T3493" s="1"/>
  <c r="V3493"/>
  <c r="W3493"/>
  <c r="S3494"/>
  <c r="T3494" s="1"/>
  <c r="V3494"/>
  <c r="W3494"/>
  <c r="S3495"/>
  <c r="T3495" s="1"/>
  <c r="V3495"/>
  <c r="W3495"/>
  <c r="S3496"/>
  <c r="T3496" s="1"/>
  <c r="V3496"/>
  <c r="W3496"/>
  <c r="S3497"/>
  <c r="T3497" s="1"/>
  <c r="V3497"/>
  <c r="W3497"/>
  <c r="S3498"/>
  <c r="T3498" s="1"/>
  <c r="V3498"/>
  <c r="W3498"/>
  <c r="S3499"/>
  <c r="T3499" s="1"/>
  <c r="V3499"/>
  <c r="W3499"/>
  <c r="S3500"/>
  <c r="T3500" s="1"/>
  <c r="V3500"/>
  <c r="W3500"/>
  <c r="S3501"/>
  <c r="T3501" s="1"/>
  <c r="V3501"/>
  <c r="W3501"/>
  <c r="S3502"/>
  <c r="T3502" s="1"/>
  <c r="V3502"/>
  <c r="W3502"/>
  <c r="S3503"/>
  <c r="T3503" s="1"/>
  <c r="V3503"/>
  <c r="W3503"/>
  <c r="S3504"/>
  <c r="T3504" s="1"/>
  <c r="V3504"/>
  <c r="W3504"/>
  <c r="S3505"/>
  <c r="T3505" s="1"/>
  <c r="V3505"/>
  <c r="W3505"/>
  <c r="S3506"/>
  <c r="T3506" s="1"/>
  <c r="V3506"/>
  <c r="W3506"/>
  <c r="S3507"/>
  <c r="T3507" s="1"/>
  <c r="V3507"/>
  <c r="W3507"/>
  <c r="S3508"/>
  <c r="T3508" s="1"/>
  <c r="V3508"/>
  <c r="W3508"/>
  <c r="S3509"/>
  <c r="T3509" s="1"/>
  <c r="V3509"/>
  <c r="W3509"/>
  <c r="S3510"/>
  <c r="T3510" s="1"/>
  <c r="V3510"/>
  <c r="W3510"/>
  <c r="S3511"/>
  <c r="T3511" s="1"/>
  <c r="V3511"/>
  <c r="W3511"/>
  <c r="S3512"/>
  <c r="T3512" s="1"/>
  <c r="V3512"/>
  <c r="W3512"/>
  <c r="S3513"/>
  <c r="T3513" s="1"/>
  <c r="V3513"/>
  <c r="W3513"/>
  <c r="S3514"/>
  <c r="T3514" s="1"/>
  <c r="V3514"/>
  <c r="W3514"/>
  <c r="S3515"/>
  <c r="T3515" s="1"/>
  <c r="V3515"/>
  <c r="W3515"/>
  <c r="S3516"/>
  <c r="T3516" s="1"/>
  <c r="V3516"/>
  <c r="W3516"/>
  <c r="S3517"/>
  <c r="T3517" s="1"/>
  <c r="V3517"/>
  <c r="W3517"/>
  <c r="S3518"/>
  <c r="T3518" s="1"/>
  <c r="V3518"/>
  <c r="W3518"/>
  <c r="S3519"/>
  <c r="T3519" s="1"/>
  <c r="V3519"/>
  <c r="W3519"/>
  <c r="S3520"/>
  <c r="T3520" s="1"/>
  <c r="V3520"/>
  <c r="W3520"/>
  <c r="S3521"/>
  <c r="T3521" s="1"/>
  <c r="V3521"/>
  <c r="W3521"/>
  <c r="S3522"/>
  <c r="T3522" s="1"/>
  <c r="V3522"/>
  <c r="W3522"/>
  <c r="S3523"/>
  <c r="T3523" s="1"/>
  <c r="V3523"/>
  <c r="W3523"/>
  <c r="S3524"/>
  <c r="T3524" s="1"/>
  <c r="V3524"/>
  <c r="W3524"/>
  <c r="S3525"/>
  <c r="T3525" s="1"/>
  <c r="V3525"/>
  <c r="W3525"/>
  <c r="S3526"/>
  <c r="T3526" s="1"/>
  <c r="V3526"/>
  <c r="W3526"/>
  <c r="S3527"/>
  <c r="T3527" s="1"/>
  <c r="V3527"/>
  <c r="W3527"/>
  <c r="S3528"/>
  <c r="T3528" s="1"/>
  <c r="V3528"/>
  <c r="W3528"/>
  <c r="S3529"/>
  <c r="T3529" s="1"/>
  <c r="V3529"/>
  <c r="W3529"/>
  <c r="S3530"/>
  <c r="T3530" s="1"/>
  <c r="V3530"/>
  <c r="W3530"/>
  <c r="S3531"/>
  <c r="T3531" s="1"/>
  <c r="V3531"/>
  <c r="W3531"/>
  <c r="S3532"/>
  <c r="T3532" s="1"/>
  <c r="V3532"/>
  <c r="W3532"/>
  <c r="S3533"/>
  <c r="T3533" s="1"/>
  <c r="V3533"/>
  <c r="W3533"/>
  <c r="S3534"/>
  <c r="T3534" s="1"/>
  <c r="V3534"/>
  <c r="W3534"/>
  <c r="S3535"/>
  <c r="T3535" s="1"/>
  <c r="V3535"/>
  <c r="W3535"/>
  <c r="S3536"/>
  <c r="T3536" s="1"/>
  <c r="V3536"/>
  <c r="W3536"/>
  <c r="S3537"/>
  <c r="T3537" s="1"/>
  <c r="V3537"/>
  <c r="W3537"/>
  <c r="S3538"/>
  <c r="T3538" s="1"/>
  <c r="V3538"/>
  <c r="W3538"/>
  <c r="S3539"/>
  <c r="T3539" s="1"/>
  <c r="V3539"/>
  <c r="W3539"/>
  <c r="S3540"/>
  <c r="T3540" s="1"/>
  <c r="V3540"/>
  <c r="W3540"/>
  <c r="S3541"/>
  <c r="T3541" s="1"/>
  <c r="V3541"/>
  <c r="W3541"/>
  <c r="S3542"/>
  <c r="T3542" s="1"/>
  <c r="V3542"/>
  <c r="W3542"/>
  <c r="S3543"/>
  <c r="T3543" s="1"/>
  <c r="V3543"/>
  <c r="W3543"/>
  <c r="S3544"/>
  <c r="T3544" s="1"/>
  <c r="V3544"/>
  <c r="W3544"/>
  <c r="S3545"/>
  <c r="T3545" s="1"/>
  <c r="V3545"/>
  <c r="W3545"/>
  <c r="S3546"/>
  <c r="T3546" s="1"/>
  <c r="V3546"/>
  <c r="W3546"/>
  <c r="S3547"/>
  <c r="T3547" s="1"/>
  <c r="V3547"/>
  <c r="W3547"/>
  <c r="S3548"/>
  <c r="T3548" s="1"/>
  <c r="V3548"/>
  <c r="W3548"/>
  <c r="S3549"/>
  <c r="T3549" s="1"/>
  <c r="V3549"/>
  <c r="W3549"/>
  <c r="S3550"/>
  <c r="T3550" s="1"/>
  <c r="V3550"/>
  <c r="W3550"/>
  <c r="S3551"/>
  <c r="T3551" s="1"/>
  <c r="V3551"/>
  <c r="W3551"/>
  <c r="S3552"/>
  <c r="T3552" s="1"/>
  <c r="V3552"/>
  <c r="W3552"/>
  <c r="S3553"/>
  <c r="T3553" s="1"/>
  <c r="V3553"/>
  <c r="W3553"/>
  <c r="S3554"/>
  <c r="T3554" s="1"/>
  <c r="V3554"/>
  <c r="W3554"/>
  <c r="S3555"/>
  <c r="T3555" s="1"/>
  <c r="V3555"/>
  <c r="W3555"/>
  <c r="S3556"/>
  <c r="T3556" s="1"/>
  <c r="V3556"/>
  <c r="W3556"/>
  <c r="S3557"/>
  <c r="T3557" s="1"/>
  <c r="V3557"/>
  <c r="W3557"/>
  <c r="S3558"/>
  <c r="T3558" s="1"/>
  <c r="V3558"/>
  <c r="W3558"/>
  <c r="S3559"/>
  <c r="T3559" s="1"/>
  <c r="V3559"/>
  <c r="W3559"/>
  <c r="S3560"/>
  <c r="T3560" s="1"/>
  <c r="V3560"/>
  <c r="W3560"/>
  <c r="S3561"/>
  <c r="T3561" s="1"/>
  <c r="V3561"/>
  <c r="W3561"/>
  <c r="S3562"/>
  <c r="T3562" s="1"/>
  <c r="V3562"/>
  <c r="W3562"/>
  <c r="S3563"/>
  <c r="T3563" s="1"/>
  <c r="V3563"/>
  <c r="W3563"/>
  <c r="S3564"/>
  <c r="T3564" s="1"/>
  <c r="V3564"/>
  <c r="W3564"/>
  <c r="S3565"/>
  <c r="T3565" s="1"/>
  <c r="V3565"/>
  <c r="W3565"/>
  <c r="S3566"/>
  <c r="T3566" s="1"/>
  <c r="V3566"/>
  <c r="W3566"/>
  <c r="S3567"/>
  <c r="T3567" s="1"/>
  <c r="V3567"/>
  <c r="W3567"/>
  <c r="S3568"/>
  <c r="T3568" s="1"/>
  <c r="V3568"/>
  <c r="W3568"/>
  <c r="S3569"/>
  <c r="T3569" s="1"/>
  <c r="V3569"/>
  <c r="W3569"/>
  <c r="S3570"/>
  <c r="T3570" s="1"/>
  <c r="V3570"/>
  <c r="W3570"/>
  <c r="S3571"/>
  <c r="T3571" s="1"/>
  <c r="V3571"/>
  <c r="W3571"/>
  <c r="S3572"/>
  <c r="T3572" s="1"/>
  <c r="V3572"/>
  <c r="W3572"/>
  <c r="S3573"/>
  <c r="T3573" s="1"/>
  <c r="V3573"/>
  <c r="W3573"/>
  <c r="S3574"/>
  <c r="T3574" s="1"/>
  <c r="V3574"/>
  <c r="W3574"/>
  <c r="S3575"/>
  <c r="T3575" s="1"/>
  <c r="V3575"/>
  <c r="W3575"/>
  <c r="S3576"/>
  <c r="T3576" s="1"/>
  <c r="V3576"/>
  <c r="W3576"/>
  <c r="S3577"/>
  <c r="T3577" s="1"/>
  <c r="V3577"/>
  <c r="W3577"/>
  <c r="S3578"/>
  <c r="T3578" s="1"/>
  <c r="V3578"/>
  <c r="W3578"/>
  <c r="S3579"/>
  <c r="T3579" s="1"/>
  <c r="V3579"/>
  <c r="W3579"/>
  <c r="S3580"/>
  <c r="T3580" s="1"/>
  <c r="V3580"/>
  <c r="W3580"/>
  <c r="S3581"/>
  <c r="T3581" s="1"/>
  <c r="V3581"/>
  <c r="W3581"/>
  <c r="S3582"/>
  <c r="T3582" s="1"/>
  <c r="V3582"/>
  <c r="W3582"/>
  <c r="S3583"/>
  <c r="T3583" s="1"/>
  <c r="V3583"/>
  <c r="W3583"/>
  <c r="S3584"/>
  <c r="T3584" s="1"/>
  <c r="V3584"/>
  <c r="W3584"/>
  <c r="S3585"/>
  <c r="T3585" s="1"/>
  <c r="V3585"/>
  <c r="W3585"/>
  <c r="S3586"/>
  <c r="T3586" s="1"/>
  <c r="V3586"/>
  <c r="W3586"/>
  <c r="S3587"/>
  <c r="T3587" s="1"/>
  <c r="V3587"/>
  <c r="W3587"/>
  <c r="S3588"/>
  <c r="T3588" s="1"/>
  <c r="V3588"/>
  <c r="W3588"/>
  <c r="S3589"/>
  <c r="T3589" s="1"/>
  <c r="V3589"/>
  <c r="W3589"/>
  <c r="S3590"/>
  <c r="T3590" s="1"/>
  <c r="V3590"/>
  <c r="W3590"/>
  <c r="S3591"/>
  <c r="T3591" s="1"/>
  <c r="V3591"/>
  <c r="W3591"/>
  <c r="S3592"/>
  <c r="T3592" s="1"/>
  <c r="V3592"/>
  <c r="W3592"/>
  <c r="S3593"/>
  <c r="T3593" s="1"/>
  <c r="V3593"/>
  <c r="W3593"/>
  <c r="S3594"/>
  <c r="T3594" s="1"/>
  <c r="V3594"/>
  <c r="W3594"/>
  <c r="S3595"/>
  <c r="T3595" s="1"/>
  <c r="V3595"/>
  <c r="W3595"/>
  <c r="S3596"/>
  <c r="T3596" s="1"/>
  <c r="V3596"/>
  <c r="W3596"/>
  <c r="S3597"/>
  <c r="T3597" s="1"/>
  <c r="V3597"/>
  <c r="W3597"/>
  <c r="S3598"/>
  <c r="T3598" s="1"/>
  <c r="V3598"/>
  <c r="W3598"/>
  <c r="S3599"/>
  <c r="T3599" s="1"/>
  <c r="V3599"/>
  <c r="W3599"/>
  <c r="S3600"/>
  <c r="T3600" s="1"/>
  <c r="V3600"/>
  <c r="W3600"/>
  <c r="S3601"/>
  <c r="T3601" s="1"/>
  <c r="V3601"/>
  <c r="W3601"/>
  <c r="S3602"/>
  <c r="T3602" s="1"/>
  <c r="V3602"/>
  <c r="W3602"/>
  <c r="S3603"/>
  <c r="T3603" s="1"/>
  <c r="V3603"/>
  <c r="W3603"/>
  <c r="S3604"/>
  <c r="T3604" s="1"/>
  <c r="V3604"/>
  <c r="W3604"/>
  <c r="S3605"/>
  <c r="T3605" s="1"/>
  <c r="V3605"/>
  <c r="W3605"/>
  <c r="S3606"/>
  <c r="T3606" s="1"/>
  <c r="V3606"/>
  <c r="W3606"/>
  <c r="S3607"/>
  <c r="T3607" s="1"/>
  <c r="V3607"/>
  <c r="W3607"/>
  <c r="S3608"/>
  <c r="T3608" s="1"/>
  <c r="V3608"/>
  <c r="W3608"/>
  <c r="S3609"/>
  <c r="T3609" s="1"/>
  <c r="V3609"/>
  <c r="W3609"/>
  <c r="S3610"/>
  <c r="T3610" s="1"/>
  <c r="V3610"/>
  <c r="W3610"/>
  <c r="S3611"/>
  <c r="T3611" s="1"/>
  <c r="V3611"/>
  <c r="W3611"/>
  <c r="S3612"/>
  <c r="T3612" s="1"/>
  <c r="V3612"/>
  <c r="W3612"/>
  <c r="S3613"/>
  <c r="T3613" s="1"/>
  <c r="V3613"/>
  <c r="W3613"/>
  <c r="S3614"/>
  <c r="T3614" s="1"/>
  <c r="V3614"/>
  <c r="W3614"/>
  <c r="S3615"/>
  <c r="T3615" s="1"/>
  <c r="V3615"/>
  <c r="W3615"/>
  <c r="S3616"/>
  <c r="T3616" s="1"/>
  <c r="V3616"/>
  <c r="W3616"/>
  <c r="S3617"/>
  <c r="T3617" s="1"/>
  <c r="V3617"/>
  <c r="W3617"/>
  <c r="S3618"/>
  <c r="T3618" s="1"/>
  <c r="V3618"/>
  <c r="W3618"/>
  <c r="S3619"/>
  <c r="T3619" s="1"/>
  <c r="V3619"/>
  <c r="W3619"/>
  <c r="S3620"/>
  <c r="T3620" s="1"/>
  <c r="V3620"/>
  <c r="W3620"/>
  <c r="S3621"/>
  <c r="T3621" s="1"/>
  <c r="V3621"/>
  <c r="W3621"/>
  <c r="S3622"/>
  <c r="T3622" s="1"/>
  <c r="V3622"/>
  <c r="W3622"/>
  <c r="S3623"/>
  <c r="T3623" s="1"/>
  <c r="V3623"/>
  <c r="W3623"/>
  <c r="S3624"/>
  <c r="T3624" s="1"/>
  <c r="V3624"/>
  <c r="W3624"/>
  <c r="S3625"/>
  <c r="T3625" s="1"/>
  <c r="V3625"/>
  <c r="W3625"/>
  <c r="S3626"/>
  <c r="T3626" s="1"/>
  <c r="V3626"/>
  <c r="W3626"/>
  <c r="S3627"/>
  <c r="T3627" s="1"/>
  <c r="V3627"/>
  <c r="W3627"/>
  <c r="S3628"/>
  <c r="T3628" s="1"/>
  <c r="V3628"/>
  <c r="W3628"/>
  <c r="S3629"/>
  <c r="T3629" s="1"/>
  <c r="V3629"/>
  <c r="W3629"/>
  <c r="S3630"/>
  <c r="T3630" s="1"/>
  <c r="V3630"/>
  <c r="W3630"/>
  <c r="S3631"/>
  <c r="T3631" s="1"/>
  <c r="V3631"/>
  <c r="W3631"/>
  <c r="S3632"/>
  <c r="T3632" s="1"/>
  <c r="V3632"/>
  <c r="W3632"/>
  <c r="S3633"/>
  <c r="T3633" s="1"/>
  <c r="V3633"/>
  <c r="W3633"/>
  <c r="S3634"/>
  <c r="T3634" s="1"/>
  <c r="V3634"/>
  <c r="W3634"/>
  <c r="S3635"/>
  <c r="T3635" s="1"/>
  <c r="V3635"/>
  <c r="W3635"/>
  <c r="S3636"/>
  <c r="T3636" s="1"/>
  <c r="V3636"/>
  <c r="W3636"/>
  <c r="S3637"/>
  <c r="T3637" s="1"/>
  <c r="V3637"/>
  <c r="W3637"/>
  <c r="S3638"/>
  <c r="T3638" s="1"/>
  <c r="V3638"/>
  <c r="W3638"/>
  <c r="S3639"/>
  <c r="T3639" s="1"/>
  <c r="V3639"/>
  <c r="W3639"/>
  <c r="S3640"/>
  <c r="T3640" s="1"/>
  <c r="V3640"/>
  <c r="W3640"/>
  <c r="S3641"/>
  <c r="T3641" s="1"/>
  <c r="V3641"/>
  <c r="W3641"/>
  <c r="S3642"/>
  <c r="T3642" s="1"/>
  <c r="V3642"/>
  <c r="W3642"/>
  <c r="S3643"/>
  <c r="T3643" s="1"/>
  <c r="V3643"/>
  <c r="W3643"/>
  <c r="S3644"/>
  <c r="T3644" s="1"/>
  <c r="V3644"/>
  <c r="W3644"/>
  <c r="S3645"/>
  <c r="T3645" s="1"/>
  <c r="V3645"/>
  <c r="W3645"/>
  <c r="S3646"/>
  <c r="T3646" s="1"/>
  <c r="V3646"/>
  <c r="W3646"/>
  <c r="S3647"/>
  <c r="T3647" s="1"/>
  <c r="V3647"/>
  <c r="W3647"/>
  <c r="S3648"/>
  <c r="T3648" s="1"/>
  <c r="V3648"/>
  <c r="W3648"/>
  <c r="S3649"/>
  <c r="T3649" s="1"/>
  <c r="V3649"/>
  <c r="W3649"/>
  <c r="S3650"/>
  <c r="T3650" s="1"/>
  <c r="V3650"/>
  <c r="W3650"/>
  <c r="S3651"/>
  <c r="T3651" s="1"/>
  <c r="V3651"/>
  <c r="W3651"/>
  <c r="S3652"/>
  <c r="T3652" s="1"/>
  <c r="V3652"/>
  <c r="W3652"/>
  <c r="S3653"/>
  <c r="T3653" s="1"/>
  <c r="V3653"/>
  <c r="W3653"/>
  <c r="S3654"/>
  <c r="T3654" s="1"/>
  <c r="V3654"/>
  <c r="W3654"/>
  <c r="S3655"/>
  <c r="T3655" s="1"/>
  <c r="V3655"/>
  <c r="W3655"/>
  <c r="S3656"/>
  <c r="T3656" s="1"/>
  <c r="V3656"/>
  <c r="W3656"/>
  <c r="S3657"/>
  <c r="T3657" s="1"/>
  <c r="V3657"/>
  <c r="W3657"/>
  <c r="S3658"/>
  <c r="T3658" s="1"/>
  <c r="V3658"/>
  <c r="W3658"/>
  <c r="S3659"/>
  <c r="T3659" s="1"/>
  <c r="V3659"/>
  <c r="W3659"/>
  <c r="S3660"/>
  <c r="T3660" s="1"/>
  <c r="V3660"/>
  <c r="W3660"/>
  <c r="S3661"/>
  <c r="T3661" s="1"/>
  <c r="V3661"/>
  <c r="W3661"/>
  <c r="S3662"/>
  <c r="T3662" s="1"/>
  <c r="V3662"/>
  <c r="W3662"/>
  <c r="S3663"/>
  <c r="T3663" s="1"/>
  <c r="V3663"/>
  <c r="W3663"/>
  <c r="S3664"/>
  <c r="T3664" s="1"/>
  <c r="V3664"/>
  <c r="W3664"/>
  <c r="S3665"/>
  <c r="T3665" s="1"/>
  <c r="V3665"/>
  <c r="W3665"/>
  <c r="S3666"/>
  <c r="T3666" s="1"/>
  <c r="V3666"/>
  <c r="W3666"/>
  <c r="S3667"/>
  <c r="T3667" s="1"/>
  <c r="V3667"/>
  <c r="W3667"/>
  <c r="S3668"/>
  <c r="T3668" s="1"/>
  <c r="V3668"/>
  <c r="W3668"/>
  <c r="S3669"/>
  <c r="T3669" s="1"/>
  <c r="V3669"/>
  <c r="W3669"/>
  <c r="S3670"/>
  <c r="T3670" s="1"/>
  <c r="V3670"/>
  <c r="W3670"/>
  <c r="S3671"/>
  <c r="T3671" s="1"/>
  <c r="V3671"/>
  <c r="W3671"/>
  <c r="S3672"/>
  <c r="T3672" s="1"/>
  <c r="V3672"/>
  <c r="W3672"/>
  <c r="S3673"/>
  <c r="T3673" s="1"/>
  <c r="V3673"/>
  <c r="W3673"/>
  <c r="S3674"/>
  <c r="T3674" s="1"/>
  <c r="V3674"/>
  <c r="W3674"/>
  <c r="S3675"/>
  <c r="T3675" s="1"/>
  <c r="V3675"/>
  <c r="W3675"/>
  <c r="S3676"/>
  <c r="T3676" s="1"/>
  <c r="V3676"/>
  <c r="W3676"/>
  <c r="S3677"/>
  <c r="T3677" s="1"/>
  <c r="V3677"/>
  <c r="W3677"/>
  <c r="S3678"/>
  <c r="T3678" s="1"/>
  <c r="V3678"/>
  <c r="W3678"/>
  <c r="S3679"/>
  <c r="T3679" s="1"/>
  <c r="V3679"/>
  <c r="W3679"/>
  <c r="S3680"/>
  <c r="T3680" s="1"/>
  <c r="V3680"/>
  <c r="W3680"/>
  <c r="S3681"/>
  <c r="T3681" s="1"/>
  <c r="V3681"/>
  <c r="W3681"/>
  <c r="S3682"/>
  <c r="T3682" s="1"/>
  <c r="V3682"/>
  <c r="W3682"/>
  <c r="S3683"/>
  <c r="T3683" s="1"/>
  <c r="V3683"/>
  <c r="W3683"/>
  <c r="S3684"/>
  <c r="T3684" s="1"/>
  <c r="V3684"/>
  <c r="W3684"/>
  <c r="S3685"/>
  <c r="T3685" s="1"/>
  <c r="V3685"/>
  <c r="W3685"/>
  <c r="S3686"/>
  <c r="T3686" s="1"/>
  <c r="V3686"/>
  <c r="W3686"/>
  <c r="S3687"/>
  <c r="T3687" s="1"/>
  <c r="V3687"/>
  <c r="W3687"/>
  <c r="S3688"/>
  <c r="T3688" s="1"/>
  <c r="V3688"/>
  <c r="W3688"/>
  <c r="S3689"/>
  <c r="T3689" s="1"/>
  <c r="V3689"/>
  <c r="W3689"/>
  <c r="S3690"/>
  <c r="T3690" s="1"/>
  <c r="V3690"/>
  <c r="W3690"/>
  <c r="S3691"/>
  <c r="T3691" s="1"/>
  <c r="V3691"/>
  <c r="W3691"/>
  <c r="S3692"/>
  <c r="T3692" s="1"/>
  <c r="V3692"/>
  <c r="W3692"/>
  <c r="S3693"/>
  <c r="T3693" s="1"/>
  <c r="V3693"/>
  <c r="W3693"/>
  <c r="S3694"/>
  <c r="T3694" s="1"/>
  <c r="V3694"/>
  <c r="W3694"/>
  <c r="S3695"/>
  <c r="T3695" s="1"/>
  <c r="V3695"/>
  <c r="W3695"/>
  <c r="S3696"/>
  <c r="T3696" s="1"/>
  <c r="V3696"/>
  <c r="W3696"/>
  <c r="S3697"/>
  <c r="T3697" s="1"/>
  <c r="V3697"/>
  <c r="W3697"/>
  <c r="S3698"/>
  <c r="T3698" s="1"/>
  <c r="V3698"/>
  <c r="W3698"/>
  <c r="S3699"/>
  <c r="T3699" s="1"/>
  <c r="V3699"/>
  <c r="W3699"/>
  <c r="S3700"/>
  <c r="T3700" s="1"/>
  <c r="V3700"/>
  <c r="W3700"/>
  <c r="S3701"/>
  <c r="T3701" s="1"/>
  <c r="V3701"/>
  <c r="W3701"/>
  <c r="S3702"/>
  <c r="T3702" s="1"/>
  <c r="V3702"/>
  <c r="W3702"/>
  <c r="S3703"/>
  <c r="T3703" s="1"/>
  <c r="V3703"/>
  <c r="W3703"/>
  <c r="S3704"/>
  <c r="T3704" s="1"/>
  <c r="V3704"/>
  <c r="W3704"/>
  <c r="S3705"/>
  <c r="T3705" s="1"/>
  <c r="V3705"/>
  <c r="W3705"/>
  <c r="S3706"/>
  <c r="T3706" s="1"/>
  <c r="V3706"/>
  <c r="W3706"/>
  <c r="S3707"/>
  <c r="T3707" s="1"/>
  <c r="V3707"/>
  <c r="W3707"/>
  <c r="S3708"/>
  <c r="T3708" s="1"/>
  <c r="V3708"/>
  <c r="W3708"/>
  <c r="S3709"/>
  <c r="T3709" s="1"/>
  <c r="V3709"/>
  <c r="W3709"/>
  <c r="S3710"/>
  <c r="T3710" s="1"/>
  <c r="V3710"/>
  <c r="W3710"/>
  <c r="S3711"/>
  <c r="T3711" s="1"/>
  <c r="V3711"/>
  <c r="W3711"/>
  <c r="S3712"/>
  <c r="T3712" s="1"/>
  <c r="V3712"/>
  <c r="W3712"/>
  <c r="S3713"/>
  <c r="T3713" s="1"/>
  <c r="V3713"/>
  <c r="W3713"/>
  <c r="S3714"/>
  <c r="T3714" s="1"/>
  <c r="V3714"/>
  <c r="W3714"/>
  <c r="S3715"/>
  <c r="T3715" s="1"/>
  <c r="V3715"/>
  <c r="W3715"/>
  <c r="S3716"/>
  <c r="T3716" s="1"/>
  <c r="V3716"/>
  <c r="W3716"/>
  <c r="S3717"/>
  <c r="T3717" s="1"/>
  <c r="V3717"/>
  <c r="W3717"/>
  <c r="S3718"/>
  <c r="T3718" s="1"/>
  <c r="V3718"/>
  <c r="W3718"/>
  <c r="S3719"/>
  <c r="T3719" s="1"/>
  <c r="V3719"/>
  <c r="W3719"/>
  <c r="S3720"/>
  <c r="T3720" s="1"/>
  <c r="V3720"/>
  <c r="W3720"/>
  <c r="S3721"/>
  <c r="T3721" s="1"/>
  <c r="V3721"/>
  <c r="W3721"/>
  <c r="S3722"/>
  <c r="T3722" s="1"/>
  <c r="V3722"/>
  <c r="W3722"/>
  <c r="S3723"/>
  <c r="T3723" s="1"/>
  <c r="V3723"/>
  <c r="W3723"/>
  <c r="S3724"/>
  <c r="T3724" s="1"/>
  <c r="V3724"/>
  <c r="W3724"/>
  <c r="S3725"/>
  <c r="T3725" s="1"/>
  <c r="V3725"/>
  <c r="W3725"/>
  <c r="S3726"/>
  <c r="T3726" s="1"/>
  <c r="V3726"/>
  <c r="W3726"/>
  <c r="S3727"/>
  <c r="T3727" s="1"/>
  <c r="V3727"/>
  <c r="W3727"/>
  <c r="S3728"/>
  <c r="T3728" s="1"/>
  <c r="V3728"/>
  <c r="W3728"/>
  <c r="S3729"/>
  <c r="T3729" s="1"/>
  <c r="V3729"/>
  <c r="W3729"/>
  <c r="S3730"/>
  <c r="T3730" s="1"/>
  <c r="V3730"/>
  <c r="W3730"/>
  <c r="S3731"/>
  <c r="T3731" s="1"/>
  <c r="V3731"/>
  <c r="W3731"/>
  <c r="S3732"/>
  <c r="T3732" s="1"/>
  <c r="V3732"/>
  <c r="W3732"/>
  <c r="S3733"/>
  <c r="T3733" s="1"/>
  <c r="V3733"/>
  <c r="W3733"/>
  <c r="S3734"/>
  <c r="T3734" s="1"/>
  <c r="V3734"/>
  <c r="W3734"/>
  <c r="S3735"/>
  <c r="T3735" s="1"/>
  <c r="V3735"/>
  <c r="W3735"/>
  <c r="S3736"/>
  <c r="T3736" s="1"/>
  <c r="V3736"/>
  <c r="W3736"/>
  <c r="S3737"/>
  <c r="T3737" s="1"/>
  <c r="V3737"/>
  <c r="W3737"/>
  <c r="S3738"/>
  <c r="T3738" s="1"/>
  <c r="V3738"/>
  <c r="W3738"/>
  <c r="S3739"/>
  <c r="T3739" s="1"/>
  <c r="V3739"/>
  <c r="W3739"/>
  <c r="S3740"/>
  <c r="T3740" s="1"/>
  <c r="V3740"/>
  <c r="W3740"/>
  <c r="S3741"/>
  <c r="T3741" s="1"/>
  <c r="V3741"/>
  <c r="W3741"/>
  <c r="S3742"/>
  <c r="T3742" s="1"/>
  <c r="V3742"/>
  <c r="W3742"/>
  <c r="S3743"/>
  <c r="T3743" s="1"/>
  <c r="V3743"/>
  <c r="W3743"/>
  <c r="S3744"/>
  <c r="T3744" s="1"/>
  <c r="V3744"/>
  <c r="W3744"/>
  <c r="S3745"/>
  <c r="T3745" s="1"/>
  <c r="V3745"/>
  <c r="W3745"/>
  <c r="S3746"/>
  <c r="T3746" s="1"/>
  <c r="V3746"/>
  <c r="W3746"/>
  <c r="S3747"/>
  <c r="T3747" s="1"/>
  <c r="V3747"/>
  <c r="W3747"/>
  <c r="S3748"/>
  <c r="T3748" s="1"/>
  <c r="V3748"/>
  <c r="W3748"/>
  <c r="S3749"/>
  <c r="T3749" s="1"/>
  <c r="V3749"/>
  <c r="W3749"/>
  <c r="S3750"/>
  <c r="T3750" s="1"/>
  <c r="V3750"/>
  <c r="W3750"/>
  <c r="S3751"/>
  <c r="T3751" s="1"/>
  <c r="V3751"/>
  <c r="W3751"/>
  <c r="S3752"/>
  <c r="T3752" s="1"/>
  <c r="V3752"/>
  <c r="W3752"/>
  <c r="S3753"/>
  <c r="T3753" s="1"/>
  <c r="V3753"/>
  <c r="W3753"/>
  <c r="S3754"/>
  <c r="T3754" s="1"/>
  <c r="V3754"/>
  <c r="W3754"/>
  <c r="S3755"/>
  <c r="T3755" s="1"/>
  <c r="V3755"/>
  <c r="W3755"/>
  <c r="S3756"/>
  <c r="T3756" s="1"/>
  <c r="V3756"/>
  <c r="W3756"/>
  <c r="S3757"/>
  <c r="T3757" s="1"/>
  <c r="V3757"/>
  <c r="W3757"/>
  <c r="S3758"/>
  <c r="T3758" s="1"/>
  <c r="V3758"/>
  <c r="W3758"/>
  <c r="S3759"/>
  <c r="T3759" s="1"/>
  <c r="V3759"/>
  <c r="W3759"/>
  <c r="S3760"/>
  <c r="T3760" s="1"/>
  <c r="V3760"/>
  <c r="W3760"/>
  <c r="S3761"/>
  <c r="T3761" s="1"/>
  <c r="V3761"/>
  <c r="W3761"/>
  <c r="S3762"/>
  <c r="T3762" s="1"/>
  <c r="V3762"/>
  <c r="W3762"/>
  <c r="S3763"/>
  <c r="T3763" s="1"/>
  <c r="V3763"/>
  <c r="W3763"/>
  <c r="S3764"/>
  <c r="T3764" s="1"/>
  <c r="V3764"/>
  <c r="W3764"/>
  <c r="S3765"/>
  <c r="T3765" s="1"/>
  <c r="V3765"/>
  <c r="W3765"/>
  <c r="S3766"/>
  <c r="T3766" s="1"/>
  <c r="V3766"/>
  <c r="W3766"/>
  <c r="S3767"/>
  <c r="T3767" s="1"/>
  <c r="V3767"/>
  <c r="W3767"/>
  <c r="S3768"/>
  <c r="T3768" s="1"/>
  <c r="V3768"/>
  <c r="W3768"/>
  <c r="S3769"/>
  <c r="T3769" s="1"/>
  <c r="V3769"/>
  <c r="W3769"/>
  <c r="S3770"/>
  <c r="T3770" s="1"/>
  <c r="V3770"/>
  <c r="W3770"/>
  <c r="S3771"/>
  <c r="T3771" s="1"/>
  <c r="V3771"/>
  <c r="W3771"/>
  <c r="S3772"/>
  <c r="T3772" s="1"/>
  <c r="V3772"/>
  <c r="W3772"/>
  <c r="S3773"/>
  <c r="T3773" s="1"/>
  <c r="V3773"/>
  <c r="W3773"/>
  <c r="S3774"/>
  <c r="T3774" s="1"/>
  <c r="V3774"/>
  <c r="W3774"/>
  <c r="S3775"/>
  <c r="T3775" s="1"/>
  <c r="V3775"/>
  <c r="W3775"/>
  <c r="S3776"/>
  <c r="T3776" s="1"/>
  <c r="V3776"/>
  <c r="W3776"/>
  <c r="S3777"/>
  <c r="T3777" s="1"/>
  <c r="V3777"/>
  <c r="W3777"/>
  <c r="S3778"/>
  <c r="T3778" s="1"/>
  <c r="V3778"/>
  <c r="W3778"/>
  <c r="S3779"/>
  <c r="T3779" s="1"/>
  <c r="V3779"/>
  <c r="W3779"/>
  <c r="S3780"/>
  <c r="T3780" s="1"/>
  <c r="V3780"/>
  <c r="W3780"/>
  <c r="S3781"/>
  <c r="T3781" s="1"/>
  <c r="V3781"/>
  <c r="W3781"/>
  <c r="S3782"/>
  <c r="T3782" s="1"/>
  <c r="V3782"/>
  <c r="W3782"/>
  <c r="S3783"/>
  <c r="T3783" s="1"/>
  <c r="V3783"/>
  <c r="W3783"/>
  <c r="S3784"/>
  <c r="T3784" s="1"/>
  <c r="V3784"/>
  <c r="W3784"/>
  <c r="S3785"/>
  <c r="T3785" s="1"/>
  <c r="V3785"/>
  <c r="W3785"/>
  <c r="S3786"/>
  <c r="T3786" s="1"/>
  <c r="V3786"/>
  <c r="W3786"/>
  <c r="S3787"/>
  <c r="T3787" s="1"/>
  <c r="V3787"/>
  <c r="W3787"/>
  <c r="S3788"/>
  <c r="T3788" s="1"/>
  <c r="V3788"/>
  <c r="W3788"/>
  <c r="S3789"/>
  <c r="T3789" s="1"/>
  <c r="V3789"/>
  <c r="W3789"/>
  <c r="S3790"/>
  <c r="T3790" s="1"/>
  <c r="V3790"/>
  <c r="W3790"/>
  <c r="S3791"/>
  <c r="T3791" s="1"/>
  <c r="V3791"/>
  <c r="W3791"/>
  <c r="S3792"/>
  <c r="T3792" s="1"/>
  <c r="V3792"/>
  <c r="W3792"/>
  <c r="S3793"/>
  <c r="T3793" s="1"/>
  <c r="V3793"/>
  <c r="W3793"/>
  <c r="S3794"/>
  <c r="T3794" s="1"/>
  <c r="V3794"/>
  <c r="W3794"/>
  <c r="S3795"/>
  <c r="T3795" s="1"/>
  <c r="V3795"/>
  <c r="W3795"/>
  <c r="S3796"/>
  <c r="T3796" s="1"/>
  <c r="V3796"/>
  <c r="W3796"/>
  <c r="S3797"/>
  <c r="T3797" s="1"/>
  <c r="V3797"/>
  <c r="W3797"/>
  <c r="S3798"/>
  <c r="T3798" s="1"/>
  <c r="V3798"/>
  <c r="W3798"/>
  <c r="S3799"/>
  <c r="T3799" s="1"/>
  <c r="V3799"/>
  <c r="W3799"/>
  <c r="S3800"/>
  <c r="T3800" s="1"/>
  <c r="V3800"/>
  <c r="W3800"/>
  <c r="S3801"/>
  <c r="T3801" s="1"/>
  <c r="V3801"/>
  <c r="W3801"/>
  <c r="S3802"/>
  <c r="T3802" s="1"/>
  <c r="V3802"/>
  <c r="W3802"/>
  <c r="S3803"/>
  <c r="T3803" s="1"/>
  <c r="V3803"/>
  <c r="W3803"/>
  <c r="S3804"/>
  <c r="T3804" s="1"/>
  <c r="V3804"/>
  <c r="W3804"/>
  <c r="S3805"/>
  <c r="T3805" s="1"/>
  <c r="V3805"/>
  <c r="W3805"/>
  <c r="S3806"/>
  <c r="T3806" s="1"/>
  <c r="V3806"/>
  <c r="W3806"/>
  <c r="S3807"/>
  <c r="T3807" s="1"/>
  <c r="V3807"/>
  <c r="W3807"/>
  <c r="S3808"/>
  <c r="T3808" s="1"/>
  <c r="V3808"/>
  <c r="W3808"/>
  <c r="S3809"/>
  <c r="T3809" s="1"/>
  <c r="V3809"/>
  <c r="W3809"/>
  <c r="S3810"/>
  <c r="T3810" s="1"/>
  <c r="V3810"/>
  <c r="W3810"/>
  <c r="S3811"/>
  <c r="T3811" s="1"/>
  <c r="V3811"/>
  <c r="W3811"/>
  <c r="S3812"/>
  <c r="T3812" s="1"/>
  <c r="V3812"/>
  <c r="W3812"/>
  <c r="S3813"/>
  <c r="T3813" s="1"/>
  <c r="V3813"/>
  <c r="W3813"/>
  <c r="S3814"/>
  <c r="T3814" s="1"/>
  <c r="V3814"/>
  <c r="W3814"/>
  <c r="S3815"/>
  <c r="T3815" s="1"/>
  <c r="V3815"/>
  <c r="W3815"/>
  <c r="S3816"/>
  <c r="T3816" s="1"/>
  <c r="V3816"/>
  <c r="W3816"/>
  <c r="S3817"/>
  <c r="T3817" s="1"/>
  <c r="V3817"/>
  <c r="W3817"/>
  <c r="S3818"/>
  <c r="T3818" s="1"/>
  <c r="V3818"/>
  <c r="W3818"/>
  <c r="S3819"/>
  <c r="T3819" s="1"/>
  <c r="V3819"/>
  <c r="W3819"/>
  <c r="S3820"/>
  <c r="T3820" s="1"/>
  <c r="V3820"/>
  <c r="W3820"/>
  <c r="S3821"/>
  <c r="T3821" s="1"/>
  <c r="V3821"/>
  <c r="W3821"/>
  <c r="S3822"/>
  <c r="T3822" s="1"/>
  <c r="V3822"/>
  <c r="W3822"/>
  <c r="S3823"/>
  <c r="T3823" s="1"/>
  <c r="V3823"/>
  <c r="W3823"/>
  <c r="S3824"/>
  <c r="T3824" s="1"/>
  <c r="V3824"/>
  <c r="W3824"/>
  <c r="S3825"/>
  <c r="T3825" s="1"/>
  <c r="V3825"/>
  <c r="W3825"/>
  <c r="S3826"/>
  <c r="T3826" s="1"/>
  <c r="V3826"/>
  <c r="W3826"/>
  <c r="S3827"/>
  <c r="T3827" s="1"/>
  <c r="V3827"/>
  <c r="W3827"/>
  <c r="S3828"/>
  <c r="T3828" s="1"/>
  <c r="V3828"/>
  <c r="W3828"/>
  <c r="S3829"/>
  <c r="T3829" s="1"/>
  <c r="V3829"/>
  <c r="W3829"/>
  <c r="S3830"/>
  <c r="T3830" s="1"/>
  <c r="V3830"/>
  <c r="W3830"/>
  <c r="S3831"/>
  <c r="T3831" s="1"/>
  <c r="V3831"/>
  <c r="W3831"/>
  <c r="S3832"/>
  <c r="T3832" s="1"/>
  <c r="V3832"/>
  <c r="W3832"/>
  <c r="S3833"/>
  <c r="T3833" s="1"/>
  <c r="V3833"/>
  <c r="W3833"/>
  <c r="S3834"/>
  <c r="T3834" s="1"/>
  <c r="V3834"/>
  <c r="W3834"/>
  <c r="S3835"/>
  <c r="T3835" s="1"/>
  <c r="V3835"/>
  <c r="W3835"/>
  <c r="S3836"/>
  <c r="T3836" s="1"/>
  <c r="V3836"/>
  <c r="W3836"/>
  <c r="S3837"/>
  <c r="T3837" s="1"/>
  <c r="V3837"/>
  <c r="W3837"/>
  <c r="S3838"/>
  <c r="T3838" s="1"/>
  <c r="V3838"/>
  <c r="W3838"/>
  <c r="S3839"/>
  <c r="T3839" s="1"/>
  <c r="V3839"/>
  <c r="W3839"/>
  <c r="S3840"/>
  <c r="T3840" s="1"/>
  <c r="V3840"/>
  <c r="W3840"/>
  <c r="S3841"/>
  <c r="T3841" s="1"/>
  <c r="V3841"/>
  <c r="W3841"/>
  <c r="S3842"/>
  <c r="T3842" s="1"/>
  <c r="V3842"/>
  <c r="W3842"/>
  <c r="S3843"/>
  <c r="T3843" s="1"/>
  <c r="V3843"/>
  <c r="W3843"/>
  <c r="S3844"/>
  <c r="T3844" s="1"/>
  <c r="V3844"/>
  <c r="W3844"/>
  <c r="S3845"/>
  <c r="T3845" s="1"/>
  <c r="V3845"/>
  <c r="W3845"/>
  <c r="S3846"/>
  <c r="T3846" s="1"/>
  <c r="V3846"/>
  <c r="W3846"/>
  <c r="S3847"/>
  <c r="T3847" s="1"/>
  <c r="V3847"/>
  <c r="W3847"/>
  <c r="S3848"/>
  <c r="T3848" s="1"/>
  <c r="V3848"/>
  <c r="W3848"/>
  <c r="S3849"/>
  <c r="T3849" s="1"/>
  <c r="V3849"/>
  <c r="W3849"/>
  <c r="S3850"/>
  <c r="T3850" s="1"/>
  <c r="V3850"/>
  <c r="W3850"/>
  <c r="S3851"/>
  <c r="T3851" s="1"/>
  <c r="V3851"/>
  <c r="W3851"/>
  <c r="S3852"/>
  <c r="T3852" s="1"/>
  <c r="V3852"/>
  <c r="W3852"/>
  <c r="S3853"/>
  <c r="T3853" s="1"/>
  <c r="V3853"/>
  <c r="W3853"/>
  <c r="S3854"/>
  <c r="T3854" s="1"/>
  <c r="V3854"/>
  <c r="W3854"/>
  <c r="S3855"/>
  <c r="T3855" s="1"/>
  <c r="V3855"/>
  <c r="W3855"/>
  <c r="S3856"/>
  <c r="T3856" s="1"/>
  <c r="V3856"/>
  <c r="W3856"/>
  <c r="S3857"/>
  <c r="T3857" s="1"/>
  <c r="V3857"/>
  <c r="W3857"/>
  <c r="S3858"/>
  <c r="T3858" s="1"/>
  <c r="V3858"/>
  <c r="W3858"/>
  <c r="S3859"/>
  <c r="T3859" s="1"/>
  <c r="V3859"/>
  <c r="W3859"/>
  <c r="S3860"/>
  <c r="T3860" s="1"/>
  <c r="V3860"/>
  <c r="W3860"/>
  <c r="S3861"/>
  <c r="T3861" s="1"/>
  <c r="V3861"/>
  <c r="W3861"/>
  <c r="S3862"/>
  <c r="T3862" s="1"/>
  <c r="V3862"/>
  <c r="W3862"/>
  <c r="S3863"/>
  <c r="T3863" s="1"/>
  <c r="V3863"/>
  <c r="W3863"/>
  <c r="S3864"/>
  <c r="T3864" s="1"/>
  <c r="V3864"/>
  <c r="W3864"/>
  <c r="S3865"/>
  <c r="T3865" s="1"/>
  <c r="V3865"/>
  <c r="W3865"/>
  <c r="S3866"/>
  <c r="T3866" s="1"/>
  <c r="V3866"/>
  <c r="W3866"/>
  <c r="S3867"/>
  <c r="T3867" s="1"/>
  <c r="V3867"/>
  <c r="W3867"/>
  <c r="S3868"/>
  <c r="T3868" s="1"/>
  <c r="V3868"/>
  <c r="W3868"/>
  <c r="S3869"/>
  <c r="T3869" s="1"/>
  <c r="V3869"/>
  <c r="W3869"/>
  <c r="S3870"/>
  <c r="T3870" s="1"/>
  <c r="V3870"/>
  <c r="W3870"/>
  <c r="S3871"/>
  <c r="T3871" s="1"/>
  <c r="V3871"/>
  <c r="W3871"/>
  <c r="S3872"/>
  <c r="T3872" s="1"/>
  <c r="V3872"/>
  <c r="W3872"/>
  <c r="S3873"/>
  <c r="T3873" s="1"/>
  <c r="V3873"/>
  <c r="W3873"/>
  <c r="S3874"/>
  <c r="T3874" s="1"/>
  <c r="V3874"/>
  <c r="W3874"/>
  <c r="S3875"/>
  <c r="T3875" s="1"/>
  <c r="V3875"/>
  <c r="W3875"/>
  <c r="S3876"/>
  <c r="T3876" s="1"/>
  <c r="V3876"/>
  <c r="W3876"/>
  <c r="S3877"/>
  <c r="T3877" s="1"/>
  <c r="V3877"/>
  <c r="W3877"/>
  <c r="S3878"/>
  <c r="T3878" s="1"/>
  <c r="V3878"/>
  <c r="W3878"/>
  <c r="S3879"/>
  <c r="T3879" s="1"/>
  <c r="V3879"/>
  <c r="W3879"/>
  <c r="S3880"/>
  <c r="T3880" s="1"/>
  <c r="V3880"/>
  <c r="W3880"/>
  <c r="S3881"/>
  <c r="T3881" s="1"/>
  <c r="V3881"/>
  <c r="W3881"/>
  <c r="S3882"/>
  <c r="T3882" s="1"/>
  <c r="V3882"/>
  <c r="W3882"/>
  <c r="S3883"/>
  <c r="T3883" s="1"/>
  <c r="V3883"/>
  <c r="W3883"/>
  <c r="S3884"/>
  <c r="T3884" s="1"/>
  <c r="V3884"/>
  <c r="W3884"/>
  <c r="S3885"/>
  <c r="T3885" s="1"/>
  <c r="V3885"/>
  <c r="W3885"/>
  <c r="S3886"/>
  <c r="T3886" s="1"/>
  <c r="V3886"/>
  <c r="W3886"/>
  <c r="S3887"/>
  <c r="T3887" s="1"/>
  <c r="V3887"/>
  <c r="W3887"/>
  <c r="S3888"/>
  <c r="T3888" s="1"/>
  <c r="V3888"/>
  <c r="W3888"/>
  <c r="S3889"/>
  <c r="T3889" s="1"/>
  <c r="V3889"/>
  <c r="W3889"/>
  <c r="S3890"/>
  <c r="T3890" s="1"/>
  <c r="V3890"/>
  <c r="W3890"/>
  <c r="S3891"/>
  <c r="T3891" s="1"/>
  <c r="V3891"/>
  <c r="W3891"/>
  <c r="S3892"/>
  <c r="T3892" s="1"/>
  <c r="V3892"/>
  <c r="W3892"/>
  <c r="S3893"/>
  <c r="T3893" s="1"/>
  <c r="V3893"/>
  <c r="W3893"/>
  <c r="S3894"/>
  <c r="T3894" s="1"/>
  <c r="V3894"/>
  <c r="W3894"/>
  <c r="S3895"/>
  <c r="T3895" s="1"/>
  <c r="V3895"/>
  <c r="W3895"/>
  <c r="S3896"/>
  <c r="T3896" s="1"/>
  <c r="V3896"/>
  <c r="W3896"/>
  <c r="S3897"/>
  <c r="T3897" s="1"/>
  <c r="V3897"/>
  <c r="W3897"/>
  <c r="S3898"/>
  <c r="T3898" s="1"/>
  <c r="V3898"/>
  <c r="W3898"/>
  <c r="S3899"/>
  <c r="T3899" s="1"/>
  <c r="V3899"/>
  <c r="W3899"/>
  <c r="S3900"/>
  <c r="T3900" s="1"/>
  <c r="V3900"/>
  <c r="W3900"/>
  <c r="S3901"/>
  <c r="T3901" s="1"/>
  <c r="V3901"/>
  <c r="W3901"/>
  <c r="S3902"/>
  <c r="T3902" s="1"/>
  <c r="V3902"/>
  <c r="W3902"/>
  <c r="S3903"/>
  <c r="T3903" s="1"/>
  <c r="V3903"/>
  <c r="W3903"/>
  <c r="S3904"/>
  <c r="T3904" s="1"/>
  <c r="V3904"/>
  <c r="W3904"/>
  <c r="S3905"/>
  <c r="T3905" s="1"/>
  <c r="V3905"/>
  <c r="W3905"/>
  <c r="S3906"/>
  <c r="T3906" s="1"/>
  <c r="V3906"/>
  <c r="W3906"/>
  <c r="S3907"/>
  <c r="T3907" s="1"/>
  <c r="V3907"/>
  <c r="W3907"/>
  <c r="S3908"/>
  <c r="T3908" s="1"/>
  <c r="V3908"/>
  <c r="W3908"/>
  <c r="S3909"/>
  <c r="T3909" s="1"/>
  <c r="V3909"/>
  <c r="W3909"/>
  <c r="S3910"/>
  <c r="T3910" s="1"/>
  <c r="V3910"/>
  <c r="W3910"/>
  <c r="S3911"/>
  <c r="T3911" s="1"/>
  <c r="V3911"/>
  <c r="W3911"/>
  <c r="S3912"/>
  <c r="T3912" s="1"/>
  <c r="V3912"/>
  <c r="W3912"/>
  <c r="S3913"/>
  <c r="T3913" s="1"/>
  <c r="V3913"/>
  <c r="W3913"/>
  <c r="S3914"/>
  <c r="T3914" s="1"/>
  <c r="V3914"/>
  <c r="W3914"/>
  <c r="S3915"/>
  <c r="T3915" s="1"/>
  <c r="V3915"/>
  <c r="W3915"/>
  <c r="S3916"/>
  <c r="T3916" s="1"/>
  <c r="V3916"/>
  <c r="W3916"/>
  <c r="S3917"/>
  <c r="T3917" s="1"/>
  <c r="V3917"/>
  <c r="W3917"/>
  <c r="S3918"/>
  <c r="T3918" s="1"/>
  <c r="V3918"/>
  <c r="W3918"/>
  <c r="S3919"/>
  <c r="T3919" s="1"/>
  <c r="V3919"/>
  <c r="W3919"/>
  <c r="S3920"/>
  <c r="T3920" s="1"/>
  <c r="V3920"/>
  <c r="W3920"/>
  <c r="S3921"/>
  <c r="T3921" s="1"/>
  <c r="V3921"/>
  <c r="W3921"/>
  <c r="S3922"/>
  <c r="T3922" s="1"/>
  <c r="V3922"/>
  <c r="W3922"/>
  <c r="S3923"/>
  <c r="T3923" s="1"/>
  <c r="V3923"/>
  <c r="W3923"/>
  <c r="S3924"/>
  <c r="T3924" s="1"/>
  <c r="V3924"/>
  <c r="W3924"/>
  <c r="S3925"/>
  <c r="T3925" s="1"/>
  <c r="V3925"/>
  <c r="W3925"/>
  <c r="S3926"/>
  <c r="T3926" s="1"/>
  <c r="V3926"/>
  <c r="W3926"/>
  <c r="S3927"/>
  <c r="T3927" s="1"/>
  <c r="V3927"/>
  <c r="W3927"/>
  <c r="S3928"/>
  <c r="T3928" s="1"/>
  <c r="V3928"/>
  <c r="W3928"/>
  <c r="S3929"/>
  <c r="T3929" s="1"/>
  <c r="V3929"/>
  <c r="W3929"/>
  <c r="S3930"/>
  <c r="T3930" s="1"/>
  <c r="V3930"/>
  <c r="W3930"/>
  <c r="S3931"/>
  <c r="T3931" s="1"/>
  <c r="V3931"/>
  <c r="W3931"/>
  <c r="S3932"/>
  <c r="T3932" s="1"/>
  <c r="V3932"/>
  <c r="W3932"/>
  <c r="S3933"/>
  <c r="T3933" s="1"/>
  <c r="V3933"/>
  <c r="W3933"/>
  <c r="S3934"/>
  <c r="T3934" s="1"/>
  <c r="V3934"/>
  <c r="W3934"/>
  <c r="S3935"/>
  <c r="T3935" s="1"/>
  <c r="V3935"/>
  <c r="W3935"/>
  <c r="S3936"/>
  <c r="T3936" s="1"/>
  <c r="V3936"/>
  <c r="W3936"/>
  <c r="S3937"/>
  <c r="T3937" s="1"/>
  <c r="V3937"/>
  <c r="W3937"/>
  <c r="S3938"/>
  <c r="T3938" s="1"/>
  <c r="V3938"/>
  <c r="W3938"/>
  <c r="S3939"/>
  <c r="T3939" s="1"/>
  <c r="V3939"/>
  <c r="W3939"/>
  <c r="S3940"/>
  <c r="T3940" s="1"/>
  <c r="V3940"/>
  <c r="W3940"/>
  <c r="S3941"/>
  <c r="T3941" s="1"/>
  <c r="V3941"/>
  <c r="W3941"/>
  <c r="S3942"/>
  <c r="T3942" s="1"/>
  <c r="V3942"/>
  <c r="W3942"/>
  <c r="S3943"/>
  <c r="T3943" s="1"/>
  <c r="V3943"/>
  <c r="W3943"/>
  <c r="S3944"/>
  <c r="T3944" s="1"/>
  <c r="V3944"/>
  <c r="W3944"/>
  <c r="S3945"/>
  <c r="T3945" s="1"/>
  <c r="V3945"/>
  <c r="W3945"/>
  <c r="S3946"/>
  <c r="T3946" s="1"/>
  <c r="V3946"/>
  <c r="W3946"/>
  <c r="S3947"/>
  <c r="T3947" s="1"/>
  <c r="V3947"/>
  <c r="W3947"/>
  <c r="S3948"/>
  <c r="T3948" s="1"/>
  <c r="V3948"/>
  <c r="W3948"/>
  <c r="S3949"/>
  <c r="T3949" s="1"/>
  <c r="V3949"/>
  <c r="W3949"/>
  <c r="S3950"/>
  <c r="T3950" s="1"/>
  <c r="V3950"/>
  <c r="W3950"/>
  <c r="S3951"/>
  <c r="T3951" s="1"/>
  <c r="V3951"/>
  <c r="W3951"/>
  <c r="S3952"/>
  <c r="T3952" s="1"/>
  <c r="V3952"/>
  <c r="W3952"/>
  <c r="S3953"/>
  <c r="T3953" s="1"/>
  <c r="V3953"/>
  <c r="W3953"/>
  <c r="S3954"/>
  <c r="T3954" s="1"/>
  <c r="V3954"/>
  <c r="W3954"/>
  <c r="S3955"/>
  <c r="T3955" s="1"/>
  <c r="V3955"/>
  <c r="W3955"/>
  <c r="S3956"/>
  <c r="T3956" s="1"/>
  <c r="V3956"/>
  <c r="W3956"/>
  <c r="S3957"/>
  <c r="T3957" s="1"/>
  <c r="V3957"/>
  <c r="W3957"/>
  <c r="S3958"/>
  <c r="T3958" s="1"/>
  <c r="V3958"/>
  <c r="W3958"/>
  <c r="S3959"/>
  <c r="T3959" s="1"/>
  <c r="V3959"/>
  <c r="W3959"/>
  <c r="S3960"/>
  <c r="T3960" s="1"/>
  <c r="V3960"/>
  <c r="W3960"/>
  <c r="S3961"/>
  <c r="T3961" s="1"/>
  <c r="V3961"/>
  <c r="W3961"/>
  <c r="S3962"/>
  <c r="T3962" s="1"/>
  <c r="V3962"/>
  <c r="W3962"/>
  <c r="S3963"/>
  <c r="T3963" s="1"/>
  <c r="V3963"/>
  <c r="W3963"/>
  <c r="S3964"/>
  <c r="T3964" s="1"/>
  <c r="V3964"/>
  <c r="W3964"/>
  <c r="S3965"/>
  <c r="T3965" s="1"/>
  <c r="V3965"/>
  <c r="W3965"/>
  <c r="S3966"/>
  <c r="T3966" s="1"/>
  <c r="V3966"/>
  <c r="W3966"/>
  <c r="S3967"/>
  <c r="T3967" s="1"/>
  <c r="V3967"/>
  <c r="W3967"/>
  <c r="S3968"/>
  <c r="T3968" s="1"/>
  <c r="V3968"/>
  <c r="W3968"/>
  <c r="S3969"/>
  <c r="T3969" s="1"/>
  <c r="V3969"/>
  <c r="W3969"/>
  <c r="S3970"/>
  <c r="T3970" s="1"/>
  <c r="V3970"/>
  <c r="W3970"/>
  <c r="S3971"/>
  <c r="T3971" s="1"/>
  <c r="V3971"/>
  <c r="W3971"/>
  <c r="S3972"/>
  <c r="T3972" s="1"/>
  <c r="V3972"/>
  <c r="W3972"/>
  <c r="S3973"/>
  <c r="T3973" s="1"/>
  <c r="V3973"/>
  <c r="W3973"/>
  <c r="S3974"/>
  <c r="T3974" s="1"/>
  <c r="V3974"/>
  <c r="W3974"/>
  <c r="S3975"/>
  <c r="T3975" s="1"/>
  <c r="V3975"/>
  <c r="W3975"/>
  <c r="S3976"/>
  <c r="T3976" s="1"/>
  <c r="V3976"/>
  <c r="W3976"/>
  <c r="S3977"/>
  <c r="T3977" s="1"/>
  <c r="V3977"/>
  <c r="W3977"/>
  <c r="S3978"/>
  <c r="T3978" s="1"/>
  <c r="V3978"/>
  <c r="W3978"/>
  <c r="S3979"/>
  <c r="T3979" s="1"/>
  <c r="V3979"/>
  <c r="W3979"/>
  <c r="S3980"/>
  <c r="T3980" s="1"/>
  <c r="V3980"/>
  <c r="W3980"/>
  <c r="S3981"/>
  <c r="T3981" s="1"/>
  <c r="V3981"/>
  <c r="W3981"/>
  <c r="S3982"/>
  <c r="T3982" s="1"/>
  <c r="V3982"/>
  <c r="W3982"/>
  <c r="S3983"/>
  <c r="T3983" s="1"/>
  <c r="V3983"/>
  <c r="W3983"/>
  <c r="S3984"/>
  <c r="T3984" s="1"/>
  <c r="V3984"/>
  <c r="W3984"/>
  <c r="S3985"/>
  <c r="T3985" s="1"/>
  <c r="V3985"/>
  <c r="W3985"/>
  <c r="S3986"/>
  <c r="T3986" s="1"/>
  <c r="V3986"/>
  <c r="W3986"/>
  <c r="S3987"/>
  <c r="T3987" s="1"/>
  <c r="V3987"/>
  <c r="W3987"/>
  <c r="S3988"/>
  <c r="T3988" s="1"/>
  <c r="V3988"/>
  <c r="W3988"/>
  <c r="S3989"/>
  <c r="T3989" s="1"/>
  <c r="V3989"/>
  <c r="W3989"/>
  <c r="S3990"/>
  <c r="T3990" s="1"/>
  <c r="V3990"/>
  <c r="W3990"/>
  <c r="S3991"/>
  <c r="T3991" s="1"/>
  <c r="V3991"/>
  <c r="W3991"/>
  <c r="S3992"/>
  <c r="T3992" s="1"/>
  <c r="V3992"/>
  <c r="W3992"/>
  <c r="S3993"/>
  <c r="T3993" s="1"/>
  <c r="V3993"/>
  <c r="W3993"/>
  <c r="S3994"/>
  <c r="T3994" s="1"/>
  <c r="V3994"/>
  <c r="W3994"/>
  <c r="S3995"/>
  <c r="T3995" s="1"/>
  <c r="V3995"/>
  <c r="W3995"/>
  <c r="S3996"/>
  <c r="T3996" s="1"/>
  <c r="V3996"/>
  <c r="W3996"/>
  <c r="S3997"/>
  <c r="T3997" s="1"/>
  <c r="V3997"/>
  <c r="W3997"/>
  <c r="S3998"/>
  <c r="T3998" s="1"/>
  <c r="V3998"/>
  <c r="W3998"/>
  <c r="S3999"/>
  <c r="T3999" s="1"/>
  <c r="V3999"/>
  <c r="W3999"/>
  <c r="S4000"/>
  <c r="T4000" s="1"/>
  <c r="V4000"/>
  <c r="W4000"/>
  <c r="S4001"/>
  <c r="T4001" s="1"/>
  <c r="V4001"/>
  <c r="W4001"/>
  <c r="S4002"/>
  <c r="T4002" s="1"/>
  <c r="V4002"/>
  <c r="W4002"/>
  <c r="S4003"/>
  <c r="T4003" s="1"/>
  <c r="V4003"/>
  <c r="W4003"/>
  <c r="S4004"/>
  <c r="T4004" s="1"/>
  <c r="V4004"/>
  <c r="W4004"/>
  <c r="S4005"/>
  <c r="T4005" s="1"/>
  <c r="V4005"/>
  <c r="W4005"/>
  <c r="S4006"/>
  <c r="T4006" s="1"/>
  <c r="V4006"/>
  <c r="W4006"/>
  <c r="S4007"/>
  <c r="T4007" s="1"/>
  <c r="V4007"/>
  <c r="W4007"/>
  <c r="S4008"/>
  <c r="T4008" s="1"/>
  <c r="V4008"/>
  <c r="W4008"/>
  <c r="S4009"/>
  <c r="T4009" s="1"/>
  <c r="V4009"/>
  <c r="W4009"/>
  <c r="S4010"/>
  <c r="T4010" s="1"/>
  <c r="V4010"/>
  <c r="W4010"/>
  <c r="S4011"/>
  <c r="T4011" s="1"/>
  <c r="V4011"/>
  <c r="W4011"/>
  <c r="S4012"/>
  <c r="T4012" s="1"/>
  <c r="V4012"/>
  <c r="W4012"/>
  <c r="S4013"/>
  <c r="T4013" s="1"/>
  <c r="V4013"/>
  <c r="W4013"/>
  <c r="S4014"/>
  <c r="T4014" s="1"/>
  <c r="V4014"/>
  <c r="W4014"/>
  <c r="S4015"/>
  <c r="T4015" s="1"/>
  <c r="V4015"/>
  <c r="W4015"/>
  <c r="S4016"/>
  <c r="T4016" s="1"/>
  <c r="V4016"/>
  <c r="W4016"/>
  <c r="S4017"/>
  <c r="T4017" s="1"/>
  <c r="V4017"/>
  <c r="W4017"/>
  <c r="S4018"/>
  <c r="T4018" s="1"/>
  <c r="V4018"/>
  <c r="W4018"/>
  <c r="S4019"/>
  <c r="T4019" s="1"/>
  <c r="V4019"/>
  <c r="W4019"/>
  <c r="S4020"/>
  <c r="T4020" s="1"/>
  <c r="V4020"/>
  <c r="W4020"/>
  <c r="S4021"/>
  <c r="T4021" s="1"/>
  <c r="V4021"/>
  <c r="W4021"/>
  <c r="S4022"/>
  <c r="T4022" s="1"/>
  <c r="V4022"/>
  <c r="W4022"/>
  <c r="S4023"/>
  <c r="T4023" s="1"/>
  <c r="V4023"/>
  <c r="W4023"/>
  <c r="S4024"/>
  <c r="T4024" s="1"/>
  <c r="V4024"/>
  <c r="W4024"/>
  <c r="S4025"/>
  <c r="T4025" s="1"/>
  <c r="V4025"/>
  <c r="W4025"/>
  <c r="S4026"/>
  <c r="T4026" s="1"/>
  <c r="V4026"/>
  <c r="W4026"/>
  <c r="S4027"/>
  <c r="T4027" s="1"/>
  <c r="V4027"/>
  <c r="W4027"/>
  <c r="S4028"/>
  <c r="T4028" s="1"/>
  <c r="V4028"/>
  <c r="W4028"/>
  <c r="S4029"/>
  <c r="T4029" s="1"/>
  <c r="V4029"/>
  <c r="W4029"/>
  <c r="S4030"/>
  <c r="T4030" s="1"/>
  <c r="V4030"/>
  <c r="W4030"/>
  <c r="S4031"/>
  <c r="T4031" s="1"/>
  <c r="V4031"/>
  <c r="W4031"/>
  <c r="S4032"/>
  <c r="T4032" s="1"/>
  <c r="V4032"/>
  <c r="W4032"/>
  <c r="S4033"/>
  <c r="T4033" s="1"/>
  <c r="V4033"/>
  <c r="W4033"/>
  <c r="S4034"/>
  <c r="T4034" s="1"/>
  <c r="V4034"/>
  <c r="W4034"/>
  <c r="S4035"/>
  <c r="T4035" s="1"/>
  <c r="V4035"/>
  <c r="W4035"/>
  <c r="S4036"/>
  <c r="T4036" s="1"/>
  <c r="V4036"/>
  <c r="W4036"/>
  <c r="S4037"/>
  <c r="T4037" s="1"/>
  <c r="V4037"/>
  <c r="W4037"/>
  <c r="S4038"/>
  <c r="T4038" s="1"/>
  <c r="V4038"/>
  <c r="W4038"/>
  <c r="S4039"/>
  <c r="T4039" s="1"/>
  <c r="V4039"/>
  <c r="W4039"/>
  <c r="S4040"/>
  <c r="T4040" s="1"/>
  <c r="V4040"/>
  <c r="W4040"/>
  <c r="S4041"/>
  <c r="T4041" s="1"/>
  <c r="V4041"/>
  <c r="W4041"/>
  <c r="S4042"/>
  <c r="T4042" s="1"/>
  <c r="V4042"/>
  <c r="W4042"/>
  <c r="S4043"/>
  <c r="T4043" s="1"/>
  <c r="V4043"/>
  <c r="W4043"/>
  <c r="S4044"/>
  <c r="T4044" s="1"/>
  <c r="V4044"/>
  <c r="W4044"/>
  <c r="S4045"/>
  <c r="T4045" s="1"/>
  <c r="V4045"/>
  <c r="W4045"/>
  <c r="S4046"/>
  <c r="T4046" s="1"/>
  <c r="V4046"/>
  <c r="W4046"/>
  <c r="S4047"/>
  <c r="T4047" s="1"/>
  <c r="V4047"/>
  <c r="W4047"/>
  <c r="S4048"/>
  <c r="T4048" s="1"/>
  <c r="V4048"/>
  <c r="W4048"/>
  <c r="S4049"/>
  <c r="T4049" s="1"/>
  <c r="V4049"/>
  <c r="W4049"/>
  <c r="S4050"/>
  <c r="T4050" s="1"/>
  <c r="V4050"/>
  <c r="W4050"/>
  <c r="S4051"/>
  <c r="T4051" s="1"/>
  <c r="V4051"/>
  <c r="W4051"/>
  <c r="S4052"/>
  <c r="T4052" s="1"/>
  <c r="V4052"/>
  <c r="W4052"/>
  <c r="S4053"/>
  <c r="T4053" s="1"/>
  <c r="V4053"/>
  <c r="W4053"/>
  <c r="S4054"/>
  <c r="T4054" s="1"/>
  <c r="V4054"/>
  <c r="W4054"/>
  <c r="S4055"/>
  <c r="T4055" s="1"/>
  <c r="V4055"/>
  <c r="W4055"/>
  <c r="S4056"/>
  <c r="T4056" s="1"/>
  <c r="V4056"/>
  <c r="W4056"/>
  <c r="S4057"/>
  <c r="T4057" s="1"/>
  <c r="V4057"/>
  <c r="W4057"/>
  <c r="S4058"/>
  <c r="T4058" s="1"/>
  <c r="V4058"/>
  <c r="W4058"/>
  <c r="S4059"/>
  <c r="T4059" s="1"/>
  <c r="V4059"/>
  <c r="W4059"/>
  <c r="S4060"/>
  <c r="T4060" s="1"/>
  <c r="V4060"/>
  <c r="W4060"/>
  <c r="S4061"/>
  <c r="T4061" s="1"/>
  <c r="V4061"/>
  <c r="W4061"/>
  <c r="S4062"/>
  <c r="T4062" s="1"/>
  <c r="V4062"/>
  <c r="W4062"/>
  <c r="S4063"/>
  <c r="T4063" s="1"/>
  <c r="V4063"/>
  <c r="W4063"/>
  <c r="S4064"/>
  <c r="T4064" s="1"/>
  <c r="V4064"/>
  <c r="W4064"/>
  <c r="S4065"/>
  <c r="T4065" s="1"/>
  <c r="V4065"/>
  <c r="W4065"/>
  <c r="S4066"/>
  <c r="T4066" s="1"/>
  <c r="V4066"/>
  <c r="W4066"/>
  <c r="S4067"/>
  <c r="T4067" s="1"/>
  <c r="V4067"/>
  <c r="W4067"/>
  <c r="S4068"/>
  <c r="T4068" s="1"/>
  <c r="V4068"/>
  <c r="W4068"/>
  <c r="S4069"/>
  <c r="T4069" s="1"/>
  <c r="V4069"/>
  <c r="W4069"/>
  <c r="S4070"/>
  <c r="T4070" s="1"/>
  <c r="V4070"/>
  <c r="W4070"/>
  <c r="S4071"/>
  <c r="T4071" s="1"/>
  <c r="V4071"/>
  <c r="W4071"/>
  <c r="S4072"/>
  <c r="T4072" s="1"/>
  <c r="V4072"/>
  <c r="W4072"/>
  <c r="S4073"/>
  <c r="T4073" s="1"/>
  <c r="V4073"/>
  <c r="W4073"/>
  <c r="S4074"/>
  <c r="T4074" s="1"/>
  <c r="V4074"/>
  <c r="W4074"/>
  <c r="S4075"/>
  <c r="T4075" s="1"/>
  <c r="V4075"/>
  <c r="W4075"/>
  <c r="S4076"/>
  <c r="T4076" s="1"/>
  <c r="V4076"/>
  <c r="W4076"/>
  <c r="S4077"/>
  <c r="T4077" s="1"/>
  <c r="V4077"/>
  <c r="W4077"/>
  <c r="S4078"/>
  <c r="T4078" s="1"/>
  <c r="V4078"/>
  <c r="W4078"/>
  <c r="S4079"/>
  <c r="T4079" s="1"/>
  <c r="V4079"/>
  <c r="W4079"/>
  <c r="S4080"/>
  <c r="T4080" s="1"/>
  <c r="V4080"/>
  <c r="W4080"/>
  <c r="S4081"/>
  <c r="T4081" s="1"/>
  <c r="V4081"/>
  <c r="W4081"/>
  <c r="S4082"/>
  <c r="T4082" s="1"/>
  <c r="V4082"/>
  <c r="W4082"/>
  <c r="S4083"/>
  <c r="T4083" s="1"/>
  <c r="V4083"/>
  <c r="W4083"/>
  <c r="S4084"/>
  <c r="T4084" s="1"/>
  <c r="V4084"/>
  <c r="W4084"/>
  <c r="S4085"/>
  <c r="T4085" s="1"/>
  <c r="V4085"/>
  <c r="W4085"/>
  <c r="S4086"/>
  <c r="T4086" s="1"/>
  <c r="V4086"/>
  <c r="W4086"/>
  <c r="S4087"/>
  <c r="T4087" s="1"/>
  <c r="V4087"/>
  <c r="W4087"/>
  <c r="S4088"/>
  <c r="T4088" s="1"/>
  <c r="V4088"/>
  <c r="W4088"/>
  <c r="S4089"/>
  <c r="T4089" s="1"/>
  <c r="V4089"/>
  <c r="W4089"/>
  <c r="S4090"/>
  <c r="T4090" s="1"/>
  <c r="V4090"/>
  <c r="W4090"/>
  <c r="S4091"/>
  <c r="T4091" s="1"/>
  <c r="V4091"/>
  <c r="W4091"/>
  <c r="S4092"/>
  <c r="T4092" s="1"/>
  <c r="V4092"/>
  <c r="W4092"/>
  <c r="S4093"/>
  <c r="T4093" s="1"/>
  <c r="V4093"/>
  <c r="W4093"/>
  <c r="S4094"/>
  <c r="T4094" s="1"/>
  <c r="V4094"/>
  <c r="W4094"/>
  <c r="S4095"/>
  <c r="T4095" s="1"/>
  <c r="V4095"/>
  <c r="W4095"/>
  <c r="S4096"/>
  <c r="T4096" s="1"/>
  <c r="V4096"/>
  <c r="W4096"/>
  <c r="S4097"/>
  <c r="T4097" s="1"/>
  <c r="V4097"/>
  <c r="W4097"/>
  <c r="S4098"/>
  <c r="T4098" s="1"/>
  <c r="V4098"/>
  <c r="W4098"/>
  <c r="S4099"/>
  <c r="T4099" s="1"/>
  <c r="V4099"/>
  <c r="W4099"/>
  <c r="S4100"/>
  <c r="T4100" s="1"/>
  <c r="V4100"/>
  <c r="W4100"/>
  <c r="S4101"/>
  <c r="T4101" s="1"/>
  <c r="V4101"/>
  <c r="W4101"/>
  <c r="S4102"/>
  <c r="T4102" s="1"/>
  <c r="V4102"/>
  <c r="W4102"/>
  <c r="S4103"/>
  <c r="T4103" s="1"/>
  <c r="V4103"/>
  <c r="W4103"/>
  <c r="S4104"/>
  <c r="T4104" s="1"/>
  <c r="V4104"/>
  <c r="W4104"/>
  <c r="S4105"/>
  <c r="T4105" s="1"/>
  <c r="V4105"/>
  <c r="W4105"/>
  <c r="S4106"/>
  <c r="T4106" s="1"/>
  <c r="V4106"/>
  <c r="W4106"/>
  <c r="S4107"/>
  <c r="T4107" s="1"/>
  <c r="V4107"/>
  <c r="W4107"/>
  <c r="S4108"/>
  <c r="T4108" s="1"/>
  <c r="V4108"/>
  <c r="W4108"/>
  <c r="S4109"/>
  <c r="T4109" s="1"/>
  <c r="V4109"/>
  <c r="W4109"/>
  <c r="S4110"/>
  <c r="T4110" s="1"/>
  <c r="V4110"/>
  <c r="W4110"/>
  <c r="S4111"/>
  <c r="T4111" s="1"/>
  <c r="V4111"/>
  <c r="W4111"/>
  <c r="S4112"/>
  <c r="T4112" s="1"/>
  <c r="V4112"/>
  <c r="W4112"/>
  <c r="S4113"/>
  <c r="T4113" s="1"/>
  <c r="V4113"/>
  <c r="W4113"/>
  <c r="S4114"/>
  <c r="T4114" s="1"/>
  <c r="V4114"/>
  <c r="W4114"/>
  <c r="S4115"/>
  <c r="T4115" s="1"/>
  <c r="V4115"/>
  <c r="W4115"/>
  <c r="S4116"/>
  <c r="T4116" s="1"/>
  <c r="V4116"/>
  <c r="W4116"/>
  <c r="S4117"/>
  <c r="T4117" s="1"/>
  <c r="V4117"/>
  <c r="W4117"/>
  <c r="S4118"/>
  <c r="T4118" s="1"/>
  <c r="V4118"/>
  <c r="W4118"/>
  <c r="S4119"/>
  <c r="T4119" s="1"/>
  <c r="V4119"/>
  <c r="W4119"/>
  <c r="S4120"/>
  <c r="T4120" s="1"/>
  <c r="V4120"/>
  <c r="W4120"/>
  <c r="S4121"/>
  <c r="T4121" s="1"/>
  <c r="V4121"/>
  <c r="W4121"/>
  <c r="S4122"/>
  <c r="T4122" s="1"/>
  <c r="V4122"/>
  <c r="W4122"/>
  <c r="S4123"/>
  <c r="T4123" s="1"/>
  <c r="V4123"/>
  <c r="W4123"/>
  <c r="S4124"/>
  <c r="T4124" s="1"/>
  <c r="V4124"/>
  <c r="W4124"/>
  <c r="S4125"/>
  <c r="T4125" s="1"/>
  <c r="V4125"/>
  <c r="W4125"/>
  <c r="S4126"/>
  <c r="T4126" s="1"/>
  <c r="V4126"/>
  <c r="W4126"/>
  <c r="S4127"/>
  <c r="T4127" s="1"/>
  <c r="V4127"/>
  <c r="W4127"/>
  <c r="S4128"/>
  <c r="T4128" s="1"/>
  <c r="V4128"/>
  <c r="W4128"/>
  <c r="S4129"/>
  <c r="T4129" s="1"/>
  <c r="V4129"/>
  <c r="W4129"/>
  <c r="S4130"/>
  <c r="T4130" s="1"/>
  <c r="V4130"/>
  <c r="W4130"/>
  <c r="S4131"/>
  <c r="T4131" s="1"/>
  <c r="V4131"/>
  <c r="W4131"/>
  <c r="S4132"/>
  <c r="T4132" s="1"/>
  <c r="V4132"/>
  <c r="W4132"/>
  <c r="S4133"/>
  <c r="T4133" s="1"/>
  <c r="V4133"/>
  <c r="W4133"/>
  <c r="S4134"/>
  <c r="T4134" s="1"/>
  <c r="V4134"/>
  <c r="W4134"/>
  <c r="S4135"/>
  <c r="T4135" s="1"/>
  <c r="V4135"/>
  <c r="W4135"/>
  <c r="S4136"/>
  <c r="T4136" s="1"/>
  <c r="V4136"/>
  <c r="W4136"/>
  <c r="S4137"/>
  <c r="T4137" s="1"/>
  <c r="V4137"/>
  <c r="W4137"/>
  <c r="S4138"/>
  <c r="T4138" s="1"/>
  <c r="V4138"/>
  <c r="W4138"/>
  <c r="S4139"/>
  <c r="T4139" s="1"/>
  <c r="V4139"/>
  <c r="W4139"/>
  <c r="S4140"/>
  <c r="T4140" s="1"/>
  <c r="V4140"/>
  <c r="W4140"/>
  <c r="S4141"/>
  <c r="T4141" s="1"/>
  <c r="V4141"/>
  <c r="W4141"/>
  <c r="S4142"/>
  <c r="T4142" s="1"/>
  <c r="V4142"/>
  <c r="W4142"/>
  <c r="S4143"/>
  <c r="T4143" s="1"/>
  <c r="V4143"/>
  <c r="W4143"/>
  <c r="S4144"/>
  <c r="T4144" s="1"/>
  <c r="V4144"/>
  <c r="W4144"/>
  <c r="S4145"/>
  <c r="T4145" s="1"/>
  <c r="V4145"/>
  <c r="W4145"/>
  <c r="S4146"/>
  <c r="T4146" s="1"/>
  <c r="V4146"/>
  <c r="W4146"/>
  <c r="S4147"/>
  <c r="T4147" s="1"/>
  <c r="V4147"/>
  <c r="W4147"/>
  <c r="S4148"/>
  <c r="T4148" s="1"/>
  <c r="V4148"/>
  <c r="W4148"/>
  <c r="S4149"/>
  <c r="T4149" s="1"/>
  <c r="V4149"/>
  <c r="W4149"/>
  <c r="S4150"/>
  <c r="T4150" s="1"/>
  <c r="V4150"/>
  <c r="W4150"/>
  <c r="S4151"/>
  <c r="T4151" s="1"/>
  <c r="V4151"/>
  <c r="W4151"/>
  <c r="S4152"/>
  <c r="T4152" s="1"/>
  <c r="V4152"/>
  <c r="W4152"/>
  <c r="S4153"/>
  <c r="T4153" s="1"/>
  <c r="V4153"/>
  <c r="W4153"/>
  <c r="S4154"/>
  <c r="T4154" s="1"/>
  <c r="V4154"/>
  <c r="W4154"/>
  <c r="S4155"/>
  <c r="T4155" s="1"/>
  <c r="V4155"/>
  <c r="W4155"/>
  <c r="S4156"/>
  <c r="T4156" s="1"/>
  <c r="V4156"/>
  <c r="W4156"/>
  <c r="S4157"/>
  <c r="T4157" s="1"/>
  <c r="V4157"/>
  <c r="W4157"/>
  <c r="S4158"/>
  <c r="T4158" s="1"/>
  <c r="V4158"/>
  <c r="W4158"/>
  <c r="S4159"/>
  <c r="T4159" s="1"/>
  <c r="V4159"/>
  <c r="W4159"/>
  <c r="S4160"/>
  <c r="T4160" s="1"/>
  <c r="V4160"/>
  <c r="W4160"/>
  <c r="S4161"/>
  <c r="T4161" s="1"/>
  <c r="V4161"/>
  <c r="W4161"/>
  <c r="S4162"/>
  <c r="T4162" s="1"/>
  <c r="V4162"/>
  <c r="W4162"/>
  <c r="S4163"/>
  <c r="T4163" s="1"/>
  <c r="V4163"/>
  <c r="W4163"/>
  <c r="S4164"/>
  <c r="T4164" s="1"/>
  <c r="V4164"/>
  <c r="W4164"/>
  <c r="S4165"/>
  <c r="T4165" s="1"/>
  <c r="V4165"/>
  <c r="W4165"/>
  <c r="S4166"/>
  <c r="T4166" s="1"/>
  <c r="V4166"/>
  <c r="W4166"/>
  <c r="S4167"/>
  <c r="T4167" s="1"/>
  <c r="V4167"/>
  <c r="W4167"/>
  <c r="S4168"/>
  <c r="T4168" s="1"/>
  <c r="V4168"/>
  <c r="W4168"/>
  <c r="S4169"/>
  <c r="T4169" s="1"/>
  <c r="V4169"/>
  <c r="W4169"/>
  <c r="S4170"/>
  <c r="T4170" s="1"/>
  <c r="V4170"/>
  <c r="W4170"/>
  <c r="S4171"/>
  <c r="T4171" s="1"/>
  <c r="V4171"/>
  <c r="W4171"/>
  <c r="S4172"/>
  <c r="T4172" s="1"/>
  <c r="V4172"/>
  <c r="W4172"/>
  <c r="S4173"/>
  <c r="T4173" s="1"/>
  <c r="V4173"/>
  <c r="W4173"/>
  <c r="S4174"/>
  <c r="T4174" s="1"/>
  <c r="V4174"/>
  <c r="W4174"/>
  <c r="S4175"/>
  <c r="T4175" s="1"/>
  <c r="V4175"/>
  <c r="W4175"/>
  <c r="S4176"/>
  <c r="T4176" s="1"/>
  <c r="V4176"/>
  <c r="W4176"/>
  <c r="S4177"/>
  <c r="T4177" s="1"/>
  <c r="V4177"/>
  <c r="W4177"/>
  <c r="S4178"/>
  <c r="T4178" s="1"/>
  <c r="V4178"/>
  <c r="W4178"/>
  <c r="S4179"/>
  <c r="T4179" s="1"/>
  <c r="V4179"/>
  <c r="W4179"/>
  <c r="S4180"/>
  <c r="T4180" s="1"/>
  <c r="V4180"/>
  <c r="W4180"/>
  <c r="S4181"/>
  <c r="T4181" s="1"/>
  <c r="V4181"/>
  <c r="W4181"/>
  <c r="S4182"/>
  <c r="T4182" s="1"/>
  <c r="V4182"/>
  <c r="W4182"/>
  <c r="S4183"/>
  <c r="T4183" s="1"/>
  <c r="V4183"/>
  <c r="W4183"/>
  <c r="S4184"/>
  <c r="T4184" s="1"/>
  <c r="V4184"/>
  <c r="W4184"/>
  <c r="S4185"/>
  <c r="T4185" s="1"/>
  <c r="V4185"/>
  <c r="W4185"/>
  <c r="S4186"/>
  <c r="T4186" s="1"/>
  <c r="V4186"/>
  <c r="W4186"/>
  <c r="S4187"/>
  <c r="T4187" s="1"/>
  <c r="V4187"/>
  <c r="W4187"/>
  <c r="S4188"/>
  <c r="T4188" s="1"/>
  <c r="V4188"/>
  <c r="W4188"/>
  <c r="S4189"/>
  <c r="T4189" s="1"/>
  <c r="V4189"/>
  <c r="W4189"/>
  <c r="S4190"/>
  <c r="T4190" s="1"/>
  <c r="V4190"/>
  <c r="W4190"/>
  <c r="S4191"/>
  <c r="T4191" s="1"/>
  <c r="V4191"/>
  <c r="W4191"/>
  <c r="S4192"/>
  <c r="T4192" s="1"/>
  <c r="V4192"/>
  <c r="W4192"/>
  <c r="S4193"/>
  <c r="T4193" s="1"/>
  <c r="V4193"/>
  <c r="W4193"/>
  <c r="S4194"/>
  <c r="T4194" s="1"/>
  <c r="V4194"/>
  <c r="W4194"/>
  <c r="S4195"/>
  <c r="T4195" s="1"/>
  <c r="V4195"/>
  <c r="W4195"/>
  <c r="S4196"/>
  <c r="T4196" s="1"/>
  <c r="V4196"/>
  <c r="W4196"/>
  <c r="S4197"/>
  <c r="T4197" s="1"/>
  <c r="V4197"/>
  <c r="W4197"/>
  <c r="S4198"/>
  <c r="T4198" s="1"/>
  <c r="V4198"/>
  <c r="W4198"/>
  <c r="S4199"/>
  <c r="T4199" s="1"/>
  <c r="V4199"/>
  <c r="W4199"/>
  <c r="S4200"/>
  <c r="T4200" s="1"/>
  <c r="V4200"/>
  <c r="W4200"/>
  <c r="S4201"/>
  <c r="T4201" s="1"/>
  <c r="V4201"/>
  <c r="W4201"/>
  <c r="S4202"/>
  <c r="T4202" s="1"/>
  <c r="V4202"/>
  <c r="W4202"/>
  <c r="S4203"/>
  <c r="T4203" s="1"/>
  <c r="V4203"/>
  <c r="W4203"/>
  <c r="S4204"/>
  <c r="T4204" s="1"/>
  <c r="V4204"/>
  <c r="W4204"/>
  <c r="S4205"/>
  <c r="T4205" s="1"/>
  <c r="V4205"/>
  <c r="W4205"/>
  <c r="S4206"/>
  <c r="T4206" s="1"/>
  <c r="V4206"/>
  <c r="W4206"/>
  <c r="S4207"/>
  <c r="T4207" s="1"/>
  <c r="V4207"/>
  <c r="W4207"/>
  <c r="S4208"/>
  <c r="T4208" s="1"/>
  <c r="V4208"/>
  <c r="W4208"/>
  <c r="S4209"/>
  <c r="T4209" s="1"/>
  <c r="V4209"/>
  <c r="W4209"/>
  <c r="S4210"/>
  <c r="T4210" s="1"/>
  <c r="V4210"/>
  <c r="W4210"/>
  <c r="S4211"/>
  <c r="T4211" s="1"/>
  <c r="V4211"/>
  <c r="W4211"/>
  <c r="S4212"/>
  <c r="T4212" s="1"/>
  <c r="V4212"/>
  <c r="W4212"/>
  <c r="S4213"/>
  <c r="T4213" s="1"/>
  <c r="V4213"/>
  <c r="W4213"/>
  <c r="S4214"/>
  <c r="T4214" s="1"/>
  <c r="V4214"/>
  <c r="W4214"/>
  <c r="S4215"/>
  <c r="T4215" s="1"/>
  <c r="V4215"/>
  <c r="W4215"/>
  <c r="S4216"/>
  <c r="T4216" s="1"/>
  <c r="V4216"/>
  <c r="W4216"/>
  <c r="S4217"/>
  <c r="T4217" s="1"/>
  <c r="V4217"/>
  <c r="W4217"/>
  <c r="S4218"/>
  <c r="T4218" s="1"/>
  <c r="V4218"/>
  <c r="W4218"/>
  <c r="S4219"/>
  <c r="T4219" s="1"/>
  <c r="V4219"/>
  <c r="W4219"/>
  <c r="S4220"/>
  <c r="T4220" s="1"/>
  <c r="V4220"/>
  <c r="W4220"/>
  <c r="S4221"/>
  <c r="T4221" s="1"/>
  <c r="V4221"/>
  <c r="W4221"/>
  <c r="S4222"/>
  <c r="T4222" s="1"/>
  <c r="V4222"/>
  <c r="W4222"/>
  <c r="S4223"/>
  <c r="T4223" s="1"/>
  <c r="V4223"/>
  <c r="W4223"/>
  <c r="S4224"/>
  <c r="T4224" s="1"/>
  <c r="V4224"/>
  <c r="W4224"/>
  <c r="S4225"/>
  <c r="T4225" s="1"/>
  <c r="V4225"/>
  <c r="W4225"/>
  <c r="S4226"/>
  <c r="T4226" s="1"/>
  <c r="V4226"/>
  <c r="W4226"/>
  <c r="S4227"/>
  <c r="T4227" s="1"/>
  <c r="V4227"/>
  <c r="W4227"/>
  <c r="S4228"/>
  <c r="T4228" s="1"/>
  <c r="V4228"/>
  <c r="W4228"/>
  <c r="S4229"/>
  <c r="T4229" s="1"/>
  <c r="V4229"/>
  <c r="W4229"/>
  <c r="S4230"/>
  <c r="T4230" s="1"/>
  <c r="V4230"/>
  <c r="W4230"/>
  <c r="S4231"/>
  <c r="T4231" s="1"/>
  <c r="V4231"/>
  <c r="W4231"/>
  <c r="S4232"/>
  <c r="T4232" s="1"/>
  <c r="V4232"/>
  <c r="W4232"/>
  <c r="S4233"/>
  <c r="T4233" s="1"/>
  <c r="V4233"/>
  <c r="W4233"/>
  <c r="S4234"/>
  <c r="T4234" s="1"/>
  <c r="V4234"/>
  <c r="W4234"/>
  <c r="S4235"/>
  <c r="T4235" s="1"/>
  <c r="V4235"/>
  <c r="W4235"/>
  <c r="S4236"/>
  <c r="T4236" s="1"/>
  <c r="V4236"/>
  <c r="W4236"/>
  <c r="S4237"/>
  <c r="T4237" s="1"/>
  <c r="V4237"/>
  <c r="W4237"/>
  <c r="S4238"/>
  <c r="T4238" s="1"/>
  <c r="V4238"/>
  <c r="W4238"/>
  <c r="S4239"/>
  <c r="T4239" s="1"/>
  <c r="V4239"/>
  <c r="W4239"/>
  <c r="S4240"/>
  <c r="T4240" s="1"/>
  <c r="V4240"/>
  <c r="W4240"/>
  <c r="S4241"/>
  <c r="T4241" s="1"/>
  <c r="V4241"/>
  <c r="W4241"/>
  <c r="S4242"/>
  <c r="T4242" s="1"/>
  <c r="V4242"/>
  <c r="W4242"/>
  <c r="S4243"/>
  <c r="T4243" s="1"/>
  <c r="V4243"/>
  <c r="W4243"/>
  <c r="S4244"/>
  <c r="T4244" s="1"/>
  <c r="V4244"/>
  <c r="W4244"/>
  <c r="S4245"/>
  <c r="T4245" s="1"/>
  <c r="V4245"/>
  <c r="W4245"/>
  <c r="S4246"/>
  <c r="T4246" s="1"/>
  <c r="V4246"/>
  <c r="W4246"/>
  <c r="S4247"/>
  <c r="T4247" s="1"/>
  <c r="V4247"/>
  <c r="W4247"/>
  <c r="S4248"/>
  <c r="T4248" s="1"/>
  <c r="V4248"/>
  <c r="W4248"/>
  <c r="S4249"/>
  <c r="T4249" s="1"/>
  <c r="V4249"/>
  <c r="W4249"/>
  <c r="S4250"/>
  <c r="T4250" s="1"/>
  <c r="V4250"/>
  <c r="W4250"/>
  <c r="S4251"/>
  <c r="T4251" s="1"/>
  <c r="V4251"/>
  <c r="W4251"/>
  <c r="S4252"/>
  <c r="T4252" s="1"/>
  <c r="V4252"/>
  <c r="W4252"/>
  <c r="S4253"/>
  <c r="T4253" s="1"/>
  <c r="V4253"/>
  <c r="W4253"/>
  <c r="S4254"/>
  <c r="T4254" s="1"/>
  <c r="V4254"/>
  <c r="W4254"/>
  <c r="S4255"/>
  <c r="T4255" s="1"/>
  <c r="V4255"/>
  <c r="W4255"/>
  <c r="S4256"/>
  <c r="T4256" s="1"/>
  <c r="V4256"/>
  <c r="W4256"/>
  <c r="S4257"/>
  <c r="T4257" s="1"/>
  <c r="V4257"/>
  <c r="W4257"/>
  <c r="S4258"/>
  <c r="T4258" s="1"/>
  <c r="V4258"/>
  <c r="W4258"/>
  <c r="S4259"/>
  <c r="T4259" s="1"/>
  <c r="V4259"/>
  <c r="W4259"/>
  <c r="S4260"/>
  <c r="T4260" s="1"/>
  <c r="V4260"/>
  <c r="W4260"/>
  <c r="S4261"/>
  <c r="T4261" s="1"/>
  <c r="V4261"/>
  <c r="W4261"/>
  <c r="S4262"/>
  <c r="T4262" s="1"/>
  <c r="V4262"/>
  <c r="W4262"/>
  <c r="S4263"/>
  <c r="T4263" s="1"/>
  <c r="V4263"/>
  <c r="W4263"/>
  <c r="S4264"/>
  <c r="T4264" s="1"/>
  <c r="V4264"/>
  <c r="W4264"/>
  <c r="S4265"/>
  <c r="T4265" s="1"/>
  <c r="V4265"/>
  <c r="W4265"/>
  <c r="S4266"/>
  <c r="T4266" s="1"/>
  <c r="V4266"/>
  <c r="W4266"/>
  <c r="S4267"/>
  <c r="T4267" s="1"/>
  <c r="V4267"/>
  <c r="W4267"/>
  <c r="S4268"/>
  <c r="T4268" s="1"/>
  <c r="V4268"/>
  <c r="W4268"/>
  <c r="S4269"/>
  <c r="T4269" s="1"/>
  <c r="V4269"/>
  <c r="W4269"/>
  <c r="S4270"/>
  <c r="T4270" s="1"/>
  <c r="V4270"/>
  <c r="W4270"/>
  <c r="S4271"/>
  <c r="T4271" s="1"/>
  <c r="V4271"/>
  <c r="W4271"/>
  <c r="S4272"/>
  <c r="T4272" s="1"/>
  <c r="V4272"/>
  <c r="W4272"/>
  <c r="S4273"/>
  <c r="T4273" s="1"/>
  <c r="V4273"/>
  <c r="W4273"/>
  <c r="S4274"/>
  <c r="T4274" s="1"/>
  <c r="V4274"/>
  <c r="W4274"/>
  <c r="S4275"/>
  <c r="T4275" s="1"/>
  <c r="V4275"/>
  <c r="W4275"/>
  <c r="S4276"/>
  <c r="T4276" s="1"/>
  <c r="V4276"/>
  <c r="W4276"/>
  <c r="S4277"/>
  <c r="T4277" s="1"/>
  <c r="V4277"/>
  <c r="W4277"/>
  <c r="S4278"/>
  <c r="T4278" s="1"/>
  <c r="V4278"/>
  <c r="W4278"/>
  <c r="S4279"/>
  <c r="T4279" s="1"/>
  <c r="V4279"/>
  <c r="W4279"/>
  <c r="S4280"/>
  <c r="T4280" s="1"/>
  <c r="V4280"/>
  <c r="W4280"/>
  <c r="S4281"/>
  <c r="T4281" s="1"/>
  <c r="V4281"/>
  <c r="W4281"/>
  <c r="S4282"/>
  <c r="T4282" s="1"/>
  <c r="V4282"/>
  <c r="W4282"/>
  <c r="S4283"/>
  <c r="T4283" s="1"/>
  <c r="V4283"/>
  <c r="W4283"/>
  <c r="S4284"/>
  <c r="T4284" s="1"/>
  <c r="V4284"/>
  <c r="W4284"/>
  <c r="S4285"/>
  <c r="T4285" s="1"/>
  <c r="V4285"/>
  <c r="W4285"/>
  <c r="S4286"/>
  <c r="T4286" s="1"/>
  <c r="V4286"/>
  <c r="W4286"/>
  <c r="S4287"/>
  <c r="T4287" s="1"/>
  <c r="V4287"/>
  <c r="W4287"/>
  <c r="S4288"/>
  <c r="T4288" s="1"/>
  <c r="V4288"/>
  <c r="W4288"/>
  <c r="S4289"/>
  <c r="T4289" s="1"/>
  <c r="V4289"/>
  <c r="W4289"/>
  <c r="S4290"/>
  <c r="T4290" s="1"/>
  <c r="V4290"/>
  <c r="W4290"/>
  <c r="S4291"/>
  <c r="T4291" s="1"/>
  <c r="V4291"/>
  <c r="W4291"/>
  <c r="S4292"/>
  <c r="T4292" s="1"/>
  <c r="V4292"/>
  <c r="W4292"/>
  <c r="S4293"/>
  <c r="T4293" s="1"/>
  <c r="V4293"/>
  <c r="W4293"/>
  <c r="S4294"/>
  <c r="T4294" s="1"/>
  <c r="V4294"/>
  <c r="W4294"/>
  <c r="S4295"/>
  <c r="T4295" s="1"/>
  <c r="V4295"/>
  <c r="W4295"/>
  <c r="S4296"/>
  <c r="T4296" s="1"/>
  <c r="V4296"/>
  <c r="W4296"/>
  <c r="S4297"/>
  <c r="T4297" s="1"/>
  <c r="V4297"/>
  <c r="W4297"/>
  <c r="S4298"/>
  <c r="T4298" s="1"/>
  <c r="V4298"/>
  <c r="W4298"/>
  <c r="S4299"/>
  <c r="T4299" s="1"/>
  <c r="V4299"/>
  <c r="W4299"/>
  <c r="S4300"/>
  <c r="T4300" s="1"/>
  <c r="V4300"/>
  <c r="W4300"/>
  <c r="S4301"/>
  <c r="T4301" s="1"/>
  <c r="V4301"/>
  <c r="W4301"/>
  <c r="S4302"/>
  <c r="T4302" s="1"/>
  <c r="V4302"/>
  <c r="W4302"/>
  <c r="S4303"/>
  <c r="T4303" s="1"/>
  <c r="V4303"/>
  <c r="W4303"/>
  <c r="S4304"/>
  <c r="T4304" s="1"/>
  <c r="V4304"/>
  <c r="W4304"/>
  <c r="S4305"/>
  <c r="T4305" s="1"/>
  <c r="V4305"/>
  <c r="W4305"/>
  <c r="S4306"/>
  <c r="T4306" s="1"/>
  <c r="V4306"/>
  <c r="W4306"/>
  <c r="S4307"/>
  <c r="T4307" s="1"/>
  <c r="V4307"/>
  <c r="W4307"/>
  <c r="S4308"/>
  <c r="T4308" s="1"/>
  <c r="V4308"/>
  <c r="W4308"/>
  <c r="S4309"/>
  <c r="T4309" s="1"/>
  <c r="V4309"/>
  <c r="W4309"/>
  <c r="S4310"/>
  <c r="T4310" s="1"/>
  <c r="V4310"/>
  <c r="W4310"/>
  <c r="S4311"/>
  <c r="T4311" s="1"/>
  <c r="V4311"/>
  <c r="W4311"/>
  <c r="S4312"/>
  <c r="T4312" s="1"/>
  <c r="V4312"/>
  <c r="W4312"/>
  <c r="S4313"/>
  <c r="T4313" s="1"/>
  <c r="V4313"/>
  <c r="W4313"/>
  <c r="S4314"/>
  <c r="T4314" s="1"/>
  <c r="V4314"/>
  <c r="W4314"/>
  <c r="S4315"/>
  <c r="T4315" s="1"/>
  <c r="V4315"/>
  <c r="W4315"/>
  <c r="S4316"/>
  <c r="T4316" s="1"/>
  <c r="V4316"/>
  <c r="W4316"/>
  <c r="S4317"/>
  <c r="T4317" s="1"/>
  <c r="V4317"/>
  <c r="W4317"/>
  <c r="S4318"/>
  <c r="T4318" s="1"/>
  <c r="V4318"/>
  <c r="W4318"/>
  <c r="S4319"/>
  <c r="T4319" s="1"/>
  <c r="V4319"/>
  <c r="W4319"/>
  <c r="S4320"/>
  <c r="T4320" s="1"/>
  <c r="V4320"/>
  <c r="W4320"/>
  <c r="S4321"/>
  <c r="T4321" s="1"/>
  <c r="V4321"/>
  <c r="W4321"/>
  <c r="S4322"/>
  <c r="T4322" s="1"/>
  <c r="V4322"/>
  <c r="W4322"/>
  <c r="S4323"/>
  <c r="T4323" s="1"/>
  <c r="V4323"/>
  <c r="W4323"/>
  <c r="S4324"/>
  <c r="T4324" s="1"/>
  <c r="V4324"/>
  <c r="W4324"/>
  <c r="S4325"/>
  <c r="T4325" s="1"/>
  <c r="V4325"/>
  <c r="W4325"/>
  <c r="S4326"/>
  <c r="T4326" s="1"/>
  <c r="V4326"/>
  <c r="W4326"/>
  <c r="S4327"/>
  <c r="T4327" s="1"/>
  <c r="V4327"/>
  <c r="W4327"/>
  <c r="S4328"/>
  <c r="T4328" s="1"/>
  <c r="V4328"/>
  <c r="W4328"/>
  <c r="S4329"/>
  <c r="T4329" s="1"/>
  <c r="V4329"/>
  <c r="W4329"/>
  <c r="S4330"/>
  <c r="T4330" s="1"/>
  <c r="V4330"/>
  <c r="W4330"/>
  <c r="S4331"/>
  <c r="T4331" s="1"/>
  <c r="V4331"/>
  <c r="W4331"/>
  <c r="S4332"/>
  <c r="T4332" s="1"/>
  <c r="V4332"/>
  <c r="W4332"/>
  <c r="S4333"/>
  <c r="T4333" s="1"/>
  <c r="V4333"/>
  <c r="W4333"/>
  <c r="S4334"/>
  <c r="T4334" s="1"/>
  <c r="V4334"/>
  <c r="W4334"/>
  <c r="S4335"/>
  <c r="T4335" s="1"/>
  <c r="V4335"/>
  <c r="W4335"/>
  <c r="S4336"/>
  <c r="T4336" s="1"/>
  <c r="V4336"/>
  <c r="W4336"/>
  <c r="S4337"/>
  <c r="T4337" s="1"/>
  <c r="V4337"/>
  <c r="W4337"/>
  <c r="S4338"/>
  <c r="T4338" s="1"/>
  <c r="V4338"/>
  <c r="W4338"/>
  <c r="S4339"/>
  <c r="T4339" s="1"/>
  <c r="V4339"/>
  <c r="W4339"/>
  <c r="S4340"/>
  <c r="T4340" s="1"/>
  <c r="V4340"/>
  <c r="W4340"/>
  <c r="S4341"/>
  <c r="T4341" s="1"/>
  <c r="V4341"/>
  <c r="W4341"/>
  <c r="S4342"/>
  <c r="T4342" s="1"/>
  <c r="V4342"/>
  <c r="W4342"/>
  <c r="S4343"/>
  <c r="T4343" s="1"/>
  <c r="V4343"/>
  <c r="W4343"/>
  <c r="S4344"/>
  <c r="T4344" s="1"/>
  <c r="V4344"/>
  <c r="W4344"/>
  <c r="S4345"/>
  <c r="T4345" s="1"/>
  <c r="V4345"/>
  <c r="W4345"/>
  <c r="S4346"/>
  <c r="T4346" s="1"/>
  <c r="V4346"/>
  <c r="W4346"/>
  <c r="S4347"/>
  <c r="T4347" s="1"/>
  <c r="V4347"/>
  <c r="W4347"/>
  <c r="S4348"/>
  <c r="T4348" s="1"/>
  <c r="V4348"/>
  <c r="W4348"/>
  <c r="S4349"/>
  <c r="T4349" s="1"/>
  <c r="V4349"/>
  <c r="W4349"/>
  <c r="S4350"/>
  <c r="T4350" s="1"/>
  <c r="V4350"/>
  <c r="W4350"/>
  <c r="S4351"/>
  <c r="T4351" s="1"/>
  <c r="V4351"/>
  <c r="W4351"/>
  <c r="S4352"/>
  <c r="T4352" s="1"/>
  <c r="V4352"/>
  <c r="W4352"/>
  <c r="S4353"/>
  <c r="T4353" s="1"/>
  <c r="V4353"/>
  <c r="W4353"/>
  <c r="S4354"/>
  <c r="T4354" s="1"/>
  <c r="V4354"/>
  <c r="W4354"/>
  <c r="S4355"/>
  <c r="T4355" s="1"/>
  <c r="V4355"/>
  <c r="W4355"/>
  <c r="S4356"/>
  <c r="T4356" s="1"/>
  <c r="V4356"/>
  <c r="W4356"/>
  <c r="S4357"/>
  <c r="T4357" s="1"/>
  <c r="V4357"/>
  <c r="W4357"/>
  <c r="S4358"/>
  <c r="T4358" s="1"/>
  <c r="V4358"/>
  <c r="W4358"/>
  <c r="S4359"/>
  <c r="T4359" s="1"/>
  <c r="V4359"/>
  <c r="W4359"/>
  <c r="S4360"/>
  <c r="T4360" s="1"/>
  <c r="V4360"/>
  <c r="W4360"/>
  <c r="S4361"/>
  <c r="T4361" s="1"/>
  <c r="V4361"/>
  <c r="W4361"/>
  <c r="S4362"/>
  <c r="T4362" s="1"/>
  <c r="V4362"/>
  <c r="W4362"/>
  <c r="S4363"/>
  <c r="T4363" s="1"/>
  <c r="V4363"/>
  <c r="W4363"/>
  <c r="S4364"/>
  <c r="T4364" s="1"/>
  <c r="V4364"/>
  <c r="W4364"/>
  <c r="S4365"/>
  <c r="T4365" s="1"/>
  <c r="V4365"/>
  <c r="W4365"/>
  <c r="S4366"/>
  <c r="T4366" s="1"/>
  <c r="V4366"/>
  <c r="W4366"/>
  <c r="S4367"/>
  <c r="T4367" s="1"/>
  <c r="V4367"/>
  <c r="W4367"/>
  <c r="S4368"/>
  <c r="T4368" s="1"/>
  <c r="V4368"/>
  <c r="W4368"/>
  <c r="S4369"/>
  <c r="T4369" s="1"/>
  <c r="V4369"/>
  <c r="W4369"/>
  <c r="S4370"/>
  <c r="T4370" s="1"/>
  <c r="V4370"/>
  <c r="W4370"/>
  <c r="S4371"/>
  <c r="T4371" s="1"/>
  <c r="V4371"/>
  <c r="W4371"/>
  <c r="S4372"/>
  <c r="T4372" s="1"/>
  <c r="V4372"/>
  <c r="W4372"/>
  <c r="S4373"/>
  <c r="T4373" s="1"/>
  <c r="V4373"/>
  <c r="W4373"/>
  <c r="S4374"/>
  <c r="T4374" s="1"/>
  <c r="V4374"/>
  <c r="W4374"/>
  <c r="S4375"/>
  <c r="T4375" s="1"/>
  <c r="V4375"/>
  <c r="W4375"/>
  <c r="S4376"/>
  <c r="T4376" s="1"/>
  <c r="V4376"/>
  <c r="W4376"/>
  <c r="S4377"/>
  <c r="T4377" s="1"/>
  <c r="V4377"/>
  <c r="W4377"/>
  <c r="S4378"/>
  <c r="T4378" s="1"/>
  <c r="V4378"/>
  <c r="W4378"/>
  <c r="S4379"/>
  <c r="T4379" s="1"/>
  <c r="V4379"/>
  <c r="W4379"/>
  <c r="S4380"/>
  <c r="T4380" s="1"/>
  <c r="V4380"/>
  <c r="W4380"/>
  <c r="S4381"/>
  <c r="T4381" s="1"/>
  <c r="V4381"/>
  <c r="W4381"/>
  <c r="S4382"/>
  <c r="T4382" s="1"/>
  <c r="V4382"/>
  <c r="W4382"/>
  <c r="S4383"/>
  <c r="T4383" s="1"/>
  <c r="V4383"/>
  <c r="W4383"/>
  <c r="S4384"/>
  <c r="T4384" s="1"/>
  <c r="V4384"/>
  <c r="W4384"/>
  <c r="S4385"/>
  <c r="T4385" s="1"/>
  <c r="V4385"/>
  <c r="W4385"/>
  <c r="S4386"/>
  <c r="T4386" s="1"/>
  <c r="V4386"/>
  <c r="W4386"/>
  <c r="S4387"/>
  <c r="T4387" s="1"/>
  <c r="V4387"/>
  <c r="W4387"/>
  <c r="S4388"/>
  <c r="T4388" s="1"/>
  <c r="V4388"/>
  <c r="W4388"/>
  <c r="S4389"/>
  <c r="T4389" s="1"/>
  <c r="V4389"/>
  <c r="W4389"/>
  <c r="S4390"/>
  <c r="T4390" s="1"/>
  <c r="V4390"/>
  <c r="W4390"/>
  <c r="S4391"/>
  <c r="T4391" s="1"/>
  <c r="V4391"/>
  <c r="W4391"/>
  <c r="S4392"/>
  <c r="T4392" s="1"/>
  <c r="V4392"/>
  <c r="W4392"/>
  <c r="S4393"/>
  <c r="T4393" s="1"/>
  <c r="V4393"/>
  <c r="W4393"/>
  <c r="S4394"/>
  <c r="T4394" s="1"/>
  <c r="V4394"/>
  <c r="W4394"/>
  <c r="S4395"/>
  <c r="T4395" s="1"/>
  <c r="V4395"/>
  <c r="W4395"/>
  <c r="S4396"/>
  <c r="T4396" s="1"/>
  <c r="V4396"/>
  <c r="W4396"/>
  <c r="S4397"/>
  <c r="T4397" s="1"/>
  <c r="V4397"/>
  <c r="W4397"/>
  <c r="S4398"/>
  <c r="T4398" s="1"/>
  <c r="V4398"/>
  <c r="W4398"/>
  <c r="S4399"/>
  <c r="T4399" s="1"/>
  <c r="V4399"/>
  <c r="W4399"/>
  <c r="S4400"/>
  <c r="T4400" s="1"/>
  <c r="V4400"/>
  <c r="W4400"/>
  <c r="S4401"/>
  <c r="T4401" s="1"/>
  <c r="V4401"/>
  <c r="W4401"/>
  <c r="S4402"/>
  <c r="T4402" s="1"/>
  <c r="V4402"/>
  <c r="W4402"/>
  <c r="S4403"/>
  <c r="T4403" s="1"/>
  <c r="V4403"/>
  <c r="W4403"/>
  <c r="S4404"/>
  <c r="T4404" s="1"/>
  <c r="V4404"/>
  <c r="W4404"/>
  <c r="S4405"/>
  <c r="T4405" s="1"/>
  <c r="V4405"/>
  <c r="W4405"/>
  <c r="S4406"/>
  <c r="T4406" s="1"/>
  <c r="V4406"/>
  <c r="W4406"/>
  <c r="S4407"/>
  <c r="T4407" s="1"/>
  <c r="V4407"/>
  <c r="W4407"/>
  <c r="S4408"/>
  <c r="T4408" s="1"/>
  <c r="V4408"/>
  <c r="W4408"/>
  <c r="S4409"/>
  <c r="T4409" s="1"/>
  <c r="V4409"/>
  <c r="W4409"/>
  <c r="S4410"/>
  <c r="T4410" s="1"/>
  <c r="V4410"/>
  <c r="W4410"/>
  <c r="S4411"/>
  <c r="T4411" s="1"/>
  <c r="V4411"/>
  <c r="W4411"/>
  <c r="S4412"/>
  <c r="T4412" s="1"/>
  <c r="V4412"/>
  <c r="W4412"/>
  <c r="S4413"/>
  <c r="T4413" s="1"/>
  <c r="V4413"/>
  <c r="W4413"/>
  <c r="S4414"/>
  <c r="T4414" s="1"/>
  <c r="V4414"/>
  <c r="W4414"/>
  <c r="S4415"/>
  <c r="T4415" s="1"/>
  <c r="V4415"/>
  <c r="W4415"/>
  <c r="S4416"/>
  <c r="T4416" s="1"/>
  <c r="V4416"/>
  <c r="W4416"/>
  <c r="S4417"/>
  <c r="T4417" s="1"/>
  <c r="V4417"/>
  <c r="W4417"/>
  <c r="S4418"/>
  <c r="T4418" s="1"/>
  <c r="V4418"/>
  <c r="W4418"/>
  <c r="S4419"/>
  <c r="T4419" s="1"/>
  <c r="V4419"/>
  <c r="W4419"/>
  <c r="S4420"/>
  <c r="T4420" s="1"/>
  <c r="V4420"/>
  <c r="W4420"/>
  <c r="S4421"/>
  <c r="T4421" s="1"/>
  <c r="V4421"/>
  <c r="W4421"/>
  <c r="S4422"/>
  <c r="T4422" s="1"/>
  <c r="V4422"/>
  <c r="W4422"/>
  <c r="S4423"/>
  <c r="T4423" s="1"/>
  <c r="V4423"/>
  <c r="W4423"/>
  <c r="S4424"/>
  <c r="T4424" s="1"/>
  <c r="V4424"/>
  <c r="W4424"/>
  <c r="S4425"/>
  <c r="T4425" s="1"/>
  <c r="V4425"/>
  <c r="W4425"/>
  <c r="S4426"/>
  <c r="T4426" s="1"/>
  <c r="V4426"/>
  <c r="W4426"/>
  <c r="S4427"/>
  <c r="T4427" s="1"/>
  <c r="V4427"/>
  <c r="W4427"/>
  <c r="S4428"/>
  <c r="T4428" s="1"/>
  <c r="V4428"/>
  <c r="W4428"/>
  <c r="S4429"/>
  <c r="T4429" s="1"/>
  <c r="V4429"/>
  <c r="W4429"/>
  <c r="S4430"/>
  <c r="T4430" s="1"/>
  <c r="V4430"/>
  <c r="W4430"/>
  <c r="S4431"/>
  <c r="T4431" s="1"/>
  <c r="V4431"/>
  <c r="W4431"/>
  <c r="S4432"/>
  <c r="T4432" s="1"/>
  <c r="V4432"/>
  <c r="W4432"/>
  <c r="S4433"/>
  <c r="T4433" s="1"/>
  <c r="V4433"/>
  <c r="W4433"/>
  <c r="S4434"/>
  <c r="T4434" s="1"/>
  <c r="V4434"/>
  <c r="W4434"/>
  <c r="S4435"/>
  <c r="T4435" s="1"/>
  <c r="V4435"/>
  <c r="W4435"/>
  <c r="S4436"/>
  <c r="T4436" s="1"/>
  <c r="V4436"/>
  <c r="W4436"/>
  <c r="S4437"/>
  <c r="T4437" s="1"/>
  <c r="V4437"/>
  <c r="W4437"/>
  <c r="S4438"/>
  <c r="T4438" s="1"/>
  <c r="V4438"/>
  <c r="W4438"/>
  <c r="S4439"/>
  <c r="T4439" s="1"/>
  <c r="V4439"/>
  <c r="W4439"/>
  <c r="S4440"/>
  <c r="T4440" s="1"/>
  <c r="V4440"/>
  <c r="W4440"/>
  <c r="S4441"/>
  <c r="T4441" s="1"/>
  <c r="V4441"/>
  <c r="W4441"/>
  <c r="S4442"/>
  <c r="T4442" s="1"/>
  <c r="V4442"/>
  <c r="W4442"/>
  <c r="S4443"/>
  <c r="T4443" s="1"/>
  <c r="V4443"/>
  <c r="W4443"/>
  <c r="S4444"/>
  <c r="T4444" s="1"/>
  <c r="V4444"/>
  <c r="W4444"/>
  <c r="S4445"/>
  <c r="T4445" s="1"/>
  <c r="V4445"/>
  <c r="W4445"/>
  <c r="S4446"/>
  <c r="T4446" s="1"/>
  <c r="V4446"/>
  <c r="W4446"/>
  <c r="S4447"/>
  <c r="T4447" s="1"/>
  <c r="V4447"/>
  <c r="W4447"/>
  <c r="S4448"/>
  <c r="T4448" s="1"/>
  <c r="V4448"/>
  <c r="W4448"/>
  <c r="S4449"/>
  <c r="T4449" s="1"/>
  <c r="V4449"/>
  <c r="W4449"/>
  <c r="S4450"/>
  <c r="T4450" s="1"/>
  <c r="V4450"/>
  <c r="W4450"/>
  <c r="S4451"/>
  <c r="T4451" s="1"/>
  <c r="V4451"/>
  <c r="W4451"/>
  <c r="S4452"/>
  <c r="T4452" s="1"/>
  <c r="V4452"/>
  <c r="W4452"/>
  <c r="S4453"/>
  <c r="T4453" s="1"/>
  <c r="V4453"/>
  <c r="W4453"/>
  <c r="S4454"/>
  <c r="T4454" s="1"/>
  <c r="V4454"/>
  <c r="W4454"/>
  <c r="S4455"/>
  <c r="T4455" s="1"/>
  <c r="V4455"/>
  <c r="W4455"/>
  <c r="S4456"/>
  <c r="T4456" s="1"/>
  <c r="V4456"/>
  <c r="W4456"/>
  <c r="S4457"/>
  <c r="T4457" s="1"/>
  <c r="V4457"/>
  <c r="W4457"/>
  <c r="S4458"/>
  <c r="T4458" s="1"/>
  <c r="V4458"/>
  <c r="W4458"/>
  <c r="S4459"/>
  <c r="T4459" s="1"/>
  <c r="V4459"/>
  <c r="W4459"/>
  <c r="S4460"/>
  <c r="T4460" s="1"/>
  <c r="V4460"/>
  <c r="W4460"/>
  <c r="S4461"/>
  <c r="T4461" s="1"/>
  <c r="V4461"/>
  <c r="W4461"/>
  <c r="S4462"/>
  <c r="T4462" s="1"/>
  <c r="V4462"/>
  <c r="W4462"/>
  <c r="S4463"/>
  <c r="T4463" s="1"/>
  <c r="V4463"/>
  <c r="W4463"/>
  <c r="S4464"/>
  <c r="T4464" s="1"/>
  <c r="V4464"/>
  <c r="W4464"/>
  <c r="S4465"/>
  <c r="T4465" s="1"/>
  <c r="V4465"/>
  <c r="W4465"/>
  <c r="S4466"/>
  <c r="T4466" s="1"/>
  <c r="V4466"/>
  <c r="W4466"/>
  <c r="S4467"/>
  <c r="T4467" s="1"/>
  <c r="V4467"/>
  <c r="W4467"/>
  <c r="S4468"/>
  <c r="T4468" s="1"/>
  <c r="V4468"/>
  <c r="W4468"/>
  <c r="S4469"/>
  <c r="T4469" s="1"/>
  <c r="V4469"/>
  <c r="W4469"/>
  <c r="S4470"/>
  <c r="T4470" s="1"/>
  <c r="V4470"/>
  <c r="W4470"/>
  <c r="S4471"/>
  <c r="T4471" s="1"/>
  <c r="V4471"/>
  <c r="W4471"/>
  <c r="S4472"/>
  <c r="T4472" s="1"/>
  <c r="V4472"/>
  <c r="W4472"/>
  <c r="S4473"/>
  <c r="T4473" s="1"/>
  <c r="V4473"/>
  <c r="W4473"/>
  <c r="S4474"/>
  <c r="T4474" s="1"/>
  <c r="V4474"/>
  <c r="W4474"/>
  <c r="S4475"/>
  <c r="T4475" s="1"/>
  <c r="V4475"/>
  <c r="W4475"/>
  <c r="S4476"/>
  <c r="T4476" s="1"/>
  <c r="V4476"/>
  <c r="W4476"/>
  <c r="S4477"/>
  <c r="T4477" s="1"/>
  <c r="V4477"/>
  <c r="W4477"/>
  <c r="S4478"/>
  <c r="T4478" s="1"/>
  <c r="V4478"/>
  <c r="W4478"/>
  <c r="S4479"/>
  <c r="T4479" s="1"/>
  <c r="V4479"/>
  <c r="W4479"/>
  <c r="S4480"/>
  <c r="T4480" s="1"/>
  <c r="V4480"/>
  <c r="W4480"/>
  <c r="S4481"/>
  <c r="T4481" s="1"/>
  <c r="V4481"/>
  <c r="W4481"/>
  <c r="S4482"/>
  <c r="T4482" s="1"/>
  <c r="V4482"/>
  <c r="W4482"/>
  <c r="S4483"/>
  <c r="T4483" s="1"/>
  <c r="V4483"/>
  <c r="W4483"/>
  <c r="S4484"/>
  <c r="T4484" s="1"/>
  <c r="V4484"/>
  <c r="W4484"/>
  <c r="S4485"/>
  <c r="T4485" s="1"/>
  <c r="V4485"/>
  <c r="W4485"/>
  <c r="S4486"/>
  <c r="T4486" s="1"/>
  <c r="V4486"/>
  <c r="W4486"/>
  <c r="S4487"/>
  <c r="T4487" s="1"/>
  <c r="V4487"/>
  <c r="W4487"/>
  <c r="S4488"/>
  <c r="T4488" s="1"/>
  <c r="V4488"/>
  <c r="W4488"/>
  <c r="S4489"/>
  <c r="T4489" s="1"/>
  <c r="V4489"/>
  <c r="W4489"/>
  <c r="S4490"/>
  <c r="T4490" s="1"/>
  <c r="V4490"/>
  <c r="W4490"/>
  <c r="S4491"/>
  <c r="T4491" s="1"/>
  <c r="V4491"/>
  <c r="W4491"/>
  <c r="S4492"/>
  <c r="T4492" s="1"/>
  <c r="V4492"/>
  <c r="W4492"/>
  <c r="S4493"/>
  <c r="T4493" s="1"/>
  <c r="V4493"/>
  <c r="W4493"/>
  <c r="S4494"/>
  <c r="T4494" s="1"/>
  <c r="V4494"/>
  <c r="W4494"/>
  <c r="S4495"/>
  <c r="T4495" s="1"/>
  <c r="V4495"/>
  <c r="W4495"/>
  <c r="S4496"/>
  <c r="T4496" s="1"/>
  <c r="V4496"/>
  <c r="W4496"/>
  <c r="S4497"/>
  <c r="T4497" s="1"/>
  <c r="V4497"/>
  <c r="W4497"/>
  <c r="S4498"/>
  <c r="T4498" s="1"/>
  <c r="V4498"/>
  <c r="W4498"/>
  <c r="S4499"/>
  <c r="T4499" s="1"/>
  <c r="V4499"/>
  <c r="W4499"/>
  <c r="S4500"/>
  <c r="T4500" s="1"/>
  <c r="V4500"/>
  <c r="W4500"/>
  <c r="S4501"/>
  <c r="T4501" s="1"/>
  <c r="V4501"/>
  <c r="W4501"/>
  <c r="S4502"/>
  <c r="T4502" s="1"/>
  <c r="V4502"/>
  <c r="W4502"/>
  <c r="S4503"/>
  <c r="T4503" s="1"/>
  <c r="V4503"/>
  <c r="W4503"/>
  <c r="S4504"/>
  <c r="T4504" s="1"/>
  <c r="V4504"/>
  <c r="W4504"/>
  <c r="S4505"/>
  <c r="T4505" s="1"/>
  <c r="V4505"/>
  <c r="W4505"/>
  <c r="S4506"/>
  <c r="T4506" s="1"/>
  <c r="V4506"/>
  <c r="W4506"/>
  <c r="S4507"/>
  <c r="T4507" s="1"/>
  <c r="V4507"/>
  <c r="W4507"/>
  <c r="S4508"/>
  <c r="T4508" s="1"/>
  <c r="V4508"/>
  <c r="W4508"/>
  <c r="S4509"/>
  <c r="T4509" s="1"/>
  <c r="V4509"/>
  <c r="W4509"/>
  <c r="S4510"/>
  <c r="T4510" s="1"/>
  <c r="V4510"/>
  <c r="W4510"/>
  <c r="S4511"/>
  <c r="T4511" s="1"/>
  <c r="V4511"/>
  <c r="W4511"/>
  <c r="S4512"/>
  <c r="T4512" s="1"/>
  <c r="V4512"/>
  <c r="W4512"/>
  <c r="S4513"/>
  <c r="T4513" s="1"/>
  <c r="V4513"/>
  <c r="W4513"/>
  <c r="S4514"/>
  <c r="T4514" s="1"/>
  <c r="V4514"/>
  <c r="W4514"/>
  <c r="S4515"/>
  <c r="T4515" s="1"/>
  <c r="V4515"/>
  <c r="W4515"/>
  <c r="S4516"/>
  <c r="T4516" s="1"/>
  <c r="V4516"/>
  <c r="W4516"/>
  <c r="S4517"/>
  <c r="T4517" s="1"/>
  <c r="V4517"/>
  <c r="W4517"/>
  <c r="S4518"/>
  <c r="T4518" s="1"/>
  <c r="V4518"/>
  <c r="W4518"/>
  <c r="S4519"/>
  <c r="T4519" s="1"/>
  <c r="V4519"/>
  <c r="W4519"/>
  <c r="S4520"/>
  <c r="T4520" s="1"/>
  <c r="V4520"/>
  <c r="W4520"/>
  <c r="S4521"/>
  <c r="T4521" s="1"/>
  <c r="V4521"/>
  <c r="W4521"/>
  <c r="S4522"/>
  <c r="T4522" s="1"/>
  <c r="V4522"/>
  <c r="W4522"/>
  <c r="S4523"/>
  <c r="T4523" s="1"/>
  <c r="V4523"/>
  <c r="W4523"/>
  <c r="S4524"/>
  <c r="T4524" s="1"/>
  <c r="V4524"/>
  <c r="W4524"/>
  <c r="S4525"/>
  <c r="T4525" s="1"/>
  <c r="V4525"/>
  <c r="W4525"/>
  <c r="S4526"/>
  <c r="T4526" s="1"/>
  <c r="V4526"/>
  <c r="W4526"/>
  <c r="S4527"/>
  <c r="T4527" s="1"/>
  <c r="V4527"/>
  <c r="W4527"/>
  <c r="S4528"/>
  <c r="T4528" s="1"/>
  <c r="V4528"/>
  <c r="W4528"/>
  <c r="S4529"/>
  <c r="T4529" s="1"/>
  <c r="V4529"/>
  <c r="W4529"/>
  <c r="S4530"/>
  <c r="T4530" s="1"/>
  <c r="V4530"/>
  <c r="W4530"/>
  <c r="S4531"/>
  <c r="T4531" s="1"/>
  <c r="V4531"/>
  <c r="W4531"/>
  <c r="S4532"/>
  <c r="T4532" s="1"/>
  <c r="V4532"/>
  <c r="W4532"/>
  <c r="S4533"/>
  <c r="T4533" s="1"/>
  <c r="V4533"/>
  <c r="W4533"/>
  <c r="S4534"/>
  <c r="T4534" s="1"/>
  <c r="V4534"/>
  <c r="W4534"/>
  <c r="S4535"/>
  <c r="T4535" s="1"/>
  <c r="V4535"/>
  <c r="W4535"/>
  <c r="S4536"/>
  <c r="T4536" s="1"/>
  <c r="V4536"/>
  <c r="W4536"/>
  <c r="S4537"/>
  <c r="T4537" s="1"/>
  <c r="V4537"/>
  <c r="W4537"/>
  <c r="S4538"/>
  <c r="T4538" s="1"/>
  <c r="V4538"/>
  <c r="W4538"/>
  <c r="S4539"/>
  <c r="T4539" s="1"/>
  <c r="V4539"/>
  <c r="W4539"/>
  <c r="S4540"/>
  <c r="T4540" s="1"/>
  <c r="V4540"/>
  <c r="W4540"/>
  <c r="S4541"/>
  <c r="T4541" s="1"/>
  <c r="V4541"/>
  <c r="W4541"/>
  <c r="S4542"/>
  <c r="T4542" s="1"/>
  <c r="V4542"/>
  <c r="W4542"/>
  <c r="S4543"/>
  <c r="T4543" s="1"/>
  <c r="V4543"/>
  <c r="W4543"/>
  <c r="S4544"/>
  <c r="T4544" s="1"/>
  <c r="V4544"/>
  <c r="W4544"/>
  <c r="S4545"/>
  <c r="T4545" s="1"/>
  <c r="V4545"/>
  <c r="W4545"/>
  <c r="S4546"/>
  <c r="T4546" s="1"/>
  <c r="V4546"/>
  <c r="W4546"/>
  <c r="S4547"/>
  <c r="T4547" s="1"/>
  <c r="V4547"/>
  <c r="W4547"/>
  <c r="S4548"/>
  <c r="T4548" s="1"/>
  <c r="V4548"/>
  <c r="W4548"/>
  <c r="S4549"/>
  <c r="T4549" s="1"/>
  <c r="V4549"/>
  <c r="W4549"/>
  <c r="S4550"/>
  <c r="T4550" s="1"/>
  <c r="V4550"/>
  <c r="W4550"/>
  <c r="S4551"/>
  <c r="T4551" s="1"/>
  <c r="V4551"/>
  <c r="W4551"/>
  <c r="S4552"/>
  <c r="T4552" s="1"/>
  <c r="V4552"/>
  <c r="W4552"/>
  <c r="S4553"/>
  <c r="T4553" s="1"/>
  <c r="V4553"/>
  <c r="W4553"/>
  <c r="S4554"/>
  <c r="T4554" s="1"/>
  <c r="V4554"/>
  <c r="W4554"/>
  <c r="S4555"/>
  <c r="T4555" s="1"/>
  <c r="V4555"/>
  <c r="W4555"/>
  <c r="S4556"/>
  <c r="T4556" s="1"/>
  <c r="V4556"/>
  <c r="W4556"/>
  <c r="S4557"/>
  <c r="T4557" s="1"/>
  <c r="V4557"/>
  <c r="W4557"/>
  <c r="S4558"/>
  <c r="T4558" s="1"/>
  <c r="V4558"/>
  <c r="W4558"/>
  <c r="S4559"/>
  <c r="T4559" s="1"/>
  <c r="V4559"/>
  <c r="W4559"/>
  <c r="S4560"/>
  <c r="T4560" s="1"/>
  <c r="V4560"/>
  <c r="W4560"/>
  <c r="S4561"/>
  <c r="T4561" s="1"/>
  <c r="V4561"/>
  <c r="W4561"/>
  <c r="S4562"/>
  <c r="T4562" s="1"/>
  <c r="V4562"/>
  <c r="W4562"/>
  <c r="S4563"/>
  <c r="T4563" s="1"/>
  <c r="V4563"/>
  <c r="W4563"/>
  <c r="S4564"/>
  <c r="T4564" s="1"/>
  <c r="V4564"/>
  <c r="W4564"/>
  <c r="S4565"/>
  <c r="T4565" s="1"/>
  <c r="V4565"/>
  <c r="W4565"/>
  <c r="S4566"/>
  <c r="T4566" s="1"/>
  <c r="V4566"/>
  <c r="W4566"/>
  <c r="S4567"/>
  <c r="T4567" s="1"/>
  <c r="V4567"/>
  <c r="W4567"/>
  <c r="S4568"/>
  <c r="T4568" s="1"/>
  <c r="V4568"/>
  <c r="W4568"/>
  <c r="S4569"/>
  <c r="T4569" s="1"/>
  <c r="V4569"/>
  <c r="W4569"/>
  <c r="S4570"/>
  <c r="T4570" s="1"/>
  <c r="V4570"/>
  <c r="W4570"/>
  <c r="S4571"/>
  <c r="T4571" s="1"/>
  <c r="V4571"/>
  <c r="W4571"/>
  <c r="S4572"/>
  <c r="T4572" s="1"/>
  <c r="V4572"/>
  <c r="W4572"/>
  <c r="S4573"/>
  <c r="T4573" s="1"/>
  <c r="V4573"/>
  <c r="W4573"/>
  <c r="S4574"/>
  <c r="T4574" s="1"/>
  <c r="V4574"/>
  <c r="W4574"/>
  <c r="S4575"/>
  <c r="T4575" s="1"/>
  <c r="V4575"/>
  <c r="W4575"/>
  <c r="S4576"/>
  <c r="T4576" s="1"/>
  <c r="V4576"/>
  <c r="W4576"/>
  <c r="S4577"/>
  <c r="T4577" s="1"/>
  <c r="V4577"/>
  <c r="W4577"/>
  <c r="S4578"/>
  <c r="T4578" s="1"/>
  <c r="V4578"/>
  <c r="W4578"/>
  <c r="S4579"/>
  <c r="T4579" s="1"/>
  <c r="V4579"/>
  <c r="W4579"/>
  <c r="S4580"/>
  <c r="T4580" s="1"/>
  <c r="V4580"/>
  <c r="W4580"/>
  <c r="S4581"/>
  <c r="T4581" s="1"/>
  <c r="V4581"/>
  <c r="W4581"/>
  <c r="S4582"/>
  <c r="T4582" s="1"/>
  <c r="V4582"/>
  <c r="W4582"/>
  <c r="S4583"/>
  <c r="T4583" s="1"/>
  <c r="V4583"/>
  <c r="W4583"/>
  <c r="S4584"/>
  <c r="T4584" s="1"/>
  <c r="V4584"/>
  <c r="W4584"/>
  <c r="S4585"/>
  <c r="T4585" s="1"/>
  <c r="V4585"/>
  <c r="W4585"/>
  <c r="S4586"/>
  <c r="T4586" s="1"/>
  <c r="V4586"/>
  <c r="W4586"/>
  <c r="S4587"/>
  <c r="T4587" s="1"/>
  <c r="V4587"/>
  <c r="W4587"/>
  <c r="S4588"/>
  <c r="T4588" s="1"/>
  <c r="V4588"/>
  <c r="W4588"/>
  <c r="S4589"/>
  <c r="T4589" s="1"/>
  <c r="V4589"/>
  <c r="W4589"/>
  <c r="S4590"/>
  <c r="T4590" s="1"/>
  <c r="V4590"/>
  <c r="W4590"/>
  <c r="S4591"/>
  <c r="T4591" s="1"/>
  <c r="V4591"/>
  <c r="W4591"/>
  <c r="S4592"/>
  <c r="T4592" s="1"/>
  <c r="V4592"/>
  <c r="W4592"/>
  <c r="S4593"/>
  <c r="T4593" s="1"/>
  <c r="V4593"/>
  <c r="W4593"/>
  <c r="S4594"/>
  <c r="T4594" s="1"/>
  <c r="V4594"/>
  <c r="W4594"/>
  <c r="S4595"/>
  <c r="T4595" s="1"/>
  <c r="V4595"/>
  <c r="W4595"/>
  <c r="S4596"/>
  <c r="T4596" s="1"/>
  <c r="V4596"/>
  <c r="W4596"/>
  <c r="S4597"/>
  <c r="T4597" s="1"/>
  <c r="V4597"/>
  <c r="W4597"/>
  <c r="S4598"/>
  <c r="T4598" s="1"/>
  <c r="V4598"/>
  <c r="W4598"/>
  <c r="S4599"/>
  <c r="T4599" s="1"/>
  <c r="V4599"/>
  <c r="W4599"/>
  <c r="S4600"/>
  <c r="T4600" s="1"/>
  <c r="V4600"/>
  <c r="W4600"/>
  <c r="S4601"/>
  <c r="T4601" s="1"/>
  <c r="V4601"/>
  <c r="W4601"/>
  <c r="S4602"/>
  <c r="T4602" s="1"/>
  <c r="V4602"/>
  <c r="W4602"/>
  <c r="S4603"/>
  <c r="T4603" s="1"/>
  <c r="V4603"/>
  <c r="W4603"/>
  <c r="S4604"/>
  <c r="T4604" s="1"/>
  <c r="V4604"/>
  <c r="W4604"/>
  <c r="S4605"/>
  <c r="T4605" s="1"/>
  <c r="V4605"/>
  <c r="W4605"/>
  <c r="S4606"/>
  <c r="T4606" s="1"/>
  <c r="V4606"/>
  <c r="W4606"/>
  <c r="S4607"/>
  <c r="T4607" s="1"/>
  <c r="V4607"/>
  <c r="W4607"/>
  <c r="S4608"/>
  <c r="T4608" s="1"/>
  <c r="V4608"/>
  <c r="W4608"/>
  <c r="S4609"/>
  <c r="T4609" s="1"/>
  <c r="V4609"/>
  <c r="W4609"/>
  <c r="S4610"/>
  <c r="T4610" s="1"/>
  <c r="V4610"/>
  <c r="W4610"/>
  <c r="S4611"/>
  <c r="T4611" s="1"/>
  <c r="V4611"/>
  <c r="W4611"/>
  <c r="S4612"/>
  <c r="T4612" s="1"/>
  <c r="V4612"/>
  <c r="W4612"/>
  <c r="S4613"/>
  <c r="T4613" s="1"/>
  <c r="V4613"/>
  <c r="W4613"/>
  <c r="S4614"/>
  <c r="T4614" s="1"/>
  <c r="V4614"/>
  <c r="W4614"/>
  <c r="S4615"/>
  <c r="T4615" s="1"/>
  <c r="V4615"/>
  <c r="W4615"/>
  <c r="S4616"/>
  <c r="T4616" s="1"/>
  <c r="V4616"/>
  <c r="W4616"/>
  <c r="S4617"/>
  <c r="T4617" s="1"/>
  <c r="V4617"/>
  <c r="W4617"/>
  <c r="S4618"/>
  <c r="T4618" s="1"/>
  <c r="V4618"/>
  <c r="W4618"/>
  <c r="S4619"/>
  <c r="T4619" s="1"/>
  <c r="V4619"/>
  <c r="W4619"/>
  <c r="S4620"/>
  <c r="T4620" s="1"/>
  <c r="V4620"/>
  <c r="W4620"/>
  <c r="S4621"/>
  <c r="T4621" s="1"/>
  <c r="V4621"/>
  <c r="W4621"/>
  <c r="S4622"/>
  <c r="T4622" s="1"/>
  <c r="V4622"/>
  <c r="W4622"/>
  <c r="S4623"/>
  <c r="T4623" s="1"/>
  <c r="V4623"/>
  <c r="W4623"/>
  <c r="S4624"/>
  <c r="T4624" s="1"/>
  <c r="V4624"/>
  <c r="W4624"/>
  <c r="S4625"/>
  <c r="T4625" s="1"/>
  <c r="V4625"/>
  <c r="W4625"/>
  <c r="S4626"/>
  <c r="T4626" s="1"/>
  <c r="V4626"/>
  <c r="W4626"/>
  <c r="S4627"/>
  <c r="T4627" s="1"/>
  <c r="V4627"/>
  <c r="W4627"/>
  <c r="S4628"/>
  <c r="T4628" s="1"/>
  <c r="V4628"/>
  <c r="W4628"/>
  <c r="S4629"/>
  <c r="T4629" s="1"/>
  <c r="V4629"/>
  <c r="W4629"/>
  <c r="S4630"/>
  <c r="T4630" s="1"/>
  <c r="V4630"/>
  <c r="W4630"/>
  <c r="S4631"/>
  <c r="T4631" s="1"/>
  <c r="V4631"/>
  <c r="W4631"/>
  <c r="S4632"/>
  <c r="T4632" s="1"/>
  <c r="V4632"/>
  <c r="W4632"/>
  <c r="S4633"/>
  <c r="T4633" s="1"/>
  <c r="V4633"/>
  <c r="W4633"/>
  <c r="S4634"/>
  <c r="T4634" s="1"/>
  <c r="V4634"/>
  <c r="W4634"/>
  <c r="S4635"/>
  <c r="T4635" s="1"/>
  <c r="V4635"/>
  <c r="W4635"/>
  <c r="S4636"/>
  <c r="T4636" s="1"/>
  <c r="V4636"/>
  <c r="W4636"/>
  <c r="S4637"/>
  <c r="T4637" s="1"/>
  <c r="V4637"/>
  <c r="W4637"/>
  <c r="S4638"/>
  <c r="T4638" s="1"/>
  <c r="V4638"/>
  <c r="W4638"/>
  <c r="S4639"/>
  <c r="T4639" s="1"/>
  <c r="V4639"/>
  <c r="W4639"/>
  <c r="S4640"/>
  <c r="T4640" s="1"/>
  <c r="V4640"/>
  <c r="W4640"/>
  <c r="S4641"/>
  <c r="T4641" s="1"/>
  <c r="V4641"/>
  <c r="W4641"/>
  <c r="S4642"/>
  <c r="T4642" s="1"/>
  <c r="V4642"/>
  <c r="W4642"/>
  <c r="S4643"/>
  <c r="T4643" s="1"/>
  <c r="V4643"/>
  <c r="W4643"/>
  <c r="S4644"/>
  <c r="T4644" s="1"/>
  <c r="V4644"/>
  <c r="W4644"/>
  <c r="S4645"/>
  <c r="T4645" s="1"/>
  <c r="V4645"/>
  <c r="W4645"/>
  <c r="S4646"/>
  <c r="T4646" s="1"/>
  <c r="V4646"/>
  <c r="W4646"/>
  <c r="S4647"/>
  <c r="T4647" s="1"/>
  <c r="V4647"/>
  <c r="W4647"/>
  <c r="S4648"/>
  <c r="T4648" s="1"/>
  <c r="V4648"/>
  <c r="W4648"/>
  <c r="S4649"/>
  <c r="T4649" s="1"/>
  <c r="V4649"/>
  <c r="W4649"/>
  <c r="S4650"/>
  <c r="T4650" s="1"/>
  <c r="V4650"/>
  <c r="W4650"/>
  <c r="S4651"/>
  <c r="T4651" s="1"/>
  <c r="V4651"/>
  <c r="W4651"/>
  <c r="S4652"/>
  <c r="T4652" s="1"/>
  <c r="V4652"/>
  <c r="W4652"/>
  <c r="S4653"/>
  <c r="T4653" s="1"/>
  <c r="V4653"/>
  <c r="W4653"/>
  <c r="S4654"/>
  <c r="T4654" s="1"/>
  <c r="V4654"/>
  <c r="W4654"/>
  <c r="S4655"/>
  <c r="T4655" s="1"/>
  <c r="V4655"/>
  <c r="W4655"/>
  <c r="S4656"/>
  <c r="T4656" s="1"/>
  <c r="V4656"/>
  <c r="W4656"/>
  <c r="S4657"/>
  <c r="T4657" s="1"/>
  <c r="V4657"/>
  <c r="W4657"/>
  <c r="S4658"/>
  <c r="T4658" s="1"/>
  <c r="V4658"/>
  <c r="W4658"/>
  <c r="S4659"/>
  <c r="T4659" s="1"/>
  <c r="V4659"/>
  <c r="W4659"/>
  <c r="S4660"/>
  <c r="T4660" s="1"/>
  <c r="V4660"/>
  <c r="W4660"/>
  <c r="S4661"/>
  <c r="T4661" s="1"/>
  <c r="V4661"/>
  <c r="W4661"/>
  <c r="S4662"/>
  <c r="T4662" s="1"/>
  <c r="V4662"/>
  <c r="W4662"/>
  <c r="S4663"/>
  <c r="T4663" s="1"/>
  <c r="V4663"/>
  <c r="W4663"/>
  <c r="S4664"/>
  <c r="T4664" s="1"/>
  <c r="V4664"/>
  <c r="W4664"/>
  <c r="S4665"/>
  <c r="T4665" s="1"/>
  <c r="V4665"/>
  <c r="W4665"/>
  <c r="S4666"/>
  <c r="T4666" s="1"/>
  <c r="V4666"/>
  <c r="W4666"/>
  <c r="S4667"/>
  <c r="T4667" s="1"/>
  <c r="V4667"/>
  <c r="W4667"/>
  <c r="S4668"/>
  <c r="T4668" s="1"/>
  <c r="V4668"/>
  <c r="W4668"/>
  <c r="S4669"/>
  <c r="T4669" s="1"/>
  <c r="V4669"/>
  <c r="W4669"/>
  <c r="S4670"/>
  <c r="T4670" s="1"/>
  <c r="V4670"/>
  <c r="W4670"/>
  <c r="S4671"/>
  <c r="T4671" s="1"/>
  <c r="V4671"/>
  <c r="W4671"/>
  <c r="S4672"/>
  <c r="T4672" s="1"/>
  <c r="V4672"/>
  <c r="W4672"/>
  <c r="S4673"/>
  <c r="T4673" s="1"/>
  <c r="V4673"/>
  <c r="W4673"/>
  <c r="S4674"/>
  <c r="T4674" s="1"/>
  <c r="V4674"/>
  <c r="W4674"/>
  <c r="S4675"/>
  <c r="T4675" s="1"/>
  <c r="V4675"/>
  <c r="W4675"/>
  <c r="S4676"/>
  <c r="T4676" s="1"/>
  <c r="V4676"/>
  <c r="W4676"/>
  <c r="S4677"/>
  <c r="T4677" s="1"/>
  <c r="V4677"/>
  <c r="W4677"/>
  <c r="S4678"/>
  <c r="T4678" s="1"/>
  <c r="V4678"/>
  <c r="W4678"/>
  <c r="S4679"/>
  <c r="T4679" s="1"/>
  <c r="V4679"/>
  <c r="W4679"/>
  <c r="S4680"/>
  <c r="T4680" s="1"/>
  <c r="V4680"/>
  <c r="W4680"/>
  <c r="S4681"/>
  <c r="T4681" s="1"/>
  <c r="V4681"/>
  <c r="W4681"/>
  <c r="S4682"/>
  <c r="T4682" s="1"/>
  <c r="V4682"/>
  <c r="W4682"/>
  <c r="S4683"/>
  <c r="T4683" s="1"/>
  <c r="V4683"/>
  <c r="W4683"/>
  <c r="S4684"/>
  <c r="T4684" s="1"/>
  <c r="V4684"/>
  <c r="W4684"/>
  <c r="S4685"/>
  <c r="T4685" s="1"/>
  <c r="V4685"/>
  <c r="W4685"/>
  <c r="S4686"/>
  <c r="T4686" s="1"/>
  <c r="V4686"/>
  <c r="W4686"/>
  <c r="S4687"/>
  <c r="T4687" s="1"/>
  <c r="V4687"/>
  <c r="W4687"/>
  <c r="S4688"/>
  <c r="T4688" s="1"/>
  <c r="V4688"/>
  <c r="W4688"/>
  <c r="S4689"/>
  <c r="T4689" s="1"/>
  <c r="V4689"/>
  <c r="W4689"/>
  <c r="S4690"/>
  <c r="T4690" s="1"/>
  <c r="V4690"/>
  <c r="W4690"/>
  <c r="S4691"/>
  <c r="T4691" s="1"/>
  <c r="V4691"/>
  <c r="W4691"/>
  <c r="S4692"/>
  <c r="T4692" s="1"/>
  <c r="V4692"/>
  <c r="W4692"/>
  <c r="S4693"/>
  <c r="T4693" s="1"/>
  <c r="V4693"/>
  <c r="W4693"/>
  <c r="S4694"/>
  <c r="T4694" s="1"/>
  <c r="V4694"/>
  <c r="W4694"/>
  <c r="S4695"/>
  <c r="T4695" s="1"/>
  <c r="V4695"/>
  <c r="W4695"/>
  <c r="S4696"/>
  <c r="T4696" s="1"/>
  <c r="V4696"/>
  <c r="W4696"/>
  <c r="S4697"/>
  <c r="T4697" s="1"/>
  <c r="V4697"/>
  <c r="W4697"/>
  <c r="S4698"/>
  <c r="T4698" s="1"/>
  <c r="V4698"/>
  <c r="W4698"/>
  <c r="S4699"/>
  <c r="T4699" s="1"/>
  <c r="V4699"/>
  <c r="W4699"/>
  <c r="S4700"/>
  <c r="T4700" s="1"/>
  <c r="V4700"/>
  <c r="W4700"/>
  <c r="S4701"/>
  <c r="T4701" s="1"/>
  <c r="V4701"/>
  <c r="W4701"/>
  <c r="S4702"/>
  <c r="T4702" s="1"/>
  <c r="V4702"/>
  <c r="W4702"/>
  <c r="S4703"/>
  <c r="T4703" s="1"/>
  <c r="V4703"/>
  <c r="W4703"/>
  <c r="S4704"/>
  <c r="T4704" s="1"/>
  <c r="V4704"/>
  <c r="W4704"/>
  <c r="S4705"/>
  <c r="T4705" s="1"/>
  <c r="V4705"/>
  <c r="W4705"/>
  <c r="S4706"/>
  <c r="T4706" s="1"/>
  <c r="V4706"/>
  <c r="W4706"/>
  <c r="S4707"/>
  <c r="T4707" s="1"/>
  <c r="V4707"/>
  <c r="W4707"/>
  <c r="S4708"/>
  <c r="T4708" s="1"/>
  <c r="V4708"/>
  <c r="W4708"/>
  <c r="S4709"/>
  <c r="T4709" s="1"/>
  <c r="V4709"/>
  <c r="W4709"/>
  <c r="S4710"/>
  <c r="T4710" s="1"/>
  <c r="V4710"/>
  <c r="W4710"/>
  <c r="S4711"/>
  <c r="T4711" s="1"/>
  <c r="V4711"/>
  <c r="W4711"/>
  <c r="S4712"/>
  <c r="T4712" s="1"/>
  <c r="V4712"/>
  <c r="W4712"/>
  <c r="S4713"/>
  <c r="T4713" s="1"/>
  <c r="V4713"/>
  <c r="W4713"/>
  <c r="S4714"/>
  <c r="T4714" s="1"/>
  <c r="V4714"/>
  <c r="W4714"/>
  <c r="S4715"/>
  <c r="T4715" s="1"/>
  <c r="V4715"/>
  <c r="W4715"/>
  <c r="S4716"/>
  <c r="T4716" s="1"/>
  <c r="V4716"/>
  <c r="W4716"/>
  <c r="S4717"/>
  <c r="T4717" s="1"/>
  <c r="V4717"/>
  <c r="W4717"/>
  <c r="S4718"/>
  <c r="T4718" s="1"/>
  <c r="V4718"/>
  <c r="W4718"/>
  <c r="S4719"/>
  <c r="T4719" s="1"/>
  <c r="V4719"/>
  <c r="W4719"/>
  <c r="S4720"/>
  <c r="T4720" s="1"/>
  <c r="V4720"/>
  <c r="W4720"/>
  <c r="S4721"/>
  <c r="T4721" s="1"/>
  <c r="V4721"/>
  <c r="W4721"/>
  <c r="S4722"/>
  <c r="T4722" s="1"/>
  <c r="V4722"/>
  <c r="W4722"/>
  <c r="S4723"/>
  <c r="T4723" s="1"/>
  <c r="V4723"/>
  <c r="W4723"/>
  <c r="S4724"/>
  <c r="T4724" s="1"/>
  <c r="V4724"/>
  <c r="W4724"/>
  <c r="S4725"/>
  <c r="T4725" s="1"/>
  <c r="V4725"/>
  <c r="W4725"/>
  <c r="S4726"/>
  <c r="T4726" s="1"/>
  <c r="V4726"/>
  <c r="W4726"/>
  <c r="S4727"/>
  <c r="T4727" s="1"/>
  <c r="V4727"/>
  <c r="W4727"/>
  <c r="S4728"/>
  <c r="T4728" s="1"/>
  <c r="V4728"/>
  <c r="W4728"/>
  <c r="S4729"/>
  <c r="T4729" s="1"/>
  <c r="V4729"/>
  <c r="W4729"/>
  <c r="S4730"/>
  <c r="T4730" s="1"/>
  <c r="V4730"/>
  <c r="W4730"/>
  <c r="S4731"/>
  <c r="T4731" s="1"/>
  <c r="V4731"/>
  <c r="W4731"/>
  <c r="S4732"/>
  <c r="T4732" s="1"/>
  <c r="V4732"/>
  <c r="W4732"/>
  <c r="S4733"/>
  <c r="T4733" s="1"/>
  <c r="V4733"/>
  <c r="W4733"/>
  <c r="S4734"/>
  <c r="T4734" s="1"/>
  <c r="V4734"/>
  <c r="W4734"/>
  <c r="S4735"/>
  <c r="T4735" s="1"/>
  <c r="V4735"/>
  <c r="W4735"/>
  <c r="S4736"/>
  <c r="T4736" s="1"/>
  <c r="V4736"/>
  <c r="W4736"/>
  <c r="S4737"/>
  <c r="T4737" s="1"/>
  <c r="V4737"/>
  <c r="W4737"/>
  <c r="S4738"/>
  <c r="T4738" s="1"/>
  <c r="V4738"/>
  <c r="W4738"/>
  <c r="S4739"/>
  <c r="T4739" s="1"/>
  <c r="V4739"/>
  <c r="W4739"/>
  <c r="S4740"/>
  <c r="T4740" s="1"/>
  <c r="V4740"/>
  <c r="W4740"/>
  <c r="S4741"/>
  <c r="T4741" s="1"/>
  <c r="V4741"/>
  <c r="W4741"/>
  <c r="S4742"/>
  <c r="T4742" s="1"/>
  <c r="V4742"/>
  <c r="W4742"/>
  <c r="S4743"/>
  <c r="T4743" s="1"/>
  <c r="V4743"/>
  <c r="W4743"/>
  <c r="S4744"/>
  <c r="T4744" s="1"/>
  <c r="V4744"/>
  <c r="W4744"/>
  <c r="S4745"/>
  <c r="T4745" s="1"/>
  <c r="V4745"/>
  <c r="W4745"/>
  <c r="S4746"/>
  <c r="T4746" s="1"/>
  <c r="V4746"/>
  <c r="W4746"/>
  <c r="S4747"/>
  <c r="T4747" s="1"/>
  <c r="V4747"/>
  <c r="W4747"/>
  <c r="S4748"/>
  <c r="T4748" s="1"/>
  <c r="V4748"/>
  <c r="W4748"/>
  <c r="S4749"/>
  <c r="T4749" s="1"/>
  <c r="V4749"/>
  <c r="W4749"/>
  <c r="S4750"/>
  <c r="T4750" s="1"/>
  <c r="V4750"/>
  <c r="W4750"/>
  <c r="S4751"/>
  <c r="T4751" s="1"/>
  <c r="V4751"/>
  <c r="W4751"/>
  <c r="S4752"/>
  <c r="T4752" s="1"/>
  <c r="V4752"/>
  <c r="W4752"/>
  <c r="S4753"/>
  <c r="T4753" s="1"/>
  <c r="V4753"/>
  <c r="W4753"/>
  <c r="S4754"/>
  <c r="T4754" s="1"/>
  <c r="V4754"/>
  <c r="W4754"/>
  <c r="S4755"/>
  <c r="T4755" s="1"/>
  <c r="V4755"/>
  <c r="W4755"/>
  <c r="S4756"/>
  <c r="T4756" s="1"/>
  <c r="V4756"/>
  <c r="W4756"/>
  <c r="S4757"/>
  <c r="T4757" s="1"/>
  <c r="V4757"/>
  <c r="W4757"/>
  <c r="S4758"/>
  <c r="T4758" s="1"/>
  <c r="V4758"/>
  <c r="W4758"/>
  <c r="S4759"/>
  <c r="T4759" s="1"/>
  <c r="V4759"/>
  <c r="W4759"/>
  <c r="S4760"/>
  <c r="T4760" s="1"/>
  <c r="V4760"/>
  <c r="W4760"/>
  <c r="S4761"/>
  <c r="T4761" s="1"/>
  <c r="V4761"/>
  <c r="W4761"/>
  <c r="S4762"/>
  <c r="T4762" s="1"/>
  <c r="V4762"/>
  <c r="W4762"/>
  <c r="S4763"/>
  <c r="T4763" s="1"/>
  <c r="V4763"/>
  <c r="W4763"/>
  <c r="S4764"/>
  <c r="T4764" s="1"/>
  <c r="V4764"/>
  <c r="W4764"/>
  <c r="S4765"/>
  <c r="T4765" s="1"/>
  <c r="V4765"/>
  <c r="W4765"/>
  <c r="S4766"/>
  <c r="T4766" s="1"/>
  <c r="V4766"/>
  <c r="W4766"/>
  <c r="S4767"/>
  <c r="T4767" s="1"/>
  <c r="V4767"/>
  <c r="W4767"/>
  <c r="S4768"/>
  <c r="T4768" s="1"/>
  <c r="V4768"/>
  <c r="W4768"/>
  <c r="S4769"/>
  <c r="T4769" s="1"/>
  <c r="V4769"/>
  <c r="W4769"/>
  <c r="S4770"/>
  <c r="T4770" s="1"/>
  <c r="V4770"/>
  <c r="W4770"/>
  <c r="S4771"/>
  <c r="T4771" s="1"/>
  <c r="V4771"/>
  <c r="W4771"/>
  <c r="S4772"/>
  <c r="T4772" s="1"/>
  <c r="V4772"/>
  <c r="W4772"/>
  <c r="S4773"/>
  <c r="T4773" s="1"/>
  <c r="V4773"/>
  <c r="W4773"/>
  <c r="S4774"/>
  <c r="T4774" s="1"/>
  <c r="V4774"/>
  <c r="W4774"/>
  <c r="S4775"/>
  <c r="T4775" s="1"/>
  <c r="V4775"/>
  <c r="W4775"/>
  <c r="S4776"/>
  <c r="T4776" s="1"/>
  <c r="V4776"/>
  <c r="W4776"/>
  <c r="S4777"/>
  <c r="T4777" s="1"/>
  <c r="V4777"/>
  <c r="W4777"/>
  <c r="S4778"/>
  <c r="T4778" s="1"/>
  <c r="V4778"/>
  <c r="W4778"/>
  <c r="S4779"/>
  <c r="T4779" s="1"/>
  <c r="V4779"/>
  <c r="W4779"/>
  <c r="S4780"/>
  <c r="T4780" s="1"/>
  <c r="V4780"/>
  <c r="W4780"/>
  <c r="S4781"/>
  <c r="T4781" s="1"/>
  <c r="V4781"/>
  <c r="W4781"/>
  <c r="S4782"/>
  <c r="T4782" s="1"/>
  <c r="V4782"/>
  <c r="W4782"/>
  <c r="S4783"/>
  <c r="T4783" s="1"/>
  <c r="V4783"/>
  <c r="W4783"/>
  <c r="S4784"/>
  <c r="T4784" s="1"/>
  <c r="V4784"/>
  <c r="W4784"/>
  <c r="S4785"/>
  <c r="T4785" s="1"/>
  <c r="V4785"/>
  <c r="W4785"/>
  <c r="S4786"/>
  <c r="T4786" s="1"/>
  <c r="V4786"/>
  <c r="W4786"/>
  <c r="S4787"/>
  <c r="T4787" s="1"/>
  <c r="V4787"/>
  <c r="W4787"/>
  <c r="S4788"/>
  <c r="T4788" s="1"/>
  <c r="V4788"/>
  <c r="W4788"/>
  <c r="S4789"/>
  <c r="T4789" s="1"/>
  <c r="V4789"/>
  <c r="W4789"/>
  <c r="S4790"/>
  <c r="T4790" s="1"/>
  <c r="V4790"/>
  <c r="W4790"/>
  <c r="S4791"/>
  <c r="T4791" s="1"/>
  <c r="V4791"/>
  <c r="W4791"/>
  <c r="S4792"/>
  <c r="T4792" s="1"/>
  <c r="V4792"/>
  <c r="W4792"/>
  <c r="S4793"/>
  <c r="T4793" s="1"/>
  <c r="V4793"/>
  <c r="W4793"/>
  <c r="S4794"/>
  <c r="T4794" s="1"/>
  <c r="V4794"/>
  <c r="W4794"/>
  <c r="S4795"/>
  <c r="T4795" s="1"/>
  <c r="V4795"/>
  <c r="W4795"/>
  <c r="S4796"/>
  <c r="T4796" s="1"/>
  <c r="V4796"/>
  <c r="W4796"/>
  <c r="S4797"/>
  <c r="T4797" s="1"/>
  <c r="V4797"/>
  <c r="W4797"/>
  <c r="S4798"/>
  <c r="T4798" s="1"/>
  <c r="V4798"/>
  <c r="W4798"/>
  <c r="S4799"/>
  <c r="T4799" s="1"/>
  <c r="V4799"/>
  <c r="W4799"/>
  <c r="S4800"/>
  <c r="T4800" s="1"/>
  <c r="V4800"/>
  <c r="W4800"/>
  <c r="S4801"/>
  <c r="T4801" s="1"/>
  <c r="V4801"/>
  <c r="W4801"/>
  <c r="S4802"/>
  <c r="T4802" s="1"/>
  <c r="V4802"/>
  <c r="W4802"/>
  <c r="S4803"/>
  <c r="T4803" s="1"/>
  <c r="V4803"/>
  <c r="W4803"/>
  <c r="S4804"/>
  <c r="T4804" s="1"/>
  <c r="V4804"/>
  <c r="W4804"/>
  <c r="S4805"/>
  <c r="T4805" s="1"/>
  <c r="V4805"/>
  <c r="W4805"/>
  <c r="S4806"/>
  <c r="T4806" s="1"/>
  <c r="V4806"/>
  <c r="W4806"/>
  <c r="S4807"/>
  <c r="T4807" s="1"/>
  <c r="V4807"/>
  <c r="W4807"/>
  <c r="S4808"/>
  <c r="T4808" s="1"/>
  <c r="V4808"/>
  <c r="W4808"/>
  <c r="S4809"/>
  <c r="T4809" s="1"/>
  <c r="V4809"/>
  <c r="W4809"/>
  <c r="S4810"/>
  <c r="T4810" s="1"/>
  <c r="V4810"/>
  <c r="W4810"/>
  <c r="S4811"/>
  <c r="T4811" s="1"/>
  <c r="V4811"/>
  <c r="W4811"/>
  <c r="S4812"/>
  <c r="T4812" s="1"/>
  <c r="V4812"/>
  <c r="W4812"/>
  <c r="S4813"/>
  <c r="T4813" s="1"/>
  <c r="V4813"/>
  <c r="W4813"/>
  <c r="S4814"/>
  <c r="T4814" s="1"/>
  <c r="V4814"/>
  <c r="W4814"/>
  <c r="S4815"/>
  <c r="T4815" s="1"/>
  <c r="V4815"/>
  <c r="W4815"/>
  <c r="S4816"/>
  <c r="T4816" s="1"/>
  <c r="V4816"/>
  <c r="W4816"/>
  <c r="S4817"/>
  <c r="T4817" s="1"/>
  <c r="V4817"/>
  <c r="W4817"/>
  <c r="S4818"/>
  <c r="T4818" s="1"/>
  <c r="V4818"/>
  <c r="W4818"/>
  <c r="S4819"/>
  <c r="T4819" s="1"/>
  <c r="V4819"/>
  <c r="W4819"/>
  <c r="S4820"/>
  <c r="T4820" s="1"/>
  <c r="V4820"/>
  <c r="W4820"/>
  <c r="S4821"/>
  <c r="T4821" s="1"/>
  <c r="V4821"/>
  <c r="W4821"/>
  <c r="S4822"/>
  <c r="T4822" s="1"/>
  <c r="V4822"/>
  <c r="W4822"/>
  <c r="S4823"/>
  <c r="T4823" s="1"/>
  <c r="V4823"/>
  <c r="W4823"/>
  <c r="S4824"/>
  <c r="T4824" s="1"/>
  <c r="V4824"/>
  <c r="W4824"/>
  <c r="S4825"/>
  <c r="T4825" s="1"/>
  <c r="V4825"/>
  <c r="W4825"/>
  <c r="S4826"/>
  <c r="T4826" s="1"/>
  <c r="V4826"/>
  <c r="W4826"/>
  <c r="S4827"/>
  <c r="T4827" s="1"/>
  <c r="V4827"/>
  <c r="W4827"/>
  <c r="S4828"/>
  <c r="T4828" s="1"/>
  <c r="V4828"/>
  <c r="W4828"/>
  <c r="S4829"/>
  <c r="T4829" s="1"/>
  <c r="V4829"/>
  <c r="W4829"/>
  <c r="S4830"/>
  <c r="T4830" s="1"/>
  <c r="V4830"/>
  <c r="W4830"/>
  <c r="S4831"/>
  <c r="T4831" s="1"/>
  <c r="V4831"/>
  <c r="W4831"/>
  <c r="S4832"/>
  <c r="T4832" s="1"/>
  <c r="V4832"/>
  <c r="W4832"/>
  <c r="S4833"/>
  <c r="T4833" s="1"/>
  <c r="V4833"/>
  <c r="W4833"/>
  <c r="S4834"/>
  <c r="T4834" s="1"/>
  <c r="V4834"/>
  <c r="W4834"/>
  <c r="S4835"/>
  <c r="T4835" s="1"/>
  <c r="V4835"/>
  <c r="W4835"/>
  <c r="S4836"/>
  <c r="T4836" s="1"/>
  <c r="V4836"/>
  <c r="W4836"/>
  <c r="S4837"/>
  <c r="T4837" s="1"/>
  <c r="V4837"/>
  <c r="W4837"/>
  <c r="S4838"/>
  <c r="T4838" s="1"/>
  <c r="V4838"/>
  <c r="W4838"/>
  <c r="S4839"/>
  <c r="T4839" s="1"/>
  <c r="V4839"/>
  <c r="W4839"/>
  <c r="S4840"/>
  <c r="T4840" s="1"/>
  <c r="V4840"/>
  <c r="W4840"/>
  <c r="S4841"/>
  <c r="T4841" s="1"/>
  <c r="V4841"/>
  <c r="W4841"/>
  <c r="S4842"/>
  <c r="T4842" s="1"/>
  <c r="V4842"/>
  <c r="W4842"/>
  <c r="S4843"/>
  <c r="T4843" s="1"/>
  <c r="V4843"/>
  <c r="W4843"/>
  <c r="S4844"/>
  <c r="T4844" s="1"/>
  <c r="V4844"/>
  <c r="W4844"/>
  <c r="S4845"/>
  <c r="T4845" s="1"/>
  <c r="V4845"/>
  <c r="W4845"/>
  <c r="S4846"/>
  <c r="T4846" s="1"/>
  <c r="V4846"/>
  <c r="W4846"/>
  <c r="S4847"/>
  <c r="T4847" s="1"/>
  <c r="V4847"/>
  <c r="W4847"/>
  <c r="S4848"/>
  <c r="T4848" s="1"/>
  <c r="V4848"/>
  <c r="W4848"/>
  <c r="S4849"/>
  <c r="T4849" s="1"/>
  <c r="V4849"/>
  <c r="W4849"/>
  <c r="S4850"/>
  <c r="T4850" s="1"/>
  <c r="V4850"/>
  <c r="W4850"/>
  <c r="S4851"/>
  <c r="T4851" s="1"/>
  <c r="V4851"/>
  <c r="W4851"/>
  <c r="S4852"/>
  <c r="T4852" s="1"/>
  <c r="V4852"/>
  <c r="W4852"/>
  <c r="S4853"/>
  <c r="T4853" s="1"/>
  <c r="V4853"/>
  <c r="W4853"/>
  <c r="S4854"/>
  <c r="T4854" s="1"/>
  <c r="V4854"/>
  <c r="W4854"/>
  <c r="S4855"/>
  <c r="T4855" s="1"/>
  <c r="V4855"/>
  <c r="W4855"/>
  <c r="S4856"/>
  <c r="T4856" s="1"/>
  <c r="V4856"/>
  <c r="W4856"/>
  <c r="S4857"/>
  <c r="T4857" s="1"/>
  <c r="V4857"/>
  <c r="W4857"/>
  <c r="S4858"/>
  <c r="T4858" s="1"/>
  <c r="V4858"/>
  <c r="W4858"/>
  <c r="S4859"/>
  <c r="T4859" s="1"/>
  <c r="V4859"/>
  <c r="W4859"/>
  <c r="S4860"/>
  <c r="T4860" s="1"/>
  <c r="V4860"/>
  <c r="W4860"/>
  <c r="S4861"/>
  <c r="T4861" s="1"/>
  <c r="V4861"/>
  <c r="W4861"/>
  <c r="S4862"/>
  <c r="T4862" s="1"/>
  <c r="V4862"/>
  <c r="W4862"/>
  <c r="S4863"/>
  <c r="T4863" s="1"/>
  <c r="V4863"/>
  <c r="W4863"/>
  <c r="S4864"/>
  <c r="T4864" s="1"/>
  <c r="V4864"/>
  <c r="W4864"/>
  <c r="S4865"/>
  <c r="T4865" s="1"/>
  <c r="V4865"/>
  <c r="W4865"/>
  <c r="S4866"/>
  <c r="T4866" s="1"/>
  <c r="V4866"/>
  <c r="W4866"/>
  <c r="S4867"/>
  <c r="T4867" s="1"/>
  <c r="V4867"/>
  <c r="W4867"/>
  <c r="S4868"/>
  <c r="T4868" s="1"/>
  <c r="V4868"/>
  <c r="W4868"/>
  <c r="S4869"/>
  <c r="T4869" s="1"/>
  <c r="V4869"/>
  <c r="W4869"/>
  <c r="S4870"/>
  <c r="T4870" s="1"/>
  <c r="V4870"/>
  <c r="W4870"/>
  <c r="S4871"/>
  <c r="T4871" s="1"/>
  <c r="V4871"/>
  <c r="W4871"/>
  <c r="S4872"/>
  <c r="T4872" s="1"/>
  <c r="V4872"/>
  <c r="W4872"/>
  <c r="S4873"/>
  <c r="T4873" s="1"/>
  <c r="V4873"/>
  <c r="W4873"/>
  <c r="S4874"/>
  <c r="T4874" s="1"/>
  <c r="V4874"/>
  <c r="W4874"/>
  <c r="S4875"/>
  <c r="T4875" s="1"/>
  <c r="V4875"/>
  <c r="W4875"/>
  <c r="S4876"/>
  <c r="T4876" s="1"/>
  <c r="V4876"/>
  <c r="W4876"/>
  <c r="S4877"/>
  <c r="T4877" s="1"/>
  <c r="V4877"/>
  <c r="W4877"/>
  <c r="S4878"/>
  <c r="T4878" s="1"/>
  <c r="V4878"/>
  <c r="W4878"/>
  <c r="S4879"/>
  <c r="T4879" s="1"/>
  <c r="V4879"/>
  <c r="W4879"/>
  <c r="S4880"/>
  <c r="T4880" s="1"/>
  <c r="V4880"/>
  <c r="W4880"/>
  <c r="S4881"/>
  <c r="T4881" s="1"/>
  <c r="V4881"/>
  <c r="W4881"/>
  <c r="S4882"/>
  <c r="T4882" s="1"/>
  <c r="V4882"/>
  <c r="W4882"/>
  <c r="S4883"/>
  <c r="T4883" s="1"/>
  <c r="V4883"/>
  <c r="W4883"/>
  <c r="S4884"/>
  <c r="T4884" s="1"/>
  <c r="V4884"/>
  <c r="W4884"/>
  <c r="S4885"/>
  <c r="T4885" s="1"/>
  <c r="V4885"/>
  <c r="W4885"/>
  <c r="S4886"/>
  <c r="T4886" s="1"/>
  <c r="V4886"/>
  <c r="W4886"/>
  <c r="S4887"/>
  <c r="T4887" s="1"/>
  <c r="V4887"/>
  <c r="W4887"/>
  <c r="S4888"/>
  <c r="T4888" s="1"/>
  <c r="V4888"/>
  <c r="W4888"/>
  <c r="S4889"/>
  <c r="T4889" s="1"/>
  <c r="V4889"/>
  <c r="W4889"/>
  <c r="S4890"/>
  <c r="T4890" s="1"/>
  <c r="V4890"/>
  <c r="W4890"/>
  <c r="S4891"/>
  <c r="T4891" s="1"/>
  <c r="V4891"/>
  <c r="W4891"/>
  <c r="S4892"/>
  <c r="T4892" s="1"/>
  <c r="V4892"/>
  <c r="W4892"/>
  <c r="S4893"/>
  <c r="T4893" s="1"/>
  <c r="V4893"/>
  <c r="W4893"/>
  <c r="S4894"/>
  <c r="T4894" s="1"/>
  <c r="V4894"/>
  <c r="W4894"/>
  <c r="S4895"/>
  <c r="T4895" s="1"/>
  <c r="V4895"/>
  <c r="W4895"/>
  <c r="S4896"/>
  <c r="T4896" s="1"/>
  <c r="V4896"/>
  <c r="W4896"/>
  <c r="S4897"/>
  <c r="T4897" s="1"/>
  <c r="V4897"/>
  <c r="W4897"/>
  <c r="S4898"/>
  <c r="T4898" s="1"/>
  <c r="V4898"/>
  <c r="W4898"/>
  <c r="S4899"/>
  <c r="T4899" s="1"/>
  <c r="V4899"/>
  <c r="W4899"/>
  <c r="S4900"/>
  <c r="T4900" s="1"/>
  <c r="V4900"/>
  <c r="W4900"/>
  <c r="S4901"/>
  <c r="T4901" s="1"/>
  <c r="V4901"/>
  <c r="W4901"/>
  <c r="S4902"/>
  <c r="T4902" s="1"/>
  <c r="V4902"/>
  <c r="W4902"/>
  <c r="S4903"/>
  <c r="T4903" s="1"/>
  <c r="V4903"/>
  <c r="W4903"/>
  <c r="S4904"/>
  <c r="T4904" s="1"/>
  <c r="V4904"/>
  <c r="W4904"/>
  <c r="S4905"/>
  <c r="T4905" s="1"/>
  <c r="V4905"/>
  <c r="W4905"/>
  <c r="S4906"/>
  <c r="T4906" s="1"/>
  <c r="V4906"/>
  <c r="W4906"/>
  <c r="S4907"/>
  <c r="T4907" s="1"/>
  <c r="V4907"/>
  <c r="W4907"/>
  <c r="S4908"/>
  <c r="T4908" s="1"/>
  <c r="V4908"/>
  <c r="W4908"/>
  <c r="S4909"/>
  <c r="T4909" s="1"/>
  <c r="V4909"/>
  <c r="W4909"/>
  <c r="S4910"/>
  <c r="T4910" s="1"/>
  <c r="V4910"/>
  <c r="W4910"/>
  <c r="S4911"/>
  <c r="T4911" s="1"/>
  <c r="V4911"/>
  <c r="W4911"/>
  <c r="S4912"/>
  <c r="T4912" s="1"/>
  <c r="V4912"/>
  <c r="W4912"/>
  <c r="S4913"/>
  <c r="T4913" s="1"/>
  <c r="V4913"/>
  <c r="W4913"/>
  <c r="S4914"/>
  <c r="T4914" s="1"/>
  <c r="V4914"/>
  <c r="W4914"/>
  <c r="S4915"/>
  <c r="T4915" s="1"/>
  <c r="V4915"/>
  <c r="W4915"/>
  <c r="S4916"/>
  <c r="T4916" s="1"/>
  <c r="V4916"/>
  <c r="W4916"/>
  <c r="S4917"/>
  <c r="T4917" s="1"/>
  <c r="V4917"/>
  <c r="W4917"/>
  <c r="S4918"/>
  <c r="T4918" s="1"/>
  <c r="V4918"/>
  <c r="W4918"/>
  <c r="S4919"/>
  <c r="T4919" s="1"/>
  <c r="V4919"/>
  <c r="W4919"/>
  <c r="S4920"/>
  <c r="T4920" s="1"/>
  <c r="V4920"/>
  <c r="W4920"/>
  <c r="S4921"/>
  <c r="T4921" s="1"/>
  <c r="V4921"/>
  <c r="W4921"/>
  <c r="S4922"/>
  <c r="T4922" s="1"/>
  <c r="V4922"/>
  <c r="W4922"/>
  <c r="S4923"/>
  <c r="T4923" s="1"/>
  <c r="V4923"/>
  <c r="W4923"/>
  <c r="S4924"/>
  <c r="T4924" s="1"/>
  <c r="V4924"/>
  <c r="W4924"/>
  <c r="S4925"/>
  <c r="T4925" s="1"/>
  <c r="V4925"/>
  <c r="W4925"/>
  <c r="S4926"/>
  <c r="T4926" s="1"/>
  <c r="V4926"/>
  <c r="W4926"/>
  <c r="S4927"/>
  <c r="T4927" s="1"/>
  <c r="V4927"/>
  <c r="W4927"/>
  <c r="S4928"/>
  <c r="T4928" s="1"/>
  <c r="V4928"/>
  <c r="W4928"/>
  <c r="S4929"/>
  <c r="T4929" s="1"/>
  <c r="V4929"/>
  <c r="W4929"/>
  <c r="S4930"/>
  <c r="T4930" s="1"/>
  <c r="V4930"/>
  <c r="W4930"/>
  <c r="S4931"/>
  <c r="T4931" s="1"/>
  <c r="V4931"/>
  <c r="W4931"/>
  <c r="S4932"/>
  <c r="T4932" s="1"/>
  <c r="V4932"/>
  <c r="W4932"/>
  <c r="S4933"/>
  <c r="T4933" s="1"/>
  <c r="V4933"/>
  <c r="W4933"/>
  <c r="S4934"/>
  <c r="T4934" s="1"/>
  <c r="V4934"/>
  <c r="W4934"/>
  <c r="S4935"/>
  <c r="T4935" s="1"/>
  <c r="V4935"/>
  <c r="W4935"/>
  <c r="S4936"/>
  <c r="T4936" s="1"/>
  <c r="V4936"/>
  <c r="W4936"/>
  <c r="S4937"/>
  <c r="T4937" s="1"/>
  <c r="V4937"/>
  <c r="W4937"/>
  <c r="S4938"/>
  <c r="T4938" s="1"/>
  <c r="V4938"/>
  <c r="W4938"/>
  <c r="S4939"/>
  <c r="T4939" s="1"/>
  <c r="V4939"/>
  <c r="W4939"/>
  <c r="S4940"/>
  <c r="T4940" s="1"/>
  <c r="V4940"/>
  <c r="W4940"/>
  <c r="S4941"/>
  <c r="T4941" s="1"/>
  <c r="V4941"/>
  <c r="W4941"/>
  <c r="S4942"/>
  <c r="T4942" s="1"/>
  <c r="V4942"/>
  <c r="W4942"/>
  <c r="S4943"/>
  <c r="T4943" s="1"/>
  <c r="V4943"/>
  <c r="W4943"/>
  <c r="S4944"/>
  <c r="T4944" s="1"/>
  <c r="V4944"/>
  <c r="W4944"/>
  <c r="S4945"/>
  <c r="T4945" s="1"/>
  <c r="V4945"/>
  <c r="W4945"/>
  <c r="S4946"/>
  <c r="T4946" s="1"/>
  <c r="V4946"/>
  <c r="W4946"/>
  <c r="S4947"/>
  <c r="T4947" s="1"/>
  <c r="V4947"/>
  <c r="W4947"/>
  <c r="S4948"/>
  <c r="T4948" s="1"/>
  <c r="V4948"/>
  <c r="W4948"/>
  <c r="S4949"/>
  <c r="T4949" s="1"/>
  <c r="V4949"/>
  <c r="W4949"/>
  <c r="S4950"/>
  <c r="T4950" s="1"/>
  <c r="V4950"/>
  <c r="W4950"/>
  <c r="S4951"/>
  <c r="T4951" s="1"/>
  <c r="V4951"/>
  <c r="W4951"/>
  <c r="S4952"/>
  <c r="T4952" s="1"/>
  <c r="V4952"/>
  <c r="W4952"/>
  <c r="S4953"/>
  <c r="T4953" s="1"/>
  <c r="V4953"/>
  <c r="W4953"/>
  <c r="S4954"/>
  <c r="T4954" s="1"/>
  <c r="V4954"/>
  <c r="W4954"/>
  <c r="S4955"/>
  <c r="T4955" s="1"/>
  <c r="V4955"/>
  <c r="W4955"/>
  <c r="S4956"/>
  <c r="T4956" s="1"/>
  <c r="V4956"/>
  <c r="W4956"/>
  <c r="S4957"/>
  <c r="T4957" s="1"/>
  <c r="V4957"/>
  <c r="W4957"/>
  <c r="S4958"/>
  <c r="T4958" s="1"/>
  <c r="V4958"/>
  <c r="W4958"/>
  <c r="S4959"/>
  <c r="T4959" s="1"/>
  <c r="V4959"/>
  <c r="W4959"/>
  <c r="S4960"/>
  <c r="T4960" s="1"/>
  <c r="V4960"/>
  <c r="W4960"/>
  <c r="S4961"/>
  <c r="T4961" s="1"/>
  <c r="V4961"/>
  <c r="W4961"/>
  <c r="S4962"/>
  <c r="T4962" s="1"/>
  <c r="V4962"/>
  <c r="W4962"/>
  <c r="S4963"/>
  <c r="T4963" s="1"/>
  <c r="V4963"/>
  <c r="W4963"/>
  <c r="S4964"/>
  <c r="T4964" s="1"/>
  <c r="V4964"/>
  <c r="W4964"/>
  <c r="S4965"/>
  <c r="T4965" s="1"/>
  <c r="V4965"/>
  <c r="W4965"/>
  <c r="S4966"/>
  <c r="T4966" s="1"/>
  <c r="V4966"/>
  <c r="W4966"/>
  <c r="S4967"/>
  <c r="T4967" s="1"/>
  <c r="V4967"/>
  <c r="W4967"/>
  <c r="S4968"/>
  <c r="T4968" s="1"/>
  <c r="V4968"/>
  <c r="W4968"/>
  <c r="S4969"/>
  <c r="T4969" s="1"/>
  <c r="V4969"/>
  <c r="W4969"/>
  <c r="S4970"/>
  <c r="T4970" s="1"/>
  <c r="V4970"/>
  <c r="W4970"/>
  <c r="S4971"/>
  <c r="T4971" s="1"/>
  <c r="V4971"/>
  <c r="W4971"/>
  <c r="S4972"/>
  <c r="T4972" s="1"/>
  <c r="V4972"/>
  <c r="W4972"/>
  <c r="S4973"/>
  <c r="T4973" s="1"/>
  <c r="V4973"/>
  <c r="W4973"/>
  <c r="S4974"/>
  <c r="T4974" s="1"/>
  <c r="V4974"/>
  <c r="W4974"/>
  <c r="S4975"/>
  <c r="T4975" s="1"/>
  <c r="V4975"/>
  <c r="W4975"/>
  <c r="S4976"/>
  <c r="T4976" s="1"/>
  <c r="V4976"/>
  <c r="W4976"/>
  <c r="S4977"/>
  <c r="T4977" s="1"/>
  <c r="V4977"/>
  <c r="W4977"/>
  <c r="S4978"/>
  <c r="T4978" s="1"/>
  <c r="V4978"/>
  <c r="W4978"/>
  <c r="S4979"/>
  <c r="T4979" s="1"/>
  <c r="V4979"/>
  <c r="W4979"/>
  <c r="S4980"/>
  <c r="T4980" s="1"/>
  <c r="V4980"/>
  <c r="W4980"/>
  <c r="S4981"/>
  <c r="T4981" s="1"/>
  <c r="V4981"/>
  <c r="W4981"/>
  <c r="S4982"/>
  <c r="T4982" s="1"/>
  <c r="V4982"/>
  <c r="W4982"/>
  <c r="S4983"/>
  <c r="T4983" s="1"/>
  <c r="V4983"/>
  <c r="W4983"/>
  <c r="S4984"/>
  <c r="T4984" s="1"/>
  <c r="V4984"/>
  <c r="W4984"/>
  <c r="S4985"/>
  <c r="T4985" s="1"/>
  <c r="V4985"/>
  <c r="W4985"/>
  <c r="S4986"/>
  <c r="T4986" s="1"/>
  <c r="V4986"/>
  <c r="W4986"/>
  <c r="S4987"/>
  <c r="T4987" s="1"/>
  <c r="V4987"/>
  <c r="W4987"/>
  <c r="S4988"/>
  <c r="T4988" s="1"/>
  <c r="V4988"/>
  <c r="W4988"/>
  <c r="S4989"/>
  <c r="T4989" s="1"/>
  <c r="V4989"/>
  <c r="W4989"/>
  <c r="S4990"/>
  <c r="T4990" s="1"/>
  <c r="V4990"/>
  <c r="W4990"/>
  <c r="S4991"/>
  <c r="T4991" s="1"/>
  <c r="V4991"/>
  <c r="W4991"/>
  <c r="S4992"/>
  <c r="T4992" s="1"/>
  <c r="V4992"/>
  <c r="W4992"/>
  <c r="S4993"/>
  <c r="T4993" s="1"/>
  <c r="V4993"/>
  <c r="W4993"/>
  <c r="S4994"/>
  <c r="T4994" s="1"/>
  <c r="V4994"/>
  <c r="W4994"/>
  <c r="S4995"/>
  <c r="T4995" s="1"/>
  <c r="V4995"/>
  <c r="W4995"/>
  <c r="S4996"/>
  <c r="T4996" s="1"/>
  <c r="V4996"/>
  <c r="W4996"/>
  <c r="S4997"/>
  <c r="T4997" s="1"/>
  <c r="V4997"/>
  <c r="W4997"/>
  <c r="S4998"/>
  <c r="T4998" s="1"/>
  <c r="V4998"/>
  <c r="W4998"/>
  <c r="S4999"/>
  <c r="T4999" s="1"/>
  <c r="V4999"/>
  <c r="W4999"/>
  <c r="S5000"/>
  <c r="T5000" s="1"/>
  <c r="V5000"/>
  <c r="W5000"/>
  <c r="S5001"/>
  <c r="T5001" s="1"/>
  <c r="V5001"/>
  <c r="W5001"/>
  <c r="S5002"/>
  <c r="T5002" s="1"/>
  <c r="V5002"/>
  <c r="W5002"/>
  <c r="S5003"/>
  <c r="T5003" s="1"/>
  <c r="V5003"/>
  <c r="W5003"/>
  <c r="S5004"/>
  <c r="T5004" s="1"/>
  <c r="V5004"/>
  <c r="W5004"/>
  <c r="S5005"/>
  <c r="T5005" s="1"/>
  <c r="V5005"/>
  <c r="W5005"/>
  <c r="S5006"/>
  <c r="T5006" s="1"/>
  <c r="V5006"/>
  <c r="W5006"/>
  <c r="S5007"/>
  <c r="T5007" s="1"/>
  <c r="V5007"/>
  <c r="W5007"/>
  <c r="S5008"/>
  <c r="T5008" s="1"/>
  <c r="V5008"/>
  <c r="W5008"/>
  <c r="S5009"/>
  <c r="T5009" s="1"/>
  <c r="V5009"/>
  <c r="W5009"/>
  <c r="S5010"/>
  <c r="T5010" s="1"/>
  <c r="V5010"/>
  <c r="W5010"/>
  <c r="S5011"/>
  <c r="T5011" s="1"/>
  <c r="V5011"/>
  <c r="W5011"/>
  <c r="S5012"/>
  <c r="T5012" s="1"/>
  <c r="V5012"/>
  <c r="W5012"/>
  <c r="S5013"/>
  <c r="T5013" s="1"/>
  <c r="V5013"/>
  <c r="W5013"/>
  <c r="S5014"/>
  <c r="T5014" s="1"/>
  <c r="V5014"/>
  <c r="W5014"/>
  <c r="S5015"/>
  <c r="T5015" s="1"/>
  <c r="V5015"/>
  <c r="W5015"/>
  <c r="S5016"/>
  <c r="T5016" s="1"/>
  <c r="V5016"/>
  <c r="W5016"/>
  <c r="S5017"/>
  <c r="T5017" s="1"/>
  <c r="V5017"/>
  <c r="W5017"/>
  <c r="S5018"/>
  <c r="T5018" s="1"/>
  <c r="V5018"/>
  <c r="W5018"/>
  <c r="S5019"/>
  <c r="T5019" s="1"/>
  <c r="V5019"/>
  <c r="W5019"/>
  <c r="S5020"/>
  <c r="T5020" s="1"/>
  <c r="V5020"/>
  <c r="W5020"/>
  <c r="S5021"/>
  <c r="T5021" s="1"/>
  <c r="V5021"/>
  <c r="W5021"/>
  <c r="S5022"/>
  <c r="T5022" s="1"/>
  <c r="V5022"/>
  <c r="W5022"/>
  <c r="S5023"/>
  <c r="T5023" s="1"/>
  <c r="V5023"/>
  <c r="W5023"/>
  <c r="S5024"/>
  <c r="T5024" s="1"/>
  <c r="V5024"/>
  <c r="W5024"/>
  <c r="S5025"/>
  <c r="T5025" s="1"/>
  <c r="V5025"/>
  <c r="W5025"/>
  <c r="S5026"/>
  <c r="T5026" s="1"/>
  <c r="V5026"/>
  <c r="W5026"/>
  <c r="S5027"/>
  <c r="T5027" s="1"/>
  <c r="V5027"/>
  <c r="W5027"/>
  <c r="S5028"/>
  <c r="T5028" s="1"/>
  <c r="V5028"/>
  <c r="W5028"/>
  <c r="S5029"/>
  <c r="T5029" s="1"/>
  <c r="V5029"/>
  <c r="W5029"/>
  <c r="S5030"/>
  <c r="T5030" s="1"/>
  <c r="V5030"/>
  <c r="W5030"/>
  <c r="S5031"/>
  <c r="T5031" s="1"/>
  <c r="V5031"/>
  <c r="W5031"/>
  <c r="S5032"/>
  <c r="T5032" s="1"/>
  <c r="V5032"/>
  <c r="W5032"/>
  <c r="S5033"/>
  <c r="T5033" s="1"/>
  <c r="V5033"/>
  <c r="W5033"/>
  <c r="S5034"/>
  <c r="T5034" s="1"/>
  <c r="V5034"/>
  <c r="W5034"/>
  <c r="S5035"/>
  <c r="T5035" s="1"/>
  <c r="V5035"/>
  <c r="W5035"/>
  <c r="S5036"/>
  <c r="T5036" s="1"/>
  <c r="V5036"/>
  <c r="W5036"/>
  <c r="S5037"/>
  <c r="T5037" s="1"/>
  <c r="V5037"/>
  <c r="W5037"/>
  <c r="S5038"/>
  <c r="T5038" s="1"/>
  <c r="V5038"/>
  <c r="W5038"/>
  <c r="S5039"/>
  <c r="T5039" s="1"/>
  <c r="V5039"/>
  <c r="W5039"/>
  <c r="S5040"/>
  <c r="T5040" s="1"/>
  <c r="V5040"/>
  <c r="W5040"/>
  <c r="S5041"/>
  <c r="T5041" s="1"/>
  <c r="V5041"/>
  <c r="W5041"/>
  <c r="S5042"/>
  <c r="T5042" s="1"/>
  <c r="V5042"/>
  <c r="W5042"/>
  <c r="S5043"/>
  <c r="T5043" s="1"/>
  <c r="V5043"/>
  <c r="W5043"/>
  <c r="S5044"/>
  <c r="T5044" s="1"/>
  <c r="V5044"/>
  <c r="W5044"/>
  <c r="S5045"/>
  <c r="T5045" s="1"/>
  <c r="V5045"/>
  <c r="W5045"/>
  <c r="S5046"/>
  <c r="T5046" s="1"/>
  <c r="V5046"/>
  <c r="W5046"/>
  <c r="S5047"/>
  <c r="T5047" s="1"/>
  <c r="V5047"/>
  <c r="W5047"/>
  <c r="S5048"/>
  <c r="T5048" s="1"/>
  <c r="V5048"/>
  <c r="W5048"/>
  <c r="S5049"/>
  <c r="T5049" s="1"/>
  <c r="V5049"/>
  <c r="W5049"/>
  <c r="S5050"/>
  <c r="T5050" s="1"/>
  <c r="V5050"/>
  <c r="W5050"/>
  <c r="S5051"/>
  <c r="T5051" s="1"/>
  <c r="V5051"/>
  <c r="W5051"/>
  <c r="S5052"/>
  <c r="T5052" s="1"/>
  <c r="V5052"/>
  <c r="W5052"/>
  <c r="S5053"/>
  <c r="T5053" s="1"/>
  <c r="V5053"/>
  <c r="W5053"/>
  <c r="S5054"/>
  <c r="T5054" s="1"/>
  <c r="V5054"/>
  <c r="W5054"/>
  <c r="S5055"/>
  <c r="T5055" s="1"/>
  <c r="V5055"/>
  <c r="W5055"/>
  <c r="S5056"/>
  <c r="T5056" s="1"/>
  <c r="V5056"/>
  <c r="W5056"/>
  <c r="S5057"/>
  <c r="T5057" s="1"/>
  <c r="V5057"/>
  <c r="W5057"/>
  <c r="S5058"/>
  <c r="T5058" s="1"/>
  <c r="V5058"/>
  <c r="W5058"/>
  <c r="S5059"/>
  <c r="T5059" s="1"/>
  <c r="V5059"/>
  <c r="W5059"/>
  <c r="S5060"/>
  <c r="T5060" s="1"/>
  <c r="V5060"/>
  <c r="W5060"/>
  <c r="S5061"/>
  <c r="T5061" s="1"/>
  <c r="V5061"/>
  <c r="W5061"/>
  <c r="S5062"/>
  <c r="T5062" s="1"/>
  <c r="V5062"/>
  <c r="W5062"/>
  <c r="S5063"/>
  <c r="T5063" s="1"/>
  <c r="V5063"/>
  <c r="W5063"/>
  <c r="S5064"/>
  <c r="T5064" s="1"/>
  <c r="V5064"/>
  <c r="W5064"/>
  <c r="S5065"/>
  <c r="T5065" s="1"/>
  <c r="V5065"/>
  <c r="W5065"/>
  <c r="S5066"/>
  <c r="T5066" s="1"/>
  <c r="V5066"/>
  <c r="W5066"/>
  <c r="S5067"/>
  <c r="T5067" s="1"/>
  <c r="V5067"/>
  <c r="W5067"/>
  <c r="S5068"/>
  <c r="T5068" s="1"/>
  <c r="V5068"/>
  <c r="W5068"/>
  <c r="S5069"/>
  <c r="T5069" s="1"/>
  <c r="V5069"/>
  <c r="W5069"/>
  <c r="S5070"/>
  <c r="T5070" s="1"/>
  <c r="V5070"/>
  <c r="W5070"/>
  <c r="S5071"/>
  <c r="T5071" s="1"/>
  <c r="V5071"/>
  <c r="W5071"/>
  <c r="S5072"/>
  <c r="T5072" s="1"/>
  <c r="V5072"/>
  <c r="W5072"/>
  <c r="S5073"/>
  <c r="T5073" s="1"/>
  <c r="V5073"/>
  <c r="W5073"/>
  <c r="S5074"/>
  <c r="T5074" s="1"/>
  <c r="V5074"/>
  <c r="W5074"/>
  <c r="S5075"/>
  <c r="T5075" s="1"/>
  <c r="V5075"/>
  <c r="W5075"/>
  <c r="S5076"/>
  <c r="T5076" s="1"/>
  <c r="V5076"/>
  <c r="W5076"/>
  <c r="S5077"/>
  <c r="T5077" s="1"/>
  <c r="V5077"/>
  <c r="W5077"/>
  <c r="S5078"/>
  <c r="T5078" s="1"/>
  <c r="V5078"/>
  <c r="W5078"/>
  <c r="S5079"/>
  <c r="T5079" s="1"/>
  <c r="V5079"/>
  <c r="W5079"/>
  <c r="S5080"/>
  <c r="T5080" s="1"/>
  <c r="V5080"/>
  <c r="W5080"/>
  <c r="S5081"/>
  <c r="T5081" s="1"/>
  <c r="V5081"/>
  <c r="W5081"/>
  <c r="S5082"/>
  <c r="T5082" s="1"/>
  <c r="V5082"/>
  <c r="W5082"/>
  <c r="S5083"/>
  <c r="T5083" s="1"/>
  <c r="V5083"/>
  <c r="W5083"/>
  <c r="S5084"/>
  <c r="T5084" s="1"/>
  <c r="V5084"/>
  <c r="W5084"/>
  <c r="S5085"/>
  <c r="T5085" s="1"/>
  <c r="V5085"/>
  <c r="W5085"/>
  <c r="S5086"/>
  <c r="T5086" s="1"/>
  <c r="V5086"/>
  <c r="W5086"/>
  <c r="S5087"/>
  <c r="T5087" s="1"/>
  <c r="V5087"/>
  <c r="W5087"/>
  <c r="S5088"/>
  <c r="T5088" s="1"/>
  <c r="V5088"/>
  <c r="W5088"/>
  <c r="S5089"/>
  <c r="T5089" s="1"/>
  <c r="V5089"/>
  <c r="W5089"/>
  <c r="S5090"/>
  <c r="T5090" s="1"/>
  <c r="V5090"/>
  <c r="W5090"/>
  <c r="S5091"/>
  <c r="T5091" s="1"/>
  <c r="V5091"/>
  <c r="W5091"/>
  <c r="S5092"/>
  <c r="T5092" s="1"/>
  <c r="V5092"/>
  <c r="W5092"/>
  <c r="S5093"/>
  <c r="T5093" s="1"/>
  <c r="V5093"/>
  <c r="W5093"/>
  <c r="S5094"/>
  <c r="T5094" s="1"/>
  <c r="V5094"/>
  <c r="W5094"/>
  <c r="S5095"/>
  <c r="T5095" s="1"/>
  <c r="V5095"/>
  <c r="W5095"/>
  <c r="S5096"/>
  <c r="T5096" s="1"/>
  <c r="V5096"/>
  <c r="W5096"/>
  <c r="S5097"/>
  <c r="T5097" s="1"/>
  <c r="V5097"/>
  <c r="W5097"/>
  <c r="S5098"/>
  <c r="T5098" s="1"/>
  <c r="V5098"/>
  <c r="W5098"/>
  <c r="S5099"/>
  <c r="T5099" s="1"/>
  <c r="V5099"/>
  <c r="W5099"/>
  <c r="S5100"/>
  <c r="T5100" s="1"/>
  <c r="V5100"/>
  <c r="W5100"/>
  <c r="S5101"/>
  <c r="T5101" s="1"/>
  <c r="V5101"/>
  <c r="W5101"/>
  <c r="S5102"/>
  <c r="T5102" s="1"/>
  <c r="V5102"/>
  <c r="W5102"/>
  <c r="S5103"/>
  <c r="T5103" s="1"/>
  <c r="V5103"/>
  <c r="W5103"/>
  <c r="S5104"/>
  <c r="T5104" s="1"/>
  <c r="V5104"/>
  <c r="W5104"/>
  <c r="S5105"/>
  <c r="T5105" s="1"/>
  <c r="V5105"/>
  <c r="W5105"/>
  <c r="S5106"/>
  <c r="T5106" s="1"/>
  <c r="V5106"/>
  <c r="W5106"/>
  <c r="S5107"/>
  <c r="T5107" s="1"/>
  <c r="V5107"/>
  <c r="W5107"/>
  <c r="S5108"/>
  <c r="T5108" s="1"/>
  <c r="V5108"/>
  <c r="W5108"/>
  <c r="S5109"/>
  <c r="T5109" s="1"/>
  <c r="V5109"/>
  <c r="W5109"/>
  <c r="S5110"/>
  <c r="T5110" s="1"/>
  <c r="V5110"/>
  <c r="W5110"/>
  <c r="S5111"/>
  <c r="T5111" s="1"/>
  <c r="V5111"/>
  <c r="W5111"/>
  <c r="S5112"/>
  <c r="T5112" s="1"/>
  <c r="V5112"/>
  <c r="W5112"/>
  <c r="S5113"/>
  <c r="T5113" s="1"/>
  <c r="V5113"/>
  <c r="W5113"/>
  <c r="S5114"/>
  <c r="T5114" s="1"/>
  <c r="V5114"/>
  <c r="W5114"/>
  <c r="S5115"/>
  <c r="T5115" s="1"/>
  <c r="V5115"/>
  <c r="W5115"/>
  <c r="S5116"/>
  <c r="T5116" s="1"/>
  <c r="V5116"/>
  <c r="W5116"/>
  <c r="S5117"/>
  <c r="T5117" s="1"/>
  <c r="V5117"/>
  <c r="W5117"/>
  <c r="S5118"/>
  <c r="T5118" s="1"/>
  <c r="V5118"/>
  <c r="W5118"/>
  <c r="S5119"/>
  <c r="T5119" s="1"/>
  <c r="V5119"/>
  <c r="W5119"/>
  <c r="S5120"/>
  <c r="T5120" s="1"/>
  <c r="V5120"/>
  <c r="W5120"/>
  <c r="S5121"/>
  <c r="T5121" s="1"/>
  <c r="V5121"/>
  <c r="W5121"/>
  <c r="S5122"/>
  <c r="T5122" s="1"/>
  <c r="V5122"/>
  <c r="W5122"/>
  <c r="S5123"/>
  <c r="T5123" s="1"/>
  <c r="V5123"/>
  <c r="W5123"/>
  <c r="S5124"/>
  <c r="T5124" s="1"/>
  <c r="V5124"/>
  <c r="W5124"/>
  <c r="S5125"/>
  <c r="T5125" s="1"/>
  <c r="V5125"/>
  <c r="W5125"/>
  <c r="S5126"/>
  <c r="T5126" s="1"/>
  <c r="V5126"/>
  <c r="W5126"/>
  <c r="S5127"/>
  <c r="T5127" s="1"/>
  <c r="V5127"/>
  <c r="W5127"/>
  <c r="S5128"/>
  <c r="T5128" s="1"/>
  <c r="V5128"/>
  <c r="W5128"/>
  <c r="S5129"/>
  <c r="T5129" s="1"/>
  <c r="V5129"/>
  <c r="W5129"/>
  <c r="S5130"/>
  <c r="T5130" s="1"/>
  <c r="V5130"/>
  <c r="W5130"/>
  <c r="S5131"/>
  <c r="T5131" s="1"/>
  <c r="V5131"/>
  <c r="W5131"/>
  <c r="S5132"/>
  <c r="T5132" s="1"/>
  <c r="V5132"/>
  <c r="W5132"/>
  <c r="S5133"/>
  <c r="T5133" s="1"/>
  <c r="V5133"/>
  <c r="W5133"/>
  <c r="S5134"/>
  <c r="T5134" s="1"/>
  <c r="V5134"/>
  <c r="W5134"/>
  <c r="S5135"/>
  <c r="T5135" s="1"/>
  <c r="V5135"/>
  <c r="W5135"/>
  <c r="S5136"/>
  <c r="T5136" s="1"/>
  <c r="V5136"/>
  <c r="W5136"/>
  <c r="S5137"/>
  <c r="T5137" s="1"/>
  <c r="V5137"/>
  <c r="W5137"/>
  <c r="S5138"/>
  <c r="T5138" s="1"/>
  <c r="V5138"/>
  <c r="W5138"/>
  <c r="S5139"/>
  <c r="T5139" s="1"/>
  <c r="V5139"/>
  <c r="W5139"/>
  <c r="S5140"/>
  <c r="T5140" s="1"/>
  <c r="V5140"/>
  <c r="W5140"/>
  <c r="S5141"/>
  <c r="T5141" s="1"/>
  <c r="V5141"/>
  <c r="W5141"/>
  <c r="S5142"/>
  <c r="T5142" s="1"/>
  <c r="V5142"/>
  <c r="W5142"/>
  <c r="S5143"/>
  <c r="T5143" s="1"/>
  <c r="V5143"/>
  <c r="W5143"/>
  <c r="S5144"/>
  <c r="T5144" s="1"/>
  <c r="V5144"/>
  <c r="W5144"/>
  <c r="S5145"/>
  <c r="T5145" s="1"/>
  <c r="V5145"/>
  <c r="W5145"/>
  <c r="S5146"/>
  <c r="T5146" s="1"/>
  <c r="V5146"/>
  <c r="W5146"/>
  <c r="S5147"/>
  <c r="T5147" s="1"/>
  <c r="V5147"/>
  <c r="W5147"/>
  <c r="S5148"/>
  <c r="T5148" s="1"/>
  <c r="V5148"/>
  <c r="W5148"/>
  <c r="S5149"/>
  <c r="T5149" s="1"/>
  <c r="V5149"/>
  <c r="W5149"/>
  <c r="S5150"/>
  <c r="T5150" s="1"/>
  <c r="V5150"/>
  <c r="W5150"/>
  <c r="S5151"/>
  <c r="T5151" s="1"/>
  <c r="V5151"/>
  <c r="W5151"/>
  <c r="S5152"/>
  <c r="T5152" s="1"/>
  <c r="V5152"/>
  <c r="W5152"/>
  <c r="S5153"/>
  <c r="T5153" s="1"/>
  <c r="V5153"/>
  <c r="W5153"/>
  <c r="S5154"/>
  <c r="T5154" s="1"/>
  <c r="V5154"/>
  <c r="W5154"/>
  <c r="S5155"/>
  <c r="T5155" s="1"/>
  <c r="V5155"/>
  <c r="W5155"/>
  <c r="S5156"/>
  <c r="T5156" s="1"/>
  <c r="V5156"/>
  <c r="W5156"/>
  <c r="S5157"/>
  <c r="T5157" s="1"/>
  <c r="V5157"/>
  <c r="W5157"/>
  <c r="S5158"/>
  <c r="T5158" s="1"/>
  <c r="V5158"/>
  <c r="W5158"/>
  <c r="S5159"/>
  <c r="T5159" s="1"/>
  <c r="V5159"/>
  <c r="W5159"/>
  <c r="S5160"/>
  <c r="T5160" s="1"/>
  <c r="V5160"/>
  <c r="W5160"/>
  <c r="S5161"/>
  <c r="T5161" s="1"/>
  <c r="V5161"/>
  <c r="W5161"/>
  <c r="S5162"/>
  <c r="T5162" s="1"/>
  <c r="V5162"/>
  <c r="W5162"/>
  <c r="S5163"/>
  <c r="T5163" s="1"/>
  <c r="V5163"/>
  <c r="W5163"/>
  <c r="S5164"/>
  <c r="T5164" s="1"/>
  <c r="V5164"/>
  <c r="W5164"/>
  <c r="S5165"/>
  <c r="T5165" s="1"/>
  <c r="V5165"/>
  <c r="W5165"/>
  <c r="S5166"/>
  <c r="T5166" s="1"/>
  <c r="V5166"/>
  <c r="W5166"/>
  <c r="S5167"/>
  <c r="T5167" s="1"/>
  <c r="V5167"/>
  <c r="W5167"/>
  <c r="S5168"/>
  <c r="T5168" s="1"/>
  <c r="V5168"/>
  <c r="W5168"/>
  <c r="S5169"/>
  <c r="T5169" s="1"/>
  <c r="V5169"/>
  <c r="W5169"/>
  <c r="S5170"/>
  <c r="T5170" s="1"/>
  <c r="V5170"/>
  <c r="W5170"/>
  <c r="S5171"/>
  <c r="T5171" s="1"/>
  <c r="V5171"/>
  <c r="W5171"/>
  <c r="S5172"/>
  <c r="T5172" s="1"/>
  <c r="V5172"/>
  <c r="W5172"/>
  <c r="S5173"/>
  <c r="T5173" s="1"/>
  <c r="V5173"/>
  <c r="W5173"/>
  <c r="S5174"/>
  <c r="T5174" s="1"/>
  <c r="V5174"/>
  <c r="W5174"/>
  <c r="S5175"/>
  <c r="T5175" s="1"/>
  <c r="V5175"/>
  <c r="W5175"/>
  <c r="S5176"/>
  <c r="T5176" s="1"/>
  <c r="V5176"/>
  <c r="W5176"/>
  <c r="S5177"/>
  <c r="T5177" s="1"/>
  <c r="V5177"/>
  <c r="W5177"/>
  <c r="S5178"/>
  <c r="T5178" s="1"/>
  <c r="V5178"/>
  <c r="W5178"/>
  <c r="S5179"/>
  <c r="T5179" s="1"/>
  <c r="V5179"/>
  <c r="W5179"/>
  <c r="S5180"/>
  <c r="T5180" s="1"/>
  <c r="V5180"/>
  <c r="W5180"/>
  <c r="S5181"/>
  <c r="T5181" s="1"/>
  <c r="V5181"/>
  <c r="W5181"/>
  <c r="S5182"/>
  <c r="T5182" s="1"/>
  <c r="V5182"/>
  <c r="W5182"/>
  <c r="S5183"/>
  <c r="T5183" s="1"/>
  <c r="V5183"/>
  <c r="W5183"/>
  <c r="S5184"/>
  <c r="T5184" s="1"/>
  <c r="V5184"/>
  <c r="W5184"/>
  <c r="S5185"/>
  <c r="T5185" s="1"/>
  <c r="V5185"/>
  <c r="W5185"/>
  <c r="S5186"/>
  <c r="T5186" s="1"/>
  <c r="V5186"/>
  <c r="W5186"/>
  <c r="S5187"/>
  <c r="T5187" s="1"/>
  <c r="V5187"/>
  <c r="W5187"/>
  <c r="S5188"/>
  <c r="T5188" s="1"/>
  <c r="V5188"/>
  <c r="W5188"/>
  <c r="S5189"/>
  <c r="T5189" s="1"/>
  <c r="V5189"/>
  <c r="W5189"/>
  <c r="S5190"/>
  <c r="T5190" s="1"/>
  <c r="V5190"/>
  <c r="W5190"/>
  <c r="S5191"/>
  <c r="T5191" s="1"/>
  <c r="V5191"/>
  <c r="W5191"/>
  <c r="S5192"/>
  <c r="T5192" s="1"/>
  <c r="V5192"/>
  <c r="W5192"/>
  <c r="S5193"/>
  <c r="T5193" s="1"/>
  <c r="V5193"/>
  <c r="W5193"/>
  <c r="S5194"/>
  <c r="T5194" s="1"/>
  <c r="V5194"/>
  <c r="W5194"/>
  <c r="S5195"/>
  <c r="T5195" s="1"/>
  <c r="V5195"/>
  <c r="W5195"/>
  <c r="S5196"/>
  <c r="T5196" s="1"/>
  <c r="V5196"/>
  <c r="W5196"/>
  <c r="S5197"/>
  <c r="T5197" s="1"/>
  <c r="V5197"/>
  <c r="W5197"/>
  <c r="S5198"/>
  <c r="T5198" s="1"/>
  <c r="V5198"/>
  <c r="W5198"/>
  <c r="S5199"/>
  <c r="T5199" s="1"/>
  <c r="V5199"/>
  <c r="W5199"/>
  <c r="S5200"/>
  <c r="T5200" s="1"/>
  <c r="V5200"/>
  <c r="W5200"/>
  <c r="S5201"/>
  <c r="T5201" s="1"/>
  <c r="V5201"/>
  <c r="W5201"/>
  <c r="S5202"/>
  <c r="T5202" s="1"/>
  <c r="V5202"/>
  <c r="W5202"/>
  <c r="S5203"/>
  <c r="T5203" s="1"/>
  <c r="V5203"/>
  <c r="W5203"/>
  <c r="S5204"/>
  <c r="T5204" s="1"/>
  <c r="V5204"/>
  <c r="W5204"/>
  <c r="S5205"/>
  <c r="T5205" s="1"/>
  <c r="V5205"/>
  <c r="W5205"/>
  <c r="S5206"/>
  <c r="T5206" s="1"/>
  <c r="V5206"/>
  <c r="W5206"/>
  <c r="S5207"/>
  <c r="T5207" s="1"/>
  <c r="V5207"/>
  <c r="W5207"/>
  <c r="S5208"/>
  <c r="T5208" s="1"/>
  <c r="V5208"/>
  <c r="W5208"/>
  <c r="S5209"/>
  <c r="T5209" s="1"/>
  <c r="V5209"/>
  <c r="W5209"/>
  <c r="S5210"/>
  <c r="T5210" s="1"/>
  <c r="V5210"/>
  <c r="W5210"/>
  <c r="S5211"/>
  <c r="T5211" s="1"/>
  <c r="V5211"/>
  <c r="W5211"/>
  <c r="S5212"/>
  <c r="T5212" s="1"/>
  <c r="V5212"/>
  <c r="W5212"/>
  <c r="S5213"/>
  <c r="T5213" s="1"/>
  <c r="V5213"/>
  <c r="W5213"/>
  <c r="S5214"/>
  <c r="T5214" s="1"/>
  <c r="V5214"/>
  <c r="W5214"/>
  <c r="S5215"/>
  <c r="T5215" s="1"/>
  <c r="V5215"/>
  <c r="W5215"/>
  <c r="S5216"/>
  <c r="T5216" s="1"/>
  <c r="V5216"/>
  <c r="W5216"/>
  <c r="S5217"/>
  <c r="T5217" s="1"/>
  <c r="V5217"/>
  <c r="W5217"/>
  <c r="S5218"/>
  <c r="T5218" s="1"/>
  <c r="V5218"/>
  <c r="W5218"/>
  <c r="S5219"/>
  <c r="T5219" s="1"/>
  <c r="V5219"/>
  <c r="W5219"/>
  <c r="S5220"/>
  <c r="T5220" s="1"/>
  <c r="V5220"/>
  <c r="W5220"/>
  <c r="S5221"/>
  <c r="T5221" s="1"/>
  <c r="V5221"/>
  <c r="W5221"/>
  <c r="S5222"/>
  <c r="T5222" s="1"/>
  <c r="V5222"/>
  <c r="W5222"/>
  <c r="S5223"/>
  <c r="T5223" s="1"/>
  <c r="V5223"/>
  <c r="W5223"/>
  <c r="S5224"/>
  <c r="T5224" s="1"/>
  <c r="V5224"/>
  <c r="W5224"/>
  <c r="S5225"/>
  <c r="T5225" s="1"/>
  <c r="V5225"/>
  <c r="W5225"/>
  <c r="S5226"/>
  <c r="T5226" s="1"/>
  <c r="V5226"/>
  <c r="W5226"/>
  <c r="S5227"/>
  <c r="T5227" s="1"/>
  <c r="V5227"/>
  <c r="W5227"/>
  <c r="S5228"/>
  <c r="T5228" s="1"/>
  <c r="V5228"/>
  <c r="W5228"/>
  <c r="S5229"/>
  <c r="T5229" s="1"/>
  <c r="V5229"/>
  <c r="W5229"/>
  <c r="S5230"/>
  <c r="T5230" s="1"/>
  <c r="V5230"/>
  <c r="W5230"/>
  <c r="S5231"/>
  <c r="T5231" s="1"/>
  <c r="V5231"/>
  <c r="W5231"/>
  <c r="S5232"/>
  <c r="T5232" s="1"/>
  <c r="V5232"/>
  <c r="W5232"/>
  <c r="S5233"/>
  <c r="T5233" s="1"/>
  <c r="V5233"/>
  <c r="W5233"/>
  <c r="S5234"/>
  <c r="T5234" s="1"/>
  <c r="V5234"/>
  <c r="W5234"/>
  <c r="S5235"/>
  <c r="T5235" s="1"/>
  <c r="V5235"/>
  <c r="W5235"/>
  <c r="S5236"/>
  <c r="T5236" s="1"/>
  <c r="V5236"/>
  <c r="W5236"/>
  <c r="S5237"/>
  <c r="T5237" s="1"/>
  <c r="V5237"/>
  <c r="W5237"/>
  <c r="S5238"/>
  <c r="T5238" s="1"/>
  <c r="V5238"/>
  <c r="W5238"/>
  <c r="S5239"/>
  <c r="T5239" s="1"/>
  <c r="V5239"/>
  <c r="W5239"/>
  <c r="S5240"/>
  <c r="T5240" s="1"/>
  <c r="V5240"/>
  <c r="W5240"/>
  <c r="S5241"/>
  <c r="T5241" s="1"/>
  <c r="V5241"/>
  <c r="W5241"/>
  <c r="S5242"/>
  <c r="T5242" s="1"/>
  <c r="V5242"/>
  <c r="W5242"/>
  <c r="S5243"/>
  <c r="T5243" s="1"/>
  <c r="V5243"/>
  <c r="W5243"/>
  <c r="S5244"/>
  <c r="T5244" s="1"/>
  <c r="V5244"/>
  <c r="W5244"/>
  <c r="S5245"/>
  <c r="T5245" s="1"/>
  <c r="V5245"/>
  <c r="W5245"/>
  <c r="S5246"/>
  <c r="T5246" s="1"/>
  <c r="V5246"/>
  <c r="W5246"/>
  <c r="S5247"/>
  <c r="T5247" s="1"/>
  <c r="V5247"/>
  <c r="W5247"/>
  <c r="S5248"/>
  <c r="T5248" s="1"/>
  <c r="V5248"/>
  <c r="W5248"/>
  <c r="S5249"/>
  <c r="T5249" s="1"/>
  <c r="V5249"/>
  <c r="W5249"/>
  <c r="S5250"/>
  <c r="T5250" s="1"/>
  <c r="V5250"/>
  <c r="W5250"/>
  <c r="S5251"/>
  <c r="T5251" s="1"/>
  <c r="V5251"/>
  <c r="W5251"/>
  <c r="S5252"/>
  <c r="T5252" s="1"/>
  <c r="V5252"/>
  <c r="W5252"/>
  <c r="S5253"/>
  <c r="T5253" s="1"/>
  <c r="V5253"/>
  <c r="W5253"/>
  <c r="S5254"/>
  <c r="T5254" s="1"/>
  <c r="V5254"/>
  <c r="W5254"/>
  <c r="S5255"/>
  <c r="T5255" s="1"/>
  <c r="V5255"/>
  <c r="W5255"/>
  <c r="S5256"/>
  <c r="T5256" s="1"/>
  <c r="V5256"/>
  <c r="W5256"/>
  <c r="S5257"/>
  <c r="T5257" s="1"/>
  <c r="V5257"/>
  <c r="W5257"/>
  <c r="S5258"/>
  <c r="T5258" s="1"/>
  <c r="V5258"/>
  <c r="W5258"/>
  <c r="S5259"/>
  <c r="T5259" s="1"/>
  <c r="V5259"/>
  <c r="W5259"/>
  <c r="S5260"/>
  <c r="T5260" s="1"/>
  <c r="V5260"/>
  <c r="W5260"/>
  <c r="S5261"/>
  <c r="T5261" s="1"/>
  <c r="V5261"/>
  <c r="W5261"/>
  <c r="S5262"/>
  <c r="T5262" s="1"/>
  <c r="V5262"/>
  <c r="W5262"/>
  <c r="S5263"/>
  <c r="T5263" s="1"/>
  <c r="V5263"/>
  <c r="W5263"/>
  <c r="S5264"/>
  <c r="T5264" s="1"/>
  <c r="V5264"/>
  <c r="W5264"/>
  <c r="S5265"/>
  <c r="T5265" s="1"/>
  <c r="V5265"/>
  <c r="W5265"/>
  <c r="S5266"/>
  <c r="T5266" s="1"/>
  <c r="V5266"/>
  <c r="W5266"/>
  <c r="S5267"/>
  <c r="T5267" s="1"/>
  <c r="V5267"/>
  <c r="W5267"/>
  <c r="S5268"/>
  <c r="T5268" s="1"/>
  <c r="V5268"/>
  <c r="W5268"/>
  <c r="S5269"/>
  <c r="T5269" s="1"/>
  <c r="V5269"/>
  <c r="W5269"/>
  <c r="S5270"/>
  <c r="T5270" s="1"/>
  <c r="V5270"/>
  <c r="W5270"/>
  <c r="S5271"/>
  <c r="T5271" s="1"/>
  <c r="V5271"/>
  <c r="W5271"/>
  <c r="S5272"/>
  <c r="T5272" s="1"/>
  <c r="V5272"/>
  <c r="W5272"/>
  <c r="S5273"/>
  <c r="T5273" s="1"/>
  <c r="V5273"/>
  <c r="W5273"/>
  <c r="S5274"/>
  <c r="T5274" s="1"/>
  <c r="V5274"/>
  <c r="W5274"/>
  <c r="S5275"/>
  <c r="T5275" s="1"/>
  <c r="V5275"/>
  <c r="W5275"/>
  <c r="S5276"/>
  <c r="T5276" s="1"/>
  <c r="V5276"/>
  <c r="W5276"/>
  <c r="S5277"/>
  <c r="T5277" s="1"/>
  <c r="V5277"/>
  <c r="W5277"/>
  <c r="S5278"/>
  <c r="T5278" s="1"/>
  <c r="V5278"/>
  <c r="W5278"/>
  <c r="S5279"/>
  <c r="T5279" s="1"/>
  <c r="V5279"/>
  <c r="W5279"/>
  <c r="S5280"/>
  <c r="T5280" s="1"/>
  <c r="V5280"/>
  <c r="W5280"/>
  <c r="S5281"/>
  <c r="T5281" s="1"/>
  <c r="V5281"/>
  <c r="W5281"/>
  <c r="S5282"/>
  <c r="T5282" s="1"/>
  <c r="V5282"/>
  <c r="W5282"/>
  <c r="S5283"/>
  <c r="T5283" s="1"/>
  <c r="V5283"/>
  <c r="W5283"/>
  <c r="S5284"/>
  <c r="T5284" s="1"/>
  <c r="V5284"/>
  <c r="W5284"/>
  <c r="S5285"/>
  <c r="T5285" s="1"/>
  <c r="V5285"/>
  <c r="W5285"/>
  <c r="S5286"/>
  <c r="T5286" s="1"/>
  <c r="V5286"/>
  <c r="W5286"/>
  <c r="S5287"/>
  <c r="T5287" s="1"/>
  <c r="V5287"/>
  <c r="W5287"/>
  <c r="S5288"/>
  <c r="T5288" s="1"/>
  <c r="V5288"/>
  <c r="W5288"/>
  <c r="S5289"/>
  <c r="T5289" s="1"/>
  <c r="V5289"/>
  <c r="W5289"/>
  <c r="S5290"/>
  <c r="T5290" s="1"/>
  <c r="V5290"/>
  <c r="W5290"/>
  <c r="S5291"/>
  <c r="T5291" s="1"/>
  <c r="V5291"/>
  <c r="W5291"/>
  <c r="S5292"/>
  <c r="T5292" s="1"/>
  <c r="V5292"/>
  <c r="W5292"/>
  <c r="S5293"/>
  <c r="T5293" s="1"/>
  <c r="V5293"/>
  <c r="W5293"/>
  <c r="S5294"/>
  <c r="T5294" s="1"/>
  <c r="V5294"/>
  <c r="W5294"/>
  <c r="S5295"/>
  <c r="T5295" s="1"/>
  <c r="V5295"/>
  <c r="W5295"/>
  <c r="S5296"/>
  <c r="T5296" s="1"/>
  <c r="V5296"/>
  <c r="W5296"/>
  <c r="S5297"/>
  <c r="T5297" s="1"/>
  <c r="V5297"/>
  <c r="W5297"/>
  <c r="S5298"/>
  <c r="T5298" s="1"/>
  <c r="V5298"/>
  <c r="W5298"/>
  <c r="S5299"/>
  <c r="T5299" s="1"/>
  <c r="V5299"/>
  <c r="W5299"/>
  <c r="S5300"/>
  <c r="T5300" s="1"/>
  <c r="V5300"/>
  <c r="W5300"/>
  <c r="S5301"/>
  <c r="T5301" s="1"/>
  <c r="V5301"/>
  <c r="W5301"/>
  <c r="S5302"/>
  <c r="T5302" s="1"/>
  <c r="V5302"/>
  <c r="W5302"/>
  <c r="S5303"/>
  <c r="T5303" s="1"/>
  <c r="V5303"/>
  <c r="W5303"/>
  <c r="S5304"/>
  <c r="T5304" s="1"/>
  <c r="V5304"/>
  <c r="W5304"/>
  <c r="S5305"/>
  <c r="T5305" s="1"/>
  <c r="V5305"/>
  <c r="W5305"/>
  <c r="S5306"/>
  <c r="T5306" s="1"/>
  <c r="V5306"/>
  <c r="W5306"/>
  <c r="S5307"/>
  <c r="T5307" s="1"/>
  <c r="V5307"/>
  <c r="W5307"/>
  <c r="S5308"/>
  <c r="T5308" s="1"/>
  <c r="V5308"/>
  <c r="W5308"/>
  <c r="S5309"/>
  <c r="T5309" s="1"/>
  <c r="V5309"/>
  <c r="W5309"/>
  <c r="S5310"/>
  <c r="T5310" s="1"/>
  <c r="V5310"/>
  <c r="W5310"/>
  <c r="S5311"/>
  <c r="T5311" s="1"/>
  <c r="V5311"/>
  <c r="W5311"/>
  <c r="S5312"/>
  <c r="T5312" s="1"/>
  <c r="V5312"/>
  <c r="W5312"/>
  <c r="S5313"/>
  <c r="T5313" s="1"/>
  <c r="V5313"/>
  <c r="W5313"/>
  <c r="S5314"/>
  <c r="T5314" s="1"/>
  <c r="V5314"/>
  <c r="W5314"/>
  <c r="S5315"/>
  <c r="T5315" s="1"/>
  <c r="V5315"/>
  <c r="W5315"/>
  <c r="S5316"/>
  <c r="T5316" s="1"/>
  <c r="V5316"/>
  <c r="W5316"/>
  <c r="S5317"/>
  <c r="T5317" s="1"/>
  <c r="V5317"/>
  <c r="W5317"/>
  <c r="S5318"/>
  <c r="T5318" s="1"/>
  <c r="V5318"/>
  <c r="W5318"/>
  <c r="S5319"/>
  <c r="T5319" s="1"/>
  <c r="V5319"/>
  <c r="W5319"/>
  <c r="S5320"/>
  <c r="T5320" s="1"/>
  <c r="V5320"/>
  <c r="W5320"/>
  <c r="S5321"/>
  <c r="T5321" s="1"/>
  <c r="V5321"/>
  <c r="W5321"/>
  <c r="S5322"/>
  <c r="T5322" s="1"/>
  <c r="V5322"/>
  <c r="W5322"/>
  <c r="S5323"/>
  <c r="T5323" s="1"/>
  <c r="V5323"/>
  <c r="W5323"/>
  <c r="S5324"/>
  <c r="T5324" s="1"/>
  <c r="V5324"/>
  <c r="W5324"/>
  <c r="S5325"/>
  <c r="T5325" s="1"/>
  <c r="V5325"/>
  <c r="W5325"/>
  <c r="S5326"/>
  <c r="T5326" s="1"/>
  <c r="V5326"/>
  <c r="W5326"/>
  <c r="S5327"/>
  <c r="T5327" s="1"/>
  <c r="V5327"/>
  <c r="W5327"/>
  <c r="S5328"/>
  <c r="T5328" s="1"/>
  <c r="V5328"/>
  <c r="W5328"/>
  <c r="S5329"/>
  <c r="T5329" s="1"/>
  <c r="V5329"/>
  <c r="W5329"/>
  <c r="S5330"/>
  <c r="T5330" s="1"/>
  <c r="V5330"/>
  <c r="W5330"/>
  <c r="S5331"/>
  <c r="T5331" s="1"/>
  <c r="V5331"/>
  <c r="W5331"/>
  <c r="S5332"/>
  <c r="T5332" s="1"/>
  <c r="V5332"/>
  <c r="W5332"/>
  <c r="S5333"/>
  <c r="T5333" s="1"/>
  <c r="V5333"/>
  <c r="W5333"/>
  <c r="S5334"/>
  <c r="T5334" s="1"/>
  <c r="V5334"/>
  <c r="W5334"/>
  <c r="S5335"/>
  <c r="T5335" s="1"/>
  <c r="V5335"/>
  <c r="W5335"/>
  <c r="S5336"/>
  <c r="T5336" s="1"/>
  <c r="V5336"/>
  <c r="W5336"/>
  <c r="S5337"/>
  <c r="T5337" s="1"/>
  <c r="V5337"/>
  <c r="W5337"/>
  <c r="S5338"/>
  <c r="T5338" s="1"/>
  <c r="V5338"/>
  <c r="W5338"/>
  <c r="S5339"/>
  <c r="T5339" s="1"/>
  <c r="V5339"/>
  <c r="W5339"/>
  <c r="S5340"/>
  <c r="T5340" s="1"/>
  <c r="V5340"/>
  <c r="W5340"/>
  <c r="S5341"/>
  <c r="T5341" s="1"/>
  <c r="V5341"/>
  <c r="W5341"/>
  <c r="S5342"/>
  <c r="T5342" s="1"/>
  <c r="V5342"/>
  <c r="W5342"/>
  <c r="S5343"/>
  <c r="T5343" s="1"/>
  <c r="V5343"/>
  <c r="W5343"/>
  <c r="S5344"/>
  <c r="T5344" s="1"/>
  <c r="V5344"/>
  <c r="W5344"/>
  <c r="S5345"/>
  <c r="T5345" s="1"/>
  <c r="V5345"/>
  <c r="W5345"/>
  <c r="S5346"/>
  <c r="T5346" s="1"/>
  <c r="V5346"/>
  <c r="W5346"/>
  <c r="S5347"/>
  <c r="T5347" s="1"/>
  <c r="V5347"/>
  <c r="W5347"/>
  <c r="S5348"/>
  <c r="T5348" s="1"/>
  <c r="V5348"/>
  <c r="W5348"/>
  <c r="S5349"/>
  <c r="T5349" s="1"/>
  <c r="V5349"/>
  <c r="W5349"/>
  <c r="S5350"/>
  <c r="T5350" s="1"/>
  <c r="V5350"/>
  <c r="W5350"/>
  <c r="S5351"/>
  <c r="T5351" s="1"/>
  <c r="V5351"/>
  <c r="W5351"/>
  <c r="S5352"/>
  <c r="T5352" s="1"/>
  <c r="V5352"/>
  <c r="W5352"/>
  <c r="S5353"/>
  <c r="T5353" s="1"/>
  <c r="V5353"/>
  <c r="W5353"/>
  <c r="S5354"/>
  <c r="T5354" s="1"/>
  <c r="V5354"/>
  <c r="W5354"/>
  <c r="S5355"/>
  <c r="T5355" s="1"/>
  <c r="V5355"/>
  <c r="W5355"/>
  <c r="S5356"/>
  <c r="T5356" s="1"/>
  <c r="V5356"/>
  <c r="W5356"/>
  <c r="S5357"/>
  <c r="T5357" s="1"/>
  <c r="V5357"/>
  <c r="W5357"/>
  <c r="S5358"/>
  <c r="T5358" s="1"/>
  <c r="V5358"/>
  <c r="W5358"/>
  <c r="S5359"/>
  <c r="T5359" s="1"/>
  <c r="V5359"/>
  <c r="W5359"/>
  <c r="S5360"/>
  <c r="T5360" s="1"/>
  <c r="V5360"/>
  <c r="W5360"/>
  <c r="S5361"/>
  <c r="T5361" s="1"/>
  <c r="V5361"/>
  <c r="W5361"/>
  <c r="S5362"/>
  <c r="T5362" s="1"/>
  <c r="V5362"/>
  <c r="W5362"/>
  <c r="S5363"/>
  <c r="T5363" s="1"/>
  <c r="V5363"/>
  <c r="W5363"/>
  <c r="S5364"/>
  <c r="T5364" s="1"/>
  <c r="V5364"/>
  <c r="W5364"/>
  <c r="S5365"/>
  <c r="T5365" s="1"/>
  <c r="V5365"/>
  <c r="W5365"/>
  <c r="S5366"/>
  <c r="T5366" s="1"/>
  <c r="V5366"/>
  <c r="W5366"/>
  <c r="S5367"/>
  <c r="T5367" s="1"/>
  <c r="V5367"/>
  <c r="W5367"/>
  <c r="S5368"/>
  <c r="T5368" s="1"/>
  <c r="V5368"/>
  <c r="W5368"/>
  <c r="S5369"/>
  <c r="T5369" s="1"/>
  <c r="V5369"/>
  <c r="W5369"/>
  <c r="S5370"/>
  <c r="T5370" s="1"/>
  <c r="V5370"/>
  <c r="W5370"/>
  <c r="S5371"/>
  <c r="T5371" s="1"/>
  <c r="V5371"/>
  <c r="W5371"/>
  <c r="S5372"/>
  <c r="T5372" s="1"/>
  <c r="V5372"/>
  <c r="W5372"/>
  <c r="S5373"/>
  <c r="T5373" s="1"/>
  <c r="V5373"/>
  <c r="W5373"/>
  <c r="S5374"/>
  <c r="T5374" s="1"/>
  <c r="V5374"/>
  <c r="W5374"/>
  <c r="S5375"/>
  <c r="T5375" s="1"/>
  <c r="V5375"/>
  <c r="W5375"/>
  <c r="S5376"/>
  <c r="T5376" s="1"/>
  <c r="V5376"/>
  <c r="W5376"/>
  <c r="S5377"/>
  <c r="T5377" s="1"/>
  <c r="V5377"/>
  <c r="W5377"/>
  <c r="S5378"/>
  <c r="T5378" s="1"/>
  <c r="V5378"/>
  <c r="W5378"/>
  <c r="S5379"/>
  <c r="T5379" s="1"/>
  <c r="V5379"/>
  <c r="W5379"/>
  <c r="S5380"/>
  <c r="T5380" s="1"/>
  <c r="V5380"/>
  <c r="W5380"/>
  <c r="S5381"/>
  <c r="T5381" s="1"/>
  <c r="V5381"/>
  <c r="W5381"/>
  <c r="S5382"/>
  <c r="T5382" s="1"/>
  <c r="V5382"/>
  <c r="W5382"/>
  <c r="S5383"/>
  <c r="T5383" s="1"/>
  <c r="V5383"/>
  <c r="W5383"/>
  <c r="S5384"/>
  <c r="T5384" s="1"/>
  <c r="V5384"/>
  <c r="W5384"/>
  <c r="S5385"/>
  <c r="T5385" s="1"/>
  <c r="V5385"/>
  <c r="W5385"/>
  <c r="S5386"/>
  <c r="T5386" s="1"/>
  <c r="V5386"/>
  <c r="W5386"/>
  <c r="S5387"/>
  <c r="T5387" s="1"/>
  <c r="V5387"/>
  <c r="W5387"/>
  <c r="S5388"/>
  <c r="T5388" s="1"/>
  <c r="V5388"/>
  <c r="W5388"/>
  <c r="S5389"/>
  <c r="T5389" s="1"/>
  <c r="V5389"/>
  <c r="W5389"/>
  <c r="S5390"/>
  <c r="T5390" s="1"/>
  <c r="V5390"/>
  <c r="W5390"/>
  <c r="S5391"/>
  <c r="T5391" s="1"/>
  <c r="V5391"/>
  <c r="W5391"/>
  <c r="S5392"/>
  <c r="T5392" s="1"/>
  <c r="V5392"/>
  <c r="W5392"/>
  <c r="S5393"/>
  <c r="T5393" s="1"/>
  <c r="V5393"/>
  <c r="W5393"/>
  <c r="S5394"/>
  <c r="T5394" s="1"/>
  <c r="V5394"/>
  <c r="W5394"/>
  <c r="S5395"/>
  <c r="T5395" s="1"/>
  <c r="V5395"/>
  <c r="W5395"/>
  <c r="S5396"/>
  <c r="T5396" s="1"/>
  <c r="V5396"/>
  <c r="W5396"/>
  <c r="S5397"/>
  <c r="T5397" s="1"/>
  <c r="V5397"/>
  <c r="W5397"/>
  <c r="S5398"/>
  <c r="T5398" s="1"/>
  <c r="V5398"/>
  <c r="W5398"/>
  <c r="S5399"/>
  <c r="T5399" s="1"/>
  <c r="V5399"/>
  <c r="W5399"/>
  <c r="S5400"/>
  <c r="T5400" s="1"/>
  <c r="V5400"/>
  <c r="W5400"/>
  <c r="S5401"/>
  <c r="T5401" s="1"/>
  <c r="V5401"/>
  <c r="W5401"/>
  <c r="S5402"/>
  <c r="T5402" s="1"/>
  <c r="V5402"/>
  <c r="W5402"/>
  <c r="S5403"/>
  <c r="T5403" s="1"/>
  <c r="V5403"/>
  <c r="W5403"/>
  <c r="S5404"/>
  <c r="T5404" s="1"/>
  <c r="V5404"/>
  <c r="W5404"/>
  <c r="S5405"/>
  <c r="T5405" s="1"/>
  <c r="V5405"/>
  <c r="W5405"/>
  <c r="S5406"/>
  <c r="T5406" s="1"/>
  <c r="V5406"/>
  <c r="W5406"/>
  <c r="S5407"/>
  <c r="T5407" s="1"/>
  <c r="V5407"/>
  <c r="W5407"/>
  <c r="S5408"/>
  <c r="T5408" s="1"/>
  <c r="V5408"/>
  <c r="W5408"/>
  <c r="S5409"/>
  <c r="T5409" s="1"/>
  <c r="V5409"/>
  <c r="W5409"/>
  <c r="S5410"/>
  <c r="T5410" s="1"/>
  <c r="V5410"/>
  <c r="W5410"/>
  <c r="S5411"/>
  <c r="T5411" s="1"/>
  <c r="V5411"/>
  <c r="W5411"/>
  <c r="S5412"/>
  <c r="T5412" s="1"/>
  <c r="V5412"/>
  <c r="W5412"/>
  <c r="S5413"/>
  <c r="T5413" s="1"/>
  <c r="V5413"/>
  <c r="W5413"/>
  <c r="S5414"/>
  <c r="T5414" s="1"/>
  <c r="V5414"/>
  <c r="W5414"/>
  <c r="S5415"/>
  <c r="T5415" s="1"/>
  <c r="V5415"/>
  <c r="W5415"/>
  <c r="S5416"/>
  <c r="T5416" s="1"/>
  <c r="V5416"/>
  <c r="W5416"/>
  <c r="S5417"/>
  <c r="T5417" s="1"/>
  <c r="V5417"/>
  <c r="W5417"/>
  <c r="S5418"/>
  <c r="T5418" s="1"/>
  <c r="V5418"/>
  <c r="W5418"/>
  <c r="S5419"/>
  <c r="T5419" s="1"/>
  <c r="V5419"/>
  <c r="W5419"/>
  <c r="S5420"/>
  <c r="T5420" s="1"/>
  <c r="V5420"/>
  <c r="W5420"/>
  <c r="S5421"/>
  <c r="T5421" s="1"/>
  <c r="V5421"/>
  <c r="W5421"/>
  <c r="S5422"/>
  <c r="T5422" s="1"/>
  <c r="V5422"/>
  <c r="W5422"/>
  <c r="S5423"/>
  <c r="T5423" s="1"/>
  <c r="V5423"/>
  <c r="W5423"/>
  <c r="S5424"/>
  <c r="T5424" s="1"/>
  <c r="V5424"/>
  <c r="W5424"/>
  <c r="S5425"/>
  <c r="T5425" s="1"/>
  <c r="V5425"/>
  <c r="W5425"/>
  <c r="S5426"/>
  <c r="T5426" s="1"/>
  <c r="V5426"/>
  <c r="W5426"/>
  <c r="S5427"/>
  <c r="T5427" s="1"/>
  <c r="V5427"/>
  <c r="W5427"/>
  <c r="S5428"/>
  <c r="T5428" s="1"/>
  <c r="V5428"/>
  <c r="W5428"/>
  <c r="S5429"/>
  <c r="T5429" s="1"/>
  <c r="V5429"/>
  <c r="W5429"/>
  <c r="S5430"/>
  <c r="T5430" s="1"/>
  <c r="V5430"/>
  <c r="W5430"/>
  <c r="S5431"/>
  <c r="T5431" s="1"/>
  <c r="V5431"/>
  <c r="W5431"/>
  <c r="S5432"/>
  <c r="T5432" s="1"/>
  <c r="V5432"/>
  <c r="W5432"/>
  <c r="S5433"/>
  <c r="T5433" s="1"/>
  <c r="V5433"/>
  <c r="W5433"/>
  <c r="S5434"/>
  <c r="T5434" s="1"/>
  <c r="V5434"/>
  <c r="W5434"/>
  <c r="S5435"/>
  <c r="T5435" s="1"/>
  <c r="V5435"/>
  <c r="W5435"/>
  <c r="S5436"/>
  <c r="T5436" s="1"/>
  <c r="V5436"/>
  <c r="W5436"/>
  <c r="S5437"/>
  <c r="T5437" s="1"/>
  <c r="V5437"/>
  <c r="W5437"/>
  <c r="S5438"/>
  <c r="T5438" s="1"/>
  <c r="V5438"/>
  <c r="W5438"/>
  <c r="S5439"/>
  <c r="T5439" s="1"/>
  <c r="V5439"/>
  <c r="W5439"/>
  <c r="S5440"/>
  <c r="T5440" s="1"/>
  <c r="V5440"/>
  <c r="W5440"/>
  <c r="S5441"/>
  <c r="T5441" s="1"/>
  <c r="V5441"/>
  <c r="W5441"/>
  <c r="S5442"/>
  <c r="T5442" s="1"/>
  <c r="V5442"/>
  <c r="W5442"/>
  <c r="S5443"/>
  <c r="T5443" s="1"/>
  <c r="V5443"/>
  <c r="W5443"/>
  <c r="S5444"/>
  <c r="T5444" s="1"/>
  <c r="V5444"/>
  <c r="W5444"/>
  <c r="S5445"/>
  <c r="T5445" s="1"/>
  <c r="V5445"/>
  <c r="W5445"/>
  <c r="S5446"/>
  <c r="T5446" s="1"/>
  <c r="V5446"/>
  <c r="W5446"/>
  <c r="S5447"/>
  <c r="T5447" s="1"/>
  <c r="V5447"/>
  <c r="W5447"/>
  <c r="S5448"/>
  <c r="T5448" s="1"/>
  <c r="V5448"/>
  <c r="W5448"/>
  <c r="S5449"/>
  <c r="T5449" s="1"/>
  <c r="V5449"/>
  <c r="W5449"/>
  <c r="S5450"/>
  <c r="T5450" s="1"/>
  <c r="V5450"/>
  <c r="W5450"/>
  <c r="S5451"/>
  <c r="T5451" s="1"/>
  <c r="V5451"/>
  <c r="W5451"/>
  <c r="S5452"/>
  <c r="T5452" s="1"/>
  <c r="V5452"/>
  <c r="W5452"/>
  <c r="S5453"/>
  <c r="T5453" s="1"/>
  <c r="V5453"/>
  <c r="W5453"/>
  <c r="S5454"/>
  <c r="T5454" s="1"/>
  <c r="V5454"/>
  <c r="W5454"/>
  <c r="S5455"/>
  <c r="T5455" s="1"/>
  <c r="V5455"/>
  <c r="W5455"/>
  <c r="S5456"/>
  <c r="T5456" s="1"/>
  <c r="V5456"/>
  <c r="W5456"/>
  <c r="S5457"/>
  <c r="T5457" s="1"/>
  <c r="V5457"/>
  <c r="W5457"/>
  <c r="S5458"/>
  <c r="T5458" s="1"/>
  <c r="V5458"/>
  <c r="W5458"/>
  <c r="S5459"/>
  <c r="T5459" s="1"/>
  <c r="V5459"/>
  <c r="W5459"/>
  <c r="S5460"/>
  <c r="T5460" s="1"/>
  <c r="V5460"/>
  <c r="W5460"/>
  <c r="S5461"/>
  <c r="T5461" s="1"/>
  <c r="V5461"/>
  <c r="W5461"/>
  <c r="S5462"/>
  <c r="T5462" s="1"/>
  <c r="V5462"/>
  <c r="W5462"/>
  <c r="S5463"/>
  <c r="T5463" s="1"/>
  <c r="V5463"/>
  <c r="W5463"/>
  <c r="S5464"/>
  <c r="T5464" s="1"/>
  <c r="V5464"/>
  <c r="W5464"/>
  <c r="S5465"/>
  <c r="T5465" s="1"/>
  <c r="V5465"/>
  <c r="W5465"/>
  <c r="S5466"/>
  <c r="T5466" s="1"/>
  <c r="V5466"/>
  <c r="W5466"/>
  <c r="S5467"/>
  <c r="T5467" s="1"/>
  <c r="V5467"/>
  <c r="W5467"/>
  <c r="S5468"/>
  <c r="T5468" s="1"/>
  <c r="V5468"/>
  <c r="W5468"/>
  <c r="S5469"/>
  <c r="T5469" s="1"/>
  <c r="V5469"/>
  <c r="W5469"/>
  <c r="S5470"/>
  <c r="T5470" s="1"/>
  <c r="V5470"/>
  <c r="W5470"/>
  <c r="S5471"/>
  <c r="T5471" s="1"/>
  <c r="V5471"/>
  <c r="W5471"/>
  <c r="S5472"/>
  <c r="T5472" s="1"/>
  <c r="V5472"/>
  <c r="W5472"/>
  <c r="S5473"/>
  <c r="T5473" s="1"/>
  <c r="V5473"/>
  <c r="W5473"/>
  <c r="S5474"/>
  <c r="T5474" s="1"/>
  <c r="V5474"/>
  <c r="W5474"/>
  <c r="S5475"/>
  <c r="T5475" s="1"/>
  <c r="V5475"/>
  <c r="W5475"/>
  <c r="S5476"/>
  <c r="T5476" s="1"/>
  <c r="V5476"/>
  <c r="W5476"/>
  <c r="S5477"/>
  <c r="T5477" s="1"/>
  <c r="V5477"/>
  <c r="W5477"/>
  <c r="S5478"/>
  <c r="T5478" s="1"/>
  <c r="V5478"/>
  <c r="W5478"/>
  <c r="S5479"/>
  <c r="T5479" s="1"/>
  <c r="V5479"/>
  <c r="W5479"/>
  <c r="S5480"/>
  <c r="T5480" s="1"/>
  <c r="V5480"/>
  <c r="W5480"/>
  <c r="S5481"/>
  <c r="T5481" s="1"/>
  <c r="V5481"/>
  <c r="W5481"/>
  <c r="S5482"/>
  <c r="T5482" s="1"/>
  <c r="V5482"/>
  <c r="W5482"/>
  <c r="S5483"/>
  <c r="T5483" s="1"/>
  <c r="V5483"/>
  <c r="W5483"/>
  <c r="S5484"/>
  <c r="T5484" s="1"/>
  <c r="V5484"/>
  <c r="W5484"/>
  <c r="S5485"/>
  <c r="T5485" s="1"/>
  <c r="V5485"/>
  <c r="W5485"/>
  <c r="S5486"/>
  <c r="T5486" s="1"/>
  <c r="V5486"/>
  <c r="W5486"/>
  <c r="S5487"/>
  <c r="T5487" s="1"/>
  <c r="V5487"/>
  <c r="W5487"/>
  <c r="S5488"/>
  <c r="T5488" s="1"/>
  <c r="V5488"/>
  <c r="W5488"/>
  <c r="S5489"/>
  <c r="T5489" s="1"/>
  <c r="V5489"/>
  <c r="W5489"/>
  <c r="S5490"/>
  <c r="T5490" s="1"/>
  <c r="V5490"/>
  <c r="W5490"/>
  <c r="S5491"/>
  <c r="T5491" s="1"/>
  <c r="V5491"/>
  <c r="W5491"/>
  <c r="S5492"/>
  <c r="T5492" s="1"/>
  <c r="V5492"/>
  <c r="W5492"/>
  <c r="S5493"/>
  <c r="T5493" s="1"/>
  <c r="V5493"/>
  <c r="W5493"/>
  <c r="S5494"/>
  <c r="T5494" s="1"/>
  <c r="V5494"/>
  <c r="W5494"/>
  <c r="S5495"/>
  <c r="T5495" s="1"/>
  <c r="V5495"/>
  <c r="W5495"/>
  <c r="S5496"/>
  <c r="T5496" s="1"/>
  <c r="V5496"/>
  <c r="W5496"/>
  <c r="S5497"/>
  <c r="T5497" s="1"/>
  <c r="V5497"/>
  <c r="W5497"/>
  <c r="S5498"/>
  <c r="T5498" s="1"/>
  <c r="V5498"/>
  <c r="W5498"/>
  <c r="S5499"/>
  <c r="T5499" s="1"/>
  <c r="V5499"/>
  <c r="W5499"/>
  <c r="S5500"/>
  <c r="T5500" s="1"/>
  <c r="V5500"/>
  <c r="W5500"/>
  <c r="S5501"/>
  <c r="T5501" s="1"/>
  <c r="V5501"/>
  <c r="W5501"/>
  <c r="S5502"/>
  <c r="T5502" s="1"/>
  <c r="V5502"/>
  <c r="W5502"/>
  <c r="S5503"/>
  <c r="T5503" s="1"/>
  <c r="V5503"/>
  <c r="W5503"/>
  <c r="S5504"/>
  <c r="T5504" s="1"/>
  <c r="V5504"/>
  <c r="W5504"/>
  <c r="S5505"/>
  <c r="T5505" s="1"/>
  <c r="V5505"/>
  <c r="W5505"/>
  <c r="S5506"/>
  <c r="T5506" s="1"/>
  <c r="V5506"/>
  <c r="W5506"/>
  <c r="S5507"/>
  <c r="T5507" s="1"/>
  <c r="V5507"/>
  <c r="W5507"/>
  <c r="S5508"/>
  <c r="T5508" s="1"/>
  <c r="V5508"/>
  <c r="W5508"/>
  <c r="S5509"/>
  <c r="T5509" s="1"/>
  <c r="V5509"/>
  <c r="W5509"/>
  <c r="S5510"/>
  <c r="T5510" s="1"/>
  <c r="V5510"/>
  <c r="W5510"/>
  <c r="S5511"/>
  <c r="T5511" s="1"/>
  <c r="V5511"/>
  <c r="W5511"/>
  <c r="S5512"/>
  <c r="T5512" s="1"/>
  <c r="V5512"/>
  <c r="W5512"/>
  <c r="S5513"/>
  <c r="T5513" s="1"/>
  <c r="V5513"/>
  <c r="W5513"/>
  <c r="S5514"/>
  <c r="T5514" s="1"/>
  <c r="V5514"/>
  <c r="W5514"/>
  <c r="S5515"/>
  <c r="T5515" s="1"/>
  <c r="V5515"/>
  <c r="W5515"/>
  <c r="S5516"/>
  <c r="T5516" s="1"/>
  <c r="V5516"/>
  <c r="W5516"/>
  <c r="S5517"/>
  <c r="T5517" s="1"/>
  <c r="V5517"/>
  <c r="W5517"/>
  <c r="S5518"/>
  <c r="T5518" s="1"/>
  <c r="V5518"/>
  <c r="W5518"/>
  <c r="S5519"/>
  <c r="T5519" s="1"/>
  <c r="V5519"/>
  <c r="W5519"/>
  <c r="S5520"/>
  <c r="T5520" s="1"/>
  <c r="V5520"/>
  <c r="W5520"/>
  <c r="S5521"/>
  <c r="T5521" s="1"/>
  <c r="V5521"/>
  <c r="W5521"/>
  <c r="S5522"/>
  <c r="T5522" s="1"/>
  <c r="V5522"/>
  <c r="W5522"/>
  <c r="S5523"/>
  <c r="T5523" s="1"/>
  <c r="V5523"/>
  <c r="W5523"/>
  <c r="S5524"/>
  <c r="T5524" s="1"/>
  <c r="V5524"/>
  <c r="W5524"/>
  <c r="S5525"/>
  <c r="T5525" s="1"/>
  <c r="V5525"/>
  <c r="W5525"/>
  <c r="S5526"/>
  <c r="T5526" s="1"/>
  <c r="V5526"/>
  <c r="W5526"/>
  <c r="S5527"/>
  <c r="T5527" s="1"/>
  <c r="V5527"/>
  <c r="W5527"/>
  <c r="S5528"/>
  <c r="T5528" s="1"/>
  <c r="V5528"/>
  <c r="W5528"/>
  <c r="S5529"/>
  <c r="T5529" s="1"/>
  <c r="V5529"/>
  <c r="W5529"/>
  <c r="S5530"/>
  <c r="T5530" s="1"/>
  <c r="V5530"/>
  <c r="W5530"/>
  <c r="S5531"/>
  <c r="T5531" s="1"/>
  <c r="V5531"/>
  <c r="W5531"/>
  <c r="S5532"/>
  <c r="T5532" s="1"/>
  <c r="V5532"/>
  <c r="W5532"/>
  <c r="S5533"/>
  <c r="T5533" s="1"/>
  <c r="V5533"/>
  <c r="W5533"/>
  <c r="S5534"/>
  <c r="T5534" s="1"/>
  <c r="V5534"/>
  <c r="W5534"/>
  <c r="S5535"/>
  <c r="T5535" s="1"/>
  <c r="V5535"/>
  <c r="W5535"/>
  <c r="S5536"/>
  <c r="T5536" s="1"/>
  <c r="V5536"/>
  <c r="W5536"/>
  <c r="S5537"/>
  <c r="T5537" s="1"/>
  <c r="V5537"/>
  <c r="W5537"/>
  <c r="S5538"/>
  <c r="T5538" s="1"/>
  <c r="V5538"/>
  <c r="W5538"/>
  <c r="S5539"/>
  <c r="T5539" s="1"/>
  <c r="V5539"/>
  <c r="W5539"/>
  <c r="S5540"/>
  <c r="T5540" s="1"/>
  <c r="V5540"/>
  <c r="W5540"/>
  <c r="S5541"/>
  <c r="T5541" s="1"/>
  <c r="V5541"/>
  <c r="W5541"/>
  <c r="S5542"/>
  <c r="T5542" s="1"/>
  <c r="V5542"/>
  <c r="W5542"/>
  <c r="S5543"/>
  <c r="T5543" s="1"/>
  <c r="V5543"/>
  <c r="W5543"/>
  <c r="S5544"/>
  <c r="T5544" s="1"/>
  <c r="V5544"/>
  <c r="W5544"/>
  <c r="S5545"/>
  <c r="T5545" s="1"/>
  <c r="V5545"/>
  <c r="W5545"/>
  <c r="S5546"/>
  <c r="T5546" s="1"/>
  <c r="V5546"/>
  <c r="W5546"/>
  <c r="S5547"/>
  <c r="T5547" s="1"/>
  <c r="V5547"/>
  <c r="W5547"/>
  <c r="S5548"/>
  <c r="T5548" s="1"/>
  <c r="V5548"/>
  <c r="W5548"/>
  <c r="S5549"/>
  <c r="T5549" s="1"/>
  <c r="V5549"/>
  <c r="W5549"/>
  <c r="S5550"/>
  <c r="T5550" s="1"/>
  <c r="V5550"/>
  <c r="W5550"/>
  <c r="S5551"/>
  <c r="T5551" s="1"/>
  <c r="V5551"/>
  <c r="W5551"/>
  <c r="S5552"/>
  <c r="T5552" s="1"/>
  <c r="V5552"/>
  <c r="W5552"/>
  <c r="S5553"/>
  <c r="T5553" s="1"/>
  <c r="V5553"/>
  <c r="W5553"/>
  <c r="S5554"/>
  <c r="T5554" s="1"/>
  <c r="V5554"/>
  <c r="W5554"/>
  <c r="S5555"/>
  <c r="T5555" s="1"/>
  <c r="V5555"/>
  <c r="W5555"/>
  <c r="S5556"/>
  <c r="T5556" s="1"/>
  <c r="V5556"/>
  <c r="W5556"/>
  <c r="S5557"/>
  <c r="T5557" s="1"/>
  <c r="V5557"/>
  <c r="W5557"/>
  <c r="S5558"/>
  <c r="T5558" s="1"/>
  <c r="V5558"/>
  <c r="W5558"/>
  <c r="S5559"/>
  <c r="T5559" s="1"/>
  <c r="V5559"/>
  <c r="W5559"/>
  <c r="S5560"/>
  <c r="T5560" s="1"/>
  <c r="V5560"/>
  <c r="W5560"/>
  <c r="S5561"/>
  <c r="T5561" s="1"/>
  <c r="V5561"/>
  <c r="W5561"/>
  <c r="S5562"/>
  <c r="T5562" s="1"/>
  <c r="V5562"/>
  <c r="W5562"/>
  <c r="S5563"/>
  <c r="T5563" s="1"/>
  <c r="V5563"/>
  <c r="W5563"/>
  <c r="S5564"/>
  <c r="T5564" s="1"/>
  <c r="V5564"/>
  <c r="W5564"/>
  <c r="S5565"/>
  <c r="T5565" s="1"/>
  <c r="V5565"/>
  <c r="W5565"/>
  <c r="S5566"/>
  <c r="T5566" s="1"/>
  <c r="V5566"/>
  <c r="W5566"/>
  <c r="S5567"/>
  <c r="T5567" s="1"/>
  <c r="V5567"/>
  <c r="W5567"/>
  <c r="S5568"/>
  <c r="T5568" s="1"/>
  <c r="V5568"/>
  <c r="W5568"/>
  <c r="S5569"/>
  <c r="T5569" s="1"/>
  <c r="V5569"/>
  <c r="W5569"/>
  <c r="S5570"/>
  <c r="T5570" s="1"/>
  <c r="V5570"/>
  <c r="W5570"/>
  <c r="S5571"/>
  <c r="T5571" s="1"/>
  <c r="V5571"/>
  <c r="W5571"/>
  <c r="S5572"/>
  <c r="T5572" s="1"/>
  <c r="V5572"/>
  <c r="W5572"/>
  <c r="S5573"/>
  <c r="T5573" s="1"/>
  <c r="V5573"/>
  <c r="W5573"/>
  <c r="S5574"/>
  <c r="T5574" s="1"/>
  <c r="V5574"/>
  <c r="W5574"/>
  <c r="S5575"/>
  <c r="T5575" s="1"/>
  <c r="V5575"/>
  <c r="W5575"/>
  <c r="S5576"/>
  <c r="T5576" s="1"/>
  <c r="V5576"/>
  <c r="W5576"/>
  <c r="S5577"/>
  <c r="T5577" s="1"/>
  <c r="V5577"/>
  <c r="W5577"/>
  <c r="S5578"/>
  <c r="T5578" s="1"/>
  <c r="V5578"/>
  <c r="W5578"/>
  <c r="S5579"/>
  <c r="T5579" s="1"/>
  <c r="V5579"/>
  <c r="W5579"/>
  <c r="S5580"/>
  <c r="T5580" s="1"/>
  <c r="V5580"/>
  <c r="W5580"/>
  <c r="S5581"/>
  <c r="T5581" s="1"/>
  <c r="V5581"/>
  <c r="W5581"/>
  <c r="S5582"/>
  <c r="T5582" s="1"/>
  <c r="V5582"/>
  <c r="W5582"/>
  <c r="S5583"/>
  <c r="T5583" s="1"/>
  <c r="V5583"/>
  <c r="W5583"/>
  <c r="S5584"/>
  <c r="T5584" s="1"/>
  <c r="V5584"/>
  <c r="W5584"/>
  <c r="S5585"/>
  <c r="T5585" s="1"/>
  <c r="V5585"/>
  <c r="W5585"/>
  <c r="S5586"/>
  <c r="T5586" s="1"/>
  <c r="V5586"/>
  <c r="W5586"/>
  <c r="S5587"/>
  <c r="T5587" s="1"/>
  <c r="V5587"/>
  <c r="W5587"/>
  <c r="S5588"/>
  <c r="T5588" s="1"/>
  <c r="V5588"/>
  <c r="W5588"/>
  <c r="S5589"/>
  <c r="T5589" s="1"/>
  <c r="V5589"/>
  <c r="W5589"/>
  <c r="S5590"/>
  <c r="T5590" s="1"/>
  <c r="V5590"/>
  <c r="W5590"/>
  <c r="S5591"/>
  <c r="T5591" s="1"/>
  <c r="V5591"/>
  <c r="W5591"/>
  <c r="S5592"/>
  <c r="T5592" s="1"/>
  <c r="V5592"/>
  <c r="W5592"/>
  <c r="S5593"/>
  <c r="T5593" s="1"/>
  <c r="V5593"/>
  <c r="W5593"/>
  <c r="S5594"/>
  <c r="T5594" s="1"/>
  <c r="V5594"/>
  <c r="W5594"/>
  <c r="S5595"/>
  <c r="T5595" s="1"/>
  <c r="V5595"/>
  <c r="W5595"/>
  <c r="S5596"/>
  <c r="T5596" s="1"/>
  <c r="V5596"/>
  <c r="W5596"/>
  <c r="S5597"/>
  <c r="T5597" s="1"/>
  <c r="V5597"/>
  <c r="W5597"/>
  <c r="S5598"/>
  <c r="T5598" s="1"/>
  <c r="V5598"/>
  <c r="W5598"/>
  <c r="S5599"/>
  <c r="T5599" s="1"/>
  <c r="V5599"/>
  <c r="W5599"/>
  <c r="S5600"/>
  <c r="T5600" s="1"/>
  <c r="V5600"/>
  <c r="W5600"/>
  <c r="S5601"/>
  <c r="T5601" s="1"/>
  <c r="V5601"/>
  <c r="W5601"/>
  <c r="S5602"/>
  <c r="T5602" s="1"/>
  <c r="V5602"/>
  <c r="W5602"/>
  <c r="S5603"/>
  <c r="T5603" s="1"/>
  <c r="V5603"/>
  <c r="W5603"/>
  <c r="S5604"/>
  <c r="T5604" s="1"/>
  <c r="V5604"/>
  <c r="W5604"/>
  <c r="S5605"/>
  <c r="T5605" s="1"/>
  <c r="V5605"/>
  <c r="W5605"/>
  <c r="S5606"/>
  <c r="T5606" s="1"/>
  <c r="V5606"/>
  <c r="W5606"/>
  <c r="S5607"/>
  <c r="T5607" s="1"/>
  <c r="V5607"/>
  <c r="W5607"/>
  <c r="S5608"/>
  <c r="T5608" s="1"/>
  <c r="V5608"/>
  <c r="W5608"/>
  <c r="S5609"/>
  <c r="T5609" s="1"/>
  <c r="V5609"/>
  <c r="W5609"/>
  <c r="S5610"/>
  <c r="T5610" s="1"/>
  <c r="V5610"/>
  <c r="W5610"/>
  <c r="S5611"/>
  <c r="T5611" s="1"/>
  <c r="V5611"/>
  <c r="W5611"/>
  <c r="S5612"/>
  <c r="T5612" s="1"/>
  <c r="V5612"/>
  <c r="W5612"/>
  <c r="S5613"/>
  <c r="T5613" s="1"/>
  <c r="V5613"/>
  <c r="W5613"/>
  <c r="S5614"/>
  <c r="T5614" s="1"/>
  <c r="V5614"/>
  <c r="W5614"/>
  <c r="S5615"/>
  <c r="T5615" s="1"/>
  <c r="V5615"/>
  <c r="W5615"/>
  <c r="S5616"/>
  <c r="T5616" s="1"/>
  <c r="V5616"/>
  <c r="W5616"/>
  <c r="S5617"/>
  <c r="T5617" s="1"/>
  <c r="V5617"/>
  <c r="W5617"/>
  <c r="S5618"/>
  <c r="T5618" s="1"/>
  <c r="V5618"/>
  <c r="W5618"/>
  <c r="S5619"/>
  <c r="T5619" s="1"/>
  <c r="V5619"/>
  <c r="W5619"/>
  <c r="S5620"/>
  <c r="T5620" s="1"/>
  <c r="V5620"/>
  <c r="W5620"/>
  <c r="S5621"/>
  <c r="T5621" s="1"/>
  <c r="V5621"/>
  <c r="W5621"/>
  <c r="S5622"/>
  <c r="T5622" s="1"/>
  <c r="V5622"/>
  <c r="W5622"/>
  <c r="S5623"/>
  <c r="T5623" s="1"/>
  <c r="V5623"/>
  <c r="W5623"/>
  <c r="S5624"/>
  <c r="T5624" s="1"/>
  <c r="V5624"/>
  <c r="W5624"/>
  <c r="S5625"/>
  <c r="T5625" s="1"/>
  <c r="V5625"/>
  <c r="W5625"/>
  <c r="S5626"/>
  <c r="T5626" s="1"/>
  <c r="V5626"/>
  <c r="W5626"/>
  <c r="S5627"/>
  <c r="T5627" s="1"/>
  <c r="V5627"/>
  <c r="W5627"/>
  <c r="S5628"/>
  <c r="T5628" s="1"/>
  <c r="V5628"/>
  <c r="W5628"/>
  <c r="S5629"/>
  <c r="T5629" s="1"/>
  <c r="V5629"/>
  <c r="W5629"/>
  <c r="S5630"/>
  <c r="T5630" s="1"/>
  <c r="V5630"/>
  <c r="W5630"/>
  <c r="S5631"/>
  <c r="T5631" s="1"/>
  <c r="V5631"/>
  <c r="W5631"/>
  <c r="S5632"/>
  <c r="T5632" s="1"/>
  <c r="V5632"/>
  <c r="W5632"/>
  <c r="S5633"/>
  <c r="T5633" s="1"/>
  <c r="V5633"/>
  <c r="W5633"/>
  <c r="S5634"/>
  <c r="T5634" s="1"/>
  <c r="V5634"/>
  <c r="W5634"/>
  <c r="S5635"/>
  <c r="T5635" s="1"/>
  <c r="V5635"/>
  <c r="W5635"/>
  <c r="S5636"/>
  <c r="T5636" s="1"/>
  <c r="V5636"/>
  <c r="W5636"/>
  <c r="S5637"/>
  <c r="T5637" s="1"/>
  <c r="V5637"/>
  <c r="W5637"/>
  <c r="S5638"/>
  <c r="T5638" s="1"/>
  <c r="V5638"/>
  <c r="W5638"/>
  <c r="S5639"/>
  <c r="T5639" s="1"/>
  <c r="V5639"/>
  <c r="W5639"/>
  <c r="S5640"/>
  <c r="T5640" s="1"/>
  <c r="V5640"/>
  <c r="W5640"/>
  <c r="S5641"/>
  <c r="T5641" s="1"/>
  <c r="V5641"/>
  <c r="W5641"/>
  <c r="S5642"/>
  <c r="T5642" s="1"/>
  <c r="V5642"/>
  <c r="W5642"/>
  <c r="S5643"/>
  <c r="T5643" s="1"/>
  <c r="V5643"/>
  <c r="W5643"/>
  <c r="S5644"/>
  <c r="T5644" s="1"/>
  <c r="V5644"/>
  <c r="W5644"/>
  <c r="S5645"/>
  <c r="T5645" s="1"/>
  <c r="V5645"/>
  <c r="W5645"/>
  <c r="S5646"/>
  <c r="T5646" s="1"/>
  <c r="V5646"/>
  <c r="W5646"/>
  <c r="S5647"/>
  <c r="T5647" s="1"/>
  <c r="V5647"/>
  <c r="W5647"/>
  <c r="S5648"/>
  <c r="T5648" s="1"/>
  <c r="V5648"/>
  <c r="W5648"/>
  <c r="S5649"/>
  <c r="T5649" s="1"/>
  <c r="V5649"/>
  <c r="W5649"/>
  <c r="S5650"/>
  <c r="T5650" s="1"/>
  <c r="V5650"/>
  <c r="W5650"/>
  <c r="S5651"/>
  <c r="T5651" s="1"/>
  <c r="V5651"/>
  <c r="W5651"/>
  <c r="S5652"/>
  <c r="T5652" s="1"/>
  <c r="V5652"/>
  <c r="W5652"/>
  <c r="S5653"/>
  <c r="T5653" s="1"/>
  <c r="V5653"/>
  <c r="W5653"/>
  <c r="S5654"/>
  <c r="T5654" s="1"/>
  <c r="V5654"/>
  <c r="W5654"/>
  <c r="S5655"/>
  <c r="T5655" s="1"/>
  <c r="V5655"/>
  <c r="W5655"/>
  <c r="S5656"/>
  <c r="T5656" s="1"/>
  <c r="V5656"/>
  <c r="W5656"/>
  <c r="S5657"/>
  <c r="T5657" s="1"/>
  <c r="V5657"/>
  <c r="W5657"/>
  <c r="S5658"/>
  <c r="T5658" s="1"/>
  <c r="V5658"/>
  <c r="W5658"/>
  <c r="S5659"/>
  <c r="T5659" s="1"/>
  <c r="V5659"/>
  <c r="W5659"/>
  <c r="S5660"/>
  <c r="T5660" s="1"/>
  <c r="V5660"/>
  <c r="W5660"/>
  <c r="S5661"/>
  <c r="T5661" s="1"/>
  <c r="V5661"/>
  <c r="W5661"/>
  <c r="S5662"/>
  <c r="T5662" s="1"/>
  <c r="V5662"/>
  <c r="W5662"/>
  <c r="S5663"/>
  <c r="T5663" s="1"/>
  <c r="V5663"/>
  <c r="W5663"/>
  <c r="S5664"/>
  <c r="T5664" s="1"/>
  <c r="V5664"/>
  <c r="W5664"/>
  <c r="S5665"/>
  <c r="T5665" s="1"/>
  <c r="V5665"/>
  <c r="W5665"/>
  <c r="S5666"/>
  <c r="T5666" s="1"/>
  <c r="V5666"/>
  <c r="W5666"/>
  <c r="S5667"/>
  <c r="T5667" s="1"/>
  <c r="V5667"/>
  <c r="W5667"/>
  <c r="S5668"/>
  <c r="T5668" s="1"/>
  <c r="V5668"/>
  <c r="W5668"/>
  <c r="S5669"/>
  <c r="T5669" s="1"/>
  <c r="V5669"/>
  <c r="W5669"/>
  <c r="S5670"/>
  <c r="T5670" s="1"/>
  <c r="V5670"/>
  <c r="W5670"/>
  <c r="S5671"/>
  <c r="T5671" s="1"/>
  <c r="V5671"/>
  <c r="W5671"/>
  <c r="S5672"/>
  <c r="T5672" s="1"/>
  <c r="V5672"/>
  <c r="W5672"/>
  <c r="S5673"/>
  <c r="T5673" s="1"/>
  <c r="V5673"/>
  <c r="W5673"/>
  <c r="S5674"/>
  <c r="T5674" s="1"/>
  <c r="V5674"/>
  <c r="W5674"/>
  <c r="S5675"/>
  <c r="T5675" s="1"/>
  <c r="V5675"/>
  <c r="W5675"/>
  <c r="S5676"/>
  <c r="T5676" s="1"/>
  <c r="V5676"/>
  <c r="W5676"/>
  <c r="S5677"/>
  <c r="T5677" s="1"/>
  <c r="V5677"/>
  <c r="W5677"/>
  <c r="S5678"/>
  <c r="T5678" s="1"/>
  <c r="V5678"/>
  <c r="W5678"/>
  <c r="S5679"/>
  <c r="T5679" s="1"/>
  <c r="V5679"/>
  <c r="W5679"/>
  <c r="S5680"/>
  <c r="T5680" s="1"/>
  <c r="V5680"/>
  <c r="W5680"/>
  <c r="S5681"/>
  <c r="T5681" s="1"/>
  <c r="V5681"/>
  <c r="W5681"/>
  <c r="S5682"/>
  <c r="T5682" s="1"/>
  <c r="V5682"/>
  <c r="W5682"/>
  <c r="S5683"/>
  <c r="T5683" s="1"/>
  <c r="V5683"/>
  <c r="W5683"/>
  <c r="S5684"/>
  <c r="T5684" s="1"/>
  <c r="V5684"/>
  <c r="W5684"/>
  <c r="S5685"/>
  <c r="T5685" s="1"/>
  <c r="V5685"/>
  <c r="W5685"/>
  <c r="S5686"/>
  <c r="T5686" s="1"/>
  <c r="V5686"/>
  <c r="W5686"/>
  <c r="S5687"/>
  <c r="T5687" s="1"/>
  <c r="V5687"/>
  <c r="W5687"/>
  <c r="S5688"/>
  <c r="T5688" s="1"/>
  <c r="V5688"/>
  <c r="W5688"/>
  <c r="S5689"/>
  <c r="T5689" s="1"/>
  <c r="V5689"/>
  <c r="W5689"/>
  <c r="S5690"/>
  <c r="T5690" s="1"/>
  <c r="V5690"/>
  <c r="W5690"/>
  <c r="S5691"/>
  <c r="T5691" s="1"/>
  <c r="V5691"/>
  <c r="W5691"/>
  <c r="S5692"/>
  <c r="T5692" s="1"/>
  <c r="V5692"/>
  <c r="W5692"/>
  <c r="S5693"/>
  <c r="T5693" s="1"/>
  <c r="V5693"/>
  <c r="W5693"/>
  <c r="S5694"/>
  <c r="T5694" s="1"/>
  <c r="V5694"/>
  <c r="W5694"/>
  <c r="S5695"/>
  <c r="T5695" s="1"/>
  <c r="V5695"/>
  <c r="W5695"/>
  <c r="S5696"/>
  <c r="T5696" s="1"/>
  <c r="V5696"/>
  <c r="W5696"/>
  <c r="S5697"/>
  <c r="T5697" s="1"/>
  <c r="V5697"/>
  <c r="W5697"/>
  <c r="S5698"/>
  <c r="T5698" s="1"/>
  <c r="V5698"/>
  <c r="W5698"/>
  <c r="S5699"/>
  <c r="T5699" s="1"/>
  <c r="V5699"/>
  <c r="W5699"/>
  <c r="S5700"/>
  <c r="T5700" s="1"/>
  <c r="V5700"/>
  <c r="W5700"/>
  <c r="S5701"/>
  <c r="T5701" s="1"/>
  <c r="V5701"/>
  <c r="W5701"/>
  <c r="S5702"/>
  <c r="T5702" s="1"/>
  <c r="V5702"/>
  <c r="W5702"/>
  <c r="S5703"/>
  <c r="T5703" s="1"/>
  <c r="V5703"/>
  <c r="W5703"/>
  <c r="S5704"/>
  <c r="T5704" s="1"/>
  <c r="V5704"/>
  <c r="W5704"/>
  <c r="S5705"/>
  <c r="T5705" s="1"/>
  <c r="V5705"/>
  <c r="W5705"/>
  <c r="S5706"/>
  <c r="T5706" s="1"/>
  <c r="V5706"/>
  <c r="W5706"/>
  <c r="S5707"/>
  <c r="T5707" s="1"/>
  <c r="V5707"/>
  <c r="W5707"/>
  <c r="S5708"/>
  <c r="T5708" s="1"/>
  <c r="V5708"/>
  <c r="W5708"/>
  <c r="S5709"/>
  <c r="T5709" s="1"/>
  <c r="V5709"/>
  <c r="W5709"/>
  <c r="S5710"/>
  <c r="T5710" s="1"/>
  <c r="V5710"/>
  <c r="W5710"/>
  <c r="S5711"/>
  <c r="T5711" s="1"/>
  <c r="V5711"/>
  <c r="W5711"/>
  <c r="S5712"/>
  <c r="T5712" s="1"/>
  <c r="V5712"/>
  <c r="W5712"/>
  <c r="S5713"/>
  <c r="T5713" s="1"/>
  <c r="V5713"/>
  <c r="W5713"/>
  <c r="S5714"/>
  <c r="T5714" s="1"/>
  <c r="V5714"/>
  <c r="W5714"/>
  <c r="S5715"/>
  <c r="T5715" s="1"/>
  <c r="V5715"/>
  <c r="W5715"/>
  <c r="S5716"/>
  <c r="T5716" s="1"/>
  <c r="V5716"/>
  <c r="W5716"/>
  <c r="S5717"/>
  <c r="T5717" s="1"/>
  <c r="V5717"/>
  <c r="W5717"/>
  <c r="S5718"/>
  <c r="T5718" s="1"/>
  <c r="V5718"/>
  <c r="W5718"/>
  <c r="S5719"/>
  <c r="T5719" s="1"/>
  <c r="V5719"/>
  <c r="W5719"/>
  <c r="S5720"/>
  <c r="T5720" s="1"/>
  <c r="V5720"/>
  <c r="W5720"/>
  <c r="S5721"/>
  <c r="T5721" s="1"/>
  <c r="V5721"/>
  <c r="W5721"/>
  <c r="S5722"/>
  <c r="T5722" s="1"/>
  <c r="V5722"/>
  <c r="W5722"/>
  <c r="S5723"/>
  <c r="T5723" s="1"/>
  <c r="V5723"/>
  <c r="W5723"/>
  <c r="S5724"/>
  <c r="T5724" s="1"/>
  <c r="V5724"/>
  <c r="W5724"/>
  <c r="S5725"/>
  <c r="T5725" s="1"/>
  <c r="V5725"/>
  <c r="W5725"/>
  <c r="S5726"/>
  <c r="T5726" s="1"/>
  <c r="V5726"/>
  <c r="W5726"/>
  <c r="S5727"/>
  <c r="T5727" s="1"/>
  <c r="V5727"/>
  <c r="W5727"/>
  <c r="S5728"/>
  <c r="T5728" s="1"/>
  <c r="V5728"/>
  <c r="W5728"/>
  <c r="S5729"/>
  <c r="T5729" s="1"/>
  <c r="V5729"/>
  <c r="W5729"/>
  <c r="S5730"/>
  <c r="T5730" s="1"/>
  <c r="V5730"/>
  <c r="W5730"/>
  <c r="S5731"/>
  <c r="T5731" s="1"/>
  <c r="V5731"/>
  <c r="W5731"/>
  <c r="S5732"/>
  <c r="T5732" s="1"/>
  <c r="V5732"/>
  <c r="W5732"/>
  <c r="S5733"/>
  <c r="T5733" s="1"/>
  <c r="V5733"/>
  <c r="W5733"/>
  <c r="S5734"/>
  <c r="T5734" s="1"/>
  <c r="V5734"/>
  <c r="W5734"/>
  <c r="S5735"/>
  <c r="T5735" s="1"/>
  <c r="V5735"/>
  <c r="W5735"/>
  <c r="S5736"/>
  <c r="T5736" s="1"/>
  <c r="V5736"/>
  <c r="W5736"/>
  <c r="S5737"/>
  <c r="T5737" s="1"/>
  <c r="V5737"/>
  <c r="W5737"/>
  <c r="S5738"/>
  <c r="T5738" s="1"/>
  <c r="V5738"/>
  <c r="W5738"/>
  <c r="S5739"/>
  <c r="T5739" s="1"/>
  <c r="V5739"/>
  <c r="W5739"/>
  <c r="S5740"/>
  <c r="T5740" s="1"/>
  <c r="V5740"/>
  <c r="W5740"/>
  <c r="S5741"/>
  <c r="T5741" s="1"/>
  <c r="V5741"/>
  <c r="W5741"/>
  <c r="S5742"/>
  <c r="T5742" s="1"/>
  <c r="V5742"/>
  <c r="W5742"/>
  <c r="S5743"/>
  <c r="T5743" s="1"/>
  <c r="V5743"/>
  <c r="W5743"/>
  <c r="S5744"/>
  <c r="T5744" s="1"/>
  <c r="V5744"/>
  <c r="W5744"/>
  <c r="S5745"/>
  <c r="T5745" s="1"/>
  <c r="V5745"/>
  <c r="W5745"/>
  <c r="S5746"/>
  <c r="T5746" s="1"/>
  <c r="V5746"/>
  <c r="W5746"/>
  <c r="S5747"/>
  <c r="T5747" s="1"/>
  <c r="V5747"/>
  <c r="W5747"/>
  <c r="S5748"/>
  <c r="T5748" s="1"/>
  <c r="V5748"/>
  <c r="W5748"/>
  <c r="S5749"/>
  <c r="T5749" s="1"/>
  <c r="V5749"/>
  <c r="W5749"/>
  <c r="S5750"/>
  <c r="T5750" s="1"/>
  <c r="V5750"/>
  <c r="W5750"/>
  <c r="S5751"/>
  <c r="T5751" s="1"/>
  <c r="V5751"/>
  <c r="W5751"/>
  <c r="S5752"/>
  <c r="T5752" s="1"/>
  <c r="V5752"/>
  <c r="W5752"/>
  <c r="S5753"/>
  <c r="T5753" s="1"/>
  <c r="V5753"/>
  <c r="W5753"/>
  <c r="S5754"/>
  <c r="T5754" s="1"/>
  <c r="V5754"/>
  <c r="W5754"/>
  <c r="S5755"/>
  <c r="T5755" s="1"/>
  <c r="V5755"/>
  <c r="W5755"/>
  <c r="S5756"/>
  <c r="T5756" s="1"/>
  <c r="V5756"/>
  <c r="W5756"/>
  <c r="S5757"/>
  <c r="T5757" s="1"/>
  <c r="V5757"/>
  <c r="W5757"/>
  <c r="S5758"/>
  <c r="T5758" s="1"/>
  <c r="V5758"/>
  <c r="W5758"/>
  <c r="S5759"/>
  <c r="T5759" s="1"/>
  <c r="V5759"/>
  <c r="W5759"/>
  <c r="S5760"/>
  <c r="T5760" s="1"/>
  <c r="V5760"/>
  <c r="W5760"/>
  <c r="S5761"/>
  <c r="T5761" s="1"/>
  <c r="V5761"/>
  <c r="W5761"/>
  <c r="S5762"/>
  <c r="T5762" s="1"/>
  <c r="V5762"/>
  <c r="W5762"/>
  <c r="S5763"/>
  <c r="T5763" s="1"/>
  <c r="V5763"/>
  <c r="W5763"/>
  <c r="S5764"/>
  <c r="T5764" s="1"/>
  <c r="V5764"/>
  <c r="W5764"/>
  <c r="S5765"/>
  <c r="T5765" s="1"/>
  <c r="V5765"/>
  <c r="W5765"/>
  <c r="S5766"/>
  <c r="T5766" s="1"/>
  <c r="V5766"/>
  <c r="W5766"/>
  <c r="S5767"/>
  <c r="T5767" s="1"/>
  <c r="V5767"/>
  <c r="W5767"/>
  <c r="S5768"/>
  <c r="T5768" s="1"/>
  <c r="V5768"/>
  <c r="W5768"/>
  <c r="S5769"/>
  <c r="T5769" s="1"/>
  <c r="V5769"/>
  <c r="W5769"/>
  <c r="S5770"/>
  <c r="T5770" s="1"/>
  <c r="V5770"/>
  <c r="W5770"/>
  <c r="S5771"/>
  <c r="T5771" s="1"/>
  <c r="V5771"/>
  <c r="W5771"/>
  <c r="S5772"/>
  <c r="T5772" s="1"/>
  <c r="V5772"/>
  <c r="W5772"/>
  <c r="S5773"/>
  <c r="T5773" s="1"/>
  <c r="V5773"/>
  <c r="W5773"/>
  <c r="S5774"/>
  <c r="T5774" s="1"/>
  <c r="V5774"/>
  <c r="W5774"/>
  <c r="S5775"/>
  <c r="T5775" s="1"/>
  <c r="V5775"/>
  <c r="W5775"/>
  <c r="S5776"/>
  <c r="T5776" s="1"/>
  <c r="V5776"/>
  <c r="W5776"/>
  <c r="S5777"/>
  <c r="T5777" s="1"/>
  <c r="V5777"/>
  <c r="W5777"/>
  <c r="S5778"/>
  <c r="T5778" s="1"/>
  <c r="V5778"/>
  <c r="W5778"/>
  <c r="S5779"/>
  <c r="T5779" s="1"/>
  <c r="V5779"/>
  <c r="W5779"/>
  <c r="S5780"/>
  <c r="T5780" s="1"/>
  <c r="V5780"/>
  <c r="W5780"/>
  <c r="S5781"/>
  <c r="T5781" s="1"/>
  <c r="V5781"/>
  <c r="W5781"/>
  <c r="S5782"/>
  <c r="T5782" s="1"/>
  <c r="V5782"/>
  <c r="W5782"/>
  <c r="S5783"/>
  <c r="T5783" s="1"/>
  <c r="V5783"/>
  <c r="W5783"/>
  <c r="S5784"/>
  <c r="T5784" s="1"/>
  <c r="V5784"/>
  <c r="W5784"/>
  <c r="S5785"/>
  <c r="T5785" s="1"/>
  <c r="V5785"/>
  <c r="W5785"/>
  <c r="S5786"/>
  <c r="T5786" s="1"/>
  <c r="V5786"/>
  <c r="W5786"/>
  <c r="S5787"/>
  <c r="T5787" s="1"/>
  <c r="V5787"/>
  <c r="W5787"/>
  <c r="S5788"/>
  <c r="T5788" s="1"/>
  <c r="V5788"/>
  <c r="W5788"/>
  <c r="S5789"/>
  <c r="T5789" s="1"/>
  <c r="V5789"/>
  <c r="W5789"/>
  <c r="S5790"/>
  <c r="T5790" s="1"/>
  <c r="V5790"/>
  <c r="W5790"/>
  <c r="S5791"/>
  <c r="T5791" s="1"/>
  <c r="V5791"/>
  <c r="W5791"/>
  <c r="S5792"/>
  <c r="T5792" s="1"/>
  <c r="V5792"/>
  <c r="W5792"/>
  <c r="S5793"/>
  <c r="T5793" s="1"/>
  <c r="V5793"/>
  <c r="W5793"/>
  <c r="S5794"/>
  <c r="T5794" s="1"/>
  <c r="V5794"/>
  <c r="W5794"/>
  <c r="S5795"/>
  <c r="T5795" s="1"/>
  <c r="V5795"/>
  <c r="W5795"/>
  <c r="S5796"/>
  <c r="T5796" s="1"/>
  <c r="V5796"/>
  <c r="W5796"/>
  <c r="S5797"/>
  <c r="T5797" s="1"/>
  <c r="V5797"/>
  <c r="W5797"/>
  <c r="S5798"/>
  <c r="T5798" s="1"/>
  <c r="V5798"/>
  <c r="W5798"/>
  <c r="S5799"/>
  <c r="T5799" s="1"/>
  <c r="V5799"/>
  <c r="W5799"/>
  <c r="S5800"/>
  <c r="T5800" s="1"/>
  <c r="V5800"/>
  <c r="W5800"/>
  <c r="S5801"/>
  <c r="T5801" s="1"/>
  <c r="V5801"/>
  <c r="W5801"/>
  <c r="S5802"/>
  <c r="T5802" s="1"/>
  <c r="V5802"/>
  <c r="W5802"/>
  <c r="S5803"/>
  <c r="T5803" s="1"/>
  <c r="V5803"/>
  <c r="W5803"/>
  <c r="S5804"/>
  <c r="T5804" s="1"/>
  <c r="V5804"/>
  <c r="W5804"/>
  <c r="S5805"/>
  <c r="T5805" s="1"/>
  <c r="V5805"/>
  <c r="W5805"/>
  <c r="S5806"/>
  <c r="T5806" s="1"/>
  <c r="V5806"/>
  <c r="W5806"/>
  <c r="S5807"/>
  <c r="T5807" s="1"/>
  <c r="V5807"/>
  <c r="W5807"/>
  <c r="S5808"/>
  <c r="T5808" s="1"/>
  <c r="V5808"/>
  <c r="W5808"/>
  <c r="S5809"/>
  <c r="T5809" s="1"/>
  <c r="V5809"/>
  <c r="W5809"/>
  <c r="S5810"/>
  <c r="T5810" s="1"/>
  <c r="V5810"/>
  <c r="W5810"/>
  <c r="S5811"/>
  <c r="T5811" s="1"/>
  <c r="V5811"/>
  <c r="W5811"/>
  <c r="S5812"/>
  <c r="T5812" s="1"/>
  <c r="V5812"/>
  <c r="W5812"/>
  <c r="S5813"/>
  <c r="T5813" s="1"/>
  <c r="V5813"/>
  <c r="W5813"/>
  <c r="S5814"/>
  <c r="T5814" s="1"/>
  <c r="V5814"/>
  <c r="W5814"/>
  <c r="S5815"/>
  <c r="T5815" s="1"/>
  <c r="V5815"/>
  <c r="W5815"/>
  <c r="S5816"/>
  <c r="T5816" s="1"/>
  <c r="V5816"/>
  <c r="W5816"/>
  <c r="S5817"/>
  <c r="T5817" s="1"/>
  <c r="V5817"/>
  <c r="W5817"/>
  <c r="S5818"/>
  <c r="T5818" s="1"/>
  <c r="V5818"/>
  <c r="W5818"/>
  <c r="S5819"/>
  <c r="T5819" s="1"/>
  <c r="V5819"/>
  <c r="W5819"/>
  <c r="S5820"/>
  <c r="T5820" s="1"/>
  <c r="V5820"/>
  <c r="W5820"/>
  <c r="S5821"/>
  <c r="T5821" s="1"/>
  <c r="V5821"/>
  <c r="W5821"/>
  <c r="S5822"/>
  <c r="T5822" s="1"/>
  <c r="V5822"/>
  <c r="W5822"/>
  <c r="S5823"/>
  <c r="T5823" s="1"/>
  <c r="V5823"/>
  <c r="W5823"/>
  <c r="S5824"/>
  <c r="T5824" s="1"/>
  <c r="V5824"/>
  <c r="W5824"/>
  <c r="S5825"/>
  <c r="T5825" s="1"/>
  <c r="V5825"/>
  <c r="W5825"/>
  <c r="S5826"/>
  <c r="T5826" s="1"/>
  <c r="V5826"/>
  <c r="W5826"/>
  <c r="S5827"/>
  <c r="T5827" s="1"/>
  <c r="V5827"/>
  <c r="W5827"/>
  <c r="S5828"/>
  <c r="T5828" s="1"/>
  <c r="V5828"/>
  <c r="W5828"/>
  <c r="S5829"/>
  <c r="T5829" s="1"/>
  <c r="V5829"/>
  <c r="W5829"/>
  <c r="S5830"/>
  <c r="T5830" s="1"/>
  <c r="V5830"/>
  <c r="W5830"/>
  <c r="S5831"/>
  <c r="T5831" s="1"/>
  <c r="V5831"/>
  <c r="W5831"/>
  <c r="S5832"/>
  <c r="T5832" s="1"/>
  <c r="V5832"/>
  <c r="W5832"/>
  <c r="S5833"/>
  <c r="T5833" s="1"/>
  <c r="V5833"/>
  <c r="W5833"/>
  <c r="S5834"/>
  <c r="T5834" s="1"/>
  <c r="V5834"/>
  <c r="W5834"/>
  <c r="S5835"/>
  <c r="T5835" s="1"/>
  <c r="V5835"/>
  <c r="W5835"/>
  <c r="S5836"/>
  <c r="T5836" s="1"/>
  <c r="V5836"/>
  <c r="W5836"/>
  <c r="S5837"/>
  <c r="T5837" s="1"/>
  <c r="V5837"/>
  <c r="W5837"/>
  <c r="S5838"/>
  <c r="T5838" s="1"/>
  <c r="V5838"/>
  <c r="W5838"/>
  <c r="S5839"/>
  <c r="T5839" s="1"/>
  <c r="V5839"/>
  <c r="W5839"/>
  <c r="S5840"/>
  <c r="T5840" s="1"/>
  <c r="V5840"/>
  <c r="W5840"/>
  <c r="S5841"/>
  <c r="T5841" s="1"/>
  <c r="V5841"/>
  <c r="W5841"/>
  <c r="S5842"/>
  <c r="T5842" s="1"/>
  <c r="V5842"/>
  <c r="W5842"/>
  <c r="S5843"/>
  <c r="T5843" s="1"/>
  <c r="V5843"/>
  <c r="W5843"/>
  <c r="S5844"/>
  <c r="T5844" s="1"/>
  <c r="V5844"/>
  <c r="W5844"/>
  <c r="S5845"/>
  <c r="T5845" s="1"/>
  <c r="V5845"/>
  <c r="W5845"/>
  <c r="S5846"/>
  <c r="T5846" s="1"/>
  <c r="V5846"/>
  <c r="W5846"/>
  <c r="S5847"/>
  <c r="T5847" s="1"/>
  <c r="V5847"/>
  <c r="W5847"/>
  <c r="S5848"/>
  <c r="T5848" s="1"/>
  <c r="V5848"/>
  <c r="W5848"/>
  <c r="S5849"/>
  <c r="T5849" s="1"/>
  <c r="V5849"/>
  <c r="W5849"/>
  <c r="S5850"/>
  <c r="T5850" s="1"/>
  <c r="V5850"/>
  <c r="W5850"/>
  <c r="S5851"/>
  <c r="T5851" s="1"/>
  <c r="V5851"/>
  <c r="W5851"/>
  <c r="S5852"/>
  <c r="T5852" s="1"/>
  <c r="V5852"/>
  <c r="W5852"/>
  <c r="S5853"/>
  <c r="T5853" s="1"/>
  <c r="V5853"/>
  <c r="W5853"/>
  <c r="S5854"/>
  <c r="T5854" s="1"/>
  <c r="V5854"/>
  <c r="W5854"/>
  <c r="S5855"/>
  <c r="T5855" s="1"/>
  <c r="V5855"/>
  <c r="W5855"/>
  <c r="S5856"/>
  <c r="T5856" s="1"/>
  <c r="V5856"/>
  <c r="W5856"/>
  <c r="S5857"/>
  <c r="T5857" s="1"/>
  <c r="V5857"/>
  <c r="W5857"/>
  <c r="S5858"/>
  <c r="T5858" s="1"/>
  <c r="V5858"/>
  <c r="W5858"/>
  <c r="S5859"/>
  <c r="T5859" s="1"/>
  <c r="V5859"/>
  <c r="W5859"/>
  <c r="S5860"/>
  <c r="T5860" s="1"/>
  <c r="V5860"/>
  <c r="W5860"/>
  <c r="S5861"/>
  <c r="T5861" s="1"/>
  <c r="V5861"/>
  <c r="W5861"/>
  <c r="S5862"/>
  <c r="T5862" s="1"/>
  <c r="V5862"/>
  <c r="W5862"/>
  <c r="S5863"/>
  <c r="T5863" s="1"/>
  <c r="V5863"/>
  <c r="W5863"/>
  <c r="S5864"/>
  <c r="T5864" s="1"/>
  <c r="V5864"/>
  <c r="W5864"/>
  <c r="S5865"/>
  <c r="T5865" s="1"/>
  <c r="V5865"/>
  <c r="W5865"/>
  <c r="S5866"/>
  <c r="T5866" s="1"/>
  <c r="V5866"/>
  <c r="W5866"/>
  <c r="S5867"/>
  <c r="T5867" s="1"/>
  <c r="V5867"/>
  <c r="W5867"/>
  <c r="S5868"/>
  <c r="T5868" s="1"/>
  <c r="V5868"/>
  <c r="W5868"/>
  <c r="S5869"/>
  <c r="T5869" s="1"/>
  <c r="V5869"/>
  <c r="W5869"/>
  <c r="S5870"/>
  <c r="T5870" s="1"/>
  <c r="V5870"/>
  <c r="W5870"/>
  <c r="S5871"/>
  <c r="T5871" s="1"/>
  <c r="V5871"/>
  <c r="W5871"/>
  <c r="S5872"/>
  <c r="T5872" s="1"/>
  <c r="V5872"/>
  <c r="W5872"/>
  <c r="S5873"/>
  <c r="T5873" s="1"/>
  <c r="V5873"/>
  <c r="W5873"/>
  <c r="S5874"/>
  <c r="T5874" s="1"/>
  <c r="V5874"/>
  <c r="W5874"/>
  <c r="S5875"/>
  <c r="T5875" s="1"/>
  <c r="V5875"/>
  <c r="W5875"/>
  <c r="S5876"/>
  <c r="T5876" s="1"/>
  <c r="V5876"/>
  <c r="W5876"/>
  <c r="S5877"/>
  <c r="T5877" s="1"/>
  <c r="V5877"/>
  <c r="W5877"/>
  <c r="S5878"/>
  <c r="T5878" s="1"/>
  <c r="V5878"/>
  <c r="W5878"/>
  <c r="S5879"/>
  <c r="T5879" s="1"/>
  <c r="V5879"/>
  <c r="W5879"/>
  <c r="S5880"/>
  <c r="T5880" s="1"/>
  <c r="V5880"/>
  <c r="W5880"/>
  <c r="S5881"/>
  <c r="T5881" s="1"/>
  <c r="V5881"/>
  <c r="W5881"/>
  <c r="S5882"/>
  <c r="T5882" s="1"/>
  <c r="V5882"/>
  <c r="W5882"/>
  <c r="S5883"/>
  <c r="T5883" s="1"/>
  <c r="V5883"/>
  <c r="W5883"/>
  <c r="S5884"/>
  <c r="T5884" s="1"/>
  <c r="V5884"/>
  <c r="W5884"/>
  <c r="S5885"/>
  <c r="T5885" s="1"/>
  <c r="V5885"/>
  <c r="W5885"/>
  <c r="S5886"/>
  <c r="T5886" s="1"/>
  <c r="V5886"/>
  <c r="W5886"/>
  <c r="S5887"/>
  <c r="T5887" s="1"/>
  <c r="V5887"/>
  <c r="W5887"/>
  <c r="S5888"/>
  <c r="T5888" s="1"/>
  <c r="V5888"/>
  <c r="W5888"/>
  <c r="S5889"/>
  <c r="T5889" s="1"/>
  <c r="V5889"/>
  <c r="W5889"/>
  <c r="S5890"/>
  <c r="T5890" s="1"/>
  <c r="V5890"/>
  <c r="W5890"/>
  <c r="S5891"/>
  <c r="T5891" s="1"/>
  <c r="V5891"/>
  <c r="W5891"/>
  <c r="S5892"/>
  <c r="T5892" s="1"/>
  <c r="V5892"/>
  <c r="W5892"/>
  <c r="S5893"/>
  <c r="T5893" s="1"/>
  <c r="V5893"/>
  <c r="W5893"/>
  <c r="S5894"/>
  <c r="T5894" s="1"/>
  <c r="V5894"/>
  <c r="W5894"/>
  <c r="S5895"/>
  <c r="T5895" s="1"/>
  <c r="V5895"/>
  <c r="W5895"/>
  <c r="S5896"/>
  <c r="T5896" s="1"/>
  <c r="V5896"/>
  <c r="W5896"/>
  <c r="S5897"/>
  <c r="T5897" s="1"/>
  <c r="V5897"/>
  <c r="W5897"/>
  <c r="S5898"/>
  <c r="T5898" s="1"/>
  <c r="V5898"/>
  <c r="W5898"/>
  <c r="S5899"/>
  <c r="T5899" s="1"/>
  <c r="V5899"/>
  <c r="W5899"/>
  <c r="S5900"/>
  <c r="T5900" s="1"/>
  <c r="V5900"/>
  <c r="W5900"/>
  <c r="S5901"/>
  <c r="T5901" s="1"/>
  <c r="V5901"/>
  <c r="W5901"/>
  <c r="S5902"/>
  <c r="T5902" s="1"/>
  <c r="V5902"/>
  <c r="W5902"/>
  <c r="S5903"/>
  <c r="T5903" s="1"/>
  <c r="V5903"/>
  <c r="W5903"/>
  <c r="S5904"/>
  <c r="T5904" s="1"/>
  <c r="V5904"/>
  <c r="W5904"/>
  <c r="S5905"/>
  <c r="T5905" s="1"/>
  <c r="V5905"/>
  <c r="W5905"/>
  <c r="S5906"/>
  <c r="T5906" s="1"/>
  <c r="V5906"/>
  <c r="W5906"/>
  <c r="S5907"/>
  <c r="T5907" s="1"/>
  <c r="V5907"/>
  <c r="W5907"/>
  <c r="S5908"/>
  <c r="T5908" s="1"/>
  <c r="V5908"/>
  <c r="W5908"/>
  <c r="S5909"/>
  <c r="T5909" s="1"/>
  <c r="V5909"/>
  <c r="W5909"/>
  <c r="S5910"/>
  <c r="T5910" s="1"/>
  <c r="V5910"/>
  <c r="W5910"/>
  <c r="S5911"/>
  <c r="T5911" s="1"/>
  <c r="V5911"/>
  <c r="W5911"/>
  <c r="S5912"/>
  <c r="T5912" s="1"/>
  <c r="V5912"/>
  <c r="W5912"/>
  <c r="S5913"/>
  <c r="T5913" s="1"/>
  <c r="V5913"/>
  <c r="W5913"/>
  <c r="S5914"/>
  <c r="T5914" s="1"/>
  <c r="V5914"/>
  <c r="W5914"/>
  <c r="S5915"/>
  <c r="T5915" s="1"/>
  <c r="V5915"/>
  <c r="W5915"/>
  <c r="S5916"/>
  <c r="T5916" s="1"/>
  <c r="V5916"/>
  <c r="W5916"/>
  <c r="S5917"/>
  <c r="T5917" s="1"/>
  <c r="V5917"/>
  <c r="W5917"/>
  <c r="S5918"/>
  <c r="T5918" s="1"/>
  <c r="V5918"/>
  <c r="W5918"/>
  <c r="S5919"/>
  <c r="T5919" s="1"/>
  <c r="V5919"/>
  <c r="W5919"/>
  <c r="S5920"/>
  <c r="T5920" s="1"/>
  <c r="V5920"/>
  <c r="W5920"/>
  <c r="S5921"/>
  <c r="T5921" s="1"/>
  <c r="V5921"/>
  <c r="W5921"/>
  <c r="S5922"/>
  <c r="T5922" s="1"/>
  <c r="V5922"/>
  <c r="W5922"/>
  <c r="S5923"/>
  <c r="T5923" s="1"/>
  <c r="V5923"/>
  <c r="W5923"/>
  <c r="S5924"/>
  <c r="T5924" s="1"/>
  <c r="V5924"/>
  <c r="W5924"/>
  <c r="S5925"/>
  <c r="T5925" s="1"/>
  <c r="V5925"/>
  <c r="W5925"/>
  <c r="S5926"/>
  <c r="T5926" s="1"/>
  <c r="V5926"/>
  <c r="W5926"/>
  <c r="S5927"/>
  <c r="T5927" s="1"/>
  <c r="V5927"/>
  <c r="W5927"/>
  <c r="S5928"/>
  <c r="T5928" s="1"/>
  <c r="V5928"/>
  <c r="W5928"/>
  <c r="S5929"/>
  <c r="T5929" s="1"/>
  <c r="V5929"/>
  <c r="W5929"/>
  <c r="S5930"/>
  <c r="T5930" s="1"/>
  <c r="V5930"/>
  <c r="W5930"/>
  <c r="S5931"/>
  <c r="T5931" s="1"/>
  <c r="V5931"/>
  <c r="W5931"/>
  <c r="S5932"/>
  <c r="T5932" s="1"/>
  <c r="V5932"/>
  <c r="W5932"/>
  <c r="S5933"/>
  <c r="T5933" s="1"/>
  <c r="V5933"/>
  <c r="W5933"/>
  <c r="S5934"/>
  <c r="T5934" s="1"/>
  <c r="V5934"/>
  <c r="W5934"/>
  <c r="S5935"/>
  <c r="T5935" s="1"/>
  <c r="V5935"/>
  <c r="W5935"/>
  <c r="S5936"/>
  <c r="T5936" s="1"/>
  <c r="V5936"/>
  <c r="W5936"/>
  <c r="S5937"/>
  <c r="T5937" s="1"/>
  <c r="V5937"/>
  <c r="W5937"/>
  <c r="S5938"/>
  <c r="T5938" s="1"/>
  <c r="V5938"/>
  <c r="W5938"/>
  <c r="S5939"/>
  <c r="T5939" s="1"/>
  <c r="V5939"/>
  <c r="W5939"/>
  <c r="S5940"/>
  <c r="T5940" s="1"/>
  <c r="V5940"/>
  <c r="W5940"/>
  <c r="S5941"/>
  <c r="T5941" s="1"/>
  <c r="V5941"/>
  <c r="W5941"/>
  <c r="S5942"/>
  <c r="T5942" s="1"/>
  <c r="V5942"/>
  <c r="W5942"/>
  <c r="S5943"/>
  <c r="T5943" s="1"/>
  <c r="V5943"/>
  <c r="W5943"/>
  <c r="S5944"/>
  <c r="T5944" s="1"/>
  <c r="V5944"/>
  <c r="W5944"/>
  <c r="S5945"/>
  <c r="T5945" s="1"/>
  <c r="V5945"/>
  <c r="W5945"/>
  <c r="S5946"/>
  <c r="T5946" s="1"/>
  <c r="V5946"/>
  <c r="W5946"/>
  <c r="S5947"/>
  <c r="T5947" s="1"/>
  <c r="V5947"/>
  <c r="W5947"/>
  <c r="S5948"/>
  <c r="T5948" s="1"/>
  <c r="V5948"/>
  <c r="W5948"/>
  <c r="S5949"/>
  <c r="T5949" s="1"/>
  <c r="V5949"/>
  <c r="W5949"/>
  <c r="S5950"/>
  <c r="T5950" s="1"/>
  <c r="V5950"/>
  <c r="W5950"/>
  <c r="S5951"/>
  <c r="T5951" s="1"/>
  <c r="V5951"/>
  <c r="W5951"/>
  <c r="S5952"/>
  <c r="T5952" s="1"/>
  <c r="V5952"/>
  <c r="W5952"/>
  <c r="S5953"/>
  <c r="T5953" s="1"/>
  <c r="V5953"/>
  <c r="W5953"/>
  <c r="S5954"/>
  <c r="T5954" s="1"/>
  <c r="V5954"/>
  <c r="W5954"/>
  <c r="S5955"/>
  <c r="T5955" s="1"/>
  <c r="V5955"/>
  <c r="W5955"/>
  <c r="S5956"/>
  <c r="T5956" s="1"/>
  <c r="V5956"/>
  <c r="W5956"/>
  <c r="S5957"/>
  <c r="T5957" s="1"/>
  <c r="V5957"/>
  <c r="W5957"/>
  <c r="S5958"/>
  <c r="T5958" s="1"/>
  <c r="V5958"/>
  <c r="W5958"/>
  <c r="S5959"/>
  <c r="T5959" s="1"/>
  <c r="V5959"/>
  <c r="W5959"/>
  <c r="S5960"/>
  <c r="T5960" s="1"/>
  <c r="V5960"/>
  <c r="W5960"/>
  <c r="S5961"/>
  <c r="T5961" s="1"/>
  <c r="V5961"/>
  <c r="W5961"/>
  <c r="S5962"/>
  <c r="T5962" s="1"/>
  <c r="V5962"/>
  <c r="W5962"/>
  <c r="S5963"/>
  <c r="T5963" s="1"/>
  <c r="V5963"/>
  <c r="W5963"/>
  <c r="S5964"/>
  <c r="T5964" s="1"/>
  <c r="V5964"/>
  <c r="W5964"/>
  <c r="S5965"/>
  <c r="T5965" s="1"/>
  <c r="V5965"/>
  <c r="W5965"/>
  <c r="S5966"/>
  <c r="T5966" s="1"/>
  <c r="V5966"/>
  <c r="W5966"/>
  <c r="S5967"/>
  <c r="T5967" s="1"/>
  <c r="V5967"/>
  <c r="W5967"/>
  <c r="S5968"/>
  <c r="T5968" s="1"/>
  <c r="V5968"/>
  <c r="W5968"/>
  <c r="S5969"/>
  <c r="T5969" s="1"/>
  <c r="V5969"/>
  <c r="W5969"/>
  <c r="S5970"/>
  <c r="T5970" s="1"/>
  <c r="V5970"/>
  <c r="W5970"/>
  <c r="S5971"/>
  <c r="T5971" s="1"/>
  <c r="V5971"/>
  <c r="W5971"/>
  <c r="S5972"/>
  <c r="T5972" s="1"/>
  <c r="V5972"/>
  <c r="W5972"/>
  <c r="S5973"/>
  <c r="T5973" s="1"/>
  <c r="V5973"/>
  <c r="W5973"/>
  <c r="S5974"/>
  <c r="T5974" s="1"/>
  <c r="V5974"/>
  <c r="W5974"/>
  <c r="S5975"/>
  <c r="T5975" s="1"/>
  <c r="V5975"/>
  <c r="W5975"/>
  <c r="S5976"/>
  <c r="T5976" s="1"/>
  <c r="V5976"/>
  <c r="W5976"/>
  <c r="S5977"/>
  <c r="T5977" s="1"/>
  <c r="V5977"/>
  <c r="W5977"/>
  <c r="S5978"/>
  <c r="T5978" s="1"/>
  <c r="V5978"/>
  <c r="W5978"/>
  <c r="S5979"/>
  <c r="T5979" s="1"/>
  <c r="V5979"/>
  <c r="W5979"/>
  <c r="S5980"/>
  <c r="T5980" s="1"/>
  <c r="V5980"/>
  <c r="W5980"/>
  <c r="S5981"/>
  <c r="T5981" s="1"/>
  <c r="V5981"/>
  <c r="W5981"/>
  <c r="S5982"/>
  <c r="T5982" s="1"/>
  <c r="V5982"/>
  <c r="W5982"/>
  <c r="S5983"/>
  <c r="T5983" s="1"/>
  <c r="V5983"/>
  <c r="W5983"/>
  <c r="S5984"/>
  <c r="T5984" s="1"/>
  <c r="V5984"/>
  <c r="W5984"/>
  <c r="S5985"/>
  <c r="T5985" s="1"/>
  <c r="V5985"/>
  <c r="W5985"/>
  <c r="S5986"/>
  <c r="T5986" s="1"/>
  <c r="V5986"/>
  <c r="W5986"/>
  <c r="S5987"/>
  <c r="T5987" s="1"/>
  <c r="V5987"/>
  <c r="W5987"/>
  <c r="S5988"/>
  <c r="T5988" s="1"/>
  <c r="V5988"/>
  <c r="W5988"/>
  <c r="S5989"/>
  <c r="T5989" s="1"/>
  <c r="V5989"/>
  <c r="W5989"/>
  <c r="S5990"/>
  <c r="T5990" s="1"/>
  <c r="V5990"/>
  <c r="W5990"/>
  <c r="S5991"/>
  <c r="T5991" s="1"/>
  <c r="V5991"/>
  <c r="W5991"/>
  <c r="S5992"/>
  <c r="T5992" s="1"/>
  <c r="V5992"/>
  <c r="W5992"/>
  <c r="S5993"/>
  <c r="T5993" s="1"/>
  <c r="V5993"/>
  <c r="W5993"/>
  <c r="S5994"/>
  <c r="T5994" s="1"/>
  <c r="V5994"/>
  <c r="W5994"/>
  <c r="S5995"/>
  <c r="T5995" s="1"/>
  <c r="V5995"/>
  <c r="W5995"/>
  <c r="S5996"/>
  <c r="T5996" s="1"/>
  <c r="V5996"/>
  <c r="W5996"/>
  <c r="S5997"/>
  <c r="T5997" s="1"/>
  <c r="V5997"/>
  <c r="W5997"/>
  <c r="S5998"/>
  <c r="T5998" s="1"/>
  <c r="V5998"/>
  <c r="W5998"/>
  <c r="S5999"/>
  <c r="T5999" s="1"/>
  <c r="V5999"/>
  <c r="W5999"/>
  <c r="S6000"/>
  <c r="T6000" s="1"/>
  <c r="V6000"/>
  <c r="W6000"/>
  <c r="S6001"/>
  <c r="T6001" s="1"/>
  <c r="V6001"/>
  <c r="W6001"/>
  <c r="S6002"/>
  <c r="T6002" s="1"/>
  <c r="V6002"/>
  <c r="W6002"/>
  <c r="S6003"/>
  <c r="T6003" s="1"/>
  <c r="V6003"/>
  <c r="W6003"/>
  <c r="S6004"/>
  <c r="T6004" s="1"/>
  <c r="V6004"/>
  <c r="W6004"/>
  <c r="S6005"/>
  <c r="T6005" s="1"/>
  <c r="V6005"/>
  <c r="W6005"/>
  <c r="S6006"/>
  <c r="T6006" s="1"/>
  <c r="V6006"/>
  <c r="W6006"/>
  <c r="S6007"/>
  <c r="T6007" s="1"/>
  <c r="V6007"/>
  <c r="W6007"/>
  <c r="S6008"/>
  <c r="T6008" s="1"/>
  <c r="V6008"/>
  <c r="W6008"/>
  <c r="S6009"/>
  <c r="T6009" s="1"/>
  <c r="V6009"/>
  <c r="W6009"/>
  <c r="S6010"/>
  <c r="T6010" s="1"/>
  <c r="V6010"/>
  <c r="W6010"/>
  <c r="S6011"/>
  <c r="T6011" s="1"/>
  <c r="V6011"/>
  <c r="W6011"/>
  <c r="S6012"/>
  <c r="T6012" s="1"/>
  <c r="V6012"/>
  <c r="W6012"/>
  <c r="S6013"/>
  <c r="T6013" s="1"/>
  <c r="V6013"/>
  <c r="W6013"/>
  <c r="S6014"/>
  <c r="T6014" s="1"/>
  <c r="V6014"/>
  <c r="W6014"/>
  <c r="S6015"/>
  <c r="T6015" s="1"/>
  <c r="V6015"/>
  <c r="W6015"/>
  <c r="S6016"/>
  <c r="T6016" s="1"/>
  <c r="V6016"/>
  <c r="W6016"/>
  <c r="S6017"/>
  <c r="T6017" s="1"/>
  <c r="V6017"/>
  <c r="W6017"/>
  <c r="S6018"/>
  <c r="T6018" s="1"/>
  <c r="V6018"/>
  <c r="W6018"/>
  <c r="S6019"/>
  <c r="T6019" s="1"/>
  <c r="V6019"/>
  <c r="W6019"/>
  <c r="S6020"/>
  <c r="T6020" s="1"/>
  <c r="V6020"/>
  <c r="W6020"/>
  <c r="S6021"/>
  <c r="T6021" s="1"/>
  <c r="V6021"/>
  <c r="W6021"/>
  <c r="S6022"/>
  <c r="T6022" s="1"/>
  <c r="V6022"/>
  <c r="W6022"/>
  <c r="S6023"/>
  <c r="T6023" s="1"/>
  <c r="V6023"/>
  <c r="W6023"/>
  <c r="S6024"/>
  <c r="T6024" s="1"/>
  <c r="V6024"/>
  <c r="W6024"/>
  <c r="S6025"/>
  <c r="T6025" s="1"/>
  <c r="V6025"/>
  <c r="W6025"/>
  <c r="S6026"/>
  <c r="T6026" s="1"/>
  <c r="V6026"/>
  <c r="W6026"/>
  <c r="S6027"/>
  <c r="T6027" s="1"/>
  <c r="V6027"/>
  <c r="W6027"/>
  <c r="S6028"/>
  <c r="T6028" s="1"/>
  <c r="V6028"/>
  <c r="W6028"/>
  <c r="S6029"/>
  <c r="T6029" s="1"/>
  <c r="V6029"/>
  <c r="W6029"/>
  <c r="S6030"/>
  <c r="T6030" s="1"/>
  <c r="V6030"/>
  <c r="W6030"/>
  <c r="S6031"/>
  <c r="T6031" s="1"/>
  <c r="V6031"/>
  <c r="W6031"/>
  <c r="S6032"/>
  <c r="T6032" s="1"/>
  <c r="V6032"/>
  <c r="W6032"/>
  <c r="S6033"/>
  <c r="T6033" s="1"/>
  <c r="V6033"/>
  <c r="W6033"/>
  <c r="S6034"/>
  <c r="T6034" s="1"/>
  <c r="V6034"/>
  <c r="W6034"/>
  <c r="S6035"/>
  <c r="T6035" s="1"/>
  <c r="V6035"/>
  <c r="W6035"/>
  <c r="S6036"/>
  <c r="T6036" s="1"/>
  <c r="V6036"/>
  <c r="W6036"/>
  <c r="S6037"/>
  <c r="T6037" s="1"/>
  <c r="V6037"/>
  <c r="W6037"/>
  <c r="S6038"/>
  <c r="T6038" s="1"/>
  <c r="V6038"/>
  <c r="W6038"/>
  <c r="S6039"/>
  <c r="T6039" s="1"/>
  <c r="V6039"/>
  <c r="W6039"/>
  <c r="S6040"/>
  <c r="T6040" s="1"/>
  <c r="V6040"/>
  <c r="W6040"/>
  <c r="S6041"/>
  <c r="T6041" s="1"/>
  <c r="V6041"/>
  <c r="W6041"/>
  <c r="S6042"/>
  <c r="T6042" s="1"/>
  <c r="V6042"/>
  <c r="W6042"/>
  <c r="S6043"/>
  <c r="T6043" s="1"/>
  <c r="V6043"/>
  <c r="W6043"/>
  <c r="S6044"/>
  <c r="T6044" s="1"/>
  <c r="V6044"/>
  <c r="W6044"/>
  <c r="S6045"/>
  <c r="T6045" s="1"/>
  <c r="V6045"/>
  <c r="W6045"/>
  <c r="S6046"/>
  <c r="T6046" s="1"/>
  <c r="V6046"/>
  <c r="W6046"/>
  <c r="S6047"/>
  <c r="T6047" s="1"/>
  <c r="V6047"/>
  <c r="W6047"/>
  <c r="S6048"/>
  <c r="T6048" s="1"/>
  <c r="V6048"/>
  <c r="W6048"/>
  <c r="S6049"/>
  <c r="T6049" s="1"/>
  <c r="V6049"/>
  <c r="W6049"/>
  <c r="S6050"/>
  <c r="T6050" s="1"/>
  <c r="V6050"/>
  <c r="W6050"/>
  <c r="S6051"/>
  <c r="T6051" s="1"/>
  <c r="V6051"/>
  <c r="W6051"/>
  <c r="S6052"/>
  <c r="T6052" s="1"/>
  <c r="V6052"/>
  <c r="W6052"/>
  <c r="S6053"/>
  <c r="T6053" s="1"/>
  <c r="V6053"/>
  <c r="W6053"/>
  <c r="S6054"/>
  <c r="T6054" s="1"/>
  <c r="V6054"/>
  <c r="W6054"/>
  <c r="S6055"/>
  <c r="T6055" s="1"/>
  <c r="V6055"/>
  <c r="W6055"/>
  <c r="S6056"/>
  <c r="T6056" s="1"/>
  <c r="V6056"/>
  <c r="W6056"/>
  <c r="S6057"/>
  <c r="T6057" s="1"/>
  <c r="V6057"/>
  <c r="W6057"/>
  <c r="S6058"/>
  <c r="T6058" s="1"/>
  <c r="V6058"/>
  <c r="W6058"/>
  <c r="S6059"/>
  <c r="T6059" s="1"/>
  <c r="V6059"/>
  <c r="W6059"/>
  <c r="S6060"/>
  <c r="T6060" s="1"/>
  <c r="V6060"/>
  <c r="W6060"/>
  <c r="S6061"/>
  <c r="T6061" s="1"/>
  <c r="V6061"/>
  <c r="W6061"/>
  <c r="S6062"/>
  <c r="T6062" s="1"/>
  <c r="V6062"/>
  <c r="W6062"/>
  <c r="S6063"/>
  <c r="T6063" s="1"/>
  <c r="V6063"/>
  <c r="W6063"/>
  <c r="S6064"/>
  <c r="T6064" s="1"/>
  <c r="V6064"/>
  <c r="W6064"/>
  <c r="S6065"/>
  <c r="T6065" s="1"/>
  <c r="V6065"/>
  <c r="W6065"/>
  <c r="S6066"/>
  <c r="T6066" s="1"/>
  <c r="V6066"/>
  <c r="W6066"/>
  <c r="S6067"/>
  <c r="T6067" s="1"/>
  <c r="V6067"/>
  <c r="W6067"/>
  <c r="S6068"/>
  <c r="T6068" s="1"/>
  <c r="V6068"/>
  <c r="W6068"/>
  <c r="S6069"/>
  <c r="T6069" s="1"/>
  <c r="V6069"/>
  <c r="W6069"/>
  <c r="S6070"/>
  <c r="T6070" s="1"/>
  <c r="V6070"/>
  <c r="W6070"/>
  <c r="S6071"/>
  <c r="T6071" s="1"/>
  <c r="V6071"/>
  <c r="W6071"/>
  <c r="S6072"/>
  <c r="T6072" s="1"/>
  <c r="V6072"/>
  <c r="W6072"/>
  <c r="S6073"/>
  <c r="T6073" s="1"/>
  <c r="V6073"/>
  <c r="W6073"/>
  <c r="S6074"/>
  <c r="T6074" s="1"/>
  <c r="V6074"/>
  <c r="W6074"/>
  <c r="S6075"/>
  <c r="T6075" s="1"/>
  <c r="V6075"/>
  <c r="W6075"/>
  <c r="S6076"/>
  <c r="T6076" s="1"/>
  <c r="V6076"/>
  <c r="W6076"/>
  <c r="S6077"/>
  <c r="T6077" s="1"/>
  <c r="V6077"/>
  <c r="W6077"/>
  <c r="S6078"/>
  <c r="T6078" s="1"/>
  <c r="V6078"/>
  <c r="W6078"/>
  <c r="S6079"/>
  <c r="T6079" s="1"/>
  <c r="V6079"/>
  <c r="W6079"/>
  <c r="S6080"/>
  <c r="T6080" s="1"/>
  <c r="V6080"/>
  <c r="W6080"/>
  <c r="S6081"/>
  <c r="T6081" s="1"/>
  <c r="V6081"/>
  <c r="W6081"/>
  <c r="S6082"/>
  <c r="T6082" s="1"/>
  <c r="V6082"/>
  <c r="W6082"/>
  <c r="S6083"/>
  <c r="T6083" s="1"/>
  <c r="V6083"/>
  <c r="W6083"/>
  <c r="S6084"/>
  <c r="T6084" s="1"/>
  <c r="V6084"/>
  <c r="W6084"/>
  <c r="S6085"/>
  <c r="T6085" s="1"/>
  <c r="V6085"/>
  <c r="W6085"/>
  <c r="S6086"/>
  <c r="T6086" s="1"/>
  <c r="V6086"/>
  <c r="W6086"/>
  <c r="S6087"/>
  <c r="T6087" s="1"/>
  <c r="V6087"/>
  <c r="W6087"/>
  <c r="S6088"/>
  <c r="T6088" s="1"/>
  <c r="V6088"/>
  <c r="W6088"/>
  <c r="S6089"/>
  <c r="T6089" s="1"/>
  <c r="V6089"/>
  <c r="W6089"/>
  <c r="S6090"/>
  <c r="T6090" s="1"/>
  <c r="V6090"/>
  <c r="W6090"/>
  <c r="S6091"/>
  <c r="T6091" s="1"/>
  <c r="V6091"/>
  <c r="W6091"/>
  <c r="S6092"/>
  <c r="T6092" s="1"/>
  <c r="V6092"/>
  <c r="W6092"/>
  <c r="S6093"/>
  <c r="T6093" s="1"/>
  <c r="V6093"/>
  <c r="W6093"/>
  <c r="S6094"/>
  <c r="T6094" s="1"/>
  <c r="V6094"/>
  <c r="W6094"/>
  <c r="S6095"/>
  <c r="T6095" s="1"/>
  <c r="V6095"/>
  <c r="W6095"/>
  <c r="S6096"/>
  <c r="T6096" s="1"/>
  <c r="V6096"/>
  <c r="W6096"/>
  <c r="S6097"/>
  <c r="T6097" s="1"/>
  <c r="V6097"/>
  <c r="W6097"/>
  <c r="S6098"/>
  <c r="T6098" s="1"/>
  <c r="V6098"/>
  <c r="W6098"/>
  <c r="S6099"/>
  <c r="T6099" s="1"/>
  <c r="V6099"/>
  <c r="W6099"/>
  <c r="S6100"/>
  <c r="T6100" s="1"/>
  <c r="V6100"/>
  <c r="W6100"/>
  <c r="S6101"/>
  <c r="T6101" s="1"/>
  <c r="V6101"/>
  <c r="W6101"/>
  <c r="S6102"/>
  <c r="T6102" s="1"/>
  <c r="V6102"/>
  <c r="W6102"/>
  <c r="S6103"/>
  <c r="T6103" s="1"/>
  <c r="V6103"/>
  <c r="W6103"/>
  <c r="S6104"/>
  <c r="T6104" s="1"/>
  <c r="V6104"/>
  <c r="W6104"/>
  <c r="S6105"/>
  <c r="T6105" s="1"/>
  <c r="V6105"/>
  <c r="W6105"/>
  <c r="S6106"/>
  <c r="T6106" s="1"/>
  <c r="V6106"/>
  <c r="W6106"/>
  <c r="S6107"/>
  <c r="T6107" s="1"/>
  <c r="V6107"/>
  <c r="W6107"/>
  <c r="S6108"/>
  <c r="T6108" s="1"/>
  <c r="V6108"/>
  <c r="W6108"/>
  <c r="S6109"/>
  <c r="T6109" s="1"/>
  <c r="V6109"/>
  <c r="W6109"/>
  <c r="S6110"/>
  <c r="T6110" s="1"/>
  <c r="V6110"/>
  <c r="W6110"/>
  <c r="S6111"/>
  <c r="T6111" s="1"/>
  <c r="V6111"/>
  <c r="W6111"/>
  <c r="S6112"/>
  <c r="T6112" s="1"/>
  <c r="V6112"/>
  <c r="W6112"/>
  <c r="S6113"/>
  <c r="T6113" s="1"/>
  <c r="V6113"/>
  <c r="W6113"/>
  <c r="S6114"/>
  <c r="T6114" s="1"/>
  <c r="V6114"/>
  <c r="W6114"/>
  <c r="S6115"/>
  <c r="T6115" s="1"/>
  <c r="V6115"/>
  <c r="W6115"/>
  <c r="S6116"/>
  <c r="T6116" s="1"/>
  <c r="V6116"/>
  <c r="W6116"/>
  <c r="S6117"/>
  <c r="T6117" s="1"/>
  <c r="V6117"/>
  <c r="W6117"/>
  <c r="S6118"/>
  <c r="T6118" s="1"/>
  <c r="V6118"/>
  <c r="W6118"/>
  <c r="S6119"/>
  <c r="T6119" s="1"/>
  <c r="V6119"/>
  <c r="W6119"/>
  <c r="S6120"/>
  <c r="T6120" s="1"/>
  <c r="V6120"/>
  <c r="W6120"/>
  <c r="S6121"/>
  <c r="T6121" s="1"/>
  <c r="V6121"/>
  <c r="W6121"/>
  <c r="S6122"/>
  <c r="T6122" s="1"/>
  <c r="V6122"/>
  <c r="W6122"/>
  <c r="S6123"/>
  <c r="T6123" s="1"/>
  <c r="V6123"/>
  <c r="W6123"/>
  <c r="S6124"/>
  <c r="T6124" s="1"/>
  <c r="V6124"/>
  <c r="W6124"/>
  <c r="S6125"/>
  <c r="T6125" s="1"/>
  <c r="V6125"/>
  <c r="W6125"/>
  <c r="S6126"/>
  <c r="T6126" s="1"/>
  <c r="V6126"/>
  <c r="W6126"/>
  <c r="S6127"/>
  <c r="T6127" s="1"/>
  <c r="V6127"/>
  <c r="W6127"/>
  <c r="S6128"/>
  <c r="T6128" s="1"/>
  <c r="V6128"/>
  <c r="W6128"/>
  <c r="S6129"/>
  <c r="T6129" s="1"/>
  <c r="V6129"/>
  <c r="W6129"/>
  <c r="S6130"/>
  <c r="T6130" s="1"/>
  <c r="V6130"/>
  <c r="W6130"/>
  <c r="S6131"/>
  <c r="T6131" s="1"/>
  <c r="V6131"/>
  <c r="W6131"/>
  <c r="S6132"/>
  <c r="T6132" s="1"/>
  <c r="V6132"/>
  <c r="W6132"/>
  <c r="S6133"/>
  <c r="T6133" s="1"/>
  <c r="V6133"/>
  <c r="W6133"/>
  <c r="S6134"/>
  <c r="T6134" s="1"/>
  <c r="V6134"/>
  <c r="W6134"/>
  <c r="S6135"/>
  <c r="T6135" s="1"/>
  <c r="V6135"/>
  <c r="W6135"/>
  <c r="S6136"/>
  <c r="T6136" s="1"/>
  <c r="V6136"/>
  <c r="W6136"/>
  <c r="S6137"/>
  <c r="T6137" s="1"/>
  <c r="V6137"/>
  <c r="W6137"/>
  <c r="S6138"/>
  <c r="T6138" s="1"/>
  <c r="V6138"/>
  <c r="W6138"/>
  <c r="S6139"/>
  <c r="T6139" s="1"/>
  <c r="V6139"/>
  <c r="W6139"/>
  <c r="S6140"/>
  <c r="T6140" s="1"/>
  <c r="V6140"/>
  <c r="W6140"/>
  <c r="S6141"/>
  <c r="T6141" s="1"/>
  <c r="V6141"/>
  <c r="W6141"/>
  <c r="S6142"/>
  <c r="T6142" s="1"/>
  <c r="V6142"/>
  <c r="W6142"/>
  <c r="S6143"/>
  <c r="T6143" s="1"/>
  <c r="V6143"/>
  <c r="W6143"/>
  <c r="S6144"/>
  <c r="T6144" s="1"/>
  <c r="V6144"/>
  <c r="W6144"/>
  <c r="S6145"/>
  <c r="T6145" s="1"/>
  <c r="V6145"/>
  <c r="W6145"/>
  <c r="S6146"/>
  <c r="T6146" s="1"/>
  <c r="V6146"/>
  <c r="W6146"/>
  <c r="S6147"/>
  <c r="T6147" s="1"/>
  <c r="V6147"/>
  <c r="W6147"/>
  <c r="S6148"/>
  <c r="T6148" s="1"/>
  <c r="V6148"/>
  <c r="W6148"/>
  <c r="S6149"/>
  <c r="T6149" s="1"/>
  <c r="V6149"/>
  <c r="W6149"/>
  <c r="S6150"/>
  <c r="T6150" s="1"/>
  <c r="V6150"/>
  <c r="W6150"/>
  <c r="S6151"/>
  <c r="T6151" s="1"/>
  <c r="V6151"/>
  <c r="W6151"/>
  <c r="S6152"/>
  <c r="T6152" s="1"/>
  <c r="V6152"/>
  <c r="W6152"/>
  <c r="S6153"/>
  <c r="T6153" s="1"/>
  <c r="V6153"/>
  <c r="W6153"/>
  <c r="S6154"/>
  <c r="T6154" s="1"/>
  <c r="V6154"/>
  <c r="W6154"/>
  <c r="S6155"/>
  <c r="T6155" s="1"/>
  <c r="V6155"/>
  <c r="W6155"/>
  <c r="S6156"/>
  <c r="T6156" s="1"/>
  <c r="V6156"/>
  <c r="W6156"/>
  <c r="S6157"/>
  <c r="T6157" s="1"/>
  <c r="V6157"/>
  <c r="W6157"/>
  <c r="S6158"/>
  <c r="T6158" s="1"/>
  <c r="V6158"/>
  <c r="W6158"/>
  <c r="S6159"/>
  <c r="T6159" s="1"/>
  <c r="V6159"/>
  <c r="W6159"/>
  <c r="S6160"/>
  <c r="T6160" s="1"/>
  <c r="V6160"/>
  <c r="W6160"/>
  <c r="S6161"/>
  <c r="T6161" s="1"/>
  <c r="V6161"/>
  <c r="W6161"/>
  <c r="S6162"/>
  <c r="T6162" s="1"/>
  <c r="V6162"/>
  <c r="W6162"/>
  <c r="S6163"/>
  <c r="T6163" s="1"/>
  <c r="V6163"/>
  <c r="W6163"/>
  <c r="S6164"/>
  <c r="T6164" s="1"/>
  <c r="V6164"/>
  <c r="W6164"/>
  <c r="S6165"/>
  <c r="T6165" s="1"/>
  <c r="V6165"/>
  <c r="W6165"/>
  <c r="S6166"/>
  <c r="T6166" s="1"/>
  <c r="V6166"/>
  <c r="W6166"/>
  <c r="S6167"/>
  <c r="T6167" s="1"/>
  <c r="V6167"/>
  <c r="W6167"/>
  <c r="S6168"/>
  <c r="T6168" s="1"/>
  <c r="V6168"/>
  <c r="W6168"/>
  <c r="S6169"/>
  <c r="T6169" s="1"/>
  <c r="V6169"/>
  <c r="W6169"/>
  <c r="S6170"/>
  <c r="T6170" s="1"/>
  <c r="V6170"/>
  <c r="W6170"/>
  <c r="S6171"/>
  <c r="T6171" s="1"/>
  <c r="V6171"/>
  <c r="W6171"/>
  <c r="S6172"/>
  <c r="T6172" s="1"/>
  <c r="V6172"/>
  <c r="W6172"/>
  <c r="S6173"/>
  <c r="T6173" s="1"/>
  <c r="V6173"/>
  <c r="W6173"/>
  <c r="S6174"/>
  <c r="T6174" s="1"/>
  <c r="V6174"/>
  <c r="W6174"/>
  <c r="S6175"/>
  <c r="T6175" s="1"/>
  <c r="V6175"/>
  <c r="W6175"/>
  <c r="S6176"/>
  <c r="T6176" s="1"/>
  <c r="V6176"/>
  <c r="W6176"/>
  <c r="S6177"/>
  <c r="T6177" s="1"/>
  <c r="V6177"/>
  <c r="W6177"/>
  <c r="S6178"/>
  <c r="T6178" s="1"/>
  <c r="V6178"/>
  <c r="W6178"/>
  <c r="S6179"/>
  <c r="T6179" s="1"/>
  <c r="V6179"/>
  <c r="W6179"/>
  <c r="S6180"/>
  <c r="T6180" s="1"/>
  <c r="V6180"/>
  <c r="W6180"/>
  <c r="S6181"/>
  <c r="T6181" s="1"/>
  <c r="V6181"/>
  <c r="W6181"/>
  <c r="S6182"/>
  <c r="T6182" s="1"/>
  <c r="V6182"/>
  <c r="W6182"/>
  <c r="S6183"/>
  <c r="T6183" s="1"/>
  <c r="V6183"/>
  <c r="W6183"/>
  <c r="S6184"/>
  <c r="T6184" s="1"/>
  <c r="V6184"/>
  <c r="W6184"/>
  <c r="S6185"/>
  <c r="T6185" s="1"/>
  <c r="V6185"/>
  <c r="W6185"/>
  <c r="S6186"/>
  <c r="T6186" s="1"/>
  <c r="V6186"/>
  <c r="W6186"/>
  <c r="S6187"/>
  <c r="T6187" s="1"/>
  <c r="V6187"/>
  <c r="W6187"/>
  <c r="S6188"/>
  <c r="T6188" s="1"/>
  <c r="V6188"/>
  <c r="W6188"/>
  <c r="S6189"/>
  <c r="T6189" s="1"/>
  <c r="V6189"/>
  <c r="W6189"/>
  <c r="S6190"/>
  <c r="T6190" s="1"/>
  <c r="V6190"/>
  <c r="W6190"/>
  <c r="S6191"/>
  <c r="T6191" s="1"/>
  <c r="V6191"/>
  <c r="W6191"/>
  <c r="S6192"/>
  <c r="T6192" s="1"/>
  <c r="V6192"/>
  <c r="W6192"/>
  <c r="S6193"/>
  <c r="T6193" s="1"/>
  <c r="V6193"/>
  <c r="W6193"/>
  <c r="S6194"/>
  <c r="T6194" s="1"/>
  <c r="V6194"/>
  <c r="W6194"/>
  <c r="S6195"/>
  <c r="T6195" s="1"/>
  <c r="V6195"/>
  <c r="W6195"/>
  <c r="S6196"/>
  <c r="T6196" s="1"/>
  <c r="V6196"/>
  <c r="W6196"/>
  <c r="S6197"/>
  <c r="T6197" s="1"/>
  <c r="V6197"/>
  <c r="W6197"/>
  <c r="S6198"/>
  <c r="T6198" s="1"/>
  <c r="V6198"/>
  <c r="W6198"/>
  <c r="S6199"/>
  <c r="T6199" s="1"/>
  <c r="V6199"/>
  <c r="W6199"/>
  <c r="S6200"/>
  <c r="T6200" s="1"/>
  <c r="V6200"/>
  <c r="W6200"/>
  <c r="S6201"/>
  <c r="T6201" s="1"/>
  <c r="V6201"/>
  <c r="W6201"/>
  <c r="S6202"/>
  <c r="T6202" s="1"/>
  <c r="V6202"/>
  <c r="W6202"/>
  <c r="S6203"/>
  <c r="T6203" s="1"/>
  <c r="V6203"/>
  <c r="W6203"/>
  <c r="S6204"/>
  <c r="T6204" s="1"/>
  <c r="V6204"/>
  <c r="W6204"/>
  <c r="S6205"/>
  <c r="T6205" s="1"/>
  <c r="V6205"/>
  <c r="W6205"/>
  <c r="S6206"/>
  <c r="T6206" s="1"/>
  <c r="V6206"/>
  <c r="W6206"/>
  <c r="S6207"/>
  <c r="T6207" s="1"/>
  <c r="V6207"/>
  <c r="W6207"/>
  <c r="S6208"/>
  <c r="T6208" s="1"/>
  <c r="V6208"/>
  <c r="W6208"/>
  <c r="S6209"/>
  <c r="T6209" s="1"/>
  <c r="V6209"/>
  <c r="W6209"/>
  <c r="S6210"/>
  <c r="T6210" s="1"/>
  <c r="V6210"/>
  <c r="W6210"/>
  <c r="S6211"/>
  <c r="T6211" s="1"/>
  <c r="V6211"/>
  <c r="W6211"/>
  <c r="S6212"/>
  <c r="T6212" s="1"/>
  <c r="V6212"/>
  <c r="W6212"/>
  <c r="S6213"/>
  <c r="T6213" s="1"/>
  <c r="V6213"/>
  <c r="W6213"/>
  <c r="S6214"/>
  <c r="T6214" s="1"/>
  <c r="V6214"/>
  <c r="W6214"/>
  <c r="S6215"/>
  <c r="T6215" s="1"/>
  <c r="V6215"/>
  <c r="W6215"/>
  <c r="S6216"/>
  <c r="T6216" s="1"/>
  <c r="V6216"/>
  <c r="W6216"/>
  <c r="S6217"/>
  <c r="T6217" s="1"/>
  <c r="V6217"/>
  <c r="W6217"/>
  <c r="S6218"/>
  <c r="T6218" s="1"/>
  <c r="V6218"/>
  <c r="W6218"/>
  <c r="S6219"/>
  <c r="T6219" s="1"/>
  <c r="V6219"/>
  <c r="W6219"/>
  <c r="S6220"/>
  <c r="T6220" s="1"/>
  <c r="V6220"/>
  <c r="W6220"/>
  <c r="S6221"/>
  <c r="T6221" s="1"/>
  <c r="V6221"/>
  <c r="W6221"/>
  <c r="S6222"/>
  <c r="T6222" s="1"/>
  <c r="V6222"/>
  <c r="W6222"/>
  <c r="S6223"/>
  <c r="T6223" s="1"/>
  <c r="V6223"/>
  <c r="W6223"/>
  <c r="S6224"/>
  <c r="T6224" s="1"/>
  <c r="V6224"/>
  <c r="W6224"/>
  <c r="S6225"/>
  <c r="T6225" s="1"/>
  <c r="V6225"/>
  <c r="W6225"/>
  <c r="S6226"/>
  <c r="T6226" s="1"/>
  <c r="V6226"/>
  <c r="W6226"/>
  <c r="S6227"/>
  <c r="T6227" s="1"/>
  <c r="V6227"/>
  <c r="W6227"/>
  <c r="S6228"/>
  <c r="T6228" s="1"/>
  <c r="V6228"/>
  <c r="W6228"/>
  <c r="S6229"/>
  <c r="T6229" s="1"/>
  <c r="V6229"/>
  <c r="W6229"/>
  <c r="S6230"/>
  <c r="T6230" s="1"/>
  <c r="V6230"/>
  <c r="W6230"/>
  <c r="S6231"/>
  <c r="T6231" s="1"/>
  <c r="V6231"/>
  <c r="W6231"/>
  <c r="S6232"/>
  <c r="T6232" s="1"/>
  <c r="V6232"/>
  <c r="W6232"/>
  <c r="S6233"/>
  <c r="T6233" s="1"/>
  <c r="V6233"/>
  <c r="W6233"/>
  <c r="S6234"/>
  <c r="T6234" s="1"/>
  <c r="V6234"/>
  <c r="W6234"/>
  <c r="S6235"/>
  <c r="T6235" s="1"/>
  <c r="V6235"/>
  <c r="W6235"/>
  <c r="S6236"/>
  <c r="T6236" s="1"/>
  <c r="V6236"/>
  <c r="W6236"/>
  <c r="S6237"/>
  <c r="T6237" s="1"/>
  <c r="V6237"/>
  <c r="W6237"/>
  <c r="S6238"/>
  <c r="T6238" s="1"/>
  <c r="V6238"/>
  <c r="W6238"/>
  <c r="S6239"/>
  <c r="T6239" s="1"/>
  <c r="V6239"/>
  <c r="W6239"/>
  <c r="S6240"/>
  <c r="T6240" s="1"/>
  <c r="V6240"/>
  <c r="W6240"/>
  <c r="S6241"/>
  <c r="T6241" s="1"/>
  <c r="V6241"/>
  <c r="W6241"/>
  <c r="S6242"/>
  <c r="T6242" s="1"/>
  <c r="V6242"/>
  <c r="W6242"/>
  <c r="S6243"/>
  <c r="T6243" s="1"/>
  <c r="V6243"/>
  <c r="W6243"/>
  <c r="S6244"/>
  <c r="T6244" s="1"/>
  <c r="V6244"/>
  <c r="W6244"/>
  <c r="S6245"/>
  <c r="T6245" s="1"/>
  <c r="V6245"/>
  <c r="W6245"/>
  <c r="S6246"/>
  <c r="T6246" s="1"/>
  <c r="V6246"/>
  <c r="W6246"/>
  <c r="S6247"/>
  <c r="T6247" s="1"/>
  <c r="V6247"/>
  <c r="W6247"/>
  <c r="S6248"/>
  <c r="T6248" s="1"/>
  <c r="V6248"/>
  <c r="W6248"/>
  <c r="S6249"/>
  <c r="T6249" s="1"/>
  <c r="V6249"/>
  <c r="W6249"/>
  <c r="S6250"/>
  <c r="T6250" s="1"/>
  <c r="V6250"/>
  <c r="W6250"/>
  <c r="S6251"/>
  <c r="T6251" s="1"/>
  <c r="V6251"/>
  <c r="W6251"/>
  <c r="S6252"/>
  <c r="T6252" s="1"/>
  <c r="V6252"/>
  <c r="W6252"/>
  <c r="S6253"/>
  <c r="T6253" s="1"/>
  <c r="V6253"/>
  <c r="W6253"/>
  <c r="S6254"/>
  <c r="T6254" s="1"/>
  <c r="V6254"/>
  <c r="W6254"/>
  <c r="S6255"/>
  <c r="T6255" s="1"/>
  <c r="V6255"/>
  <c r="W6255"/>
  <c r="S6256"/>
  <c r="T6256" s="1"/>
  <c r="V6256"/>
  <c r="W6256"/>
  <c r="S6257"/>
  <c r="T6257" s="1"/>
  <c r="V6257"/>
  <c r="W6257"/>
  <c r="S6258"/>
  <c r="T6258" s="1"/>
  <c r="V6258"/>
  <c r="W6258"/>
  <c r="S6259"/>
  <c r="T6259" s="1"/>
  <c r="V6259"/>
  <c r="W6259"/>
  <c r="S6260"/>
  <c r="T6260" s="1"/>
  <c r="V6260"/>
  <c r="W6260"/>
  <c r="S6261"/>
  <c r="T6261" s="1"/>
  <c r="V6261"/>
  <c r="W6261"/>
  <c r="S6262"/>
  <c r="T6262" s="1"/>
  <c r="V6262"/>
  <c r="W6262"/>
  <c r="S6263"/>
  <c r="T6263" s="1"/>
  <c r="V6263"/>
  <c r="W6263"/>
  <c r="S6264"/>
  <c r="T6264" s="1"/>
  <c r="V6264"/>
  <c r="W6264"/>
  <c r="S6265"/>
  <c r="T6265" s="1"/>
  <c r="V6265"/>
  <c r="W6265"/>
  <c r="S6266"/>
  <c r="T6266" s="1"/>
  <c r="V6266"/>
  <c r="W6266"/>
  <c r="S6267"/>
  <c r="T6267" s="1"/>
  <c r="V6267"/>
  <c r="W6267"/>
  <c r="S6268"/>
  <c r="T6268" s="1"/>
  <c r="V6268"/>
  <c r="W6268"/>
  <c r="S6269"/>
  <c r="T6269" s="1"/>
  <c r="V6269"/>
  <c r="W6269"/>
  <c r="S6270"/>
  <c r="T6270" s="1"/>
  <c r="V6270"/>
  <c r="W6270"/>
  <c r="S6271"/>
  <c r="T6271" s="1"/>
  <c r="V6271"/>
  <c r="W6271"/>
  <c r="S6272"/>
  <c r="T6272" s="1"/>
  <c r="V6272"/>
  <c r="W6272"/>
  <c r="S6273"/>
  <c r="T6273" s="1"/>
  <c r="V6273"/>
  <c r="W6273"/>
  <c r="S6274"/>
  <c r="T6274" s="1"/>
  <c r="V6274"/>
  <c r="W6274"/>
  <c r="S6275"/>
  <c r="T6275" s="1"/>
  <c r="V6275"/>
  <c r="W6275"/>
  <c r="S6276"/>
  <c r="T6276" s="1"/>
  <c r="V6276"/>
  <c r="W6276"/>
  <c r="S6277"/>
  <c r="T6277" s="1"/>
  <c r="V6277"/>
  <c r="W6277"/>
  <c r="S6278"/>
  <c r="T6278" s="1"/>
  <c r="V6278"/>
  <c r="W6278"/>
  <c r="S6279"/>
  <c r="T6279" s="1"/>
  <c r="V6279"/>
  <c r="W6279"/>
  <c r="S6280"/>
  <c r="T6280" s="1"/>
  <c r="V6280"/>
  <c r="W6280"/>
  <c r="S6281"/>
  <c r="T6281" s="1"/>
  <c r="V6281"/>
  <c r="W6281"/>
  <c r="S6282"/>
  <c r="T6282" s="1"/>
  <c r="V6282"/>
  <c r="W6282"/>
  <c r="S6283"/>
  <c r="T6283" s="1"/>
  <c r="V6283"/>
  <c r="W6283"/>
  <c r="S6284"/>
  <c r="T6284" s="1"/>
  <c r="V6284"/>
  <c r="W6284"/>
  <c r="S6285"/>
  <c r="T6285" s="1"/>
  <c r="V6285"/>
  <c r="W6285"/>
  <c r="S6286"/>
  <c r="T6286" s="1"/>
  <c r="V6286"/>
  <c r="W6286"/>
  <c r="S6287"/>
  <c r="T6287" s="1"/>
  <c r="V6287"/>
  <c r="W6287"/>
  <c r="S6288"/>
  <c r="T6288" s="1"/>
  <c r="V6288"/>
  <c r="W6288"/>
  <c r="S6289"/>
  <c r="T6289" s="1"/>
  <c r="V6289"/>
  <c r="W6289"/>
  <c r="S6290"/>
  <c r="T6290" s="1"/>
  <c r="V6290"/>
  <c r="W6290"/>
  <c r="S6291"/>
  <c r="T6291" s="1"/>
  <c r="V6291"/>
  <c r="W6291"/>
  <c r="S6292"/>
  <c r="T6292" s="1"/>
  <c r="V6292"/>
  <c r="W6292"/>
  <c r="S6293"/>
  <c r="T6293" s="1"/>
  <c r="V6293"/>
  <c r="W6293"/>
  <c r="S6294"/>
  <c r="T6294" s="1"/>
  <c r="V6294"/>
  <c r="W6294"/>
  <c r="S6295"/>
  <c r="T6295" s="1"/>
  <c r="V6295"/>
  <c r="W6295"/>
  <c r="S6296"/>
  <c r="T6296" s="1"/>
  <c r="V6296"/>
  <c r="W6296"/>
  <c r="S6297"/>
  <c r="T6297" s="1"/>
  <c r="V6297"/>
  <c r="W6297"/>
  <c r="S6298"/>
  <c r="T6298" s="1"/>
  <c r="V6298"/>
  <c r="W6298"/>
  <c r="S6299"/>
  <c r="T6299" s="1"/>
  <c r="V6299"/>
  <c r="W6299"/>
  <c r="S6300"/>
  <c r="T6300" s="1"/>
  <c r="V6300"/>
  <c r="W6300"/>
  <c r="S6301"/>
  <c r="T6301" s="1"/>
  <c r="V6301"/>
  <c r="W6301"/>
  <c r="S6302"/>
  <c r="T6302" s="1"/>
  <c r="V6302"/>
  <c r="W6302"/>
  <c r="S6303"/>
  <c r="T6303" s="1"/>
  <c r="V6303"/>
  <c r="W6303"/>
  <c r="S6304"/>
  <c r="T6304" s="1"/>
  <c r="V6304"/>
  <c r="W6304"/>
  <c r="S6305"/>
  <c r="T6305" s="1"/>
  <c r="V6305"/>
  <c r="W6305"/>
  <c r="S6306"/>
  <c r="T6306" s="1"/>
  <c r="V6306"/>
  <c r="W6306"/>
  <c r="S6307"/>
  <c r="T6307" s="1"/>
  <c r="V6307"/>
  <c r="W6307"/>
  <c r="S6308"/>
  <c r="T6308" s="1"/>
  <c r="V6308"/>
  <c r="W6308"/>
  <c r="S6309"/>
  <c r="T6309" s="1"/>
  <c r="V6309"/>
  <c r="W6309"/>
  <c r="S6310"/>
  <c r="T6310" s="1"/>
  <c r="V6310"/>
  <c r="W6310"/>
  <c r="S6311"/>
  <c r="T6311" s="1"/>
  <c r="V6311"/>
  <c r="W6311"/>
  <c r="S6312"/>
  <c r="T6312" s="1"/>
  <c r="V6312"/>
  <c r="W6312"/>
  <c r="S6313"/>
  <c r="T6313" s="1"/>
  <c r="V6313"/>
  <c r="W6313"/>
  <c r="S6314"/>
  <c r="T6314" s="1"/>
  <c r="V6314"/>
  <c r="W6314"/>
  <c r="S6315"/>
  <c r="T6315" s="1"/>
  <c r="V6315"/>
  <c r="W6315"/>
  <c r="S6316"/>
  <c r="T6316" s="1"/>
  <c r="V6316"/>
  <c r="W6316"/>
  <c r="S6317"/>
  <c r="T6317" s="1"/>
  <c r="V6317"/>
  <c r="W6317"/>
  <c r="S6318"/>
  <c r="T6318" s="1"/>
  <c r="V6318"/>
  <c r="W6318"/>
  <c r="S6319"/>
  <c r="T6319" s="1"/>
  <c r="V6319"/>
  <c r="W6319"/>
  <c r="S6320"/>
  <c r="T6320" s="1"/>
  <c r="V6320"/>
  <c r="W6320"/>
  <c r="S6321"/>
  <c r="T6321" s="1"/>
  <c r="V6321"/>
  <c r="W6321"/>
  <c r="S6322"/>
  <c r="T6322" s="1"/>
  <c r="V6322"/>
  <c r="W6322"/>
  <c r="S6323"/>
  <c r="T6323" s="1"/>
  <c r="V6323"/>
  <c r="W6323"/>
  <c r="S6324"/>
  <c r="T6324" s="1"/>
  <c r="V6324"/>
  <c r="W6324"/>
  <c r="S6325"/>
  <c r="T6325" s="1"/>
  <c r="V6325"/>
  <c r="W6325"/>
  <c r="S6326"/>
  <c r="T6326" s="1"/>
  <c r="V6326"/>
  <c r="W6326"/>
  <c r="S6327"/>
  <c r="T6327" s="1"/>
  <c r="V6327"/>
  <c r="W6327"/>
  <c r="S6328"/>
  <c r="T6328" s="1"/>
  <c r="V6328"/>
  <c r="W6328"/>
  <c r="S6329"/>
  <c r="T6329" s="1"/>
  <c r="V6329"/>
  <c r="W6329"/>
  <c r="S6330"/>
  <c r="T6330" s="1"/>
  <c r="V6330"/>
  <c r="W6330"/>
  <c r="S6331"/>
  <c r="T6331" s="1"/>
  <c r="V6331"/>
  <c r="W6331"/>
  <c r="S6332"/>
  <c r="T6332" s="1"/>
  <c r="V6332"/>
  <c r="W6332"/>
  <c r="S6333"/>
  <c r="T6333" s="1"/>
  <c r="V6333"/>
  <c r="W6333"/>
  <c r="S6334"/>
  <c r="T6334" s="1"/>
  <c r="V6334"/>
  <c r="W6334"/>
  <c r="S6335"/>
  <c r="T6335" s="1"/>
  <c r="V6335"/>
  <c r="W6335"/>
  <c r="S6336"/>
  <c r="T6336" s="1"/>
  <c r="V6336"/>
  <c r="W6336"/>
  <c r="S6337"/>
  <c r="T6337" s="1"/>
  <c r="V6337"/>
  <c r="W6337"/>
  <c r="S6338"/>
  <c r="T6338" s="1"/>
  <c r="V6338"/>
  <c r="W6338"/>
  <c r="S6339"/>
  <c r="T6339" s="1"/>
  <c r="V6339"/>
  <c r="W6339"/>
  <c r="S6340"/>
  <c r="T6340" s="1"/>
  <c r="V6340"/>
  <c r="W6340"/>
  <c r="S6341"/>
  <c r="T6341" s="1"/>
  <c r="V6341"/>
  <c r="W6341"/>
  <c r="S6342"/>
  <c r="T6342" s="1"/>
  <c r="V6342"/>
  <c r="W6342"/>
  <c r="S6343"/>
  <c r="T6343" s="1"/>
  <c r="V6343"/>
  <c r="W6343"/>
  <c r="S6344"/>
  <c r="T6344" s="1"/>
  <c r="V6344"/>
  <c r="W6344"/>
  <c r="S6345"/>
  <c r="T6345" s="1"/>
  <c r="V6345"/>
  <c r="W6345"/>
  <c r="S6346"/>
  <c r="T6346" s="1"/>
  <c r="V6346"/>
  <c r="W6346"/>
  <c r="S6347"/>
  <c r="T6347" s="1"/>
  <c r="V6347"/>
  <c r="W6347"/>
  <c r="S6348"/>
  <c r="T6348" s="1"/>
  <c r="V6348"/>
  <c r="W6348"/>
  <c r="S6349"/>
  <c r="T6349" s="1"/>
  <c r="V6349"/>
  <c r="W6349"/>
  <c r="S6350"/>
  <c r="T6350" s="1"/>
  <c r="V6350"/>
  <c r="W6350"/>
  <c r="S6351"/>
  <c r="T6351" s="1"/>
  <c r="V6351"/>
  <c r="W6351"/>
  <c r="S6352"/>
  <c r="T6352" s="1"/>
  <c r="V6352"/>
  <c r="W6352"/>
  <c r="S6353"/>
  <c r="T6353" s="1"/>
  <c r="V6353"/>
  <c r="W6353"/>
  <c r="S6354"/>
  <c r="T6354" s="1"/>
  <c r="V6354"/>
  <c r="W6354"/>
  <c r="S6355"/>
  <c r="T6355" s="1"/>
  <c r="V6355"/>
  <c r="W6355"/>
  <c r="S6356"/>
  <c r="T6356" s="1"/>
  <c r="V6356"/>
  <c r="W6356"/>
  <c r="S6357"/>
  <c r="T6357" s="1"/>
  <c r="V6357"/>
  <c r="W6357"/>
  <c r="S6358"/>
  <c r="T6358" s="1"/>
  <c r="V6358"/>
  <c r="W6358"/>
  <c r="S6359"/>
  <c r="T6359" s="1"/>
  <c r="V6359"/>
  <c r="W6359"/>
  <c r="S6360"/>
  <c r="T6360" s="1"/>
  <c r="V6360"/>
  <c r="W6360"/>
  <c r="S6361"/>
  <c r="T6361" s="1"/>
  <c r="V6361"/>
  <c r="W6361"/>
  <c r="S6362"/>
  <c r="T6362" s="1"/>
  <c r="V6362"/>
  <c r="W6362"/>
  <c r="S6363"/>
  <c r="T6363" s="1"/>
  <c r="V6363"/>
  <c r="W6363"/>
  <c r="S6364"/>
  <c r="T6364" s="1"/>
  <c r="V6364"/>
  <c r="W6364"/>
  <c r="S6365"/>
  <c r="T6365" s="1"/>
  <c r="V6365"/>
  <c r="W6365"/>
  <c r="S6366"/>
  <c r="T6366" s="1"/>
  <c r="V6366"/>
  <c r="W6366"/>
  <c r="S6367"/>
  <c r="T6367" s="1"/>
  <c r="V6367"/>
  <c r="W6367"/>
  <c r="S6368"/>
  <c r="T6368" s="1"/>
  <c r="V6368"/>
  <c r="W6368"/>
  <c r="S6369"/>
  <c r="T6369" s="1"/>
  <c r="V6369"/>
  <c r="W6369"/>
  <c r="S6370"/>
  <c r="T6370" s="1"/>
  <c r="V6370"/>
  <c r="W6370"/>
  <c r="S6371"/>
  <c r="T6371" s="1"/>
  <c r="V6371"/>
  <c r="W6371"/>
  <c r="S6372"/>
  <c r="T6372" s="1"/>
  <c r="V6372"/>
  <c r="W6372"/>
  <c r="S6373"/>
  <c r="T6373" s="1"/>
  <c r="V6373"/>
  <c r="W6373"/>
  <c r="S6374"/>
  <c r="T6374" s="1"/>
  <c r="V6374"/>
  <c r="W6374"/>
  <c r="S6375"/>
  <c r="T6375" s="1"/>
  <c r="V6375"/>
  <c r="W6375"/>
  <c r="S6376"/>
  <c r="T6376" s="1"/>
  <c r="V6376"/>
  <c r="W6376"/>
  <c r="S6377"/>
  <c r="T6377" s="1"/>
  <c r="V6377"/>
  <c r="W6377"/>
  <c r="S6378"/>
  <c r="T6378" s="1"/>
  <c r="V6378"/>
  <c r="W6378"/>
  <c r="S6379"/>
  <c r="T6379" s="1"/>
  <c r="V6379"/>
  <c r="W6379"/>
  <c r="S6380"/>
  <c r="T6380" s="1"/>
  <c r="V6380"/>
  <c r="W6380"/>
  <c r="S6381"/>
  <c r="T6381" s="1"/>
  <c r="V6381"/>
  <c r="W6381"/>
  <c r="S6382"/>
  <c r="T6382" s="1"/>
  <c r="V6382"/>
  <c r="W6382"/>
  <c r="S6383"/>
  <c r="T6383" s="1"/>
  <c r="V6383"/>
  <c r="W6383"/>
  <c r="S6384"/>
  <c r="T6384" s="1"/>
  <c r="V6384"/>
  <c r="W6384"/>
  <c r="S6385"/>
  <c r="T6385" s="1"/>
  <c r="V6385"/>
  <c r="W6385"/>
  <c r="S6386"/>
  <c r="T6386" s="1"/>
  <c r="V6386"/>
  <c r="W6386"/>
  <c r="S6387"/>
  <c r="T6387" s="1"/>
  <c r="V6387"/>
  <c r="W6387"/>
  <c r="S6388"/>
  <c r="T6388" s="1"/>
  <c r="V6388"/>
  <c r="W6388"/>
  <c r="S6389"/>
  <c r="T6389" s="1"/>
  <c r="V6389"/>
  <c r="W6389"/>
  <c r="S6390"/>
  <c r="T6390" s="1"/>
  <c r="V6390"/>
  <c r="W6390"/>
  <c r="S6391"/>
  <c r="T6391" s="1"/>
  <c r="V6391"/>
  <c r="W6391"/>
  <c r="S6392"/>
  <c r="T6392" s="1"/>
  <c r="V6392"/>
  <c r="W6392"/>
  <c r="S6393"/>
  <c r="T6393" s="1"/>
  <c r="V6393"/>
  <c r="W6393"/>
  <c r="S6394"/>
  <c r="T6394" s="1"/>
  <c r="V6394"/>
  <c r="W6394"/>
  <c r="S6395"/>
  <c r="T6395" s="1"/>
  <c r="V6395"/>
  <c r="W6395"/>
  <c r="S6396"/>
  <c r="T6396" s="1"/>
  <c r="V6396"/>
  <c r="W6396"/>
  <c r="S6397"/>
  <c r="T6397" s="1"/>
  <c r="V6397"/>
  <c r="W6397"/>
  <c r="S6398"/>
  <c r="T6398" s="1"/>
  <c r="V6398"/>
  <c r="W6398"/>
  <c r="S6399"/>
  <c r="T6399" s="1"/>
  <c r="V6399"/>
  <c r="W6399"/>
  <c r="S6400"/>
  <c r="T6400" s="1"/>
  <c r="V6400"/>
  <c r="W6400"/>
  <c r="S6401"/>
  <c r="T6401" s="1"/>
  <c r="V6401"/>
  <c r="W6401"/>
  <c r="S6402"/>
  <c r="T6402" s="1"/>
  <c r="V6402"/>
  <c r="W6402"/>
  <c r="S6403"/>
  <c r="T6403" s="1"/>
  <c r="V6403"/>
  <c r="W6403"/>
  <c r="S6404"/>
  <c r="T6404" s="1"/>
  <c r="V6404"/>
  <c r="W6404"/>
  <c r="S6405"/>
  <c r="T6405" s="1"/>
  <c r="V6405"/>
  <c r="W6405"/>
  <c r="S6406"/>
  <c r="T6406" s="1"/>
  <c r="V6406"/>
  <c r="W6406"/>
  <c r="S6407"/>
  <c r="T6407" s="1"/>
  <c r="V6407"/>
  <c r="W6407"/>
  <c r="S6408"/>
  <c r="T6408" s="1"/>
  <c r="V6408"/>
  <c r="W6408"/>
  <c r="S6409"/>
  <c r="T6409" s="1"/>
  <c r="V6409"/>
  <c r="W6409"/>
  <c r="S6410"/>
  <c r="T6410" s="1"/>
  <c r="V6410"/>
  <c r="W6410"/>
  <c r="S6411"/>
  <c r="T6411" s="1"/>
  <c r="V6411"/>
  <c r="W6411"/>
  <c r="S6412"/>
  <c r="T6412" s="1"/>
  <c r="V6412"/>
  <c r="W6412"/>
  <c r="S6413"/>
  <c r="T6413" s="1"/>
  <c r="V6413"/>
  <c r="W6413"/>
  <c r="S6414"/>
  <c r="T6414" s="1"/>
  <c r="V6414"/>
  <c r="W6414"/>
  <c r="S6415"/>
  <c r="T6415" s="1"/>
  <c r="V6415"/>
  <c r="W6415"/>
  <c r="S6416"/>
  <c r="T6416" s="1"/>
  <c r="V6416"/>
  <c r="W6416"/>
  <c r="S6417"/>
  <c r="T6417" s="1"/>
  <c r="V6417"/>
  <c r="W6417"/>
  <c r="S6418"/>
  <c r="T6418" s="1"/>
  <c r="V6418"/>
  <c r="W6418"/>
  <c r="S6419"/>
  <c r="T6419" s="1"/>
  <c r="V6419"/>
  <c r="W6419"/>
  <c r="S6420"/>
  <c r="T6420" s="1"/>
  <c r="V6420"/>
  <c r="W6420"/>
  <c r="S6421"/>
  <c r="T6421" s="1"/>
  <c r="V6421"/>
  <c r="W6421"/>
  <c r="S6422"/>
  <c r="T6422" s="1"/>
  <c r="V6422"/>
  <c r="W6422"/>
  <c r="S6423"/>
  <c r="T6423" s="1"/>
  <c r="V6423"/>
  <c r="W6423"/>
  <c r="S6424"/>
  <c r="T6424" s="1"/>
  <c r="V6424"/>
  <c r="W6424"/>
  <c r="S6425"/>
  <c r="T6425" s="1"/>
  <c r="V6425"/>
  <c r="W6425"/>
  <c r="S6426"/>
  <c r="T6426" s="1"/>
  <c r="V6426"/>
  <c r="W6426"/>
  <c r="S6427"/>
  <c r="T6427" s="1"/>
  <c r="V6427"/>
  <c r="W6427"/>
  <c r="S6428"/>
  <c r="T6428" s="1"/>
  <c r="V6428"/>
  <c r="W6428"/>
  <c r="S6429"/>
  <c r="T6429" s="1"/>
  <c r="V6429"/>
  <c r="W6429"/>
  <c r="S6430"/>
  <c r="T6430" s="1"/>
  <c r="V6430"/>
  <c r="W6430"/>
  <c r="S6431"/>
  <c r="T6431" s="1"/>
  <c r="V6431"/>
  <c r="W6431"/>
  <c r="S6432"/>
  <c r="T6432" s="1"/>
  <c r="V6432"/>
  <c r="W6432"/>
  <c r="S6433"/>
  <c r="T6433" s="1"/>
  <c r="V6433"/>
  <c r="W6433"/>
  <c r="S6434"/>
  <c r="T6434" s="1"/>
  <c r="V6434"/>
  <c r="W6434"/>
  <c r="S6435"/>
  <c r="T6435" s="1"/>
  <c r="V6435"/>
  <c r="W6435"/>
  <c r="S6436"/>
  <c r="T6436" s="1"/>
  <c r="V6436"/>
  <c r="W6436"/>
  <c r="S6437"/>
  <c r="T6437" s="1"/>
  <c r="V6437"/>
  <c r="W6437"/>
  <c r="S6438"/>
  <c r="T6438" s="1"/>
  <c r="V6438"/>
  <c r="W6438"/>
  <c r="S6439"/>
  <c r="T6439" s="1"/>
  <c r="V6439"/>
  <c r="W6439"/>
  <c r="S6440"/>
  <c r="T6440" s="1"/>
  <c r="V6440"/>
  <c r="W6440"/>
  <c r="S6441"/>
  <c r="T6441" s="1"/>
  <c r="V6441"/>
  <c r="W6441"/>
  <c r="S6442"/>
  <c r="T6442" s="1"/>
  <c r="V6442"/>
  <c r="W6442"/>
  <c r="S6443"/>
  <c r="T6443" s="1"/>
  <c r="V6443"/>
  <c r="W6443"/>
  <c r="S6444"/>
  <c r="T6444" s="1"/>
  <c r="V6444"/>
  <c r="W6444"/>
  <c r="S6445"/>
  <c r="T6445" s="1"/>
  <c r="V6445"/>
  <c r="W6445"/>
  <c r="S6446"/>
  <c r="T6446" s="1"/>
  <c r="V6446"/>
  <c r="W6446"/>
  <c r="S6447"/>
  <c r="T6447" s="1"/>
  <c r="V6447"/>
  <c r="W6447"/>
  <c r="S6448"/>
  <c r="T6448" s="1"/>
  <c r="V6448"/>
  <c r="W6448"/>
  <c r="S6449"/>
  <c r="T6449" s="1"/>
  <c r="V6449"/>
  <c r="W6449"/>
  <c r="S6450"/>
  <c r="T6450" s="1"/>
  <c r="V6450"/>
  <c r="W6450"/>
  <c r="S6451"/>
  <c r="T6451" s="1"/>
  <c r="V6451"/>
  <c r="W6451"/>
  <c r="S6452"/>
  <c r="T6452" s="1"/>
  <c r="V6452"/>
  <c r="W6452"/>
  <c r="S6453"/>
  <c r="T6453" s="1"/>
  <c r="V6453"/>
  <c r="W6453"/>
  <c r="S6454"/>
  <c r="T6454" s="1"/>
  <c r="V6454"/>
  <c r="W6454"/>
  <c r="S6455"/>
  <c r="T6455" s="1"/>
  <c r="V6455"/>
  <c r="W6455"/>
  <c r="S6456"/>
  <c r="T6456" s="1"/>
  <c r="V6456"/>
  <c r="W6456"/>
  <c r="S6457"/>
  <c r="T6457" s="1"/>
  <c r="V6457"/>
  <c r="W6457"/>
  <c r="S6458"/>
  <c r="T6458" s="1"/>
  <c r="V6458"/>
  <c r="W6458"/>
  <c r="S6459"/>
  <c r="T6459" s="1"/>
  <c r="V6459"/>
  <c r="W6459"/>
  <c r="S6460"/>
  <c r="T6460" s="1"/>
  <c r="V6460"/>
  <c r="W6460"/>
  <c r="S6461"/>
  <c r="T6461" s="1"/>
  <c r="V6461"/>
  <c r="W6461"/>
  <c r="S6462"/>
  <c r="T6462" s="1"/>
  <c r="V6462"/>
  <c r="W6462"/>
  <c r="S6463"/>
  <c r="T6463" s="1"/>
  <c r="V6463"/>
  <c r="W6463"/>
  <c r="S6464"/>
  <c r="T6464" s="1"/>
  <c r="V6464"/>
  <c r="W6464"/>
  <c r="S6465"/>
  <c r="T6465" s="1"/>
  <c r="V6465"/>
  <c r="W6465"/>
  <c r="S6466"/>
  <c r="T6466" s="1"/>
  <c r="V6466"/>
  <c r="W6466"/>
  <c r="S6467"/>
  <c r="T6467" s="1"/>
  <c r="V6467"/>
  <c r="W6467"/>
  <c r="S6468"/>
  <c r="T6468" s="1"/>
  <c r="V6468"/>
  <c r="W6468"/>
  <c r="S6469"/>
  <c r="T6469" s="1"/>
  <c r="V6469"/>
  <c r="W6469"/>
  <c r="S6470"/>
  <c r="T6470" s="1"/>
  <c r="V6470"/>
  <c r="W6470"/>
  <c r="S6471"/>
  <c r="T6471" s="1"/>
  <c r="V6471"/>
  <c r="W6471"/>
  <c r="S6472"/>
  <c r="T6472" s="1"/>
  <c r="V6472"/>
  <c r="W6472"/>
  <c r="S6473"/>
  <c r="T6473" s="1"/>
  <c r="V6473"/>
  <c r="W6473"/>
  <c r="S6474"/>
  <c r="T6474" s="1"/>
  <c r="V6474"/>
  <c r="W6474"/>
  <c r="S6475"/>
  <c r="T6475" s="1"/>
  <c r="V6475"/>
  <c r="W6475"/>
  <c r="S6476"/>
  <c r="T6476" s="1"/>
  <c r="V6476"/>
  <c r="W6476"/>
  <c r="S6477"/>
  <c r="T6477" s="1"/>
  <c r="V6477"/>
  <c r="W6477"/>
  <c r="S6478"/>
  <c r="T6478" s="1"/>
  <c r="V6478"/>
  <c r="W6478"/>
  <c r="S6479"/>
  <c r="T6479" s="1"/>
  <c r="V6479"/>
  <c r="W6479"/>
  <c r="S6480"/>
  <c r="T6480" s="1"/>
  <c r="V6480"/>
  <c r="W6480"/>
  <c r="S6481"/>
  <c r="T6481" s="1"/>
  <c r="V6481"/>
  <c r="W6481"/>
  <c r="S6482"/>
  <c r="T6482" s="1"/>
  <c r="V6482"/>
  <c r="W6482"/>
  <c r="S6483"/>
  <c r="T6483" s="1"/>
  <c r="V6483"/>
  <c r="W6483"/>
  <c r="S6484"/>
  <c r="T6484" s="1"/>
  <c r="V6484"/>
  <c r="W6484"/>
  <c r="S6485"/>
  <c r="T6485" s="1"/>
  <c r="V6485"/>
  <c r="W6485"/>
  <c r="S6486"/>
  <c r="T6486" s="1"/>
  <c r="V6486"/>
  <c r="W6486"/>
  <c r="S6487"/>
  <c r="T6487" s="1"/>
  <c r="V6487"/>
  <c r="W6487"/>
  <c r="S6488"/>
  <c r="T6488" s="1"/>
  <c r="V6488"/>
  <c r="W6488"/>
  <c r="S6489"/>
  <c r="T6489" s="1"/>
  <c r="V6489"/>
  <c r="W6489"/>
  <c r="S6490"/>
  <c r="T6490" s="1"/>
  <c r="V6490"/>
  <c r="W6490"/>
  <c r="S6491"/>
  <c r="T6491" s="1"/>
  <c r="V6491"/>
  <c r="W6491"/>
  <c r="S6492"/>
  <c r="T6492" s="1"/>
  <c r="V6492"/>
  <c r="W6492"/>
  <c r="S6493"/>
  <c r="T6493" s="1"/>
  <c r="V6493"/>
  <c r="W6493"/>
  <c r="S6494"/>
  <c r="T6494" s="1"/>
  <c r="V6494"/>
  <c r="W6494"/>
  <c r="S6495"/>
  <c r="T6495" s="1"/>
  <c r="V6495"/>
  <c r="W6495"/>
  <c r="S6496"/>
  <c r="T6496" s="1"/>
  <c r="V6496"/>
  <c r="W6496"/>
  <c r="S6497"/>
  <c r="T6497" s="1"/>
  <c r="V6497"/>
  <c r="W6497"/>
  <c r="S6498"/>
  <c r="T6498" s="1"/>
  <c r="V6498"/>
  <c r="W6498"/>
  <c r="S6499"/>
  <c r="T6499" s="1"/>
  <c r="V6499"/>
  <c r="W6499"/>
  <c r="S6500"/>
  <c r="T6500" s="1"/>
  <c r="V6500"/>
  <c r="W6500"/>
  <c r="S6501"/>
  <c r="T6501" s="1"/>
  <c r="V6501"/>
  <c r="W6501"/>
  <c r="S6502"/>
  <c r="T6502" s="1"/>
  <c r="V6502"/>
  <c r="W6502"/>
  <c r="S6503"/>
  <c r="T6503" s="1"/>
  <c r="V6503"/>
  <c r="W6503"/>
  <c r="S6504"/>
  <c r="T6504" s="1"/>
  <c r="V6504"/>
  <c r="W6504"/>
  <c r="S6505"/>
  <c r="T6505" s="1"/>
  <c r="V6505"/>
  <c r="W6505"/>
  <c r="S6506"/>
  <c r="T6506" s="1"/>
  <c r="V6506"/>
  <c r="W6506"/>
  <c r="S6507"/>
  <c r="T6507" s="1"/>
  <c r="V6507"/>
  <c r="W6507"/>
  <c r="S6508"/>
  <c r="T6508" s="1"/>
  <c r="V6508"/>
  <c r="W6508"/>
  <c r="S6509"/>
  <c r="T6509" s="1"/>
  <c r="V6509"/>
  <c r="W6509"/>
  <c r="S6510"/>
  <c r="T6510" s="1"/>
  <c r="V6510"/>
  <c r="W6510"/>
  <c r="S6511"/>
  <c r="T6511" s="1"/>
  <c r="V6511"/>
  <c r="W6511"/>
  <c r="S6512"/>
  <c r="T6512" s="1"/>
  <c r="V6512"/>
  <c r="W6512"/>
  <c r="S6513"/>
  <c r="T6513" s="1"/>
  <c r="V6513"/>
  <c r="W6513"/>
  <c r="S6514"/>
  <c r="T6514" s="1"/>
  <c r="V6514"/>
  <c r="W6514"/>
  <c r="S6515"/>
  <c r="T6515" s="1"/>
  <c r="V6515"/>
  <c r="W6515"/>
  <c r="S6516"/>
  <c r="T6516" s="1"/>
  <c r="V6516"/>
  <c r="W6516"/>
  <c r="S6517"/>
  <c r="T6517" s="1"/>
  <c r="V6517"/>
  <c r="W6517"/>
  <c r="S6518"/>
  <c r="T6518" s="1"/>
  <c r="V6518"/>
  <c r="W6518"/>
  <c r="S6519"/>
  <c r="T6519" s="1"/>
  <c r="V6519"/>
  <c r="W6519"/>
  <c r="S6520"/>
  <c r="T6520" s="1"/>
  <c r="V6520"/>
  <c r="W6520"/>
  <c r="S6521"/>
  <c r="T6521" s="1"/>
  <c r="V6521"/>
  <c r="W6521"/>
  <c r="S6522"/>
  <c r="T6522" s="1"/>
  <c r="V6522"/>
  <c r="W6522"/>
  <c r="S6523"/>
  <c r="T6523" s="1"/>
  <c r="V6523"/>
  <c r="W6523"/>
  <c r="S6524"/>
  <c r="T6524" s="1"/>
  <c r="V6524"/>
  <c r="W6524"/>
  <c r="S6525"/>
  <c r="T6525" s="1"/>
  <c r="V6525"/>
  <c r="W6525"/>
  <c r="S6526"/>
  <c r="T6526" s="1"/>
  <c r="V6526"/>
  <c r="W6526"/>
  <c r="S6527"/>
  <c r="T6527" s="1"/>
  <c r="V6527"/>
  <c r="W6527"/>
  <c r="S6528"/>
  <c r="T6528" s="1"/>
  <c r="V6528"/>
  <c r="W6528"/>
  <c r="S6529"/>
  <c r="T6529" s="1"/>
  <c r="V6529"/>
  <c r="W6529"/>
  <c r="S6530"/>
  <c r="T6530" s="1"/>
  <c r="V6530"/>
  <c r="W6530"/>
  <c r="S6531"/>
  <c r="T6531" s="1"/>
  <c r="V6531"/>
  <c r="W6531"/>
  <c r="S6532"/>
  <c r="T6532" s="1"/>
  <c r="V6532"/>
  <c r="W6532"/>
  <c r="S6533"/>
  <c r="T6533" s="1"/>
  <c r="V6533"/>
  <c r="W6533"/>
  <c r="S6534"/>
  <c r="T6534" s="1"/>
  <c r="V6534"/>
  <c r="W6534"/>
  <c r="S6535"/>
  <c r="T6535" s="1"/>
  <c r="V6535"/>
  <c r="W6535"/>
  <c r="S6536"/>
  <c r="T6536" s="1"/>
  <c r="V6536"/>
  <c r="W6536"/>
  <c r="S6537"/>
  <c r="T6537" s="1"/>
  <c r="V6537"/>
  <c r="W6537"/>
  <c r="S6538"/>
  <c r="T6538" s="1"/>
  <c r="V6538"/>
  <c r="W6538"/>
  <c r="S6539"/>
  <c r="T6539" s="1"/>
  <c r="V6539"/>
  <c r="W6539"/>
  <c r="S6540"/>
  <c r="T6540" s="1"/>
  <c r="V6540"/>
  <c r="W6540"/>
  <c r="S6541"/>
  <c r="T6541" s="1"/>
  <c r="V6541"/>
  <c r="W6541"/>
  <c r="S6542"/>
  <c r="T6542" s="1"/>
  <c r="V6542"/>
  <c r="W6542"/>
  <c r="S6543"/>
  <c r="T6543" s="1"/>
  <c r="V6543"/>
  <c r="W6543"/>
  <c r="S6544"/>
  <c r="T6544" s="1"/>
  <c r="V6544"/>
  <c r="W6544"/>
  <c r="S6545"/>
  <c r="T6545" s="1"/>
  <c r="V6545"/>
  <c r="W6545"/>
  <c r="S6546"/>
  <c r="T6546" s="1"/>
  <c r="V6546"/>
  <c r="W6546"/>
  <c r="S6547"/>
  <c r="T6547" s="1"/>
  <c r="V6547"/>
  <c r="W6547"/>
  <c r="S6548"/>
  <c r="T6548" s="1"/>
  <c r="V6548"/>
  <c r="W6548"/>
  <c r="S6549"/>
  <c r="T6549" s="1"/>
  <c r="V6549"/>
  <c r="W6549"/>
  <c r="S6550"/>
  <c r="T6550" s="1"/>
  <c r="V6550"/>
  <c r="W6550"/>
  <c r="S6551"/>
  <c r="T6551" s="1"/>
  <c r="V6551"/>
  <c r="W6551"/>
  <c r="S6552"/>
  <c r="T6552" s="1"/>
  <c r="V6552"/>
  <c r="W6552"/>
  <c r="S6553"/>
  <c r="T6553" s="1"/>
  <c r="V6553"/>
  <c r="W6553"/>
  <c r="S6554"/>
  <c r="T6554" s="1"/>
  <c r="V6554"/>
  <c r="W6554"/>
  <c r="S6555"/>
  <c r="T6555" s="1"/>
  <c r="V6555"/>
  <c r="W6555"/>
  <c r="S6556"/>
  <c r="T6556" s="1"/>
  <c r="V6556"/>
  <c r="W6556"/>
  <c r="S6557"/>
  <c r="T6557" s="1"/>
  <c r="V6557"/>
  <c r="W6557"/>
  <c r="S6558"/>
  <c r="T6558" s="1"/>
  <c r="V6558"/>
  <c r="W6558"/>
  <c r="S6559"/>
  <c r="T6559" s="1"/>
  <c r="V6559"/>
  <c r="W6559"/>
  <c r="S6560"/>
  <c r="T6560" s="1"/>
  <c r="V6560"/>
  <c r="W6560"/>
  <c r="S6561"/>
  <c r="T6561" s="1"/>
  <c r="V6561"/>
  <c r="W6561"/>
  <c r="S6562"/>
  <c r="T6562" s="1"/>
  <c r="V6562"/>
  <c r="W6562"/>
  <c r="S6563"/>
  <c r="T6563" s="1"/>
  <c r="V6563"/>
  <c r="W6563"/>
  <c r="S6564"/>
  <c r="T6564" s="1"/>
  <c r="V6564"/>
  <c r="W6564"/>
  <c r="S6565"/>
  <c r="T6565" s="1"/>
  <c r="V6565"/>
  <c r="W6565"/>
  <c r="S6566"/>
  <c r="T6566" s="1"/>
  <c r="V6566"/>
  <c r="W6566"/>
  <c r="S6567"/>
  <c r="T6567" s="1"/>
  <c r="V6567"/>
  <c r="W6567"/>
  <c r="S6568"/>
  <c r="T6568" s="1"/>
  <c r="V6568"/>
  <c r="W6568"/>
  <c r="S6569"/>
  <c r="T6569" s="1"/>
  <c r="V6569"/>
  <c r="W6569"/>
  <c r="S6570"/>
  <c r="T6570" s="1"/>
  <c r="V6570"/>
  <c r="W6570"/>
  <c r="S6571"/>
  <c r="T6571" s="1"/>
  <c r="V6571"/>
  <c r="W6571"/>
  <c r="S6572"/>
  <c r="T6572" s="1"/>
  <c r="V6572"/>
  <c r="W6572"/>
  <c r="S6573"/>
  <c r="T6573" s="1"/>
  <c r="V6573"/>
  <c r="W6573"/>
  <c r="S6574"/>
  <c r="T6574" s="1"/>
  <c r="V6574"/>
  <c r="W6574"/>
  <c r="S6575"/>
  <c r="T6575" s="1"/>
  <c r="V6575"/>
  <c r="W6575"/>
  <c r="S6576"/>
  <c r="T6576" s="1"/>
  <c r="V6576"/>
  <c r="W6576"/>
  <c r="S6577"/>
  <c r="T6577" s="1"/>
  <c r="V6577"/>
  <c r="W6577"/>
  <c r="S6578"/>
  <c r="T6578" s="1"/>
  <c r="V6578"/>
  <c r="W6578"/>
  <c r="S6579"/>
  <c r="T6579" s="1"/>
  <c r="V6579"/>
  <c r="W6579"/>
  <c r="S6580"/>
  <c r="T6580" s="1"/>
  <c r="V6580"/>
  <c r="W6580"/>
  <c r="S6581"/>
  <c r="T6581" s="1"/>
  <c r="V6581"/>
  <c r="W6581"/>
  <c r="S6582"/>
  <c r="T6582" s="1"/>
  <c r="V6582"/>
  <c r="W6582"/>
  <c r="S6583"/>
  <c r="T6583" s="1"/>
  <c r="V6583"/>
  <c r="W6583"/>
  <c r="S6584"/>
  <c r="T6584" s="1"/>
  <c r="V6584"/>
  <c r="W6584"/>
  <c r="S6585"/>
  <c r="T6585" s="1"/>
  <c r="V6585"/>
  <c r="W6585"/>
  <c r="S6586"/>
  <c r="T6586" s="1"/>
  <c r="V6586"/>
  <c r="W6586"/>
  <c r="S6587"/>
  <c r="T6587" s="1"/>
  <c r="V6587"/>
  <c r="W6587"/>
  <c r="S6588"/>
  <c r="T6588" s="1"/>
  <c r="V6588"/>
  <c r="W6588"/>
  <c r="S6589"/>
  <c r="T6589" s="1"/>
  <c r="V6589"/>
  <c r="W6589"/>
  <c r="S6590"/>
  <c r="T6590" s="1"/>
  <c r="V6590"/>
  <c r="W6590"/>
  <c r="S6591"/>
  <c r="T6591" s="1"/>
  <c r="V6591"/>
  <c r="W6591"/>
  <c r="S6592"/>
  <c r="T6592" s="1"/>
  <c r="V6592"/>
  <c r="W6592"/>
  <c r="S6593"/>
  <c r="T6593" s="1"/>
  <c r="V6593"/>
  <c r="W6593"/>
  <c r="S6594"/>
  <c r="T6594" s="1"/>
  <c r="V6594"/>
  <c r="W6594"/>
  <c r="S6595"/>
  <c r="T6595" s="1"/>
  <c r="V6595"/>
  <c r="W6595"/>
  <c r="S6596"/>
  <c r="T6596" s="1"/>
  <c r="V6596"/>
  <c r="W6596"/>
  <c r="S6597"/>
  <c r="T6597" s="1"/>
  <c r="V6597"/>
  <c r="W6597"/>
  <c r="S6598"/>
  <c r="T6598" s="1"/>
  <c r="V6598"/>
  <c r="W6598"/>
  <c r="S6599"/>
  <c r="T6599" s="1"/>
  <c r="V6599"/>
  <c r="W6599"/>
  <c r="S6600"/>
  <c r="T6600" s="1"/>
  <c r="V6600"/>
  <c r="W6600"/>
  <c r="S6601"/>
  <c r="T6601" s="1"/>
  <c r="V6601"/>
  <c r="W6601"/>
  <c r="S6602"/>
  <c r="T6602" s="1"/>
  <c r="V6602"/>
  <c r="W6602"/>
  <c r="S6603"/>
  <c r="T6603" s="1"/>
  <c r="V6603"/>
  <c r="W6603"/>
  <c r="S6604"/>
  <c r="T6604" s="1"/>
  <c r="V6604"/>
  <c r="W6604"/>
  <c r="S6605"/>
  <c r="T6605" s="1"/>
  <c r="V6605"/>
  <c r="W6605"/>
  <c r="S6606"/>
  <c r="T6606" s="1"/>
  <c r="V6606"/>
  <c r="W6606"/>
  <c r="S6607"/>
  <c r="T6607" s="1"/>
  <c r="V6607"/>
  <c r="W6607"/>
  <c r="S6608"/>
  <c r="T6608" s="1"/>
  <c r="V6608"/>
  <c r="W6608"/>
  <c r="S6609"/>
  <c r="T6609" s="1"/>
  <c r="V6609"/>
  <c r="W6609"/>
  <c r="S6610"/>
  <c r="T6610" s="1"/>
  <c r="V6610"/>
  <c r="W6610"/>
  <c r="S6611"/>
  <c r="T6611" s="1"/>
  <c r="V6611"/>
  <c r="W6611"/>
  <c r="S6612"/>
  <c r="T6612" s="1"/>
  <c r="V6612"/>
  <c r="W6612"/>
  <c r="S6613"/>
  <c r="T6613" s="1"/>
  <c r="V6613"/>
  <c r="W6613"/>
  <c r="S6614"/>
  <c r="T6614" s="1"/>
  <c r="V6614"/>
  <c r="W6614"/>
  <c r="S6615"/>
  <c r="T6615" s="1"/>
  <c r="V6615"/>
  <c r="W6615"/>
  <c r="S6616"/>
  <c r="T6616" s="1"/>
  <c r="V6616"/>
  <c r="W6616"/>
  <c r="S6617"/>
  <c r="T6617" s="1"/>
  <c r="V6617"/>
  <c r="W6617"/>
  <c r="S6618"/>
  <c r="T6618" s="1"/>
  <c r="V6618"/>
  <c r="W6618"/>
  <c r="S6619"/>
  <c r="T6619" s="1"/>
  <c r="V6619"/>
  <c r="W6619"/>
  <c r="S6620"/>
  <c r="T6620" s="1"/>
  <c r="V6620"/>
  <c r="W6620"/>
  <c r="S6621"/>
  <c r="T6621" s="1"/>
  <c r="V6621"/>
  <c r="W6621"/>
  <c r="S6622"/>
  <c r="T6622" s="1"/>
  <c r="V6622"/>
  <c r="W6622"/>
  <c r="S6623"/>
  <c r="T6623" s="1"/>
  <c r="V6623"/>
  <c r="W6623"/>
  <c r="S6624"/>
  <c r="T6624" s="1"/>
  <c r="V6624"/>
  <c r="W6624"/>
  <c r="S6625"/>
  <c r="T6625" s="1"/>
  <c r="V6625"/>
  <c r="W6625"/>
  <c r="S6626"/>
  <c r="T6626" s="1"/>
  <c r="V6626"/>
  <c r="W6626"/>
  <c r="S6627"/>
  <c r="T6627" s="1"/>
  <c r="V6627"/>
  <c r="W6627"/>
  <c r="S6628"/>
  <c r="T6628" s="1"/>
  <c r="V6628"/>
  <c r="W6628"/>
  <c r="S6629"/>
  <c r="T6629" s="1"/>
  <c r="V6629"/>
  <c r="W6629"/>
  <c r="S6630"/>
  <c r="T6630" s="1"/>
  <c r="V6630"/>
  <c r="W6630"/>
  <c r="S6631"/>
  <c r="T6631" s="1"/>
  <c r="V6631"/>
  <c r="W6631"/>
  <c r="S6632"/>
  <c r="T6632" s="1"/>
  <c r="V6632"/>
  <c r="W6632"/>
  <c r="S6633"/>
  <c r="T6633" s="1"/>
  <c r="V6633"/>
  <c r="W6633"/>
  <c r="S6634"/>
  <c r="T6634" s="1"/>
  <c r="V6634"/>
  <c r="W6634"/>
  <c r="S6635"/>
  <c r="T6635" s="1"/>
  <c r="V6635"/>
  <c r="W6635"/>
  <c r="S6636"/>
  <c r="T6636" s="1"/>
  <c r="V6636"/>
  <c r="W6636"/>
  <c r="S6637"/>
  <c r="T6637" s="1"/>
  <c r="V6637"/>
  <c r="W6637"/>
  <c r="S6638"/>
  <c r="T6638" s="1"/>
  <c r="V6638"/>
  <c r="W6638"/>
  <c r="S6639"/>
  <c r="T6639" s="1"/>
  <c r="V6639"/>
  <c r="W6639"/>
  <c r="S6640"/>
  <c r="T6640" s="1"/>
  <c r="V6640"/>
  <c r="W6640"/>
  <c r="S6641"/>
  <c r="T6641" s="1"/>
  <c r="V6641"/>
  <c r="W6641"/>
  <c r="S6642"/>
  <c r="T6642" s="1"/>
  <c r="V6642"/>
  <c r="W6642"/>
  <c r="S6643"/>
  <c r="T6643" s="1"/>
  <c r="V6643"/>
  <c r="W6643"/>
  <c r="S6644"/>
  <c r="T6644" s="1"/>
  <c r="V6644"/>
  <c r="W6644"/>
  <c r="S6645"/>
  <c r="T6645" s="1"/>
  <c r="V6645"/>
  <c r="W6645"/>
  <c r="S6646"/>
  <c r="T6646" s="1"/>
  <c r="V6646"/>
  <c r="W6646"/>
  <c r="S6647"/>
  <c r="T6647" s="1"/>
  <c r="V6647"/>
  <c r="W6647"/>
  <c r="S6648"/>
  <c r="T6648" s="1"/>
  <c r="V6648"/>
  <c r="W6648"/>
  <c r="S6649"/>
  <c r="T6649" s="1"/>
  <c r="V6649"/>
  <c r="W6649"/>
  <c r="S6650"/>
  <c r="T6650" s="1"/>
  <c r="V6650"/>
  <c r="W6650"/>
  <c r="S6651"/>
  <c r="T6651" s="1"/>
  <c r="V6651"/>
  <c r="W6651"/>
  <c r="S6652"/>
  <c r="T6652" s="1"/>
  <c r="V6652"/>
  <c r="W6652"/>
  <c r="S6653"/>
  <c r="T6653" s="1"/>
  <c r="V6653"/>
  <c r="W6653"/>
  <c r="S6654"/>
  <c r="T6654" s="1"/>
  <c r="V6654"/>
  <c r="W6654"/>
  <c r="S6655"/>
  <c r="T6655" s="1"/>
  <c r="V6655"/>
  <c r="W6655"/>
  <c r="S6656"/>
  <c r="T6656" s="1"/>
  <c r="V6656"/>
  <c r="W6656"/>
  <c r="S6657"/>
  <c r="T6657" s="1"/>
  <c r="V6657"/>
  <c r="W6657"/>
  <c r="S6658"/>
  <c r="T6658" s="1"/>
  <c r="V6658"/>
  <c r="W6658"/>
  <c r="S6659"/>
  <c r="T6659" s="1"/>
  <c r="V6659"/>
  <c r="W6659"/>
  <c r="S6660"/>
  <c r="T6660" s="1"/>
  <c r="V6660"/>
  <c r="W6660"/>
  <c r="S6661"/>
  <c r="T6661" s="1"/>
  <c r="V6661"/>
  <c r="W6661"/>
  <c r="S6662"/>
  <c r="T6662" s="1"/>
  <c r="V6662"/>
  <c r="W6662"/>
  <c r="S6663"/>
  <c r="T6663" s="1"/>
  <c r="V6663"/>
  <c r="W6663"/>
  <c r="S6664"/>
  <c r="T6664" s="1"/>
  <c r="V6664"/>
  <c r="W6664"/>
  <c r="S6665"/>
  <c r="T6665" s="1"/>
  <c r="V6665"/>
  <c r="W6665"/>
  <c r="S6666"/>
  <c r="T6666" s="1"/>
  <c r="V6666"/>
  <c r="W6666"/>
  <c r="S6667"/>
  <c r="T6667" s="1"/>
  <c r="V6667"/>
  <c r="W6667"/>
  <c r="S6668"/>
  <c r="T6668" s="1"/>
  <c r="V6668"/>
  <c r="W6668"/>
  <c r="S6669"/>
  <c r="T6669" s="1"/>
  <c r="V6669"/>
  <c r="W6669"/>
  <c r="S6670"/>
  <c r="T6670" s="1"/>
  <c r="V6670"/>
  <c r="W6670"/>
  <c r="S6671"/>
  <c r="T6671" s="1"/>
  <c r="V6671"/>
  <c r="W6671"/>
  <c r="S6672"/>
  <c r="T6672" s="1"/>
  <c r="V6672"/>
  <c r="W6672"/>
  <c r="S6673"/>
  <c r="T6673" s="1"/>
  <c r="V6673"/>
  <c r="W6673"/>
  <c r="S6674"/>
  <c r="T6674" s="1"/>
  <c r="V6674"/>
  <c r="W6674"/>
  <c r="S6675"/>
  <c r="T6675" s="1"/>
  <c r="V6675"/>
  <c r="W6675"/>
  <c r="S6676"/>
  <c r="T6676" s="1"/>
  <c r="V6676"/>
  <c r="W6676"/>
  <c r="S6677"/>
  <c r="T6677" s="1"/>
  <c r="V6677"/>
  <c r="W6677"/>
  <c r="S6678"/>
  <c r="T6678" s="1"/>
  <c r="V6678"/>
  <c r="W6678"/>
  <c r="S6679"/>
  <c r="T6679" s="1"/>
  <c r="V6679"/>
  <c r="W6679"/>
  <c r="S6680"/>
  <c r="T6680" s="1"/>
  <c r="V6680"/>
  <c r="W6680"/>
  <c r="S6681"/>
  <c r="T6681" s="1"/>
  <c r="V6681"/>
  <c r="W6681"/>
  <c r="S6682"/>
  <c r="T6682" s="1"/>
  <c r="V6682"/>
  <c r="W6682"/>
  <c r="S6683"/>
  <c r="T6683" s="1"/>
  <c r="V6683"/>
  <c r="W6683"/>
  <c r="S6684"/>
  <c r="T6684" s="1"/>
  <c r="V6684"/>
  <c r="W6684"/>
  <c r="S6685"/>
  <c r="T6685" s="1"/>
  <c r="V6685"/>
  <c r="W6685"/>
  <c r="S6686"/>
  <c r="T6686" s="1"/>
  <c r="V6686"/>
  <c r="W6686"/>
  <c r="S6687"/>
  <c r="T6687" s="1"/>
  <c r="V6687"/>
  <c r="W6687"/>
  <c r="S6688"/>
  <c r="T6688" s="1"/>
  <c r="V6688"/>
  <c r="W6688"/>
  <c r="S6689"/>
  <c r="T6689" s="1"/>
  <c r="V6689"/>
  <c r="W6689"/>
  <c r="S6690"/>
  <c r="T6690" s="1"/>
  <c r="V6690"/>
  <c r="W6690"/>
  <c r="S6691"/>
  <c r="T6691" s="1"/>
  <c r="V6691"/>
  <c r="W6691"/>
  <c r="S6692"/>
  <c r="T6692" s="1"/>
  <c r="V6692"/>
  <c r="W6692"/>
  <c r="S6693"/>
  <c r="T6693" s="1"/>
  <c r="V6693"/>
  <c r="W6693"/>
  <c r="S6694"/>
  <c r="T6694" s="1"/>
  <c r="V6694"/>
  <c r="W6694"/>
  <c r="S6695"/>
  <c r="T6695" s="1"/>
  <c r="V6695"/>
  <c r="W6695"/>
  <c r="S6696"/>
  <c r="T6696" s="1"/>
  <c r="V6696"/>
  <c r="W6696"/>
  <c r="S6697"/>
  <c r="T6697" s="1"/>
  <c r="V6697"/>
  <c r="W6697"/>
  <c r="S6698"/>
  <c r="T6698" s="1"/>
  <c r="V6698"/>
  <c r="W6698"/>
  <c r="S6699"/>
  <c r="T6699" s="1"/>
  <c r="V6699"/>
  <c r="W6699"/>
  <c r="S6700"/>
  <c r="T6700" s="1"/>
  <c r="V6700"/>
  <c r="W6700"/>
  <c r="S6701"/>
  <c r="T6701" s="1"/>
  <c r="V6701"/>
  <c r="W6701"/>
  <c r="S6702"/>
  <c r="T6702" s="1"/>
  <c r="V6702"/>
  <c r="W6702"/>
  <c r="S6703"/>
  <c r="T6703" s="1"/>
  <c r="V6703"/>
  <c r="W6703"/>
  <c r="S6704"/>
  <c r="T6704" s="1"/>
  <c r="V6704"/>
  <c r="W6704"/>
  <c r="S6705"/>
  <c r="T6705" s="1"/>
  <c r="V6705"/>
  <c r="W6705"/>
  <c r="S6706"/>
  <c r="T6706" s="1"/>
  <c r="V6706"/>
  <c r="W6706"/>
  <c r="S6707"/>
  <c r="T6707" s="1"/>
  <c r="V6707"/>
  <c r="W6707"/>
  <c r="S6708"/>
  <c r="T6708" s="1"/>
  <c r="V6708"/>
  <c r="W6708"/>
  <c r="S6709"/>
  <c r="T6709" s="1"/>
  <c r="V6709"/>
  <c r="W6709"/>
  <c r="S6710"/>
  <c r="T6710" s="1"/>
  <c r="V6710"/>
  <c r="W6710"/>
  <c r="S6711"/>
  <c r="T6711" s="1"/>
  <c r="V6711"/>
  <c r="W6711"/>
  <c r="S6712"/>
  <c r="T6712" s="1"/>
  <c r="V6712"/>
  <c r="W6712"/>
  <c r="S6713"/>
  <c r="T6713" s="1"/>
  <c r="V6713"/>
  <c r="W6713"/>
  <c r="S6714"/>
  <c r="T6714" s="1"/>
  <c r="V6714"/>
  <c r="W6714"/>
  <c r="S6715"/>
  <c r="T6715" s="1"/>
  <c r="V6715"/>
  <c r="W6715"/>
  <c r="S6716"/>
  <c r="T6716" s="1"/>
  <c r="V6716"/>
  <c r="W6716"/>
  <c r="S6717"/>
  <c r="T6717" s="1"/>
  <c r="V6717"/>
  <c r="W6717"/>
  <c r="S6718"/>
  <c r="T6718" s="1"/>
  <c r="V6718"/>
  <c r="W6718"/>
  <c r="S6719"/>
  <c r="T6719" s="1"/>
  <c r="V6719"/>
  <c r="W6719"/>
  <c r="S6720"/>
  <c r="T6720" s="1"/>
  <c r="V6720"/>
  <c r="W6720"/>
  <c r="S6721"/>
  <c r="T6721" s="1"/>
  <c r="V6721"/>
  <c r="W6721"/>
  <c r="S6722"/>
  <c r="T6722" s="1"/>
  <c r="V6722"/>
  <c r="W6722"/>
  <c r="S6723"/>
  <c r="T6723" s="1"/>
  <c r="V6723"/>
  <c r="W6723"/>
  <c r="S6724"/>
  <c r="T6724" s="1"/>
  <c r="V6724"/>
  <c r="W6724"/>
  <c r="S6725"/>
  <c r="T6725" s="1"/>
  <c r="V6725"/>
  <c r="W6725"/>
  <c r="S6726"/>
  <c r="T6726" s="1"/>
  <c r="V6726"/>
  <c r="W6726"/>
  <c r="S6727"/>
  <c r="T6727" s="1"/>
  <c r="V6727"/>
  <c r="W6727"/>
  <c r="S6728"/>
  <c r="T6728" s="1"/>
  <c r="V6728"/>
  <c r="W6728"/>
  <c r="S6729"/>
  <c r="T6729" s="1"/>
  <c r="V6729"/>
  <c r="W6729"/>
  <c r="S6730"/>
  <c r="T6730" s="1"/>
  <c r="V6730"/>
  <c r="W6730"/>
  <c r="S6731"/>
  <c r="T6731" s="1"/>
  <c r="V6731"/>
  <c r="W6731"/>
  <c r="S6732"/>
  <c r="T6732" s="1"/>
  <c r="V6732"/>
  <c r="W6732"/>
  <c r="S6733"/>
  <c r="T6733" s="1"/>
  <c r="V6733"/>
  <c r="W6733"/>
  <c r="S6734"/>
  <c r="T6734" s="1"/>
  <c r="V6734"/>
  <c r="W6734"/>
  <c r="S6735"/>
  <c r="T6735" s="1"/>
  <c r="V6735"/>
  <c r="W6735"/>
  <c r="S6736"/>
  <c r="T6736" s="1"/>
  <c r="V6736"/>
  <c r="W6736"/>
  <c r="S6737"/>
  <c r="T6737" s="1"/>
  <c r="V6737"/>
  <c r="W6737"/>
  <c r="S6738"/>
  <c r="T6738" s="1"/>
  <c r="V6738"/>
  <c r="W6738"/>
  <c r="S6739"/>
  <c r="T6739" s="1"/>
  <c r="V6739"/>
  <c r="W6739"/>
  <c r="S6740"/>
  <c r="T6740" s="1"/>
  <c r="V6740"/>
  <c r="W6740"/>
  <c r="S6741"/>
  <c r="T6741" s="1"/>
  <c r="V6741"/>
  <c r="W6741"/>
  <c r="S6742"/>
  <c r="T6742" s="1"/>
  <c r="V6742"/>
  <c r="W6742"/>
  <c r="S6743"/>
  <c r="T6743" s="1"/>
  <c r="V6743"/>
  <c r="W6743"/>
  <c r="S6744"/>
  <c r="T6744" s="1"/>
  <c r="V6744"/>
  <c r="W6744"/>
  <c r="S6745"/>
  <c r="T6745" s="1"/>
  <c r="V6745"/>
  <c r="W6745"/>
  <c r="S6746"/>
  <c r="T6746" s="1"/>
  <c r="V6746"/>
  <c r="W6746"/>
  <c r="S6747"/>
  <c r="T6747" s="1"/>
  <c r="V6747"/>
  <c r="W6747"/>
  <c r="S6748"/>
  <c r="T6748" s="1"/>
  <c r="V6748"/>
  <c r="W6748"/>
  <c r="S6749"/>
  <c r="T6749" s="1"/>
  <c r="V6749"/>
  <c r="W6749"/>
  <c r="S6750"/>
  <c r="T6750" s="1"/>
  <c r="V6750"/>
  <c r="W6750"/>
  <c r="S6751"/>
  <c r="T6751" s="1"/>
  <c r="V6751"/>
  <c r="W6751"/>
  <c r="S6752"/>
  <c r="T6752" s="1"/>
  <c r="V6752"/>
  <c r="W6752"/>
  <c r="S6753"/>
  <c r="T6753" s="1"/>
  <c r="V6753"/>
  <c r="W6753"/>
  <c r="S6754"/>
  <c r="T6754" s="1"/>
  <c r="V6754"/>
  <c r="W6754"/>
  <c r="S6755"/>
  <c r="T6755" s="1"/>
  <c r="V6755"/>
  <c r="W6755"/>
  <c r="S6756"/>
  <c r="T6756" s="1"/>
  <c r="V6756"/>
  <c r="W6756"/>
  <c r="S6757"/>
  <c r="T6757" s="1"/>
  <c r="V6757"/>
  <c r="W6757"/>
  <c r="S6758"/>
  <c r="T6758" s="1"/>
  <c r="V6758"/>
  <c r="W6758"/>
  <c r="S6759"/>
  <c r="T6759" s="1"/>
  <c r="V6759"/>
  <c r="W6759"/>
  <c r="S6760"/>
  <c r="T6760" s="1"/>
  <c r="V6760"/>
  <c r="W6760"/>
  <c r="S6761"/>
  <c r="T6761" s="1"/>
  <c r="V6761"/>
  <c r="W6761"/>
  <c r="S6762"/>
  <c r="T6762" s="1"/>
  <c r="V6762"/>
  <c r="W6762"/>
  <c r="S6763"/>
  <c r="T6763" s="1"/>
  <c r="V6763"/>
  <c r="W6763"/>
  <c r="S6764"/>
  <c r="T6764" s="1"/>
  <c r="V6764"/>
  <c r="W6764"/>
  <c r="S6765"/>
  <c r="T6765" s="1"/>
  <c r="V6765"/>
  <c r="W6765"/>
  <c r="S6766"/>
  <c r="T6766" s="1"/>
  <c r="V6766"/>
  <c r="W6766"/>
  <c r="S6767"/>
  <c r="T6767" s="1"/>
  <c r="V6767"/>
  <c r="W6767"/>
  <c r="S6768"/>
  <c r="T6768" s="1"/>
  <c r="V6768"/>
  <c r="W6768"/>
  <c r="S6769"/>
  <c r="T6769" s="1"/>
  <c r="V6769"/>
  <c r="W6769"/>
  <c r="S6770"/>
  <c r="T6770" s="1"/>
  <c r="V6770"/>
  <c r="W6770"/>
  <c r="S6771"/>
  <c r="T6771" s="1"/>
  <c r="V6771"/>
  <c r="W6771"/>
  <c r="S6772"/>
  <c r="T6772" s="1"/>
  <c r="V6772"/>
  <c r="W6772"/>
  <c r="S6773"/>
  <c r="T6773" s="1"/>
  <c r="V6773"/>
  <c r="W6773"/>
  <c r="S6774"/>
  <c r="T6774" s="1"/>
  <c r="V6774"/>
  <c r="W6774"/>
  <c r="S6775"/>
  <c r="T6775" s="1"/>
  <c r="V6775"/>
  <c r="W6775"/>
  <c r="S6776"/>
  <c r="T6776" s="1"/>
  <c r="V6776"/>
  <c r="W6776"/>
  <c r="S6777"/>
  <c r="T6777" s="1"/>
  <c r="V6777"/>
  <c r="W6777"/>
  <c r="S6778"/>
  <c r="T6778" s="1"/>
  <c r="V6778"/>
  <c r="W6778"/>
  <c r="S6779"/>
  <c r="T6779" s="1"/>
  <c r="V6779"/>
  <c r="W6779"/>
  <c r="S6780"/>
  <c r="T6780" s="1"/>
  <c r="V6780"/>
  <c r="W6780"/>
  <c r="S6781"/>
  <c r="T6781" s="1"/>
  <c r="V6781"/>
  <c r="W6781"/>
  <c r="S6782"/>
  <c r="T6782" s="1"/>
  <c r="V6782"/>
  <c r="W6782"/>
  <c r="S6783"/>
  <c r="T6783" s="1"/>
  <c r="V6783"/>
  <c r="W6783"/>
  <c r="S6784"/>
  <c r="T6784" s="1"/>
  <c r="V6784"/>
  <c r="W6784"/>
  <c r="S6785"/>
  <c r="T6785" s="1"/>
  <c r="V6785"/>
  <c r="W6785"/>
  <c r="S6786"/>
  <c r="T6786" s="1"/>
  <c r="V6786"/>
  <c r="W6786"/>
  <c r="S6787"/>
  <c r="T6787" s="1"/>
  <c r="V6787"/>
  <c r="W6787"/>
  <c r="S6788"/>
  <c r="T6788" s="1"/>
  <c r="V6788"/>
  <c r="W6788"/>
  <c r="S6789"/>
  <c r="T6789" s="1"/>
  <c r="V6789"/>
  <c r="W6789"/>
  <c r="S6790"/>
  <c r="T6790" s="1"/>
  <c r="V6790"/>
  <c r="W6790"/>
  <c r="S6791"/>
  <c r="T6791" s="1"/>
  <c r="V6791"/>
  <c r="W6791"/>
  <c r="S6792"/>
  <c r="T6792" s="1"/>
  <c r="V6792"/>
  <c r="W6792"/>
  <c r="S6793"/>
  <c r="T6793" s="1"/>
  <c r="V6793"/>
  <c r="W6793"/>
  <c r="S6794"/>
  <c r="T6794" s="1"/>
  <c r="V6794"/>
  <c r="W6794"/>
  <c r="S6795"/>
  <c r="T6795" s="1"/>
  <c r="V6795"/>
  <c r="W6795"/>
  <c r="S6796"/>
  <c r="T6796" s="1"/>
  <c r="V6796"/>
  <c r="W6796"/>
  <c r="S6797"/>
  <c r="T6797" s="1"/>
  <c r="V6797"/>
  <c r="W6797"/>
  <c r="S6798"/>
  <c r="T6798" s="1"/>
  <c r="V6798"/>
  <c r="W6798"/>
  <c r="S6799"/>
  <c r="T6799" s="1"/>
  <c r="V6799"/>
  <c r="W6799"/>
  <c r="S6800"/>
  <c r="T6800" s="1"/>
  <c r="V6800"/>
  <c r="W6800"/>
  <c r="S6801"/>
  <c r="T6801" s="1"/>
  <c r="V6801"/>
  <c r="W6801"/>
  <c r="S6802"/>
  <c r="T6802" s="1"/>
  <c r="V6802"/>
  <c r="W6802"/>
  <c r="S6803"/>
  <c r="T6803" s="1"/>
  <c r="V6803"/>
  <c r="W6803"/>
  <c r="S6804"/>
  <c r="T6804" s="1"/>
  <c r="V6804"/>
  <c r="W6804"/>
  <c r="S6805"/>
  <c r="T6805" s="1"/>
  <c r="V6805"/>
  <c r="W6805"/>
  <c r="S6806"/>
  <c r="T6806" s="1"/>
  <c r="V6806"/>
  <c r="W6806"/>
  <c r="S6807"/>
  <c r="T6807" s="1"/>
  <c r="V6807"/>
  <c r="W6807"/>
  <c r="S6808"/>
  <c r="T6808" s="1"/>
  <c r="V6808"/>
  <c r="W6808"/>
  <c r="S6809"/>
  <c r="T6809" s="1"/>
  <c r="V6809"/>
  <c r="W6809"/>
  <c r="S6810"/>
  <c r="T6810" s="1"/>
  <c r="V6810"/>
  <c r="W6810"/>
  <c r="S6811"/>
  <c r="T6811" s="1"/>
  <c r="V6811"/>
  <c r="W6811"/>
  <c r="S6812"/>
  <c r="T6812" s="1"/>
  <c r="V6812"/>
  <c r="W6812"/>
  <c r="S6813"/>
  <c r="T6813" s="1"/>
  <c r="V6813"/>
  <c r="W6813"/>
  <c r="S6814"/>
  <c r="T6814" s="1"/>
  <c r="V6814"/>
  <c r="W6814"/>
  <c r="S6815"/>
  <c r="T6815" s="1"/>
  <c r="V6815"/>
  <c r="W6815"/>
  <c r="S6816"/>
  <c r="T6816" s="1"/>
  <c r="V6816"/>
  <c r="W6816"/>
  <c r="S6817"/>
  <c r="T6817" s="1"/>
  <c r="V6817"/>
  <c r="W6817"/>
  <c r="S6818"/>
  <c r="T6818" s="1"/>
  <c r="V6818"/>
  <c r="W6818"/>
  <c r="S6819"/>
  <c r="T6819" s="1"/>
  <c r="V6819"/>
  <c r="W6819"/>
  <c r="S6820"/>
  <c r="T6820" s="1"/>
  <c r="V6820"/>
  <c r="W6820"/>
  <c r="S6821"/>
  <c r="T6821" s="1"/>
  <c r="V6821"/>
  <c r="W6821"/>
  <c r="S6822"/>
  <c r="T6822" s="1"/>
  <c r="V6822"/>
  <c r="W6822"/>
  <c r="S6823"/>
  <c r="T6823" s="1"/>
  <c r="V6823"/>
  <c r="W6823"/>
  <c r="S6824"/>
  <c r="T6824" s="1"/>
  <c r="V6824"/>
  <c r="W6824"/>
  <c r="S6825"/>
  <c r="T6825" s="1"/>
  <c r="V6825"/>
  <c r="W6825"/>
  <c r="S6826"/>
  <c r="T6826" s="1"/>
  <c r="V6826"/>
  <c r="W6826"/>
  <c r="S6827"/>
  <c r="T6827" s="1"/>
  <c r="V6827"/>
  <c r="W6827"/>
  <c r="S6828"/>
  <c r="T6828" s="1"/>
  <c r="V6828"/>
  <c r="W6828"/>
  <c r="S6829"/>
  <c r="T6829" s="1"/>
  <c r="V6829"/>
  <c r="W6829"/>
  <c r="S6830"/>
  <c r="T6830" s="1"/>
  <c r="V6830"/>
  <c r="W6830"/>
  <c r="S6831"/>
  <c r="T6831" s="1"/>
  <c r="V6831"/>
  <c r="W6831"/>
  <c r="S6832"/>
  <c r="T6832" s="1"/>
  <c r="V6832"/>
  <c r="W6832"/>
  <c r="S6833"/>
  <c r="T6833" s="1"/>
  <c r="V6833"/>
  <c r="W6833"/>
  <c r="S6834"/>
  <c r="T6834" s="1"/>
  <c r="V6834"/>
  <c r="W6834"/>
  <c r="S6835"/>
  <c r="T6835" s="1"/>
  <c r="V6835"/>
  <c r="W6835"/>
  <c r="S6836"/>
  <c r="T6836" s="1"/>
  <c r="V6836"/>
  <c r="W6836"/>
  <c r="S6837"/>
  <c r="T6837" s="1"/>
  <c r="V6837"/>
  <c r="W6837"/>
  <c r="S6838"/>
  <c r="T6838" s="1"/>
  <c r="V6838"/>
  <c r="W6838"/>
  <c r="S6839"/>
  <c r="T6839" s="1"/>
  <c r="V6839"/>
  <c r="W6839"/>
  <c r="S6840"/>
  <c r="T6840" s="1"/>
  <c r="V6840"/>
  <c r="W6840"/>
  <c r="S6841"/>
  <c r="T6841" s="1"/>
  <c r="V6841"/>
  <c r="W6841"/>
  <c r="S6842"/>
  <c r="T6842" s="1"/>
  <c r="V6842"/>
  <c r="W6842"/>
  <c r="S6843"/>
  <c r="T6843" s="1"/>
  <c r="V6843"/>
  <c r="W6843"/>
  <c r="S6844"/>
  <c r="T6844" s="1"/>
  <c r="V6844"/>
  <c r="W6844"/>
  <c r="S6845"/>
  <c r="T6845" s="1"/>
  <c r="V6845"/>
  <c r="W6845"/>
  <c r="S6846"/>
  <c r="T6846" s="1"/>
  <c r="V6846"/>
  <c r="W6846"/>
  <c r="S6847"/>
  <c r="T6847" s="1"/>
  <c r="V6847"/>
  <c r="W6847"/>
  <c r="S6848"/>
  <c r="T6848" s="1"/>
  <c r="V6848"/>
  <c r="W6848"/>
  <c r="S6849"/>
  <c r="T6849" s="1"/>
  <c r="V6849"/>
  <c r="W6849"/>
  <c r="S6850"/>
  <c r="T6850" s="1"/>
  <c r="V6850"/>
  <c r="W6850"/>
  <c r="S6851"/>
  <c r="T6851" s="1"/>
  <c r="V6851"/>
  <c r="W6851"/>
  <c r="S6852"/>
  <c r="T6852" s="1"/>
  <c r="V6852"/>
  <c r="W6852"/>
  <c r="S6853"/>
  <c r="T6853" s="1"/>
  <c r="V6853"/>
  <c r="W6853"/>
  <c r="S6854"/>
  <c r="T6854" s="1"/>
  <c r="V6854"/>
  <c r="W6854"/>
  <c r="S6855"/>
  <c r="T6855" s="1"/>
  <c r="V6855"/>
  <c r="W6855"/>
  <c r="S6856"/>
  <c r="T6856" s="1"/>
  <c r="V6856"/>
  <c r="W6856"/>
  <c r="S6857"/>
  <c r="T6857" s="1"/>
  <c r="V6857"/>
  <c r="W6857"/>
  <c r="S6858"/>
  <c r="T6858" s="1"/>
  <c r="V6858"/>
  <c r="W6858"/>
  <c r="S6859"/>
  <c r="T6859" s="1"/>
  <c r="V6859"/>
  <c r="W6859"/>
  <c r="S6860"/>
  <c r="T6860" s="1"/>
  <c r="V6860"/>
  <c r="W6860"/>
  <c r="S6861"/>
  <c r="T6861" s="1"/>
  <c r="V6861"/>
  <c r="W6861"/>
  <c r="S6862"/>
  <c r="T6862" s="1"/>
  <c r="V6862"/>
  <c r="W6862"/>
  <c r="S6863"/>
  <c r="T6863" s="1"/>
  <c r="V6863"/>
  <c r="W6863"/>
  <c r="S6864"/>
  <c r="T6864" s="1"/>
  <c r="V6864"/>
  <c r="W6864"/>
  <c r="S6865"/>
  <c r="T6865" s="1"/>
  <c r="V6865"/>
  <c r="W6865"/>
  <c r="S6866"/>
  <c r="T6866" s="1"/>
  <c r="V6866"/>
  <c r="W6866"/>
  <c r="S6867"/>
  <c r="T6867" s="1"/>
  <c r="V6867"/>
  <c r="W6867"/>
  <c r="S6868"/>
  <c r="T6868" s="1"/>
  <c r="V6868"/>
  <c r="W6868"/>
  <c r="S6869"/>
  <c r="T6869" s="1"/>
  <c r="V6869"/>
  <c r="W6869"/>
  <c r="S6870"/>
  <c r="T6870" s="1"/>
  <c r="V6870"/>
  <c r="W6870"/>
  <c r="S6871"/>
  <c r="T6871" s="1"/>
  <c r="V6871"/>
  <c r="W6871"/>
  <c r="S6872"/>
  <c r="T6872" s="1"/>
  <c r="V6872"/>
  <c r="W6872"/>
  <c r="S6873"/>
  <c r="T6873" s="1"/>
  <c r="V6873"/>
  <c r="W6873"/>
  <c r="S6874"/>
  <c r="T6874" s="1"/>
  <c r="V6874"/>
  <c r="W6874"/>
  <c r="S6875"/>
  <c r="T6875" s="1"/>
  <c r="V6875"/>
  <c r="W6875"/>
  <c r="S6876"/>
  <c r="T6876" s="1"/>
  <c r="V6876"/>
  <c r="W6876"/>
  <c r="S6877"/>
  <c r="T6877" s="1"/>
  <c r="V6877"/>
  <c r="W6877"/>
  <c r="S6878"/>
  <c r="T6878" s="1"/>
  <c r="V6878"/>
  <c r="W6878"/>
  <c r="S6879"/>
  <c r="T6879" s="1"/>
  <c r="V6879"/>
  <c r="W6879"/>
  <c r="S6880"/>
  <c r="T6880" s="1"/>
  <c r="V6880"/>
  <c r="W6880"/>
  <c r="S6881"/>
  <c r="T6881" s="1"/>
  <c r="V6881"/>
  <c r="W6881"/>
  <c r="S6882"/>
  <c r="T6882" s="1"/>
  <c r="V6882"/>
  <c r="W6882"/>
  <c r="S6883"/>
  <c r="T6883" s="1"/>
  <c r="V6883"/>
  <c r="W6883"/>
  <c r="S6884"/>
  <c r="T6884" s="1"/>
  <c r="V6884"/>
  <c r="W6884"/>
  <c r="S6885"/>
  <c r="T6885" s="1"/>
  <c r="V6885"/>
  <c r="W6885"/>
  <c r="S6886"/>
  <c r="T6886" s="1"/>
  <c r="V6886"/>
  <c r="W6886"/>
  <c r="S6887"/>
  <c r="T6887" s="1"/>
  <c r="V6887"/>
  <c r="W6887"/>
  <c r="S6888"/>
  <c r="T6888" s="1"/>
  <c r="V6888"/>
  <c r="W6888"/>
  <c r="S6889"/>
  <c r="T6889" s="1"/>
  <c r="V6889"/>
  <c r="W6889"/>
  <c r="S6890"/>
  <c r="T6890" s="1"/>
  <c r="V6890"/>
  <c r="W6890"/>
  <c r="S6891"/>
  <c r="T6891" s="1"/>
  <c r="V6891"/>
  <c r="W6891"/>
  <c r="S6892"/>
  <c r="T6892" s="1"/>
  <c r="V6892"/>
  <c r="W6892"/>
  <c r="S6893"/>
  <c r="T6893" s="1"/>
  <c r="V6893"/>
  <c r="W6893"/>
  <c r="S6894"/>
  <c r="T6894" s="1"/>
  <c r="V6894"/>
  <c r="W6894"/>
  <c r="S6895"/>
  <c r="T6895" s="1"/>
  <c r="V6895"/>
  <c r="W6895"/>
  <c r="S6896"/>
  <c r="T6896" s="1"/>
  <c r="V6896"/>
  <c r="W6896"/>
  <c r="S6897"/>
  <c r="T6897" s="1"/>
  <c r="V6897"/>
  <c r="W6897"/>
  <c r="S6898"/>
  <c r="T6898" s="1"/>
  <c r="V6898"/>
  <c r="W6898"/>
  <c r="S6899"/>
  <c r="T6899" s="1"/>
  <c r="V6899"/>
  <c r="W6899"/>
  <c r="S6900"/>
  <c r="T6900" s="1"/>
  <c r="V6900"/>
  <c r="W6900"/>
  <c r="S6901"/>
  <c r="T6901" s="1"/>
  <c r="V6901"/>
  <c r="W6901"/>
  <c r="S6902"/>
  <c r="T6902" s="1"/>
  <c r="V6902"/>
  <c r="W6902"/>
  <c r="S6903"/>
  <c r="T6903" s="1"/>
  <c r="V6903"/>
  <c r="W6903"/>
  <c r="S6904"/>
  <c r="T6904" s="1"/>
  <c r="V6904"/>
  <c r="W6904"/>
  <c r="S6905"/>
  <c r="T6905" s="1"/>
  <c r="V6905"/>
  <c r="W6905"/>
  <c r="S6906"/>
  <c r="T6906" s="1"/>
  <c r="V6906"/>
  <c r="W6906"/>
  <c r="S6907"/>
  <c r="T6907" s="1"/>
  <c r="V6907"/>
  <c r="W6907"/>
  <c r="S6908"/>
  <c r="T6908" s="1"/>
  <c r="V6908"/>
  <c r="W6908"/>
  <c r="S6909"/>
  <c r="T6909" s="1"/>
  <c r="V6909"/>
  <c r="W6909"/>
  <c r="S6910"/>
  <c r="T6910" s="1"/>
  <c r="V6910"/>
  <c r="W6910"/>
  <c r="S6911"/>
  <c r="T6911" s="1"/>
  <c r="V6911"/>
  <c r="W6911"/>
  <c r="S6912"/>
  <c r="T6912" s="1"/>
  <c r="V6912"/>
  <c r="W6912"/>
  <c r="S6913"/>
  <c r="T6913" s="1"/>
  <c r="V6913"/>
  <c r="W6913"/>
  <c r="S6914"/>
  <c r="T6914" s="1"/>
  <c r="V6914"/>
  <c r="W6914"/>
  <c r="S6915"/>
  <c r="T6915" s="1"/>
  <c r="V6915"/>
  <c r="W6915"/>
  <c r="S6916"/>
  <c r="T6916" s="1"/>
  <c r="V6916"/>
  <c r="W6916"/>
  <c r="S6917"/>
  <c r="T6917" s="1"/>
  <c r="V6917"/>
  <c r="W6917"/>
  <c r="S6918"/>
  <c r="T6918" s="1"/>
  <c r="V6918"/>
  <c r="W6918"/>
  <c r="S6919"/>
  <c r="T6919" s="1"/>
  <c r="V6919"/>
  <c r="W6919"/>
  <c r="S6920"/>
  <c r="T6920" s="1"/>
  <c r="V6920"/>
  <c r="W6920"/>
  <c r="S6921"/>
  <c r="T6921" s="1"/>
  <c r="V6921"/>
  <c r="W6921"/>
  <c r="S6922"/>
  <c r="T6922" s="1"/>
  <c r="V6922"/>
  <c r="W6922"/>
  <c r="S6923"/>
  <c r="T6923" s="1"/>
  <c r="V6923"/>
  <c r="W6923"/>
  <c r="S6924"/>
  <c r="T6924" s="1"/>
  <c r="V6924"/>
  <c r="W6924"/>
  <c r="S6925"/>
  <c r="T6925" s="1"/>
  <c r="V6925"/>
  <c r="W6925"/>
  <c r="S6926"/>
  <c r="T6926" s="1"/>
  <c r="V6926"/>
  <c r="W6926"/>
  <c r="S6927"/>
  <c r="T6927" s="1"/>
  <c r="V6927"/>
  <c r="W6927"/>
  <c r="S6928"/>
  <c r="T6928" s="1"/>
  <c r="V6928"/>
  <c r="W6928"/>
  <c r="S6929"/>
  <c r="T6929" s="1"/>
  <c r="V6929"/>
  <c r="W6929"/>
  <c r="S6930"/>
  <c r="T6930" s="1"/>
  <c r="V6930"/>
  <c r="W6930"/>
  <c r="S6931"/>
  <c r="T6931" s="1"/>
  <c r="V6931"/>
  <c r="W6931"/>
  <c r="S6932"/>
  <c r="T6932" s="1"/>
  <c r="V6932"/>
  <c r="W6932"/>
  <c r="S6933"/>
  <c r="T6933" s="1"/>
  <c r="V6933"/>
  <c r="W6933"/>
  <c r="S6934"/>
  <c r="T6934" s="1"/>
  <c r="V6934"/>
  <c r="W6934"/>
  <c r="S6935"/>
  <c r="T6935" s="1"/>
  <c r="V6935"/>
  <c r="W6935"/>
  <c r="S6936"/>
  <c r="T6936" s="1"/>
  <c r="V6936"/>
  <c r="W6936"/>
  <c r="S6937"/>
  <c r="T6937" s="1"/>
  <c r="V6937"/>
  <c r="W6937"/>
  <c r="S6938"/>
  <c r="T6938" s="1"/>
  <c r="V6938"/>
  <c r="W6938"/>
  <c r="S6939"/>
  <c r="T6939" s="1"/>
  <c r="V6939"/>
  <c r="W6939"/>
  <c r="S6940"/>
  <c r="T6940" s="1"/>
  <c r="V6940"/>
  <c r="W6940"/>
  <c r="S6941"/>
  <c r="T6941" s="1"/>
  <c r="V6941"/>
  <c r="W6941"/>
  <c r="S6942"/>
  <c r="T6942" s="1"/>
  <c r="V6942"/>
  <c r="W6942"/>
  <c r="S6943"/>
  <c r="T6943" s="1"/>
  <c r="V6943"/>
  <c r="W6943"/>
  <c r="S6944"/>
  <c r="T6944" s="1"/>
  <c r="V6944"/>
  <c r="W6944"/>
  <c r="S6945"/>
  <c r="T6945" s="1"/>
  <c r="V6945"/>
  <c r="W6945"/>
  <c r="S6946"/>
  <c r="T6946" s="1"/>
  <c r="V6946"/>
  <c r="W6946"/>
  <c r="S6947"/>
  <c r="T6947" s="1"/>
  <c r="V6947"/>
  <c r="W6947"/>
  <c r="S6948"/>
  <c r="T6948" s="1"/>
  <c r="V6948"/>
  <c r="W6948"/>
  <c r="S6949"/>
  <c r="T6949" s="1"/>
  <c r="V6949"/>
  <c r="W6949"/>
  <c r="S6950"/>
  <c r="T6950" s="1"/>
  <c r="V6950"/>
  <c r="W6950"/>
  <c r="S6951"/>
  <c r="T6951" s="1"/>
  <c r="V6951"/>
  <c r="W6951"/>
  <c r="S6952"/>
  <c r="T6952" s="1"/>
  <c r="V6952"/>
  <c r="W6952"/>
  <c r="S6953"/>
  <c r="T6953" s="1"/>
  <c r="V6953"/>
  <c r="W6953"/>
  <c r="S6954"/>
  <c r="T6954" s="1"/>
  <c r="V6954"/>
  <c r="W6954"/>
  <c r="S6955"/>
  <c r="T6955" s="1"/>
  <c r="V6955"/>
  <c r="W6955"/>
  <c r="S6956"/>
  <c r="T6956" s="1"/>
  <c r="V6956"/>
  <c r="W6956"/>
  <c r="S6957"/>
  <c r="T6957" s="1"/>
  <c r="V6957"/>
  <c r="W6957"/>
  <c r="S6958"/>
  <c r="T6958" s="1"/>
  <c r="V6958"/>
  <c r="W6958"/>
  <c r="S6959"/>
  <c r="T6959" s="1"/>
  <c r="V6959"/>
  <c r="W6959"/>
  <c r="S6960"/>
  <c r="T6960" s="1"/>
  <c r="V6960"/>
  <c r="W6960"/>
  <c r="S6961"/>
  <c r="T6961" s="1"/>
  <c r="V6961"/>
  <c r="W6961"/>
  <c r="S6962"/>
  <c r="T6962" s="1"/>
  <c r="V6962"/>
  <c r="W6962"/>
  <c r="S6963"/>
  <c r="T6963" s="1"/>
  <c r="V6963"/>
  <c r="W6963"/>
  <c r="S6964"/>
  <c r="T6964" s="1"/>
  <c r="V6964"/>
  <c r="W6964"/>
  <c r="S6965"/>
  <c r="T6965" s="1"/>
  <c r="V6965"/>
  <c r="W6965"/>
  <c r="S6966"/>
  <c r="T6966" s="1"/>
  <c r="V6966"/>
  <c r="W6966"/>
  <c r="S6967"/>
  <c r="T6967" s="1"/>
  <c r="V6967"/>
  <c r="W6967"/>
  <c r="S6968"/>
  <c r="T6968" s="1"/>
  <c r="V6968"/>
  <c r="W6968"/>
  <c r="S6969"/>
  <c r="T6969" s="1"/>
  <c r="V6969"/>
  <c r="W6969"/>
  <c r="S6970"/>
  <c r="T6970" s="1"/>
  <c r="V6970"/>
  <c r="W6970"/>
  <c r="S6971"/>
  <c r="T6971" s="1"/>
  <c r="V6971"/>
  <c r="W6971"/>
  <c r="S6972"/>
  <c r="T6972" s="1"/>
  <c r="V6972"/>
  <c r="W6972"/>
  <c r="S6973"/>
  <c r="T6973" s="1"/>
  <c r="V6973"/>
  <c r="W6973"/>
  <c r="S6974"/>
  <c r="T6974" s="1"/>
  <c r="V6974"/>
  <c r="W6974"/>
  <c r="S6975"/>
  <c r="T6975" s="1"/>
  <c r="V6975"/>
  <c r="W6975"/>
  <c r="S6976"/>
  <c r="T6976" s="1"/>
  <c r="V6976"/>
  <c r="W6976"/>
  <c r="S6977"/>
  <c r="T6977" s="1"/>
  <c r="V6977"/>
  <c r="W6977"/>
  <c r="S6978"/>
  <c r="T6978" s="1"/>
  <c r="V6978"/>
  <c r="W6978"/>
  <c r="S6979"/>
  <c r="T6979" s="1"/>
  <c r="V6979"/>
  <c r="W6979"/>
  <c r="S6980"/>
  <c r="T6980" s="1"/>
  <c r="V6980"/>
  <c r="W6980"/>
  <c r="S6981"/>
  <c r="T6981" s="1"/>
  <c r="V6981"/>
  <c r="W6981"/>
  <c r="S6982"/>
  <c r="T6982" s="1"/>
  <c r="V6982"/>
  <c r="W6982"/>
  <c r="S6983"/>
  <c r="T6983" s="1"/>
  <c r="V6983"/>
  <c r="W6983"/>
  <c r="S6984"/>
  <c r="T6984" s="1"/>
  <c r="V6984"/>
  <c r="W6984"/>
  <c r="S6985"/>
  <c r="T6985" s="1"/>
  <c r="V6985"/>
  <c r="W6985"/>
  <c r="S6986"/>
  <c r="T6986" s="1"/>
  <c r="V6986"/>
  <c r="W6986"/>
  <c r="S6987"/>
  <c r="T6987" s="1"/>
  <c r="V6987"/>
  <c r="W6987"/>
  <c r="S6988"/>
  <c r="T6988" s="1"/>
  <c r="V6988"/>
  <c r="W6988"/>
  <c r="S6989"/>
  <c r="T6989" s="1"/>
  <c r="V6989"/>
  <c r="W6989"/>
  <c r="S6990"/>
  <c r="T6990" s="1"/>
  <c r="V6990"/>
  <c r="W6990"/>
  <c r="S6991"/>
  <c r="T6991" s="1"/>
  <c r="V6991"/>
  <c r="W6991"/>
  <c r="S6992"/>
  <c r="T6992" s="1"/>
  <c r="V6992"/>
  <c r="W6992"/>
  <c r="S6993"/>
  <c r="T6993" s="1"/>
  <c r="V6993"/>
  <c r="W6993"/>
  <c r="S6994"/>
  <c r="T6994" s="1"/>
  <c r="V6994"/>
  <c r="W6994"/>
  <c r="S6995"/>
  <c r="T6995" s="1"/>
  <c r="V6995"/>
  <c r="W6995"/>
  <c r="S6996"/>
  <c r="T6996" s="1"/>
  <c r="V6996"/>
  <c r="W6996"/>
  <c r="S6997"/>
  <c r="T6997" s="1"/>
  <c r="V6997"/>
  <c r="W6997"/>
  <c r="S6998"/>
  <c r="T6998" s="1"/>
  <c r="V6998"/>
  <c r="W6998"/>
  <c r="S6999"/>
  <c r="T6999" s="1"/>
  <c r="V6999"/>
  <c r="W6999"/>
  <c r="S7000"/>
  <c r="T7000" s="1"/>
  <c r="V7000"/>
  <c r="W7000"/>
  <c r="S7001"/>
  <c r="T7001" s="1"/>
  <c r="V7001"/>
  <c r="W7001"/>
  <c r="S7002"/>
  <c r="T7002" s="1"/>
  <c r="V7002"/>
  <c r="W7002"/>
  <c r="S7003"/>
  <c r="T7003" s="1"/>
  <c r="V7003"/>
  <c r="W7003"/>
  <c r="S7004"/>
  <c r="T7004" s="1"/>
  <c r="V7004"/>
  <c r="W7004"/>
  <c r="S7005"/>
  <c r="T7005" s="1"/>
  <c r="V7005"/>
  <c r="W7005"/>
  <c r="S7006"/>
  <c r="T7006" s="1"/>
  <c r="V7006"/>
  <c r="W7006"/>
  <c r="S7007"/>
  <c r="T7007" s="1"/>
  <c r="V7007"/>
  <c r="W7007"/>
  <c r="S7008"/>
  <c r="T7008" s="1"/>
  <c r="V7008"/>
  <c r="W7008"/>
  <c r="S7009"/>
  <c r="T7009" s="1"/>
  <c r="V7009"/>
  <c r="W7009"/>
  <c r="S7010"/>
  <c r="T7010" s="1"/>
  <c r="V7010"/>
  <c r="W7010"/>
  <c r="S7011"/>
  <c r="T7011" s="1"/>
  <c r="V7011"/>
  <c r="W7011"/>
  <c r="S7012"/>
  <c r="T7012" s="1"/>
  <c r="V7012"/>
  <c r="W7012"/>
  <c r="S7013"/>
  <c r="T7013" s="1"/>
  <c r="V7013"/>
  <c r="W7013"/>
  <c r="S7014"/>
  <c r="T7014" s="1"/>
  <c r="V7014"/>
  <c r="W7014"/>
  <c r="S7015"/>
  <c r="T7015" s="1"/>
  <c r="V7015"/>
  <c r="W7015"/>
  <c r="S7016"/>
  <c r="T7016" s="1"/>
  <c r="V7016"/>
  <c r="W7016"/>
  <c r="S7017"/>
  <c r="T7017" s="1"/>
  <c r="V7017"/>
  <c r="W7017"/>
  <c r="S7018"/>
  <c r="T7018" s="1"/>
  <c r="V7018"/>
  <c r="W7018"/>
  <c r="S7019"/>
  <c r="T7019" s="1"/>
  <c r="V7019"/>
  <c r="W7019"/>
  <c r="S7020"/>
  <c r="T7020" s="1"/>
  <c r="V7020"/>
  <c r="W7020"/>
  <c r="S7021"/>
  <c r="T7021" s="1"/>
  <c r="V7021"/>
  <c r="W7021"/>
  <c r="S7022"/>
  <c r="T7022" s="1"/>
  <c r="V7022"/>
  <c r="W7022"/>
  <c r="S7023"/>
  <c r="T7023" s="1"/>
  <c r="V7023"/>
  <c r="W7023"/>
  <c r="S7024"/>
  <c r="T7024" s="1"/>
  <c r="V7024"/>
  <c r="W7024"/>
  <c r="S7025"/>
  <c r="T7025" s="1"/>
  <c r="V7025"/>
  <c r="W7025"/>
  <c r="S7026"/>
  <c r="T7026" s="1"/>
  <c r="V7026"/>
  <c r="W7026"/>
  <c r="S7027"/>
  <c r="T7027" s="1"/>
  <c r="V7027"/>
  <c r="W7027"/>
  <c r="S7028"/>
  <c r="T7028" s="1"/>
  <c r="V7028"/>
  <c r="W7028"/>
  <c r="S7029"/>
  <c r="T7029" s="1"/>
  <c r="V7029"/>
  <c r="W7029"/>
  <c r="S7030"/>
  <c r="T7030" s="1"/>
  <c r="V7030"/>
  <c r="W7030"/>
  <c r="S7031"/>
  <c r="T7031" s="1"/>
  <c r="V7031"/>
  <c r="W7031"/>
  <c r="S7032"/>
  <c r="T7032" s="1"/>
  <c r="V7032"/>
  <c r="W7032"/>
  <c r="S7033"/>
  <c r="T7033" s="1"/>
  <c r="V7033"/>
  <c r="W7033"/>
  <c r="S7034"/>
  <c r="T7034" s="1"/>
  <c r="V7034"/>
  <c r="W7034"/>
  <c r="S7035"/>
  <c r="T7035" s="1"/>
  <c r="V7035"/>
  <c r="W7035"/>
  <c r="S7036"/>
  <c r="T7036" s="1"/>
  <c r="V7036"/>
  <c r="W7036"/>
  <c r="S7037"/>
  <c r="T7037" s="1"/>
  <c r="V7037"/>
  <c r="W7037"/>
  <c r="S7038"/>
  <c r="T7038" s="1"/>
  <c r="V7038"/>
  <c r="W7038"/>
  <c r="S7039"/>
  <c r="T7039" s="1"/>
  <c r="V7039"/>
  <c r="W7039"/>
  <c r="S7040"/>
  <c r="T7040" s="1"/>
  <c r="V7040"/>
  <c r="W7040"/>
  <c r="S7041"/>
  <c r="T7041" s="1"/>
  <c r="V7041"/>
  <c r="W7041"/>
  <c r="S7042"/>
  <c r="T7042" s="1"/>
  <c r="V7042"/>
  <c r="W7042"/>
  <c r="S7043"/>
  <c r="T7043" s="1"/>
  <c r="V7043"/>
  <c r="W7043"/>
  <c r="S7044"/>
  <c r="T7044" s="1"/>
  <c r="V7044"/>
  <c r="W7044"/>
  <c r="S7045"/>
  <c r="T7045" s="1"/>
  <c r="V7045"/>
  <c r="W7045"/>
  <c r="S7046"/>
  <c r="T7046" s="1"/>
  <c r="V7046"/>
  <c r="W7046"/>
  <c r="S7047"/>
  <c r="T7047" s="1"/>
  <c r="V7047"/>
  <c r="W7047"/>
  <c r="S7048"/>
  <c r="T7048" s="1"/>
  <c r="V7048"/>
  <c r="W7048"/>
  <c r="S7049"/>
  <c r="T7049" s="1"/>
  <c r="V7049"/>
  <c r="W7049"/>
  <c r="S7050"/>
  <c r="T7050" s="1"/>
  <c r="V7050"/>
  <c r="W7050"/>
  <c r="S7051"/>
  <c r="T7051" s="1"/>
  <c r="V7051"/>
  <c r="W7051"/>
  <c r="S7052"/>
  <c r="T7052" s="1"/>
  <c r="V7052"/>
  <c r="W7052"/>
  <c r="S7053"/>
  <c r="T7053" s="1"/>
  <c r="V7053"/>
  <c r="W7053"/>
  <c r="S7054"/>
  <c r="T7054" s="1"/>
  <c r="V7054"/>
  <c r="W7054"/>
  <c r="S7055"/>
  <c r="T7055" s="1"/>
  <c r="V7055"/>
  <c r="W7055"/>
  <c r="S7056"/>
  <c r="T7056" s="1"/>
  <c r="V7056"/>
  <c r="W7056"/>
  <c r="S7057"/>
  <c r="T7057" s="1"/>
  <c r="V7057"/>
  <c r="W7057"/>
  <c r="S7058"/>
  <c r="T7058" s="1"/>
  <c r="V7058"/>
  <c r="W7058"/>
  <c r="S7059"/>
  <c r="T7059" s="1"/>
  <c r="V7059"/>
  <c r="W7059"/>
  <c r="S7060"/>
  <c r="T7060" s="1"/>
  <c r="V7060"/>
  <c r="W7060"/>
  <c r="S7061"/>
  <c r="T7061" s="1"/>
  <c r="V7061"/>
  <c r="W7061"/>
  <c r="S7062"/>
  <c r="T7062" s="1"/>
  <c r="V7062"/>
  <c r="W7062"/>
  <c r="S7063"/>
  <c r="T7063" s="1"/>
  <c r="V7063"/>
  <c r="W7063"/>
  <c r="S7064"/>
  <c r="T7064" s="1"/>
  <c r="V7064"/>
  <c r="W7064"/>
  <c r="S7065"/>
  <c r="T7065" s="1"/>
  <c r="V7065"/>
  <c r="W7065"/>
  <c r="S7066"/>
  <c r="T7066" s="1"/>
  <c r="V7066"/>
  <c r="W7066"/>
  <c r="S7067"/>
  <c r="T7067" s="1"/>
  <c r="V7067"/>
  <c r="W7067"/>
  <c r="S7068"/>
  <c r="T7068" s="1"/>
  <c r="V7068"/>
  <c r="W7068"/>
  <c r="S7069"/>
  <c r="T7069" s="1"/>
  <c r="V7069"/>
  <c r="W7069"/>
  <c r="S7070"/>
  <c r="T7070" s="1"/>
  <c r="V7070"/>
  <c r="W7070"/>
  <c r="S7071"/>
  <c r="T7071" s="1"/>
  <c r="V7071"/>
  <c r="W7071"/>
  <c r="S7072"/>
  <c r="T7072" s="1"/>
  <c r="V7072"/>
  <c r="W7072"/>
  <c r="S7073"/>
  <c r="T7073" s="1"/>
  <c r="V7073"/>
  <c r="W7073"/>
  <c r="S7074"/>
  <c r="T7074" s="1"/>
  <c r="V7074"/>
  <c r="W7074"/>
  <c r="S7075"/>
  <c r="T7075" s="1"/>
  <c r="V7075"/>
  <c r="W7075"/>
  <c r="S7076"/>
  <c r="T7076" s="1"/>
  <c r="V7076"/>
  <c r="W7076"/>
  <c r="S7077"/>
  <c r="T7077" s="1"/>
  <c r="V7077"/>
  <c r="W7077"/>
  <c r="S7078"/>
  <c r="T7078" s="1"/>
  <c r="V7078"/>
  <c r="W7078"/>
  <c r="S7079"/>
  <c r="T7079" s="1"/>
  <c r="V7079"/>
  <c r="W7079"/>
  <c r="S7080"/>
  <c r="T7080" s="1"/>
  <c r="V7080"/>
  <c r="W7080"/>
  <c r="S7081"/>
  <c r="T7081" s="1"/>
  <c r="V7081"/>
  <c r="W7081"/>
  <c r="S7082"/>
  <c r="T7082" s="1"/>
  <c r="V7082"/>
  <c r="W7082"/>
  <c r="S7083"/>
  <c r="T7083" s="1"/>
  <c r="V7083"/>
  <c r="W7083"/>
  <c r="S7084"/>
  <c r="T7084" s="1"/>
  <c r="V7084"/>
  <c r="W7084"/>
  <c r="S7085"/>
  <c r="T7085" s="1"/>
  <c r="V7085"/>
  <c r="W7085"/>
  <c r="S7086"/>
  <c r="T7086" s="1"/>
  <c r="V7086"/>
  <c r="W7086"/>
  <c r="S7087"/>
  <c r="T7087" s="1"/>
  <c r="V7087"/>
  <c r="W7087"/>
  <c r="S7088"/>
  <c r="T7088" s="1"/>
  <c r="V7088"/>
  <c r="W7088"/>
  <c r="S7089"/>
  <c r="T7089" s="1"/>
  <c r="V7089"/>
  <c r="W7089"/>
  <c r="S7090"/>
  <c r="T7090" s="1"/>
  <c r="V7090"/>
  <c r="W7090"/>
  <c r="S7091"/>
  <c r="T7091" s="1"/>
  <c r="V7091"/>
  <c r="W7091"/>
  <c r="S7092"/>
  <c r="T7092" s="1"/>
  <c r="V7092"/>
  <c r="W7092"/>
  <c r="S7093"/>
  <c r="T7093" s="1"/>
  <c r="V7093"/>
  <c r="W7093"/>
  <c r="S7094"/>
  <c r="T7094" s="1"/>
  <c r="V7094"/>
  <c r="W7094"/>
  <c r="S7095"/>
  <c r="T7095" s="1"/>
  <c r="V7095"/>
  <c r="W7095"/>
  <c r="S7096"/>
  <c r="T7096" s="1"/>
  <c r="V7096"/>
  <c r="W7096"/>
  <c r="S7097"/>
  <c r="T7097" s="1"/>
  <c r="V7097"/>
  <c r="W7097"/>
  <c r="S7098"/>
  <c r="T7098" s="1"/>
  <c r="V7098"/>
  <c r="W7098"/>
  <c r="S7099"/>
  <c r="T7099" s="1"/>
  <c r="V7099"/>
  <c r="W7099"/>
  <c r="S7100"/>
  <c r="T7100" s="1"/>
  <c r="V7100"/>
  <c r="W7100"/>
  <c r="S7101"/>
  <c r="T7101" s="1"/>
  <c r="V7101"/>
  <c r="W7101"/>
  <c r="S7102"/>
  <c r="T7102" s="1"/>
  <c r="V7102"/>
  <c r="W7102"/>
  <c r="S7103"/>
  <c r="T7103" s="1"/>
  <c r="V7103"/>
  <c r="W7103"/>
  <c r="S7104"/>
  <c r="T7104" s="1"/>
  <c r="V7104"/>
  <c r="W7104"/>
  <c r="S7105"/>
  <c r="T7105" s="1"/>
  <c r="V7105"/>
  <c r="W7105"/>
  <c r="S7106"/>
  <c r="T7106" s="1"/>
  <c r="V7106"/>
  <c r="W7106"/>
  <c r="S7107"/>
  <c r="T7107" s="1"/>
  <c r="V7107"/>
  <c r="W7107"/>
  <c r="S7108"/>
  <c r="T7108" s="1"/>
  <c r="V7108"/>
  <c r="W7108"/>
  <c r="S7109"/>
  <c r="T7109" s="1"/>
  <c r="V7109"/>
  <c r="W7109"/>
  <c r="S7110"/>
  <c r="T7110" s="1"/>
  <c r="V7110"/>
  <c r="W7110"/>
  <c r="S7111"/>
  <c r="T7111" s="1"/>
  <c r="V7111"/>
  <c r="W7111"/>
  <c r="S7112"/>
  <c r="T7112" s="1"/>
  <c r="V7112"/>
  <c r="W7112"/>
  <c r="S7113"/>
  <c r="T7113" s="1"/>
  <c r="V7113"/>
  <c r="W7113"/>
  <c r="S7114"/>
  <c r="T7114" s="1"/>
  <c r="V7114"/>
  <c r="W7114"/>
  <c r="S7115"/>
  <c r="T7115" s="1"/>
  <c r="V7115"/>
  <c r="W7115"/>
  <c r="S7116"/>
  <c r="T7116" s="1"/>
  <c r="V7116"/>
  <c r="W7116"/>
  <c r="S7117"/>
  <c r="T7117" s="1"/>
  <c r="V7117"/>
  <c r="W7117"/>
  <c r="S7118"/>
  <c r="T7118" s="1"/>
  <c r="V7118"/>
  <c r="W7118"/>
  <c r="S7119"/>
  <c r="T7119" s="1"/>
  <c r="V7119"/>
  <c r="W7119"/>
  <c r="S7120"/>
  <c r="T7120" s="1"/>
  <c r="V7120"/>
  <c r="W7120"/>
  <c r="S7121"/>
  <c r="T7121" s="1"/>
  <c r="V7121"/>
  <c r="W7121"/>
  <c r="S7122"/>
  <c r="T7122" s="1"/>
  <c r="V7122"/>
  <c r="W7122"/>
  <c r="S7123"/>
  <c r="T7123" s="1"/>
  <c r="V7123"/>
  <c r="W7123"/>
  <c r="S7124"/>
  <c r="T7124" s="1"/>
  <c r="V7124"/>
  <c r="W7124"/>
  <c r="S7125"/>
  <c r="T7125" s="1"/>
  <c r="V7125"/>
  <c r="W7125"/>
  <c r="S7126"/>
  <c r="T7126" s="1"/>
  <c r="V7126"/>
  <c r="W7126"/>
  <c r="S7127"/>
  <c r="T7127" s="1"/>
  <c r="V7127"/>
  <c r="W7127"/>
  <c r="S7128"/>
  <c r="T7128" s="1"/>
  <c r="V7128"/>
  <c r="W7128"/>
  <c r="S7129"/>
  <c r="T7129" s="1"/>
  <c r="V7129"/>
  <c r="W7129"/>
  <c r="S7130"/>
  <c r="T7130" s="1"/>
  <c r="V7130"/>
  <c r="W7130"/>
  <c r="S7131"/>
  <c r="T7131" s="1"/>
  <c r="V7131"/>
  <c r="W7131"/>
  <c r="S7132"/>
  <c r="T7132" s="1"/>
  <c r="V7132"/>
  <c r="W7132"/>
  <c r="S7133"/>
  <c r="T7133" s="1"/>
  <c r="V7133"/>
  <c r="W7133"/>
  <c r="S7134"/>
  <c r="T7134" s="1"/>
  <c r="V7134"/>
  <c r="W7134"/>
  <c r="S7135"/>
  <c r="T7135" s="1"/>
  <c r="V7135"/>
  <c r="W7135"/>
  <c r="S7136"/>
  <c r="T7136" s="1"/>
  <c r="V7136"/>
  <c r="W7136"/>
  <c r="S7137"/>
  <c r="T7137" s="1"/>
  <c r="V7137"/>
  <c r="W7137"/>
  <c r="S7138"/>
  <c r="T7138" s="1"/>
  <c r="V7138"/>
  <c r="W7138"/>
  <c r="S7139"/>
  <c r="T7139" s="1"/>
  <c r="V7139"/>
  <c r="W7139"/>
  <c r="S7140"/>
  <c r="T7140" s="1"/>
  <c r="V7140"/>
  <c r="W7140"/>
  <c r="S7141"/>
  <c r="T7141" s="1"/>
  <c r="V7141"/>
  <c r="W7141"/>
  <c r="S7142"/>
  <c r="T7142" s="1"/>
  <c r="V7142"/>
  <c r="W7142"/>
  <c r="S7143"/>
  <c r="T7143" s="1"/>
  <c r="V7143"/>
  <c r="W7143"/>
  <c r="S7144"/>
  <c r="T7144" s="1"/>
  <c r="V7144"/>
  <c r="W7144"/>
  <c r="S7145"/>
  <c r="T7145" s="1"/>
  <c r="V7145"/>
  <c r="W7145"/>
  <c r="S7146"/>
  <c r="T7146" s="1"/>
  <c r="V7146"/>
  <c r="W7146"/>
  <c r="S7147"/>
  <c r="T7147" s="1"/>
  <c r="V7147"/>
  <c r="W7147"/>
  <c r="S7148"/>
  <c r="T7148" s="1"/>
  <c r="V7148"/>
  <c r="W7148"/>
  <c r="S7149"/>
  <c r="T7149" s="1"/>
  <c r="V7149"/>
  <c r="W7149"/>
  <c r="S7150"/>
  <c r="T7150" s="1"/>
  <c r="V7150"/>
  <c r="W7150"/>
  <c r="S7151"/>
  <c r="T7151" s="1"/>
  <c r="V7151"/>
  <c r="W7151"/>
  <c r="S7152"/>
  <c r="T7152" s="1"/>
  <c r="V7152"/>
  <c r="W7152"/>
  <c r="S7153"/>
  <c r="T7153" s="1"/>
  <c r="V7153"/>
  <c r="W7153"/>
  <c r="S7154"/>
  <c r="T7154" s="1"/>
  <c r="V7154"/>
  <c r="W7154"/>
  <c r="S7155"/>
  <c r="T7155" s="1"/>
  <c r="V7155"/>
  <c r="W7155"/>
  <c r="S7156"/>
  <c r="T7156" s="1"/>
  <c r="V7156"/>
  <c r="W7156"/>
  <c r="S7157"/>
  <c r="T7157" s="1"/>
  <c r="V7157"/>
  <c r="W7157"/>
  <c r="S7158"/>
  <c r="T7158" s="1"/>
  <c r="V7158"/>
  <c r="W7158"/>
  <c r="S7159"/>
  <c r="T7159" s="1"/>
  <c r="V7159"/>
  <c r="W7159"/>
  <c r="S7160"/>
  <c r="T7160" s="1"/>
  <c r="V7160"/>
  <c r="W7160"/>
  <c r="S7161"/>
  <c r="T7161" s="1"/>
  <c r="V7161"/>
  <c r="W7161"/>
  <c r="S7162"/>
  <c r="T7162" s="1"/>
  <c r="V7162"/>
  <c r="W7162"/>
  <c r="S7163"/>
  <c r="T7163" s="1"/>
  <c r="V7163"/>
  <c r="W7163"/>
  <c r="S7164"/>
  <c r="T7164" s="1"/>
  <c r="V7164"/>
  <c r="W7164"/>
  <c r="S7165"/>
  <c r="T7165" s="1"/>
  <c r="V7165"/>
  <c r="W7165"/>
  <c r="S7166"/>
  <c r="T7166" s="1"/>
  <c r="V7166"/>
  <c r="W7166"/>
  <c r="S7167"/>
  <c r="T7167" s="1"/>
  <c r="V7167"/>
  <c r="W7167"/>
  <c r="S7168"/>
  <c r="T7168" s="1"/>
  <c r="V7168"/>
  <c r="W7168"/>
  <c r="S7169"/>
  <c r="T7169" s="1"/>
  <c r="V7169"/>
  <c r="W7169"/>
  <c r="S7170"/>
  <c r="T7170" s="1"/>
  <c r="V7170"/>
  <c r="W7170"/>
  <c r="S7171"/>
  <c r="T7171" s="1"/>
  <c r="V7171"/>
  <c r="W7171"/>
  <c r="S7172"/>
  <c r="T7172" s="1"/>
  <c r="V7172"/>
  <c r="W7172"/>
  <c r="S7173"/>
  <c r="T7173" s="1"/>
  <c r="V7173"/>
  <c r="W7173"/>
  <c r="S7174"/>
  <c r="T7174" s="1"/>
  <c r="V7174"/>
  <c r="W7174"/>
  <c r="S7175"/>
  <c r="T7175" s="1"/>
  <c r="V7175"/>
  <c r="W7175"/>
  <c r="S7176"/>
  <c r="T7176" s="1"/>
  <c r="V7176"/>
  <c r="W7176"/>
  <c r="S7177"/>
  <c r="T7177" s="1"/>
  <c r="V7177"/>
  <c r="W7177"/>
  <c r="S7178"/>
  <c r="T7178" s="1"/>
  <c r="V7178"/>
  <c r="W7178"/>
  <c r="S7179"/>
  <c r="T7179" s="1"/>
  <c r="V7179"/>
  <c r="W7179"/>
  <c r="S7180"/>
  <c r="T7180" s="1"/>
  <c r="V7180"/>
  <c r="W7180"/>
  <c r="S7181"/>
  <c r="T7181" s="1"/>
  <c r="V7181"/>
  <c r="W7181"/>
  <c r="S7182"/>
  <c r="T7182" s="1"/>
  <c r="V7182"/>
  <c r="W7182"/>
  <c r="S7183"/>
  <c r="T7183" s="1"/>
  <c r="V7183"/>
  <c r="W7183"/>
  <c r="S7184"/>
  <c r="T7184" s="1"/>
  <c r="V7184"/>
  <c r="W7184"/>
  <c r="S7185"/>
  <c r="T7185" s="1"/>
  <c r="V7185"/>
  <c r="W7185"/>
  <c r="S7186"/>
  <c r="T7186" s="1"/>
  <c r="V7186"/>
  <c r="W7186"/>
  <c r="S7187"/>
  <c r="T7187" s="1"/>
  <c r="V7187"/>
  <c r="W7187"/>
  <c r="S7188"/>
  <c r="T7188" s="1"/>
  <c r="V7188"/>
  <c r="W7188"/>
  <c r="S7189"/>
  <c r="T7189" s="1"/>
  <c r="V7189"/>
  <c r="W7189"/>
  <c r="S7190"/>
  <c r="T7190" s="1"/>
  <c r="V7190"/>
  <c r="W7190"/>
  <c r="S7191"/>
  <c r="T7191" s="1"/>
  <c r="V7191"/>
  <c r="W7191"/>
  <c r="S7192"/>
  <c r="T7192" s="1"/>
  <c r="V7192"/>
  <c r="W7192"/>
  <c r="S7193"/>
  <c r="T7193" s="1"/>
  <c r="V7193"/>
  <c r="W7193"/>
  <c r="S7194"/>
  <c r="T7194" s="1"/>
  <c r="V7194"/>
  <c r="W7194"/>
  <c r="S7195"/>
  <c r="T7195" s="1"/>
  <c r="V7195"/>
  <c r="W7195"/>
  <c r="S7196"/>
  <c r="T7196" s="1"/>
  <c r="V7196"/>
  <c r="W7196"/>
  <c r="S7197"/>
  <c r="T7197" s="1"/>
  <c r="V7197"/>
  <c r="W7197"/>
  <c r="S7198"/>
  <c r="T7198" s="1"/>
  <c r="V7198"/>
  <c r="W7198"/>
  <c r="S7199"/>
  <c r="T7199" s="1"/>
  <c r="V7199"/>
  <c r="W7199"/>
  <c r="S7200"/>
  <c r="T7200" s="1"/>
  <c r="V7200"/>
  <c r="W7200"/>
  <c r="S7201"/>
  <c r="T7201" s="1"/>
  <c r="V7201"/>
  <c r="W7201"/>
  <c r="S7202"/>
  <c r="T7202" s="1"/>
  <c r="V7202"/>
  <c r="W7202"/>
  <c r="S7203"/>
  <c r="T7203" s="1"/>
  <c r="V7203"/>
  <c r="W7203"/>
  <c r="S7204"/>
  <c r="T7204" s="1"/>
  <c r="V7204"/>
  <c r="W7204"/>
  <c r="S7205"/>
  <c r="T7205" s="1"/>
  <c r="V7205"/>
  <c r="W7205"/>
  <c r="S7206"/>
  <c r="T7206" s="1"/>
  <c r="V7206"/>
  <c r="W7206"/>
  <c r="S7207"/>
  <c r="T7207" s="1"/>
  <c r="V7207"/>
  <c r="W7207"/>
  <c r="S7208"/>
  <c r="T7208" s="1"/>
  <c r="V7208"/>
  <c r="W7208"/>
  <c r="S7209"/>
  <c r="T7209" s="1"/>
  <c r="V7209"/>
  <c r="W7209"/>
  <c r="S7210"/>
  <c r="T7210" s="1"/>
  <c r="V7210"/>
  <c r="W7210"/>
  <c r="S7211"/>
  <c r="T7211" s="1"/>
  <c r="V7211"/>
  <c r="W7211"/>
  <c r="S7212"/>
  <c r="T7212" s="1"/>
  <c r="V7212"/>
  <c r="W7212"/>
  <c r="S7213"/>
  <c r="T7213" s="1"/>
  <c r="V7213"/>
  <c r="W7213"/>
  <c r="S7214"/>
  <c r="T7214" s="1"/>
  <c r="V7214"/>
  <c r="W7214"/>
  <c r="S7215"/>
  <c r="T7215" s="1"/>
  <c r="V7215"/>
  <c r="W7215"/>
  <c r="S7216"/>
  <c r="T7216" s="1"/>
  <c r="V7216"/>
  <c r="W7216"/>
  <c r="S7217"/>
  <c r="T7217" s="1"/>
  <c r="V7217"/>
  <c r="W7217"/>
  <c r="S7218"/>
  <c r="T7218" s="1"/>
  <c r="V7218"/>
  <c r="W7218"/>
  <c r="S7219"/>
  <c r="T7219" s="1"/>
  <c r="V7219"/>
  <c r="W7219"/>
  <c r="S7220"/>
  <c r="T7220" s="1"/>
  <c r="V7220"/>
  <c r="W7220"/>
  <c r="S7221"/>
  <c r="T7221" s="1"/>
  <c r="V7221"/>
  <c r="W7221"/>
  <c r="S7222"/>
  <c r="T7222" s="1"/>
  <c r="V7222"/>
  <c r="W7222"/>
  <c r="S7223"/>
  <c r="T7223" s="1"/>
  <c r="V7223"/>
  <c r="W7223"/>
  <c r="S7224"/>
  <c r="T7224" s="1"/>
  <c r="V7224"/>
  <c r="W7224"/>
  <c r="S7225"/>
  <c r="T7225" s="1"/>
  <c r="V7225"/>
  <c r="W7225"/>
  <c r="S7226"/>
  <c r="T7226" s="1"/>
  <c r="V7226"/>
  <c r="W7226"/>
  <c r="S7227"/>
  <c r="T7227" s="1"/>
  <c r="V7227"/>
  <c r="W7227"/>
  <c r="S7228"/>
  <c r="T7228" s="1"/>
  <c r="V7228"/>
  <c r="W7228"/>
  <c r="S7229"/>
  <c r="T7229" s="1"/>
  <c r="V7229"/>
  <c r="W7229"/>
  <c r="S7230"/>
  <c r="T7230" s="1"/>
  <c r="V7230"/>
  <c r="W7230"/>
  <c r="S7231"/>
  <c r="T7231" s="1"/>
  <c r="V7231"/>
  <c r="W7231"/>
  <c r="S7232"/>
  <c r="T7232" s="1"/>
  <c r="V7232"/>
  <c r="W7232"/>
  <c r="S7233"/>
  <c r="T7233" s="1"/>
  <c r="V7233"/>
  <c r="W7233"/>
  <c r="S7234"/>
  <c r="T7234" s="1"/>
  <c r="V7234"/>
  <c r="W7234"/>
  <c r="S7235"/>
  <c r="T7235" s="1"/>
  <c r="V7235"/>
  <c r="W7235"/>
  <c r="S7236"/>
  <c r="T7236" s="1"/>
  <c r="V7236"/>
  <c r="W7236"/>
  <c r="S7237"/>
  <c r="T7237" s="1"/>
  <c r="V7237"/>
  <c r="W7237"/>
  <c r="S7238"/>
  <c r="T7238" s="1"/>
  <c r="V7238"/>
  <c r="W7238"/>
  <c r="S7239"/>
  <c r="T7239" s="1"/>
  <c r="V7239"/>
  <c r="W7239"/>
  <c r="S7240"/>
  <c r="T7240" s="1"/>
  <c r="V7240"/>
  <c r="W7240"/>
  <c r="S7241"/>
  <c r="T7241" s="1"/>
  <c r="V7241"/>
  <c r="W7241"/>
  <c r="S7242"/>
  <c r="T7242" s="1"/>
  <c r="V7242"/>
  <c r="W7242"/>
  <c r="S7243"/>
  <c r="T7243" s="1"/>
  <c r="V7243"/>
  <c r="W7243"/>
  <c r="S7244"/>
  <c r="T7244" s="1"/>
  <c r="V7244"/>
  <c r="W7244"/>
  <c r="S7245"/>
  <c r="T7245" s="1"/>
  <c r="V7245"/>
  <c r="W7245"/>
  <c r="S7246"/>
  <c r="T7246" s="1"/>
  <c r="V7246"/>
  <c r="W7246"/>
  <c r="S7247"/>
  <c r="T7247" s="1"/>
  <c r="V7247"/>
  <c r="W7247"/>
  <c r="S7248"/>
  <c r="T7248" s="1"/>
  <c r="V7248"/>
  <c r="W7248"/>
  <c r="S7249"/>
  <c r="T7249" s="1"/>
  <c r="V7249"/>
  <c r="W7249"/>
  <c r="S7250"/>
  <c r="T7250" s="1"/>
  <c r="V7250"/>
  <c r="W7250"/>
  <c r="S7251"/>
  <c r="T7251" s="1"/>
  <c r="V7251"/>
  <c r="W7251"/>
  <c r="S7252"/>
  <c r="T7252" s="1"/>
  <c r="V7252"/>
  <c r="W7252"/>
  <c r="S7253"/>
  <c r="T7253" s="1"/>
  <c r="V7253"/>
  <c r="W7253"/>
  <c r="S7254"/>
  <c r="T7254" s="1"/>
  <c r="V7254"/>
  <c r="W7254"/>
  <c r="S7255"/>
  <c r="T7255" s="1"/>
  <c r="V7255"/>
  <c r="W7255"/>
  <c r="S7256"/>
  <c r="T7256" s="1"/>
  <c r="V7256"/>
  <c r="W7256"/>
  <c r="S7257"/>
  <c r="T7257" s="1"/>
  <c r="V7257"/>
  <c r="W7257"/>
  <c r="S7258"/>
  <c r="T7258" s="1"/>
  <c r="V7258"/>
  <c r="W7258"/>
  <c r="S7259"/>
  <c r="T7259" s="1"/>
  <c r="V7259"/>
  <c r="W7259"/>
  <c r="S7260"/>
  <c r="T7260" s="1"/>
  <c r="V7260"/>
  <c r="W7260"/>
  <c r="S7261"/>
  <c r="T7261" s="1"/>
  <c r="V7261"/>
  <c r="W7261"/>
  <c r="S7262"/>
  <c r="T7262" s="1"/>
  <c r="V7262"/>
  <c r="W7262"/>
  <c r="S7263"/>
  <c r="T7263" s="1"/>
  <c r="V7263"/>
  <c r="W7263"/>
  <c r="S7264"/>
  <c r="T7264" s="1"/>
  <c r="V7264"/>
  <c r="W7264"/>
  <c r="S7265"/>
  <c r="T7265" s="1"/>
  <c r="V7265"/>
  <c r="W7265"/>
  <c r="S7266"/>
  <c r="T7266" s="1"/>
  <c r="V7266"/>
  <c r="W7266"/>
  <c r="S7267"/>
  <c r="T7267" s="1"/>
  <c r="V7267"/>
  <c r="W7267"/>
  <c r="S7268"/>
  <c r="T7268" s="1"/>
  <c r="V7268"/>
  <c r="W7268"/>
  <c r="S7269"/>
  <c r="T7269" s="1"/>
  <c r="V7269"/>
  <c r="W7269"/>
  <c r="S7270"/>
  <c r="T7270" s="1"/>
  <c r="V7270"/>
  <c r="W7270"/>
  <c r="S7271"/>
  <c r="T7271" s="1"/>
  <c r="V7271"/>
  <c r="W7271"/>
  <c r="S7272"/>
  <c r="T7272" s="1"/>
  <c r="V7272"/>
  <c r="W7272"/>
  <c r="S7273"/>
  <c r="T7273" s="1"/>
  <c r="V7273"/>
  <c r="W7273"/>
  <c r="S7274"/>
  <c r="T7274" s="1"/>
  <c r="V7274"/>
  <c r="W7274"/>
  <c r="S7275"/>
  <c r="T7275" s="1"/>
  <c r="V7275"/>
  <c r="W7275"/>
  <c r="S7276"/>
  <c r="T7276" s="1"/>
  <c r="V7276"/>
  <c r="W7276"/>
  <c r="S7277"/>
  <c r="T7277" s="1"/>
  <c r="V7277"/>
  <c r="W7277"/>
  <c r="S7278"/>
  <c r="T7278" s="1"/>
  <c r="V7278"/>
  <c r="W7278"/>
  <c r="S7279"/>
  <c r="T7279" s="1"/>
  <c r="V7279"/>
  <c r="W7279"/>
  <c r="S7280"/>
  <c r="T7280" s="1"/>
  <c r="V7280"/>
  <c r="W7280"/>
  <c r="S7281"/>
  <c r="T7281" s="1"/>
  <c r="V7281"/>
  <c r="W7281"/>
  <c r="S7282"/>
  <c r="T7282" s="1"/>
  <c r="V7282"/>
  <c r="W7282"/>
  <c r="S7283"/>
  <c r="T7283" s="1"/>
  <c r="V7283"/>
  <c r="W7283"/>
  <c r="S7284"/>
  <c r="T7284" s="1"/>
  <c r="V7284"/>
  <c r="W7284"/>
  <c r="S7285"/>
  <c r="T7285" s="1"/>
  <c r="V7285"/>
  <c r="W7285"/>
  <c r="S7286"/>
  <c r="T7286" s="1"/>
  <c r="V7286"/>
  <c r="W7286"/>
  <c r="S7287"/>
  <c r="T7287" s="1"/>
  <c r="V7287"/>
  <c r="W7287"/>
  <c r="S7288"/>
  <c r="T7288" s="1"/>
  <c r="V7288"/>
  <c r="W7288"/>
  <c r="S7289"/>
  <c r="T7289" s="1"/>
  <c r="V7289"/>
  <c r="W7289"/>
  <c r="S7290"/>
  <c r="T7290" s="1"/>
  <c r="V7290"/>
  <c r="W7290"/>
  <c r="S7291"/>
  <c r="T7291" s="1"/>
  <c r="V7291"/>
  <c r="W7291"/>
  <c r="S7292"/>
  <c r="T7292" s="1"/>
  <c r="V7292"/>
  <c r="W7292"/>
  <c r="S7293"/>
  <c r="T7293" s="1"/>
  <c r="V7293"/>
  <c r="W7293"/>
  <c r="S7294"/>
  <c r="T7294" s="1"/>
  <c r="V7294"/>
  <c r="W7294"/>
  <c r="S7295"/>
  <c r="T7295" s="1"/>
  <c r="V7295"/>
  <c r="W7295"/>
  <c r="S7296"/>
  <c r="T7296" s="1"/>
  <c r="V7296"/>
  <c r="W7296"/>
  <c r="S7297"/>
  <c r="T7297" s="1"/>
  <c r="V7297"/>
  <c r="W7297"/>
  <c r="S7298"/>
  <c r="T7298" s="1"/>
  <c r="V7298"/>
  <c r="W7298"/>
  <c r="S7299"/>
  <c r="T7299" s="1"/>
  <c r="V7299"/>
  <c r="W7299"/>
  <c r="S7300"/>
  <c r="T7300" s="1"/>
  <c r="V7300"/>
  <c r="W7300"/>
  <c r="S7301"/>
  <c r="T7301" s="1"/>
  <c r="V7301"/>
  <c r="W7301"/>
  <c r="S7302"/>
  <c r="T7302" s="1"/>
  <c r="V7302"/>
  <c r="W7302"/>
  <c r="S7303"/>
  <c r="T7303" s="1"/>
  <c r="V7303"/>
  <c r="W7303"/>
  <c r="S7304"/>
  <c r="T7304" s="1"/>
  <c r="V7304"/>
  <c r="W7304"/>
  <c r="S7305"/>
  <c r="T7305" s="1"/>
  <c r="V7305"/>
  <c r="W7305"/>
  <c r="S7306"/>
  <c r="T7306" s="1"/>
  <c r="V7306"/>
  <c r="W7306"/>
  <c r="S7307"/>
  <c r="T7307" s="1"/>
  <c r="V7307"/>
  <c r="W7307"/>
  <c r="S7308"/>
  <c r="T7308" s="1"/>
  <c r="V7308"/>
  <c r="W7308"/>
  <c r="S7309"/>
  <c r="T7309" s="1"/>
  <c r="V7309"/>
  <c r="W7309"/>
  <c r="S7310"/>
  <c r="T7310" s="1"/>
  <c r="V7310"/>
  <c r="W7310"/>
  <c r="S7311"/>
  <c r="T7311" s="1"/>
  <c r="V7311"/>
  <c r="W7311"/>
  <c r="S7312"/>
  <c r="T7312" s="1"/>
  <c r="V7312"/>
  <c r="W7312"/>
  <c r="S7313"/>
  <c r="T7313" s="1"/>
  <c r="V7313"/>
  <c r="W7313"/>
  <c r="S7314"/>
  <c r="T7314" s="1"/>
  <c r="V7314"/>
  <c r="W7314"/>
  <c r="S7315"/>
  <c r="T7315" s="1"/>
  <c r="V7315"/>
  <c r="W7315"/>
  <c r="S7316"/>
  <c r="T7316" s="1"/>
  <c r="V7316"/>
  <c r="W7316"/>
  <c r="S7317"/>
  <c r="T7317" s="1"/>
  <c r="V7317"/>
  <c r="W7317"/>
  <c r="S7318"/>
  <c r="T7318" s="1"/>
  <c r="V7318"/>
  <c r="W7318"/>
  <c r="S7319"/>
  <c r="T7319" s="1"/>
  <c r="V7319"/>
  <c r="W7319"/>
  <c r="S7320"/>
  <c r="T7320" s="1"/>
  <c r="V7320"/>
  <c r="W7320"/>
  <c r="S7321"/>
  <c r="T7321" s="1"/>
  <c r="V7321"/>
  <c r="W7321"/>
  <c r="S7322"/>
  <c r="T7322" s="1"/>
  <c r="V7322"/>
  <c r="W7322"/>
  <c r="S7323"/>
  <c r="T7323" s="1"/>
  <c r="V7323"/>
  <c r="W7323"/>
  <c r="S7324"/>
  <c r="T7324" s="1"/>
  <c r="V7324"/>
  <c r="W7324"/>
  <c r="S7325"/>
  <c r="T7325" s="1"/>
  <c r="V7325"/>
  <c r="W7325"/>
  <c r="S7326"/>
  <c r="T7326" s="1"/>
  <c r="V7326"/>
  <c r="W7326"/>
  <c r="S7327"/>
  <c r="T7327" s="1"/>
  <c r="V7327"/>
  <c r="W7327"/>
  <c r="S7328"/>
  <c r="T7328" s="1"/>
  <c r="V7328"/>
  <c r="W7328"/>
  <c r="S7329"/>
  <c r="T7329" s="1"/>
  <c r="V7329"/>
  <c r="W7329"/>
  <c r="S7330"/>
  <c r="T7330" s="1"/>
  <c r="V7330"/>
  <c r="W7330"/>
  <c r="S7331"/>
  <c r="T7331" s="1"/>
  <c r="V7331"/>
  <c r="W7331"/>
  <c r="S7332"/>
  <c r="T7332" s="1"/>
  <c r="V7332"/>
  <c r="W7332"/>
  <c r="S7333"/>
  <c r="T7333" s="1"/>
  <c r="V7333"/>
  <c r="W7333"/>
  <c r="S7334"/>
  <c r="T7334" s="1"/>
  <c r="V7334"/>
  <c r="W7334"/>
  <c r="S7335"/>
  <c r="T7335" s="1"/>
  <c r="V7335"/>
  <c r="W7335"/>
  <c r="S7336"/>
  <c r="T7336" s="1"/>
  <c r="V7336"/>
  <c r="W7336"/>
  <c r="S7337"/>
  <c r="T7337" s="1"/>
  <c r="V7337"/>
  <c r="W7337"/>
  <c r="S7338"/>
  <c r="T7338" s="1"/>
  <c r="V7338"/>
  <c r="W7338"/>
  <c r="S7339"/>
  <c r="T7339" s="1"/>
  <c r="V7339"/>
  <c r="W7339"/>
  <c r="S7340"/>
  <c r="T7340" s="1"/>
  <c r="V7340"/>
  <c r="W7340"/>
  <c r="S7341"/>
  <c r="T7341" s="1"/>
  <c r="V7341"/>
  <c r="W7341"/>
  <c r="S7342"/>
  <c r="T7342" s="1"/>
  <c r="V7342"/>
  <c r="W7342"/>
  <c r="S7343"/>
  <c r="T7343" s="1"/>
  <c r="V7343"/>
  <c r="W7343"/>
  <c r="S7344"/>
  <c r="T7344" s="1"/>
  <c r="V7344"/>
  <c r="W7344"/>
  <c r="S7345"/>
  <c r="T7345" s="1"/>
  <c r="V7345"/>
  <c r="W7345"/>
  <c r="S7346"/>
  <c r="T7346" s="1"/>
  <c r="V7346"/>
  <c r="W7346"/>
  <c r="S7347"/>
  <c r="T7347" s="1"/>
  <c r="V7347"/>
  <c r="W7347"/>
  <c r="S7348"/>
  <c r="T7348" s="1"/>
  <c r="V7348"/>
  <c r="W7348"/>
  <c r="S7349"/>
  <c r="T7349" s="1"/>
  <c r="V7349"/>
  <c r="W7349"/>
  <c r="S7350"/>
  <c r="T7350" s="1"/>
  <c r="V7350"/>
  <c r="W7350"/>
  <c r="S7351"/>
  <c r="T7351" s="1"/>
  <c r="V7351"/>
  <c r="W7351"/>
  <c r="S7352"/>
  <c r="T7352" s="1"/>
  <c r="V7352"/>
  <c r="W7352"/>
  <c r="S7353"/>
  <c r="T7353" s="1"/>
  <c r="V7353"/>
  <c r="W7353"/>
  <c r="S7354"/>
  <c r="T7354" s="1"/>
  <c r="V7354"/>
  <c r="W7354"/>
  <c r="S7355"/>
  <c r="T7355" s="1"/>
  <c r="V7355"/>
  <c r="W7355"/>
  <c r="S7356"/>
  <c r="T7356" s="1"/>
  <c r="V7356"/>
  <c r="W7356"/>
  <c r="S7357"/>
  <c r="T7357" s="1"/>
  <c r="V7357"/>
  <c r="W7357"/>
  <c r="S7358"/>
  <c r="T7358" s="1"/>
  <c r="V7358"/>
  <c r="W7358"/>
  <c r="S7359"/>
  <c r="T7359" s="1"/>
  <c r="V7359"/>
  <c r="W7359"/>
  <c r="S7360"/>
  <c r="T7360" s="1"/>
  <c r="V7360"/>
  <c r="W7360"/>
  <c r="S7361"/>
  <c r="T7361" s="1"/>
  <c r="V7361"/>
  <c r="W7361"/>
  <c r="S7362"/>
  <c r="T7362" s="1"/>
  <c r="V7362"/>
  <c r="W7362"/>
  <c r="S7363"/>
  <c r="T7363" s="1"/>
  <c r="V7363"/>
  <c r="W7363"/>
  <c r="S7364"/>
  <c r="T7364" s="1"/>
  <c r="V7364"/>
  <c r="W7364"/>
  <c r="S7365"/>
  <c r="T7365" s="1"/>
  <c r="V7365"/>
  <c r="W7365"/>
  <c r="S7366"/>
  <c r="T7366" s="1"/>
  <c r="V7366"/>
  <c r="W7366"/>
  <c r="S7367"/>
  <c r="T7367" s="1"/>
  <c r="V7367"/>
  <c r="W7367"/>
  <c r="S7368"/>
  <c r="T7368" s="1"/>
  <c r="V7368"/>
  <c r="W7368"/>
  <c r="S7369"/>
  <c r="T7369" s="1"/>
  <c r="V7369"/>
  <c r="W7369"/>
  <c r="S7370"/>
  <c r="T7370" s="1"/>
  <c r="V7370"/>
  <c r="W7370"/>
  <c r="S7371"/>
  <c r="T7371" s="1"/>
  <c r="V7371"/>
  <c r="W7371"/>
  <c r="S7372"/>
  <c r="T7372" s="1"/>
  <c r="V7372"/>
  <c r="W7372"/>
  <c r="S7373"/>
  <c r="T7373" s="1"/>
  <c r="V7373"/>
  <c r="W7373"/>
  <c r="S7374"/>
  <c r="T7374" s="1"/>
  <c r="V7374"/>
  <c r="W7374"/>
  <c r="S7375"/>
  <c r="T7375" s="1"/>
  <c r="V7375"/>
  <c r="W7375"/>
  <c r="S7376"/>
  <c r="T7376" s="1"/>
  <c r="V7376"/>
  <c r="W7376"/>
  <c r="S7377"/>
  <c r="T7377" s="1"/>
  <c r="V7377"/>
  <c r="W7377"/>
  <c r="S7378"/>
  <c r="T7378" s="1"/>
  <c r="V7378"/>
  <c r="W7378"/>
  <c r="S7379"/>
  <c r="T7379" s="1"/>
  <c r="V7379"/>
  <c r="W7379"/>
  <c r="S7380"/>
  <c r="T7380" s="1"/>
  <c r="V7380"/>
  <c r="W7380"/>
  <c r="S7381"/>
  <c r="T7381" s="1"/>
  <c r="V7381"/>
  <c r="W7381"/>
  <c r="S7382"/>
  <c r="T7382" s="1"/>
  <c r="V7382"/>
  <c r="W7382"/>
  <c r="S7383"/>
  <c r="T7383" s="1"/>
  <c r="V7383"/>
  <c r="W7383"/>
  <c r="S7384"/>
  <c r="T7384" s="1"/>
  <c r="V7384"/>
  <c r="W7384"/>
  <c r="S7385"/>
  <c r="T7385" s="1"/>
  <c r="V7385"/>
  <c r="W7385"/>
  <c r="S7386"/>
  <c r="T7386" s="1"/>
  <c r="V7386"/>
  <c r="W7386"/>
  <c r="S7387"/>
  <c r="T7387" s="1"/>
  <c r="V7387"/>
  <c r="W7387"/>
  <c r="S7388"/>
  <c r="T7388" s="1"/>
  <c r="V7388"/>
  <c r="W7388"/>
  <c r="S7389"/>
  <c r="T7389" s="1"/>
  <c r="V7389"/>
  <c r="W7389"/>
  <c r="S7390"/>
  <c r="T7390" s="1"/>
  <c r="V7390"/>
  <c r="W7390"/>
  <c r="S7391"/>
  <c r="T7391" s="1"/>
  <c r="V7391"/>
  <c r="W7391"/>
  <c r="S7392"/>
  <c r="T7392" s="1"/>
  <c r="V7392"/>
  <c r="W7392"/>
  <c r="S7393"/>
  <c r="T7393" s="1"/>
  <c r="V7393"/>
  <c r="W7393"/>
  <c r="S7394"/>
  <c r="T7394" s="1"/>
  <c r="V7394"/>
  <c r="W7394"/>
  <c r="S7395"/>
  <c r="T7395" s="1"/>
  <c r="V7395"/>
  <c r="W7395"/>
  <c r="S7396"/>
  <c r="T7396" s="1"/>
  <c r="V7396"/>
  <c r="W7396"/>
  <c r="S7397"/>
  <c r="T7397" s="1"/>
  <c r="V7397"/>
  <c r="W7397"/>
  <c r="S7398"/>
  <c r="T7398" s="1"/>
  <c r="V7398"/>
  <c r="W7398"/>
  <c r="S7399"/>
  <c r="T7399" s="1"/>
  <c r="V7399"/>
  <c r="W7399"/>
  <c r="S7400"/>
  <c r="T7400" s="1"/>
  <c r="V7400"/>
  <c r="W7400"/>
  <c r="S7401"/>
  <c r="T7401" s="1"/>
  <c r="V7401"/>
  <c r="W7401"/>
  <c r="S7402"/>
  <c r="T7402" s="1"/>
  <c r="V7402"/>
  <c r="W7402"/>
  <c r="S7403"/>
  <c r="T7403" s="1"/>
  <c r="V7403"/>
  <c r="W7403"/>
  <c r="S7404"/>
  <c r="T7404" s="1"/>
  <c r="V7404"/>
  <c r="W7404"/>
  <c r="S7405"/>
  <c r="T7405" s="1"/>
  <c r="V7405"/>
  <c r="W7405"/>
  <c r="S7406"/>
  <c r="T7406" s="1"/>
  <c r="V7406"/>
  <c r="W7406"/>
  <c r="S7407"/>
  <c r="T7407" s="1"/>
  <c r="V7407"/>
  <c r="W7407"/>
  <c r="S7408"/>
  <c r="T7408" s="1"/>
  <c r="V7408"/>
  <c r="W7408"/>
  <c r="S7409"/>
  <c r="T7409" s="1"/>
  <c r="V7409"/>
  <c r="W7409"/>
  <c r="S7410"/>
  <c r="T7410" s="1"/>
  <c r="V7410"/>
  <c r="W7410"/>
  <c r="S7411"/>
  <c r="T7411" s="1"/>
  <c r="V7411"/>
  <c r="W7411"/>
  <c r="S7412"/>
  <c r="T7412" s="1"/>
  <c r="V7412"/>
  <c r="W7412"/>
  <c r="S7413"/>
  <c r="T7413" s="1"/>
  <c r="V7413"/>
  <c r="W7413"/>
  <c r="S7414"/>
  <c r="T7414" s="1"/>
  <c r="V7414"/>
  <c r="W7414"/>
  <c r="S7415"/>
  <c r="T7415" s="1"/>
  <c r="V7415"/>
  <c r="W7415"/>
  <c r="S7416"/>
  <c r="T7416" s="1"/>
  <c r="V7416"/>
  <c r="W7416"/>
  <c r="S7417"/>
  <c r="T7417" s="1"/>
  <c r="V7417"/>
  <c r="W7417"/>
  <c r="S7418"/>
  <c r="T7418" s="1"/>
  <c r="V7418"/>
  <c r="W7418"/>
  <c r="S7419"/>
  <c r="T7419" s="1"/>
  <c r="V7419"/>
  <c r="W7419"/>
  <c r="S7420"/>
  <c r="T7420" s="1"/>
  <c r="V7420"/>
  <c r="W7420"/>
  <c r="S7421"/>
  <c r="T7421" s="1"/>
  <c r="V7421"/>
  <c r="W7421"/>
  <c r="S7422"/>
  <c r="T7422" s="1"/>
  <c r="V7422"/>
  <c r="W7422"/>
  <c r="S7423"/>
  <c r="T7423" s="1"/>
  <c r="V7423"/>
  <c r="W7423"/>
  <c r="S7424"/>
  <c r="T7424" s="1"/>
  <c r="V7424"/>
  <c r="W7424"/>
  <c r="S7425"/>
  <c r="T7425" s="1"/>
  <c r="V7425"/>
  <c r="W7425"/>
  <c r="S7426"/>
  <c r="T7426" s="1"/>
  <c r="V7426"/>
  <c r="W7426"/>
  <c r="S7427"/>
  <c r="T7427" s="1"/>
  <c r="V7427"/>
  <c r="W7427"/>
  <c r="S7428"/>
  <c r="T7428" s="1"/>
  <c r="V7428"/>
  <c r="W7428"/>
  <c r="S7429"/>
  <c r="T7429" s="1"/>
  <c r="V7429"/>
  <c r="W7429"/>
  <c r="S7430"/>
  <c r="T7430" s="1"/>
  <c r="V7430"/>
  <c r="W7430"/>
  <c r="S7431"/>
  <c r="T7431" s="1"/>
  <c r="V7431"/>
  <c r="W7431"/>
  <c r="S7432"/>
  <c r="T7432" s="1"/>
  <c r="V7432"/>
  <c r="W7432"/>
  <c r="S7433"/>
  <c r="T7433" s="1"/>
  <c r="V7433"/>
  <c r="W7433"/>
  <c r="S7434"/>
  <c r="T7434" s="1"/>
  <c r="V7434"/>
  <c r="W7434"/>
  <c r="S7435"/>
  <c r="T7435" s="1"/>
  <c r="V7435"/>
  <c r="W7435"/>
  <c r="S7436"/>
  <c r="T7436" s="1"/>
  <c r="V7436"/>
  <c r="W7436"/>
  <c r="S7437"/>
  <c r="T7437" s="1"/>
  <c r="V7437"/>
  <c r="W7437"/>
  <c r="S7438"/>
  <c r="T7438" s="1"/>
  <c r="V7438"/>
  <c r="W7438"/>
  <c r="S7439"/>
  <c r="T7439" s="1"/>
  <c r="V7439"/>
  <c r="W7439"/>
  <c r="S7440"/>
  <c r="T7440" s="1"/>
  <c r="V7440"/>
  <c r="W7440"/>
  <c r="S7441"/>
  <c r="T7441" s="1"/>
  <c r="V7441"/>
  <c r="W7441"/>
  <c r="S7442"/>
  <c r="T7442" s="1"/>
  <c r="V7442"/>
  <c r="W7442"/>
  <c r="S7443"/>
  <c r="T7443" s="1"/>
  <c r="V7443"/>
  <c r="W7443"/>
  <c r="S7444"/>
  <c r="T7444" s="1"/>
  <c r="V7444"/>
  <c r="W7444"/>
  <c r="S7445"/>
  <c r="T7445" s="1"/>
  <c r="V7445"/>
  <c r="W7445"/>
  <c r="S7446"/>
  <c r="T7446" s="1"/>
  <c r="V7446"/>
  <c r="W7446"/>
  <c r="S7447"/>
  <c r="T7447" s="1"/>
  <c r="V7447"/>
  <c r="W7447"/>
  <c r="S7448"/>
  <c r="T7448" s="1"/>
  <c r="V7448"/>
  <c r="W7448"/>
  <c r="S7449"/>
  <c r="T7449" s="1"/>
  <c r="V7449"/>
  <c r="W7449"/>
  <c r="S7450"/>
  <c r="T7450" s="1"/>
  <c r="V7450"/>
  <c r="W7450"/>
  <c r="S7451"/>
  <c r="T7451" s="1"/>
  <c r="V7451"/>
  <c r="W7451"/>
  <c r="S7452"/>
  <c r="T7452" s="1"/>
  <c r="V7452"/>
  <c r="W7452"/>
  <c r="S7453"/>
  <c r="T7453" s="1"/>
  <c r="V7453"/>
  <c r="W7453"/>
  <c r="S7454"/>
  <c r="T7454" s="1"/>
  <c r="V7454"/>
  <c r="W7454"/>
  <c r="S7455"/>
  <c r="T7455" s="1"/>
  <c r="V7455"/>
  <c r="W7455"/>
  <c r="S7456"/>
  <c r="T7456" s="1"/>
  <c r="V7456"/>
  <c r="W7456"/>
  <c r="S7457"/>
  <c r="T7457" s="1"/>
  <c r="V7457"/>
  <c r="W7457"/>
  <c r="S7458"/>
  <c r="T7458" s="1"/>
  <c r="V7458"/>
  <c r="W7458"/>
  <c r="S7459"/>
  <c r="T7459" s="1"/>
  <c r="V7459"/>
  <c r="W7459"/>
  <c r="S7460"/>
  <c r="T7460" s="1"/>
  <c r="V7460"/>
  <c r="W7460"/>
  <c r="S7461"/>
  <c r="T7461" s="1"/>
  <c r="V7461"/>
  <c r="W7461"/>
  <c r="S7462"/>
  <c r="T7462" s="1"/>
  <c r="V7462"/>
  <c r="W7462"/>
  <c r="S7463"/>
  <c r="T7463" s="1"/>
  <c r="V7463"/>
  <c r="W7463"/>
  <c r="S7464"/>
  <c r="T7464" s="1"/>
  <c r="V7464"/>
  <c r="W7464"/>
  <c r="S7465"/>
  <c r="T7465" s="1"/>
  <c r="V7465"/>
  <c r="W7465"/>
  <c r="S7466"/>
  <c r="T7466" s="1"/>
  <c r="V7466"/>
  <c r="W7466"/>
  <c r="S7467"/>
  <c r="T7467" s="1"/>
  <c r="V7467"/>
  <c r="W7467"/>
  <c r="S7468"/>
  <c r="T7468" s="1"/>
  <c r="V7468"/>
  <c r="W7468"/>
  <c r="S7469"/>
  <c r="T7469" s="1"/>
  <c r="V7469"/>
  <c r="W7469"/>
  <c r="S7470"/>
  <c r="T7470" s="1"/>
  <c r="V7470"/>
  <c r="W7470"/>
  <c r="S7471"/>
  <c r="T7471" s="1"/>
  <c r="V7471"/>
  <c r="W7471"/>
  <c r="S7472"/>
  <c r="T7472" s="1"/>
  <c r="V7472"/>
  <c r="W7472"/>
  <c r="S7473"/>
  <c r="T7473" s="1"/>
  <c r="V7473"/>
  <c r="W7473"/>
  <c r="S7474"/>
  <c r="T7474" s="1"/>
  <c r="V7474"/>
  <c r="W7474"/>
  <c r="S7475"/>
  <c r="T7475" s="1"/>
  <c r="V7475"/>
  <c r="W7475"/>
  <c r="S7476"/>
  <c r="T7476" s="1"/>
  <c r="V7476"/>
  <c r="W7476"/>
  <c r="S7477"/>
  <c r="T7477" s="1"/>
  <c r="V7477"/>
  <c r="W7477"/>
  <c r="S7478"/>
  <c r="T7478" s="1"/>
  <c r="V7478"/>
  <c r="W7478"/>
  <c r="S7479"/>
  <c r="T7479" s="1"/>
  <c r="V7479"/>
  <c r="W7479"/>
  <c r="S7480"/>
  <c r="T7480" s="1"/>
  <c r="V7480"/>
  <c r="W7480"/>
  <c r="S7481"/>
  <c r="T7481" s="1"/>
  <c r="V7481"/>
  <c r="W7481"/>
  <c r="S7482"/>
  <c r="T7482" s="1"/>
  <c r="V7482"/>
  <c r="W7482"/>
  <c r="S7483"/>
  <c r="T7483" s="1"/>
  <c r="V7483"/>
  <c r="W7483"/>
  <c r="S7484"/>
  <c r="T7484" s="1"/>
  <c r="V7484"/>
  <c r="W7484"/>
  <c r="S7485"/>
  <c r="T7485" s="1"/>
  <c r="V7485"/>
  <c r="W7485"/>
  <c r="S7486"/>
  <c r="T7486" s="1"/>
  <c r="V7486"/>
  <c r="W7486"/>
  <c r="S7487"/>
  <c r="T7487" s="1"/>
  <c r="V7487"/>
  <c r="W7487"/>
  <c r="S7488"/>
  <c r="T7488" s="1"/>
  <c r="V7488"/>
  <c r="W7488"/>
  <c r="S7489"/>
  <c r="T7489" s="1"/>
  <c r="V7489"/>
  <c r="W7489"/>
  <c r="S7490"/>
  <c r="T7490" s="1"/>
  <c r="V7490"/>
  <c r="W7490"/>
  <c r="S7491"/>
  <c r="T7491" s="1"/>
  <c r="V7491"/>
  <c r="W7491"/>
  <c r="S7492"/>
  <c r="T7492" s="1"/>
  <c r="V7492"/>
  <c r="W7492"/>
  <c r="S7493"/>
  <c r="T7493" s="1"/>
  <c r="V7493"/>
  <c r="W7493"/>
  <c r="S7494"/>
  <c r="T7494" s="1"/>
  <c r="V7494"/>
  <c r="W7494"/>
  <c r="S7495"/>
  <c r="T7495" s="1"/>
  <c r="V7495"/>
  <c r="W7495"/>
  <c r="S7496"/>
  <c r="T7496" s="1"/>
  <c r="V7496"/>
  <c r="W7496"/>
  <c r="S7497"/>
  <c r="T7497" s="1"/>
  <c r="V7497"/>
  <c r="W7497"/>
  <c r="S7498"/>
  <c r="T7498" s="1"/>
  <c r="V7498"/>
  <c r="W7498"/>
  <c r="S7499"/>
  <c r="T7499" s="1"/>
  <c r="V7499"/>
  <c r="W7499"/>
  <c r="S7500"/>
  <c r="T7500" s="1"/>
  <c r="V7500"/>
  <c r="W7500"/>
  <c r="S7501"/>
  <c r="T7501" s="1"/>
  <c r="V7501"/>
  <c r="W7501"/>
  <c r="S7502"/>
  <c r="T7502" s="1"/>
  <c r="V7502"/>
  <c r="W7502"/>
  <c r="S7503"/>
  <c r="T7503" s="1"/>
  <c r="V7503"/>
  <c r="W7503"/>
  <c r="S7504"/>
  <c r="T7504" s="1"/>
  <c r="V7504"/>
  <c r="W7504"/>
  <c r="S7505"/>
  <c r="T7505" s="1"/>
  <c r="V7505"/>
  <c r="W7505"/>
  <c r="S7506"/>
  <c r="T7506" s="1"/>
  <c r="V7506"/>
  <c r="W7506"/>
  <c r="S7507"/>
  <c r="T7507" s="1"/>
  <c r="V7507"/>
  <c r="W7507"/>
  <c r="S7508"/>
  <c r="T7508" s="1"/>
  <c r="V7508"/>
  <c r="W7508"/>
  <c r="S7509"/>
  <c r="T7509" s="1"/>
  <c r="V7509"/>
  <c r="W7509"/>
  <c r="S7510"/>
  <c r="T7510" s="1"/>
  <c r="V7510"/>
  <c r="W7510"/>
  <c r="S7511"/>
  <c r="T7511" s="1"/>
  <c r="V7511"/>
  <c r="W7511"/>
  <c r="S7512"/>
  <c r="T7512" s="1"/>
  <c r="V7512"/>
  <c r="W7512"/>
  <c r="S7513"/>
  <c r="T7513" s="1"/>
  <c r="V7513"/>
  <c r="W7513"/>
  <c r="S7514"/>
  <c r="T7514" s="1"/>
  <c r="V7514"/>
  <c r="W7514"/>
  <c r="S7515"/>
  <c r="T7515" s="1"/>
  <c r="V7515"/>
  <c r="W7515"/>
  <c r="S7516"/>
  <c r="T7516" s="1"/>
  <c r="V7516"/>
  <c r="W7516"/>
  <c r="S7517"/>
  <c r="T7517" s="1"/>
  <c r="V7517"/>
  <c r="W7517"/>
  <c r="S7518"/>
  <c r="T7518" s="1"/>
  <c r="V7518"/>
  <c r="W7518"/>
  <c r="S7519"/>
  <c r="T7519" s="1"/>
  <c r="V7519"/>
  <c r="W7519"/>
  <c r="S7520"/>
  <c r="T7520" s="1"/>
  <c r="V7520"/>
  <c r="W7520"/>
  <c r="S7521"/>
  <c r="T7521" s="1"/>
  <c r="V7521"/>
  <c r="W7521"/>
  <c r="S7522"/>
  <c r="T7522" s="1"/>
  <c r="V7522"/>
  <c r="W7522"/>
  <c r="S7523"/>
  <c r="T7523" s="1"/>
  <c r="V7523"/>
  <c r="W7523"/>
  <c r="S7524"/>
  <c r="T7524" s="1"/>
  <c r="V7524"/>
  <c r="W7524"/>
  <c r="S7525"/>
  <c r="T7525" s="1"/>
  <c r="V7525"/>
  <c r="W7525"/>
  <c r="S7526"/>
  <c r="T7526" s="1"/>
  <c r="V7526"/>
  <c r="W7526"/>
  <c r="S7527"/>
  <c r="T7527" s="1"/>
  <c r="V7527"/>
  <c r="W7527"/>
  <c r="S7528"/>
  <c r="T7528" s="1"/>
  <c r="V7528"/>
  <c r="W7528"/>
  <c r="S7529"/>
  <c r="T7529" s="1"/>
  <c r="V7529"/>
  <c r="W7529"/>
  <c r="S7530"/>
  <c r="T7530" s="1"/>
  <c r="V7530"/>
  <c r="W7530"/>
  <c r="S7531"/>
  <c r="T7531" s="1"/>
  <c r="V7531"/>
  <c r="W7531"/>
  <c r="S7532"/>
  <c r="T7532" s="1"/>
  <c r="V7532"/>
  <c r="W7532"/>
  <c r="S7533"/>
  <c r="T7533" s="1"/>
  <c r="V7533"/>
  <c r="W7533"/>
  <c r="S7534"/>
  <c r="T7534" s="1"/>
  <c r="V7534"/>
  <c r="W7534"/>
  <c r="S7535"/>
  <c r="T7535" s="1"/>
  <c r="V7535"/>
  <c r="W7535"/>
  <c r="S7536"/>
  <c r="T7536" s="1"/>
  <c r="V7536"/>
  <c r="W7536"/>
  <c r="S7537"/>
  <c r="T7537" s="1"/>
  <c r="V7537"/>
  <c r="W7537"/>
  <c r="S7538"/>
  <c r="T7538" s="1"/>
  <c r="V7538"/>
  <c r="W7538"/>
  <c r="S7539"/>
  <c r="T7539" s="1"/>
  <c r="V7539"/>
  <c r="W7539"/>
  <c r="S7540"/>
  <c r="T7540" s="1"/>
  <c r="V7540"/>
  <c r="W7540"/>
  <c r="S7541"/>
  <c r="T7541" s="1"/>
  <c r="V7541"/>
  <c r="W7541"/>
  <c r="S7542"/>
  <c r="T7542" s="1"/>
  <c r="V7542"/>
  <c r="W7542"/>
  <c r="S7543"/>
  <c r="T7543" s="1"/>
  <c r="V7543"/>
  <c r="W7543"/>
  <c r="S7544"/>
  <c r="T7544" s="1"/>
  <c r="V7544"/>
  <c r="W7544"/>
  <c r="S7545"/>
  <c r="T7545" s="1"/>
  <c r="V7545"/>
  <c r="W7545"/>
  <c r="S7546"/>
  <c r="T7546" s="1"/>
  <c r="V7546"/>
  <c r="W7546"/>
  <c r="S7547"/>
  <c r="T7547" s="1"/>
  <c r="V7547"/>
  <c r="W7547"/>
  <c r="S7548"/>
  <c r="T7548" s="1"/>
  <c r="V7548"/>
  <c r="W7548"/>
  <c r="S7549"/>
  <c r="T7549" s="1"/>
  <c r="V7549"/>
  <c r="W7549"/>
  <c r="S7550"/>
  <c r="T7550" s="1"/>
  <c r="V7550"/>
  <c r="W7550"/>
  <c r="S7551"/>
  <c r="T7551" s="1"/>
  <c r="V7551"/>
  <c r="W7551"/>
  <c r="S7552"/>
  <c r="T7552" s="1"/>
  <c r="V7552"/>
  <c r="W7552"/>
  <c r="S7553"/>
  <c r="T7553" s="1"/>
  <c r="V7553"/>
  <c r="W7553"/>
  <c r="S7554"/>
  <c r="T7554" s="1"/>
  <c r="V7554"/>
  <c r="W7554"/>
  <c r="S7555"/>
  <c r="T7555" s="1"/>
  <c r="V7555"/>
  <c r="W7555"/>
  <c r="S7556"/>
  <c r="T7556" s="1"/>
  <c r="V7556"/>
  <c r="W7556"/>
  <c r="S7557"/>
  <c r="T7557" s="1"/>
  <c r="V7557"/>
  <c r="W7557"/>
  <c r="S7558"/>
  <c r="T7558" s="1"/>
  <c r="V7558"/>
  <c r="W7558"/>
  <c r="S7559"/>
  <c r="T7559" s="1"/>
  <c r="V7559"/>
  <c r="W7559"/>
  <c r="S7560"/>
  <c r="T7560" s="1"/>
  <c r="V7560"/>
  <c r="W7560"/>
  <c r="S7561"/>
  <c r="T7561" s="1"/>
  <c r="V7561"/>
  <c r="W7561"/>
  <c r="S7562"/>
  <c r="T7562" s="1"/>
  <c r="V7562"/>
  <c r="W7562"/>
  <c r="S7563"/>
  <c r="T7563" s="1"/>
  <c r="V7563"/>
  <c r="W7563"/>
  <c r="S7564"/>
  <c r="T7564" s="1"/>
  <c r="V7564"/>
  <c r="W7564"/>
  <c r="S7565"/>
  <c r="T7565" s="1"/>
  <c r="V7565"/>
  <c r="W7565"/>
  <c r="S7566"/>
  <c r="T7566" s="1"/>
  <c r="V7566"/>
  <c r="W7566"/>
  <c r="S7567"/>
  <c r="T7567" s="1"/>
  <c r="V7567"/>
  <c r="W7567"/>
  <c r="S7568"/>
  <c r="T7568" s="1"/>
  <c r="V7568"/>
  <c r="W7568"/>
  <c r="S7569"/>
  <c r="T7569" s="1"/>
  <c r="V7569"/>
  <c r="W7569"/>
  <c r="S7570"/>
  <c r="T7570" s="1"/>
  <c r="V7570"/>
  <c r="W7570"/>
  <c r="S7571"/>
  <c r="T7571" s="1"/>
  <c r="V7571"/>
  <c r="W7571"/>
  <c r="S7572"/>
  <c r="T7572" s="1"/>
  <c r="V7572"/>
  <c r="W7572"/>
  <c r="S7573"/>
  <c r="T7573" s="1"/>
  <c r="V7573"/>
  <c r="W7573"/>
  <c r="S7574"/>
  <c r="T7574" s="1"/>
  <c r="V7574"/>
  <c r="W7574"/>
  <c r="S7575"/>
  <c r="T7575" s="1"/>
  <c r="V7575"/>
  <c r="W7575"/>
  <c r="S7576"/>
  <c r="T7576" s="1"/>
  <c r="V7576"/>
  <c r="W7576"/>
  <c r="S7577"/>
  <c r="T7577" s="1"/>
  <c r="V7577"/>
  <c r="W7577"/>
  <c r="S7578"/>
  <c r="T7578" s="1"/>
  <c r="V7578"/>
  <c r="W7578"/>
  <c r="S7579"/>
  <c r="T7579" s="1"/>
  <c r="V7579"/>
  <c r="W7579"/>
  <c r="S7580"/>
  <c r="T7580" s="1"/>
  <c r="V7580"/>
  <c r="W7580"/>
  <c r="S7581"/>
  <c r="T7581" s="1"/>
  <c r="V7581"/>
  <c r="W7581"/>
  <c r="S7582"/>
  <c r="T7582" s="1"/>
  <c r="V7582"/>
  <c r="W7582"/>
  <c r="S7583"/>
  <c r="T7583" s="1"/>
  <c r="V7583"/>
  <c r="W7583"/>
  <c r="S7584"/>
  <c r="T7584" s="1"/>
  <c r="V7584"/>
  <c r="W7584"/>
  <c r="S7585"/>
  <c r="T7585" s="1"/>
  <c r="V7585"/>
  <c r="W7585"/>
  <c r="S7586"/>
  <c r="T7586" s="1"/>
  <c r="V7586"/>
  <c r="W7586"/>
  <c r="S7587"/>
  <c r="T7587" s="1"/>
  <c r="V7587"/>
  <c r="W7587"/>
  <c r="S7588"/>
  <c r="T7588" s="1"/>
  <c r="V7588"/>
  <c r="W7588"/>
  <c r="S7589"/>
  <c r="T7589" s="1"/>
  <c r="V7589"/>
  <c r="W7589"/>
  <c r="S7590"/>
  <c r="T7590" s="1"/>
  <c r="V7590"/>
  <c r="W7590"/>
  <c r="S7591"/>
  <c r="T7591" s="1"/>
  <c r="V7591"/>
  <c r="W7591"/>
  <c r="S7592"/>
  <c r="T7592" s="1"/>
  <c r="V7592"/>
  <c r="W7592"/>
  <c r="S7593"/>
  <c r="T7593" s="1"/>
  <c r="V7593"/>
  <c r="W7593"/>
  <c r="S7594"/>
  <c r="T7594" s="1"/>
  <c r="V7594"/>
  <c r="W7594"/>
  <c r="S7595"/>
  <c r="T7595" s="1"/>
  <c r="V7595"/>
  <c r="W7595"/>
  <c r="S7596"/>
  <c r="T7596" s="1"/>
  <c r="V7596"/>
  <c r="W7596"/>
  <c r="S7597"/>
  <c r="T7597" s="1"/>
  <c r="V7597"/>
  <c r="W7597"/>
  <c r="S7598"/>
  <c r="T7598" s="1"/>
  <c r="V7598"/>
  <c r="W7598"/>
  <c r="S7599"/>
  <c r="T7599" s="1"/>
  <c r="V7599"/>
  <c r="W7599"/>
  <c r="S7600"/>
  <c r="T7600" s="1"/>
  <c r="V7600"/>
  <c r="W7600"/>
  <c r="S7601"/>
  <c r="T7601" s="1"/>
  <c r="V7601"/>
  <c r="W7601"/>
  <c r="S7602"/>
  <c r="T7602" s="1"/>
  <c r="V7602"/>
  <c r="W7602"/>
  <c r="S7603"/>
  <c r="T7603" s="1"/>
  <c r="V7603"/>
  <c r="W7603"/>
  <c r="S7604"/>
  <c r="T7604" s="1"/>
  <c r="V7604"/>
  <c r="W7604"/>
  <c r="S7605"/>
  <c r="T7605" s="1"/>
  <c r="V7605"/>
  <c r="W7605"/>
  <c r="S7606"/>
  <c r="T7606" s="1"/>
  <c r="V7606"/>
  <c r="W7606"/>
  <c r="S7607"/>
  <c r="T7607" s="1"/>
  <c r="V7607"/>
  <c r="W7607"/>
  <c r="S7608"/>
  <c r="T7608" s="1"/>
  <c r="V7608"/>
  <c r="W7608"/>
  <c r="S7609"/>
  <c r="T7609" s="1"/>
  <c r="V7609"/>
  <c r="W7609"/>
  <c r="S7610"/>
  <c r="T7610" s="1"/>
  <c r="V7610"/>
  <c r="W7610"/>
  <c r="S7611"/>
  <c r="T7611" s="1"/>
  <c r="V7611"/>
  <c r="W7611"/>
  <c r="S7612"/>
  <c r="T7612" s="1"/>
  <c r="V7612"/>
  <c r="W7612"/>
  <c r="S7613"/>
  <c r="T7613" s="1"/>
  <c r="V7613"/>
  <c r="W7613"/>
  <c r="S7614"/>
  <c r="T7614" s="1"/>
  <c r="V7614"/>
  <c r="W7614"/>
  <c r="S7615"/>
  <c r="T7615" s="1"/>
  <c r="V7615"/>
  <c r="W7615"/>
  <c r="S7616"/>
  <c r="T7616" s="1"/>
  <c r="V7616"/>
  <c r="W7616"/>
  <c r="S7617"/>
  <c r="T7617" s="1"/>
  <c r="V7617"/>
  <c r="W7617"/>
  <c r="S7618"/>
  <c r="T7618" s="1"/>
  <c r="V7618"/>
  <c r="W7618"/>
  <c r="S7619"/>
  <c r="T7619" s="1"/>
  <c r="V7619"/>
  <c r="W7619"/>
  <c r="S7620"/>
  <c r="T7620" s="1"/>
  <c r="V7620"/>
  <c r="W7620"/>
  <c r="S7621"/>
  <c r="T7621" s="1"/>
  <c r="V7621"/>
  <c r="W7621"/>
  <c r="S7622"/>
  <c r="T7622" s="1"/>
  <c r="V7622"/>
  <c r="W7622"/>
  <c r="S7623"/>
  <c r="T7623" s="1"/>
  <c r="V7623"/>
  <c r="W7623"/>
  <c r="S7624"/>
  <c r="T7624" s="1"/>
  <c r="V7624"/>
  <c r="W7624"/>
  <c r="S7625"/>
  <c r="T7625" s="1"/>
  <c r="V7625"/>
  <c r="W7625"/>
  <c r="S7626"/>
  <c r="T7626" s="1"/>
  <c r="V7626"/>
  <c r="W7626"/>
  <c r="S7627"/>
  <c r="T7627" s="1"/>
  <c r="V7627"/>
  <c r="W7627"/>
  <c r="S7628"/>
  <c r="T7628" s="1"/>
  <c r="V7628"/>
  <c r="W7628"/>
  <c r="S7629"/>
  <c r="T7629" s="1"/>
  <c r="V7629"/>
  <c r="W7629"/>
  <c r="S7630"/>
  <c r="T7630" s="1"/>
  <c r="V7630"/>
  <c r="W7630"/>
  <c r="S7631"/>
  <c r="T7631" s="1"/>
  <c r="V7631"/>
  <c r="W7631"/>
  <c r="S7632"/>
  <c r="T7632" s="1"/>
  <c r="V7632"/>
  <c r="W7632"/>
  <c r="S7633"/>
  <c r="T7633" s="1"/>
  <c r="V7633"/>
  <c r="W7633"/>
  <c r="S7634"/>
  <c r="T7634" s="1"/>
  <c r="V7634"/>
  <c r="W7634"/>
  <c r="S7635"/>
  <c r="T7635" s="1"/>
  <c r="V7635"/>
  <c r="W7635"/>
  <c r="S7636"/>
  <c r="T7636" s="1"/>
  <c r="V7636"/>
  <c r="W7636"/>
  <c r="S7637"/>
  <c r="T7637" s="1"/>
  <c r="V7637"/>
  <c r="W7637"/>
  <c r="S7638"/>
  <c r="T7638" s="1"/>
  <c r="V7638"/>
  <c r="W7638"/>
  <c r="S7639"/>
  <c r="T7639" s="1"/>
  <c r="V7639"/>
  <c r="W7639"/>
  <c r="S7640"/>
  <c r="T7640" s="1"/>
  <c r="V7640"/>
  <c r="W7640"/>
  <c r="S7641"/>
  <c r="T7641" s="1"/>
  <c r="V7641"/>
  <c r="W7641"/>
  <c r="S7642"/>
  <c r="T7642" s="1"/>
  <c r="V7642"/>
  <c r="W7642"/>
  <c r="S7643"/>
  <c r="T7643" s="1"/>
  <c r="V7643"/>
  <c r="W7643"/>
  <c r="S7644"/>
  <c r="T7644" s="1"/>
  <c r="V7644"/>
  <c r="W7644"/>
  <c r="S7645"/>
  <c r="T7645" s="1"/>
  <c r="V7645"/>
  <c r="W7645"/>
  <c r="S7646"/>
  <c r="T7646" s="1"/>
  <c r="V7646"/>
  <c r="W7646"/>
  <c r="S7647"/>
  <c r="T7647" s="1"/>
  <c r="V7647"/>
  <c r="W7647"/>
  <c r="S7648"/>
  <c r="T7648" s="1"/>
  <c r="V7648"/>
  <c r="W7648"/>
  <c r="S7649"/>
  <c r="T7649" s="1"/>
  <c r="V7649"/>
  <c r="W7649"/>
  <c r="S7650"/>
  <c r="T7650" s="1"/>
  <c r="V7650"/>
  <c r="W7650"/>
  <c r="S7651"/>
  <c r="T7651" s="1"/>
  <c r="V7651"/>
  <c r="W7651"/>
  <c r="S7652"/>
  <c r="T7652" s="1"/>
  <c r="V7652"/>
  <c r="W7652"/>
  <c r="S7653"/>
  <c r="T7653" s="1"/>
  <c r="V7653"/>
  <c r="W7653"/>
  <c r="S7654"/>
  <c r="T7654" s="1"/>
  <c r="V7654"/>
  <c r="W7654"/>
  <c r="S7655"/>
  <c r="T7655" s="1"/>
  <c r="V7655"/>
  <c r="W7655"/>
  <c r="S7656"/>
  <c r="T7656" s="1"/>
  <c r="V7656"/>
  <c r="W7656"/>
  <c r="S7657"/>
  <c r="T7657" s="1"/>
  <c r="V7657"/>
  <c r="W7657"/>
  <c r="S7658"/>
  <c r="T7658" s="1"/>
  <c r="V7658"/>
  <c r="W7658"/>
  <c r="S7659"/>
  <c r="T7659" s="1"/>
  <c r="V7659"/>
  <c r="W7659"/>
  <c r="S7660"/>
  <c r="T7660" s="1"/>
  <c r="V7660"/>
  <c r="W7660"/>
  <c r="S7661"/>
  <c r="T7661" s="1"/>
  <c r="V7661"/>
  <c r="W7661"/>
  <c r="S7662"/>
  <c r="T7662" s="1"/>
  <c r="V7662"/>
  <c r="W7662"/>
  <c r="S7663"/>
  <c r="T7663" s="1"/>
  <c r="V7663"/>
  <c r="W7663"/>
  <c r="S7664"/>
  <c r="T7664" s="1"/>
  <c r="V7664"/>
  <c r="W7664"/>
  <c r="W3"/>
  <c r="W8"/>
  <c r="S3"/>
  <c r="S4"/>
  <c r="S5"/>
  <c r="S6"/>
  <c r="S7"/>
  <c r="S8"/>
  <c r="AE2131"/>
  <c r="AE2130"/>
  <c r="AE2129"/>
  <c r="AE2128"/>
  <c r="AE2127"/>
  <c r="AE2126"/>
  <c r="AE2125"/>
  <c r="AE2124"/>
  <c r="AE2123"/>
  <c r="AE2122"/>
  <c r="AE2121"/>
  <c r="AE2120"/>
  <c r="AE2119"/>
  <c r="AE2118"/>
  <c r="AE2117"/>
  <c r="AE2116"/>
  <c r="AE2115"/>
  <c r="AE2114"/>
  <c r="AE2113"/>
  <c r="AE2112"/>
  <c r="AE2111"/>
  <c r="AE2110"/>
  <c r="AE2109"/>
  <c r="AE2108"/>
  <c r="AE2107"/>
  <c r="AE2106"/>
  <c r="AE2105"/>
  <c r="AE2104"/>
  <c r="AE2103"/>
  <c r="AE2102"/>
  <c r="AE2101"/>
  <c r="AE2100"/>
  <c r="AE2099"/>
  <c r="AE2098"/>
  <c r="AE2097"/>
  <c r="AE2096"/>
  <c r="AE2095"/>
  <c r="AE2094"/>
  <c r="AE2093"/>
  <c r="AE2092"/>
  <c r="AE2091"/>
  <c r="AE2090"/>
  <c r="AE2089"/>
  <c r="AE2088"/>
  <c r="AE2087"/>
  <c r="AE2086"/>
  <c r="AE2085"/>
  <c r="AE2084"/>
  <c r="AE2083"/>
  <c r="AE2082"/>
  <c r="AE2081"/>
  <c r="AE2080"/>
  <c r="AE2079"/>
  <c r="AE2078"/>
  <c r="AE2077"/>
  <c r="AE2076"/>
  <c r="AE2075"/>
  <c r="AE2074"/>
  <c r="AE2073"/>
  <c r="AE2072"/>
  <c r="AE2071"/>
  <c r="AE2070"/>
  <c r="AE2069"/>
  <c r="AE2068"/>
  <c r="AE2067"/>
  <c r="AE2066"/>
  <c r="AE2065"/>
  <c r="AE2064"/>
  <c r="AE2063"/>
  <c r="AE2062"/>
  <c r="AE2061"/>
  <c r="AE2060"/>
  <c r="AE2059"/>
  <c r="AE2058"/>
  <c r="AE2057"/>
  <c r="AE2056"/>
  <c r="AE2055"/>
  <c r="AE2054"/>
  <c r="AE2053"/>
  <c r="AE2052"/>
  <c r="AE2051"/>
  <c r="AE2050"/>
  <c r="AE2049"/>
  <c r="AE2048"/>
  <c r="AE2047"/>
  <c r="AE2046"/>
  <c r="AE2045"/>
  <c r="AE2044"/>
  <c r="AE2043"/>
  <c r="AE2042"/>
  <c r="AE2041"/>
  <c r="AE2040"/>
  <c r="AE2039"/>
  <c r="AE2038"/>
  <c r="AE2037"/>
  <c r="AE2036"/>
  <c r="AE2035"/>
  <c r="AE2034"/>
  <c r="AE2033"/>
  <c r="AE2032"/>
  <c r="AE2031"/>
  <c r="AE2030"/>
  <c r="AE2029"/>
  <c r="AE2028"/>
  <c r="AE2027"/>
  <c r="AE2026"/>
  <c r="AE2025"/>
  <c r="AE2024"/>
  <c r="AE2023"/>
  <c r="AE2022"/>
  <c r="AE2021"/>
  <c r="AE2020"/>
  <c r="AE2019"/>
  <c r="AE2018"/>
  <c r="AE2017"/>
  <c r="AE2016"/>
  <c r="AE2015"/>
  <c r="AE2014"/>
  <c r="AE2013"/>
  <c r="AE2012"/>
  <c r="AE2011"/>
  <c r="AE2010"/>
  <c r="AE2009"/>
  <c r="AE2008"/>
  <c r="AE2007"/>
  <c r="AE2006"/>
  <c r="AE2005"/>
  <c r="AE2004"/>
  <c r="AE2003"/>
  <c r="AE2002"/>
  <c r="AE2001"/>
  <c r="AE2000"/>
  <c r="AE1999"/>
  <c r="AE1998"/>
  <c r="AE1997"/>
  <c r="AE1996"/>
  <c r="AE1995"/>
  <c r="AE1994"/>
  <c r="AE1993"/>
  <c r="AE1992"/>
  <c r="AE1991"/>
  <c r="AE1990"/>
  <c r="AE1989"/>
  <c r="AE1988"/>
  <c r="AE1987"/>
  <c r="AE1986"/>
  <c r="AE1985"/>
  <c r="AE1984"/>
  <c r="AE1983"/>
  <c r="AE1982"/>
  <c r="AE1981"/>
  <c r="AE1980"/>
  <c r="AE1979"/>
  <c r="AE1978"/>
  <c r="AE1977"/>
  <c r="AE1976"/>
  <c r="AE1975"/>
  <c r="AE1974"/>
  <c r="AE1973"/>
  <c r="AE1972"/>
  <c r="AE1971"/>
  <c r="AE1970"/>
  <c r="AE1969"/>
  <c r="AE1968"/>
  <c r="AE1967"/>
  <c r="AE1966"/>
  <c r="AE1965"/>
  <c r="AE1964"/>
  <c r="AE1963"/>
  <c r="AE1962"/>
  <c r="AE1961"/>
  <c r="AE1960"/>
  <c r="AE1959"/>
  <c r="AE1958"/>
  <c r="AE1957"/>
  <c r="AE1956"/>
  <c r="AE1955"/>
  <c r="AE1954"/>
  <c r="AE1953"/>
  <c r="AE1952"/>
  <c r="AE1951"/>
  <c r="AE1950"/>
  <c r="AE1949"/>
  <c r="AE1948"/>
  <c r="AE1947"/>
  <c r="AE1946"/>
  <c r="AE1945"/>
  <c r="AE1944"/>
  <c r="AE1943"/>
  <c r="AE1942"/>
  <c r="AE1941"/>
  <c r="AE1940"/>
  <c r="AE1939"/>
  <c r="AE1938"/>
  <c r="AE1937"/>
  <c r="AE1936"/>
  <c r="AE1935"/>
  <c r="AE1934"/>
  <c r="AE1933"/>
  <c r="AE1932"/>
  <c r="AE1931"/>
  <c r="AE1930"/>
  <c r="AE1929"/>
  <c r="AE1928"/>
  <c r="AE1927"/>
  <c r="AE1926"/>
  <c r="AE1925"/>
  <c r="AE1924"/>
  <c r="AE1923"/>
  <c r="AE1922"/>
  <c r="AE1921"/>
  <c r="AE1920"/>
  <c r="AE1919"/>
  <c r="AE1918"/>
  <c r="AE1917"/>
  <c r="AE1916"/>
  <c r="AE1915"/>
  <c r="AE1914"/>
  <c r="AE1913"/>
  <c r="AE1912"/>
  <c r="AE1911"/>
  <c r="AE1910"/>
  <c r="AE1909"/>
  <c r="AE1908"/>
  <c r="AE1907"/>
  <c r="AE1906"/>
  <c r="AE1905"/>
  <c r="AE1904"/>
  <c r="AE1903"/>
  <c r="AE1902"/>
  <c r="AE1901"/>
  <c r="AE1900"/>
  <c r="AE1899"/>
  <c r="AE1898"/>
  <c r="AE1897"/>
  <c r="AE1896"/>
  <c r="AE1895"/>
  <c r="AE1894"/>
  <c r="AE1893"/>
  <c r="AE1892"/>
  <c r="AE1891"/>
  <c r="AE1890"/>
  <c r="AE1889"/>
  <c r="AE1888"/>
  <c r="AE1887"/>
  <c r="AE1886"/>
  <c r="AE1885"/>
  <c r="AE1884"/>
  <c r="AE1883"/>
  <c r="AE1882"/>
  <c r="AE1881"/>
  <c r="AE1880"/>
  <c r="AE1879"/>
  <c r="AE1878"/>
  <c r="AE1877"/>
  <c r="AE1876"/>
  <c r="AE1875"/>
  <c r="AE1874"/>
  <c r="AE1873"/>
  <c r="AE1872"/>
  <c r="AE1871"/>
  <c r="AE1870"/>
  <c r="AE1869"/>
  <c r="AE1868"/>
  <c r="AE1867"/>
  <c r="AE1866"/>
  <c r="AE1865"/>
  <c r="AE1864"/>
  <c r="AE1863"/>
  <c r="AE1862"/>
  <c r="AE1861"/>
  <c r="AE1860"/>
  <c r="AE1859"/>
  <c r="AE1858"/>
  <c r="AE1857"/>
  <c r="AE1856"/>
  <c r="AE1855"/>
  <c r="AE1854"/>
  <c r="AE1853"/>
  <c r="AE1852"/>
  <c r="AE1851"/>
  <c r="AE1850"/>
  <c r="AE1849"/>
  <c r="AE1848"/>
  <c r="AE1847"/>
  <c r="AE1846"/>
  <c r="AE1845"/>
  <c r="AE1844"/>
  <c r="AE1843"/>
  <c r="AE1842"/>
  <c r="AE1841"/>
  <c r="AE1840"/>
  <c r="AE1839"/>
  <c r="AE1838"/>
  <c r="AE1837"/>
  <c r="AE1836"/>
  <c r="AE1835"/>
  <c r="AE1834"/>
  <c r="AE1833"/>
  <c r="AE1832"/>
  <c r="AE1831"/>
  <c r="AE1830"/>
  <c r="AE1829"/>
  <c r="AE1828"/>
  <c r="AE1827"/>
  <c r="AE1826"/>
  <c r="AE1825"/>
  <c r="AE1824"/>
  <c r="AE1823"/>
  <c r="AE1822"/>
  <c r="AE1821"/>
  <c r="AE1820"/>
  <c r="AE1819"/>
  <c r="AE1818"/>
  <c r="AE1817"/>
  <c r="AE1816"/>
  <c r="AE1815"/>
  <c r="AE1814"/>
  <c r="AE1813"/>
  <c r="AE1812"/>
  <c r="AE1811"/>
  <c r="AE1810"/>
  <c r="AE1809"/>
  <c r="AE1808"/>
  <c r="AE1807"/>
  <c r="AE1806"/>
  <c r="AE1805"/>
  <c r="AE1804"/>
  <c r="AE1803"/>
  <c r="AE1802"/>
  <c r="AE1801"/>
  <c r="AE1800"/>
  <c r="AE1799"/>
  <c r="AE1798"/>
  <c r="AE1797"/>
  <c r="AE1796"/>
  <c r="AE1795"/>
  <c r="AE1794"/>
  <c r="AE1793"/>
  <c r="AE1792"/>
  <c r="AE1791"/>
  <c r="AE1790"/>
  <c r="AE1789"/>
  <c r="AE1788"/>
  <c r="AE1787"/>
  <c r="AE1786"/>
  <c r="AE1785"/>
  <c r="AE1784"/>
  <c r="AE1783"/>
  <c r="AE1782"/>
  <c r="AE1781"/>
  <c r="AE1780"/>
  <c r="AE1779"/>
  <c r="AE1778"/>
  <c r="AE1777"/>
  <c r="AE1776"/>
  <c r="AE1775"/>
  <c r="AE1774"/>
  <c r="AE1773"/>
  <c r="AE1772"/>
  <c r="AE1771"/>
  <c r="AE1770"/>
  <c r="AE1769"/>
  <c r="AE1768"/>
  <c r="AE1767"/>
  <c r="AE1766"/>
  <c r="AE1765"/>
  <c r="AE1764"/>
  <c r="AE1763"/>
  <c r="AE1762"/>
  <c r="AE1761"/>
  <c r="AE1760"/>
  <c r="AE1759"/>
  <c r="AE1758"/>
  <c r="AE1757"/>
  <c r="AE1756"/>
  <c r="AE1755"/>
  <c r="AE1754"/>
  <c r="AE1753"/>
  <c r="AE1752"/>
  <c r="AE1751"/>
  <c r="AE1750"/>
  <c r="AE1749"/>
  <c r="AE1748"/>
  <c r="AE1747"/>
  <c r="AE1746"/>
  <c r="AE1745"/>
  <c r="AE1744"/>
  <c r="AE1743"/>
  <c r="AE1742"/>
  <c r="AE1741"/>
  <c r="AE1740"/>
  <c r="AE1739"/>
  <c r="AE1738"/>
  <c r="AE1737"/>
  <c r="AE1736"/>
  <c r="AE1735"/>
  <c r="AE1734"/>
  <c r="AE1733"/>
  <c r="AE1732"/>
  <c r="AE1731"/>
  <c r="AE1730"/>
  <c r="AE1729"/>
  <c r="AE1728"/>
  <c r="AE1727"/>
  <c r="AE1726"/>
  <c r="AE1725"/>
  <c r="AE1724"/>
  <c r="AE1723"/>
  <c r="AE1722"/>
  <c r="AE1721"/>
  <c r="AE1720"/>
  <c r="AE1719"/>
  <c r="AE1718"/>
  <c r="AE1717"/>
  <c r="AE1716"/>
  <c r="AE1715"/>
  <c r="AE1714"/>
  <c r="AE1713"/>
  <c r="AE1712"/>
  <c r="AE1711"/>
  <c r="AE1710"/>
  <c r="AE1709"/>
  <c r="AE1708"/>
  <c r="AE1707"/>
  <c r="AE1706"/>
  <c r="AE1705"/>
  <c r="AE1704"/>
  <c r="AE1703"/>
  <c r="AE1702"/>
  <c r="AE1701"/>
  <c r="AE1700"/>
  <c r="AE1699"/>
  <c r="AE1698"/>
  <c r="AE1697"/>
  <c r="AE1696"/>
  <c r="AE1695"/>
  <c r="AE1694"/>
  <c r="AE1693"/>
  <c r="AE1692"/>
  <c r="AE1691"/>
  <c r="AE1690"/>
  <c r="AE1689"/>
  <c r="AE1688"/>
  <c r="AE1687"/>
  <c r="AE1686"/>
  <c r="AE1685"/>
  <c r="AE1684"/>
  <c r="AE1683"/>
  <c r="AE1682"/>
  <c r="AE1681"/>
  <c r="AE1680"/>
  <c r="AE1679"/>
  <c r="AE1678"/>
  <c r="AE1677"/>
  <c r="AE1676"/>
  <c r="AE1675"/>
  <c r="AE1674"/>
  <c r="AE1673"/>
  <c r="AE1672"/>
  <c r="AE1671"/>
  <c r="AE1670"/>
  <c r="AE1669"/>
  <c r="AE1668"/>
  <c r="AE1667"/>
  <c r="AE1666"/>
  <c r="AE1665"/>
  <c r="AE1664"/>
  <c r="AE1663"/>
  <c r="AE1662"/>
  <c r="AE1661"/>
  <c r="AE1660"/>
  <c r="AE1659"/>
  <c r="AE1658"/>
  <c r="AE1657"/>
  <c r="AE1656"/>
  <c r="AE1655"/>
  <c r="AE1654"/>
  <c r="AE1653"/>
  <c r="AE1652"/>
  <c r="AE1651"/>
  <c r="AE1650"/>
  <c r="AE1649"/>
  <c r="AE1648"/>
  <c r="AE1647"/>
  <c r="AE1646"/>
  <c r="AE1645"/>
  <c r="AE1644"/>
  <c r="AE1643"/>
  <c r="AE1642"/>
  <c r="AE1641"/>
  <c r="AE1640"/>
  <c r="AE1639"/>
  <c r="AE1638"/>
  <c r="AE1637"/>
  <c r="AE1636"/>
  <c r="AE1635"/>
  <c r="AE1634"/>
  <c r="AE1633"/>
  <c r="AE1632"/>
  <c r="AE1631"/>
  <c r="AE1630"/>
  <c r="AE1629"/>
  <c r="AE1628"/>
  <c r="AE1627"/>
  <c r="AE1626"/>
  <c r="AE1625"/>
  <c r="AE1624"/>
  <c r="AE1623"/>
  <c r="AE1622"/>
  <c r="AE1621"/>
  <c r="AE1620"/>
  <c r="AE1619"/>
  <c r="AE1618"/>
  <c r="AE1617"/>
  <c r="AE1616"/>
  <c r="AE1615"/>
  <c r="AE1614"/>
  <c r="AE1613"/>
  <c r="AE1612"/>
  <c r="AE1611"/>
  <c r="AE1610"/>
  <c r="AE1609"/>
  <c r="AE1608"/>
  <c r="AE1607"/>
  <c r="AE1606"/>
  <c r="AE1605"/>
  <c r="AE1604"/>
  <c r="AE1603"/>
  <c r="AE1602"/>
  <c r="AE1601"/>
  <c r="AE1600"/>
  <c r="AE1599"/>
  <c r="AE1598"/>
  <c r="AE1597"/>
  <c r="AE1596"/>
  <c r="AE1595"/>
  <c r="AE1594"/>
  <c r="AE1593"/>
  <c r="AE1592"/>
  <c r="AE1591"/>
  <c r="AE1590"/>
  <c r="AE1589"/>
  <c r="AE1588"/>
  <c r="AE1587"/>
  <c r="AE1586"/>
  <c r="AE1585"/>
  <c r="AE1584"/>
  <c r="AE1583"/>
  <c r="AE1582"/>
  <c r="AE1581"/>
  <c r="AE1580"/>
  <c r="AE1579"/>
  <c r="AE1578"/>
  <c r="AE1577"/>
  <c r="AE1576"/>
  <c r="AE1575"/>
  <c r="AE1574"/>
  <c r="AE1573"/>
  <c r="AE1572"/>
  <c r="AE1571"/>
  <c r="AE1570"/>
  <c r="AE1569"/>
  <c r="AE1568"/>
  <c r="AE1567"/>
  <c r="AE1566"/>
  <c r="AE1565"/>
  <c r="AE1564"/>
  <c r="AE1563"/>
  <c r="AE1562"/>
  <c r="AE1561"/>
  <c r="AE1560"/>
  <c r="AE1559"/>
  <c r="AE1558"/>
  <c r="AE1557"/>
  <c r="AE1556"/>
  <c r="AE1555"/>
  <c r="AE1554"/>
  <c r="AE1553"/>
  <c r="AE1552"/>
  <c r="AE1551"/>
  <c r="AE1550"/>
  <c r="AE1549"/>
  <c r="AE1548"/>
  <c r="AE1547"/>
  <c r="AE1546"/>
  <c r="AE1545"/>
  <c r="AE1544"/>
  <c r="AE1543"/>
  <c r="AE1542"/>
  <c r="AE1541"/>
  <c r="AE1540"/>
  <c r="AE1539"/>
  <c r="AE1538"/>
  <c r="AE1537"/>
  <c r="AE1536"/>
  <c r="AE1535"/>
  <c r="AE1534"/>
  <c r="AE1533"/>
  <c r="AE1532"/>
  <c r="AE1531"/>
  <c r="AE1530"/>
  <c r="AE1529"/>
  <c r="AE1528"/>
  <c r="AE1527"/>
  <c r="AE1526"/>
  <c r="AE1525"/>
  <c r="AE1524"/>
  <c r="AE1523"/>
  <c r="AE1522"/>
  <c r="AE1521"/>
  <c r="AE1520"/>
  <c r="AE1519"/>
  <c r="AE1518"/>
  <c r="AE1517"/>
  <c r="AE1516"/>
  <c r="AE1515"/>
  <c r="AE1514"/>
  <c r="AE1513"/>
  <c r="AE1512"/>
  <c r="AE1511"/>
  <c r="AE1510"/>
  <c r="AE1509"/>
  <c r="AE1508"/>
  <c r="AE1507"/>
  <c r="AE1506"/>
  <c r="AE1505"/>
  <c r="AE1504"/>
  <c r="AE1503"/>
  <c r="AE1502"/>
  <c r="AE1501"/>
  <c r="AE1500"/>
  <c r="AE1499"/>
  <c r="AE1498"/>
  <c r="AE1497"/>
  <c r="AE1496"/>
  <c r="AE1495"/>
  <c r="AE1494"/>
  <c r="AE1493"/>
  <c r="AE1492"/>
  <c r="AE1491"/>
  <c r="AE1490"/>
  <c r="AE1489"/>
  <c r="AE1488"/>
  <c r="AE1487"/>
  <c r="AE1486"/>
  <c r="AE1485"/>
  <c r="AE1484"/>
  <c r="AE1483"/>
  <c r="AE1482"/>
  <c r="AE1481"/>
  <c r="AE1480"/>
  <c r="AE1479"/>
  <c r="AE1478"/>
  <c r="AE1477"/>
  <c r="AE1476"/>
  <c r="AE1475"/>
  <c r="AE1474"/>
  <c r="AE1473"/>
  <c r="AE1472"/>
  <c r="AE1471"/>
  <c r="AE1470"/>
  <c r="AE1469"/>
  <c r="AE1468"/>
  <c r="AE1467"/>
  <c r="AE1466"/>
  <c r="AE1465"/>
  <c r="AE1464"/>
  <c r="AE1463"/>
  <c r="AE1462"/>
  <c r="AE1461"/>
  <c r="AE1460"/>
  <c r="AE1459"/>
  <c r="AE1458"/>
  <c r="AE1457"/>
  <c r="AE1456"/>
  <c r="AE1455"/>
  <c r="AE1454"/>
  <c r="AE1453"/>
  <c r="AE1452"/>
  <c r="AE1451"/>
  <c r="AE1450"/>
  <c r="AE1449"/>
  <c r="AE1448"/>
  <c r="AE1447"/>
  <c r="AE1446"/>
  <c r="AE1445"/>
  <c r="AE1444"/>
  <c r="AE1443"/>
  <c r="AE1442"/>
  <c r="AE1441"/>
  <c r="AE1440"/>
  <c r="AE1439"/>
  <c r="AE1438"/>
  <c r="AE1437"/>
  <c r="AE1436"/>
  <c r="AE1435"/>
  <c r="AE1434"/>
  <c r="AE1433"/>
  <c r="AE1432"/>
  <c r="AE1431"/>
  <c r="AE1430"/>
  <c r="AE1429"/>
  <c r="AE1428"/>
  <c r="AE1427"/>
  <c r="AE1426"/>
  <c r="AE1425"/>
  <c r="AE1424"/>
  <c r="AE1423"/>
  <c r="AE1422"/>
  <c r="AE1421"/>
  <c r="AE1420"/>
  <c r="AE1419"/>
  <c r="AE1418"/>
  <c r="AE1417"/>
  <c r="AE1416"/>
  <c r="AE1415"/>
  <c r="AE1414"/>
  <c r="AE1413"/>
  <c r="AE1412"/>
  <c r="AE1411"/>
  <c r="AE1410"/>
  <c r="AE1409"/>
  <c r="AE1408"/>
  <c r="AE1407"/>
  <c r="AE1406"/>
  <c r="AE1405"/>
  <c r="AE1404"/>
  <c r="AE1403"/>
  <c r="AE1402"/>
  <c r="AE1401"/>
  <c r="AE1400"/>
  <c r="AE1399"/>
  <c r="AE1398"/>
  <c r="AE1397"/>
  <c r="AE1396"/>
  <c r="AE1395"/>
  <c r="AE1394"/>
  <c r="AE1393"/>
  <c r="AE1392"/>
  <c r="AE1391"/>
  <c r="AE1390"/>
  <c r="AE1389"/>
  <c r="AE1388"/>
  <c r="AE1387"/>
  <c r="AE1386"/>
  <c r="AE1385"/>
  <c r="AE1384"/>
  <c r="AE1383"/>
  <c r="AE1382"/>
  <c r="AE1381"/>
  <c r="AE1380"/>
  <c r="AE1379"/>
  <c r="AE1378"/>
  <c r="AE1377"/>
  <c r="AE1376"/>
  <c r="AE1375"/>
  <c r="AE1374"/>
  <c r="AE1373"/>
  <c r="AE1372"/>
  <c r="AE1371"/>
  <c r="AE1370"/>
  <c r="AE1369"/>
  <c r="AE1368"/>
  <c r="AE1367"/>
  <c r="AE1366"/>
  <c r="AE1365"/>
  <c r="AE1364"/>
  <c r="AE1363"/>
  <c r="AE1362"/>
  <c r="AE1361"/>
  <c r="AE1360"/>
  <c r="AE1359"/>
  <c r="AE1358"/>
  <c r="AE1357"/>
  <c r="AE1356"/>
  <c r="AE1355"/>
  <c r="AE1354"/>
  <c r="AE1353"/>
  <c r="AE1352"/>
  <c r="AE1351"/>
  <c r="AE1350"/>
  <c r="AE1349"/>
  <c r="AE1348"/>
  <c r="AE1347"/>
  <c r="AE1346"/>
  <c r="AE1345"/>
  <c r="AE1344"/>
  <c r="AE1343"/>
  <c r="AE1342"/>
  <c r="AE1341"/>
  <c r="AE1340"/>
  <c r="AE1339"/>
  <c r="AE1338"/>
  <c r="AE1337"/>
  <c r="AE1336"/>
  <c r="AE1335"/>
  <c r="AE1334"/>
  <c r="AE1333"/>
  <c r="AE1332"/>
  <c r="AE1331"/>
  <c r="AE1330"/>
  <c r="AE1329"/>
  <c r="AE1328"/>
  <c r="AE1327"/>
  <c r="AE1326"/>
  <c r="AE1325"/>
  <c r="AE1324"/>
  <c r="AE1323"/>
  <c r="AE1322"/>
  <c r="AE1321"/>
  <c r="AE1320"/>
  <c r="AE1319"/>
  <c r="AE1318"/>
  <c r="AE1317"/>
  <c r="AE1316"/>
  <c r="AE1315"/>
  <c r="AE1314"/>
  <c r="AE1313"/>
  <c r="AE1312"/>
  <c r="AE1311"/>
  <c r="AE1310"/>
  <c r="AE1309"/>
  <c r="AE1308"/>
  <c r="AE1307"/>
  <c r="AE1306"/>
  <c r="AE1305"/>
  <c r="AE1304"/>
  <c r="AE1303"/>
  <c r="AE1302"/>
  <c r="AE1301"/>
  <c r="AE1300"/>
  <c r="AE1299"/>
  <c r="AE1298"/>
  <c r="AE1297"/>
  <c r="AE1296"/>
  <c r="AE1295"/>
  <c r="AE1294"/>
  <c r="AE1293"/>
  <c r="AE1292"/>
  <c r="AE1291"/>
  <c r="AE1290"/>
  <c r="AE1289"/>
  <c r="AE1288"/>
  <c r="AE1287"/>
  <c r="AE1286"/>
  <c r="AE1285"/>
  <c r="AE1284"/>
  <c r="AE1283"/>
  <c r="AE1282"/>
  <c r="AE1281"/>
  <c r="AE1280"/>
  <c r="AE1279"/>
  <c r="AE1278"/>
  <c r="AE1277"/>
  <c r="AE1276"/>
  <c r="AE1275"/>
  <c r="AE1274"/>
  <c r="AE1273"/>
  <c r="AE1272"/>
  <c r="AE1271"/>
  <c r="AE1270"/>
  <c r="AE1269"/>
  <c r="AE1268"/>
  <c r="AE1267"/>
  <c r="AE1266"/>
  <c r="AE1265"/>
  <c r="AE1264"/>
  <c r="AE1263"/>
  <c r="AE1262"/>
  <c r="AE1261"/>
  <c r="AE1260"/>
  <c r="AE1259"/>
  <c r="AE1258"/>
  <c r="AE1257"/>
  <c r="AE1256"/>
  <c r="AE1255"/>
  <c r="AE1254"/>
  <c r="AE1253"/>
  <c r="AE1252"/>
  <c r="AE1251"/>
  <c r="AE1250"/>
  <c r="AE1249"/>
  <c r="AE1248"/>
  <c r="AE1247"/>
  <c r="AE1246"/>
  <c r="AE1245"/>
  <c r="AE1244"/>
  <c r="AE1243"/>
  <c r="AE1242"/>
  <c r="AE1241"/>
  <c r="AE1240"/>
  <c r="AE1239"/>
  <c r="AE1238"/>
  <c r="AE1237"/>
  <c r="AE1236"/>
  <c r="AE1235"/>
  <c r="AE1234"/>
  <c r="AE1233"/>
  <c r="AE1232"/>
  <c r="AE1231"/>
  <c r="AE1230"/>
  <c r="AE1229"/>
  <c r="AE1228"/>
  <c r="AE1227"/>
  <c r="AE1226"/>
  <c r="AE1225"/>
  <c r="AE1224"/>
  <c r="AE1223"/>
  <c r="AE1222"/>
  <c r="AE1221"/>
  <c r="AE1220"/>
  <c r="AE1219"/>
  <c r="AE1218"/>
  <c r="AE1217"/>
  <c r="AE1216"/>
  <c r="AE1215"/>
  <c r="AE1214"/>
  <c r="AE1213"/>
  <c r="AE1212"/>
  <c r="AE1211"/>
  <c r="AE1210"/>
  <c r="AE1209"/>
  <c r="AE1208"/>
  <c r="AE1207"/>
  <c r="AE1206"/>
  <c r="AE1205"/>
  <c r="AE1204"/>
  <c r="AE1203"/>
  <c r="AE1202"/>
  <c r="AE1201"/>
  <c r="AE1200"/>
  <c r="AE1199"/>
  <c r="AE1198"/>
  <c r="AE1197"/>
  <c r="AE1196"/>
  <c r="AE1195"/>
  <c r="AE1194"/>
  <c r="AE1193"/>
  <c r="AE1192"/>
  <c r="AE1191"/>
  <c r="AE1190"/>
  <c r="AE1189"/>
  <c r="AE1188"/>
  <c r="AE1187"/>
  <c r="AE1186"/>
  <c r="AE1185"/>
  <c r="AE1184"/>
  <c r="AE1183"/>
  <c r="AE1182"/>
  <c r="AE1181"/>
  <c r="AE1180"/>
  <c r="AE1179"/>
  <c r="AE1178"/>
  <c r="AE1177"/>
  <c r="AE1176"/>
  <c r="AE1175"/>
  <c r="AE1174"/>
  <c r="AE1173"/>
  <c r="AE1172"/>
  <c r="AE1171"/>
  <c r="AE1170"/>
  <c r="AE1169"/>
  <c r="AE1168"/>
  <c r="AE1167"/>
  <c r="AE1166"/>
  <c r="AE1165"/>
  <c r="AE1164"/>
  <c r="AE1163"/>
  <c r="AE1162"/>
  <c r="AE1161"/>
  <c r="AE1160"/>
  <c r="AE1159"/>
  <c r="AE1158"/>
  <c r="AE1157"/>
  <c r="AE1156"/>
  <c r="AE1155"/>
  <c r="AE1154"/>
  <c r="AE1153"/>
  <c r="AE1152"/>
  <c r="AE1151"/>
  <c r="AE1150"/>
  <c r="AE1149"/>
  <c r="AE1148"/>
  <c r="AE1147"/>
  <c r="AE1146"/>
  <c r="AE1145"/>
  <c r="AE1144"/>
  <c r="AE1143"/>
  <c r="AE1142"/>
  <c r="AE1141"/>
  <c r="AE1140"/>
  <c r="AE1139"/>
  <c r="AE1138"/>
  <c r="AE1137"/>
  <c r="AE1136"/>
  <c r="AE1135"/>
  <c r="AE1134"/>
  <c r="AE1133"/>
  <c r="AE1132"/>
  <c r="AE1131"/>
  <c r="AE1130"/>
  <c r="AE1129"/>
  <c r="AE1128"/>
  <c r="AE1127"/>
  <c r="AE1126"/>
  <c r="AE1125"/>
  <c r="AE1124"/>
  <c r="AE1123"/>
  <c r="AE1122"/>
  <c r="AE1121"/>
  <c r="AE1120"/>
  <c r="AE1119"/>
  <c r="AE1118"/>
  <c r="AE1117"/>
  <c r="AE1116"/>
  <c r="AE1115"/>
  <c r="AE1114"/>
  <c r="AE1113"/>
  <c r="AE1112"/>
  <c r="AE1111"/>
  <c r="AE1110"/>
  <c r="AE1109"/>
  <c r="AE1108"/>
  <c r="AE1107"/>
  <c r="AE1106"/>
  <c r="AE1105"/>
  <c r="AE1104"/>
  <c r="AE1103"/>
  <c r="AE1102"/>
  <c r="AE1101"/>
  <c r="AE1100"/>
  <c r="AE1099"/>
  <c r="AE1098"/>
  <c r="AE1097"/>
  <c r="AE1096"/>
  <c r="AE1095"/>
  <c r="AE1094"/>
  <c r="AE1093"/>
  <c r="AE1092"/>
  <c r="AE1091"/>
  <c r="AE1090"/>
  <c r="AE1089"/>
  <c r="AE1088"/>
  <c r="AE1087"/>
  <c r="AE1086"/>
  <c r="AE1085"/>
  <c r="AE1084"/>
  <c r="AE1083"/>
  <c r="AE1082"/>
  <c r="AE1081"/>
  <c r="AE1080"/>
  <c r="AE1079"/>
  <c r="AE1078"/>
  <c r="AE1077"/>
  <c r="AE1076"/>
  <c r="AE1075"/>
  <c r="AE1074"/>
  <c r="AE1073"/>
  <c r="AE1072"/>
  <c r="AE1071"/>
  <c r="AE1070"/>
  <c r="AE1069"/>
  <c r="AE1068"/>
  <c r="AE1067"/>
  <c r="AE1066"/>
  <c r="AE1065"/>
  <c r="AE1064"/>
  <c r="AE1063"/>
  <c r="AE1062"/>
  <c r="AE1061"/>
  <c r="AE1060"/>
  <c r="AE1059"/>
  <c r="AE1058"/>
  <c r="AE1057"/>
  <c r="AE1056"/>
  <c r="AE1055"/>
  <c r="AE1054"/>
  <c r="AE1053"/>
  <c r="AE1052"/>
  <c r="AE1051"/>
  <c r="AE1050"/>
  <c r="AE1049"/>
  <c r="AE1048"/>
  <c r="AE1047"/>
  <c r="AE1046"/>
  <c r="AE1045"/>
  <c r="AE1044"/>
  <c r="AE1043"/>
  <c r="AE1042"/>
  <c r="AE1041"/>
  <c r="AE1040"/>
  <c r="AE1039"/>
  <c r="AE1038"/>
  <c r="AE1037"/>
  <c r="AE1036"/>
  <c r="AE1035"/>
  <c r="AE1034"/>
  <c r="AE1033"/>
  <c r="AE1032"/>
  <c r="AE1031"/>
  <c r="AE1030"/>
  <c r="AE1029"/>
  <c r="AE1028"/>
  <c r="AE1027"/>
  <c r="AE1026"/>
  <c r="AE1025"/>
  <c r="AE1024"/>
  <c r="AE1023"/>
  <c r="AE1022"/>
  <c r="AE1021"/>
  <c r="AE1020"/>
  <c r="AE1019"/>
  <c r="AE1018"/>
  <c r="AE1017"/>
  <c r="AE1016"/>
  <c r="AE1015"/>
  <c r="AE1014"/>
  <c r="AE1013"/>
  <c r="AE1012"/>
  <c r="AE1011"/>
  <c r="AE1010"/>
  <c r="AE1009"/>
  <c r="AE1008"/>
  <c r="AE1007"/>
  <c r="AE1006"/>
  <c r="AE1005"/>
  <c r="AE1004"/>
  <c r="AE1003"/>
  <c r="AE1002"/>
  <c r="AE1001"/>
  <c r="AE1000"/>
  <c r="AE999"/>
  <c r="AE998"/>
  <c r="AE997"/>
  <c r="AE996"/>
  <c r="AE995"/>
  <c r="AE994"/>
  <c r="AE993"/>
  <c r="AE992"/>
  <c r="AE991"/>
  <c r="AE990"/>
  <c r="AE989"/>
  <c r="AE988"/>
  <c r="AE987"/>
  <c r="AE986"/>
  <c r="AE985"/>
  <c r="AE984"/>
  <c r="AE983"/>
  <c r="AE982"/>
  <c r="AE981"/>
  <c r="AE980"/>
  <c r="AE979"/>
  <c r="AE978"/>
  <c r="AE977"/>
  <c r="AE976"/>
  <c r="AE975"/>
  <c r="AE974"/>
  <c r="AE973"/>
  <c r="AE972"/>
  <c r="AE971"/>
  <c r="AE970"/>
  <c r="AE969"/>
  <c r="AE968"/>
  <c r="AE967"/>
  <c r="AE966"/>
  <c r="AE965"/>
  <c r="AE964"/>
  <c r="AE963"/>
  <c r="AE962"/>
  <c r="AE961"/>
  <c r="AE960"/>
  <c r="AE959"/>
  <c r="AE958"/>
  <c r="AE957"/>
  <c r="AE956"/>
  <c r="AE955"/>
  <c r="AE954"/>
  <c r="AE953"/>
  <c r="AE952"/>
  <c r="AE951"/>
  <c r="AE950"/>
  <c r="AE949"/>
  <c r="AE948"/>
  <c r="AE947"/>
  <c r="AE946"/>
  <c r="AE945"/>
  <c r="AE944"/>
  <c r="AE943"/>
  <c r="AE942"/>
  <c r="AE941"/>
  <c r="AE940"/>
  <c r="AE939"/>
  <c r="AE938"/>
  <c r="AE937"/>
  <c r="AE936"/>
  <c r="AE935"/>
  <c r="AE934"/>
  <c r="AE933"/>
  <c r="AE932"/>
  <c r="AE931"/>
  <c r="AE930"/>
  <c r="AE929"/>
  <c r="AE928"/>
  <c r="AE927"/>
  <c r="AE926"/>
  <c r="AE925"/>
  <c r="AE924"/>
  <c r="AE923"/>
  <c r="AE922"/>
  <c r="AE921"/>
  <c r="AE920"/>
  <c r="AE919"/>
  <c r="AE918"/>
  <c r="AE917"/>
  <c r="AE916"/>
  <c r="AE915"/>
  <c r="AE914"/>
  <c r="AE913"/>
  <c r="AE912"/>
  <c r="AE911"/>
  <c r="AE910"/>
  <c r="AE909"/>
  <c r="AE908"/>
  <c r="AE907"/>
  <c r="AE906"/>
  <c r="AE905"/>
  <c r="AE904"/>
  <c r="AE903"/>
  <c r="AE902"/>
  <c r="AE901"/>
  <c r="AE900"/>
  <c r="AE899"/>
  <c r="AE898"/>
  <c r="AE897"/>
  <c r="AE896"/>
  <c r="AE895"/>
  <c r="AE894"/>
  <c r="AE893"/>
  <c r="AE892"/>
  <c r="AE891"/>
  <c r="AE890"/>
  <c r="AE889"/>
  <c r="AE888"/>
  <c r="AE887"/>
  <c r="AE886"/>
  <c r="AE885"/>
  <c r="AE884"/>
  <c r="AE883"/>
  <c r="AE882"/>
  <c r="AE881"/>
  <c r="AE880"/>
  <c r="AE879"/>
  <c r="AE878"/>
  <c r="AE877"/>
  <c r="AE876"/>
  <c r="AE875"/>
  <c r="AE874"/>
  <c r="AE873"/>
  <c r="AE872"/>
  <c r="AE871"/>
  <c r="AE870"/>
  <c r="AE869"/>
  <c r="AE868"/>
  <c r="AE867"/>
  <c r="AE866"/>
  <c r="AE865"/>
  <c r="AE864"/>
  <c r="AE863"/>
  <c r="AE862"/>
  <c r="AE861"/>
  <c r="AE860"/>
  <c r="AE859"/>
  <c r="AE858"/>
  <c r="AE857"/>
  <c r="AE856"/>
  <c r="AE855"/>
  <c r="AE854"/>
  <c r="AE853"/>
  <c r="AE852"/>
  <c r="AE851"/>
  <c r="AE850"/>
  <c r="AE849"/>
  <c r="AE848"/>
  <c r="AE847"/>
  <c r="AE846"/>
  <c r="AE845"/>
  <c r="AE844"/>
  <c r="AE843"/>
  <c r="AE842"/>
  <c r="AE841"/>
  <c r="AE840"/>
  <c r="AE839"/>
  <c r="AE838"/>
  <c r="AE837"/>
  <c r="AE836"/>
  <c r="AE835"/>
  <c r="AE834"/>
  <c r="AE833"/>
  <c r="AE832"/>
  <c r="AE831"/>
  <c r="AE830"/>
  <c r="AE829"/>
  <c r="AE828"/>
  <c r="AE827"/>
  <c r="AE826"/>
  <c r="AE825"/>
  <c r="AE824"/>
  <c r="AE823"/>
  <c r="AE822"/>
  <c r="AE821"/>
  <c r="AE820"/>
  <c r="AE819"/>
  <c r="AE818"/>
  <c r="AE817"/>
  <c r="AE816"/>
  <c r="AE815"/>
  <c r="AE814"/>
  <c r="AE813"/>
  <c r="AE812"/>
  <c r="AE811"/>
  <c r="AE810"/>
  <c r="AE809"/>
  <c r="AE808"/>
  <c r="AE807"/>
  <c r="AE806"/>
  <c r="AE805"/>
  <c r="AE804"/>
  <c r="AE803"/>
  <c r="AE802"/>
  <c r="AE801"/>
  <c r="AE800"/>
  <c r="AE799"/>
  <c r="AE798"/>
  <c r="AE797"/>
  <c r="AE796"/>
  <c r="AE795"/>
  <c r="AE794"/>
  <c r="AE793"/>
  <c r="AE792"/>
  <c r="AE791"/>
  <c r="AE790"/>
  <c r="AE789"/>
  <c r="AE788"/>
  <c r="AE787"/>
  <c r="AE786"/>
  <c r="AE785"/>
  <c r="AE784"/>
  <c r="AE783"/>
  <c r="AE782"/>
  <c r="AE781"/>
  <c r="AE780"/>
  <c r="AE779"/>
  <c r="AE778"/>
  <c r="AE777"/>
  <c r="AE776"/>
  <c r="AE775"/>
  <c r="AE774"/>
  <c r="AE773"/>
  <c r="AE772"/>
  <c r="AE771"/>
  <c r="AE770"/>
  <c r="AE769"/>
  <c r="AE768"/>
  <c r="AE767"/>
  <c r="AE766"/>
  <c r="AE765"/>
  <c r="AE764"/>
  <c r="AE763"/>
  <c r="AE762"/>
  <c r="AE761"/>
  <c r="AE760"/>
  <c r="AE759"/>
  <c r="AE758"/>
  <c r="AE757"/>
  <c r="AE756"/>
  <c r="AE755"/>
  <c r="AE754"/>
  <c r="AE753"/>
  <c r="AE752"/>
  <c r="AE751"/>
  <c r="AE750"/>
  <c r="AE749"/>
  <c r="AE748"/>
  <c r="AE747"/>
  <c r="AE746"/>
  <c r="AE745"/>
  <c r="AE744"/>
  <c r="AE743"/>
  <c r="AE742"/>
  <c r="AE741"/>
  <c r="AE740"/>
  <c r="AE739"/>
  <c r="AE738"/>
  <c r="AE737"/>
  <c r="AE736"/>
  <c r="AE735"/>
  <c r="AE734"/>
  <c r="AE733"/>
  <c r="AE732"/>
  <c r="AE731"/>
  <c r="AE730"/>
  <c r="AE729"/>
  <c r="AE728"/>
  <c r="AE727"/>
  <c r="AE726"/>
  <c r="AE725"/>
  <c r="AE724"/>
  <c r="AE723"/>
  <c r="AE722"/>
  <c r="AE721"/>
  <c r="AE720"/>
  <c r="AE719"/>
  <c r="AE718"/>
  <c r="AE717"/>
  <c r="AE716"/>
  <c r="AE715"/>
  <c r="AE714"/>
  <c r="AE713"/>
  <c r="AE712"/>
  <c r="AE711"/>
  <c r="AE710"/>
  <c r="AE709"/>
  <c r="AE708"/>
  <c r="AE707"/>
  <c r="AE706"/>
  <c r="AE705"/>
  <c r="AE704"/>
  <c r="AE703"/>
  <c r="AE702"/>
  <c r="AE701"/>
  <c r="AE700"/>
  <c r="AE699"/>
  <c r="AE698"/>
  <c r="AE697"/>
  <c r="AE696"/>
  <c r="AE695"/>
  <c r="AE694"/>
  <c r="AE693"/>
  <c r="AE692"/>
  <c r="AE691"/>
  <c r="AE690"/>
  <c r="AE689"/>
  <c r="AE688"/>
  <c r="AE687"/>
  <c r="AE686"/>
  <c r="AE685"/>
  <c r="AE684"/>
  <c r="AE683"/>
  <c r="AE682"/>
  <c r="AE681"/>
  <c r="AE680"/>
  <c r="AE679"/>
  <c r="AE678"/>
  <c r="AE677"/>
  <c r="AE676"/>
  <c r="AE675"/>
  <c r="AE674"/>
  <c r="AE673"/>
  <c r="AE672"/>
  <c r="AE671"/>
  <c r="AE670"/>
  <c r="AE669"/>
  <c r="AE668"/>
  <c r="AE667"/>
  <c r="AE666"/>
  <c r="AE665"/>
  <c r="AE664"/>
  <c r="AE663"/>
  <c r="AE662"/>
  <c r="AE661"/>
  <c r="AE660"/>
  <c r="AE659"/>
  <c r="AE658"/>
  <c r="AE657"/>
  <c r="AE656"/>
  <c r="AE655"/>
  <c r="AE654"/>
  <c r="AE653"/>
  <c r="AE652"/>
  <c r="AE651"/>
  <c r="AE650"/>
  <c r="AE649"/>
  <c r="AE648"/>
  <c r="AE647"/>
  <c r="AE646"/>
  <c r="AE645"/>
  <c r="AE644"/>
  <c r="AE643"/>
  <c r="AE642"/>
  <c r="AE641"/>
  <c r="AE640"/>
  <c r="AE639"/>
  <c r="AE638"/>
  <c r="AE637"/>
  <c r="AE636"/>
  <c r="AE635"/>
  <c r="AE634"/>
  <c r="AE633"/>
  <c r="AE632"/>
  <c r="AE631"/>
  <c r="AE630"/>
  <c r="AE629"/>
  <c r="AE628"/>
  <c r="AE627"/>
  <c r="AE626"/>
  <c r="AE625"/>
  <c r="AE624"/>
  <c r="AE623"/>
  <c r="AE622"/>
  <c r="AC622" s="1"/>
  <c r="AE621"/>
  <c r="AC621" s="1"/>
  <c r="AE620"/>
  <c r="AE619"/>
  <c r="AC619" s="1"/>
  <c r="AE618"/>
  <c r="AE617"/>
  <c r="AE616"/>
  <c r="AE615"/>
  <c r="AC615" s="1"/>
  <c r="AE614"/>
  <c r="AC614" s="1"/>
  <c r="AE613"/>
  <c r="AE612"/>
  <c r="AE611"/>
  <c r="AC611" s="1"/>
  <c r="AE610"/>
  <c r="AC610" s="1"/>
  <c r="AE609"/>
  <c r="AE608"/>
  <c r="AE607"/>
  <c r="AC607" s="1"/>
  <c r="AE606"/>
  <c r="AC606" s="1"/>
  <c r="AE605"/>
  <c r="AC605" s="1"/>
  <c r="AE604"/>
  <c r="AE603"/>
  <c r="AC603" s="1"/>
  <c r="AE602"/>
  <c r="AE601"/>
  <c r="AE600"/>
  <c r="AE599"/>
  <c r="AC599" s="1"/>
  <c r="AE598"/>
  <c r="AC598" s="1"/>
  <c r="AE597"/>
  <c r="AE596"/>
  <c r="AE595"/>
  <c r="AC595" s="1"/>
  <c r="AE594"/>
  <c r="AC594" s="1"/>
  <c r="AE593"/>
  <c r="AE592"/>
  <c r="AE591"/>
  <c r="AC591" s="1"/>
  <c r="AE590"/>
  <c r="AC590" s="1"/>
  <c r="AE589"/>
  <c r="AC589" s="1"/>
  <c r="AE588"/>
  <c r="AE587"/>
  <c r="AC587" s="1"/>
  <c r="AE586"/>
  <c r="AE585"/>
  <c r="AE584"/>
  <c r="AE583"/>
  <c r="AC583" s="1"/>
  <c r="AE582"/>
  <c r="AC582" s="1"/>
  <c r="AE581"/>
  <c r="AE580"/>
  <c r="AE579"/>
  <c r="AC579" s="1"/>
  <c r="AE578"/>
  <c r="AC578" s="1"/>
  <c r="AE577"/>
  <c r="AE576"/>
  <c r="AE575"/>
  <c r="AC575" s="1"/>
  <c r="AE574"/>
  <c r="AC574" s="1"/>
  <c r="AE573"/>
  <c r="AC573" s="1"/>
  <c r="AE572"/>
  <c r="AE571"/>
  <c r="AC571" s="1"/>
  <c r="AE570"/>
  <c r="AE569"/>
  <c r="AE568"/>
  <c r="AE567"/>
  <c r="AC567" s="1"/>
  <c r="AE566"/>
  <c r="AC566" s="1"/>
  <c r="AE565"/>
  <c r="AE564"/>
  <c r="AE563"/>
  <c r="AC563" s="1"/>
  <c r="AE562"/>
  <c r="AC562" s="1"/>
  <c r="AE561"/>
  <c r="AE560"/>
  <c r="AE559"/>
  <c r="AC559" s="1"/>
  <c r="AE558"/>
  <c r="AC558" s="1"/>
  <c r="AE557"/>
  <c r="AC557" s="1"/>
  <c r="AE556"/>
  <c r="AE555"/>
  <c r="AC555" s="1"/>
  <c r="AE554"/>
  <c r="AE553"/>
  <c r="AE552"/>
  <c r="AE551"/>
  <c r="AC551" s="1"/>
  <c r="AE550"/>
  <c r="AC550" s="1"/>
  <c r="AE549"/>
  <c r="AE548"/>
  <c r="AE547"/>
  <c r="AC547" s="1"/>
  <c r="AE546"/>
  <c r="AC546" s="1"/>
  <c r="AE545"/>
  <c r="AE544"/>
  <c r="AE543"/>
  <c r="AC543" s="1"/>
  <c r="AE542"/>
  <c r="AC542" s="1"/>
  <c r="AE541"/>
  <c r="AC541" s="1"/>
  <c r="AE540"/>
  <c r="AE539"/>
  <c r="AC539" s="1"/>
  <c r="AE538"/>
  <c r="AE537"/>
  <c r="AE536"/>
  <c r="AE535"/>
  <c r="AC535" s="1"/>
  <c r="AE534"/>
  <c r="AC534" s="1"/>
  <c r="AE533"/>
  <c r="AE532"/>
  <c r="AE531"/>
  <c r="AC531" s="1"/>
  <c r="AE530"/>
  <c r="AC530" s="1"/>
  <c r="AE529"/>
  <c r="AE528"/>
  <c r="AE527"/>
  <c r="AC527" s="1"/>
  <c r="AE526"/>
  <c r="AC526" s="1"/>
  <c r="AE525"/>
  <c r="AC525" s="1"/>
  <c r="AE524"/>
  <c r="AE523"/>
  <c r="AC523" s="1"/>
  <c r="AE522"/>
  <c r="AE521"/>
  <c r="AE520"/>
  <c r="AE519"/>
  <c r="AC519" s="1"/>
  <c r="AE518"/>
  <c r="AC518" s="1"/>
  <c r="AE517"/>
  <c r="AE516"/>
  <c r="AE515"/>
  <c r="AC515" s="1"/>
  <c r="AE514"/>
  <c r="AC514" s="1"/>
  <c r="AE513"/>
  <c r="AC513" s="1"/>
  <c r="AE512"/>
  <c r="AE511"/>
  <c r="AC511" s="1"/>
  <c r="AE510"/>
  <c r="AC510" s="1"/>
  <c r="AE509"/>
  <c r="AC509" s="1"/>
  <c r="AE508"/>
  <c r="AE507"/>
  <c r="AC507" s="1"/>
  <c r="AE506"/>
  <c r="AE505"/>
  <c r="AC505" s="1"/>
  <c r="AE504"/>
  <c r="AE503"/>
  <c r="AC503" s="1"/>
  <c r="AE502"/>
  <c r="AC502" s="1"/>
  <c r="AE501"/>
  <c r="AE498"/>
  <c r="AE497"/>
  <c r="AC497" s="1"/>
  <c r="AE496"/>
  <c r="AC496" s="1"/>
  <c r="AE495"/>
  <c r="AE494"/>
  <c r="AE493"/>
  <c r="AC493" s="1"/>
  <c r="AE492"/>
  <c r="AC492" s="1"/>
  <c r="AE491"/>
  <c r="AC491" s="1"/>
  <c r="AE490"/>
  <c r="AE489"/>
  <c r="AC489" s="1"/>
  <c r="AE488"/>
  <c r="AE487"/>
  <c r="AE486"/>
  <c r="AE485"/>
  <c r="AC485" s="1"/>
  <c r="AE484"/>
  <c r="AC484" s="1"/>
  <c r="AE483"/>
  <c r="AE482"/>
  <c r="AE481"/>
  <c r="AC481" s="1"/>
  <c r="AE480"/>
  <c r="AC480" s="1"/>
  <c r="AE479"/>
  <c r="AE478"/>
  <c r="AE477"/>
  <c r="AC477" s="1"/>
  <c r="AE476"/>
  <c r="AC476" s="1"/>
  <c r="AE475"/>
  <c r="AC475" s="1"/>
  <c r="AE474"/>
  <c r="AE473"/>
  <c r="AC473" s="1"/>
  <c r="AE472"/>
  <c r="AE471"/>
  <c r="AE470"/>
  <c r="AE469"/>
  <c r="AC469" s="1"/>
  <c r="AE468"/>
  <c r="AC468" s="1"/>
  <c r="AE467"/>
  <c r="AE466"/>
  <c r="AE465"/>
  <c r="AC465" s="1"/>
  <c r="AE464"/>
  <c r="AC464" s="1"/>
  <c r="AE463"/>
  <c r="AE462"/>
  <c r="AE461"/>
  <c r="AC461" s="1"/>
  <c r="AE460"/>
  <c r="AC460" s="1"/>
  <c r="AE459"/>
  <c r="AC459" s="1"/>
  <c r="AE458"/>
  <c r="AE457"/>
  <c r="AC457" s="1"/>
  <c r="AE456"/>
  <c r="AE455"/>
  <c r="AE454"/>
  <c r="AE453"/>
  <c r="AC453" s="1"/>
  <c r="AE452"/>
  <c r="AC452" s="1"/>
  <c r="AE451"/>
  <c r="AE450"/>
  <c r="AE449"/>
  <c r="AC449" s="1"/>
  <c r="AE448"/>
  <c r="AC448" s="1"/>
  <c r="AE447"/>
  <c r="AE446"/>
  <c r="AE445"/>
  <c r="AC445" s="1"/>
  <c r="AE444"/>
  <c r="AC444" s="1"/>
  <c r="AE443"/>
  <c r="AC443" s="1"/>
  <c r="AE442"/>
  <c r="AE441"/>
  <c r="AC441" s="1"/>
  <c r="AE440"/>
  <c r="AE439"/>
  <c r="AE438"/>
  <c r="AE437"/>
  <c r="AC437" s="1"/>
  <c r="AE436"/>
  <c r="AC436" s="1"/>
  <c r="AE435"/>
  <c r="AE434"/>
  <c r="AE433"/>
  <c r="AC433" s="1"/>
  <c r="AE432"/>
  <c r="AC432" s="1"/>
  <c r="AE431"/>
  <c r="AE430"/>
  <c r="AE429"/>
  <c r="AC429" s="1"/>
  <c r="AE428"/>
  <c r="AC428" s="1"/>
  <c r="AE427"/>
  <c r="AC427" s="1"/>
  <c r="AE426"/>
  <c r="AE425"/>
  <c r="AC425" s="1"/>
  <c r="AE424"/>
  <c r="AE423"/>
  <c r="AE422"/>
  <c r="AE421"/>
  <c r="AC421" s="1"/>
  <c r="AE420"/>
  <c r="AC420" s="1"/>
  <c r="AE419"/>
  <c r="AE418"/>
  <c r="AE417"/>
  <c r="AC417" s="1"/>
  <c r="AE416"/>
  <c r="AC416" s="1"/>
  <c r="AE415"/>
  <c r="AE414"/>
  <c r="AE413"/>
  <c r="AC413" s="1"/>
  <c r="AE412"/>
  <c r="AC412" s="1"/>
  <c r="AE411"/>
  <c r="AC411" s="1"/>
  <c r="AE410"/>
  <c r="AE409"/>
  <c r="AC409" s="1"/>
  <c r="AE408"/>
  <c r="AC408" s="1"/>
  <c r="AE407"/>
  <c r="AE406"/>
  <c r="AE405"/>
  <c r="AC405" s="1"/>
  <c r="AE404"/>
  <c r="AC404" s="1"/>
  <c r="AE403"/>
  <c r="AE402"/>
  <c r="AE401"/>
  <c r="AC401" s="1"/>
  <c r="AE400"/>
  <c r="AC400" s="1"/>
  <c r="AE399"/>
  <c r="AE398"/>
  <c r="AE397"/>
  <c r="AC397" s="1"/>
  <c r="AE396"/>
  <c r="AC396" s="1"/>
  <c r="AE395"/>
  <c r="AC395" s="1"/>
  <c r="AE394"/>
  <c r="AE393"/>
  <c r="AC393" s="1"/>
  <c r="AE392"/>
  <c r="AE391"/>
  <c r="AE390"/>
  <c r="AE389"/>
  <c r="AC389" s="1"/>
  <c r="AE388"/>
  <c r="AC388" s="1"/>
  <c r="AE387"/>
  <c r="AE386"/>
  <c r="AE385"/>
  <c r="AC385" s="1"/>
  <c r="AE384"/>
  <c r="AC384" s="1"/>
  <c r="AE383"/>
  <c r="AE382"/>
  <c r="AE381"/>
  <c r="AC381" s="1"/>
  <c r="AE380"/>
  <c r="AC380" s="1"/>
  <c r="AE379"/>
  <c r="AC379" s="1"/>
  <c r="AE378"/>
  <c r="AE377"/>
  <c r="AC377" s="1"/>
  <c r="AE376"/>
  <c r="AE375"/>
  <c r="AE374"/>
  <c r="AE373"/>
  <c r="AC373" s="1"/>
  <c r="AE372"/>
  <c r="AC372" s="1"/>
  <c r="AE371"/>
  <c r="AE370"/>
  <c r="AE369"/>
  <c r="AC369" s="1"/>
  <c r="AE368"/>
  <c r="AC368" s="1"/>
  <c r="AE367"/>
  <c r="AE366"/>
  <c r="AE365"/>
  <c r="AC365" s="1"/>
  <c r="AE364"/>
  <c r="AC364" s="1"/>
  <c r="AE363"/>
  <c r="AC363" s="1"/>
  <c r="AE362"/>
  <c r="AE361"/>
  <c r="AC361" s="1"/>
  <c r="AE360"/>
  <c r="AE359"/>
  <c r="AE358"/>
  <c r="AE357"/>
  <c r="AC357" s="1"/>
  <c r="AE356"/>
  <c r="AC356" s="1"/>
  <c r="AE355"/>
  <c r="AE354"/>
  <c r="AE353"/>
  <c r="AC353" s="1"/>
  <c r="AE352"/>
  <c r="AC352" s="1"/>
  <c r="AE351"/>
  <c r="AE350"/>
  <c r="AE349"/>
  <c r="AC349" s="1"/>
  <c r="AE348"/>
  <c r="AC348" s="1"/>
  <c r="AE347"/>
  <c r="AC347" s="1"/>
  <c r="AE346"/>
  <c r="AE345"/>
  <c r="AC345" s="1"/>
  <c r="AE344"/>
  <c r="AE343"/>
  <c r="AE342"/>
  <c r="AE341"/>
  <c r="AC341" s="1"/>
  <c r="AE340"/>
  <c r="AC340" s="1"/>
  <c r="AE339"/>
  <c r="AE338"/>
  <c r="AE337"/>
  <c r="AC337" s="1"/>
  <c r="AE336"/>
  <c r="AC336" s="1"/>
  <c r="AE335"/>
  <c r="AE334"/>
  <c r="AE333"/>
  <c r="AC333" s="1"/>
  <c r="AE332"/>
  <c r="AC332" s="1"/>
  <c r="AE331"/>
  <c r="AC331" s="1"/>
  <c r="AE330"/>
  <c r="AE329"/>
  <c r="AC329" s="1"/>
  <c r="AE328"/>
  <c r="AE327"/>
  <c r="AE326"/>
  <c r="AE325"/>
  <c r="AC325" s="1"/>
  <c r="AE324"/>
  <c r="AC324" s="1"/>
  <c r="AE323"/>
  <c r="AE322"/>
  <c r="AE321"/>
  <c r="AC321" s="1"/>
  <c r="AE320"/>
  <c r="AC320" s="1"/>
  <c r="AE319"/>
  <c r="AE318"/>
  <c r="AE317"/>
  <c r="AC317" s="1"/>
  <c r="AE316"/>
  <c r="AC316" s="1"/>
  <c r="AE315"/>
  <c r="AC315" s="1"/>
  <c r="AE314"/>
  <c r="AE313"/>
  <c r="AC313" s="1"/>
  <c r="AE312"/>
  <c r="AE311"/>
  <c r="AE310"/>
  <c r="AE309"/>
  <c r="AC309" s="1"/>
  <c r="AE308"/>
  <c r="AC308" s="1"/>
  <c r="AE307"/>
  <c r="AE306"/>
  <c r="AE305"/>
  <c r="AC305" s="1"/>
  <c r="AE304"/>
  <c r="AC304" s="1"/>
  <c r="AE303"/>
  <c r="AE302"/>
  <c r="AE301"/>
  <c r="AC301" s="1"/>
  <c r="AE300"/>
  <c r="AC300" s="1"/>
  <c r="AE299"/>
  <c r="AC299" s="1"/>
  <c r="AE298"/>
  <c r="AE297"/>
  <c r="AC297" s="1"/>
  <c r="AE296"/>
  <c r="AE295"/>
  <c r="AE294"/>
  <c r="AE293"/>
  <c r="AC293" s="1"/>
  <c r="AE292"/>
  <c r="AC292" s="1"/>
  <c r="AE291"/>
  <c r="AE290"/>
  <c r="AE289"/>
  <c r="AC289" s="1"/>
  <c r="AE288"/>
  <c r="AC288" s="1"/>
  <c r="AE287"/>
  <c r="AE286"/>
  <c r="AE285"/>
  <c r="AC285" s="1"/>
  <c r="AE284"/>
  <c r="AC284" s="1"/>
  <c r="AE283"/>
  <c r="AC283" s="1"/>
  <c r="AE282"/>
  <c r="AE281"/>
  <c r="AC281" s="1"/>
  <c r="AE280"/>
  <c r="AE279"/>
  <c r="AE278"/>
  <c r="AE277"/>
  <c r="AC277" s="1"/>
  <c r="AE276"/>
  <c r="AC276" s="1"/>
  <c r="AE275"/>
  <c r="AE274"/>
  <c r="AE273"/>
  <c r="AC273" s="1"/>
  <c r="AE272"/>
  <c r="AC272" s="1"/>
  <c r="AE271"/>
  <c r="AE270"/>
  <c r="AE269"/>
  <c r="AC269" s="1"/>
  <c r="AE268"/>
  <c r="AC268" s="1"/>
  <c r="AE267"/>
  <c r="AC267" s="1"/>
  <c r="AE266"/>
  <c r="AE265"/>
  <c r="AC265" s="1"/>
  <c r="AE264"/>
  <c r="AE263"/>
  <c r="AE262"/>
  <c r="AE261"/>
  <c r="AC261" s="1"/>
  <c r="AE260"/>
  <c r="AC260" s="1"/>
  <c r="AE259"/>
  <c r="AE258"/>
  <c r="AE257"/>
  <c r="AC257" s="1"/>
  <c r="AE256"/>
  <c r="AC256" s="1"/>
  <c r="AE255"/>
  <c r="AE254"/>
  <c r="AE253"/>
  <c r="AC253" s="1"/>
  <c r="AE252"/>
  <c r="AC252" s="1"/>
  <c r="AE251"/>
  <c r="AC251" s="1"/>
  <c r="AE250"/>
  <c r="AE249"/>
  <c r="AC249" s="1"/>
  <c r="AE248"/>
  <c r="AE247"/>
  <c r="AE246"/>
  <c r="AE245"/>
  <c r="AC245" s="1"/>
  <c r="AE244"/>
  <c r="AC244" s="1"/>
  <c r="AE243"/>
  <c r="AE242"/>
  <c r="AE241"/>
  <c r="AC241" s="1"/>
  <c r="AE240"/>
  <c r="AC240" s="1"/>
  <c r="AE239"/>
  <c r="AE238"/>
  <c r="AE237"/>
  <c r="AC237" s="1"/>
  <c r="AE236"/>
  <c r="AC236" s="1"/>
  <c r="AE235"/>
  <c r="AC235" s="1"/>
  <c r="AE234"/>
  <c r="AE233"/>
  <c r="AC233" s="1"/>
  <c r="AE232"/>
  <c r="AE231"/>
  <c r="AE230"/>
  <c r="AE229"/>
  <c r="AC229" s="1"/>
  <c r="AE228"/>
  <c r="AC228" s="1"/>
  <c r="AE227"/>
  <c r="AE226"/>
  <c r="AE225"/>
  <c r="AC225" s="1"/>
  <c r="AE224"/>
  <c r="AC224" s="1"/>
  <c r="AE223"/>
  <c r="AE222"/>
  <c r="AE221"/>
  <c r="AC221" s="1"/>
  <c r="AE220"/>
  <c r="AC220" s="1"/>
  <c r="AE219"/>
  <c r="AC219" s="1"/>
  <c r="AE218"/>
  <c r="AE217"/>
  <c r="AC217" s="1"/>
  <c r="AE216"/>
  <c r="AE215"/>
  <c r="AE214"/>
  <c r="AE213"/>
  <c r="AC213" s="1"/>
  <c r="AE212"/>
  <c r="AC212" s="1"/>
  <c r="AE211"/>
  <c r="AE210"/>
  <c r="AE209"/>
  <c r="AC209" s="1"/>
  <c r="AE208"/>
  <c r="AC208" s="1"/>
  <c r="AE207"/>
  <c r="AE206"/>
  <c r="AE205"/>
  <c r="AC205" s="1"/>
  <c r="AE204"/>
  <c r="AC204" s="1"/>
  <c r="AE203"/>
  <c r="AC203" s="1"/>
  <c r="AE202"/>
  <c r="AE201"/>
  <c r="AC201" s="1"/>
  <c r="AE200"/>
  <c r="AE199"/>
  <c r="AE198"/>
  <c r="AE197"/>
  <c r="AC197" s="1"/>
  <c r="AE196"/>
  <c r="AC196" s="1"/>
  <c r="AE195"/>
  <c r="AE194"/>
  <c r="AE193"/>
  <c r="AC193" s="1"/>
  <c r="AE192"/>
  <c r="AC192" s="1"/>
  <c r="AE191"/>
  <c r="AE190"/>
  <c r="AE189"/>
  <c r="AC189" s="1"/>
  <c r="AE188"/>
  <c r="AC188" s="1"/>
  <c r="AE187"/>
  <c r="AC187" s="1"/>
  <c r="AE186"/>
  <c r="AE185"/>
  <c r="AC185" s="1"/>
  <c r="AE184"/>
  <c r="AE183"/>
  <c r="AE182"/>
  <c r="AE181"/>
  <c r="AC181" s="1"/>
  <c r="AE180"/>
  <c r="AC180" s="1"/>
  <c r="AE179"/>
  <c r="AE178"/>
  <c r="AE177"/>
  <c r="AC177" s="1"/>
  <c r="AE176"/>
  <c r="AC176" s="1"/>
  <c r="AE175"/>
  <c r="AE174"/>
  <c r="AE173"/>
  <c r="AC173" s="1"/>
  <c r="AE172"/>
  <c r="AC172" s="1"/>
  <c r="AE171"/>
  <c r="AC171" s="1"/>
  <c r="AE170"/>
  <c r="AE169"/>
  <c r="AC169" s="1"/>
  <c r="AE168"/>
  <c r="AE167"/>
  <c r="AE166"/>
  <c r="AE165"/>
  <c r="AC165" s="1"/>
  <c r="AE164"/>
  <c r="AC164" s="1"/>
  <c r="AE163"/>
  <c r="AE162"/>
  <c r="AE161"/>
  <c r="AC161" s="1"/>
  <c r="AE160"/>
  <c r="AC160" s="1"/>
  <c r="AE159"/>
  <c r="AE158"/>
  <c r="AE157"/>
  <c r="AC157" s="1"/>
  <c r="AE156"/>
  <c r="AC156" s="1"/>
  <c r="AE155"/>
  <c r="AC155" s="1"/>
  <c r="AE154"/>
  <c r="AE153"/>
  <c r="AC153" s="1"/>
  <c r="AE152"/>
  <c r="AC152" s="1"/>
  <c r="AE151"/>
  <c r="AE150"/>
  <c r="AE149"/>
  <c r="AC149" s="1"/>
  <c r="AE148"/>
  <c r="AC148" s="1"/>
  <c r="AE147"/>
  <c r="AE146"/>
  <c r="AE145"/>
  <c r="AC145" s="1"/>
  <c r="AE144"/>
  <c r="AC144" s="1"/>
  <c r="AE143"/>
  <c r="AE142"/>
  <c r="AE141"/>
  <c r="AC141" s="1"/>
  <c r="AE140"/>
  <c r="AC140" s="1"/>
  <c r="AE139"/>
  <c r="AC139" s="1"/>
  <c r="AE138"/>
  <c r="AE137"/>
  <c r="AC137" s="1"/>
  <c r="AE136"/>
  <c r="AC136" s="1"/>
  <c r="AE135"/>
  <c r="AE134"/>
  <c r="AE133"/>
  <c r="AC133" s="1"/>
  <c r="AE132"/>
  <c r="AC132" s="1"/>
  <c r="AE131"/>
  <c r="AE130"/>
  <c r="AE129"/>
  <c r="AC129" s="1"/>
  <c r="AE128"/>
  <c r="AC128" s="1"/>
  <c r="AE127"/>
  <c r="AE126"/>
  <c r="AE125"/>
  <c r="AC125" s="1"/>
  <c r="AE124"/>
  <c r="AC124" s="1"/>
  <c r="AE123"/>
  <c r="AC123" s="1"/>
  <c r="AE122"/>
  <c r="AE121"/>
  <c r="AC121" s="1"/>
  <c r="AE120"/>
  <c r="AC120" s="1"/>
  <c r="AE119"/>
  <c r="AE118"/>
  <c r="AE117"/>
  <c r="AC117" s="1"/>
  <c r="AE116"/>
  <c r="AC116" s="1"/>
  <c r="AE115"/>
  <c r="AE114"/>
  <c r="AE113"/>
  <c r="AC113" s="1"/>
  <c r="AE112"/>
  <c r="AC112" s="1"/>
  <c r="AE111"/>
  <c r="AC111" s="1"/>
  <c r="AE110"/>
  <c r="AE109"/>
  <c r="AC109" s="1"/>
  <c r="AE108"/>
  <c r="AC108" s="1"/>
  <c r="AE107"/>
  <c r="AC107" s="1"/>
  <c r="AE106"/>
  <c r="AE105"/>
  <c r="AC105" s="1"/>
  <c r="AE104"/>
  <c r="AC104" s="1"/>
  <c r="AE103"/>
  <c r="AC103" s="1"/>
  <c r="AE102"/>
  <c r="AE101"/>
  <c r="AC101" s="1"/>
  <c r="AE100"/>
  <c r="AC100" s="1"/>
  <c r="AE99"/>
  <c r="AE98"/>
  <c r="AE97"/>
  <c r="AC97" s="1"/>
  <c r="AE96"/>
  <c r="AC96" s="1"/>
  <c r="AE95"/>
  <c r="AC95" s="1"/>
  <c r="AE94"/>
  <c r="AE93"/>
  <c r="AC93" s="1"/>
  <c r="AE92"/>
  <c r="AC92" s="1"/>
  <c r="AE91"/>
  <c r="AC91" s="1"/>
  <c r="AE90"/>
  <c r="AE89"/>
  <c r="AC89" s="1"/>
  <c r="AE88"/>
  <c r="AC88" s="1"/>
  <c r="AE87"/>
  <c r="AC87" s="1"/>
  <c r="AE86"/>
  <c r="AE85"/>
  <c r="AC85" s="1"/>
  <c r="AE84"/>
  <c r="AC84" s="1"/>
  <c r="AE83"/>
  <c r="AE82"/>
  <c r="AE81"/>
  <c r="AC81" s="1"/>
  <c r="AE80"/>
  <c r="AC80" s="1"/>
  <c r="AE79"/>
  <c r="AC79" s="1"/>
  <c r="AE78"/>
  <c r="AE77"/>
  <c r="AC77" s="1"/>
  <c r="AE76"/>
  <c r="AC76" s="1"/>
  <c r="AE75"/>
  <c r="AC75" s="1"/>
  <c r="AE74"/>
  <c r="AE73"/>
  <c r="AC73" s="1"/>
  <c r="AE72"/>
  <c r="AC72" s="1"/>
  <c r="AE71"/>
  <c r="AC71" s="1"/>
  <c r="AE70"/>
  <c r="AE69"/>
  <c r="AC69" s="1"/>
  <c r="AE68"/>
  <c r="AC68" s="1"/>
  <c r="AE67"/>
  <c r="AE66"/>
  <c r="AE65"/>
  <c r="AC65" s="1"/>
  <c r="AE64"/>
  <c r="AC64" s="1"/>
  <c r="AE63"/>
  <c r="AC63" s="1"/>
  <c r="AE62"/>
  <c r="AE61"/>
  <c r="AC61" s="1"/>
  <c r="AE60"/>
  <c r="AC60" s="1"/>
  <c r="AE59"/>
  <c r="AC59" s="1"/>
  <c r="AE58"/>
  <c r="AE57"/>
  <c r="AC57" s="1"/>
  <c r="AE56"/>
  <c r="AC56" s="1"/>
  <c r="AE55"/>
  <c r="AC55" s="1"/>
  <c r="AE54"/>
  <c r="AE53"/>
  <c r="AC53" s="1"/>
  <c r="AE52"/>
  <c r="AC52" s="1"/>
  <c r="AE51"/>
  <c r="AE50"/>
  <c r="AE49"/>
  <c r="AC49" s="1"/>
  <c r="AE48"/>
  <c r="AC48" s="1"/>
  <c r="AE47"/>
  <c r="AC47" s="1"/>
  <c r="AE46"/>
  <c r="AE45"/>
  <c r="AC45" s="1"/>
  <c r="AE44"/>
  <c r="AC44" s="1"/>
  <c r="AE43"/>
  <c r="AC43" s="1"/>
  <c r="AE42"/>
  <c r="AE41"/>
  <c r="AC41" s="1"/>
  <c r="AE40"/>
  <c r="AC40" s="1"/>
  <c r="AE39"/>
  <c r="AC39" s="1"/>
  <c r="AE38"/>
  <c r="AE37"/>
  <c r="AC37" s="1"/>
  <c r="AE36"/>
  <c r="AC36" s="1"/>
  <c r="AE35"/>
  <c r="AE34"/>
  <c r="AE33"/>
  <c r="AC33" s="1"/>
  <c r="AE32"/>
  <c r="AC32" s="1"/>
  <c r="AE31"/>
  <c r="AC31" s="1"/>
  <c r="AE30"/>
  <c r="AE29"/>
  <c r="AC29" s="1"/>
  <c r="AE28"/>
  <c r="AC28" s="1"/>
  <c r="AE27"/>
  <c r="AC27" s="1"/>
  <c r="AE26"/>
  <c r="AE25"/>
  <c r="AC25" s="1"/>
  <c r="AE24"/>
  <c r="AC24" s="1"/>
  <c r="AE23"/>
  <c r="AC23" s="1"/>
  <c r="AE22"/>
  <c r="AE21"/>
  <c r="AC21" s="1"/>
  <c r="AE20"/>
  <c r="AC20" s="1"/>
  <c r="AE19"/>
  <c r="AE18"/>
  <c r="AE17"/>
  <c r="AC17" s="1"/>
  <c r="AE16"/>
  <c r="AC16" s="1"/>
  <c r="AE14"/>
  <c r="AC14" s="1"/>
  <c r="AE13"/>
  <c r="AE12"/>
  <c r="AC12" s="1"/>
  <c r="AE11"/>
  <c r="AC11" s="1"/>
  <c r="AE10"/>
  <c r="AC10" s="1"/>
  <c r="AE9"/>
  <c r="AE8"/>
  <c r="AC8" s="1"/>
  <c r="AE7"/>
  <c r="AC7" s="1"/>
  <c r="AE6"/>
  <c r="AC6" s="1"/>
  <c r="AE5"/>
  <c r="AE4"/>
  <c r="AC4" s="1"/>
  <c r="AC5"/>
  <c r="AC9"/>
  <c r="AC13"/>
  <c r="AC18"/>
  <c r="AC19"/>
  <c r="AC22"/>
  <c r="AC26"/>
  <c r="AC30"/>
  <c r="AC34"/>
  <c r="AC35"/>
  <c r="AC38"/>
  <c r="AC42"/>
  <c r="AC46"/>
  <c r="AC50"/>
  <c r="AC51"/>
  <c r="AC54"/>
  <c r="AC58"/>
  <c r="AC62"/>
  <c r="AC66"/>
  <c r="AC67"/>
  <c r="AC70"/>
  <c r="AC74"/>
  <c r="AC78"/>
  <c r="AC82"/>
  <c r="AC83"/>
  <c r="AC86"/>
  <c r="AC90"/>
  <c r="AC94"/>
  <c r="AC98"/>
  <c r="AC99"/>
  <c r="AC102"/>
  <c r="AC106"/>
  <c r="AC110"/>
  <c r="AC114"/>
  <c r="AC115"/>
  <c r="AC118"/>
  <c r="AC119"/>
  <c r="AC122"/>
  <c r="AC126"/>
  <c r="AC127"/>
  <c r="AC130"/>
  <c r="AC131"/>
  <c r="AC134"/>
  <c r="AC135"/>
  <c r="AC138"/>
  <c r="AC142"/>
  <c r="AC143"/>
  <c r="AC146"/>
  <c r="AC147"/>
  <c r="AC150"/>
  <c r="AC151"/>
  <c r="AC154"/>
  <c r="AC158"/>
  <c r="AC159"/>
  <c r="AC162"/>
  <c r="AC163"/>
  <c r="AC166"/>
  <c r="AC167"/>
  <c r="AC168"/>
  <c r="AC170"/>
  <c r="AC174"/>
  <c r="AC175"/>
  <c r="AC178"/>
  <c r="AC179"/>
  <c r="AC182"/>
  <c r="AC183"/>
  <c r="AC184"/>
  <c r="AC186"/>
  <c r="AC190"/>
  <c r="AC191"/>
  <c r="AC194"/>
  <c r="AC195"/>
  <c r="AC198"/>
  <c r="AC199"/>
  <c r="AC200"/>
  <c r="AC202"/>
  <c r="AC206"/>
  <c r="AC207"/>
  <c r="AC210"/>
  <c r="AC211"/>
  <c r="AC214"/>
  <c r="AC215"/>
  <c r="AC216"/>
  <c r="AC218"/>
  <c r="AC222"/>
  <c r="AC223"/>
  <c r="AC226"/>
  <c r="AC227"/>
  <c r="AC230"/>
  <c r="AC231"/>
  <c r="AC232"/>
  <c r="AC234"/>
  <c r="AC238"/>
  <c r="AC239"/>
  <c r="AC242"/>
  <c r="AC243"/>
  <c r="AC246"/>
  <c r="AC247"/>
  <c r="AC248"/>
  <c r="AC250"/>
  <c r="AC254"/>
  <c r="AC255"/>
  <c r="AC258"/>
  <c r="AC259"/>
  <c r="AC262"/>
  <c r="AC263"/>
  <c r="AC264"/>
  <c r="AC266"/>
  <c r="AC270"/>
  <c r="AC271"/>
  <c r="AC274"/>
  <c r="AC275"/>
  <c r="AC278"/>
  <c r="AC279"/>
  <c r="AC280"/>
  <c r="AC282"/>
  <c r="AC286"/>
  <c r="AC287"/>
  <c r="AC290"/>
  <c r="AC291"/>
  <c r="AC294"/>
  <c r="AC295"/>
  <c r="AC296"/>
  <c r="AC298"/>
  <c r="AC302"/>
  <c r="AC303"/>
  <c r="AC306"/>
  <c r="AC307"/>
  <c r="AC310"/>
  <c r="AC311"/>
  <c r="AC312"/>
  <c r="AC314"/>
  <c r="AC318"/>
  <c r="AC319"/>
  <c r="AC322"/>
  <c r="AC323"/>
  <c r="AC326"/>
  <c r="AC327"/>
  <c r="AC328"/>
  <c r="AC330"/>
  <c r="AC334"/>
  <c r="AC335"/>
  <c r="AC338"/>
  <c r="AC339"/>
  <c r="AC342"/>
  <c r="AC343"/>
  <c r="AC344"/>
  <c r="AC346"/>
  <c r="AC350"/>
  <c r="AC351"/>
  <c r="AC354"/>
  <c r="AC355"/>
  <c r="AC358"/>
  <c r="AC359"/>
  <c r="AC360"/>
  <c r="AC362"/>
  <c r="AC366"/>
  <c r="AC367"/>
  <c r="AC370"/>
  <c r="AC371"/>
  <c r="AC374"/>
  <c r="AC375"/>
  <c r="AC376"/>
  <c r="AC378"/>
  <c r="AC382"/>
  <c r="AC383"/>
  <c r="AC386"/>
  <c r="AC387"/>
  <c r="AC390"/>
  <c r="AC391"/>
  <c r="AC392"/>
  <c r="AC394"/>
  <c r="AC398"/>
  <c r="AC399"/>
  <c r="AC402"/>
  <c r="AC403"/>
  <c r="AC406"/>
  <c r="AC407"/>
  <c r="AC410"/>
  <c r="AC414"/>
  <c r="AC415"/>
  <c r="AC418"/>
  <c r="AC419"/>
  <c r="AC422"/>
  <c r="AC423"/>
  <c r="AC424"/>
  <c r="AC426"/>
  <c r="AC430"/>
  <c r="AC431"/>
  <c r="AC434"/>
  <c r="AC435"/>
  <c r="AC438"/>
  <c r="AC439"/>
  <c r="AC440"/>
  <c r="AC442"/>
  <c r="AC446"/>
  <c r="AC447"/>
  <c r="AC450"/>
  <c r="AC451"/>
  <c r="AC454"/>
  <c r="AC455"/>
  <c r="AC456"/>
  <c r="AC458"/>
  <c r="AC462"/>
  <c r="AC463"/>
  <c r="AC466"/>
  <c r="AC467"/>
  <c r="AC470"/>
  <c r="AC471"/>
  <c r="AC472"/>
  <c r="AC474"/>
  <c r="AC478"/>
  <c r="AC479"/>
  <c r="AC482"/>
  <c r="AC483"/>
  <c r="AC486"/>
  <c r="AC487"/>
  <c r="AC488"/>
  <c r="AC490"/>
  <c r="AC494"/>
  <c r="AC495"/>
  <c r="AC498"/>
  <c r="AC501"/>
  <c r="AC504"/>
  <c r="AC506"/>
  <c r="AC508"/>
  <c r="AC512"/>
  <c r="AC516"/>
  <c r="AC517"/>
  <c r="AC520"/>
  <c r="AC521"/>
  <c r="AC522"/>
  <c r="AC524"/>
  <c r="AC528"/>
  <c r="AC529"/>
  <c r="AC532"/>
  <c r="AC533"/>
  <c r="AC536"/>
  <c r="AC537"/>
  <c r="AC538"/>
  <c r="AC540"/>
  <c r="AC544"/>
  <c r="AC545"/>
  <c r="AC548"/>
  <c r="AC549"/>
  <c r="AC552"/>
  <c r="AC553"/>
  <c r="AC554"/>
  <c r="AC556"/>
  <c r="AC560"/>
  <c r="AC561"/>
  <c r="AC564"/>
  <c r="AC565"/>
  <c r="AC568"/>
  <c r="AC569"/>
  <c r="AC570"/>
  <c r="AC572"/>
  <c r="AC576"/>
  <c r="AC577"/>
  <c r="AC580"/>
  <c r="AC581"/>
  <c r="AC584"/>
  <c r="AC585"/>
  <c r="AC586"/>
  <c r="AC588"/>
  <c r="AC592"/>
  <c r="AC593"/>
  <c r="AC596"/>
  <c r="AC597"/>
  <c r="AC600"/>
  <c r="AC601"/>
  <c r="AC602"/>
  <c r="AC604"/>
  <c r="AC608"/>
  <c r="AC609"/>
  <c r="AC612"/>
  <c r="AC613"/>
  <c r="AC616"/>
  <c r="AC617"/>
  <c r="AC618"/>
  <c r="AC620"/>
  <c r="AC3"/>
  <c r="AE15"/>
  <c r="AC15" s="1"/>
  <c r="AE3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T3"/>
  <c r="T4"/>
  <c r="W4" s="1"/>
  <c r="V4"/>
  <c r="AA4"/>
  <c r="AB4" s="1"/>
  <c r="T5"/>
  <c r="W5" s="1"/>
  <c r="V5"/>
  <c r="AA5"/>
  <c r="AB5" s="1"/>
  <c r="T6"/>
  <c r="W6" s="1"/>
  <c r="V6"/>
  <c r="AA6"/>
  <c r="AB6" s="1"/>
  <c r="T7"/>
  <c r="W7" s="1"/>
  <c r="V7"/>
  <c r="AA7"/>
  <c r="AB7" s="1"/>
  <c r="T8"/>
  <c r="V8"/>
  <c r="AA8"/>
  <c r="AB8" s="1"/>
  <c r="AA9"/>
  <c r="AB9" s="1"/>
  <c r="AA10"/>
  <c r="AB10" s="1"/>
  <c r="AA11"/>
  <c r="AB11" s="1"/>
  <c r="AA12"/>
  <c r="AB12" s="1"/>
  <c r="AA13"/>
  <c r="AB13"/>
  <c r="AA14"/>
  <c r="AB14" s="1"/>
  <c r="AA15"/>
  <c r="AB15" s="1"/>
  <c r="AA16"/>
  <c r="AB16" s="1"/>
  <c r="AA17"/>
  <c r="AB17" s="1"/>
  <c r="AA18"/>
  <c r="AB18" s="1"/>
  <c r="AA19"/>
  <c r="AB19" s="1"/>
  <c r="AA20"/>
  <c r="AB20" s="1"/>
  <c r="AA21"/>
  <c r="AB21"/>
  <c r="AA22"/>
  <c r="AB22" s="1"/>
  <c r="AA23"/>
  <c r="AB23" s="1"/>
  <c r="AA24"/>
  <c r="AB24" s="1"/>
  <c r="AA25"/>
  <c r="AB25" s="1"/>
  <c r="AA26"/>
  <c r="AB26" s="1"/>
  <c r="AA27"/>
  <c r="AB27" s="1"/>
  <c r="AA28"/>
  <c r="AB28" s="1"/>
  <c r="AA29"/>
  <c r="AB29"/>
  <c r="AA30"/>
  <c r="AB30" s="1"/>
  <c r="AA31"/>
  <c r="AB31" s="1"/>
  <c r="AA32"/>
  <c r="AB32" s="1"/>
  <c r="AA33"/>
  <c r="AB33"/>
  <c r="AA34"/>
  <c r="AB34" s="1"/>
  <c r="AA35"/>
  <c r="AB35"/>
  <c r="AA36"/>
  <c r="AB36" s="1"/>
  <c r="AA37"/>
  <c r="AB37" s="1"/>
  <c r="AA38"/>
  <c r="AB38" s="1"/>
  <c r="AA39"/>
  <c r="AB39"/>
  <c r="AA40"/>
  <c r="AB40" s="1"/>
  <c r="AA41"/>
  <c r="AB41" s="1"/>
  <c r="AA42"/>
  <c r="AB42" s="1"/>
  <c r="AA43"/>
  <c r="AB43" s="1"/>
  <c r="AA44"/>
  <c r="AB44" s="1"/>
  <c r="AA45"/>
  <c r="AB45"/>
  <c r="AA46"/>
  <c r="AB46" s="1"/>
  <c r="AA47"/>
  <c r="AB47" s="1"/>
  <c r="AA48"/>
  <c r="AB48" s="1"/>
  <c r="AA49"/>
  <c r="AB49"/>
  <c r="AA50"/>
  <c r="AB50" s="1"/>
  <c r="AA51"/>
  <c r="AB51"/>
  <c r="AA52"/>
  <c r="AB52" s="1"/>
  <c r="AA53"/>
  <c r="AB53" s="1"/>
  <c r="AA54"/>
  <c r="AB54" s="1"/>
  <c r="AA55"/>
  <c r="AB55"/>
  <c r="AA56"/>
  <c r="AB56" s="1"/>
  <c r="AA57"/>
  <c r="AB57" s="1"/>
  <c r="AA58"/>
  <c r="AB58" s="1"/>
  <c r="AA59"/>
  <c r="AB59" s="1"/>
  <c r="AA60"/>
  <c r="AB60" s="1"/>
  <c r="AA61"/>
  <c r="AB61"/>
  <c r="AA62"/>
  <c r="AB62" s="1"/>
  <c r="AA63"/>
  <c r="AB63" s="1"/>
  <c r="AA64"/>
  <c r="AB64" s="1"/>
  <c r="AA65"/>
  <c r="AB65"/>
  <c r="AA66"/>
  <c r="AB66" s="1"/>
  <c r="AA67"/>
  <c r="AB67"/>
  <c r="AA68"/>
  <c r="AB68" s="1"/>
  <c r="AA69"/>
  <c r="AB69" s="1"/>
  <c r="AA70"/>
  <c r="AB70" s="1"/>
  <c r="AA71"/>
  <c r="AB71" s="1"/>
  <c r="AA72"/>
  <c r="AB72" s="1"/>
  <c r="AA73"/>
  <c r="AB73" s="1"/>
  <c r="AA74"/>
  <c r="AB74" s="1"/>
  <c r="AA75"/>
  <c r="AB75" s="1"/>
  <c r="AA76"/>
  <c r="AB76" s="1"/>
  <c r="AA77"/>
  <c r="AB77" s="1"/>
  <c r="AA78"/>
  <c r="AB78" s="1"/>
  <c r="AA79"/>
  <c r="AB79"/>
  <c r="AA80"/>
  <c r="AB80" s="1"/>
  <c r="AA81"/>
  <c r="AB81" s="1"/>
  <c r="AA82"/>
  <c r="AB82" s="1"/>
  <c r="AA83"/>
  <c r="AB83" s="1"/>
  <c r="AA84"/>
  <c r="AB84" s="1"/>
  <c r="AA85"/>
  <c r="AB85"/>
  <c r="AA86"/>
  <c r="AB86" s="1"/>
  <c r="AA87"/>
  <c r="AB87" s="1"/>
  <c r="AA88"/>
  <c r="AB88" s="1"/>
  <c r="AA89"/>
  <c r="AB89"/>
  <c r="AA90"/>
  <c r="AB90" s="1"/>
  <c r="AA91"/>
  <c r="AB91"/>
  <c r="AA92"/>
  <c r="AB92" s="1"/>
  <c r="AA93"/>
  <c r="AB93" s="1"/>
  <c r="AA94"/>
  <c r="AB94" s="1"/>
  <c r="AA95"/>
  <c r="AB95"/>
  <c r="AA96"/>
  <c r="AB96" s="1"/>
  <c r="AA97"/>
  <c r="AB97" s="1"/>
  <c r="AA98"/>
  <c r="AB98" s="1"/>
  <c r="AA99"/>
  <c r="AB99" s="1"/>
  <c r="AA100"/>
  <c r="AB100" s="1"/>
  <c r="AA101"/>
  <c r="AB101"/>
  <c r="AA102"/>
  <c r="AB102" s="1"/>
  <c r="AA103"/>
  <c r="AB103" s="1"/>
  <c r="AA104"/>
  <c r="AB104" s="1"/>
  <c r="AA105"/>
  <c r="AB105"/>
  <c r="AA106"/>
  <c r="AB106" s="1"/>
  <c r="AA107"/>
  <c r="AB107"/>
  <c r="AA108"/>
  <c r="AB108" s="1"/>
  <c r="AA109"/>
  <c r="AB109" s="1"/>
  <c r="AA110"/>
  <c r="AB110" s="1"/>
  <c r="AA111"/>
  <c r="AB111"/>
  <c r="AA112"/>
  <c r="AB112" s="1"/>
  <c r="AA113"/>
  <c r="AB113" s="1"/>
  <c r="AA114"/>
  <c r="AB114" s="1"/>
  <c r="AA115"/>
  <c r="AB115" s="1"/>
  <c r="AA116"/>
  <c r="AB116" s="1"/>
  <c r="AA117"/>
  <c r="AB117"/>
  <c r="AA118"/>
  <c r="AB118" s="1"/>
  <c r="AA119"/>
  <c r="AB119" s="1"/>
  <c r="AA120"/>
  <c r="AB120" s="1"/>
  <c r="AA121"/>
  <c r="AB121"/>
  <c r="AA122"/>
  <c r="AB122" s="1"/>
  <c r="AA123"/>
  <c r="AB123" s="1"/>
  <c r="AA124"/>
  <c r="AB124" s="1"/>
  <c r="AA125"/>
  <c r="AB125" s="1"/>
  <c r="AA126"/>
  <c r="AB126" s="1"/>
  <c r="AA127"/>
  <c r="AB127"/>
  <c r="AA128"/>
  <c r="AB128" s="1"/>
  <c r="AA129"/>
  <c r="AB129" s="1"/>
  <c r="AA130"/>
  <c r="AB130" s="1"/>
  <c r="AA131"/>
  <c r="AB131" s="1"/>
  <c r="AA132"/>
  <c r="AB132" s="1"/>
  <c r="AA133"/>
  <c r="AB133"/>
  <c r="AA134"/>
  <c r="AB134" s="1"/>
  <c r="AA135"/>
  <c r="AB135"/>
  <c r="AA136"/>
  <c r="AB136" s="1"/>
  <c r="AA137"/>
  <c r="AB137"/>
  <c r="AA138"/>
  <c r="AB138" s="1"/>
  <c r="AA139"/>
  <c r="AB139" s="1"/>
  <c r="AA140"/>
  <c r="AB140" s="1"/>
  <c r="AA141"/>
  <c r="AB141" s="1"/>
  <c r="AA142"/>
  <c r="AB142" s="1"/>
  <c r="AA143"/>
  <c r="AB143"/>
  <c r="AA144"/>
  <c r="AB144" s="1"/>
  <c r="AA145"/>
  <c r="AB145" s="1"/>
  <c r="AA146"/>
  <c r="AB146" s="1"/>
  <c r="AA147"/>
  <c r="AB147" s="1"/>
  <c r="AA148"/>
  <c r="AB148" s="1"/>
  <c r="AA149"/>
  <c r="AB149" s="1"/>
  <c r="AA150"/>
  <c r="AB150" s="1"/>
  <c r="AA151"/>
  <c r="AB151"/>
  <c r="AA152"/>
  <c r="AB152" s="1"/>
  <c r="AA153"/>
  <c r="AB153" s="1"/>
  <c r="AA154"/>
  <c r="AB154" s="1"/>
  <c r="AA155"/>
  <c r="AB155" s="1"/>
  <c r="AA156"/>
  <c r="AB156" s="1"/>
  <c r="AA157"/>
  <c r="AB157"/>
  <c r="AA158"/>
  <c r="AB158" s="1"/>
  <c r="AA159"/>
  <c r="AB159" s="1"/>
  <c r="AA160"/>
  <c r="AB160" s="1"/>
  <c r="AA161"/>
  <c r="AB161"/>
  <c r="AA162"/>
  <c r="AB162" s="1"/>
  <c r="AA163"/>
  <c r="AB163"/>
  <c r="AA164"/>
  <c r="AB164" s="1"/>
  <c r="AA165"/>
  <c r="AB165" s="1"/>
  <c r="AA166"/>
  <c r="AB166" s="1"/>
  <c r="AA167"/>
  <c r="AB167"/>
  <c r="AA168"/>
  <c r="AB168" s="1"/>
  <c r="AA169"/>
  <c r="AB169"/>
  <c r="AA170"/>
  <c r="AB170" s="1"/>
  <c r="AA171"/>
  <c r="AB171"/>
  <c r="AA172"/>
  <c r="AB172" s="1"/>
  <c r="AA173"/>
  <c r="AB173"/>
  <c r="AA174"/>
  <c r="AB174" s="1"/>
  <c r="AA175"/>
  <c r="AB175"/>
  <c r="AA176"/>
  <c r="AB176" s="1"/>
  <c r="AA177"/>
  <c r="AB177" s="1"/>
  <c r="AA178"/>
  <c r="AB178" s="1"/>
  <c r="AA179"/>
  <c r="AB179"/>
  <c r="AA180"/>
  <c r="AB180" s="1"/>
  <c r="AA181"/>
  <c r="AB181"/>
  <c r="AA182"/>
  <c r="AB182" s="1"/>
  <c r="AA183"/>
  <c r="AB183" s="1"/>
  <c r="AA184"/>
  <c r="AB184" s="1"/>
  <c r="AA185"/>
  <c r="AB185" s="1"/>
  <c r="AA186"/>
  <c r="AB186" s="1"/>
  <c r="AA187"/>
  <c r="AB187"/>
  <c r="AA188"/>
  <c r="AB188" s="1"/>
  <c r="AA189"/>
  <c r="AB189"/>
  <c r="AA190"/>
  <c r="AB190" s="1"/>
  <c r="AA191"/>
  <c r="AB191" s="1"/>
  <c r="AA192"/>
  <c r="AB192" s="1"/>
  <c r="AA193"/>
  <c r="AB193" s="1"/>
  <c r="AA194"/>
  <c r="AB194" s="1"/>
  <c r="AA195"/>
  <c r="AB195"/>
  <c r="AA196"/>
  <c r="AB196" s="1"/>
  <c r="AA197"/>
  <c r="AB197"/>
  <c r="AA198"/>
  <c r="AB198" s="1"/>
  <c r="AA199"/>
  <c r="AB199" s="1"/>
  <c r="AA200"/>
  <c r="AB200" s="1"/>
  <c r="AA201"/>
  <c r="AB201" s="1"/>
  <c r="AA202"/>
  <c r="AB202" s="1"/>
  <c r="AA203"/>
  <c r="AB203"/>
  <c r="AA204"/>
  <c r="AB204" s="1"/>
  <c r="AA205"/>
  <c r="AB205"/>
  <c r="AA206"/>
  <c r="AB206" s="1"/>
  <c r="AA207"/>
  <c r="AB207" s="1"/>
  <c r="AA208"/>
  <c r="AB208" s="1"/>
  <c r="AA209"/>
  <c r="AB209" s="1"/>
  <c r="AA210"/>
  <c r="AB210" s="1"/>
  <c r="AA211"/>
  <c r="AB211"/>
  <c r="AA212"/>
  <c r="AB212" s="1"/>
  <c r="AA213"/>
  <c r="AB213"/>
  <c r="AA214"/>
  <c r="AB214" s="1"/>
  <c r="AA215"/>
  <c r="AB215" s="1"/>
  <c r="AA216"/>
  <c r="AB216" s="1"/>
  <c r="AA217"/>
  <c r="AB217" s="1"/>
  <c r="AA218"/>
  <c r="AB218" s="1"/>
  <c r="AA219"/>
  <c r="AB219"/>
  <c r="AA220"/>
  <c r="AB220" s="1"/>
  <c r="AA221"/>
  <c r="AB221"/>
  <c r="AA222"/>
  <c r="AB222" s="1"/>
  <c r="AA223"/>
  <c r="AB223" s="1"/>
  <c r="AA224"/>
  <c r="AB224" s="1"/>
  <c r="AA225"/>
  <c r="AB225" s="1"/>
  <c r="AA226"/>
  <c r="AB226" s="1"/>
  <c r="AA227"/>
  <c r="AB227"/>
  <c r="AA228"/>
  <c r="AB228" s="1"/>
  <c r="AA229"/>
  <c r="AB229"/>
  <c r="AA230"/>
  <c r="AB230" s="1"/>
  <c r="AA231"/>
  <c r="AB231" s="1"/>
  <c r="AA232"/>
  <c r="AB232" s="1"/>
  <c r="AA233"/>
  <c r="AB233" s="1"/>
  <c r="AA234"/>
  <c r="AB234" s="1"/>
  <c r="AA235"/>
  <c r="AB235"/>
  <c r="AA236"/>
  <c r="AB236" s="1"/>
  <c r="AA237"/>
  <c r="AB237"/>
  <c r="AA238"/>
  <c r="AB238" s="1"/>
  <c r="AA239"/>
  <c r="AB239" s="1"/>
  <c r="AA240"/>
  <c r="AB240" s="1"/>
  <c r="AA241"/>
  <c r="AB241" s="1"/>
  <c r="AA242"/>
  <c r="AB242" s="1"/>
  <c r="AA243"/>
  <c r="AB243" s="1"/>
  <c r="AA244"/>
  <c r="AB244" s="1"/>
  <c r="AA245"/>
  <c r="AB245"/>
  <c r="AA246"/>
  <c r="AB246" s="1"/>
  <c r="AA247"/>
  <c r="AB247" s="1"/>
  <c r="AA248"/>
  <c r="AB248" s="1"/>
  <c r="AA249"/>
  <c r="AB249" s="1"/>
  <c r="AA250"/>
  <c r="AB250" s="1"/>
  <c r="AA251"/>
  <c r="AB251" s="1"/>
  <c r="AA252"/>
  <c r="AB252" s="1"/>
  <c r="AA253"/>
  <c r="AB253"/>
  <c r="AA254"/>
  <c r="AB254" s="1"/>
  <c r="AA255"/>
  <c r="AB255" s="1"/>
  <c r="AA256"/>
  <c r="AB256" s="1"/>
  <c r="AA257"/>
  <c r="AB257" s="1"/>
  <c r="AA258"/>
  <c r="AB258" s="1"/>
  <c r="AA259"/>
  <c r="AB259" s="1"/>
  <c r="AA260"/>
  <c r="AB260" s="1"/>
  <c r="AA261"/>
  <c r="AB261"/>
  <c r="AA262"/>
  <c r="AB262" s="1"/>
  <c r="AA263"/>
  <c r="AB263" s="1"/>
  <c r="AA264"/>
  <c r="AB264" s="1"/>
  <c r="AA265"/>
  <c r="AB265"/>
  <c r="AA266"/>
  <c r="AB266" s="1"/>
  <c r="AA267"/>
  <c r="AB267"/>
  <c r="AA268"/>
  <c r="AB268" s="1"/>
  <c r="AA269"/>
  <c r="AB269" s="1"/>
  <c r="AA270"/>
  <c r="AB270" s="1"/>
  <c r="AA271"/>
  <c r="AB271"/>
  <c r="AA272"/>
  <c r="AB272" s="1"/>
  <c r="AA273"/>
  <c r="AB273" s="1"/>
  <c r="AA274"/>
  <c r="AB274" s="1"/>
  <c r="AA275"/>
  <c r="AB275" s="1"/>
  <c r="AA276"/>
  <c r="AB276" s="1"/>
  <c r="AA277"/>
  <c r="AB277"/>
  <c r="AA278"/>
  <c r="AB278" s="1"/>
  <c r="AA279"/>
  <c r="AB279" s="1"/>
  <c r="AA280"/>
  <c r="AB280" s="1"/>
  <c r="AA281"/>
  <c r="AB281"/>
  <c r="AA282"/>
  <c r="AB282" s="1"/>
  <c r="AA283"/>
  <c r="AB283"/>
  <c r="AA284"/>
  <c r="AB284" s="1"/>
  <c r="AA285"/>
  <c r="AB285" s="1"/>
  <c r="AA286"/>
  <c r="AB286" s="1"/>
  <c r="AA287"/>
  <c r="AB287"/>
  <c r="AA288"/>
  <c r="AB288" s="1"/>
  <c r="AA289"/>
  <c r="AB289" s="1"/>
  <c r="AA290"/>
  <c r="AB290" s="1"/>
  <c r="AA291"/>
  <c r="AB291" s="1"/>
  <c r="AA292"/>
  <c r="AB292" s="1"/>
  <c r="AA293"/>
  <c r="AB293"/>
  <c r="AA294"/>
  <c r="AB294" s="1"/>
  <c r="AA295"/>
  <c r="AB295" s="1"/>
  <c r="AA296"/>
  <c r="AB296" s="1"/>
  <c r="AA297"/>
  <c r="AB297"/>
  <c r="AA298"/>
  <c r="AB298" s="1"/>
  <c r="AA299"/>
  <c r="AB299"/>
  <c r="AA300"/>
  <c r="AB300" s="1"/>
  <c r="AA301"/>
  <c r="AB301" s="1"/>
  <c r="AA302"/>
  <c r="AB302" s="1"/>
  <c r="AA303"/>
  <c r="AB303"/>
  <c r="AA304"/>
  <c r="AB304" s="1"/>
  <c r="AA305"/>
  <c r="AB305" s="1"/>
  <c r="AA306"/>
  <c r="AB306" s="1"/>
  <c r="AA307"/>
  <c r="AB307" s="1"/>
  <c r="AA308"/>
  <c r="AB308" s="1"/>
  <c r="AA309"/>
  <c r="AB309" s="1"/>
  <c r="AA310"/>
  <c r="AB310" s="1"/>
  <c r="AA311"/>
  <c r="AB311" s="1"/>
  <c r="AA312"/>
  <c r="AB312" s="1"/>
  <c r="AA313"/>
  <c r="AB313" s="1"/>
  <c r="AA314"/>
  <c r="AB314" s="1"/>
  <c r="AA315"/>
  <c r="AB315" s="1"/>
  <c r="AA316"/>
  <c r="AB316" s="1"/>
  <c r="AA317"/>
  <c r="AB317" s="1"/>
  <c r="AA318"/>
  <c r="AB318" s="1"/>
  <c r="AA319"/>
  <c r="AB319" s="1"/>
  <c r="AA320"/>
  <c r="AB320" s="1"/>
  <c r="AA321"/>
  <c r="AB321" s="1"/>
  <c r="AA322"/>
  <c r="AB322" s="1"/>
  <c r="AA323"/>
  <c r="AB323" s="1"/>
  <c r="AA324"/>
  <c r="AB324" s="1"/>
  <c r="AA325"/>
  <c r="AB325" s="1"/>
  <c r="AA326"/>
  <c r="AB326" s="1"/>
  <c r="AA327"/>
  <c r="AB327" s="1"/>
  <c r="AA328"/>
  <c r="AB328" s="1"/>
  <c r="AA329"/>
  <c r="AB329" s="1"/>
  <c r="AA330"/>
  <c r="AB330" s="1"/>
  <c r="AA331"/>
  <c r="AB331" s="1"/>
  <c r="AA332"/>
  <c r="AB332" s="1"/>
  <c r="AA333"/>
  <c r="AB333" s="1"/>
  <c r="AA334"/>
  <c r="AB334" s="1"/>
  <c r="AA335"/>
  <c r="AB335" s="1"/>
  <c r="AA336"/>
  <c r="AB336" s="1"/>
  <c r="AA337"/>
  <c r="AB337" s="1"/>
  <c r="AA338"/>
  <c r="AB338" s="1"/>
  <c r="AA339"/>
  <c r="AB339" s="1"/>
  <c r="AA340"/>
  <c r="AB340" s="1"/>
  <c r="AA341"/>
  <c r="AB341" s="1"/>
  <c r="AA342"/>
  <c r="AB342" s="1"/>
  <c r="AA343"/>
  <c r="AB343" s="1"/>
  <c r="AA344"/>
  <c r="AB344" s="1"/>
  <c r="AA345"/>
  <c r="AB345" s="1"/>
  <c r="AA346"/>
  <c r="AB346" s="1"/>
  <c r="AA347"/>
  <c r="AB347" s="1"/>
  <c r="AA348"/>
  <c r="AB348" s="1"/>
  <c r="AA349"/>
  <c r="AB349" s="1"/>
  <c r="AA350"/>
  <c r="AB350" s="1"/>
  <c r="AA351"/>
  <c r="AB351"/>
  <c r="AA352"/>
  <c r="AB352"/>
  <c r="AA353"/>
  <c r="AB353"/>
  <c r="AA354"/>
  <c r="AB354" s="1"/>
  <c r="AA355"/>
  <c r="AB355"/>
  <c r="AA356"/>
  <c r="AB356" s="1"/>
  <c r="AA357"/>
  <c r="AB357"/>
  <c r="AA358"/>
  <c r="AB358" s="1"/>
  <c r="AA359"/>
  <c r="AB359" s="1"/>
  <c r="AA360"/>
  <c r="AB360" s="1"/>
  <c r="AA361"/>
  <c r="AB361" s="1"/>
  <c r="AA362"/>
  <c r="AB362" s="1"/>
  <c r="AA363"/>
  <c r="AB363" s="1"/>
  <c r="AA364"/>
  <c r="AB364"/>
  <c r="AA365"/>
  <c r="AB365" s="1"/>
  <c r="AA366"/>
  <c r="AB366" s="1"/>
  <c r="AA367"/>
  <c r="AB367"/>
  <c r="AA368"/>
  <c r="AB368"/>
  <c r="AA369"/>
  <c r="AB369"/>
  <c r="AA370"/>
  <c r="AB370" s="1"/>
  <c r="AA371"/>
  <c r="AB371"/>
  <c r="AA372"/>
  <c r="AB372" s="1"/>
  <c r="AA373"/>
  <c r="AB373"/>
  <c r="AA374"/>
  <c r="AB374" s="1"/>
  <c r="AA375"/>
  <c r="AB375" s="1"/>
  <c r="AA376"/>
  <c r="AB376" s="1"/>
  <c r="AA377"/>
  <c r="AB377" s="1"/>
  <c r="AA378"/>
  <c r="AB378" s="1"/>
  <c r="AA379"/>
  <c r="AB379" s="1"/>
  <c r="AA380"/>
  <c r="AB380"/>
  <c r="AA381"/>
  <c r="AB381" s="1"/>
  <c r="AA382"/>
  <c r="AB382" s="1"/>
  <c r="AA383"/>
  <c r="AB383"/>
  <c r="AA384"/>
  <c r="AB384"/>
  <c r="AA385"/>
  <c r="AB385"/>
  <c r="AA386"/>
  <c r="AB386" s="1"/>
  <c r="AA387"/>
  <c r="AB387"/>
  <c r="AA388"/>
  <c r="AB388" s="1"/>
  <c r="AA389"/>
  <c r="AB389"/>
  <c r="AA390"/>
  <c r="AB390" s="1"/>
  <c r="AA391"/>
  <c r="AB391" s="1"/>
  <c r="AA392"/>
  <c r="AB392" s="1"/>
  <c r="AA393"/>
  <c r="AB393" s="1"/>
  <c r="AA394"/>
  <c r="AB394" s="1"/>
  <c r="AA395"/>
  <c r="AB395" s="1"/>
  <c r="AA396"/>
  <c r="AB396"/>
  <c r="AA397"/>
  <c r="AB397" s="1"/>
  <c r="AA398"/>
  <c r="AB398" s="1"/>
  <c r="AA399"/>
  <c r="AB399" s="1"/>
  <c r="AA400"/>
  <c r="AB400"/>
  <c r="AA401"/>
  <c r="AB401" s="1"/>
  <c r="AA402"/>
  <c r="AB402" s="1"/>
  <c r="AA403"/>
  <c r="AB403" s="1"/>
  <c r="AA404"/>
  <c r="AB404" s="1"/>
  <c r="AA405"/>
  <c r="AB405"/>
  <c r="AA406"/>
  <c r="AB406" s="1"/>
  <c r="AA407"/>
  <c r="AB407" s="1"/>
  <c r="AA408"/>
  <c r="AB408" s="1"/>
  <c r="AA409"/>
  <c r="AB409" s="1"/>
  <c r="AA410"/>
  <c r="AB410" s="1"/>
  <c r="AA411"/>
  <c r="AB411" s="1"/>
  <c r="AA412"/>
  <c r="AB412"/>
  <c r="AA413"/>
  <c r="AB413" s="1"/>
  <c r="AA414"/>
  <c r="AB414" s="1"/>
  <c r="AA415"/>
  <c r="AB415" s="1"/>
  <c r="AA416"/>
  <c r="AB416" s="1"/>
  <c r="AA417"/>
  <c r="AB417" s="1"/>
  <c r="AA418"/>
  <c r="AB418" s="1"/>
  <c r="AA419"/>
  <c r="AB419" s="1"/>
  <c r="AA420"/>
  <c r="AB420"/>
  <c r="AA421"/>
  <c r="AB421" s="1"/>
  <c r="AA422"/>
  <c r="AB422" s="1"/>
  <c r="AA423"/>
  <c r="AB423"/>
  <c r="AA424"/>
  <c r="AB424" s="1"/>
  <c r="AA425"/>
  <c r="AB425"/>
  <c r="AA426"/>
  <c r="AB426" s="1"/>
  <c r="AA427"/>
  <c r="AB427" s="1"/>
  <c r="AA428"/>
  <c r="AB428" s="1"/>
  <c r="AA429"/>
  <c r="AB429" s="1"/>
  <c r="AA430"/>
  <c r="AB430" s="1"/>
  <c r="AA431"/>
  <c r="AB431" s="1"/>
  <c r="AA432"/>
  <c r="AB432" s="1"/>
  <c r="AA433"/>
  <c r="AB433" s="1"/>
  <c r="AA434"/>
  <c r="AB434" s="1"/>
  <c r="AA435"/>
  <c r="AB435" s="1"/>
  <c r="AA436"/>
  <c r="AB436"/>
  <c r="AA437"/>
  <c r="AB437" s="1"/>
  <c r="AA438"/>
  <c r="AB438" s="1"/>
  <c r="AA439"/>
  <c r="AB439"/>
  <c r="AA440"/>
  <c r="AB440" s="1"/>
  <c r="AA441"/>
  <c r="AB441"/>
  <c r="AA442"/>
  <c r="AB442" s="1"/>
  <c r="AA443"/>
  <c r="AB443" s="1"/>
  <c r="AA444"/>
  <c r="AB444" s="1"/>
  <c r="AA445"/>
  <c r="AB445" s="1"/>
  <c r="AA446"/>
  <c r="AB446" s="1"/>
  <c r="AA447"/>
  <c r="AB447" s="1"/>
  <c r="AA448"/>
  <c r="AB448" s="1"/>
  <c r="AA449"/>
  <c r="AB449" s="1"/>
  <c r="AA450"/>
  <c r="AB450" s="1"/>
  <c r="AA451"/>
  <c r="AB451" s="1"/>
  <c r="AA452"/>
  <c r="AB452"/>
  <c r="AA453"/>
  <c r="AB453" s="1"/>
  <c r="AA454"/>
  <c r="AB454" s="1"/>
  <c r="AA455"/>
  <c r="AB455"/>
  <c r="AA456"/>
  <c r="AB456" s="1"/>
  <c r="AA457"/>
  <c r="AB457"/>
  <c r="AA458"/>
  <c r="AB458" s="1"/>
  <c r="AA459"/>
  <c r="AB459" s="1"/>
  <c r="AA460"/>
  <c r="AB460" s="1"/>
  <c r="AA461"/>
  <c r="AB461" s="1"/>
  <c r="AA462"/>
  <c r="AB462" s="1"/>
  <c r="AA463"/>
  <c r="AB463" s="1"/>
  <c r="AA464"/>
  <c r="AB464" s="1"/>
  <c r="AA465"/>
  <c r="AB465" s="1"/>
  <c r="AA466"/>
  <c r="AB466" s="1"/>
  <c r="AA467"/>
  <c r="AB467" s="1"/>
  <c r="AA468"/>
  <c r="AB468"/>
  <c r="AA469"/>
  <c r="AB469" s="1"/>
  <c r="AA470"/>
  <c r="AB470" s="1"/>
  <c r="AA471"/>
  <c r="AB471"/>
  <c r="AA472"/>
  <c r="AB472" s="1"/>
  <c r="AA473"/>
  <c r="AB473"/>
  <c r="AA474"/>
  <c r="AB474" s="1"/>
  <c r="AA475"/>
  <c r="AB475" s="1"/>
  <c r="AA476"/>
  <c r="AB476" s="1"/>
  <c r="AA477"/>
  <c r="AB477" s="1"/>
  <c r="AA478"/>
  <c r="AB478" s="1"/>
  <c r="AA479"/>
  <c r="AB479" s="1"/>
  <c r="AA480"/>
  <c r="AB480" s="1"/>
  <c r="AA481"/>
  <c r="AB481" s="1"/>
  <c r="AA482"/>
  <c r="AB482" s="1"/>
  <c r="AA483"/>
  <c r="AB483" s="1"/>
  <c r="AA484"/>
  <c r="AB484" s="1"/>
  <c r="AA485"/>
  <c r="AB485"/>
  <c r="AA486"/>
  <c r="AB486" s="1"/>
  <c r="AA487"/>
  <c r="AB487" s="1"/>
  <c r="AA488"/>
  <c r="AB488" s="1"/>
  <c r="AA489"/>
  <c r="AB489" s="1"/>
  <c r="AA490"/>
  <c r="AB490" s="1"/>
  <c r="AA491"/>
  <c r="AB491" s="1"/>
  <c r="AA492"/>
  <c r="AB492" s="1"/>
  <c r="AA493"/>
  <c r="AB493" s="1"/>
  <c r="AA494"/>
  <c r="AB494" s="1"/>
  <c r="AA495"/>
  <c r="AB495" s="1"/>
  <c r="AA496"/>
  <c r="AB496"/>
  <c r="AA497"/>
  <c r="AB497" s="1"/>
  <c r="AA498"/>
  <c r="AB498" s="1"/>
  <c r="AA501"/>
  <c r="AB501" s="1"/>
  <c r="AA502"/>
  <c r="AB502"/>
  <c r="AA503"/>
  <c r="AB503" s="1"/>
  <c r="AA504"/>
  <c r="AB504" s="1"/>
  <c r="AA505"/>
  <c r="AB505"/>
  <c r="AA506"/>
  <c r="AB506" s="1"/>
  <c r="AA507"/>
  <c r="AB507"/>
  <c r="AA508"/>
  <c r="AB508" s="1"/>
  <c r="AA509"/>
  <c r="AB509" s="1"/>
  <c r="AA510"/>
  <c r="AB510"/>
  <c r="AA511"/>
  <c r="AB511" s="1"/>
  <c r="AA512"/>
  <c r="AB512" s="1"/>
  <c r="AA513"/>
  <c r="AB513"/>
  <c r="AA514"/>
  <c r="AB514" s="1"/>
  <c r="AA515"/>
  <c r="AB515"/>
  <c r="AA516"/>
  <c r="AB516" s="1"/>
  <c r="AA517"/>
  <c r="AB517" s="1"/>
  <c r="AA518"/>
  <c r="AB518" s="1"/>
  <c r="AA519"/>
  <c r="AB519"/>
  <c r="AA520"/>
  <c r="AB520" s="1"/>
  <c r="AA521"/>
  <c r="AB521"/>
  <c r="AA522"/>
  <c r="AB522"/>
  <c r="AA523"/>
  <c r="AB523" s="1"/>
  <c r="AA524"/>
  <c r="AB524" s="1"/>
  <c r="AA525"/>
  <c r="AB525" s="1"/>
  <c r="AA526"/>
  <c r="AB526"/>
  <c r="AA527"/>
  <c r="AB527" s="1"/>
  <c r="AA528"/>
  <c r="AB528" s="1"/>
  <c r="AA529"/>
  <c r="AB529" s="1"/>
  <c r="AA530"/>
  <c r="AB530"/>
  <c r="AA531"/>
  <c r="AB531" s="1"/>
  <c r="AA532"/>
  <c r="AB532" s="1"/>
  <c r="AA533"/>
  <c r="AB533" s="1"/>
  <c r="AA534"/>
  <c r="AB534"/>
  <c r="AA535"/>
  <c r="AB535" s="1"/>
  <c r="AA536"/>
  <c r="AB536" s="1"/>
  <c r="AA537"/>
  <c r="AB537" s="1"/>
  <c r="AA538"/>
  <c r="AB538" s="1"/>
  <c r="AA539"/>
  <c r="AB539" s="1"/>
  <c r="AA540"/>
  <c r="AB540" s="1"/>
  <c r="AA541"/>
  <c r="AB541" s="1"/>
  <c r="AA542"/>
  <c r="AB542" s="1"/>
  <c r="AA543"/>
  <c r="AB543"/>
  <c r="AA544"/>
  <c r="AB544" s="1"/>
  <c r="AA545"/>
  <c r="AB545" s="1"/>
  <c r="AA546"/>
  <c r="AB546" s="1"/>
  <c r="AA547"/>
  <c r="AB547"/>
  <c r="AA548"/>
  <c r="AB548" s="1"/>
  <c r="AA549"/>
  <c r="AB549" s="1"/>
  <c r="AA550"/>
  <c r="AB550" s="1"/>
  <c r="AA551"/>
  <c r="AB551"/>
  <c r="AA552"/>
  <c r="AB552" s="1"/>
  <c r="AA553"/>
  <c r="AB553" s="1"/>
  <c r="AA554"/>
  <c r="AB554" s="1"/>
  <c r="AA555"/>
  <c r="AB555"/>
  <c r="AA556"/>
  <c r="AB556" s="1"/>
  <c r="AA557"/>
  <c r="AB557" s="1"/>
  <c r="AA558"/>
  <c r="AB558" s="1"/>
  <c r="AA559"/>
  <c r="AB559"/>
  <c r="AA560"/>
  <c r="AB560" s="1"/>
  <c r="AA561"/>
  <c r="AB561" s="1"/>
  <c r="AA562"/>
  <c r="AB562" s="1"/>
  <c r="AA563"/>
  <c r="AB563" s="1"/>
  <c r="AA564"/>
  <c r="AB564" s="1"/>
  <c r="AA565"/>
  <c r="AB565" s="1"/>
  <c r="AA566"/>
  <c r="AB566" s="1"/>
  <c r="AA567"/>
  <c r="AB567" s="1"/>
  <c r="AA568"/>
  <c r="AB568" s="1"/>
  <c r="AA569"/>
  <c r="AB569" s="1"/>
  <c r="AA570"/>
  <c r="AB570" s="1"/>
  <c r="AA571"/>
  <c r="AB571" s="1"/>
  <c r="AA572"/>
  <c r="AB572" s="1"/>
  <c r="AA573"/>
  <c r="AB573" s="1"/>
  <c r="AA574"/>
  <c r="AB574" s="1"/>
  <c r="AA575"/>
  <c r="AB575" s="1"/>
  <c r="AA576"/>
  <c r="AB576" s="1"/>
  <c r="AA577"/>
  <c r="AB577" s="1"/>
  <c r="AA578"/>
  <c r="AB578" s="1"/>
  <c r="AA579"/>
  <c r="AB579"/>
  <c r="AA580"/>
  <c r="AB580" s="1"/>
  <c r="AA581"/>
  <c r="AB581" s="1"/>
  <c r="AA582"/>
  <c r="AB582" s="1"/>
  <c r="AA583"/>
  <c r="AB583"/>
  <c r="AA584"/>
  <c r="AB584" s="1"/>
  <c r="AA585"/>
  <c r="AB585" s="1"/>
  <c r="AA586"/>
  <c r="AB586"/>
  <c r="AA587"/>
  <c r="AB587"/>
  <c r="AA588"/>
  <c r="AB588" s="1"/>
  <c r="AA589"/>
  <c r="AB589" s="1"/>
  <c r="AA590"/>
  <c r="AB590" s="1"/>
  <c r="AA591"/>
  <c r="AB591"/>
  <c r="AA592"/>
  <c r="AB592" s="1"/>
  <c r="AA593"/>
  <c r="AB593" s="1"/>
  <c r="AA594"/>
  <c r="AB594" s="1"/>
  <c r="AA595"/>
  <c r="AB595"/>
  <c r="AA596"/>
  <c r="AB596" s="1"/>
  <c r="AA597"/>
  <c r="AB597" s="1"/>
  <c r="AA598"/>
  <c r="AB598" s="1"/>
  <c r="AA599"/>
  <c r="AB599"/>
  <c r="AA600"/>
  <c r="AB600" s="1"/>
  <c r="AA601"/>
  <c r="AB601" s="1"/>
  <c r="AA602"/>
  <c r="AB602" s="1"/>
  <c r="AA603"/>
  <c r="AB603"/>
  <c r="AA604"/>
  <c r="AB604" s="1"/>
  <c r="AA605"/>
  <c r="AB605" s="1"/>
  <c r="AA606"/>
  <c r="AB606" s="1"/>
  <c r="AA607"/>
  <c r="AB607" s="1"/>
  <c r="AA608"/>
  <c r="AB608" s="1"/>
  <c r="AA609"/>
  <c r="AB609" s="1"/>
  <c r="AA610"/>
  <c r="AB610" s="1"/>
  <c r="AA611"/>
  <c r="AB611" s="1"/>
  <c r="AA612"/>
  <c r="AB612" s="1"/>
  <c r="AA613"/>
  <c r="AB613"/>
  <c r="AA614"/>
  <c r="AB614" s="1"/>
  <c r="AA615"/>
  <c r="AB615" s="1"/>
  <c r="AA616"/>
  <c r="AB616" s="1"/>
  <c r="AA617"/>
  <c r="AB617" s="1"/>
  <c r="AA618"/>
  <c r="AB618"/>
  <c r="AA619"/>
  <c r="AB619" s="1"/>
  <c r="AA620"/>
  <c r="AB620" s="1"/>
  <c r="AA621"/>
  <c r="AB621" s="1"/>
  <c r="AA622"/>
  <c r="AB622" s="1"/>
  <c r="AA623"/>
  <c r="AB623"/>
  <c r="AA624"/>
  <c r="AB624" s="1"/>
  <c r="AA625"/>
  <c r="AB625" s="1"/>
  <c r="AA626"/>
  <c r="AB626" s="1"/>
  <c r="AA627"/>
  <c r="AB627" s="1"/>
  <c r="AA628"/>
  <c r="AB628" s="1"/>
  <c r="AA629"/>
  <c r="AB629"/>
  <c r="AA630"/>
  <c r="AB630" s="1"/>
  <c r="AA631"/>
  <c r="AB631" s="1"/>
  <c r="AA632"/>
  <c r="AB632" s="1"/>
  <c r="AA633"/>
  <c r="AB633" s="1"/>
  <c r="AA634"/>
  <c r="AB634"/>
  <c r="AA635"/>
  <c r="AB635" s="1"/>
  <c r="AA636"/>
  <c r="AB636" s="1"/>
  <c r="AA637"/>
  <c r="AB637" s="1"/>
  <c r="AA638"/>
  <c r="AB638" s="1"/>
  <c r="AA639"/>
  <c r="AB639" s="1"/>
  <c r="AA640"/>
  <c r="AB640" s="1"/>
  <c r="AA641"/>
  <c r="AB641" s="1"/>
  <c r="AA642"/>
  <c r="AB642" s="1"/>
  <c r="AA643"/>
  <c r="AB643" s="1"/>
  <c r="AA644"/>
  <c r="AB644" s="1"/>
  <c r="AA645"/>
  <c r="AB645"/>
  <c r="AA646"/>
  <c r="AB646" s="1"/>
  <c r="AA647"/>
  <c r="AB647" s="1"/>
  <c r="AA648"/>
  <c r="AB648" s="1"/>
  <c r="AA649"/>
  <c r="AB649" s="1"/>
  <c r="AA650"/>
  <c r="AB650" s="1"/>
  <c r="AA651"/>
  <c r="AB651" s="1"/>
  <c r="AA652"/>
  <c r="AB652" s="1"/>
  <c r="AA653"/>
  <c r="AB653" s="1"/>
  <c r="AA654"/>
  <c r="AB654" s="1"/>
  <c r="AA655"/>
  <c r="AB655" s="1"/>
  <c r="AA656"/>
  <c r="AB656" s="1"/>
  <c r="AA657"/>
  <c r="AB657" s="1"/>
  <c r="AA658"/>
  <c r="AB658" s="1"/>
  <c r="AA659"/>
  <c r="AB659"/>
  <c r="AA660"/>
  <c r="AB660" s="1"/>
  <c r="AA661"/>
  <c r="AB661" s="1"/>
  <c r="AA662"/>
  <c r="AB662" s="1"/>
  <c r="AA663"/>
  <c r="AB663" s="1"/>
  <c r="AA664"/>
  <c r="AB664" s="1"/>
  <c r="AA665"/>
  <c r="AB665" s="1"/>
  <c r="AA666"/>
  <c r="AB666" s="1"/>
  <c r="AA667"/>
  <c r="AB667"/>
  <c r="AA668"/>
  <c r="AB668" s="1"/>
  <c r="AA669"/>
  <c r="AB669" s="1"/>
  <c r="AA670"/>
  <c r="AB670" s="1"/>
  <c r="AA671"/>
  <c r="AB671"/>
  <c r="AA672"/>
  <c r="AB672" s="1"/>
  <c r="AA673"/>
  <c r="AB673" s="1"/>
  <c r="AA674"/>
  <c r="AB674" s="1"/>
  <c r="AA675"/>
  <c r="AB675" s="1"/>
  <c r="AA676"/>
  <c r="AB676" s="1"/>
  <c r="AA677"/>
  <c r="AB677" s="1"/>
  <c r="AA678"/>
  <c r="AB678"/>
  <c r="AA679"/>
  <c r="AB679" s="1"/>
  <c r="AA680"/>
  <c r="AB680" s="1"/>
  <c r="AA681"/>
  <c r="AB681" s="1"/>
  <c r="AA682"/>
  <c r="AB682" s="1"/>
  <c r="AA683"/>
  <c r="AB683" s="1"/>
  <c r="AA684"/>
  <c r="AB684" s="1"/>
  <c r="AA685"/>
  <c r="AB685" s="1"/>
  <c r="AA686"/>
  <c r="AB686"/>
  <c r="AA687"/>
  <c r="AB687" s="1"/>
  <c r="AA688"/>
  <c r="AB688" s="1"/>
  <c r="AA689"/>
  <c r="AB689" s="1"/>
  <c r="AA690"/>
  <c r="AB690" s="1"/>
  <c r="AA691"/>
  <c r="AB691" s="1"/>
  <c r="AA692"/>
  <c r="AB692" s="1"/>
  <c r="AA693"/>
  <c r="AB693" s="1"/>
  <c r="AA694"/>
  <c r="AB694" s="1"/>
  <c r="AA695"/>
  <c r="AB695" s="1"/>
  <c r="AA696"/>
  <c r="AB696" s="1"/>
  <c r="AA697"/>
  <c r="AB697" s="1"/>
  <c r="AA698"/>
  <c r="AB698"/>
  <c r="AA699"/>
  <c r="AB699" s="1"/>
  <c r="AA700"/>
  <c r="AB700" s="1"/>
  <c r="AA701"/>
  <c r="AB701" s="1"/>
  <c r="AA702"/>
  <c r="AB702" s="1"/>
  <c r="AA703"/>
  <c r="AB703" s="1"/>
  <c r="AA704"/>
  <c r="AB704" s="1"/>
  <c r="AA705"/>
  <c r="AB705" s="1"/>
  <c r="AA706"/>
  <c r="AB706"/>
  <c r="AA707"/>
  <c r="AB707" s="1"/>
  <c r="AA708"/>
  <c r="AB708" s="1"/>
  <c r="AA709"/>
  <c r="AB709" s="1"/>
  <c r="AA710"/>
  <c r="AB710" s="1"/>
  <c r="AA711"/>
  <c r="AB711" s="1"/>
  <c r="AA712"/>
  <c r="AB712" s="1"/>
  <c r="AA713"/>
  <c r="AB713" s="1"/>
  <c r="AA714"/>
  <c r="AB714" s="1"/>
  <c r="AA715"/>
  <c r="AB715" s="1"/>
  <c r="AA716"/>
  <c r="AB716" s="1"/>
  <c r="AA717"/>
  <c r="AB717" s="1"/>
  <c r="AA718"/>
  <c r="AB718" s="1"/>
  <c r="AA719"/>
  <c r="AB719" s="1"/>
  <c r="AA720"/>
  <c r="AB720" s="1"/>
  <c r="AA721"/>
  <c r="AB721" s="1"/>
  <c r="AA722"/>
  <c r="AB722" s="1"/>
  <c r="AA723"/>
  <c r="AB723" s="1"/>
  <c r="AA724"/>
  <c r="AB724" s="1"/>
  <c r="AA725"/>
  <c r="AB725" s="1"/>
  <c r="AA726"/>
  <c r="AB726" s="1"/>
  <c r="AA727"/>
  <c r="AB727" s="1"/>
  <c r="AA728"/>
  <c r="AB728" s="1"/>
  <c r="AA729"/>
  <c r="AB729" s="1"/>
  <c r="AA730"/>
  <c r="AB730" s="1"/>
  <c r="AA731"/>
  <c r="AB731" s="1"/>
  <c r="AA732"/>
  <c r="AB732" s="1"/>
  <c r="AA733"/>
  <c r="AB733" s="1"/>
  <c r="AA734"/>
  <c r="AB734" s="1"/>
  <c r="AA735"/>
  <c r="AB735" s="1"/>
  <c r="AA736"/>
  <c r="AB736" s="1"/>
  <c r="AA737"/>
  <c r="AB737" s="1"/>
  <c r="AA738"/>
  <c r="AB738" s="1"/>
  <c r="AA739"/>
  <c r="AB739" s="1"/>
  <c r="AA740"/>
  <c r="AB740" s="1"/>
  <c r="AA741"/>
  <c r="AB741" s="1"/>
  <c r="AA742"/>
  <c r="AB742" s="1"/>
  <c r="AA743"/>
  <c r="AB743" s="1"/>
  <c r="AA744"/>
  <c r="AB744" s="1"/>
  <c r="AA745"/>
  <c r="AB745" s="1"/>
  <c r="AA746"/>
  <c r="AB746" s="1"/>
  <c r="AA747"/>
  <c r="AB747" s="1"/>
  <c r="AA748"/>
  <c r="AB748" s="1"/>
  <c r="AA749"/>
  <c r="AB749" s="1"/>
  <c r="AA750"/>
  <c r="AB750"/>
  <c r="AA751"/>
  <c r="AB751" s="1"/>
  <c r="AA752"/>
  <c r="AB752" s="1"/>
  <c r="AA753"/>
  <c r="AB753" s="1"/>
  <c r="AA754"/>
  <c r="AB754" s="1"/>
  <c r="AA755"/>
  <c r="AB755" s="1"/>
  <c r="AA756"/>
  <c r="AB756" s="1"/>
  <c r="AA757"/>
  <c r="AB757" s="1"/>
  <c r="AA758"/>
  <c r="AB758" s="1"/>
  <c r="AA759"/>
  <c r="AB759" s="1"/>
  <c r="AA760"/>
  <c r="AB760" s="1"/>
  <c r="AA761"/>
  <c r="AB761" s="1"/>
  <c r="AA762"/>
  <c r="AB762" s="1"/>
  <c r="AA763"/>
  <c r="AB763" s="1"/>
  <c r="AA764"/>
  <c r="AB764" s="1"/>
  <c r="AA765"/>
  <c r="AB765" s="1"/>
  <c r="AA766"/>
  <c r="AB766"/>
  <c r="AA767"/>
  <c r="AB767" s="1"/>
  <c r="AA768"/>
  <c r="AB768" s="1"/>
  <c r="AA769"/>
  <c r="AB769" s="1"/>
  <c r="AA770"/>
  <c r="AB770" s="1"/>
  <c r="AA771"/>
  <c r="AB771" s="1"/>
  <c r="AA772"/>
  <c r="AB772" s="1"/>
  <c r="AA773"/>
  <c r="AB773" s="1"/>
  <c r="AA774"/>
  <c r="AB774" s="1"/>
  <c r="AA775"/>
  <c r="AB775" s="1"/>
  <c r="AA776"/>
  <c r="AB776" s="1"/>
  <c r="AA777"/>
  <c r="AB777" s="1"/>
  <c r="AA778"/>
  <c r="AB778" s="1"/>
  <c r="AA779"/>
  <c r="AB779" s="1"/>
  <c r="AA780"/>
  <c r="AB780" s="1"/>
  <c r="AA781"/>
  <c r="AB781" s="1"/>
  <c r="AA782"/>
  <c r="AB782" s="1"/>
  <c r="AA783"/>
  <c r="AB783" s="1"/>
  <c r="AA784"/>
  <c r="AB784" s="1"/>
  <c r="AA785"/>
  <c r="AB785" s="1"/>
  <c r="AA786"/>
  <c r="AB786" s="1"/>
  <c r="AA787"/>
  <c r="AB787" s="1"/>
  <c r="AA788"/>
  <c r="AB788" s="1"/>
  <c r="AA789"/>
  <c r="AB789" s="1"/>
  <c r="AA790"/>
  <c r="AB790" s="1"/>
  <c r="AA791"/>
  <c r="AB791" s="1"/>
  <c r="AA792"/>
  <c r="AB792" s="1"/>
  <c r="AA793"/>
  <c r="AB793" s="1"/>
  <c r="AA794"/>
  <c r="AB794" s="1"/>
  <c r="AA795"/>
  <c r="AB795" s="1"/>
  <c r="AA796"/>
  <c r="AB796" s="1"/>
  <c r="AA797"/>
  <c r="AB797" s="1"/>
  <c r="AA798"/>
  <c r="AB798"/>
  <c r="AA799"/>
  <c r="AB799" s="1"/>
  <c r="AA800"/>
  <c r="AB800" s="1"/>
  <c r="AA801"/>
  <c r="AB801" s="1"/>
  <c r="AA802"/>
  <c r="AB802" s="1"/>
  <c r="AA803"/>
  <c r="AB803" s="1"/>
  <c r="AA804"/>
  <c r="AB804" s="1"/>
  <c r="AA805"/>
  <c r="AB805" s="1"/>
  <c r="AA806"/>
  <c r="AB806"/>
  <c r="AA807"/>
  <c r="AB807" s="1"/>
  <c r="AA808"/>
  <c r="AB808" s="1"/>
  <c r="AA809"/>
  <c r="AB809" s="1"/>
  <c r="AA810"/>
  <c r="AB810" s="1"/>
  <c r="AA811"/>
  <c r="AB811" s="1"/>
  <c r="AA812"/>
  <c r="AB812" s="1"/>
  <c r="AA813"/>
  <c r="AB813" s="1"/>
  <c r="AA814"/>
  <c r="AB814" s="1"/>
  <c r="AA815"/>
  <c r="AB815" s="1"/>
  <c r="AA816"/>
  <c r="AB816" s="1"/>
  <c r="AA817"/>
  <c r="AB817" s="1"/>
  <c r="AA818"/>
  <c r="AB818"/>
  <c r="AA819"/>
  <c r="AB819" s="1"/>
  <c r="AA820"/>
  <c r="AB820" s="1"/>
  <c r="AA821"/>
  <c r="AB821" s="1"/>
  <c r="AA822"/>
  <c r="AB822"/>
  <c r="AA823"/>
  <c r="AB823" s="1"/>
  <c r="AA824"/>
  <c r="AB824" s="1"/>
  <c r="AA825"/>
  <c r="AB825" s="1"/>
  <c r="AA826"/>
  <c r="AB826" s="1"/>
  <c r="AA827"/>
  <c r="AB827" s="1"/>
  <c r="AA828"/>
  <c r="AB828" s="1"/>
  <c r="AA829"/>
  <c r="AB829" s="1"/>
  <c r="AA830"/>
  <c r="AB830"/>
  <c r="AA831"/>
  <c r="AB831" s="1"/>
  <c r="AA832"/>
  <c r="AB832" s="1"/>
  <c r="AA833"/>
  <c r="AB833" s="1"/>
  <c r="AA834"/>
  <c r="AB834" s="1"/>
  <c r="AA835"/>
  <c r="AB835" s="1"/>
  <c r="AA836"/>
  <c r="AB836" s="1"/>
  <c r="AA837"/>
  <c r="AB837" s="1"/>
  <c r="AA838"/>
  <c r="AB838" s="1"/>
  <c r="AA839"/>
  <c r="AB839" s="1"/>
  <c r="AA840"/>
  <c r="AB840" s="1"/>
  <c r="AA841"/>
  <c r="AB841" s="1"/>
  <c r="AA842"/>
  <c r="AB842" s="1"/>
  <c r="AA843"/>
  <c r="AB843" s="1"/>
  <c r="AA844"/>
  <c r="AB844" s="1"/>
  <c r="AA845"/>
  <c r="AB845" s="1"/>
  <c r="AA846"/>
  <c r="AB846" s="1"/>
  <c r="AA847"/>
  <c r="AB847" s="1"/>
  <c r="AA848"/>
  <c r="AB848" s="1"/>
  <c r="AA849"/>
  <c r="AB849" s="1"/>
  <c r="AA850"/>
  <c r="AB850" s="1"/>
  <c r="AA851"/>
  <c r="AB851" s="1"/>
  <c r="AA852"/>
  <c r="AB852" s="1"/>
  <c r="AA853"/>
  <c r="AB853" s="1"/>
  <c r="AA854"/>
  <c r="AB854" s="1"/>
  <c r="AA855"/>
  <c r="AB855" s="1"/>
  <c r="AA856"/>
  <c r="AB856" s="1"/>
  <c r="AA857"/>
  <c r="AB857" s="1"/>
  <c r="AA858"/>
  <c r="AB858" s="1"/>
  <c r="AA859"/>
  <c r="AB859" s="1"/>
  <c r="AA860"/>
  <c r="AB860" s="1"/>
  <c r="AA861"/>
  <c r="AB861" s="1"/>
  <c r="AA862"/>
  <c r="AB862"/>
  <c r="AA863"/>
  <c r="AB863" s="1"/>
  <c r="AA864"/>
  <c r="AB864" s="1"/>
  <c r="AA865"/>
  <c r="AB865" s="1"/>
  <c r="AA866"/>
  <c r="AB866" s="1"/>
  <c r="AA867"/>
  <c r="AB867" s="1"/>
  <c r="AA868"/>
  <c r="AB868" s="1"/>
  <c r="AA869"/>
  <c r="AB869" s="1"/>
  <c r="AA870"/>
  <c r="AB870" s="1"/>
  <c r="AA871"/>
  <c r="AB871" s="1"/>
  <c r="AA872"/>
  <c r="AB872" s="1"/>
  <c r="AA873"/>
  <c r="AB873" s="1"/>
  <c r="AA874"/>
  <c r="AB874" s="1"/>
  <c r="AA875"/>
  <c r="AB875" s="1"/>
  <c r="AA876"/>
  <c r="AB876" s="1"/>
  <c r="AA877"/>
  <c r="AB877" s="1"/>
  <c r="AA878"/>
  <c r="AB878"/>
  <c r="AA879"/>
  <c r="AB879" s="1"/>
  <c r="AA880"/>
  <c r="AB880" s="1"/>
  <c r="AA881"/>
  <c r="AB881" s="1"/>
  <c r="AA882"/>
  <c r="AB882" s="1"/>
  <c r="AA883"/>
  <c r="AB883" s="1"/>
  <c r="AA884"/>
  <c r="AB884" s="1"/>
  <c r="AA885"/>
  <c r="AB885" s="1"/>
  <c r="AA886"/>
  <c r="AB886"/>
  <c r="AA887"/>
  <c r="AB887" s="1"/>
  <c r="AA888"/>
  <c r="AB888" s="1"/>
  <c r="AA889"/>
  <c r="AB889" s="1"/>
  <c r="AA890"/>
  <c r="AB890"/>
  <c r="AA891"/>
  <c r="AB891" s="1"/>
  <c r="AA892"/>
  <c r="AB892" s="1"/>
  <c r="AA893"/>
  <c r="AB893" s="1"/>
  <c r="AA894"/>
  <c r="AB894"/>
  <c r="AA895"/>
  <c r="AB895" s="1"/>
  <c r="AA896"/>
  <c r="AB896" s="1"/>
  <c r="AA897"/>
  <c r="AB897" s="1"/>
  <c r="AA898"/>
  <c r="AB898" s="1"/>
  <c r="AA899"/>
  <c r="AB899" s="1"/>
  <c r="AA900"/>
  <c r="AB900" s="1"/>
  <c r="AA901"/>
  <c r="AB901" s="1"/>
  <c r="AA902"/>
  <c r="AB902"/>
  <c r="AA903"/>
  <c r="AB903" s="1"/>
  <c r="AA904"/>
  <c r="AB904" s="1"/>
  <c r="AA905"/>
  <c r="AB905" s="1"/>
  <c r="AA906"/>
  <c r="AB906" s="1"/>
  <c r="AA907"/>
  <c r="AB907" s="1"/>
  <c r="AA908"/>
  <c r="AB908" s="1"/>
  <c r="AA909"/>
  <c r="AB909" s="1"/>
  <c r="AA910"/>
  <c r="AB910"/>
  <c r="AA911"/>
  <c r="AB911" s="1"/>
  <c r="AA912"/>
  <c r="AB912" s="1"/>
  <c r="AA913"/>
  <c r="AB913" s="1"/>
  <c r="AA914"/>
  <c r="AB914" s="1"/>
  <c r="AA915"/>
  <c r="AB915" s="1"/>
  <c r="AA916"/>
  <c r="AB916" s="1"/>
  <c r="AA917"/>
  <c r="AB917" s="1"/>
  <c r="AA918"/>
  <c r="AB918" s="1"/>
  <c r="AA919"/>
  <c r="AB919" s="1"/>
  <c r="AA920"/>
  <c r="AB920" s="1"/>
  <c r="AA921"/>
  <c r="AB921" s="1"/>
  <c r="AA922"/>
  <c r="AB922"/>
  <c r="AA923"/>
  <c r="AB923" s="1"/>
  <c r="AA924"/>
  <c r="AB924" s="1"/>
  <c r="AA925"/>
  <c r="AB925" s="1"/>
  <c r="AA926"/>
  <c r="AB926" s="1"/>
  <c r="AA927"/>
  <c r="AB927" s="1"/>
  <c r="AA928"/>
  <c r="AB928" s="1"/>
  <c r="AA929"/>
  <c r="AB929" s="1"/>
  <c r="AA930"/>
  <c r="AB930"/>
  <c r="AA931"/>
  <c r="AB931" s="1"/>
  <c r="AA932"/>
  <c r="AB932" s="1"/>
  <c r="AA933"/>
  <c r="AB933" s="1"/>
  <c r="AA934"/>
  <c r="AB934" s="1"/>
  <c r="AA935"/>
  <c r="AB935" s="1"/>
  <c r="AA936"/>
  <c r="AB936" s="1"/>
  <c r="AA937"/>
  <c r="AB937" s="1"/>
  <c r="AA938"/>
  <c r="AB938"/>
  <c r="AA939"/>
  <c r="AB939" s="1"/>
  <c r="AA940"/>
  <c r="AB940" s="1"/>
  <c r="AA941"/>
  <c r="AB941" s="1"/>
  <c r="AA942"/>
  <c r="AB942" s="1"/>
  <c r="AA943"/>
  <c r="AB943" s="1"/>
  <c r="AA944"/>
  <c r="AB944"/>
  <c r="AA945"/>
  <c r="AB945" s="1"/>
  <c r="AA946"/>
  <c r="AB946" s="1"/>
  <c r="AA947"/>
  <c r="AB947" s="1"/>
  <c r="AA948"/>
  <c r="AB948" s="1"/>
  <c r="AA949"/>
  <c r="AB949"/>
  <c r="AA950"/>
  <c r="AB950" s="1"/>
  <c r="AA951"/>
  <c r="AB951" s="1"/>
  <c r="AA952"/>
  <c r="AB952"/>
  <c r="AA953"/>
  <c r="AB953" s="1"/>
  <c r="AA954"/>
  <c r="AB954" s="1"/>
  <c r="AA955"/>
  <c r="AB955" s="1"/>
  <c r="AA956"/>
  <c r="AB956"/>
  <c r="AA957"/>
  <c r="AB957" s="1"/>
  <c r="AA958"/>
  <c r="AB958" s="1"/>
  <c r="AA959"/>
  <c r="AB959" s="1"/>
  <c r="AA960"/>
  <c r="AB960"/>
  <c r="AA961"/>
  <c r="AB961" s="1"/>
  <c r="AA962"/>
  <c r="AB962" s="1"/>
  <c r="AA963"/>
  <c r="AB963" s="1"/>
  <c r="AA964"/>
  <c r="AB964"/>
  <c r="AA965"/>
  <c r="AB965" s="1"/>
  <c r="AA966"/>
  <c r="AB966" s="1"/>
  <c r="AA967"/>
  <c r="AB967" s="1"/>
  <c r="AA968"/>
  <c r="AB968" s="1"/>
  <c r="AA969"/>
  <c r="AB969" s="1"/>
  <c r="AA970"/>
  <c r="AB970"/>
  <c r="AA971"/>
  <c r="AB971" s="1"/>
  <c r="AA972"/>
  <c r="AB972" s="1"/>
  <c r="AA973"/>
  <c r="AB973" s="1"/>
  <c r="AA974"/>
  <c r="AB974" s="1"/>
  <c r="AA975"/>
  <c r="AB975" s="1"/>
  <c r="AA976"/>
  <c r="AB976" s="1"/>
  <c r="AA977"/>
  <c r="AB977" s="1"/>
  <c r="AA978"/>
  <c r="AB978"/>
  <c r="AA979"/>
  <c r="AB979" s="1"/>
  <c r="AA980"/>
  <c r="AB980" s="1"/>
  <c r="AA981"/>
  <c r="AB981" s="1"/>
  <c r="AA982"/>
  <c r="AB982" s="1"/>
  <c r="AA983"/>
  <c r="AB983" s="1"/>
  <c r="AA984"/>
  <c r="AB984"/>
  <c r="AA985"/>
  <c r="AB985" s="1"/>
  <c r="AA986"/>
  <c r="AB986"/>
  <c r="AA987"/>
  <c r="AB987" s="1"/>
  <c r="AA988"/>
  <c r="AB988" s="1"/>
  <c r="AA989"/>
  <c r="AB989" s="1"/>
  <c r="AA990"/>
  <c r="AB990"/>
  <c r="AA991"/>
  <c r="AB991" s="1"/>
  <c r="AA992"/>
  <c r="AB992" s="1"/>
  <c r="AA993"/>
  <c r="AB993" s="1"/>
  <c r="AA994"/>
  <c r="AB994"/>
  <c r="AA995"/>
  <c r="AB995" s="1"/>
  <c r="AA996"/>
  <c r="AB996" s="1"/>
  <c r="AA997"/>
  <c r="AB997" s="1"/>
  <c r="AA998"/>
  <c r="AB998"/>
  <c r="AA999"/>
  <c r="AB999" s="1"/>
  <c r="AA1000"/>
  <c r="AB1000" s="1"/>
  <c r="AA1001"/>
  <c r="AB1001" s="1"/>
  <c r="AA1002"/>
  <c r="AB1002"/>
  <c r="AA1003"/>
  <c r="AB1003" s="1"/>
  <c r="AA1004"/>
  <c r="AB1004"/>
  <c r="AA1005"/>
  <c r="AB1005" s="1"/>
  <c r="AA1006"/>
  <c r="AB1006" s="1"/>
  <c r="AA1007"/>
  <c r="AB1007" s="1"/>
  <c r="AA1008"/>
  <c r="AB1008"/>
  <c r="AA1009"/>
  <c r="AB1009" s="1"/>
  <c r="AA1010"/>
  <c r="AB1010"/>
  <c r="AA1011"/>
  <c r="AB1011" s="1"/>
  <c r="AA1012"/>
  <c r="AB1012" s="1"/>
  <c r="AA1013"/>
  <c r="AB1013" s="1"/>
  <c r="AA1014"/>
  <c r="AB1014" s="1"/>
  <c r="AA1015"/>
  <c r="AB1015" s="1"/>
  <c r="AA1016"/>
  <c r="AB1016"/>
  <c r="AA1017"/>
  <c r="AB1017" s="1"/>
  <c r="AA1018"/>
  <c r="AB1018"/>
  <c r="AA1019"/>
  <c r="AB1019" s="1"/>
  <c r="AA1020"/>
  <c r="AB1020" s="1"/>
  <c r="AA1021"/>
  <c r="AB1021" s="1"/>
  <c r="AA1022"/>
  <c r="AB1022" s="1"/>
  <c r="AA1023"/>
  <c r="AB1023" s="1"/>
  <c r="AA1024"/>
  <c r="AB1024"/>
  <c r="AA1025"/>
  <c r="AB1025" s="1"/>
  <c r="AA1026"/>
  <c r="AB1026"/>
  <c r="AA1027"/>
  <c r="AB1027" s="1"/>
  <c r="AA1028"/>
  <c r="AB1028" s="1"/>
  <c r="AA1029"/>
  <c r="AB1029" s="1"/>
  <c r="AA1030"/>
  <c r="AB1030" s="1"/>
  <c r="AA1031"/>
  <c r="AB1031" s="1"/>
  <c r="AA1032"/>
  <c r="AB1032"/>
  <c r="AA1033"/>
  <c r="AB1033" s="1"/>
  <c r="AA1034"/>
  <c r="AB1034"/>
  <c r="AA1035"/>
  <c r="AB1035" s="1"/>
  <c r="AA1036"/>
  <c r="AB1036" s="1"/>
  <c r="AA1037"/>
  <c r="AB1037" s="1"/>
  <c r="AA1038"/>
  <c r="AB1038" s="1"/>
  <c r="AA1039"/>
  <c r="AB1039" s="1"/>
  <c r="AA1040"/>
  <c r="AB1040"/>
  <c r="AA1041"/>
  <c r="AB1041" s="1"/>
  <c r="AA1042"/>
  <c r="AB1042"/>
  <c r="AA1043"/>
  <c r="AB1043" s="1"/>
  <c r="AA1044"/>
  <c r="AB1044" s="1"/>
  <c r="AA1045"/>
  <c r="AB1045" s="1"/>
  <c r="AA1046"/>
  <c r="AB1046" s="1"/>
  <c r="AA1047"/>
  <c r="AB1047" s="1"/>
  <c r="AA1048"/>
  <c r="AB1048"/>
  <c r="AA1049"/>
  <c r="AB1049" s="1"/>
  <c r="AA1050"/>
  <c r="AB1050"/>
  <c r="AA1051"/>
  <c r="AB1051" s="1"/>
  <c r="AA1052"/>
  <c r="AB1052" s="1"/>
  <c r="AA1053"/>
  <c r="AB1053" s="1"/>
  <c r="AA1054"/>
  <c r="AB1054" s="1"/>
  <c r="AA1055"/>
  <c r="AB1055" s="1"/>
  <c r="AA1056"/>
  <c r="AB1056"/>
  <c r="AA1057"/>
  <c r="AB1057" s="1"/>
  <c r="AA1058"/>
  <c r="AB1058"/>
  <c r="AA1059"/>
  <c r="AB1059" s="1"/>
  <c r="AA1060"/>
  <c r="AB1060" s="1"/>
  <c r="AA1061"/>
  <c r="AB1061" s="1"/>
  <c r="AA1062"/>
  <c r="AB1062" s="1"/>
  <c r="AA1063"/>
  <c r="AB1063" s="1"/>
  <c r="AA1064"/>
  <c r="AB1064"/>
  <c r="AA1065"/>
  <c r="AB1065" s="1"/>
  <c r="AA1066"/>
  <c r="AB1066"/>
  <c r="AA1067"/>
  <c r="AB1067" s="1"/>
  <c r="AA1068"/>
  <c r="AB1068" s="1"/>
  <c r="AA1069"/>
  <c r="AB1069" s="1"/>
  <c r="AA1070"/>
  <c r="AB1070" s="1"/>
  <c r="AA1071"/>
  <c r="AB1071" s="1"/>
  <c r="AA1072"/>
  <c r="AB1072"/>
  <c r="AA1073"/>
  <c r="AB1073" s="1"/>
  <c r="AA1074"/>
  <c r="AB1074"/>
  <c r="AA1075"/>
  <c r="AB1075" s="1"/>
  <c r="AA1076"/>
  <c r="AB1076" s="1"/>
  <c r="AA1077"/>
  <c r="AB1077" s="1"/>
  <c r="AA1078"/>
  <c r="AB1078" s="1"/>
  <c r="AA1079"/>
  <c r="AB1079" s="1"/>
  <c r="AA1080"/>
  <c r="AB1080" s="1"/>
  <c r="AA1081"/>
  <c r="AB1081" s="1"/>
  <c r="AA1082"/>
  <c r="AB1082" s="1"/>
  <c r="AA1083"/>
  <c r="AB1083" s="1"/>
  <c r="AA1084"/>
  <c r="AB1084" s="1"/>
  <c r="AA1085"/>
  <c r="AB1085" s="1"/>
  <c r="AA1086"/>
  <c r="AB1086" s="1"/>
  <c r="AA1087"/>
  <c r="AB1087" s="1"/>
  <c r="AA1088"/>
  <c r="AB1088" s="1"/>
  <c r="AA1089"/>
  <c r="AB1089" s="1"/>
  <c r="AA1090"/>
  <c r="AB1090"/>
  <c r="AA1091"/>
  <c r="AB1091" s="1"/>
  <c r="AA1092"/>
  <c r="AB1092" s="1"/>
  <c r="AA1093"/>
  <c r="AB1093" s="1"/>
  <c r="AA1094"/>
  <c r="AB1094" s="1"/>
  <c r="AA1095"/>
  <c r="AB1095" s="1"/>
  <c r="AA1096"/>
  <c r="AB1096"/>
  <c r="AA1097"/>
  <c r="AB1097" s="1"/>
  <c r="AA1098"/>
  <c r="AB1098" s="1"/>
  <c r="AA1099"/>
  <c r="AB1099" s="1"/>
  <c r="AA1100"/>
  <c r="AB1100"/>
  <c r="AA1101"/>
  <c r="AB1101" s="1"/>
  <c r="AA1102"/>
  <c r="AB1102" s="1"/>
  <c r="AA1103"/>
  <c r="AB1103" s="1"/>
  <c r="AA1104"/>
  <c r="AB1104"/>
  <c r="AA1105"/>
  <c r="AB1105" s="1"/>
  <c r="AA1106"/>
  <c r="AB1106" s="1"/>
  <c r="AA1107"/>
  <c r="AB1107" s="1"/>
  <c r="AA1108"/>
  <c r="AB1108"/>
  <c r="AA1109"/>
  <c r="AB1109" s="1"/>
  <c r="AA1110"/>
  <c r="AB1110" s="1"/>
  <c r="AA1111"/>
  <c r="AB1111" s="1"/>
  <c r="AA1112"/>
  <c r="AB1112"/>
  <c r="AA1113"/>
  <c r="AB1113" s="1"/>
  <c r="AA1114"/>
  <c r="AB1114" s="1"/>
  <c r="AA1115"/>
  <c r="AB1115" s="1"/>
  <c r="AA1116"/>
  <c r="AB1116"/>
  <c r="AA1117"/>
  <c r="AB1117" s="1"/>
  <c r="AA1118"/>
  <c r="AB1118" s="1"/>
  <c r="AA1119"/>
  <c r="AB1119" s="1"/>
  <c r="AA1120"/>
  <c r="AB1120"/>
  <c r="AA1121"/>
  <c r="AB1121" s="1"/>
  <c r="AA1122"/>
  <c r="AB1122" s="1"/>
  <c r="AA1123"/>
  <c r="AB1123" s="1"/>
  <c r="AA1124"/>
  <c r="AB1124"/>
  <c r="AA1125"/>
  <c r="AB1125" s="1"/>
  <c r="AA1126"/>
  <c r="AB1126" s="1"/>
  <c r="AA1127"/>
  <c r="AB1127" s="1"/>
  <c r="AA1128"/>
  <c r="AB1128"/>
  <c r="AA1129"/>
  <c r="AB1129" s="1"/>
  <c r="AA1130"/>
  <c r="AB1130" s="1"/>
  <c r="AA1131"/>
  <c r="AB1131" s="1"/>
  <c r="AA1132"/>
  <c r="AB1132"/>
  <c r="AA1133"/>
  <c r="AB1133" s="1"/>
  <c r="AA1134"/>
  <c r="AB1134" s="1"/>
  <c r="AA1135"/>
  <c r="AB1135" s="1"/>
  <c r="AA1136"/>
  <c r="AB1136"/>
  <c r="AA1137"/>
  <c r="AB1137" s="1"/>
  <c r="AA1138"/>
  <c r="AB1138" s="1"/>
  <c r="AA1139"/>
  <c r="AB1139" s="1"/>
  <c r="AA1140"/>
  <c r="AB1140"/>
  <c r="AA1141"/>
  <c r="AB1141" s="1"/>
  <c r="AA1142"/>
  <c r="AB1142" s="1"/>
  <c r="AA1143"/>
  <c r="AB1143" s="1"/>
  <c r="AA1144"/>
  <c r="AB1144"/>
  <c r="AA1145"/>
  <c r="AB1145" s="1"/>
  <c r="AA1146"/>
  <c r="AB1146" s="1"/>
  <c r="AA1147"/>
  <c r="AB1147" s="1"/>
  <c r="AA1148"/>
  <c r="AB1148"/>
  <c r="AA1149"/>
  <c r="AB1149" s="1"/>
  <c r="AA1150"/>
  <c r="AB1150" s="1"/>
  <c r="AA1151"/>
  <c r="AB1151" s="1"/>
  <c r="AA1152"/>
  <c r="AB1152"/>
  <c r="AA1153"/>
  <c r="AB1153" s="1"/>
  <c r="AA1154"/>
  <c r="AB1154" s="1"/>
  <c r="AA1155"/>
  <c r="AB1155" s="1"/>
  <c r="AA1156"/>
  <c r="AB1156"/>
  <c r="AA1157"/>
  <c r="AB1157" s="1"/>
  <c r="AA1158"/>
  <c r="AB1158" s="1"/>
  <c r="AA1159"/>
  <c r="AB1159" s="1"/>
  <c r="AA1160"/>
  <c r="AB1160"/>
  <c r="AA1161"/>
  <c r="AB1161" s="1"/>
  <c r="AA1162"/>
  <c r="AB1162" s="1"/>
  <c r="AA1163"/>
  <c r="AB1163" s="1"/>
  <c r="AA1164"/>
  <c r="AB1164" s="1"/>
  <c r="AA1165"/>
  <c r="AB1165" s="1"/>
  <c r="AA1166"/>
  <c r="AB1166"/>
  <c r="AA1167"/>
  <c r="AB1167" s="1"/>
  <c r="AA1168"/>
  <c r="AB1168" s="1"/>
  <c r="AA1169"/>
  <c r="AB1169" s="1"/>
  <c r="AA1170"/>
  <c r="AB1170"/>
  <c r="AA1171"/>
  <c r="AB1171" s="1"/>
  <c r="AA1172"/>
  <c r="AB1172" s="1"/>
  <c r="AA1173"/>
  <c r="AB1173" s="1"/>
  <c r="AA1174"/>
  <c r="AB1174"/>
  <c r="AA1175"/>
  <c r="AB1175" s="1"/>
  <c r="AA1176"/>
  <c r="AB1176" s="1"/>
  <c r="AA1177"/>
  <c r="AB1177" s="1"/>
  <c r="AA1178"/>
  <c r="AB1178"/>
  <c r="AA1179"/>
  <c r="AB1179" s="1"/>
  <c r="AA1180"/>
  <c r="AB1180" s="1"/>
  <c r="AA1181"/>
  <c r="AB1181" s="1"/>
  <c r="AA1182"/>
  <c r="AB1182"/>
  <c r="AA1183"/>
  <c r="AB1183" s="1"/>
  <c r="AA1184"/>
  <c r="AB1184" s="1"/>
  <c r="AA1185"/>
  <c r="AB1185" s="1"/>
  <c r="AA1186"/>
  <c r="AB1186"/>
  <c r="AA1187"/>
  <c r="AB1187" s="1"/>
  <c r="AA1188"/>
  <c r="AB1188" s="1"/>
  <c r="AA1189"/>
  <c r="AB1189" s="1"/>
  <c r="AA1190"/>
  <c r="AB1190"/>
  <c r="AA1191"/>
  <c r="AB1191" s="1"/>
  <c r="AA1192"/>
  <c r="AB1192" s="1"/>
  <c r="AA1193"/>
  <c r="AB1193" s="1"/>
  <c r="AA1194"/>
  <c r="AB1194"/>
  <c r="AA1195"/>
  <c r="AB1195" s="1"/>
  <c r="AA1196"/>
  <c r="AB1196" s="1"/>
  <c r="AA1197"/>
  <c r="AB1197" s="1"/>
  <c r="AA1198"/>
  <c r="AB1198"/>
  <c r="AA1199"/>
  <c r="AB1199" s="1"/>
  <c r="AA1200"/>
  <c r="AB1200" s="1"/>
  <c r="AA1201"/>
  <c r="AB1201" s="1"/>
  <c r="AA1202"/>
  <c r="AB1202"/>
  <c r="AA1203"/>
  <c r="AB1203" s="1"/>
  <c r="AA1204"/>
  <c r="AB1204" s="1"/>
  <c r="AA1205"/>
  <c r="AB1205" s="1"/>
  <c r="AA1206"/>
  <c r="AB1206"/>
  <c r="AA1207"/>
  <c r="AB1207" s="1"/>
  <c r="AA1208"/>
  <c r="AB1208" s="1"/>
  <c r="AA1209"/>
  <c r="AB1209" s="1"/>
  <c r="AA1210"/>
  <c r="AB1210"/>
  <c r="AA1211"/>
  <c r="AB1211" s="1"/>
  <c r="AA1212"/>
  <c r="AB1212" s="1"/>
  <c r="AA1213"/>
  <c r="AB1213" s="1"/>
  <c r="AA1214"/>
  <c r="AB1214"/>
  <c r="AA1215"/>
  <c r="AB1215" s="1"/>
  <c r="AA1216"/>
  <c r="AB1216" s="1"/>
  <c r="AA1217"/>
  <c r="AB1217" s="1"/>
  <c r="AA1218"/>
  <c r="AB1218"/>
  <c r="AA1219"/>
  <c r="AB1219" s="1"/>
  <c r="AA1220"/>
  <c r="AB1220" s="1"/>
  <c r="AA1221"/>
  <c r="AB1221" s="1"/>
  <c r="AA1222"/>
  <c r="AB1222"/>
  <c r="AA1223"/>
  <c r="AB1223" s="1"/>
  <c r="AA1224"/>
  <c r="AB1224" s="1"/>
  <c r="AA1225"/>
  <c r="AB1225" s="1"/>
  <c r="AA1226"/>
  <c r="AB1226"/>
  <c r="AA1227"/>
  <c r="AB1227" s="1"/>
  <c r="AA1228"/>
  <c r="AB1228" s="1"/>
  <c r="AA1229"/>
  <c r="AB1229" s="1"/>
  <c r="AA1230"/>
  <c r="AB1230"/>
  <c r="AA1231"/>
  <c r="AB1231" s="1"/>
  <c r="AA1232"/>
  <c r="AB1232" s="1"/>
  <c r="AA1233"/>
  <c r="AB1233" s="1"/>
  <c r="AA1234"/>
  <c r="AB1234"/>
  <c r="AA1235"/>
  <c r="AB1235" s="1"/>
  <c r="AA1236"/>
  <c r="AB1236" s="1"/>
  <c r="AA1237"/>
  <c r="AB1237" s="1"/>
  <c r="AA1238"/>
  <c r="AB1238"/>
  <c r="AA1239"/>
  <c r="AB1239" s="1"/>
  <c r="AA1240"/>
  <c r="AB1240" s="1"/>
  <c r="AA1241"/>
  <c r="AB1241" s="1"/>
  <c r="AA1242"/>
  <c r="AB1242"/>
  <c r="AA1243"/>
  <c r="AB1243" s="1"/>
  <c r="AA1244"/>
  <c r="AB1244" s="1"/>
  <c r="AA1245"/>
  <c r="AB1245" s="1"/>
  <c r="AA1246"/>
  <c r="AB1246"/>
  <c r="AA1247"/>
  <c r="AB1247" s="1"/>
  <c r="AA1248"/>
  <c r="AB1248" s="1"/>
  <c r="AA1249"/>
  <c r="AB1249" s="1"/>
  <c r="AA1250"/>
  <c r="AB1250"/>
  <c r="AA1251"/>
  <c r="AB1251" s="1"/>
  <c r="AA1252"/>
  <c r="AB1252" s="1"/>
  <c r="AA1253"/>
  <c r="AB1253" s="1"/>
  <c r="AA1254"/>
  <c r="AB1254"/>
  <c r="AA1255"/>
  <c r="AB1255" s="1"/>
  <c r="AA1256"/>
  <c r="AB1256" s="1"/>
  <c r="AA1257"/>
  <c r="AB1257" s="1"/>
  <c r="AA1258"/>
  <c r="AB1258"/>
  <c r="AA1259"/>
  <c r="AB1259" s="1"/>
  <c r="AA1260"/>
  <c r="AB1260" s="1"/>
  <c r="AA1261"/>
  <c r="AB1261" s="1"/>
  <c r="AA1262"/>
  <c r="AB1262"/>
  <c r="AA1263"/>
  <c r="AB1263" s="1"/>
  <c r="AA1264"/>
  <c r="AB1264" s="1"/>
  <c r="AA1265"/>
  <c r="AB1265" s="1"/>
  <c r="AA1266"/>
  <c r="AB1266"/>
  <c r="AA1268"/>
  <c r="AB1268" s="1"/>
  <c r="AA1269"/>
  <c r="AB1269" s="1"/>
  <c r="AA1270"/>
  <c r="AB1270" s="1"/>
  <c r="AA1271"/>
  <c r="AB1271" s="1"/>
  <c r="AA1272"/>
  <c r="AB1272" s="1"/>
  <c r="AA1273"/>
  <c r="AB1273" s="1"/>
  <c r="AA1274"/>
  <c r="AB1274" s="1"/>
  <c r="AA1275"/>
  <c r="AB1275" s="1"/>
  <c r="AA1276"/>
  <c r="AB1276" s="1"/>
  <c r="AA1277"/>
  <c r="AB1277" s="1"/>
  <c r="AA1278"/>
  <c r="AB1278" s="1"/>
  <c r="AA1279"/>
  <c r="AB1279" s="1"/>
  <c r="AA1280"/>
  <c r="AB1280" s="1"/>
  <c r="AA1281"/>
  <c r="AB1281" s="1"/>
  <c r="AA1282"/>
  <c r="AB1282" s="1"/>
  <c r="AA1283"/>
  <c r="AB1283" s="1"/>
  <c r="AA1284"/>
  <c r="AB1284" s="1"/>
  <c r="AA1285"/>
  <c r="AB1285"/>
  <c r="AA1286"/>
  <c r="AB1286" s="1"/>
  <c r="AA1287"/>
  <c r="AB1287" s="1"/>
  <c r="AA1288"/>
  <c r="AB1288" s="1"/>
  <c r="AA1289"/>
  <c r="AB1289"/>
  <c r="AA1290"/>
  <c r="AB1290" s="1"/>
  <c r="AA1291"/>
  <c r="AB1291" s="1"/>
  <c r="AA1292"/>
  <c r="AB1292" s="1"/>
  <c r="AA1293"/>
  <c r="AB1293" s="1"/>
  <c r="AA1294"/>
  <c r="AB1294" s="1"/>
  <c r="AA1295"/>
  <c r="AB1295" s="1"/>
  <c r="AA1296"/>
  <c r="AB1296" s="1"/>
  <c r="AA1297"/>
  <c r="AB1297" s="1"/>
  <c r="AA1298"/>
  <c r="AB1298" s="1"/>
  <c r="AA1299"/>
  <c r="AB1299" s="1"/>
  <c r="AA1300"/>
  <c r="AB1300" s="1"/>
  <c r="AA1301"/>
  <c r="AB1301" s="1"/>
  <c r="AA1302"/>
  <c r="AB1302" s="1"/>
  <c r="AA1303"/>
  <c r="AB1303" s="1"/>
  <c r="AA1304"/>
  <c r="AB1304" s="1"/>
  <c r="AA1305"/>
  <c r="AB1305"/>
  <c r="AA1306"/>
  <c r="AB1306" s="1"/>
  <c r="AA1307"/>
  <c r="AB1307" s="1"/>
  <c r="AA1308"/>
  <c r="AB1308" s="1"/>
  <c r="AA1309"/>
  <c r="AB1309" s="1"/>
  <c r="AA1310"/>
  <c r="AB1310" s="1"/>
  <c r="AA1311"/>
  <c r="AB1311" s="1"/>
  <c r="AA1312"/>
  <c r="AB1312" s="1"/>
  <c r="AA1313"/>
  <c r="AB1313"/>
  <c r="AA1314"/>
  <c r="AB1314" s="1"/>
  <c r="AA1315"/>
  <c r="AB1315" s="1"/>
  <c r="AA1316"/>
  <c r="AB1316" s="1"/>
  <c r="AA1317"/>
  <c r="AB1317" s="1"/>
  <c r="AA1318"/>
  <c r="AB1318" s="1"/>
  <c r="AA1319"/>
  <c r="AB1319" s="1"/>
  <c r="AA1320"/>
  <c r="AB1320" s="1"/>
  <c r="AA1321"/>
  <c r="AB1321"/>
  <c r="AA1322"/>
  <c r="AB1322" s="1"/>
  <c r="AA1323"/>
  <c r="AB1323" s="1"/>
  <c r="AA1324"/>
  <c r="AB1324" s="1"/>
  <c r="AA1325"/>
  <c r="AB1325" s="1"/>
  <c r="AA1326"/>
  <c r="AB1326" s="1"/>
  <c r="AA1327"/>
  <c r="AB1327" s="1"/>
  <c r="AA1328"/>
  <c r="AB1328" s="1"/>
  <c r="AA1329"/>
  <c r="AB1329"/>
  <c r="AA1330"/>
  <c r="AB1330" s="1"/>
  <c r="AA1331"/>
  <c r="AB1331" s="1"/>
  <c r="AA1332"/>
  <c r="AB1332" s="1"/>
  <c r="AA1333"/>
  <c r="AB1333" s="1"/>
  <c r="AA1334"/>
  <c r="AB1334" s="1"/>
  <c r="AA1335"/>
  <c r="AB1335" s="1"/>
  <c r="AA1336"/>
  <c r="AB1336" s="1"/>
  <c r="AA1337"/>
  <c r="AB1337"/>
  <c r="AA1338"/>
  <c r="AB1338" s="1"/>
  <c r="AA1339"/>
  <c r="AB1339" s="1"/>
  <c r="AA1340"/>
  <c r="AB1340" s="1"/>
  <c r="AA1341"/>
  <c r="AB1341" s="1"/>
  <c r="AA1342"/>
  <c r="AB1342" s="1"/>
  <c r="AA1343"/>
  <c r="AB1343" s="1"/>
  <c r="AA1344"/>
  <c r="AB1344" s="1"/>
  <c r="AA1345"/>
  <c r="AB1345" s="1"/>
  <c r="AA1346"/>
  <c r="AB1346" s="1"/>
  <c r="AA1347"/>
  <c r="AB1347" s="1"/>
  <c r="AA1348"/>
  <c r="AB1348" s="1"/>
  <c r="AA1349"/>
  <c r="AB1349" s="1"/>
  <c r="AA1350"/>
  <c r="AB1350" s="1"/>
  <c r="AA1351"/>
  <c r="AB1351" s="1"/>
  <c r="AA1352"/>
  <c r="AB1352" s="1"/>
  <c r="AA1353"/>
  <c r="AB1353" s="1"/>
  <c r="AA1354"/>
  <c r="AB1354" s="1"/>
  <c r="AA1355"/>
  <c r="AB1355" s="1"/>
  <c r="AA1356"/>
  <c r="AB1356" s="1"/>
  <c r="AA1357"/>
  <c r="AB1357"/>
  <c r="AA1358"/>
  <c r="AB1358" s="1"/>
  <c r="AA1359"/>
  <c r="AB1359" s="1"/>
  <c r="AA1360"/>
  <c r="AB1360" s="1"/>
  <c r="AA1361"/>
  <c r="AB1361" s="1"/>
  <c r="AA1362"/>
  <c r="AB1362" s="1"/>
  <c r="AA1363"/>
  <c r="AB1363" s="1"/>
  <c r="AA1364"/>
  <c r="AB1364" s="1"/>
  <c r="AA1365"/>
  <c r="AB1365"/>
  <c r="AA1366"/>
  <c r="AB1366" s="1"/>
  <c r="AA1367"/>
  <c r="AB1367" s="1"/>
  <c r="AA1368"/>
  <c r="AB1368" s="1"/>
  <c r="AA1369"/>
  <c r="AB1369" s="1"/>
  <c r="AA1370"/>
  <c r="AB1370" s="1"/>
  <c r="AA1371"/>
  <c r="AB1371" s="1"/>
  <c r="AA1372"/>
  <c r="AB1372" s="1"/>
  <c r="AA1373"/>
  <c r="AB1373"/>
  <c r="AA1374"/>
  <c r="AB1374" s="1"/>
  <c r="AA1375"/>
  <c r="AB1375" s="1"/>
  <c r="AA1376"/>
  <c r="AB1376" s="1"/>
  <c r="AA1377"/>
  <c r="AB1377" s="1"/>
  <c r="AA1378"/>
  <c r="AB1378" s="1"/>
  <c r="AA1379"/>
  <c r="AB1379"/>
  <c r="AA1380"/>
  <c r="AB1380" s="1"/>
  <c r="AA1381"/>
  <c r="AB1381" s="1"/>
  <c r="AA1382"/>
  <c r="AB1382" s="1"/>
  <c r="AA1383"/>
  <c r="AB1383"/>
  <c r="AA1384"/>
  <c r="AB1384" s="1"/>
  <c r="AA1385"/>
  <c r="AB1385" s="1"/>
  <c r="AA1386"/>
  <c r="AB1386" s="1"/>
  <c r="AA1387"/>
  <c r="AB1387"/>
  <c r="AA1388"/>
  <c r="AB1388" s="1"/>
  <c r="AA1389"/>
  <c r="AB1389" s="1"/>
  <c r="AA1390"/>
  <c r="AB1390" s="1"/>
  <c r="AA1391"/>
  <c r="AB1391"/>
  <c r="AA1392"/>
  <c r="AB1392" s="1"/>
  <c r="AA1393"/>
  <c r="AB1393" s="1"/>
  <c r="AA1394"/>
  <c r="AB1394" s="1"/>
  <c r="AA1395"/>
  <c r="AB1395" s="1"/>
  <c r="AA1396"/>
  <c r="AB1396" s="1"/>
  <c r="AA1397"/>
  <c r="AB1397" s="1"/>
  <c r="AA1398"/>
  <c r="AB1398" s="1"/>
  <c r="AA1399"/>
  <c r="AB1399" s="1"/>
  <c r="AA1400"/>
  <c r="AB1400" s="1"/>
  <c r="AA1401"/>
  <c r="AB1401" s="1"/>
  <c r="AA1402"/>
  <c r="AB1402" s="1"/>
  <c r="AA1403"/>
  <c r="AB1403" s="1"/>
  <c r="AA1404"/>
  <c r="AB1404" s="1"/>
  <c r="AA1405"/>
  <c r="AB1405" s="1"/>
  <c r="AA1406"/>
  <c r="AB1406" s="1"/>
  <c r="AA1407"/>
  <c r="AB1407"/>
  <c r="AA1408"/>
  <c r="AB1408" s="1"/>
  <c r="AA1409"/>
  <c r="AB1409" s="1"/>
  <c r="AA1410"/>
  <c r="AB1410" s="1"/>
  <c r="AA1411"/>
  <c r="AB1411" s="1"/>
  <c r="AA1412"/>
  <c r="AB1412" s="1"/>
  <c r="AA1413"/>
  <c r="AB1413" s="1"/>
  <c r="AA1414"/>
  <c r="AB1414" s="1"/>
  <c r="AA1415"/>
  <c r="AB1415" s="1"/>
  <c r="AA1416"/>
  <c r="AB1416" s="1"/>
  <c r="AA1417"/>
  <c r="AB1417" s="1"/>
  <c r="AA1418"/>
  <c r="AB1418" s="1"/>
  <c r="AA1419"/>
  <c r="AB1419" s="1"/>
  <c r="AA1420"/>
  <c r="AB1420" s="1"/>
  <c r="AA1421"/>
  <c r="AB1421" s="1"/>
  <c r="AA1422"/>
  <c r="AB1422" s="1"/>
  <c r="AA1423"/>
  <c r="AB1423"/>
  <c r="AA1424"/>
  <c r="AB1424" s="1"/>
  <c r="AA1425"/>
  <c r="AB1425" s="1"/>
  <c r="AA1426"/>
  <c r="AB1426" s="1"/>
  <c r="AA1427"/>
  <c r="AB1427" s="1"/>
  <c r="AA1428"/>
  <c r="AB1428" s="1"/>
  <c r="AA1429"/>
  <c r="AB1429" s="1"/>
  <c r="AA1430"/>
  <c r="AB1430" s="1"/>
  <c r="AA1431"/>
  <c r="AB1431" s="1"/>
  <c r="AA1432"/>
  <c r="AB1432" s="1"/>
  <c r="AA1433"/>
  <c r="AB1433" s="1"/>
  <c r="AA1434"/>
  <c r="AB1434" s="1"/>
  <c r="AA1435"/>
  <c r="AB1435"/>
  <c r="AA1436"/>
  <c r="AB1436" s="1"/>
  <c r="AA1437"/>
  <c r="AB1437" s="1"/>
  <c r="AA1438"/>
  <c r="AB1438" s="1"/>
  <c r="AA1439"/>
  <c r="AB1439" s="1"/>
  <c r="AA1440"/>
  <c r="AB1440" s="1"/>
  <c r="AA1441"/>
  <c r="AB1441" s="1"/>
  <c r="AA1442"/>
  <c r="AB1442" s="1"/>
  <c r="AA1443"/>
  <c r="AB1443"/>
  <c r="AA1444"/>
  <c r="AB1444" s="1"/>
  <c r="AA1445"/>
  <c r="AB1445" s="1"/>
  <c r="AA1446"/>
  <c r="AB1446" s="1"/>
  <c r="AA1447"/>
  <c r="AB1447" s="1"/>
  <c r="AA1448"/>
  <c r="AB1448" s="1"/>
  <c r="AA1449"/>
  <c r="AB1449" s="1"/>
  <c r="AA1450"/>
  <c r="AB1450" s="1"/>
  <c r="AA1451"/>
  <c r="AB1451"/>
  <c r="AA1452"/>
  <c r="AB1452" s="1"/>
  <c r="AA1453"/>
  <c r="AB1453" s="1"/>
  <c r="AA1454"/>
  <c r="AB1454" s="1"/>
  <c r="AA1455"/>
  <c r="AB1455" s="1"/>
  <c r="AA1456"/>
  <c r="AB1456" s="1"/>
  <c r="AA1457"/>
  <c r="AB1457" s="1"/>
  <c r="AA1458"/>
  <c r="AB1458" s="1"/>
  <c r="AA1459"/>
  <c r="AB1459"/>
  <c r="AA1460"/>
  <c r="AB1460" s="1"/>
  <c r="AA1461"/>
  <c r="AB1461" s="1"/>
  <c r="AA1462"/>
  <c r="AB1462" s="1"/>
  <c r="AA1463"/>
  <c r="AB1463" s="1"/>
  <c r="AA1464"/>
  <c r="AB1464" s="1"/>
  <c r="AA1465"/>
  <c r="AB1465" s="1"/>
  <c r="AA1466"/>
  <c r="AB1466" s="1"/>
  <c r="AA1467"/>
  <c r="AB1467"/>
  <c r="AA1468"/>
  <c r="AB1468" s="1"/>
  <c r="AA1469"/>
  <c r="AB1469" s="1"/>
  <c r="AA1470"/>
  <c r="AB1470" s="1"/>
  <c r="AA1471"/>
  <c r="AB1471" s="1"/>
  <c r="AA1472"/>
  <c r="AB1472" s="1"/>
  <c r="AA1473"/>
  <c r="AB1473" s="1"/>
  <c r="AA1474"/>
  <c r="AB1474" s="1"/>
  <c r="AA1475"/>
  <c r="AB1475"/>
  <c r="AA1476"/>
  <c r="AB1476" s="1"/>
  <c r="AA1477"/>
  <c r="AB1477" s="1"/>
  <c r="AA1478"/>
  <c r="AB1478" s="1"/>
  <c r="AA1479"/>
  <c r="AB1479"/>
  <c r="AA1480"/>
  <c r="AB1480" s="1"/>
  <c r="AA1481"/>
  <c r="AB1481"/>
  <c r="AA1482"/>
  <c r="AB1482" s="1"/>
  <c r="AA1483"/>
  <c r="AB1483" s="1"/>
  <c r="AA1484"/>
  <c r="AB1484" s="1"/>
  <c r="AA1485"/>
  <c r="AB1485" s="1"/>
  <c r="AA1486"/>
  <c r="AB1486" s="1"/>
  <c r="AA1487"/>
  <c r="AB1487"/>
  <c r="AA1488"/>
  <c r="AB1488" s="1"/>
  <c r="AA1489"/>
  <c r="AB1489"/>
  <c r="AA1490"/>
  <c r="AB1490" s="1"/>
  <c r="AA1491"/>
  <c r="AB1491" s="1"/>
  <c r="AA1492"/>
  <c r="AB1492" s="1"/>
  <c r="AA1493"/>
  <c r="AB1493" s="1"/>
  <c r="AA1494"/>
  <c r="AB1494" s="1"/>
  <c r="AA1495"/>
  <c r="AB1495"/>
  <c r="AA1496"/>
  <c r="AB1496" s="1"/>
  <c r="AA1497"/>
  <c r="AB1497"/>
  <c r="AA1498"/>
  <c r="AB1498" s="1"/>
  <c r="AA1499"/>
  <c r="AB1499" s="1"/>
  <c r="AA1500"/>
  <c r="AB1500" s="1"/>
  <c r="AA1501"/>
  <c r="AB1501" s="1"/>
  <c r="AA1502"/>
  <c r="AB1502" s="1"/>
  <c r="AA1503"/>
  <c r="AB1503"/>
  <c r="AA1504"/>
  <c r="AB1504" s="1"/>
  <c r="AA1505"/>
  <c r="AB1505"/>
  <c r="AA1506"/>
  <c r="AB1506" s="1"/>
  <c r="AA1507"/>
  <c r="AB1507" s="1"/>
  <c r="AA1508"/>
  <c r="AB1508" s="1"/>
  <c r="AA1509"/>
  <c r="AB1509" s="1"/>
  <c r="AA1510"/>
  <c r="AB1510" s="1"/>
  <c r="AA1511"/>
  <c r="AB1511"/>
  <c r="AA1512"/>
  <c r="AB1512" s="1"/>
  <c r="AA1513"/>
  <c r="AB1513"/>
  <c r="AA1514"/>
  <c r="AB1514" s="1"/>
  <c r="AA1515"/>
  <c r="AB1515" s="1"/>
  <c r="AA1516"/>
  <c r="AB1516" s="1"/>
  <c r="AA1517"/>
  <c r="AB1517" s="1"/>
  <c r="AA1518"/>
  <c r="AB1518" s="1"/>
  <c r="AA1519"/>
  <c r="AB1519"/>
  <c r="AA1520"/>
  <c r="AB1520" s="1"/>
  <c r="AA1521"/>
  <c r="AB1521"/>
  <c r="AA1522"/>
  <c r="AB1522" s="1"/>
  <c r="AA1523"/>
  <c r="AB1523" s="1"/>
  <c r="AA1524"/>
  <c r="AB1524" s="1"/>
  <c r="AA1525"/>
  <c r="AB1525" s="1"/>
  <c r="AA1526"/>
  <c r="AB1526" s="1"/>
  <c r="AA1527"/>
  <c r="AB1527"/>
  <c r="AA1528"/>
  <c r="AB1528" s="1"/>
  <c r="AA1529"/>
  <c r="AB1529"/>
  <c r="AA1530"/>
  <c r="AB1530" s="1"/>
  <c r="AA1531"/>
  <c r="AB1531" s="1"/>
  <c r="AA1532"/>
  <c r="AB1532" s="1"/>
  <c r="AA1533"/>
  <c r="AB1533" s="1"/>
  <c r="AA1534"/>
  <c r="AB1534" s="1"/>
  <c r="AA1535"/>
  <c r="AB1535"/>
  <c r="AA1536"/>
  <c r="AB1536" s="1"/>
  <c r="AA1537"/>
  <c r="AB1537"/>
  <c r="AA1538"/>
  <c r="AB1538" s="1"/>
  <c r="AA1539"/>
  <c r="AB1539" s="1"/>
  <c r="AA1540"/>
  <c r="AB1540" s="1"/>
  <c r="AA1541"/>
  <c r="AB1541" s="1"/>
  <c r="AA1542"/>
  <c r="AB1542" s="1"/>
  <c r="AA1543"/>
  <c r="AB1543"/>
  <c r="AA1544"/>
  <c r="AB1544" s="1"/>
  <c r="AA1545"/>
  <c r="AB1545"/>
  <c r="AA1546"/>
  <c r="AB1546" s="1"/>
  <c r="AA1547"/>
  <c r="AB1547" s="1"/>
  <c r="AA1548"/>
  <c r="AB1548" s="1"/>
  <c r="AA1549"/>
  <c r="AB1549" s="1"/>
  <c r="AA1550"/>
  <c r="AB1550" s="1"/>
  <c r="AA1551"/>
  <c r="AB1551"/>
  <c r="AA1552"/>
  <c r="AB1552" s="1"/>
  <c r="AA1553"/>
  <c r="AB1553"/>
  <c r="AA1554"/>
  <c r="AB1554" s="1"/>
  <c r="AA1555"/>
  <c r="AB1555" s="1"/>
  <c r="AA1556"/>
  <c r="AB1556" s="1"/>
  <c r="AA1557"/>
  <c r="AB1557" s="1"/>
  <c r="AA1558"/>
  <c r="AB1558" s="1"/>
  <c r="AA1559"/>
  <c r="AB1559"/>
  <c r="AA1560"/>
  <c r="AB1560" s="1"/>
  <c r="AA1561"/>
  <c r="AB1561" s="1"/>
  <c r="AA1562"/>
  <c r="AB1562" s="1"/>
  <c r="AA1563"/>
  <c r="AB1563" s="1"/>
  <c r="AA1564"/>
  <c r="AB1564" s="1"/>
  <c r="AA1565"/>
  <c r="AB1565" s="1"/>
  <c r="AA1566"/>
  <c r="AB1566" s="1"/>
  <c r="AA1567"/>
  <c r="AB1567"/>
  <c r="AA1568"/>
  <c r="AB1568" s="1"/>
  <c r="AA1569"/>
  <c r="AB1569" s="1"/>
  <c r="AA1570"/>
  <c r="AB1570" s="1"/>
  <c r="AA1571"/>
  <c r="AB1571" s="1"/>
  <c r="AA1572"/>
  <c r="AB1572" s="1"/>
  <c r="AA1573"/>
  <c r="AB1573" s="1"/>
  <c r="AA1574"/>
  <c r="AB1574" s="1"/>
  <c r="AA1575"/>
  <c r="AB1575"/>
  <c r="AA1576"/>
  <c r="AB1576" s="1"/>
  <c r="AA1577"/>
  <c r="AB1577" s="1"/>
  <c r="AA1578"/>
  <c r="AB1578" s="1"/>
  <c r="AA1579"/>
  <c r="AB1579" s="1"/>
  <c r="AA1580"/>
  <c r="AB1580" s="1"/>
  <c r="AA1581"/>
  <c r="AB1581" s="1"/>
  <c r="AA1582"/>
  <c r="AB1582" s="1"/>
  <c r="AA1583"/>
  <c r="AB1583"/>
  <c r="AA1584"/>
  <c r="AB1584" s="1"/>
  <c r="AA1585"/>
  <c r="AB1585" s="1"/>
  <c r="AA1586"/>
  <c r="AB1586" s="1"/>
  <c r="AA1587"/>
  <c r="AB1587" s="1"/>
  <c r="AA1588"/>
  <c r="AB1588" s="1"/>
  <c r="AA1589"/>
  <c r="AB1589" s="1"/>
  <c r="AA1590"/>
  <c r="AB1590" s="1"/>
  <c r="AA1591"/>
  <c r="AB1591"/>
  <c r="AA1592"/>
  <c r="AB1592" s="1"/>
  <c r="AA1593"/>
  <c r="AB1593" s="1"/>
  <c r="AA1594"/>
  <c r="AB1594" s="1"/>
  <c r="AA1595"/>
  <c r="AB1595" s="1"/>
  <c r="AA1596"/>
  <c r="AB1596" s="1"/>
  <c r="AA1597"/>
  <c r="AB1597" s="1"/>
  <c r="AA1598"/>
  <c r="AB1598" s="1"/>
  <c r="AA1599"/>
  <c r="AB1599" s="1"/>
  <c r="AA1600"/>
  <c r="AB1600" s="1"/>
  <c r="AA1601"/>
  <c r="AB1601" s="1"/>
  <c r="AA1602"/>
  <c r="AB1602" s="1"/>
  <c r="AA1603"/>
  <c r="AB1603" s="1"/>
  <c r="AA1604"/>
  <c r="AB1604" s="1"/>
  <c r="AA1605"/>
  <c r="AB1605" s="1"/>
  <c r="AA1606"/>
  <c r="AB1606" s="1"/>
  <c r="AA1607"/>
  <c r="AB1607"/>
  <c r="AA1608"/>
  <c r="AB1608" s="1"/>
  <c r="AA1609"/>
  <c r="AB1609"/>
  <c r="AA1610"/>
  <c r="AB1610" s="1"/>
  <c r="AA1611"/>
  <c r="AB1611"/>
  <c r="AA1612"/>
  <c r="AB1612" s="1"/>
  <c r="AA1613"/>
  <c r="AB1613"/>
  <c r="AA1614"/>
  <c r="AB1614" s="1"/>
  <c r="AA1615"/>
  <c r="AB1615"/>
  <c r="AA1616"/>
  <c r="AB1616" s="1"/>
  <c r="AA1617"/>
  <c r="AB1617"/>
  <c r="AA1618"/>
  <c r="AB1618" s="1"/>
  <c r="AA1619"/>
  <c r="AB1619"/>
  <c r="AA1620"/>
  <c r="AB1620" s="1"/>
  <c r="AA1621"/>
  <c r="AB1621"/>
  <c r="AA1622"/>
  <c r="AB1622" s="1"/>
  <c r="AA1623"/>
  <c r="AB1623"/>
  <c r="AA1624"/>
  <c r="AB1624" s="1"/>
  <c r="AA1625"/>
  <c r="AB1625"/>
  <c r="AA1626"/>
  <c r="AB1626" s="1"/>
  <c r="AA1627"/>
  <c r="AB1627"/>
  <c r="AA1628"/>
  <c r="AB1628" s="1"/>
  <c r="AA1629"/>
  <c r="AB1629"/>
  <c r="AA1630"/>
  <c r="AB1630" s="1"/>
  <c r="AA1631"/>
  <c r="AB1631"/>
  <c r="AA1632"/>
  <c r="AB1632" s="1"/>
  <c r="AA1633"/>
  <c r="AB1633"/>
  <c r="AA1634"/>
  <c r="AB1634" s="1"/>
  <c r="AA1635"/>
  <c r="AB1635"/>
  <c r="AA1636"/>
  <c r="AB1636" s="1"/>
  <c r="AA1637"/>
  <c r="AB1637"/>
  <c r="AA1638"/>
  <c r="AB1638" s="1"/>
  <c r="AA1639"/>
  <c r="AB1639"/>
  <c r="AA1640"/>
  <c r="AB1640" s="1"/>
  <c r="AA1641"/>
  <c r="AB1641"/>
  <c r="AA1642"/>
  <c r="AB1642" s="1"/>
  <c r="AA1643"/>
  <c r="AB1643"/>
  <c r="AA1644"/>
  <c r="AB1644" s="1"/>
  <c r="AA1645"/>
  <c r="AB1645"/>
  <c r="AA1646"/>
  <c r="AB1646" s="1"/>
  <c r="AA1647"/>
  <c r="AB1647"/>
  <c r="AA1648"/>
  <c r="AB1648" s="1"/>
  <c r="AA1649"/>
  <c r="AB1649"/>
  <c r="AA1650"/>
  <c r="AB1650" s="1"/>
  <c r="AA1651"/>
  <c r="AB1651"/>
  <c r="AA1652"/>
  <c r="AB1652" s="1"/>
  <c r="AA1653"/>
  <c r="AB1653"/>
  <c r="AA1654"/>
  <c r="AB1654" s="1"/>
  <c r="AA1655"/>
  <c r="AB1655"/>
  <c r="AA1656"/>
  <c r="AB1656" s="1"/>
  <c r="AA1657"/>
  <c r="AB1657"/>
  <c r="AA1658"/>
  <c r="AB1658" s="1"/>
  <c r="AA1659"/>
  <c r="AB1659"/>
  <c r="AA1660"/>
  <c r="AB1660" s="1"/>
  <c r="AA1661"/>
  <c r="AB1661"/>
  <c r="AA1662"/>
  <c r="AB1662" s="1"/>
  <c r="AA1663"/>
  <c r="AB1663"/>
  <c r="AA1664"/>
  <c r="AB1664" s="1"/>
  <c r="AA1665"/>
  <c r="AB1665"/>
  <c r="AA1666"/>
  <c r="AB1666" s="1"/>
  <c r="AA1667"/>
  <c r="AB1667"/>
  <c r="AA1668"/>
  <c r="AB1668" s="1"/>
  <c r="AA1669"/>
  <c r="AB1669"/>
  <c r="AA1670"/>
  <c r="AB1670" s="1"/>
  <c r="AA1671"/>
  <c r="AB1671"/>
  <c r="AA1672"/>
  <c r="AB1672" s="1"/>
  <c r="AA1673"/>
  <c r="AB1673"/>
  <c r="AA1674"/>
  <c r="AB1674" s="1"/>
  <c r="AA1675"/>
  <c r="AB1675"/>
  <c r="AA1676"/>
  <c r="AB1676" s="1"/>
  <c r="AA1677"/>
  <c r="AB1677"/>
  <c r="AA1678"/>
  <c r="AB1678" s="1"/>
  <c r="AA1679"/>
  <c r="AB1679"/>
  <c r="AA1680"/>
  <c r="AB1680" s="1"/>
  <c r="AA1681"/>
  <c r="AB1681"/>
  <c r="AA1682"/>
  <c r="AB1682" s="1"/>
  <c r="AA1683"/>
  <c r="AB1683"/>
  <c r="AA1684"/>
  <c r="AB1684" s="1"/>
  <c r="AA1685"/>
  <c r="AB1685"/>
  <c r="AA1686"/>
  <c r="AB1686" s="1"/>
  <c r="AA1687"/>
  <c r="AB1687"/>
  <c r="AA1688"/>
  <c r="AB1688" s="1"/>
  <c r="AA1689"/>
  <c r="AB1689"/>
  <c r="AA1690"/>
  <c r="AB1690" s="1"/>
  <c r="AA1691"/>
  <c r="AB1691"/>
  <c r="AA1692"/>
  <c r="AB1692" s="1"/>
  <c r="AA1693"/>
  <c r="AB1693"/>
  <c r="AA1694"/>
  <c r="AB1694" s="1"/>
  <c r="AA1695"/>
  <c r="AB1695"/>
  <c r="AA1696"/>
  <c r="AB1696" s="1"/>
  <c r="AA1697"/>
  <c r="AB1697"/>
  <c r="AA1698"/>
  <c r="AB1698" s="1"/>
  <c r="AA1699"/>
  <c r="AB1699"/>
  <c r="AA1700"/>
  <c r="AB1700" s="1"/>
  <c r="AA1701"/>
  <c r="AB1701"/>
  <c r="AA1702"/>
  <c r="AB1702" s="1"/>
  <c r="AA1703"/>
  <c r="AB1703"/>
  <c r="AA1704"/>
  <c r="AB1704" s="1"/>
  <c r="AA1705"/>
  <c r="AB1705"/>
  <c r="AA1706"/>
  <c r="AB1706" s="1"/>
  <c r="AA1707"/>
  <c r="AB1707"/>
  <c r="AA1708"/>
  <c r="AB1708" s="1"/>
  <c r="AA1709"/>
  <c r="AB1709"/>
  <c r="AA1710"/>
  <c r="AB1710" s="1"/>
  <c r="AA1711"/>
  <c r="AB1711"/>
  <c r="AA1712"/>
  <c r="AB1712" s="1"/>
  <c r="AA1713"/>
  <c r="AB1713"/>
  <c r="AA1714"/>
  <c r="AB1714" s="1"/>
  <c r="AA1715"/>
  <c r="AB1715"/>
  <c r="AA1716"/>
  <c r="AB1716" s="1"/>
  <c r="AA1717"/>
  <c r="AB1717"/>
  <c r="AA1718"/>
  <c r="AB1718" s="1"/>
  <c r="AA1719"/>
  <c r="AB1719"/>
  <c r="AA1720"/>
  <c r="AB1720" s="1"/>
  <c r="AA1721"/>
  <c r="AB1721"/>
  <c r="AA1722"/>
  <c r="AB1722" s="1"/>
  <c r="AA1723"/>
  <c r="AB1723"/>
  <c r="AA1724"/>
  <c r="AB1724" s="1"/>
  <c r="AA1725"/>
  <c r="AB1725"/>
  <c r="AA1726"/>
  <c r="AB1726" s="1"/>
  <c r="AA1727"/>
  <c r="AB1727"/>
  <c r="AA1728"/>
  <c r="AB1728" s="1"/>
  <c r="AA1729"/>
  <c r="AB1729"/>
  <c r="AA1730"/>
  <c r="AB1730" s="1"/>
  <c r="AA1731"/>
  <c r="AB1731"/>
  <c r="AA1732"/>
  <c r="AB1732" s="1"/>
  <c r="AA1733"/>
  <c r="AB1733"/>
  <c r="AA1734"/>
  <c r="AB1734" s="1"/>
  <c r="AA1735"/>
  <c r="AB1735"/>
  <c r="AA1736"/>
  <c r="AB1736" s="1"/>
  <c r="AA1737"/>
  <c r="AB1737"/>
  <c r="AA1738"/>
  <c r="AB1738" s="1"/>
  <c r="AA1739"/>
  <c r="AB1739"/>
  <c r="AA1740"/>
  <c r="AB1740" s="1"/>
  <c r="AA1741"/>
  <c r="AB1741"/>
  <c r="AA1742"/>
  <c r="AB1742" s="1"/>
  <c r="AA1743"/>
  <c r="AB1743"/>
  <c r="AA1744"/>
  <c r="AB1744" s="1"/>
  <c r="AA1745"/>
  <c r="AB1745"/>
  <c r="AA1746"/>
  <c r="AB1746" s="1"/>
  <c r="AA1747"/>
  <c r="AB1747"/>
  <c r="AA1748"/>
  <c r="AB1748" s="1"/>
  <c r="AA1749"/>
  <c r="AB1749"/>
  <c r="AA1750"/>
  <c r="AB1750" s="1"/>
  <c r="AA1751"/>
  <c r="AB1751"/>
  <c r="AA1752"/>
  <c r="AB1752" s="1"/>
  <c r="AA1753"/>
  <c r="AB1753"/>
  <c r="AA1754"/>
  <c r="AB1754" s="1"/>
  <c r="AA1755"/>
  <c r="AB1755"/>
  <c r="AA1756"/>
  <c r="AB1756" s="1"/>
  <c r="AA1757"/>
  <c r="AB1757"/>
  <c r="AA1758"/>
  <c r="AB1758" s="1"/>
  <c r="AA1759"/>
  <c r="AB1759"/>
  <c r="AA1760"/>
  <c r="AB1760" s="1"/>
  <c r="AA1761"/>
  <c r="AB1761"/>
  <c r="AA1762"/>
  <c r="AB1762" s="1"/>
  <c r="AA1763"/>
  <c r="AB1763"/>
  <c r="AA1764"/>
  <c r="AB1764" s="1"/>
  <c r="AA1765"/>
  <c r="AB1765"/>
  <c r="AA1766"/>
  <c r="AB1766" s="1"/>
  <c r="AA1767"/>
  <c r="AB1767"/>
  <c r="AA1768"/>
  <c r="AB1768" s="1"/>
  <c r="AA1769"/>
  <c r="AB1769"/>
  <c r="AA1770"/>
  <c r="AB1770" s="1"/>
  <c r="AA1771"/>
  <c r="AB1771"/>
  <c r="AA1772"/>
  <c r="AB1772" s="1"/>
  <c r="AA1773"/>
  <c r="AB1773"/>
  <c r="AA1774"/>
  <c r="AB1774" s="1"/>
  <c r="AA1775"/>
  <c r="AB1775"/>
  <c r="AA1776"/>
  <c r="AB1776" s="1"/>
  <c r="AA1777"/>
  <c r="AB1777"/>
  <c r="AA1778"/>
  <c r="AB1778" s="1"/>
  <c r="AA1779"/>
  <c r="AB1779"/>
  <c r="AA1780"/>
  <c r="AB1780" s="1"/>
  <c r="AA1781"/>
  <c r="AB1781"/>
  <c r="AA1782"/>
  <c r="AB1782" s="1"/>
  <c r="AA1783"/>
  <c r="AB1783"/>
  <c r="AA1784"/>
  <c r="AB1784" s="1"/>
  <c r="AA1785"/>
  <c r="AB1785"/>
  <c r="AA1786"/>
  <c r="AB1786" s="1"/>
  <c r="AA1787"/>
  <c r="AB1787"/>
  <c r="AA1788"/>
  <c r="AB1788" s="1"/>
  <c r="AA1789"/>
  <c r="AB1789"/>
  <c r="AA1790"/>
  <c r="AB1790" s="1"/>
  <c r="AA1791"/>
  <c r="AB1791"/>
  <c r="AA1792"/>
  <c r="AB1792" s="1"/>
  <c r="AA1793"/>
  <c r="AB1793"/>
  <c r="AA1794"/>
  <c r="AB1794" s="1"/>
  <c r="AA1795"/>
  <c r="AB1795"/>
  <c r="AA1796"/>
  <c r="AB1796" s="1"/>
  <c r="AA1797"/>
  <c r="AB1797"/>
  <c r="AA1798"/>
  <c r="AB1798" s="1"/>
  <c r="AA1799"/>
  <c r="AB1799"/>
  <c r="AA1800"/>
  <c r="AB1800" s="1"/>
  <c r="AA1801"/>
  <c r="AB1801"/>
  <c r="AA1802"/>
  <c r="AB1802" s="1"/>
  <c r="AA1803"/>
  <c r="AB1803"/>
  <c r="AA1804"/>
  <c r="AB1804" s="1"/>
  <c r="AA1805"/>
  <c r="AB1805"/>
  <c r="AA1806"/>
  <c r="AB1806" s="1"/>
  <c r="AA1807"/>
  <c r="AB1807"/>
  <c r="AA1808"/>
  <c r="AB1808" s="1"/>
  <c r="AA1809"/>
  <c r="AB1809"/>
  <c r="AA1810"/>
  <c r="AB1810" s="1"/>
  <c r="AA1811"/>
  <c r="AB1811"/>
  <c r="AA1812"/>
  <c r="AB1812" s="1"/>
  <c r="AA1813"/>
  <c r="AB1813"/>
  <c r="AA1814"/>
  <c r="AB1814" s="1"/>
  <c r="AA1815"/>
  <c r="AB1815"/>
  <c r="AA1816"/>
  <c r="AB1816" s="1"/>
  <c r="AA1817"/>
  <c r="AB1817"/>
  <c r="AA1818"/>
  <c r="AB1818" s="1"/>
  <c r="AA1819"/>
  <c r="AB1819"/>
  <c r="AA1820"/>
  <c r="AB1820" s="1"/>
  <c r="AA1821"/>
  <c r="AB1821"/>
  <c r="AA1822"/>
  <c r="AB1822" s="1"/>
  <c r="AA1823"/>
  <c r="AB1823"/>
  <c r="AA1824"/>
  <c r="AB1824" s="1"/>
  <c r="AA1825"/>
  <c r="AB1825"/>
  <c r="AA1826"/>
  <c r="AB1826" s="1"/>
  <c r="AA1827"/>
  <c r="AB1827"/>
  <c r="AA1828"/>
  <c r="AB1828" s="1"/>
  <c r="AA1829"/>
  <c r="AB1829"/>
  <c r="AA1830"/>
  <c r="AB1830" s="1"/>
  <c r="AA1831"/>
  <c r="AB1831"/>
  <c r="AA1832"/>
  <c r="AB1832" s="1"/>
  <c r="AA1833"/>
  <c r="AB1833"/>
  <c r="AA1834"/>
  <c r="AB1834" s="1"/>
  <c r="AA1835"/>
  <c r="AB1835"/>
  <c r="AA1836"/>
  <c r="AB1836" s="1"/>
  <c r="AA1837"/>
  <c r="AB1837"/>
  <c r="AA1838"/>
  <c r="AB1838" s="1"/>
  <c r="AA1839"/>
  <c r="AB1839"/>
  <c r="AA1840"/>
  <c r="AB1840" s="1"/>
  <c r="AA1841"/>
  <c r="AB1841"/>
  <c r="AA1842"/>
  <c r="AB1842" s="1"/>
  <c r="AA1843"/>
  <c r="AB1843"/>
  <c r="AA1844"/>
  <c r="AB1844" s="1"/>
  <c r="AA1845"/>
  <c r="AB1845"/>
  <c r="AA1846"/>
  <c r="AB1846" s="1"/>
  <c r="AA1847"/>
  <c r="AB1847"/>
  <c r="AA1848"/>
  <c r="AB1848" s="1"/>
  <c r="AA1849"/>
  <c r="AB1849"/>
  <c r="AA1850"/>
  <c r="AB1850" s="1"/>
  <c r="AA1851"/>
  <c r="AB1851"/>
  <c r="AA1852"/>
  <c r="AB1852" s="1"/>
  <c r="AA1853"/>
  <c r="AB1853"/>
  <c r="AA1854"/>
  <c r="AB1854" s="1"/>
  <c r="AA1855"/>
  <c r="AB1855"/>
  <c r="AA1856"/>
  <c r="AB1856" s="1"/>
  <c r="AA1857"/>
  <c r="AB1857"/>
  <c r="AA1858"/>
  <c r="AB1858" s="1"/>
  <c r="AA1859"/>
  <c r="AB1859"/>
  <c r="AA1860"/>
  <c r="AB1860" s="1"/>
  <c r="AA1861"/>
  <c r="AB1861"/>
  <c r="AA1862"/>
  <c r="AB1862" s="1"/>
  <c r="AA1863"/>
  <c r="AB1863"/>
  <c r="AA1864"/>
  <c r="AB1864" s="1"/>
  <c r="AA1865"/>
  <c r="AB1865"/>
  <c r="AA1866"/>
  <c r="AB1866" s="1"/>
  <c r="AA1867"/>
  <c r="AB1867"/>
  <c r="AA1868"/>
  <c r="AB1868" s="1"/>
  <c r="AA1869"/>
  <c r="AB1869"/>
  <c r="AA1870"/>
  <c r="AB1870" s="1"/>
  <c r="AA1871"/>
  <c r="AB1871"/>
  <c r="AA1872"/>
  <c r="AB1872" s="1"/>
  <c r="AA1873"/>
  <c r="AB1873"/>
  <c r="AA1874"/>
  <c r="AB1874" s="1"/>
  <c r="AA1875"/>
  <c r="AB1875"/>
  <c r="AA1876"/>
  <c r="AB1876" s="1"/>
  <c r="AA1877"/>
  <c r="AB1877"/>
  <c r="AA1878"/>
  <c r="AB1878" s="1"/>
  <c r="AA1879"/>
  <c r="AB1879"/>
  <c r="AA1880"/>
  <c r="AB1880" s="1"/>
  <c r="AA1881"/>
  <c r="AB1881"/>
  <c r="AA1882"/>
  <c r="AB1882" s="1"/>
  <c r="AA1883"/>
  <c r="AB1883"/>
  <c r="AA1884"/>
  <c r="AB1884" s="1"/>
  <c r="AA1885"/>
  <c r="AB1885"/>
  <c r="AA1886"/>
  <c r="AB1886" s="1"/>
  <c r="AA1887"/>
  <c r="AB1887"/>
  <c r="AA1888"/>
  <c r="AB1888" s="1"/>
  <c r="AA1889"/>
  <c r="AB1889"/>
  <c r="AA1890"/>
  <c r="AB1890" s="1"/>
  <c r="AA1891"/>
  <c r="AB1891"/>
  <c r="AA1892"/>
  <c r="AB1892" s="1"/>
  <c r="AA1893"/>
  <c r="AB1893"/>
  <c r="AA1894"/>
  <c r="AB1894" s="1"/>
  <c r="AA1895"/>
  <c r="AB1895"/>
  <c r="AA1896"/>
  <c r="AB1896" s="1"/>
  <c r="AA1897"/>
  <c r="AB1897"/>
  <c r="AA1898"/>
  <c r="AB1898" s="1"/>
  <c r="AA1899"/>
  <c r="AB1899"/>
  <c r="AA1900"/>
  <c r="AB1900" s="1"/>
  <c r="AA1901"/>
  <c r="AB1901"/>
  <c r="AA1902"/>
  <c r="AB1902" s="1"/>
  <c r="AA1903"/>
  <c r="AB1903"/>
  <c r="AA1904"/>
  <c r="AB1904" s="1"/>
  <c r="AA1905"/>
  <c r="AB1905"/>
  <c r="AA1906"/>
  <c r="AB1906" s="1"/>
  <c r="AA1907"/>
  <c r="AB1907"/>
  <c r="AA1908"/>
  <c r="AB1908" s="1"/>
  <c r="AA1909"/>
  <c r="AB1909"/>
  <c r="AA1910"/>
  <c r="AB1910" s="1"/>
  <c r="AA1911"/>
  <c r="AB1911"/>
  <c r="AA1912"/>
  <c r="AB1912" s="1"/>
  <c r="AA1913"/>
  <c r="AB1913"/>
  <c r="AA1914"/>
  <c r="AB1914" s="1"/>
  <c r="AA1915"/>
  <c r="AB1915"/>
  <c r="AA1916"/>
  <c r="AB1916" s="1"/>
  <c r="AA1917"/>
  <c r="AB1917"/>
  <c r="AA1918"/>
  <c r="AB1918" s="1"/>
  <c r="AA1919"/>
  <c r="AB1919" s="1"/>
  <c r="AA1920"/>
  <c r="AB1920"/>
  <c r="AA1921"/>
  <c r="AB1921" s="1"/>
  <c r="AA1922"/>
  <c r="AB1922"/>
  <c r="AA1923"/>
  <c r="AB1923" s="1"/>
  <c r="AA1924"/>
  <c r="AB1924"/>
  <c r="AA1925"/>
  <c r="AB1925" s="1"/>
  <c r="AA1926"/>
  <c r="AB1926"/>
  <c r="AA1927"/>
  <c r="AB1927" s="1"/>
  <c r="AA1928"/>
  <c r="AB1928"/>
  <c r="AA1929"/>
  <c r="AB1929" s="1"/>
  <c r="AA1930"/>
  <c r="AB1930"/>
  <c r="AA1931"/>
  <c r="AB1931" s="1"/>
  <c r="AA1932"/>
  <c r="AB1932"/>
  <c r="AA1933"/>
  <c r="AB1933" s="1"/>
  <c r="AA1934"/>
  <c r="AB1934"/>
  <c r="AA1935"/>
  <c r="AB1935" s="1"/>
  <c r="AA1936"/>
  <c r="AB1936"/>
  <c r="AA1937"/>
  <c r="AB1937" s="1"/>
  <c r="AA1938"/>
  <c r="AB1938"/>
  <c r="AA1939"/>
  <c r="AB1939" s="1"/>
  <c r="AA1940"/>
  <c r="AB1940"/>
  <c r="AA1941"/>
  <c r="AB1941" s="1"/>
  <c r="AA1942"/>
  <c r="AB1942"/>
  <c r="AA1943"/>
  <c r="AB1943" s="1"/>
  <c r="AA1944"/>
  <c r="AB1944"/>
  <c r="AA1945"/>
  <c r="AB1945" s="1"/>
  <c r="AA1946"/>
  <c r="AB1946"/>
  <c r="AA1947"/>
  <c r="AB1947" s="1"/>
  <c r="AA1948"/>
  <c r="AB1948"/>
  <c r="AA1949"/>
  <c r="AB1949" s="1"/>
  <c r="AA1950"/>
  <c r="AB1950"/>
  <c r="AA1951"/>
  <c r="AB1951" s="1"/>
  <c r="AA1952"/>
  <c r="AB1952"/>
  <c r="AA1953"/>
  <c r="AB1953" s="1"/>
  <c r="AA1954"/>
  <c r="AB1954"/>
  <c r="AA1955"/>
  <c r="AB1955" s="1"/>
  <c r="AA1956"/>
  <c r="AB1956"/>
  <c r="AA1957"/>
  <c r="AB1957" s="1"/>
  <c r="AA1958"/>
  <c r="AB1958"/>
  <c r="AA1959"/>
  <c r="AB1959" s="1"/>
  <c r="AA1960"/>
  <c r="AB1960"/>
  <c r="AA1961"/>
  <c r="AB1961" s="1"/>
  <c r="AA1962"/>
  <c r="AB1962"/>
  <c r="AA1963"/>
  <c r="AB1963" s="1"/>
  <c r="AA1964"/>
  <c r="AB1964"/>
  <c r="AA1965"/>
  <c r="AB1965" s="1"/>
  <c r="AA1966"/>
  <c r="AB1966"/>
  <c r="AA1967"/>
  <c r="AB1967" s="1"/>
  <c r="AA1968"/>
  <c r="AB1968"/>
  <c r="AA1969"/>
  <c r="AB1969" s="1"/>
  <c r="AA1970"/>
  <c r="AB1970"/>
  <c r="AA1971"/>
  <c r="AB1971" s="1"/>
  <c r="AA1972"/>
  <c r="AB1972"/>
  <c r="AA1973"/>
  <c r="AB1973" s="1"/>
  <c r="AA1974"/>
  <c r="AB1974"/>
  <c r="AA1975"/>
  <c r="AB1975" s="1"/>
  <c r="AA1976"/>
  <c r="AB1976"/>
  <c r="AA1977"/>
  <c r="AB1977" s="1"/>
  <c r="AA1978"/>
  <c r="AB1978"/>
  <c r="AA1979"/>
  <c r="AB1979" s="1"/>
  <c r="AA1980"/>
  <c r="AB1980"/>
  <c r="AA1981"/>
  <c r="AB1981" s="1"/>
  <c r="AA1982"/>
  <c r="AB1982"/>
  <c r="AA1983"/>
  <c r="AB1983" s="1"/>
  <c r="AA1984"/>
  <c r="AB1984"/>
  <c r="AA1985"/>
  <c r="AB1985" s="1"/>
  <c r="AA1986"/>
  <c r="AB1986"/>
  <c r="AA1987"/>
  <c r="AB1987" s="1"/>
  <c r="AA1988"/>
  <c r="AB1988"/>
  <c r="AA1989"/>
  <c r="AB1989" s="1"/>
  <c r="AA1990"/>
  <c r="AB1990"/>
  <c r="AA1991"/>
  <c r="AB1991" s="1"/>
  <c r="AA1992"/>
  <c r="AB1992"/>
  <c r="AA1993"/>
  <c r="AB1993" s="1"/>
  <c r="AA1994"/>
  <c r="AB1994"/>
  <c r="AA1995"/>
  <c r="AB1995" s="1"/>
  <c r="AA1996"/>
  <c r="AB1996"/>
  <c r="AA1997"/>
  <c r="AB1997" s="1"/>
  <c r="AA1998"/>
  <c r="AB1998"/>
  <c r="AA1999"/>
  <c r="AB1999" s="1"/>
  <c r="AA2000"/>
  <c r="AB2000"/>
  <c r="AA2001"/>
  <c r="AB2001" s="1"/>
  <c r="AA2002"/>
  <c r="AB2002"/>
  <c r="AA2003"/>
  <c r="AB2003" s="1"/>
  <c r="AA2004"/>
  <c r="AB2004"/>
  <c r="AA2005"/>
  <c r="AB2005" s="1"/>
  <c r="AA2006"/>
  <c r="AB2006"/>
  <c r="AA2007"/>
  <c r="AB2007" s="1"/>
  <c r="AA2008"/>
  <c r="AB2008"/>
  <c r="AA2009"/>
  <c r="AB2009" s="1"/>
  <c r="AA2010"/>
  <c r="AB2010"/>
  <c r="AA2011"/>
  <c r="AB2011" s="1"/>
  <c r="AA2012"/>
  <c r="AB2012"/>
  <c r="AA2013"/>
  <c r="AB2013" s="1"/>
  <c r="AA2014"/>
  <c r="AB2014"/>
  <c r="AA2015"/>
  <c r="AB2015" s="1"/>
  <c r="AA2016"/>
  <c r="AB2016"/>
  <c r="AA2017"/>
  <c r="AB2017" s="1"/>
  <c r="AA2018"/>
  <c r="AB2018"/>
  <c r="AA2019"/>
  <c r="AB2019" s="1"/>
  <c r="AA2020"/>
  <c r="AB2020"/>
  <c r="AA2021"/>
  <c r="AB2021" s="1"/>
  <c r="AA2022"/>
  <c r="AB2022"/>
  <c r="AA2023"/>
  <c r="AB2023" s="1"/>
  <c r="AA2024"/>
  <c r="AB2024"/>
  <c r="AA2025"/>
  <c r="AB2025" s="1"/>
  <c r="AA2026"/>
  <c r="AB2026"/>
  <c r="AA2027"/>
  <c r="AB2027" s="1"/>
  <c r="AA2028"/>
  <c r="AB2028"/>
  <c r="AA2029"/>
  <c r="AB2029" s="1"/>
  <c r="AA2030"/>
  <c r="AB2030"/>
  <c r="AA2031"/>
  <c r="AB2031" s="1"/>
  <c r="AA2032"/>
  <c r="AB2032"/>
  <c r="AA2033"/>
  <c r="AB2033" s="1"/>
  <c r="AA2034"/>
  <c r="AB2034"/>
  <c r="AA2035"/>
  <c r="AB2035" s="1"/>
  <c r="AA2036"/>
  <c r="AB2036"/>
  <c r="AA2037"/>
  <c r="AB2037" s="1"/>
  <c r="AA2038"/>
  <c r="AB2038"/>
  <c r="AA2039"/>
  <c r="AB2039" s="1"/>
  <c r="AA2040"/>
  <c r="AB2040"/>
  <c r="AA2041"/>
  <c r="AB2041" s="1"/>
  <c r="AA2042"/>
  <c r="AB2042"/>
  <c r="AA2043"/>
  <c r="AB2043" s="1"/>
  <c r="AA2044"/>
  <c r="AB2044"/>
  <c r="AA2045"/>
  <c r="AB2045" s="1"/>
  <c r="AA2046"/>
  <c r="AB2046"/>
  <c r="AA2047"/>
  <c r="AB2047" s="1"/>
  <c r="AA2048"/>
  <c r="AB2048"/>
  <c r="AA2049"/>
  <c r="AB2049" s="1"/>
  <c r="AA2050"/>
  <c r="AB2050"/>
  <c r="AA2051"/>
  <c r="AB2051" s="1"/>
  <c r="AA2052"/>
  <c r="AB2052"/>
  <c r="AA2053"/>
  <c r="AB2053" s="1"/>
  <c r="AA2054"/>
  <c r="AB2054"/>
  <c r="AA2055"/>
  <c r="AB2055" s="1"/>
  <c r="AA2056"/>
  <c r="AB2056"/>
  <c r="AA2057"/>
  <c r="AB2057" s="1"/>
  <c r="AA2058"/>
  <c r="AB2058"/>
  <c r="AA2059"/>
  <c r="AB2059" s="1"/>
  <c r="AA2060"/>
  <c r="AB2060"/>
  <c r="AA2061"/>
  <c r="AB2061" s="1"/>
  <c r="AA2062"/>
  <c r="AB2062"/>
  <c r="AA2063"/>
  <c r="AB2063" s="1"/>
  <c r="AA2064"/>
  <c r="AB2064"/>
  <c r="AA2065"/>
  <c r="AB2065" s="1"/>
  <c r="AA2066"/>
  <c r="AB2066"/>
  <c r="AA2067"/>
  <c r="AB2067" s="1"/>
  <c r="AA2068"/>
  <c r="AB2068"/>
  <c r="AA2069"/>
  <c r="AB2069" s="1"/>
  <c r="AA2070"/>
  <c r="AB2070"/>
  <c r="AA2071"/>
  <c r="AB2071" s="1"/>
  <c r="AA2072"/>
  <c r="AB2072"/>
  <c r="AA2073"/>
  <c r="AB2073" s="1"/>
  <c r="AA2074"/>
  <c r="AB2074"/>
  <c r="AA2075"/>
  <c r="AB2075" s="1"/>
  <c r="AA2076"/>
  <c r="AB2076"/>
  <c r="AA2077"/>
  <c r="AB2077" s="1"/>
  <c r="AA2078"/>
  <c r="AB2078"/>
  <c r="AA2079"/>
  <c r="AB2079" s="1"/>
  <c r="AA2080"/>
  <c r="AB2080"/>
  <c r="AA2081"/>
  <c r="AB2081" s="1"/>
  <c r="AA2082"/>
  <c r="AB2082"/>
  <c r="AA2083"/>
  <c r="AB2083" s="1"/>
  <c r="AA2084"/>
  <c r="AB2084"/>
  <c r="AA2085"/>
  <c r="AB2085" s="1"/>
  <c r="AA2086"/>
  <c r="AB2086"/>
  <c r="AA2087"/>
  <c r="AB2087" s="1"/>
  <c r="AA2088"/>
  <c r="AB2088"/>
  <c r="AA2089"/>
  <c r="AB2089" s="1"/>
  <c r="AA2090"/>
  <c r="AB2090"/>
  <c r="AA2091"/>
  <c r="AB2091" s="1"/>
  <c r="AA2092"/>
  <c r="AB2092"/>
  <c r="AA2093"/>
  <c r="AB2093" s="1"/>
  <c r="AA2094"/>
  <c r="AB2094"/>
  <c r="AA2095"/>
  <c r="AB2095" s="1"/>
  <c r="AA2096"/>
  <c r="AB2096"/>
  <c r="AA2097"/>
  <c r="AB2097" s="1"/>
  <c r="AA2098"/>
  <c r="AB2098"/>
  <c r="AA2099"/>
  <c r="AB2099" s="1"/>
  <c r="AA2100"/>
  <c r="AB2100"/>
  <c r="AA2101"/>
  <c r="AB2101" s="1"/>
  <c r="AA2102"/>
  <c r="AB2102"/>
  <c r="AA2103"/>
  <c r="AB2103" s="1"/>
  <c r="AA2104"/>
  <c r="AB2104"/>
  <c r="AA2105"/>
  <c r="AB2105" s="1"/>
  <c r="AA2106"/>
  <c r="AB2106"/>
  <c r="AA2107"/>
  <c r="AB2107" s="1"/>
  <c r="AA2108"/>
  <c r="AB2108"/>
  <c r="AA2109"/>
  <c r="AB2109" s="1"/>
  <c r="AA2110"/>
  <c r="AB2110"/>
  <c r="AA2111"/>
  <c r="AB2111" s="1"/>
  <c r="AA2112"/>
  <c r="AB2112"/>
  <c r="AA2113"/>
  <c r="AB2113" s="1"/>
  <c r="AA2114"/>
  <c r="AB2114"/>
  <c r="AA2115"/>
  <c r="AB2115" s="1"/>
  <c r="AA2116"/>
  <c r="AB2116"/>
  <c r="AA2117"/>
  <c r="AB2117" s="1"/>
  <c r="AA2118"/>
  <c r="AB2118"/>
  <c r="AA2119"/>
  <c r="AB2119" s="1"/>
  <c r="AA2120"/>
  <c r="AB2120"/>
  <c r="AA2121"/>
  <c r="AB2121" s="1"/>
  <c r="AA2122"/>
  <c r="AB2122"/>
  <c r="AA2123"/>
  <c r="AB2123" s="1"/>
  <c r="AA2124"/>
  <c r="AB2124"/>
  <c r="AA2125"/>
  <c r="AB2125" s="1"/>
  <c r="AA2126"/>
  <c r="AB2126"/>
  <c r="AA2127"/>
  <c r="AB2127" s="1"/>
  <c r="AA2128"/>
  <c r="AB2128"/>
  <c r="AA2129"/>
  <c r="AB2129" s="1"/>
  <c r="AA2130"/>
  <c r="AB2130"/>
  <c r="AA2131"/>
  <c r="AB2131" s="1"/>
  <c r="AA2132"/>
  <c r="AB2132"/>
  <c r="AA2133"/>
  <c r="AB2133" s="1"/>
  <c r="AA2134"/>
  <c r="AB2134"/>
  <c r="AA2135"/>
  <c r="AB2135" s="1"/>
  <c r="AA2136"/>
  <c r="AB2136"/>
  <c r="AA2137"/>
  <c r="AB2137" s="1"/>
  <c r="AA2138"/>
  <c r="AB2138"/>
  <c r="AA2139"/>
  <c r="AB2139" s="1"/>
  <c r="AA2140"/>
  <c r="AB2140"/>
  <c r="AA2141"/>
  <c r="AB2141" s="1"/>
  <c r="AA2142"/>
  <c r="AB2142"/>
  <c r="AA2143"/>
  <c r="AB2143" s="1"/>
  <c r="AA2144"/>
  <c r="AB2144"/>
  <c r="AA2145"/>
  <c r="AB2145" s="1"/>
  <c r="AA2146"/>
  <c r="AB2146"/>
  <c r="AA2147"/>
  <c r="AB2147" s="1"/>
  <c r="AA2148"/>
  <c r="AB2148"/>
  <c r="AA2149"/>
  <c r="AB2149" s="1"/>
  <c r="AA2150"/>
  <c r="AB2150"/>
  <c r="AA2151"/>
  <c r="AB2151" s="1"/>
  <c r="AA2152"/>
  <c r="AB2152"/>
  <c r="AA2153"/>
  <c r="AB2153" s="1"/>
  <c r="AA2154"/>
  <c r="AB2154"/>
  <c r="AA2155"/>
  <c r="AB2155" s="1"/>
  <c r="AA2156"/>
  <c r="AB2156"/>
  <c r="AA2157"/>
  <c r="AB2157" s="1"/>
  <c r="AA2158"/>
  <c r="AB2158"/>
  <c r="AA2159"/>
  <c r="AB2159" s="1"/>
  <c r="AA2160"/>
  <c r="AB2160"/>
  <c r="AA2161"/>
  <c r="AB2161" s="1"/>
  <c r="AA2162"/>
  <c r="AB2162"/>
  <c r="AA2163"/>
  <c r="AB2163" s="1"/>
  <c r="AA2164"/>
  <c r="AB2164"/>
  <c r="AA2165"/>
  <c r="AB2165" s="1"/>
  <c r="AA2166"/>
  <c r="AB2166"/>
  <c r="AA2167"/>
  <c r="AB2167" s="1"/>
  <c r="AA2168"/>
  <c r="AB2168"/>
  <c r="AA2169"/>
  <c r="AB2169" s="1"/>
  <c r="AA2170"/>
  <c r="AB2170"/>
  <c r="AA2171"/>
  <c r="AB2171" s="1"/>
  <c r="AA2172"/>
  <c r="AB2172"/>
  <c r="AA2173"/>
  <c r="AB2173" s="1"/>
  <c r="AA2174"/>
  <c r="AB2174"/>
  <c r="AA2175"/>
  <c r="AB2175" s="1"/>
  <c r="AA2176"/>
  <c r="AB2176"/>
  <c r="AA2177"/>
  <c r="AB2177" s="1"/>
  <c r="AA2178"/>
  <c r="AB2178"/>
  <c r="AA2179"/>
  <c r="AB2179" s="1"/>
  <c r="AA2180"/>
  <c r="AB2180"/>
  <c r="AA2181"/>
  <c r="AB2181" s="1"/>
  <c r="AA2182"/>
  <c r="AB2182"/>
  <c r="AA2183"/>
  <c r="AB2183" s="1"/>
  <c r="AA2184"/>
  <c r="AB2184"/>
  <c r="AA2185"/>
  <c r="AB2185" s="1"/>
  <c r="AA2186"/>
  <c r="AB2186"/>
  <c r="AA2187"/>
  <c r="AB2187" s="1"/>
  <c r="AA2188"/>
  <c r="AB2188"/>
  <c r="AA2189"/>
  <c r="AB2189" s="1"/>
  <c r="AA2190"/>
  <c r="AB2190"/>
  <c r="AA2191"/>
  <c r="AB2191" s="1"/>
  <c r="AA2192"/>
  <c r="AB2192"/>
  <c r="AA2193"/>
  <c r="AB2193" s="1"/>
  <c r="AA2194"/>
  <c r="AB2194"/>
  <c r="AA2195"/>
  <c r="AB2195" s="1"/>
  <c r="AA2196"/>
  <c r="AB2196"/>
  <c r="AA2197"/>
  <c r="AB2197" s="1"/>
  <c r="AA2198"/>
  <c r="AB2198"/>
  <c r="AA2199"/>
  <c r="AB2199" s="1"/>
  <c r="AA2200"/>
  <c r="AB2200"/>
  <c r="AA2201"/>
  <c r="AB2201" s="1"/>
  <c r="AA2202"/>
  <c r="AB2202"/>
  <c r="AA2203"/>
  <c r="AB2203" s="1"/>
  <c r="AA2204"/>
  <c r="AB2204"/>
  <c r="AA2205"/>
  <c r="AB2205" s="1"/>
  <c r="AA2206"/>
  <c r="AB2206"/>
  <c r="AA2207"/>
  <c r="AB2207" s="1"/>
  <c r="AA2208"/>
  <c r="AB2208"/>
  <c r="AA2209"/>
  <c r="AB2209" s="1"/>
  <c r="AA2210"/>
  <c r="AB2210"/>
  <c r="AA2211"/>
  <c r="AB2211" s="1"/>
  <c r="AA2212"/>
  <c r="AB2212"/>
  <c r="AA2213"/>
  <c r="AB2213" s="1"/>
  <c r="AA2214"/>
  <c r="AB2214"/>
  <c r="AA2215"/>
  <c r="AB2215" s="1"/>
  <c r="AA2216"/>
  <c r="AB2216"/>
  <c r="AA2217"/>
  <c r="AB2217" s="1"/>
  <c r="AA2218"/>
  <c r="AB2218"/>
  <c r="AA2219"/>
  <c r="AB2219" s="1"/>
  <c r="AA2220"/>
  <c r="AB2220"/>
  <c r="AA2221"/>
  <c r="AB2221" s="1"/>
  <c r="AA2222"/>
  <c r="AB2222"/>
  <c r="AA2223"/>
  <c r="AB2223" s="1"/>
  <c r="AA2224"/>
  <c r="AB2224"/>
  <c r="AA2225"/>
  <c r="AB2225" s="1"/>
  <c r="AA2226"/>
  <c r="AB2226"/>
  <c r="AA2227"/>
  <c r="AB2227" s="1"/>
  <c r="AA2228"/>
  <c r="AB2228"/>
  <c r="AA2229"/>
  <c r="AB2229" s="1"/>
  <c r="AA2230"/>
  <c r="AB2230"/>
  <c r="AA2231"/>
  <c r="AB2231" s="1"/>
  <c r="AA2232"/>
  <c r="AB2232"/>
  <c r="AA2233"/>
  <c r="AB2233" s="1"/>
  <c r="AA2234"/>
  <c r="AB2234"/>
  <c r="AA2235"/>
  <c r="AB2235" s="1"/>
  <c r="AA2236"/>
  <c r="AB2236"/>
  <c r="AA2237"/>
  <c r="AB2237" s="1"/>
  <c r="AA2238"/>
  <c r="AB2238"/>
  <c r="AA2239"/>
  <c r="AB2239" s="1"/>
  <c r="AA2240"/>
  <c r="AB2240"/>
  <c r="AA2241"/>
  <c r="AB2241" s="1"/>
  <c r="AA2242"/>
  <c r="AB2242"/>
  <c r="AA2243"/>
  <c r="AB2243" s="1"/>
  <c r="AA2244"/>
  <c r="AB2244"/>
  <c r="AA2245"/>
  <c r="AB2245" s="1"/>
  <c r="AA2246"/>
  <c r="AB2246"/>
  <c r="AA2247"/>
  <c r="AB2247" s="1"/>
  <c r="AA2248"/>
  <c r="AB2248"/>
  <c r="AA2249"/>
  <c r="AB2249" s="1"/>
  <c r="AA2250"/>
  <c r="AB2250"/>
  <c r="AA2251"/>
  <c r="AB2251" s="1"/>
  <c r="AA2252"/>
  <c r="AB2252"/>
  <c r="AA2253"/>
  <c r="AB2253" s="1"/>
  <c r="AA2254"/>
  <c r="AB2254"/>
  <c r="AA2255"/>
  <c r="AB2255" s="1"/>
  <c r="AA2256"/>
  <c r="AB2256"/>
  <c r="AA2257"/>
  <c r="AB2257" s="1"/>
  <c r="AA2258"/>
  <c r="AB2258"/>
  <c r="AA2259"/>
  <c r="AB2259" s="1"/>
  <c r="AA2260"/>
  <c r="AB2260"/>
  <c r="AA2261"/>
  <c r="AB2261" s="1"/>
  <c r="AA2262"/>
  <c r="AB2262"/>
  <c r="AA2263"/>
  <c r="AB2263" s="1"/>
  <c r="AA2264"/>
  <c r="AB2264"/>
  <c r="AA2265"/>
  <c r="AB2265" s="1"/>
  <c r="AA2266"/>
  <c r="AB2266"/>
  <c r="AA2267"/>
  <c r="AB2267" s="1"/>
  <c r="AA2268"/>
  <c r="AB2268"/>
  <c r="AA2269"/>
  <c r="AB2269" s="1"/>
  <c r="AA2270"/>
  <c r="AB2270"/>
  <c r="AA2271"/>
  <c r="AB2271" s="1"/>
  <c r="AA2272"/>
  <c r="AB2272"/>
  <c r="AA2273"/>
  <c r="AB2273" s="1"/>
  <c r="AA2274"/>
  <c r="AB2274"/>
  <c r="AA2275"/>
  <c r="AB2275" s="1"/>
  <c r="AA2276"/>
  <c r="AB2276"/>
  <c r="AA2277"/>
  <c r="AB2277" s="1"/>
  <c r="AA2278"/>
  <c r="AB2278"/>
  <c r="AA2279"/>
  <c r="AB2279" s="1"/>
  <c r="AA2280"/>
  <c r="AB2280"/>
  <c r="AA2281"/>
  <c r="AB2281" s="1"/>
  <c r="AA2282"/>
  <c r="AB2282"/>
  <c r="AA2283"/>
  <c r="AB2283" s="1"/>
  <c r="AA2284"/>
  <c r="AB2284"/>
  <c r="AA2285"/>
  <c r="AB2285" s="1"/>
  <c r="AA2286"/>
  <c r="AB2286"/>
  <c r="AA2287"/>
  <c r="AB2287" s="1"/>
  <c r="AA2288"/>
  <c r="AB2288"/>
  <c r="AA2289"/>
  <c r="AB2289" s="1"/>
  <c r="AA2290"/>
  <c r="AB2290"/>
  <c r="AA2291"/>
  <c r="AB2291" s="1"/>
  <c r="AA2292"/>
  <c r="AB2292"/>
  <c r="AA2293"/>
  <c r="AB2293" s="1"/>
  <c r="AA2294"/>
  <c r="AB2294"/>
  <c r="AA2295"/>
  <c r="AB2295" s="1"/>
  <c r="AA2296"/>
  <c r="AB2296"/>
  <c r="AA2297"/>
  <c r="AB2297" s="1"/>
  <c r="AA2298"/>
  <c r="AB2298"/>
  <c r="AA2299"/>
  <c r="AB2299" s="1"/>
  <c r="AA2300"/>
  <c r="AB2300"/>
  <c r="AA2301"/>
  <c r="AB2301" s="1"/>
  <c r="AA2302"/>
  <c r="AB2302"/>
  <c r="AA2303"/>
  <c r="AB2303" s="1"/>
  <c r="AA2304"/>
  <c r="AB2304"/>
  <c r="AA2305"/>
  <c r="AB2305" s="1"/>
  <c r="AA2306"/>
  <c r="AB2306"/>
  <c r="AA2307"/>
  <c r="AB2307" s="1"/>
  <c r="AA2308"/>
  <c r="AB2308"/>
  <c r="AA2309"/>
  <c r="AB2309" s="1"/>
  <c r="AA2310"/>
  <c r="AB2310"/>
  <c r="AA2311"/>
  <c r="AB2311" s="1"/>
  <c r="AA2312"/>
  <c r="AB2312"/>
  <c r="AA2313"/>
  <c r="AB2313" s="1"/>
  <c r="AA2314"/>
  <c r="AB2314"/>
  <c r="AA2315"/>
  <c r="AB2315" s="1"/>
  <c r="AA2316"/>
  <c r="AB2316"/>
  <c r="AA2317"/>
  <c r="AB2317" s="1"/>
  <c r="AA2318"/>
  <c r="AB2318"/>
  <c r="AA2319"/>
  <c r="AB2319" s="1"/>
  <c r="AA2320"/>
  <c r="AB2320"/>
  <c r="AA2321"/>
  <c r="AB2321" s="1"/>
  <c r="AA2322"/>
  <c r="AB2322"/>
  <c r="AA2323"/>
  <c r="AB2323" s="1"/>
  <c r="AA2324"/>
  <c r="AB2324"/>
  <c r="AA2325"/>
  <c r="AB2325" s="1"/>
  <c r="AA2326"/>
  <c r="AB2326"/>
  <c r="AA2327"/>
  <c r="AB2327" s="1"/>
  <c r="AA2328"/>
  <c r="AB2328"/>
  <c r="AA2329"/>
  <c r="AB2329" s="1"/>
  <c r="AA2330"/>
  <c r="AB2330"/>
  <c r="AA2331"/>
  <c r="AB2331" s="1"/>
  <c r="AA2332"/>
  <c r="AB2332"/>
  <c r="AA2333"/>
  <c r="AB2333" s="1"/>
  <c r="AA2334"/>
  <c r="AB2334"/>
  <c r="AA2335"/>
  <c r="AB2335" s="1"/>
  <c r="AA2336"/>
  <c r="AB2336"/>
  <c r="AA2337"/>
  <c r="AB2337" s="1"/>
  <c r="AA2338"/>
  <c r="AB2338"/>
  <c r="AA2339"/>
  <c r="AB2339" s="1"/>
  <c r="AA2340"/>
  <c r="AB2340"/>
  <c r="AA2341"/>
  <c r="AB2341" s="1"/>
  <c r="AA2342"/>
  <c r="AB2342"/>
  <c r="AA2343"/>
  <c r="AB2343" s="1"/>
  <c r="AA2344"/>
  <c r="AB2344"/>
  <c r="AA2345"/>
  <c r="AB2345" s="1"/>
  <c r="AA2346"/>
  <c r="AB2346"/>
  <c r="AA2347"/>
  <c r="AB2347" s="1"/>
  <c r="AA2348"/>
  <c r="AB2348"/>
  <c r="AA2349"/>
  <c r="AB2349" s="1"/>
  <c r="AA2350"/>
  <c r="AB2350"/>
  <c r="AA2351"/>
  <c r="AB2351" s="1"/>
  <c r="AA2352"/>
  <c r="AB2352"/>
  <c r="AA2353"/>
  <c r="AB2353" s="1"/>
  <c r="AA2354"/>
  <c r="AB2354"/>
  <c r="AA2355"/>
  <c r="AB2355" s="1"/>
  <c r="AA2356"/>
  <c r="AB2356"/>
  <c r="AA2357"/>
  <c r="AB2357" s="1"/>
  <c r="AA2358"/>
  <c r="AB2358"/>
  <c r="AA2359"/>
  <c r="AB2359" s="1"/>
  <c r="AA2360"/>
  <c r="AB2360"/>
  <c r="AA2361"/>
  <c r="AB2361" s="1"/>
  <c r="AA2362"/>
  <c r="AB2362"/>
  <c r="AA2363"/>
  <c r="AB2363" s="1"/>
  <c r="AA2364"/>
  <c r="AB2364"/>
  <c r="AA2365"/>
  <c r="AB2365" s="1"/>
  <c r="AA2366"/>
  <c r="AB2366"/>
  <c r="AA2367"/>
  <c r="AB2367" s="1"/>
  <c r="AA2368"/>
  <c r="AB2368"/>
  <c r="AA2369"/>
  <c r="AB2369" s="1"/>
  <c r="AA2370"/>
  <c r="AB2370"/>
  <c r="AA2371"/>
  <c r="AB2371" s="1"/>
  <c r="AA2372"/>
  <c r="AB2372"/>
  <c r="AA2373"/>
  <c r="AB2373" s="1"/>
  <c r="AA2374"/>
  <c r="AB2374"/>
  <c r="AA2375"/>
  <c r="AB2375" s="1"/>
  <c r="AA2376"/>
  <c r="AB2376"/>
  <c r="AA2377"/>
  <c r="AB2377" s="1"/>
  <c r="AA2378"/>
  <c r="AB2378"/>
  <c r="AA2379"/>
  <c r="AB2379" s="1"/>
  <c r="AA2380"/>
  <c r="AB2380"/>
  <c r="AA2381"/>
  <c r="AB2381" s="1"/>
  <c r="AA2382"/>
  <c r="AB2382"/>
  <c r="AA2383"/>
  <c r="AB2383" s="1"/>
  <c r="AA2384"/>
  <c r="AB2384"/>
  <c r="AA2385"/>
  <c r="AB2385" s="1"/>
  <c r="AA2386"/>
  <c r="AB2386"/>
  <c r="AA2387"/>
  <c r="AB2387" s="1"/>
  <c r="AA2388"/>
  <c r="AB2388"/>
  <c r="AA2389"/>
  <c r="AB2389" s="1"/>
  <c r="AA2390"/>
  <c r="AB2390"/>
  <c r="AA2391"/>
  <c r="AB2391" s="1"/>
  <c r="AA2392"/>
  <c r="AB2392"/>
  <c r="AA2393"/>
  <c r="AB2393" s="1"/>
  <c r="AA2394"/>
  <c r="AB2394"/>
  <c r="AA2395"/>
  <c r="AB2395" s="1"/>
  <c r="AA2396"/>
  <c r="AB2396"/>
  <c r="AA2397"/>
  <c r="AB2397" s="1"/>
  <c r="AA2398"/>
  <c r="AB2398"/>
  <c r="AA2399"/>
  <c r="AB2399" s="1"/>
  <c r="AA2400"/>
  <c r="AB2400"/>
  <c r="AA2401"/>
  <c r="AB2401" s="1"/>
  <c r="AA2402"/>
  <c r="AB2402"/>
  <c r="AA2403"/>
  <c r="AB2403" s="1"/>
  <c r="AA2404"/>
  <c r="AB2404"/>
  <c r="AA2405"/>
  <c r="AB2405" s="1"/>
  <c r="AA2406"/>
  <c r="AB2406"/>
  <c r="AA2407"/>
  <c r="AB2407" s="1"/>
  <c r="AA2408"/>
  <c r="AB2408"/>
  <c r="AA2409"/>
  <c r="AB2409" s="1"/>
  <c r="AA2410"/>
  <c r="AB2410"/>
  <c r="AA2411"/>
  <c r="AB2411" s="1"/>
  <c r="AA2412"/>
  <c r="AB2412"/>
  <c r="AA2413"/>
  <c r="AB2413" s="1"/>
  <c r="AA2414"/>
  <c r="AB2414"/>
  <c r="AA2415"/>
  <c r="AB2415" s="1"/>
  <c r="AA2416"/>
  <c r="AB2416"/>
  <c r="AA2417"/>
  <c r="AB2417" s="1"/>
  <c r="AA2418"/>
  <c r="AB2418"/>
  <c r="AA2419"/>
  <c r="AB2419" s="1"/>
  <c r="AA2420"/>
  <c r="AB2420"/>
  <c r="AA2421"/>
  <c r="AB2421" s="1"/>
  <c r="AA2422"/>
  <c r="AB2422"/>
  <c r="AA2423"/>
  <c r="AB2423" s="1"/>
  <c r="AA2424"/>
  <c r="AB2424"/>
  <c r="AA2425"/>
  <c r="AB2425" s="1"/>
  <c r="AA2426"/>
  <c r="AB2426"/>
  <c r="AA2427"/>
  <c r="AB2427" s="1"/>
  <c r="AA2428"/>
  <c r="AB2428"/>
  <c r="AA2429"/>
  <c r="AB2429" s="1"/>
  <c r="AA2430"/>
  <c r="AB2430"/>
  <c r="AA2431"/>
  <c r="AB2431" s="1"/>
  <c r="AA2432"/>
  <c r="AB2432"/>
  <c r="AA2433"/>
  <c r="AB2433" s="1"/>
  <c r="AA2434"/>
  <c r="AB2434"/>
  <c r="AA2435"/>
  <c r="AB2435" s="1"/>
  <c r="AA2436"/>
  <c r="AB2436"/>
  <c r="AA2437"/>
  <c r="AB2437" s="1"/>
  <c r="AA2438"/>
  <c r="AB2438"/>
  <c r="AA2439"/>
  <c r="AB2439" s="1"/>
  <c r="AA2440"/>
  <c r="AB2440"/>
  <c r="AA2441"/>
  <c r="AB2441" s="1"/>
  <c r="AA2442"/>
  <c r="AB2442" s="1"/>
  <c r="AA2443"/>
  <c r="AB2443"/>
  <c r="AA2444"/>
  <c r="AB2444"/>
  <c r="AA2445"/>
  <c r="AB2445" s="1"/>
  <c r="AA2446"/>
  <c r="AB2446" s="1"/>
  <c r="AA2447"/>
  <c r="AB2447"/>
  <c r="AA2448"/>
  <c r="AB2448"/>
  <c r="AA2449"/>
  <c r="AB2449" s="1"/>
  <c r="AA2450"/>
  <c r="AB2450" s="1"/>
  <c r="AA2451"/>
  <c r="AB2451"/>
  <c r="AA2452"/>
  <c r="AB2452"/>
  <c r="AA2453"/>
  <c r="AB2453" s="1"/>
  <c r="AA2454"/>
  <c r="AB2454" s="1"/>
  <c r="AA2455"/>
  <c r="AB2455"/>
  <c r="AA2456"/>
  <c r="AB2456"/>
  <c r="AA2457"/>
  <c r="AB2457" s="1"/>
  <c r="AA2458"/>
  <c r="AB2458" s="1"/>
  <c r="AA2459"/>
  <c r="AB2459"/>
  <c r="AA2460"/>
  <c r="AB2460"/>
  <c r="AA2461"/>
  <c r="AB2461" s="1"/>
  <c r="AA2462"/>
  <c r="AB2462" s="1"/>
  <c r="AA2463"/>
  <c r="AB2463"/>
  <c r="AA2464"/>
  <c r="AB2464"/>
  <c r="AA2465"/>
  <c r="AB2465" s="1"/>
  <c r="AA2466"/>
  <c r="AB2466" s="1"/>
  <c r="AA2467"/>
  <c r="AB2467"/>
  <c r="AA2468"/>
  <c r="AB2468"/>
  <c r="AA2469"/>
  <c r="AB2469" s="1"/>
  <c r="AA2470"/>
  <c r="AB2470" s="1"/>
  <c r="AA2471"/>
  <c r="AB2471"/>
  <c r="AA2472"/>
  <c r="AB2472"/>
  <c r="AA2473"/>
  <c r="AB2473" s="1"/>
  <c r="AA2474"/>
  <c r="AB2474" s="1"/>
  <c r="AA2475"/>
  <c r="AB2475"/>
  <c r="AA2476"/>
  <c r="AB2476"/>
  <c r="AA2477"/>
  <c r="AB2477" s="1"/>
  <c r="AA2478"/>
  <c r="AB2478" s="1"/>
  <c r="AA2479"/>
  <c r="AB2479"/>
  <c r="AA2480"/>
  <c r="AB2480"/>
  <c r="AA2481"/>
  <c r="AB2481" s="1"/>
  <c r="AA2482"/>
  <c r="AB2482" s="1"/>
  <c r="AA2483"/>
  <c r="AB2483"/>
  <c r="AA2484"/>
  <c r="AB2484"/>
  <c r="AA2485"/>
  <c r="AB2485" s="1"/>
  <c r="AA2486"/>
  <c r="AB2486" s="1"/>
  <c r="AA2487"/>
  <c r="AB2487"/>
  <c r="AA2488"/>
  <c r="AB2488"/>
  <c r="AA2489"/>
  <c r="AB2489" s="1"/>
  <c r="AA2490"/>
  <c r="AB2490" s="1"/>
  <c r="AA2491"/>
  <c r="AB2491"/>
  <c r="AA2492"/>
  <c r="AB2492"/>
  <c r="AA2493"/>
  <c r="AB2493" s="1"/>
  <c r="AA2494"/>
  <c r="AB2494" s="1"/>
  <c r="AA2495"/>
  <c r="AB2495"/>
  <c r="AA2496"/>
  <c r="AB2496"/>
  <c r="AA2497"/>
  <c r="AB2497" s="1"/>
  <c r="AA2498"/>
  <c r="AB2498" s="1"/>
  <c r="AA2499"/>
  <c r="AB2499"/>
  <c r="AA2500"/>
  <c r="AB2500"/>
  <c r="AA2501"/>
  <c r="AB2501" s="1"/>
  <c r="AA2502"/>
  <c r="AB2502" s="1"/>
  <c r="AA2503"/>
  <c r="AB2503"/>
  <c r="AA2504"/>
  <c r="AB2504"/>
  <c r="AA2505"/>
  <c r="AB2505" s="1"/>
  <c r="AA2506"/>
  <c r="AB2506" s="1"/>
  <c r="AA2507"/>
  <c r="AB2507"/>
  <c r="AA2508"/>
  <c r="AB2508"/>
  <c r="AA2509"/>
  <c r="AB2509" s="1"/>
  <c r="AA2510"/>
  <c r="AB2510" s="1"/>
  <c r="AA2511"/>
  <c r="AB2511"/>
  <c r="AA2512"/>
  <c r="AB2512"/>
  <c r="AA2513"/>
  <c r="AB2513" s="1"/>
  <c r="AA2514"/>
  <c r="AB2514" s="1"/>
  <c r="AA2515"/>
  <c r="AB2515"/>
  <c r="AA2516"/>
  <c r="AB2516"/>
  <c r="AA2517"/>
  <c r="AB2517" s="1"/>
  <c r="AA2518"/>
  <c r="AB2518" s="1"/>
  <c r="AA2519"/>
  <c r="AB2519"/>
  <c r="AA2520"/>
  <c r="AB2520"/>
  <c r="AA2521"/>
  <c r="AB2521" s="1"/>
  <c r="AA2522"/>
  <c r="AB2522" s="1"/>
  <c r="AA2523"/>
  <c r="AB2523"/>
  <c r="AA2524"/>
  <c r="AB2524"/>
  <c r="AA2525"/>
  <c r="AB2525" s="1"/>
  <c r="AA2526"/>
  <c r="AB2526" s="1"/>
  <c r="AA2527"/>
  <c r="AB2527"/>
  <c r="AA2528"/>
  <c r="AB2528"/>
  <c r="AA2529"/>
  <c r="AB2529" s="1"/>
  <c r="AA2530"/>
  <c r="AB2530" s="1"/>
  <c r="AA2531"/>
  <c r="AB2531"/>
  <c r="AA2532"/>
  <c r="AB2532"/>
  <c r="AA2533"/>
  <c r="AB2533" s="1"/>
  <c r="AA2534"/>
  <c r="AB2534" s="1"/>
  <c r="AA2535"/>
  <c r="AB2535"/>
  <c r="AA2536"/>
  <c r="AB2536"/>
  <c r="AA2537"/>
  <c r="AB2537" s="1"/>
  <c r="AA2538"/>
  <c r="AB2538" s="1"/>
  <c r="AA2539"/>
  <c r="AB2539"/>
  <c r="AA2540"/>
  <c r="AB2540"/>
  <c r="AA2541"/>
  <c r="AB2541" s="1"/>
  <c r="AA2542"/>
  <c r="AB2542" s="1"/>
  <c r="AA2543"/>
  <c r="AB2543"/>
  <c r="AA2544"/>
  <c r="AB2544"/>
  <c r="AA2545"/>
  <c r="AB2545" s="1"/>
  <c r="AA2546"/>
  <c r="AB2546" s="1"/>
  <c r="AA2547"/>
  <c r="AB2547"/>
  <c r="AA2548"/>
  <c r="AB2548"/>
  <c r="AA2549"/>
  <c r="AB2549" s="1"/>
  <c r="AA2550"/>
  <c r="AB2550" s="1"/>
  <c r="AA2551"/>
  <c r="AB2551"/>
  <c r="AA2552"/>
  <c r="AB2552"/>
  <c r="AA2553"/>
  <c r="AB2553" s="1"/>
  <c r="AA2554"/>
  <c r="AB2554" s="1"/>
  <c r="AA2555"/>
  <c r="AB2555"/>
  <c r="AA2556"/>
  <c r="AB2556"/>
  <c r="AA2557"/>
  <c r="AB2557" s="1"/>
  <c r="AA2558"/>
  <c r="AB2558" s="1"/>
  <c r="AA2559"/>
  <c r="AB2559"/>
  <c r="AA2560"/>
  <c r="AB2560"/>
  <c r="AA2561"/>
  <c r="AB2561" s="1"/>
  <c r="AA2562"/>
  <c r="AB2562" s="1"/>
  <c r="AA2563"/>
  <c r="AB2563"/>
  <c r="AA2564"/>
  <c r="AB2564"/>
  <c r="AA2565"/>
  <c r="AB2565" s="1"/>
  <c r="AA2566"/>
  <c r="AB2566" s="1"/>
  <c r="AA2567"/>
  <c r="AB2567"/>
  <c r="AA2568"/>
  <c r="AB2568"/>
  <c r="AA2569"/>
  <c r="AB2569" s="1"/>
  <c r="AA2570"/>
  <c r="AB2570" s="1"/>
  <c r="AA2571"/>
  <c r="AB2571"/>
  <c r="AA2572"/>
  <c r="AB2572"/>
  <c r="AA2573"/>
  <c r="AB2573" s="1"/>
  <c r="AA2574"/>
  <c r="AB2574" s="1"/>
  <c r="AA2575"/>
  <c r="AB2575"/>
  <c r="AA2576"/>
  <c r="AB2576"/>
  <c r="AA2577"/>
  <c r="AB2577" s="1"/>
  <c r="AA2578"/>
  <c r="AB2578" s="1"/>
  <c r="AA2579"/>
  <c r="AB2579"/>
  <c r="AA2580"/>
  <c r="AB2580"/>
  <c r="AA2581"/>
  <c r="AB2581" s="1"/>
  <c r="AA2582"/>
  <c r="AB2582" s="1"/>
  <c r="AA2583"/>
  <c r="AB2583"/>
  <c r="AA2584"/>
  <c r="AB2584"/>
  <c r="AA2585"/>
  <c r="AB2585" s="1"/>
  <c r="AA2586"/>
  <c r="AB2586" s="1"/>
  <c r="AA2587"/>
  <c r="AB2587"/>
  <c r="AA2588"/>
  <c r="AB2588"/>
  <c r="AA2589"/>
  <c r="AB2589" s="1"/>
  <c r="AA2590"/>
  <c r="AB2590" s="1"/>
  <c r="AA2591"/>
  <c r="AB2591"/>
  <c r="AA2592"/>
  <c r="AB2592"/>
  <c r="AA2593"/>
  <c r="AB2593" s="1"/>
  <c r="AA2594"/>
  <c r="AB2594" s="1"/>
  <c r="AA2595"/>
  <c r="AB2595"/>
  <c r="AA2596"/>
  <c r="AB2596"/>
  <c r="AA2597"/>
  <c r="AB2597" s="1"/>
  <c r="AA2598"/>
  <c r="AB2598" s="1"/>
  <c r="AA2599"/>
  <c r="AB2599"/>
  <c r="AA2600"/>
  <c r="AB2600"/>
  <c r="AA2601"/>
  <c r="AB2601" s="1"/>
  <c r="AA2602"/>
  <c r="AB2602" s="1"/>
  <c r="AA2603"/>
  <c r="AB2603"/>
  <c r="AA2604"/>
  <c r="AB2604"/>
  <c r="AA2605"/>
  <c r="AB2605" s="1"/>
  <c r="AA2606"/>
  <c r="AB2606" s="1"/>
  <c r="AA2607"/>
  <c r="AB2607"/>
  <c r="AA2608"/>
  <c r="AB2608"/>
  <c r="AA2609"/>
  <c r="AB2609" s="1"/>
  <c r="AA2610"/>
  <c r="AB2610" s="1"/>
  <c r="AA2611"/>
  <c r="AB2611"/>
  <c r="AA2612"/>
  <c r="AB2612"/>
  <c r="AA2613"/>
  <c r="AB2613" s="1"/>
  <c r="AA2614"/>
  <c r="AB2614" s="1"/>
  <c r="AA2615"/>
  <c r="AB2615"/>
  <c r="AA2616"/>
  <c r="AB2616"/>
  <c r="AA2617"/>
  <c r="AB2617" s="1"/>
  <c r="AA2618"/>
  <c r="AB2618" s="1"/>
  <c r="AA2619"/>
  <c r="AB2619"/>
  <c r="AA2620"/>
  <c r="AB2620"/>
  <c r="AA2621"/>
  <c r="AB2621" s="1"/>
  <c r="AA2622"/>
  <c r="AB2622" s="1"/>
  <c r="AA2623"/>
  <c r="AB2623"/>
  <c r="AA2624"/>
  <c r="AB2624"/>
  <c r="AA2625"/>
  <c r="AB2625" s="1"/>
  <c r="AA2626"/>
  <c r="AB2626" s="1"/>
  <c r="AA2627"/>
  <c r="AB2627"/>
  <c r="AA2628"/>
  <c r="AB2628"/>
  <c r="AA2629"/>
  <c r="AB2629" s="1"/>
  <c r="AA2630"/>
  <c r="AB2630" s="1"/>
  <c r="AA2631"/>
  <c r="AB2631"/>
  <c r="AA2632"/>
  <c r="AB2632"/>
  <c r="AA2633"/>
  <c r="AB2633" s="1"/>
  <c r="AA2634"/>
  <c r="AB2634" s="1"/>
  <c r="AA2635"/>
  <c r="AB2635"/>
  <c r="AA2636"/>
  <c r="AB2636"/>
  <c r="AA2637"/>
  <c r="AB2637" s="1"/>
  <c r="AA2638"/>
  <c r="AB2638" s="1"/>
  <c r="AA2639"/>
  <c r="AB2639"/>
  <c r="AA2640"/>
  <c r="AB2640"/>
  <c r="AA2641"/>
  <c r="AB2641" s="1"/>
  <c r="AA2642"/>
  <c r="AB2642" s="1"/>
  <c r="AA2643"/>
  <c r="AB2643"/>
  <c r="AA2644"/>
  <c r="AB2644"/>
  <c r="AA2645"/>
  <c r="AB2645" s="1"/>
  <c r="AA2646"/>
  <c r="AB2646" s="1"/>
  <c r="AA2647"/>
  <c r="AB2647"/>
  <c r="AA2648"/>
  <c r="AB2648"/>
  <c r="AA2649"/>
  <c r="AB2649" s="1"/>
  <c r="AA2650"/>
  <c r="AB2650" s="1"/>
  <c r="AA2651"/>
  <c r="AB2651"/>
  <c r="AA2652"/>
  <c r="AB2652"/>
  <c r="AA2653"/>
  <c r="AB2653" s="1"/>
  <c r="AA2654"/>
  <c r="AB2654" s="1"/>
  <c r="AA2655"/>
  <c r="AB2655"/>
  <c r="AA2656"/>
  <c r="AB2656"/>
  <c r="AA2657"/>
  <c r="AB2657" s="1"/>
  <c r="AA2658"/>
  <c r="AB2658" s="1"/>
  <c r="AA2659"/>
  <c r="AB2659"/>
  <c r="AA2660"/>
  <c r="AB2660"/>
  <c r="AA2661"/>
  <c r="AB2661" s="1"/>
  <c r="AA2662"/>
  <c r="AB2662" s="1"/>
  <c r="AA2663"/>
  <c r="AB2663"/>
  <c r="AA2664"/>
  <c r="AB2664"/>
  <c r="AA2665"/>
  <c r="AB2665" s="1"/>
  <c r="AA2666"/>
  <c r="AB2666" s="1"/>
  <c r="AA2667"/>
  <c r="AB2667"/>
  <c r="AA2668"/>
  <c r="AB2668"/>
  <c r="AA2669"/>
  <c r="AB2669" s="1"/>
  <c r="AA2670"/>
  <c r="AB2670" s="1"/>
  <c r="AA2671"/>
  <c r="AB2671"/>
  <c r="AA2672"/>
  <c r="AB2672"/>
  <c r="AA2673"/>
  <c r="AB2673" s="1"/>
  <c r="AA2674"/>
  <c r="AB2674" s="1"/>
  <c r="AA2675"/>
  <c r="AB2675"/>
  <c r="AA2676"/>
  <c r="AB2676"/>
  <c r="AA2677"/>
  <c r="AB2677" s="1"/>
  <c r="AA2678"/>
  <c r="AB2678" s="1"/>
  <c r="AA2679"/>
  <c r="AB2679"/>
  <c r="AA2680"/>
  <c r="AB2680"/>
  <c r="AA2681"/>
  <c r="AB2681" s="1"/>
  <c r="AA2682"/>
  <c r="AB2682" s="1"/>
  <c r="AA2683"/>
  <c r="AB2683"/>
  <c r="AA2684"/>
  <c r="AB2684"/>
  <c r="AA2685"/>
  <c r="AB2685" s="1"/>
  <c r="AA2686"/>
  <c r="AB2686" s="1"/>
  <c r="AA2687"/>
  <c r="AB2687"/>
  <c r="AA2688"/>
  <c r="AB2688"/>
  <c r="AA2689"/>
  <c r="AB2689" s="1"/>
  <c r="AA2690"/>
  <c r="AB2690" s="1"/>
  <c r="AA2691"/>
  <c r="AB2691"/>
  <c r="AA2692"/>
  <c r="AB2692"/>
  <c r="AA2693"/>
  <c r="AB2693" s="1"/>
  <c r="AA2694"/>
  <c r="AB2694" s="1"/>
  <c r="AA2695"/>
  <c r="AB2695"/>
  <c r="AA2696"/>
  <c r="AB2696"/>
  <c r="AA2697"/>
  <c r="AB2697" s="1"/>
  <c r="AA2698"/>
  <c r="AB2698" s="1"/>
  <c r="AA2699"/>
  <c r="AB2699"/>
  <c r="AA2700"/>
  <c r="AB2700"/>
  <c r="AA2701"/>
  <c r="AB2701" s="1"/>
  <c r="AA2702"/>
  <c r="AB2702" s="1"/>
  <c r="AA2703"/>
  <c r="AB2703"/>
  <c r="AA2704"/>
  <c r="AB2704"/>
  <c r="AA2705"/>
  <c r="AB2705" s="1"/>
  <c r="AA2706"/>
  <c r="AB2706" s="1"/>
  <c r="AA2707"/>
  <c r="AB2707"/>
  <c r="AA2708"/>
  <c r="AB2708"/>
  <c r="AA2709"/>
  <c r="AB2709" s="1"/>
  <c r="AA2710"/>
  <c r="AB2710" s="1"/>
  <c r="AA2711"/>
  <c r="AB2711"/>
  <c r="AA2712"/>
  <c r="AB2712"/>
  <c r="AA2713"/>
  <c r="AB2713" s="1"/>
  <c r="AA2714"/>
  <c r="AB2714" s="1"/>
  <c r="AA2715"/>
  <c r="AB2715"/>
  <c r="AA2716"/>
  <c r="AB2716"/>
  <c r="AA2717"/>
  <c r="AB2717" s="1"/>
  <c r="AA2718"/>
  <c r="AB2718" s="1"/>
  <c r="AA2719"/>
  <c r="AB2719"/>
  <c r="AA2720"/>
  <c r="AB2720"/>
  <c r="AA2721"/>
  <c r="AB2721" s="1"/>
  <c r="AA2722"/>
  <c r="AB2722" s="1"/>
  <c r="AA2723"/>
  <c r="AB2723"/>
  <c r="AA2724"/>
  <c r="AB2724"/>
  <c r="AA2725"/>
  <c r="AB2725" s="1"/>
  <c r="AA2726"/>
  <c r="AB2726" s="1"/>
  <c r="AA2727"/>
  <c r="AB2727"/>
  <c r="AA2728"/>
  <c r="AB2728"/>
  <c r="AA2729"/>
  <c r="AB2729" s="1"/>
  <c r="AA2730"/>
  <c r="AB2730" s="1"/>
  <c r="AA2731"/>
  <c r="AB2731"/>
  <c r="AA2732"/>
  <c r="AB2732"/>
  <c r="AA2733"/>
  <c r="AB2733" s="1"/>
  <c r="AA2734"/>
  <c r="AB2734" s="1"/>
  <c r="AA2735"/>
  <c r="AB2735"/>
  <c r="AA2736"/>
  <c r="AB2736"/>
  <c r="AA2737"/>
  <c r="AB2737" s="1"/>
  <c r="AA2738"/>
  <c r="AB2738" s="1"/>
  <c r="AA2739"/>
  <c r="AB2739"/>
  <c r="AA2740"/>
  <c r="AB2740"/>
  <c r="AA2741"/>
  <c r="AB2741" s="1"/>
  <c r="AA2742"/>
  <c r="AB2742" s="1"/>
  <c r="AA2743"/>
  <c r="AB2743"/>
  <c r="AA2744"/>
  <c r="AB2744"/>
  <c r="AA2745"/>
  <c r="AB2745" s="1"/>
  <c r="AA2746"/>
  <c r="AB2746" s="1"/>
  <c r="AA2747"/>
  <c r="AB2747"/>
  <c r="AA2748"/>
  <c r="AB2748"/>
  <c r="AA2749"/>
  <c r="AB2749" s="1"/>
  <c r="AA2750"/>
  <c r="AB2750" s="1"/>
  <c r="AA2751"/>
  <c r="AB2751"/>
  <c r="AA2752"/>
  <c r="AB2752"/>
  <c r="AA2753"/>
  <c r="AB2753" s="1"/>
  <c r="AA2754"/>
  <c r="AB2754" s="1"/>
  <c r="AA2755"/>
  <c r="AB2755"/>
  <c r="AA2756"/>
  <c r="AB2756"/>
  <c r="AA2757"/>
  <c r="AB2757" s="1"/>
  <c r="AA2758"/>
  <c r="AB2758" s="1"/>
  <c r="AA2759"/>
  <c r="AB2759"/>
  <c r="AA2760"/>
  <c r="AB2760"/>
  <c r="AA2761"/>
  <c r="AB2761" s="1"/>
  <c r="AA2762"/>
  <c r="AB2762" s="1"/>
  <c r="AA2763"/>
  <c r="AB2763"/>
  <c r="AA2764"/>
  <c r="AB2764"/>
  <c r="AA2765"/>
  <c r="AB2765" s="1"/>
  <c r="AA2766"/>
  <c r="AB2766" s="1"/>
  <c r="AA2767"/>
  <c r="AB2767"/>
  <c r="AA2768"/>
  <c r="AB2768"/>
  <c r="AA2769"/>
  <c r="AB2769" s="1"/>
  <c r="AA2770"/>
  <c r="AB2770" s="1"/>
  <c r="AA2771"/>
  <c r="AB2771"/>
  <c r="AA2772"/>
  <c r="AB2772"/>
  <c r="AA2773"/>
  <c r="AB2773" s="1"/>
  <c r="AA2774"/>
  <c r="AB2774" s="1"/>
  <c r="AA2775"/>
  <c r="AB2775"/>
  <c r="AA2776"/>
  <c r="AB2776"/>
  <c r="AA2777"/>
  <c r="AB2777" s="1"/>
  <c r="AA2778"/>
  <c r="AB2778" s="1"/>
  <c r="AA2779"/>
  <c r="AB2779"/>
  <c r="AA2780"/>
  <c r="AB2780"/>
  <c r="AA2781"/>
  <c r="AB2781" s="1"/>
  <c r="AA2782"/>
  <c r="AB2782" s="1"/>
  <c r="AA2783"/>
  <c r="AB2783"/>
  <c r="AA2784"/>
  <c r="AB2784"/>
  <c r="AA2785"/>
  <c r="AB2785" s="1"/>
  <c r="AA2786"/>
  <c r="AB2786" s="1"/>
  <c r="AA2787"/>
  <c r="AB2787"/>
  <c r="AA2788"/>
  <c r="AB2788"/>
  <c r="AA2789"/>
  <c r="AB2789" s="1"/>
  <c r="AA2790"/>
  <c r="AB2790" s="1"/>
  <c r="AA2791"/>
  <c r="AB2791"/>
  <c r="AA2792"/>
  <c r="AB2792"/>
  <c r="AA2793"/>
  <c r="AB2793" s="1"/>
  <c r="AA2794"/>
  <c r="AB2794" s="1"/>
  <c r="AA2795"/>
  <c r="AB2795"/>
  <c r="AA2796"/>
  <c r="AB2796"/>
  <c r="AA2797"/>
  <c r="AB2797" s="1"/>
  <c r="AA2798"/>
  <c r="AB2798" s="1"/>
  <c r="AA2799"/>
  <c r="AB2799"/>
  <c r="AA2800"/>
  <c r="AB2800"/>
  <c r="AA2801"/>
  <c r="AB2801" s="1"/>
  <c r="AA2802"/>
  <c r="AB2802" s="1"/>
  <c r="AA2803"/>
  <c r="AB2803"/>
  <c r="AA2804"/>
  <c r="AB2804"/>
  <c r="AA2805"/>
  <c r="AB2805" s="1"/>
  <c r="AA2806"/>
  <c r="AB2806" s="1"/>
  <c r="AA2807"/>
  <c r="AB2807"/>
  <c r="AA2808"/>
  <c r="AB2808"/>
  <c r="AA2809"/>
  <c r="AB2809" s="1"/>
  <c r="AA2810"/>
  <c r="AB2810" s="1"/>
  <c r="AA2811"/>
  <c r="AB2811"/>
  <c r="AA2812"/>
  <c r="AB2812"/>
  <c r="AA2813"/>
  <c r="AB2813" s="1"/>
  <c r="AA2814"/>
  <c r="AB2814" s="1"/>
  <c r="AA2815"/>
  <c r="AB2815"/>
  <c r="AA2816"/>
  <c r="AB2816"/>
  <c r="AA2817"/>
  <c r="AB2817" s="1"/>
  <c r="AA2818"/>
  <c r="AB2818" s="1"/>
  <c r="AA2819"/>
  <c r="AB2819"/>
  <c r="AA2820"/>
  <c r="AB2820"/>
  <c r="AA2821"/>
  <c r="AB2821" s="1"/>
  <c r="AA2822"/>
  <c r="AB2822" s="1"/>
  <c r="AA2823"/>
  <c r="AB2823"/>
  <c r="AA2824"/>
  <c r="AB2824"/>
  <c r="AA2825"/>
  <c r="AB2825" s="1"/>
  <c r="AA2826"/>
  <c r="AB2826" s="1"/>
  <c r="AA2827"/>
  <c r="AB2827"/>
  <c r="AA2828"/>
  <c r="AB2828"/>
  <c r="AA2829"/>
  <c r="AB2829" s="1"/>
  <c r="AA2830"/>
  <c r="AB2830" s="1"/>
  <c r="AA2831"/>
  <c r="AB2831"/>
  <c r="AA2832"/>
  <c r="AB2832"/>
  <c r="AA2833"/>
  <c r="AB2833" s="1"/>
  <c r="AA2834"/>
  <c r="AB2834" s="1"/>
  <c r="AA2835"/>
  <c r="AB2835"/>
  <c r="AA2836"/>
  <c r="AB2836"/>
  <c r="AA2837"/>
  <c r="AB2837" s="1"/>
  <c r="AA2838"/>
  <c r="AB2838" s="1"/>
  <c r="AA2839"/>
  <c r="AB2839"/>
  <c r="AA2840"/>
  <c r="AB2840"/>
  <c r="AA2841"/>
  <c r="AB2841" s="1"/>
  <c r="AA2842"/>
  <c r="AB2842" s="1"/>
  <c r="AA2843"/>
  <c r="AB2843"/>
  <c r="AA2844"/>
  <c r="AB2844"/>
  <c r="AA2845"/>
  <c r="AB2845" s="1"/>
  <c r="AA2846"/>
  <c r="AB2846" s="1"/>
  <c r="AA2847"/>
  <c r="AB2847"/>
  <c r="AA2848"/>
  <c r="AB2848"/>
  <c r="AA2849"/>
  <c r="AB2849" s="1"/>
  <c r="AA2850"/>
  <c r="AB2850" s="1"/>
  <c r="AA2851"/>
  <c r="AB2851"/>
  <c r="AA2852"/>
  <c r="AB2852"/>
  <c r="AA2853"/>
  <c r="AB2853" s="1"/>
  <c r="AA2854"/>
  <c r="AB2854" s="1"/>
  <c r="AA2855"/>
  <c r="AB2855"/>
  <c r="AA2856"/>
  <c r="AB2856"/>
  <c r="AA2857"/>
  <c r="AB2857" s="1"/>
  <c r="AA2858"/>
  <c r="AB2858" s="1"/>
  <c r="AA2859"/>
  <c r="AB2859"/>
  <c r="AA2860"/>
  <c r="AB2860"/>
  <c r="AA2861"/>
  <c r="AB2861" s="1"/>
  <c r="AA2862"/>
  <c r="AB2862" s="1"/>
  <c r="AA2863"/>
  <c r="AB2863"/>
  <c r="AA2864"/>
  <c r="AB2864"/>
  <c r="AA2865"/>
  <c r="AB2865" s="1"/>
  <c r="AA2866"/>
  <c r="AB2866" s="1"/>
  <c r="AA2867"/>
  <c r="AB2867"/>
  <c r="AA2868"/>
  <c r="AB2868"/>
  <c r="AA2869"/>
  <c r="AB2869" s="1"/>
  <c r="AA2870"/>
  <c r="AB2870" s="1"/>
  <c r="AA2871"/>
  <c r="AB2871"/>
  <c r="AA2872"/>
  <c r="AB2872"/>
  <c r="AA2873"/>
  <c r="AB2873" s="1"/>
  <c r="AA2874"/>
  <c r="AB2874" s="1"/>
  <c r="AA2875"/>
  <c r="AB2875"/>
  <c r="AA2876"/>
  <c r="AB2876"/>
  <c r="AA2877"/>
  <c r="AB2877" s="1"/>
  <c r="AA2878"/>
  <c r="AB2878" s="1"/>
  <c r="AA2879"/>
  <c r="AB2879"/>
  <c r="AA2880"/>
  <c r="AB2880"/>
  <c r="AA2881"/>
  <c r="AB2881" s="1"/>
  <c r="AA2882"/>
  <c r="AB2882" s="1"/>
  <c r="AA2883"/>
  <c r="AB2883"/>
  <c r="AA2884"/>
  <c r="AB2884"/>
  <c r="AA2885"/>
  <c r="AB2885" s="1"/>
  <c r="AA2886"/>
  <c r="AB2886" s="1"/>
  <c r="AA2887"/>
  <c r="AB2887"/>
  <c r="AA2888"/>
  <c r="AB2888"/>
  <c r="AA2889"/>
  <c r="AB2889" s="1"/>
  <c r="AA2890"/>
  <c r="AB2890" s="1"/>
  <c r="AA2891"/>
  <c r="AB2891"/>
  <c r="AA2892"/>
  <c r="AB2892"/>
  <c r="AA2893"/>
  <c r="AB2893" s="1"/>
  <c r="AA2894"/>
  <c r="AB2894" s="1"/>
  <c r="AA2895"/>
  <c r="AB2895"/>
  <c r="AA2896"/>
  <c r="AB2896"/>
  <c r="AA2897"/>
  <c r="AB2897" s="1"/>
  <c r="AA2898"/>
  <c r="AB2898" s="1"/>
  <c r="AA2899"/>
  <c r="AB2899"/>
  <c r="AA2900"/>
  <c r="AB2900"/>
  <c r="AA2901"/>
  <c r="AB2901" s="1"/>
  <c r="AA2902"/>
  <c r="AB2902" s="1"/>
  <c r="AA2903"/>
  <c r="AB2903"/>
  <c r="AA2904"/>
  <c r="AB2904"/>
  <c r="AA2905"/>
  <c r="AB2905" s="1"/>
  <c r="AA2906"/>
  <c r="AB2906" s="1"/>
  <c r="AA2907"/>
  <c r="AB2907"/>
  <c r="AA2908"/>
  <c r="AB2908"/>
  <c r="AA2909"/>
  <c r="AB2909" s="1"/>
  <c r="AA2910"/>
  <c r="AB2910" s="1"/>
  <c r="AA2911"/>
  <c r="AB2911"/>
  <c r="AA2912"/>
  <c r="AB2912"/>
  <c r="AA2913"/>
  <c r="AB2913" s="1"/>
  <c r="AA2914"/>
  <c r="AB2914" s="1"/>
  <c r="AA2915"/>
  <c r="AB2915"/>
  <c r="AA2916"/>
  <c r="AB2916"/>
  <c r="AA2917"/>
  <c r="AB2917" s="1"/>
  <c r="AA2918"/>
  <c r="AB2918" s="1"/>
  <c r="AA2919"/>
  <c r="AB2919"/>
  <c r="AA2920"/>
  <c r="AB2920"/>
  <c r="AA2921"/>
  <c r="AB2921" s="1"/>
  <c r="AA2922"/>
  <c r="AB2922"/>
  <c r="AA2923"/>
  <c r="AB2923"/>
  <c r="AA2924"/>
  <c r="AB2924"/>
  <c r="AA2925"/>
  <c r="AB2925" s="1"/>
  <c r="AA2926"/>
  <c r="AB2926" s="1"/>
  <c r="AA2927"/>
  <c r="AB2927"/>
  <c r="AA2928"/>
  <c r="AB2928"/>
  <c r="AA2929"/>
  <c r="AB2929" s="1"/>
  <c r="AA2930"/>
  <c r="AB2930"/>
  <c r="AA2931"/>
  <c r="AB2931" s="1"/>
  <c r="AA2932"/>
  <c r="AB2932"/>
  <c r="AA2933"/>
  <c r="AB2933" s="1"/>
  <c r="AA2934"/>
  <c r="AB2934"/>
  <c r="AA2935"/>
  <c r="AB2935"/>
  <c r="AA2936"/>
  <c r="AB2936"/>
  <c r="AA2937"/>
  <c r="AB2937" s="1"/>
  <c r="AA2938"/>
  <c r="AB2938"/>
  <c r="AA2939"/>
  <c r="AB2939"/>
  <c r="AA2940"/>
  <c r="AB2940"/>
  <c r="AA2941"/>
  <c r="AB2941" s="1"/>
  <c r="AA2942"/>
  <c r="AB2942" s="1"/>
  <c r="AA2943"/>
  <c r="AB2943"/>
  <c r="AA2944"/>
  <c r="AB2944"/>
  <c r="AA2945"/>
  <c r="AB2945" s="1"/>
  <c r="AA2946"/>
  <c r="AB2946"/>
  <c r="AA2947"/>
  <c r="AB2947" s="1"/>
  <c r="AA2948"/>
  <c r="AB2948"/>
  <c r="AA2949"/>
  <c r="AB2949" s="1"/>
  <c r="AA2950"/>
  <c r="AB2950"/>
  <c r="AA2951"/>
  <c r="AB2951"/>
  <c r="AA2952"/>
  <c r="AB2952"/>
  <c r="AA2953"/>
  <c r="AB2953" s="1"/>
  <c r="AA2954"/>
  <c r="AB2954"/>
  <c r="AA2955"/>
  <c r="AB2955"/>
  <c r="AA2956"/>
  <c r="AB2956"/>
  <c r="AA2957"/>
  <c r="AB2957" s="1"/>
  <c r="AA2958"/>
  <c r="AB2958" s="1"/>
  <c r="AA2959"/>
  <c r="AB2959"/>
  <c r="AA2960"/>
  <c r="AB2960"/>
  <c r="AA2961"/>
  <c r="AB2961" s="1"/>
  <c r="AA2962"/>
  <c r="AB2962"/>
  <c r="AA2963"/>
  <c r="AB2963" s="1"/>
  <c r="AA2964"/>
  <c r="AB2964"/>
  <c r="AA2965"/>
  <c r="AB2965" s="1"/>
  <c r="AA2966"/>
  <c r="AB2966"/>
  <c r="AA2967"/>
  <c r="AB2967"/>
  <c r="AA2968"/>
  <c r="AB2968"/>
  <c r="AA2969"/>
  <c r="AB2969" s="1"/>
  <c r="AA2970"/>
  <c r="AB2970"/>
  <c r="AA2971"/>
  <c r="AB2971"/>
  <c r="AA2972"/>
  <c r="AB2972"/>
  <c r="AA2973"/>
  <c r="AB2973" s="1"/>
  <c r="AA2974"/>
  <c r="AB2974" s="1"/>
  <c r="AA2975"/>
  <c r="AB2975"/>
  <c r="AA2976"/>
  <c r="AB2976"/>
  <c r="AA2977"/>
  <c r="AB2977" s="1"/>
  <c r="AA2978"/>
  <c r="AB2978"/>
  <c r="AA2979"/>
  <c r="AB2979" s="1"/>
  <c r="AA2980"/>
  <c r="AB2980"/>
  <c r="AA2981"/>
  <c r="AB2981" s="1"/>
  <c r="AA2982"/>
  <c r="AB2982"/>
  <c r="AA2983"/>
  <c r="AB2983"/>
  <c r="AA2984"/>
  <c r="AB2984"/>
  <c r="AA2985"/>
  <c r="AB2985" s="1"/>
  <c r="AA2986"/>
  <c r="AB2986"/>
  <c r="AA2987"/>
  <c r="AB2987"/>
  <c r="AA2988"/>
  <c r="AB2988"/>
  <c r="AA2989"/>
  <c r="AB2989" s="1"/>
  <c r="AA2990"/>
  <c r="AB2990" s="1"/>
  <c r="AA2991"/>
  <c r="AB2991"/>
  <c r="AA2992"/>
  <c r="AB2992"/>
  <c r="AA2993"/>
  <c r="AB2993" s="1"/>
  <c r="AA2994"/>
  <c r="AB2994"/>
  <c r="AA2995"/>
  <c r="AB2995" s="1"/>
  <c r="AA2996"/>
  <c r="AB2996"/>
  <c r="AA2997"/>
  <c r="AB2997" s="1"/>
  <c r="AA2998"/>
  <c r="AB2998"/>
  <c r="AA2999"/>
  <c r="AB2999"/>
  <c r="AA3000"/>
  <c r="AB3000"/>
  <c r="AA3001"/>
  <c r="AB3001" s="1"/>
  <c r="AA3002"/>
  <c r="AB3002"/>
  <c r="AA3003"/>
  <c r="AB3003"/>
  <c r="AA3004"/>
  <c r="AB3004"/>
  <c r="AA3005"/>
  <c r="AB3005" s="1"/>
  <c r="AA3006"/>
  <c r="AB3006" s="1"/>
  <c r="AA3007"/>
  <c r="AB3007"/>
  <c r="AA3008"/>
  <c r="AB3008"/>
  <c r="AA3009"/>
  <c r="AB3009" s="1"/>
  <c r="AA3010"/>
  <c r="AB3010"/>
  <c r="AA3011"/>
  <c r="AB3011" s="1"/>
  <c r="AA3012"/>
  <c r="AB3012"/>
  <c r="AA3013"/>
  <c r="AB3013" s="1"/>
  <c r="AA3014"/>
  <c r="AB3014"/>
  <c r="AA3015"/>
  <c r="AB3015"/>
  <c r="AA3016"/>
  <c r="AB3016"/>
  <c r="AA3017"/>
  <c r="AB3017" s="1"/>
  <c r="AA3018"/>
  <c r="AB3018"/>
  <c r="AA3019"/>
  <c r="AB3019"/>
  <c r="AA3020"/>
  <c r="AB3020"/>
  <c r="AA3021"/>
  <c r="AB3021" s="1"/>
  <c r="AA3022"/>
  <c r="AB3022" s="1"/>
  <c r="AA3023"/>
  <c r="AB3023"/>
  <c r="AA3024"/>
  <c r="AB3024"/>
  <c r="AA3025"/>
  <c r="AB3025" s="1"/>
  <c r="AA3026"/>
  <c r="AB3026"/>
  <c r="AA3027"/>
  <c r="AB3027" s="1"/>
  <c r="AA3028"/>
  <c r="AB3028"/>
  <c r="AA3029"/>
  <c r="AB3029" s="1"/>
  <c r="AA3030"/>
  <c r="AB3030"/>
  <c r="AA3031"/>
  <c r="AB3031"/>
  <c r="AA3032"/>
  <c r="AB3032"/>
  <c r="AA3033"/>
  <c r="AB3033" s="1"/>
  <c r="AA3034"/>
  <c r="AB3034"/>
  <c r="AA3035"/>
  <c r="AB3035"/>
  <c r="AA3036"/>
  <c r="AB3036"/>
  <c r="AA3037"/>
  <c r="AB3037" s="1"/>
  <c r="AA3038"/>
  <c r="AB3038" s="1"/>
  <c r="AA3039"/>
  <c r="AB3039"/>
  <c r="AA3040"/>
  <c r="AB3040"/>
  <c r="AA3041"/>
  <c r="AB3041" s="1"/>
  <c r="AA3042"/>
  <c r="AB3042"/>
  <c r="AA3043"/>
  <c r="AB3043" s="1"/>
  <c r="AA3044"/>
  <c r="AB3044"/>
  <c r="AA3045"/>
  <c r="AB3045" s="1"/>
  <c r="AA3046"/>
  <c r="AB3046"/>
  <c r="AA3047"/>
  <c r="AB3047"/>
  <c r="AA3048"/>
  <c r="AB3048"/>
  <c r="AA3049"/>
  <c r="AB3049" s="1"/>
  <c r="AA3050"/>
  <c r="AB3050"/>
  <c r="AA3051"/>
  <c r="AB3051"/>
  <c r="AA3052"/>
  <c r="AB3052"/>
  <c r="AA3053"/>
  <c r="AB3053" s="1"/>
  <c r="AA3054"/>
  <c r="AB3054" s="1"/>
  <c r="AA3055"/>
  <c r="AB3055"/>
  <c r="AA3056"/>
  <c r="AB3056"/>
  <c r="AA3057"/>
  <c r="AB3057" s="1"/>
  <c r="AA3058"/>
  <c r="AB3058"/>
  <c r="AA3059"/>
  <c r="AB3059" s="1"/>
  <c r="AA3060"/>
  <c r="AB3060"/>
  <c r="AA3061"/>
  <c r="AB3061" s="1"/>
  <c r="AA3062"/>
  <c r="AB3062"/>
  <c r="AA3063"/>
  <c r="AB3063"/>
  <c r="AA3064"/>
  <c r="AB3064"/>
  <c r="AA3065"/>
  <c r="AB3065" s="1"/>
  <c r="AA3066"/>
  <c r="AB3066"/>
  <c r="AA3067"/>
  <c r="AB3067"/>
  <c r="AA3068"/>
  <c r="AB3068"/>
  <c r="AA3069"/>
  <c r="AB3069" s="1"/>
  <c r="AA3070"/>
  <c r="AB3070" s="1"/>
  <c r="AA3071"/>
  <c r="AB3071"/>
  <c r="AA3072"/>
  <c r="AB3072"/>
  <c r="AA3073"/>
  <c r="AB3073" s="1"/>
  <c r="AA3074"/>
  <c r="AB3074"/>
  <c r="AA3075"/>
  <c r="AB3075" s="1"/>
  <c r="AA3076"/>
  <c r="AB3076"/>
  <c r="AA3077"/>
  <c r="AB3077" s="1"/>
  <c r="AA3078"/>
  <c r="AB3078"/>
  <c r="AA3079"/>
  <c r="AB3079"/>
  <c r="AA3080"/>
  <c r="AB3080"/>
  <c r="AA3081"/>
  <c r="AB3081" s="1"/>
  <c r="AA3082"/>
  <c r="AB3082"/>
  <c r="AA3083"/>
  <c r="AB3083"/>
  <c r="AA3084"/>
  <c r="AB3084"/>
  <c r="AA3085"/>
  <c r="AB3085" s="1"/>
  <c r="AA3086"/>
  <c r="AB3086" s="1"/>
  <c r="AA3087"/>
  <c r="AB3087"/>
  <c r="AA3088"/>
  <c r="AB3088"/>
  <c r="AA3089"/>
  <c r="AB3089" s="1"/>
  <c r="AA3090"/>
  <c r="AB3090"/>
  <c r="AA3091"/>
  <c r="AB3091" s="1"/>
  <c r="AA3092"/>
  <c r="AB3092"/>
  <c r="AA3093"/>
  <c r="AB3093" s="1"/>
  <c r="AA3094"/>
  <c r="AB3094"/>
  <c r="AA3095"/>
  <c r="AB3095"/>
  <c r="AA3096"/>
  <c r="AB3096"/>
  <c r="AA3097"/>
  <c r="AB3097" s="1"/>
  <c r="AA3098"/>
  <c r="AB3098"/>
  <c r="AA3099"/>
  <c r="AB3099"/>
  <c r="AA3100"/>
  <c r="AB3100"/>
  <c r="AA3101"/>
  <c r="AB3101" s="1"/>
  <c r="AA3102"/>
  <c r="AB3102" s="1"/>
  <c r="AA3103"/>
  <c r="AB3103"/>
  <c r="AA3104"/>
  <c r="AB3104"/>
  <c r="AA3105"/>
  <c r="AB3105" s="1"/>
  <c r="AA3106"/>
  <c r="AB3106"/>
  <c r="AA3107"/>
  <c r="AB3107" s="1"/>
  <c r="AA3108"/>
  <c r="AB3108"/>
  <c r="AA3109"/>
  <c r="AB3109" s="1"/>
  <c r="AA3110"/>
  <c r="AB3110"/>
  <c r="AA3111"/>
  <c r="AB3111"/>
  <c r="AA3112"/>
  <c r="AB3112"/>
  <c r="AA3113"/>
  <c r="AB3113" s="1"/>
  <c r="AA3114"/>
  <c r="AB3114"/>
  <c r="AA3115"/>
  <c r="AB3115"/>
  <c r="AA3116"/>
  <c r="AB3116"/>
  <c r="AA3117"/>
  <c r="AB3117" s="1"/>
  <c r="AA3118"/>
  <c r="AB3118" s="1"/>
  <c r="AA3119"/>
  <c r="AB3119"/>
  <c r="AA3120"/>
  <c r="AB3120"/>
  <c r="AA3121"/>
  <c r="AB3121" s="1"/>
  <c r="AA3122"/>
  <c r="AB3122"/>
  <c r="AA3123"/>
  <c r="AB3123" s="1"/>
  <c r="AA3124"/>
  <c r="AB3124"/>
  <c r="AA3125"/>
  <c r="AB3125" s="1"/>
  <c r="AA3126"/>
  <c r="AB3126"/>
  <c r="AA3127"/>
  <c r="AB3127"/>
  <c r="AA3128"/>
  <c r="AB3128"/>
  <c r="AA3129"/>
  <c r="AB3129" s="1"/>
  <c r="AA3130"/>
  <c r="AB3130"/>
  <c r="AA3131"/>
  <c r="AB3131"/>
  <c r="AA3132"/>
  <c r="AB3132"/>
  <c r="AA3133"/>
  <c r="AB3133" s="1"/>
  <c r="AA3134"/>
  <c r="AB3134" s="1"/>
  <c r="AA3135"/>
  <c r="AB3135"/>
  <c r="AA3136"/>
  <c r="AB3136"/>
  <c r="AA3137"/>
  <c r="AB3137"/>
  <c r="AA3138"/>
  <c r="AB3138" s="1"/>
  <c r="AA3139"/>
  <c r="AB3139"/>
  <c r="AA3140"/>
  <c r="AB3140"/>
  <c r="AA3141"/>
  <c r="AB3141"/>
  <c r="AA3142"/>
  <c r="AB3142" s="1"/>
  <c r="AA3143"/>
  <c r="AB3143"/>
  <c r="AA3144"/>
  <c r="AB3144"/>
  <c r="AA3145"/>
  <c r="AB3145"/>
  <c r="AA3146"/>
  <c r="AB3146" s="1"/>
  <c r="AA3147"/>
  <c r="AB3147"/>
  <c r="AA3148"/>
  <c r="AB3148"/>
  <c r="AA3149"/>
  <c r="AB3149"/>
  <c r="AA3150"/>
  <c r="AB3150" s="1"/>
  <c r="AA3151"/>
  <c r="AB3151"/>
  <c r="AA3152"/>
  <c r="AB3152"/>
  <c r="AA3153"/>
  <c r="AB3153"/>
  <c r="AA3154"/>
  <c r="AB3154" s="1"/>
  <c r="AA3155"/>
  <c r="AB3155"/>
  <c r="AA3156"/>
  <c r="AB3156"/>
  <c r="AA3157"/>
  <c r="AB3157"/>
  <c r="AA3158"/>
  <c r="AB3158" s="1"/>
  <c r="AA3159"/>
  <c r="AB3159"/>
  <c r="AA3160"/>
  <c r="AB3160"/>
  <c r="AA3161"/>
  <c r="AB3161"/>
  <c r="AA3162"/>
  <c r="AB3162" s="1"/>
  <c r="AA3163"/>
  <c r="AB3163"/>
  <c r="AA3164"/>
  <c r="AB3164"/>
  <c r="AA3165"/>
  <c r="AB3165"/>
  <c r="AA3166"/>
  <c r="AB3166" s="1"/>
  <c r="AA3167"/>
  <c r="AB3167"/>
  <c r="AA3168"/>
  <c r="AB3168"/>
  <c r="AA3169"/>
  <c r="AB3169"/>
  <c r="AA3170"/>
  <c r="AB3170" s="1"/>
  <c r="AA3171"/>
  <c r="AB3171"/>
  <c r="AA3172"/>
  <c r="AB3172"/>
  <c r="AA3173"/>
  <c r="AB3173"/>
  <c r="AA3174"/>
  <c r="AB3174" s="1"/>
  <c r="AA3175"/>
  <c r="AB3175"/>
  <c r="AA3176"/>
  <c r="AB3176"/>
  <c r="AA3177"/>
  <c r="AB3177"/>
  <c r="AA3178"/>
  <c r="AB3178" s="1"/>
  <c r="AA3179"/>
  <c r="AB3179"/>
  <c r="AA3180"/>
  <c r="AB3180"/>
  <c r="AA3181"/>
  <c r="AB3181"/>
  <c r="AA3182"/>
  <c r="AB3182" s="1"/>
  <c r="AA3183"/>
  <c r="AB3183"/>
  <c r="AA3184"/>
  <c r="AB3184"/>
  <c r="AA3185"/>
  <c r="AB3185"/>
  <c r="AA3186"/>
  <c r="AB3186" s="1"/>
  <c r="AA3187"/>
  <c r="AB3187"/>
  <c r="AA3188"/>
  <c r="AB3188"/>
  <c r="AA3189"/>
  <c r="AB3189"/>
  <c r="AA3190"/>
  <c r="AB3190" s="1"/>
  <c r="AA3191"/>
  <c r="AB3191"/>
  <c r="AA3192"/>
  <c r="AB3192"/>
  <c r="AA3193"/>
  <c r="AB3193"/>
  <c r="AA3194"/>
  <c r="AB3194" s="1"/>
  <c r="AA3195"/>
  <c r="AB3195"/>
  <c r="AA3196"/>
  <c r="AB3196"/>
  <c r="AA3197"/>
  <c r="AB3197"/>
  <c r="AA3198"/>
  <c r="AB3198" s="1"/>
  <c r="AA3199"/>
  <c r="AB3199"/>
  <c r="AA3200"/>
  <c r="AB3200"/>
  <c r="AA3201"/>
  <c r="AB3201"/>
  <c r="AA3202"/>
  <c r="AB3202" s="1"/>
  <c r="AA3203"/>
  <c r="AB3203"/>
  <c r="AA3204"/>
  <c r="AB3204"/>
  <c r="AA3205"/>
  <c r="AB3205"/>
  <c r="AA3206"/>
  <c r="AB3206" s="1"/>
  <c r="AA3207"/>
  <c r="AB3207"/>
  <c r="AA3208"/>
  <c r="AB3208"/>
  <c r="AA3209"/>
  <c r="AB3209"/>
  <c r="AA3210"/>
  <c r="AB3210" s="1"/>
  <c r="AA3211"/>
  <c r="AB3211"/>
  <c r="AA3212"/>
  <c r="AB3212"/>
  <c r="AA3213"/>
  <c r="AB3213"/>
  <c r="AA3214"/>
  <c r="AB3214" s="1"/>
  <c r="AA3215"/>
  <c r="AB3215"/>
  <c r="AA3216"/>
  <c r="AB3216"/>
  <c r="AA3217"/>
  <c r="AB3217"/>
  <c r="AA3218"/>
  <c r="AB3218" s="1"/>
  <c r="AA3219"/>
  <c r="AB3219"/>
  <c r="AA3220"/>
  <c r="AB3220"/>
  <c r="AA3221"/>
  <c r="AB3221"/>
  <c r="AA3222"/>
  <c r="AB3222" s="1"/>
  <c r="AA3223"/>
  <c r="AB3223"/>
  <c r="AA3224"/>
  <c r="AB3224"/>
  <c r="AA3225"/>
  <c r="AB3225"/>
  <c r="AA3226"/>
  <c r="AB3226" s="1"/>
  <c r="AA3227"/>
  <c r="AB3227"/>
  <c r="AA3228"/>
  <c r="AB3228"/>
  <c r="AA3229"/>
  <c r="AB3229"/>
  <c r="AA3230"/>
  <c r="AB3230" s="1"/>
  <c r="AA3231"/>
  <c r="AB3231"/>
  <c r="AA3232"/>
  <c r="AB3232"/>
  <c r="AA3233"/>
  <c r="AB3233"/>
  <c r="AA3234"/>
  <c r="AB3234" s="1"/>
  <c r="AA3235"/>
  <c r="AB3235"/>
  <c r="AA3236"/>
  <c r="AB3236"/>
  <c r="AA3237"/>
  <c r="AB3237"/>
  <c r="AA3238"/>
  <c r="AB3238" s="1"/>
  <c r="AA3239"/>
  <c r="AB3239"/>
  <c r="AA3240"/>
  <c r="AB3240"/>
  <c r="AA3241"/>
  <c r="AB3241"/>
  <c r="AA3242"/>
  <c r="AB3242" s="1"/>
  <c r="AA3243"/>
  <c r="AB3243"/>
  <c r="AA3244"/>
  <c r="AB3244"/>
  <c r="AA3245"/>
  <c r="AB3245"/>
  <c r="AA3246"/>
  <c r="AB3246" s="1"/>
  <c r="AA3247"/>
  <c r="AB3247"/>
  <c r="AA3248"/>
  <c r="AB3248"/>
  <c r="AA3249"/>
  <c r="AB3249"/>
  <c r="AA3250"/>
  <c r="AB3250" s="1"/>
  <c r="AA3251"/>
  <c r="AB3251"/>
  <c r="AA3252"/>
  <c r="AB3252"/>
  <c r="AA3253"/>
  <c r="AB3253"/>
  <c r="AA3254"/>
  <c r="AB3254" s="1"/>
  <c r="AA3255"/>
  <c r="AB3255"/>
  <c r="AA3256"/>
  <c r="AB3256"/>
  <c r="AA3257"/>
  <c r="AB3257"/>
  <c r="AA3258"/>
  <c r="AB3258" s="1"/>
  <c r="AA3259"/>
  <c r="AB3259"/>
  <c r="AA3260"/>
  <c r="AB3260"/>
  <c r="AA3261"/>
  <c r="AB3261"/>
  <c r="AA3262"/>
  <c r="AB3262" s="1"/>
  <c r="AA3263"/>
  <c r="AB3263"/>
  <c r="AA3264"/>
  <c r="AB3264"/>
  <c r="AA3265"/>
  <c r="AB3265"/>
  <c r="AA3266"/>
  <c r="AB3266" s="1"/>
  <c r="AA3267"/>
  <c r="AB3267"/>
  <c r="AA3268"/>
  <c r="AB3268"/>
  <c r="AA3269"/>
  <c r="AB3269"/>
  <c r="AA3270"/>
  <c r="AB3270" s="1"/>
  <c r="AA3271"/>
  <c r="AB3271"/>
  <c r="AA3272"/>
  <c r="AB3272"/>
  <c r="AA3273"/>
  <c r="AB3273"/>
  <c r="AA3274"/>
  <c r="AB3274" s="1"/>
  <c r="AA3275"/>
  <c r="AB3275"/>
  <c r="AA3276"/>
  <c r="AB3276"/>
  <c r="AA3277"/>
  <c r="AB3277"/>
  <c r="AA3278"/>
  <c r="AB3278" s="1"/>
  <c r="AA3"/>
  <c r="AB3" s="1"/>
  <c r="V3"/>
  <c r="AB5" i="2"/>
  <c r="AB21"/>
  <c r="AB37"/>
  <c r="AB53"/>
  <c r="AB69"/>
  <c r="AB85"/>
  <c r="AB101"/>
  <c r="AB117"/>
  <c r="AB133"/>
  <c r="AB149"/>
  <c r="AB165"/>
  <c r="AB181"/>
  <c r="AB197"/>
  <c r="AB213"/>
  <c r="AB229"/>
  <c r="AB245"/>
  <c r="AB261"/>
  <c r="AB277"/>
  <c r="AB294"/>
  <c r="AB310"/>
  <c r="AA235"/>
  <c r="AB235" s="1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S3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296"/>
  <c r="S297"/>
  <c r="S298"/>
  <c r="S299"/>
  <c r="T299" s="1"/>
  <c r="W299" s="1"/>
  <c r="S295"/>
  <c r="AA4"/>
  <c r="AB4" s="1"/>
  <c r="AA5"/>
  <c r="AA6"/>
  <c r="AB6" s="1"/>
  <c r="AA7"/>
  <c r="AB7" s="1"/>
  <c r="AA8"/>
  <c r="AB8" s="1"/>
  <c r="AA9"/>
  <c r="AB9" s="1"/>
  <c r="AA10"/>
  <c r="AB10" s="1"/>
  <c r="AA11"/>
  <c r="AB11" s="1"/>
  <c r="AA12"/>
  <c r="AB12" s="1"/>
  <c r="AA13"/>
  <c r="AB13" s="1"/>
  <c r="AA14"/>
  <c r="AB14" s="1"/>
  <c r="AA15"/>
  <c r="AB15" s="1"/>
  <c r="AA16"/>
  <c r="AB16" s="1"/>
  <c r="AA17"/>
  <c r="AB17" s="1"/>
  <c r="AA18"/>
  <c r="AB18" s="1"/>
  <c r="AA19"/>
  <c r="AB19" s="1"/>
  <c r="AA20"/>
  <c r="AB20" s="1"/>
  <c r="AA21"/>
  <c r="AA22"/>
  <c r="AB22" s="1"/>
  <c r="AA23"/>
  <c r="AB23" s="1"/>
  <c r="AA24"/>
  <c r="AB24" s="1"/>
  <c r="AA25"/>
  <c r="AB25" s="1"/>
  <c r="AA26"/>
  <c r="AB26" s="1"/>
  <c r="AA27"/>
  <c r="AB27" s="1"/>
  <c r="AA28"/>
  <c r="AB28" s="1"/>
  <c r="AA29"/>
  <c r="AB29" s="1"/>
  <c r="AA30"/>
  <c r="AB30" s="1"/>
  <c r="AA31"/>
  <c r="AB31" s="1"/>
  <c r="AA32"/>
  <c r="AB32" s="1"/>
  <c r="AA33"/>
  <c r="AB33" s="1"/>
  <c r="AA34"/>
  <c r="AB34" s="1"/>
  <c r="AA35"/>
  <c r="AB35" s="1"/>
  <c r="AA36"/>
  <c r="AB36" s="1"/>
  <c r="AA37"/>
  <c r="AA38"/>
  <c r="AB38" s="1"/>
  <c r="AA39"/>
  <c r="AB39" s="1"/>
  <c r="AA40"/>
  <c r="AB40" s="1"/>
  <c r="AA41"/>
  <c r="AB41" s="1"/>
  <c r="AA42"/>
  <c r="AB42" s="1"/>
  <c r="AA43"/>
  <c r="AB43" s="1"/>
  <c r="AA44"/>
  <c r="AB44" s="1"/>
  <c r="AA45"/>
  <c r="AB45" s="1"/>
  <c r="AA46"/>
  <c r="AB46" s="1"/>
  <c r="AA47"/>
  <c r="AB47" s="1"/>
  <c r="AA48"/>
  <c r="AB48" s="1"/>
  <c r="AA49"/>
  <c r="AB49" s="1"/>
  <c r="AA50"/>
  <c r="AB50" s="1"/>
  <c r="AA51"/>
  <c r="AB51" s="1"/>
  <c r="AA52"/>
  <c r="AB52" s="1"/>
  <c r="AA53"/>
  <c r="AA54"/>
  <c r="AB54" s="1"/>
  <c r="AA55"/>
  <c r="AB55" s="1"/>
  <c r="AA56"/>
  <c r="AB56" s="1"/>
  <c r="AA57"/>
  <c r="AB57" s="1"/>
  <c r="AA58"/>
  <c r="AB58" s="1"/>
  <c r="AA59"/>
  <c r="AB59" s="1"/>
  <c r="AA60"/>
  <c r="AB60" s="1"/>
  <c r="AA61"/>
  <c r="AB61" s="1"/>
  <c r="AA62"/>
  <c r="AB62" s="1"/>
  <c r="AA63"/>
  <c r="AB63" s="1"/>
  <c r="AA64"/>
  <c r="AB64" s="1"/>
  <c r="AA65"/>
  <c r="AB65" s="1"/>
  <c r="AA66"/>
  <c r="AB66" s="1"/>
  <c r="AA67"/>
  <c r="AB67" s="1"/>
  <c r="AA68"/>
  <c r="AB68" s="1"/>
  <c r="AA69"/>
  <c r="AA70"/>
  <c r="AB70" s="1"/>
  <c r="AA71"/>
  <c r="AB71" s="1"/>
  <c r="AA72"/>
  <c r="AB72" s="1"/>
  <c r="AA73"/>
  <c r="AB73" s="1"/>
  <c r="AA74"/>
  <c r="AB74" s="1"/>
  <c r="AA75"/>
  <c r="AB75" s="1"/>
  <c r="AA76"/>
  <c r="AB76" s="1"/>
  <c r="AA77"/>
  <c r="AB77" s="1"/>
  <c r="AA78"/>
  <c r="AB78" s="1"/>
  <c r="AA79"/>
  <c r="AB79" s="1"/>
  <c r="AA80"/>
  <c r="AB80" s="1"/>
  <c r="AA81"/>
  <c r="AB81" s="1"/>
  <c r="AA82"/>
  <c r="AB82" s="1"/>
  <c r="AA83"/>
  <c r="AB83" s="1"/>
  <c r="AA84"/>
  <c r="AB84" s="1"/>
  <c r="AA85"/>
  <c r="AA86"/>
  <c r="AB86" s="1"/>
  <c r="AA87"/>
  <c r="AB87" s="1"/>
  <c r="AA88"/>
  <c r="AB88" s="1"/>
  <c r="AA89"/>
  <c r="AB89" s="1"/>
  <c r="AA90"/>
  <c r="AB90" s="1"/>
  <c r="AA91"/>
  <c r="AB91" s="1"/>
  <c r="AA92"/>
  <c r="AB92" s="1"/>
  <c r="AA93"/>
  <c r="AB93" s="1"/>
  <c r="AA94"/>
  <c r="AB94" s="1"/>
  <c r="AA95"/>
  <c r="AB95" s="1"/>
  <c r="AA96"/>
  <c r="AB96" s="1"/>
  <c r="AA97"/>
  <c r="AB97" s="1"/>
  <c r="AA98"/>
  <c r="AB98" s="1"/>
  <c r="AA99"/>
  <c r="AB99" s="1"/>
  <c r="AA100"/>
  <c r="AB100" s="1"/>
  <c r="AA101"/>
  <c r="AA102"/>
  <c r="AB102" s="1"/>
  <c r="AA103"/>
  <c r="AB103" s="1"/>
  <c r="AA104"/>
  <c r="AB104" s="1"/>
  <c r="AA105"/>
  <c r="AB105" s="1"/>
  <c r="AA106"/>
  <c r="AB106" s="1"/>
  <c r="AA107"/>
  <c r="AB107" s="1"/>
  <c r="AA108"/>
  <c r="AB108" s="1"/>
  <c r="AA109"/>
  <c r="AB109" s="1"/>
  <c r="AA110"/>
  <c r="AB110" s="1"/>
  <c r="AA111"/>
  <c r="AB111" s="1"/>
  <c r="AA112"/>
  <c r="AB112" s="1"/>
  <c r="AA113"/>
  <c r="AB113" s="1"/>
  <c r="AA114"/>
  <c r="AB114" s="1"/>
  <c r="AA115"/>
  <c r="AB115" s="1"/>
  <c r="AA116"/>
  <c r="AB116" s="1"/>
  <c r="AA117"/>
  <c r="AA118"/>
  <c r="AB118" s="1"/>
  <c r="AA119"/>
  <c r="AB119" s="1"/>
  <c r="AA120"/>
  <c r="AB120" s="1"/>
  <c r="AA121"/>
  <c r="AB121" s="1"/>
  <c r="AA122"/>
  <c r="AB122" s="1"/>
  <c r="AA123"/>
  <c r="AB123" s="1"/>
  <c r="AA124"/>
  <c r="AB124" s="1"/>
  <c r="AA125"/>
  <c r="AB125" s="1"/>
  <c r="AA126"/>
  <c r="AB126" s="1"/>
  <c r="AA127"/>
  <c r="AB127" s="1"/>
  <c r="AA128"/>
  <c r="AB128" s="1"/>
  <c r="AA129"/>
  <c r="AB129" s="1"/>
  <c r="AA130"/>
  <c r="AB130" s="1"/>
  <c r="AA131"/>
  <c r="AB131" s="1"/>
  <c r="AA132"/>
  <c r="AB132" s="1"/>
  <c r="AA133"/>
  <c r="AA134"/>
  <c r="AB134" s="1"/>
  <c r="AA135"/>
  <c r="AB135" s="1"/>
  <c r="AA136"/>
  <c r="AB136" s="1"/>
  <c r="AA137"/>
  <c r="AB137" s="1"/>
  <c r="AA138"/>
  <c r="AB138" s="1"/>
  <c r="AA139"/>
  <c r="AB139" s="1"/>
  <c r="AA140"/>
  <c r="AB140" s="1"/>
  <c r="AA141"/>
  <c r="AB141" s="1"/>
  <c r="AA142"/>
  <c r="AB142" s="1"/>
  <c r="AA143"/>
  <c r="AB143" s="1"/>
  <c r="AA144"/>
  <c r="AB144" s="1"/>
  <c r="AA145"/>
  <c r="AB145" s="1"/>
  <c r="AA146"/>
  <c r="AB146" s="1"/>
  <c r="AA147"/>
  <c r="AB147" s="1"/>
  <c r="AA148"/>
  <c r="AB148" s="1"/>
  <c r="AA149"/>
  <c r="AA150"/>
  <c r="AB150" s="1"/>
  <c r="AA151"/>
  <c r="AB151" s="1"/>
  <c r="AA152"/>
  <c r="AB152" s="1"/>
  <c r="AA153"/>
  <c r="AB153" s="1"/>
  <c r="AA154"/>
  <c r="AB154" s="1"/>
  <c r="AA155"/>
  <c r="AB155" s="1"/>
  <c r="AA156"/>
  <c r="AB156" s="1"/>
  <c r="AA157"/>
  <c r="AB157" s="1"/>
  <c r="AA158"/>
  <c r="AB158" s="1"/>
  <c r="AA159"/>
  <c r="AB159" s="1"/>
  <c r="AA160"/>
  <c r="AB160" s="1"/>
  <c r="AA161"/>
  <c r="AB161" s="1"/>
  <c r="AA162"/>
  <c r="AB162" s="1"/>
  <c r="AA163"/>
  <c r="AB163" s="1"/>
  <c r="AA164"/>
  <c r="AB164" s="1"/>
  <c r="AA165"/>
  <c r="AA166"/>
  <c r="AB166" s="1"/>
  <c r="AA167"/>
  <c r="AB167" s="1"/>
  <c r="AA168"/>
  <c r="AB168" s="1"/>
  <c r="AA169"/>
  <c r="AB169" s="1"/>
  <c r="AA170"/>
  <c r="AB170" s="1"/>
  <c r="AA171"/>
  <c r="AB171" s="1"/>
  <c r="AA172"/>
  <c r="AB172" s="1"/>
  <c r="AA173"/>
  <c r="AB173" s="1"/>
  <c r="AA174"/>
  <c r="AB174" s="1"/>
  <c r="AA175"/>
  <c r="AB175" s="1"/>
  <c r="AA176"/>
  <c r="AB176" s="1"/>
  <c r="AA177"/>
  <c r="AB177" s="1"/>
  <c r="AA178"/>
  <c r="AB178" s="1"/>
  <c r="AA179"/>
  <c r="AB179" s="1"/>
  <c r="AA180"/>
  <c r="AB180" s="1"/>
  <c r="AA181"/>
  <c r="AA182"/>
  <c r="AB182" s="1"/>
  <c r="AA183"/>
  <c r="AB183" s="1"/>
  <c r="AA184"/>
  <c r="AB184" s="1"/>
  <c r="AA185"/>
  <c r="AB185" s="1"/>
  <c r="AA186"/>
  <c r="AB186" s="1"/>
  <c r="AA187"/>
  <c r="AB187" s="1"/>
  <c r="AA188"/>
  <c r="AB188" s="1"/>
  <c r="AA189"/>
  <c r="AB189" s="1"/>
  <c r="AA190"/>
  <c r="AB190" s="1"/>
  <c r="AA191"/>
  <c r="AB191" s="1"/>
  <c r="AA192"/>
  <c r="AB192" s="1"/>
  <c r="AA193"/>
  <c r="AB193" s="1"/>
  <c r="AA194"/>
  <c r="AB194" s="1"/>
  <c r="AA195"/>
  <c r="AB195" s="1"/>
  <c r="AA196"/>
  <c r="AB196" s="1"/>
  <c r="AA197"/>
  <c r="AA198"/>
  <c r="AB198" s="1"/>
  <c r="AA199"/>
  <c r="AB199" s="1"/>
  <c r="AA200"/>
  <c r="AB200" s="1"/>
  <c r="AA201"/>
  <c r="AB201" s="1"/>
  <c r="AA202"/>
  <c r="AB202" s="1"/>
  <c r="AA203"/>
  <c r="AB203" s="1"/>
  <c r="AA204"/>
  <c r="AB204" s="1"/>
  <c r="AA205"/>
  <c r="AB205" s="1"/>
  <c r="AA206"/>
  <c r="AB206" s="1"/>
  <c r="AA207"/>
  <c r="AB207" s="1"/>
  <c r="AA208"/>
  <c r="AB208" s="1"/>
  <c r="AA209"/>
  <c r="AB209" s="1"/>
  <c r="AA210"/>
  <c r="AB210" s="1"/>
  <c r="AA211"/>
  <c r="AB211" s="1"/>
  <c r="AA212"/>
  <c r="AB212" s="1"/>
  <c r="AA213"/>
  <c r="AA214"/>
  <c r="AB214" s="1"/>
  <c r="AA215"/>
  <c r="AB215" s="1"/>
  <c r="AA216"/>
  <c r="AB216" s="1"/>
  <c r="AA217"/>
  <c r="AB217" s="1"/>
  <c r="AA218"/>
  <c r="AB218" s="1"/>
  <c r="AA219"/>
  <c r="AB219" s="1"/>
  <c r="AA220"/>
  <c r="AB220" s="1"/>
  <c r="AA221"/>
  <c r="AB221" s="1"/>
  <c r="AA222"/>
  <c r="AB222" s="1"/>
  <c r="AA223"/>
  <c r="AB223" s="1"/>
  <c r="AA224"/>
  <c r="AB224" s="1"/>
  <c r="AA225"/>
  <c r="AB225" s="1"/>
  <c r="AA226"/>
  <c r="AB226" s="1"/>
  <c r="AA227"/>
  <c r="AB227" s="1"/>
  <c r="AA228"/>
  <c r="AB228" s="1"/>
  <c r="AA229"/>
  <c r="AA230"/>
  <c r="AB230" s="1"/>
  <c r="AA231"/>
  <c r="AB231" s="1"/>
  <c r="AA232"/>
  <c r="AB232" s="1"/>
  <c r="AA233"/>
  <c r="AB233" s="1"/>
  <c r="AA234"/>
  <c r="AB234" s="1"/>
  <c r="AA236"/>
  <c r="AB236" s="1"/>
  <c r="AA237"/>
  <c r="AB237" s="1"/>
  <c r="AA238"/>
  <c r="AB238" s="1"/>
  <c r="AA239"/>
  <c r="AB239" s="1"/>
  <c r="AA240"/>
  <c r="AB240" s="1"/>
  <c r="AA241"/>
  <c r="AB241" s="1"/>
  <c r="AA242"/>
  <c r="AB242" s="1"/>
  <c r="AA243"/>
  <c r="AB243" s="1"/>
  <c r="AA244"/>
  <c r="AB244" s="1"/>
  <c r="AA245"/>
  <c r="AA246"/>
  <c r="AB246" s="1"/>
  <c r="AA247"/>
  <c r="AB247" s="1"/>
  <c r="AA248"/>
  <c r="AB248" s="1"/>
  <c r="AA249"/>
  <c r="AB249" s="1"/>
  <c r="AA250"/>
  <c r="AB250" s="1"/>
  <c r="AA251"/>
  <c r="AB251" s="1"/>
  <c r="AA252"/>
  <c r="AB252" s="1"/>
  <c r="AA253"/>
  <c r="AB253" s="1"/>
  <c r="AA254"/>
  <c r="AB254" s="1"/>
  <c r="AA255"/>
  <c r="AB255" s="1"/>
  <c r="AA256"/>
  <c r="AB256" s="1"/>
  <c r="AA257"/>
  <c r="AB257" s="1"/>
  <c r="AA258"/>
  <c r="AB258" s="1"/>
  <c r="AA259"/>
  <c r="AB259" s="1"/>
  <c r="AA260"/>
  <c r="AB260" s="1"/>
  <c r="AA261"/>
  <c r="AA262"/>
  <c r="AB262" s="1"/>
  <c r="AA263"/>
  <c r="AB263" s="1"/>
  <c r="AA264"/>
  <c r="AB264" s="1"/>
  <c r="AA265"/>
  <c r="AB265" s="1"/>
  <c r="AA266"/>
  <c r="AB266" s="1"/>
  <c r="AA267"/>
  <c r="AB267" s="1"/>
  <c r="AA268"/>
  <c r="AB268" s="1"/>
  <c r="AA269"/>
  <c r="AB269" s="1"/>
  <c r="AA270"/>
  <c r="AB270" s="1"/>
  <c r="AA271"/>
  <c r="AB271" s="1"/>
  <c r="AA272"/>
  <c r="AB272" s="1"/>
  <c r="AA273"/>
  <c r="AB273" s="1"/>
  <c r="AA274"/>
  <c r="AB274" s="1"/>
  <c r="AA275"/>
  <c r="AB275" s="1"/>
  <c r="AA276"/>
  <c r="AB276" s="1"/>
  <c r="AA277"/>
  <c r="AA278"/>
  <c r="AB278" s="1"/>
  <c r="AA279"/>
  <c r="AB279" s="1"/>
  <c r="AA280"/>
  <c r="AB280" s="1"/>
  <c r="AA281"/>
  <c r="AB281" s="1"/>
  <c r="AA282"/>
  <c r="AB282" s="1"/>
  <c r="AA283"/>
  <c r="AB283" s="1"/>
  <c r="AA284"/>
  <c r="AB284" s="1"/>
  <c r="AA285"/>
  <c r="AB285" s="1"/>
  <c r="AA286"/>
  <c r="AB286" s="1"/>
  <c r="AA287"/>
  <c r="AB287" s="1"/>
  <c r="AA288"/>
  <c r="AB288" s="1"/>
  <c r="AA289"/>
  <c r="AB289" s="1"/>
  <c r="AA290"/>
  <c r="AB290" s="1"/>
  <c r="AA291"/>
  <c r="AB291" s="1"/>
  <c r="AA292"/>
  <c r="AB292" s="1"/>
  <c r="AA293"/>
  <c r="AB293" s="1"/>
  <c r="AA294"/>
  <c r="AA295"/>
  <c r="AB295" s="1"/>
  <c r="AA296"/>
  <c r="AB296" s="1"/>
  <c r="AA297"/>
  <c r="AB297" s="1"/>
  <c r="AA298"/>
  <c r="AB298" s="1"/>
  <c r="AA299"/>
  <c r="AB299" s="1"/>
  <c r="AA300"/>
  <c r="AB300" s="1"/>
  <c r="AA301"/>
  <c r="AB301" s="1"/>
  <c r="AA302"/>
  <c r="AB302" s="1"/>
  <c r="AA303"/>
  <c r="AB303" s="1"/>
  <c r="AA304"/>
  <c r="AB304" s="1"/>
  <c r="AA305"/>
  <c r="AB305" s="1"/>
  <c r="AA306"/>
  <c r="AB306" s="1"/>
  <c r="AA307"/>
  <c r="AB307" s="1"/>
  <c r="AA308"/>
  <c r="AB308" s="1"/>
  <c r="AA309"/>
  <c r="AB309" s="1"/>
  <c r="AA310"/>
  <c r="AA311"/>
  <c r="AB311" s="1"/>
  <c r="AA312"/>
  <c r="AB312" s="1"/>
  <c r="AA313"/>
  <c r="AB313" s="1"/>
  <c r="AA314"/>
  <c r="AB314" s="1"/>
  <c r="AA315"/>
  <c r="AB315" s="1"/>
  <c r="AA316"/>
  <c r="AB316" s="1"/>
  <c r="AA317"/>
  <c r="AB317" s="1"/>
  <c r="AA318"/>
  <c r="AB318" s="1"/>
  <c r="AA319"/>
  <c r="AB319" s="1"/>
  <c r="AA320"/>
  <c r="AB320" s="1"/>
  <c r="AA321"/>
  <c r="AB321" s="1"/>
  <c r="AA322"/>
  <c r="AB322" s="1"/>
  <c r="AA323"/>
  <c r="AB323" s="1"/>
  <c r="AA324"/>
  <c r="AB324" s="1"/>
  <c r="AA325"/>
  <c r="AB325" s="1"/>
  <c r="AA326"/>
  <c r="AB326" s="1"/>
  <c r="AA327"/>
  <c r="AB327" s="1"/>
  <c r="AA328"/>
  <c r="AB328" s="1"/>
  <c r="AA329"/>
  <c r="AB329" s="1"/>
  <c r="AA330"/>
  <c r="AB330" s="1"/>
  <c r="AA331"/>
  <c r="AB331" s="1"/>
  <c r="AA332"/>
  <c r="AB332" s="1"/>
  <c r="AA333"/>
  <c r="AB333" s="1"/>
  <c r="AA334"/>
  <c r="AB334" s="1"/>
  <c r="AA335"/>
  <c r="AB335" s="1"/>
  <c r="AA336"/>
  <c r="AB336" s="1"/>
  <c r="AA337"/>
  <c r="AB337" s="1"/>
  <c r="AA338"/>
  <c r="AB338" s="1"/>
  <c r="AA339"/>
  <c r="AB339" s="1"/>
  <c r="AA340"/>
  <c r="AB340" s="1"/>
  <c r="AA341"/>
  <c r="AB341" s="1"/>
  <c r="AA342"/>
  <c r="AB342" s="1"/>
  <c r="AA343"/>
  <c r="AB343" s="1"/>
  <c r="AA344"/>
  <c r="AB344" s="1"/>
  <c r="AA345"/>
  <c r="AB345" s="1"/>
  <c r="AA346"/>
  <c r="AB346" s="1"/>
  <c r="AA347"/>
  <c r="AB347" s="1"/>
  <c r="AA348"/>
  <c r="AB348" s="1"/>
  <c r="AA349"/>
  <c r="AB349" s="1"/>
  <c r="AA350"/>
  <c r="AB350" s="1"/>
  <c r="AA351"/>
  <c r="AB351" s="1"/>
  <c r="AA352"/>
  <c r="AB352" s="1"/>
  <c r="AA353"/>
  <c r="AB353" s="1"/>
  <c r="AA354"/>
  <c r="AB354" s="1"/>
  <c r="AA355"/>
  <c r="AB355" s="1"/>
  <c r="AA356"/>
  <c r="AB356" s="1"/>
  <c r="AA357"/>
  <c r="AB357" s="1"/>
  <c r="AA358"/>
  <c r="AB358" s="1"/>
  <c r="AA359"/>
  <c r="AB359" s="1"/>
  <c r="AA360"/>
  <c r="AB360" s="1"/>
  <c r="AA361"/>
  <c r="AB361" s="1"/>
  <c r="AA362"/>
  <c r="AB362" s="1"/>
  <c r="AA363"/>
  <c r="AB363" s="1"/>
  <c r="AA364"/>
  <c r="AB364" s="1"/>
  <c r="AA365"/>
  <c r="AB365" s="1"/>
  <c r="AA366"/>
  <c r="AB366" s="1"/>
  <c r="AA367"/>
  <c r="AB367" s="1"/>
  <c r="AA368"/>
  <c r="AB368" s="1"/>
  <c r="AA369"/>
  <c r="AB369" s="1"/>
  <c r="AA370"/>
  <c r="AB370" s="1"/>
  <c r="AA371"/>
  <c r="AB371" s="1"/>
  <c r="AA372"/>
  <c r="AB372" s="1"/>
  <c r="AA373"/>
  <c r="AB373" s="1"/>
  <c r="AA374"/>
  <c r="AB374" s="1"/>
  <c r="AA375"/>
  <c r="AB375" s="1"/>
  <c r="AA376"/>
  <c r="AB376" s="1"/>
  <c r="AA377"/>
  <c r="AB377" s="1"/>
  <c r="AA378"/>
  <c r="AB378" s="1"/>
  <c r="AA379"/>
  <c r="AB379" s="1"/>
  <c r="AA380"/>
  <c r="AB380" s="1"/>
  <c r="AA381"/>
  <c r="AB381" s="1"/>
  <c r="AA382"/>
  <c r="AB382" s="1"/>
  <c r="AA383"/>
  <c r="AB383" s="1"/>
  <c r="AA384"/>
  <c r="AB384" s="1"/>
  <c r="AA385"/>
  <c r="AB385" s="1"/>
  <c r="AA386"/>
  <c r="AB386" s="1"/>
  <c r="AA387"/>
  <c r="AB387" s="1"/>
  <c r="AA388"/>
  <c r="AB388" s="1"/>
  <c r="AA389"/>
  <c r="AB389" s="1"/>
  <c r="AA390"/>
  <c r="AB390" s="1"/>
  <c r="AA391"/>
  <c r="AB391" s="1"/>
  <c r="AA392"/>
  <c r="AB392" s="1"/>
  <c r="AA393"/>
  <c r="AB393" s="1"/>
  <c r="AA394"/>
  <c r="AB394" s="1"/>
  <c r="AA395"/>
  <c r="AB395" s="1"/>
  <c r="AA396"/>
  <c r="AB396" s="1"/>
  <c r="AA397"/>
  <c r="AB397" s="1"/>
  <c r="AA398"/>
  <c r="AB398" s="1"/>
  <c r="AA399"/>
  <c r="AB399" s="1"/>
  <c r="AA400"/>
  <c r="AB400" s="1"/>
  <c r="AA401"/>
  <c r="AB401" s="1"/>
  <c r="AA402"/>
  <c r="AB402" s="1"/>
  <c r="AA403"/>
  <c r="AB403" s="1"/>
  <c r="AA404"/>
  <c r="AB404" s="1"/>
  <c r="AA405"/>
  <c r="AB405" s="1"/>
  <c r="AA406"/>
  <c r="AB406" s="1"/>
  <c r="AA407"/>
  <c r="AB407" s="1"/>
  <c r="AA408"/>
  <c r="AB408" s="1"/>
  <c r="AA409"/>
  <c r="AB409" s="1"/>
  <c r="AA410"/>
  <c r="AB410" s="1"/>
  <c r="AA411"/>
  <c r="AB411" s="1"/>
  <c r="AA412"/>
  <c r="AB412" s="1"/>
  <c r="AA413"/>
  <c r="AB413" s="1"/>
  <c r="AA414"/>
  <c r="AB414" s="1"/>
  <c r="AA415"/>
  <c r="AB415" s="1"/>
  <c r="AA416"/>
  <c r="AB416" s="1"/>
  <c r="AA417"/>
  <c r="AB417" s="1"/>
  <c r="AA418"/>
  <c r="AB418" s="1"/>
  <c r="AA419"/>
  <c r="AB419" s="1"/>
  <c r="AA420"/>
  <c r="AB420" s="1"/>
  <c r="AA421"/>
  <c r="AB421" s="1"/>
  <c r="AA422"/>
  <c r="AB422" s="1"/>
  <c r="AA423"/>
  <c r="AB423" s="1"/>
  <c r="AA424"/>
  <c r="AB424" s="1"/>
  <c r="AA425"/>
  <c r="AB425" s="1"/>
  <c r="AA426"/>
  <c r="AB426" s="1"/>
  <c r="AA427"/>
  <c r="AB427" s="1"/>
  <c r="AA428"/>
  <c r="AB428" s="1"/>
  <c r="AA429"/>
  <c r="AB429" s="1"/>
  <c r="AA430"/>
  <c r="AB430" s="1"/>
  <c r="AA431"/>
  <c r="AB431" s="1"/>
  <c r="AA432"/>
  <c r="AB432" s="1"/>
  <c r="AA433"/>
  <c r="AB433" s="1"/>
  <c r="AA434"/>
  <c r="AB434" s="1"/>
  <c r="AA435"/>
  <c r="AB435" s="1"/>
  <c r="AA436"/>
  <c r="AB436" s="1"/>
  <c r="AA437"/>
  <c r="AB437" s="1"/>
  <c r="AA438"/>
  <c r="AB438" s="1"/>
  <c r="AA439"/>
  <c r="AB439" s="1"/>
  <c r="AA440"/>
  <c r="AB440" s="1"/>
  <c r="AA441"/>
  <c r="AB441" s="1"/>
  <c r="AA442"/>
  <c r="AB442" s="1"/>
  <c r="AA443"/>
  <c r="AB443" s="1"/>
  <c r="AA444"/>
  <c r="AB444" s="1"/>
  <c r="AA445"/>
  <c r="AB445" s="1"/>
  <c r="AA446"/>
  <c r="AB446" s="1"/>
  <c r="AA447"/>
  <c r="AB447" s="1"/>
  <c r="AA448"/>
  <c r="AB448" s="1"/>
  <c r="AA449"/>
  <c r="AB449" s="1"/>
  <c r="AA450"/>
  <c r="AB450" s="1"/>
  <c r="AA451"/>
  <c r="AB451" s="1"/>
  <c r="AA452"/>
  <c r="AB452" s="1"/>
  <c r="AA453"/>
  <c r="AB453" s="1"/>
  <c r="AA454"/>
  <c r="AB454" s="1"/>
  <c r="AA455"/>
  <c r="AB455" s="1"/>
  <c r="AA456"/>
  <c r="AB456" s="1"/>
  <c r="AA457"/>
  <c r="AB457" s="1"/>
  <c r="AA458"/>
  <c r="AB458" s="1"/>
  <c r="AA459"/>
  <c r="AB459" s="1"/>
  <c r="AA460"/>
  <c r="AB460" s="1"/>
  <c r="AA461"/>
  <c r="AB461" s="1"/>
  <c r="AA462"/>
  <c r="AB462" s="1"/>
  <c r="AA463"/>
  <c r="AB463" s="1"/>
  <c r="AA464"/>
  <c r="AB464" s="1"/>
  <c r="AA465"/>
  <c r="AB465" s="1"/>
  <c r="AA466"/>
  <c r="AB466" s="1"/>
  <c r="AA467"/>
  <c r="AB467" s="1"/>
  <c r="AA468"/>
  <c r="AB468" s="1"/>
  <c r="AA469"/>
  <c r="AB469" s="1"/>
  <c r="AA470"/>
  <c r="AB470" s="1"/>
  <c r="AA471"/>
  <c r="AB471" s="1"/>
  <c r="AA472"/>
  <c r="AB472" s="1"/>
  <c r="AA473"/>
  <c r="AB473" s="1"/>
  <c r="AA474"/>
  <c r="AB474" s="1"/>
  <c r="AA475"/>
  <c r="AB475" s="1"/>
  <c r="AA476"/>
  <c r="AB476" s="1"/>
  <c r="AA477"/>
  <c r="AB477" s="1"/>
  <c r="AA478"/>
  <c r="AB478" s="1"/>
  <c r="AA479"/>
  <c r="AB479" s="1"/>
  <c r="AA480"/>
  <c r="AB480" s="1"/>
  <c r="AA481"/>
  <c r="AB481" s="1"/>
  <c r="AA482"/>
  <c r="AB482" s="1"/>
  <c r="AA483"/>
  <c r="AB483" s="1"/>
  <c r="AA484"/>
  <c r="AB484" s="1"/>
  <c r="AA485"/>
  <c r="AB485" s="1"/>
  <c r="AA486"/>
  <c r="AB486" s="1"/>
  <c r="AA487"/>
  <c r="AB487" s="1"/>
  <c r="AA488"/>
  <c r="AB488" s="1"/>
  <c r="AA489"/>
  <c r="AB489" s="1"/>
  <c r="AA490"/>
  <c r="AB490" s="1"/>
  <c r="AA491"/>
  <c r="AB491" s="1"/>
  <c r="AA492"/>
  <c r="AB492" s="1"/>
  <c r="AA493"/>
  <c r="AB493" s="1"/>
  <c r="AA494"/>
  <c r="AB494" s="1"/>
  <c r="AA495"/>
  <c r="AB495" s="1"/>
  <c r="AA496"/>
  <c r="AB496" s="1"/>
  <c r="AA497"/>
  <c r="AB497" s="1"/>
  <c r="AA498"/>
  <c r="AB498" s="1"/>
  <c r="AA499"/>
  <c r="AB499" s="1"/>
  <c r="AA500"/>
  <c r="AB500" s="1"/>
  <c r="AA501"/>
  <c r="AB501" s="1"/>
  <c r="AA502"/>
  <c r="AB502" s="1"/>
  <c r="AA503"/>
  <c r="AB503" s="1"/>
  <c r="AA504"/>
  <c r="AB504" s="1"/>
  <c r="AA505"/>
  <c r="AB505" s="1"/>
  <c r="AA506"/>
  <c r="AB506" s="1"/>
  <c r="AA507"/>
  <c r="AB507" s="1"/>
  <c r="AA508"/>
  <c r="AB508" s="1"/>
  <c r="AA509"/>
  <c r="AB509" s="1"/>
  <c r="AA510"/>
  <c r="AB510" s="1"/>
  <c r="AA511"/>
  <c r="AB511" s="1"/>
  <c r="AA512"/>
  <c r="AB512" s="1"/>
  <c r="AA513"/>
  <c r="AB513" s="1"/>
  <c r="AA514"/>
  <c r="AB514" s="1"/>
  <c r="AA515"/>
  <c r="AB515" s="1"/>
  <c r="AA516"/>
  <c r="AB516" s="1"/>
  <c r="AA517"/>
  <c r="AB517" s="1"/>
  <c r="AA518"/>
  <c r="AB518" s="1"/>
  <c r="AA519"/>
  <c r="AB519" s="1"/>
  <c r="AA520"/>
  <c r="AB520" s="1"/>
  <c r="AA521"/>
  <c r="AB521" s="1"/>
  <c r="AA522"/>
  <c r="AB522" s="1"/>
  <c r="AA523"/>
  <c r="AB523" s="1"/>
  <c r="AA524"/>
  <c r="AB524" s="1"/>
  <c r="AA525"/>
  <c r="AB525" s="1"/>
  <c r="AA526"/>
  <c r="AB526" s="1"/>
  <c r="AA527"/>
  <c r="AB527" s="1"/>
  <c r="AA528"/>
  <c r="AB528" s="1"/>
  <c r="AA529"/>
  <c r="AB529" s="1"/>
  <c r="AA530"/>
  <c r="AB530" s="1"/>
  <c r="AA531"/>
  <c r="AB531" s="1"/>
  <c r="AA532"/>
  <c r="AB532" s="1"/>
  <c r="AA533"/>
  <c r="AB533" s="1"/>
  <c r="AA534"/>
  <c r="AB534" s="1"/>
  <c r="AA535"/>
  <c r="AB535" s="1"/>
  <c r="AA536"/>
  <c r="AB536" s="1"/>
  <c r="AA537"/>
  <c r="AB537" s="1"/>
  <c r="AA538"/>
  <c r="AB538" s="1"/>
  <c r="AA539"/>
  <c r="AB539" s="1"/>
  <c r="AA540"/>
  <c r="AB540" s="1"/>
  <c r="AA541"/>
  <c r="AB541" s="1"/>
  <c r="AA542"/>
  <c r="AB542" s="1"/>
  <c r="AA543"/>
  <c r="AB543" s="1"/>
  <c r="AA544"/>
  <c r="AB544" s="1"/>
  <c r="AA545"/>
  <c r="AB545" s="1"/>
  <c r="AA546"/>
  <c r="AB546" s="1"/>
  <c r="AA547"/>
  <c r="AB547" s="1"/>
  <c r="AA548"/>
  <c r="AB548" s="1"/>
  <c r="AA549"/>
  <c r="AB549" s="1"/>
  <c r="AA550"/>
  <c r="AB550" s="1"/>
  <c r="AA551"/>
  <c r="AB551" s="1"/>
  <c r="AA552"/>
  <c r="AB552" s="1"/>
  <c r="AA553"/>
  <c r="AB553" s="1"/>
  <c r="AA554"/>
  <c r="AB554" s="1"/>
  <c r="AA555"/>
  <c r="AB555" s="1"/>
  <c r="AA556"/>
  <c r="AB556" s="1"/>
  <c r="AA557"/>
  <c r="AB557" s="1"/>
  <c r="AA558"/>
  <c r="AB558" s="1"/>
  <c r="AA559"/>
  <c r="AB559" s="1"/>
  <c r="AA560"/>
  <c r="AB560" s="1"/>
  <c r="AA561"/>
  <c r="AB561" s="1"/>
  <c r="AA562"/>
  <c r="AB562" s="1"/>
  <c r="AA563"/>
  <c r="AB563" s="1"/>
  <c r="AA564"/>
  <c r="AB564" s="1"/>
  <c r="AA565"/>
  <c r="AB565" s="1"/>
  <c r="AA566"/>
  <c r="AB566" s="1"/>
  <c r="AA567"/>
  <c r="AB567" s="1"/>
  <c r="AA568"/>
  <c r="AB568" s="1"/>
  <c r="AA569"/>
  <c r="AB569" s="1"/>
  <c r="AA570"/>
  <c r="AB570" s="1"/>
  <c r="AA571"/>
  <c r="AB571" s="1"/>
  <c r="AA572"/>
  <c r="AB572" s="1"/>
  <c r="AA573"/>
  <c r="AB573" s="1"/>
  <c r="AA574"/>
  <c r="AB574" s="1"/>
  <c r="AA575"/>
  <c r="AB575" s="1"/>
  <c r="AA576"/>
  <c r="AB576" s="1"/>
  <c r="AA577"/>
  <c r="AB577" s="1"/>
  <c r="AA578"/>
  <c r="AB578" s="1"/>
  <c r="AA579"/>
  <c r="AB579" s="1"/>
  <c r="AA580"/>
  <c r="AB580" s="1"/>
  <c r="AA581"/>
  <c r="AB581" s="1"/>
  <c r="AA582"/>
  <c r="AB582" s="1"/>
  <c r="AA583"/>
  <c r="AB583" s="1"/>
  <c r="AA584"/>
  <c r="AB584" s="1"/>
  <c r="AA585"/>
  <c r="AB585" s="1"/>
  <c r="AA586"/>
  <c r="AB586" s="1"/>
  <c r="AA587"/>
  <c r="AB587" s="1"/>
  <c r="AA588"/>
  <c r="AB588" s="1"/>
  <c r="AA589"/>
  <c r="AB589" s="1"/>
  <c r="AA590"/>
  <c r="AB590" s="1"/>
  <c r="AA591"/>
  <c r="AB591" s="1"/>
  <c r="AA592"/>
  <c r="AB592" s="1"/>
  <c r="AA593"/>
  <c r="AB593" s="1"/>
  <c r="AA594"/>
  <c r="AB594" s="1"/>
  <c r="AA595"/>
  <c r="AB595" s="1"/>
  <c r="AA596"/>
  <c r="AB596" s="1"/>
  <c r="AA597"/>
  <c r="AB597" s="1"/>
  <c r="AA598"/>
  <c r="AB598" s="1"/>
  <c r="AA599"/>
  <c r="AB599" s="1"/>
  <c r="AA600"/>
  <c r="AB600" s="1"/>
  <c r="AA601"/>
  <c r="AB601" s="1"/>
  <c r="AA602"/>
  <c r="AB602" s="1"/>
  <c r="AA603"/>
  <c r="AB603" s="1"/>
  <c r="AA604"/>
  <c r="AB604" s="1"/>
  <c r="AA605"/>
  <c r="AB605" s="1"/>
  <c r="AA606"/>
  <c r="AB606" s="1"/>
  <c r="AA607"/>
  <c r="AB607" s="1"/>
  <c r="AA608"/>
  <c r="AB608" s="1"/>
  <c r="AA609"/>
  <c r="AB609" s="1"/>
  <c r="AA610"/>
  <c r="AB610" s="1"/>
  <c r="AA611"/>
  <c r="AB611" s="1"/>
  <c r="AA612"/>
  <c r="AB612" s="1"/>
  <c r="AA613"/>
  <c r="AB613" s="1"/>
  <c r="AA614"/>
  <c r="AB614" s="1"/>
  <c r="AA615"/>
  <c r="AB615" s="1"/>
  <c r="AA616"/>
  <c r="AB616" s="1"/>
  <c r="AA617"/>
  <c r="AB617" s="1"/>
  <c r="AA618"/>
  <c r="AB618" s="1"/>
  <c r="AA619"/>
  <c r="AB619" s="1"/>
  <c r="AA620"/>
  <c r="AB620" s="1"/>
  <c r="AA621"/>
  <c r="AB621" s="1"/>
  <c r="AA622"/>
  <c r="AB622" s="1"/>
  <c r="AA623"/>
  <c r="AB623" s="1"/>
  <c r="AA624"/>
  <c r="AB624" s="1"/>
  <c r="AA625"/>
  <c r="AB625" s="1"/>
  <c r="AA626"/>
  <c r="AB626" s="1"/>
  <c r="AA627"/>
  <c r="AB627" s="1"/>
  <c r="AA628"/>
  <c r="AB628" s="1"/>
  <c r="AA629"/>
  <c r="AB629" s="1"/>
  <c r="AA630"/>
  <c r="AB630" s="1"/>
  <c r="AA631"/>
  <c r="AB631" s="1"/>
  <c r="AA632"/>
  <c r="AB632" s="1"/>
  <c r="AA633"/>
  <c r="AB633" s="1"/>
  <c r="AA634"/>
  <c r="AB634" s="1"/>
  <c r="AA635"/>
  <c r="AB635" s="1"/>
  <c r="AA636"/>
  <c r="AB636" s="1"/>
  <c r="AA637"/>
  <c r="AB637" s="1"/>
  <c r="AA638"/>
  <c r="AB638" s="1"/>
  <c r="AA639"/>
  <c r="AB639" s="1"/>
  <c r="AA640"/>
  <c r="AB640" s="1"/>
  <c r="AA641"/>
  <c r="AB641" s="1"/>
  <c r="AA642"/>
  <c r="AB642" s="1"/>
  <c r="AA643"/>
  <c r="AB643" s="1"/>
  <c r="AA644"/>
  <c r="AB644" s="1"/>
  <c r="AA645"/>
  <c r="AB645" s="1"/>
  <c r="AA646"/>
  <c r="AB646" s="1"/>
  <c r="AA647"/>
  <c r="AB647" s="1"/>
  <c r="AA648"/>
  <c r="AB648" s="1"/>
  <c r="AA649"/>
  <c r="AB649" s="1"/>
  <c r="AA650"/>
  <c r="AB650" s="1"/>
  <c r="AA651"/>
  <c r="AB651" s="1"/>
  <c r="AA652"/>
  <c r="AB652" s="1"/>
  <c r="AA653"/>
  <c r="AB653" s="1"/>
  <c r="AA654"/>
  <c r="AB654" s="1"/>
  <c r="AA655"/>
  <c r="AB655" s="1"/>
  <c r="AA656"/>
  <c r="AB656" s="1"/>
  <c r="AA657"/>
  <c r="AB657" s="1"/>
  <c r="AA658"/>
  <c r="AB658" s="1"/>
  <c r="AA659"/>
  <c r="AB659" s="1"/>
  <c r="AA660"/>
  <c r="AB660" s="1"/>
  <c r="AA661"/>
  <c r="AB661" s="1"/>
  <c r="AA662"/>
  <c r="AB662" s="1"/>
  <c r="AA663"/>
  <c r="AB663" s="1"/>
  <c r="AA664"/>
  <c r="AB664" s="1"/>
  <c r="AA665"/>
  <c r="AB665" s="1"/>
  <c r="AA666"/>
  <c r="AB666" s="1"/>
  <c r="AA667"/>
  <c r="AB667" s="1"/>
  <c r="AA668"/>
  <c r="AB668" s="1"/>
  <c r="AA669"/>
  <c r="AB669" s="1"/>
  <c r="AA670"/>
  <c r="AB670" s="1"/>
  <c r="AA671"/>
  <c r="AB671" s="1"/>
  <c r="AA672"/>
  <c r="AB672" s="1"/>
  <c r="AA673"/>
  <c r="AB673" s="1"/>
  <c r="AA674"/>
  <c r="AB674" s="1"/>
  <c r="AA675"/>
  <c r="AB675" s="1"/>
  <c r="AA676"/>
  <c r="AB676" s="1"/>
  <c r="AA677"/>
  <c r="AB677" s="1"/>
  <c r="AA678"/>
  <c r="AB678" s="1"/>
  <c r="AA679"/>
  <c r="AB679" s="1"/>
  <c r="AA680"/>
  <c r="AB680" s="1"/>
  <c r="AA681"/>
  <c r="AB681" s="1"/>
  <c r="AA682"/>
  <c r="AB682" s="1"/>
  <c r="AA683"/>
  <c r="AB683" s="1"/>
  <c r="AA684"/>
  <c r="AB684" s="1"/>
  <c r="AA685"/>
  <c r="AB685" s="1"/>
  <c r="AA686"/>
  <c r="AB686" s="1"/>
  <c r="AA687"/>
  <c r="AB687" s="1"/>
  <c r="AA688"/>
  <c r="AB688" s="1"/>
  <c r="AA689"/>
  <c r="AB689" s="1"/>
  <c r="AA690"/>
  <c r="AB690" s="1"/>
  <c r="AA691"/>
  <c r="AB691" s="1"/>
  <c r="AA692"/>
  <c r="AB692" s="1"/>
  <c r="AA693"/>
  <c r="AB693" s="1"/>
  <c r="AA694"/>
  <c r="AB694" s="1"/>
  <c r="AA695"/>
  <c r="AB695" s="1"/>
  <c r="AA696"/>
  <c r="AB696" s="1"/>
  <c r="AA697"/>
  <c r="AB697" s="1"/>
  <c r="AA698"/>
  <c r="AB698" s="1"/>
  <c r="AA699"/>
  <c r="AB699" s="1"/>
  <c r="AA700"/>
  <c r="AB700" s="1"/>
  <c r="AA701"/>
  <c r="AB701" s="1"/>
  <c r="AA702"/>
  <c r="AB702" s="1"/>
  <c r="AA703"/>
  <c r="AB703" s="1"/>
  <c r="AA704"/>
  <c r="AB704" s="1"/>
  <c r="AA705"/>
  <c r="AB705" s="1"/>
  <c r="AA706"/>
  <c r="AB706" s="1"/>
  <c r="AA707"/>
  <c r="AB707" s="1"/>
  <c r="AA708"/>
  <c r="AB708" s="1"/>
  <c r="AA709"/>
  <c r="AB709" s="1"/>
  <c r="AA710"/>
  <c r="AB710" s="1"/>
  <c r="AA711"/>
  <c r="AB711" s="1"/>
  <c r="AA712"/>
  <c r="AB712" s="1"/>
  <c r="AA713"/>
  <c r="AB713" s="1"/>
  <c r="AA714"/>
  <c r="AB714" s="1"/>
  <c r="AA715"/>
  <c r="AB715" s="1"/>
  <c r="AA716"/>
  <c r="AB716" s="1"/>
  <c r="AA717"/>
  <c r="AB717" s="1"/>
  <c r="AA718"/>
  <c r="AB718" s="1"/>
  <c r="AA719"/>
  <c r="AB719" s="1"/>
  <c r="AA720"/>
  <c r="AB720" s="1"/>
  <c r="AA721"/>
  <c r="AB721" s="1"/>
  <c r="AA722"/>
  <c r="AB722" s="1"/>
  <c r="AA723"/>
  <c r="AB723" s="1"/>
  <c r="AA724"/>
  <c r="AB724" s="1"/>
  <c r="AA725"/>
  <c r="AB725" s="1"/>
  <c r="AA726"/>
  <c r="AB726" s="1"/>
  <c r="AA727"/>
  <c r="AB727" s="1"/>
  <c r="AA728"/>
  <c r="AB728" s="1"/>
  <c r="AA729"/>
  <c r="AB729" s="1"/>
  <c r="AA730"/>
  <c r="AB730" s="1"/>
  <c r="AA731"/>
  <c r="AB731" s="1"/>
  <c r="AA732"/>
  <c r="AB732" s="1"/>
  <c r="AA733"/>
  <c r="AB733" s="1"/>
  <c r="AA734"/>
  <c r="AB734" s="1"/>
  <c r="AA735"/>
  <c r="AB735" s="1"/>
  <c r="AA736"/>
  <c r="AB736" s="1"/>
  <c r="AA737"/>
  <c r="AB737" s="1"/>
  <c r="AA738"/>
  <c r="AB738" s="1"/>
  <c r="AA739"/>
  <c r="AB739" s="1"/>
  <c r="AA740"/>
  <c r="AB740" s="1"/>
  <c r="AA741"/>
  <c r="AB741" s="1"/>
  <c r="AA742"/>
  <c r="AB742" s="1"/>
  <c r="AA743"/>
  <c r="AB743" s="1"/>
  <c r="AA744"/>
  <c r="AB744" s="1"/>
  <c r="AA745"/>
  <c r="AB745" s="1"/>
  <c r="AA746"/>
  <c r="AB746" s="1"/>
  <c r="AA747"/>
  <c r="AB747" s="1"/>
  <c r="AA748"/>
  <c r="AB748" s="1"/>
  <c r="AA749"/>
  <c r="AB749" s="1"/>
  <c r="AA750"/>
  <c r="AB750" s="1"/>
  <c r="AA751"/>
  <c r="AB751" s="1"/>
  <c r="AA752"/>
  <c r="AB752" s="1"/>
  <c r="AA753"/>
  <c r="AB753" s="1"/>
  <c r="AA754"/>
  <c r="AB754" s="1"/>
  <c r="AA755"/>
  <c r="AB755" s="1"/>
  <c r="AA756"/>
  <c r="AB756" s="1"/>
  <c r="AA757"/>
  <c r="AB757" s="1"/>
  <c r="AA758"/>
  <c r="AB758" s="1"/>
  <c r="AA759"/>
  <c r="AB759" s="1"/>
  <c r="AA760"/>
  <c r="AB760" s="1"/>
  <c r="AA761"/>
  <c r="AB761" s="1"/>
  <c r="AA762"/>
  <c r="AB762" s="1"/>
  <c r="AA763"/>
  <c r="AB763" s="1"/>
  <c r="AA764"/>
  <c r="AB764" s="1"/>
  <c r="AA765"/>
  <c r="AB765" s="1"/>
  <c r="AA766"/>
  <c r="AB766" s="1"/>
  <c r="AA767"/>
  <c r="AB767" s="1"/>
  <c r="AA768"/>
  <c r="AB768" s="1"/>
  <c r="AA769"/>
  <c r="AB769" s="1"/>
  <c r="AA770"/>
  <c r="AB770" s="1"/>
  <c r="AA771"/>
  <c r="AB771" s="1"/>
  <c r="AA772"/>
  <c r="AB772" s="1"/>
  <c r="AA773"/>
  <c r="AB773" s="1"/>
  <c r="AA774"/>
  <c r="AB774" s="1"/>
  <c r="AA775"/>
  <c r="AB775" s="1"/>
  <c r="AA776"/>
  <c r="AB776" s="1"/>
  <c r="AA777"/>
  <c r="AB777" s="1"/>
  <c r="AA778"/>
  <c r="AB778" s="1"/>
  <c r="AA779"/>
  <c r="AB779" s="1"/>
  <c r="AA780"/>
  <c r="AB780" s="1"/>
  <c r="AA781"/>
  <c r="AB781" s="1"/>
  <c r="AA782"/>
  <c r="AB782" s="1"/>
  <c r="AA783"/>
  <c r="AB783" s="1"/>
  <c r="AA784"/>
  <c r="AB784" s="1"/>
  <c r="AA785"/>
  <c r="AB785" s="1"/>
  <c r="AA786"/>
  <c r="AB786" s="1"/>
  <c r="AA787"/>
  <c r="AB787" s="1"/>
  <c r="AA788"/>
  <c r="AB788" s="1"/>
  <c r="AA789"/>
  <c r="AB789" s="1"/>
  <c r="AA790"/>
  <c r="AB790" s="1"/>
  <c r="AA791"/>
  <c r="AB791" s="1"/>
  <c r="AA792"/>
  <c r="AB792" s="1"/>
  <c r="AA793"/>
  <c r="AB793" s="1"/>
  <c r="AA794"/>
  <c r="AB794" s="1"/>
  <c r="AA795"/>
  <c r="AB795" s="1"/>
  <c r="AA796"/>
  <c r="AB796" s="1"/>
  <c r="AA797"/>
  <c r="AB797" s="1"/>
  <c r="AA798"/>
  <c r="AB798" s="1"/>
  <c r="AA799"/>
  <c r="AB799" s="1"/>
  <c r="AA800"/>
  <c r="AB800" s="1"/>
  <c r="AA801"/>
  <c r="AB801" s="1"/>
  <c r="AA802"/>
  <c r="AB802" s="1"/>
  <c r="AA803"/>
  <c r="AB803" s="1"/>
  <c r="AA804"/>
  <c r="AB804" s="1"/>
  <c r="AA805"/>
  <c r="AB805" s="1"/>
  <c r="AA806"/>
  <c r="AB806" s="1"/>
  <c r="AA807"/>
  <c r="AB807" s="1"/>
  <c r="AA808"/>
  <c r="AB808" s="1"/>
  <c r="AA809"/>
  <c r="AB809" s="1"/>
  <c r="AA810"/>
  <c r="AB810" s="1"/>
  <c r="AA811"/>
  <c r="AB811" s="1"/>
  <c r="AA812"/>
  <c r="AB812" s="1"/>
  <c r="AA813"/>
  <c r="AB813" s="1"/>
  <c r="AA814"/>
  <c r="AB814" s="1"/>
  <c r="AA815"/>
  <c r="AB815" s="1"/>
  <c r="AA816"/>
  <c r="AB816" s="1"/>
  <c r="AA817"/>
  <c r="AB817" s="1"/>
  <c r="AA818"/>
  <c r="AB818" s="1"/>
  <c r="AA819"/>
  <c r="AB819" s="1"/>
  <c r="AA820"/>
  <c r="AB820" s="1"/>
  <c r="AA821"/>
  <c r="AB821" s="1"/>
  <c r="AA822"/>
  <c r="AB822" s="1"/>
  <c r="AA823"/>
  <c r="AB823" s="1"/>
  <c r="AA824"/>
  <c r="AB824" s="1"/>
  <c r="AA825"/>
  <c r="AB825" s="1"/>
  <c r="AA826"/>
  <c r="AB826" s="1"/>
  <c r="AA827"/>
  <c r="AB827" s="1"/>
  <c r="AA828"/>
  <c r="AB828" s="1"/>
  <c r="AA829"/>
  <c r="AB829" s="1"/>
  <c r="AA830"/>
  <c r="AB830" s="1"/>
  <c r="AA831"/>
  <c r="AB831" s="1"/>
  <c r="AA832"/>
  <c r="AB832" s="1"/>
  <c r="AA833"/>
  <c r="AB833" s="1"/>
  <c r="AA834"/>
  <c r="AB834" s="1"/>
  <c r="AA835"/>
  <c r="AB835" s="1"/>
  <c r="AA836"/>
  <c r="AB836" s="1"/>
  <c r="AA837"/>
  <c r="AB837" s="1"/>
  <c r="AA838"/>
  <c r="AB838" s="1"/>
  <c r="AA839"/>
  <c r="AB839" s="1"/>
  <c r="AA840"/>
  <c r="AB840" s="1"/>
  <c r="AA841"/>
  <c r="AB841" s="1"/>
  <c r="AA842"/>
  <c r="AB842" s="1"/>
  <c r="AA843"/>
  <c r="AB843" s="1"/>
  <c r="AA844"/>
  <c r="AB844" s="1"/>
  <c r="AA845"/>
  <c r="AB845" s="1"/>
  <c r="AA846"/>
  <c r="AB846" s="1"/>
  <c r="AA847"/>
  <c r="AB847" s="1"/>
  <c r="AA848"/>
  <c r="AB848" s="1"/>
  <c r="AA849"/>
  <c r="AB849" s="1"/>
  <c r="AA850"/>
  <c r="AB850" s="1"/>
  <c r="AA851"/>
  <c r="AB851" s="1"/>
  <c r="AA852"/>
  <c r="AB852" s="1"/>
  <c r="AA853"/>
  <c r="AB853" s="1"/>
  <c r="AA854"/>
  <c r="AB854" s="1"/>
  <c r="AA855"/>
  <c r="AB855" s="1"/>
  <c r="AA856"/>
  <c r="AB856" s="1"/>
  <c r="AA857"/>
  <c r="AB857" s="1"/>
  <c r="AA858"/>
  <c r="AB858" s="1"/>
  <c r="AA859"/>
  <c r="AB859" s="1"/>
  <c r="AA860"/>
  <c r="AB860" s="1"/>
  <c r="AA861"/>
  <c r="AB861" s="1"/>
  <c r="AA862"/>
  <c r="AB862" s="1"/>
  <c r="AA863"/>
  <c r="AB863" s="1"/>
  <c r="AA864"/>
  <c r="AB864" s="1"/>
  <c r="AA865"/>
  <c r="AB865" s="1"/>
  <c r="AA866"/>
  <c r="AB866" s="1"/>
  <c r="AA867"/>
  <c r="AB867" s="1"/>
  <c r="AA868"/>
  <c r="AB868" s="1"/>
  <c r="AA869"/>
  <c r="AB869" s="1"/>
  <c r="AA870"/>
  <c r="AB870" s="1"/>
  <c r="AA871"/>
  <c r="AB871" s="1"/>
  <c r="AA872"/>
  <c r="AB872" s="1"/>
  <c r="AA873"/>
  <c r="AB873" s="1"/>
  <c r="AA874"/>
  <c r="AB874" s="1"/>
  <c r="AA875"/>
  <c r="AB875" s="1"/>
  <c r="AA876"/>
  <c r="AB876" s="1"/>
  <c r="AA877"/>
  <c r="AB877" s="1"/>
  <c r="AA878"/>
  <c r="AB878" s="1"/>
  <c r="AA879"/>
  <c r="AB879" s="1"/>
  <c r="AA880"/>
  <c r="AB880" s="1"/>
  <c r="AA881"/>
  <c r="AB881" s="1"/>
  <c r="AA882"/>
  <c r="AB882" s="1"/>
  <c r="AA883"/>
  <c r="AB883" s="1"/>
  <c r="AA884"/>
  <c r="AB884" s="1"/>
  <c r="AA885"/>
  <c r="AB885" s="1"/>
  <c r="AA886"/>
  <c r="AB886" s="1"/>
  <c r="AA887"/>
  <c r="AB887" s="1"/>
  <c r="AA888"/>
  <c r="AB888" s="1"/>
  <c r="AA889"/>
  <c r="AB889" s="1"/>
  <c r="AA890"/>
  <c r="AB890" s="1"/>
  <c r="AA891"/>
  <c r="AB891" s="1"/>
  <c r="AA892"/>
  <c r="AB892" s="1"/>
  <c r="AA893"/>
  <c r="AB893" s="1"/>
  <c r="AA894"/>
  <c r="AB894" s="1"/>
  <c r="AA895"/>
  <c r="AB895" s="1"/>
  <c r="AA896"/>
  <c r="AB896" s="1"/>
  <c r="AA897"/>
  <c r="AB897" s="1"/>
  <c r="AA898"/>
  <c r="AB898" s="1"/>
  <c r="AA899"/>
  <c r="AB899" s="1"/>
  <c r="AA900"/>
  <c r="AB900" s="1"/>
  <c r="AA901"/>
  <c r="AB901" s="1"/>
  <c r="AA902"/>
  <c r="AB902" s="1"/>
  <c r="AA903"/>
  <c r="AB903" s="1"/>
  <c r="AA904"/>
  <c r="AB904" s="1"/>
  <c r="AA905"/>
  <c r="AB905" s="1"/>
  <c r="AA906"/>
  <c r="AB906" s="1"/>
  <c r="AA907"/>
  <c r="AB907" s="1"/>
  <c r="AA908"/>
  <c r="AB908" s="1"/>
  <c r="AA909"/>
  <c r="AB909" s="1"/>
  <c r="AA910"/>
  <c r="AB910" s="1"/>
  <c r="AA911"/>
  <c r="AB911" s="1"/>
  <c r="AA912"/>
  <c r="AB912" s="1"/>
  <c r="AA913"/>
  <c r="AB913" s="1"/>
  <c r="AA914"/>
  <c r="AB914" s="1"/>
  <c r="AA915"/>
  <c r="AB915" s="1"/>
  <c r="AA916"/>
  <c r="AB916" s="1"/>
  <c r="AA917"/>
  <c r="AB917" s="1"/>
  <c r="AA918"/>
  <c r="AB918" s="1"/>
  <c r="AA919"/>
  <c r="AB919" s="1"/>
  <c r="AA920"/>
  <c r="AB920" s="1"/>
  <c r="AA921"/>
  <c r="AB921" s="1"/>
  <c r="AA922"/>
  <c r="AB922" s="1"/>
  <c r="AA3"/>
  <c r="AB3" s="1"/>
  <c r="Y922"/>
  <c r="V922"/>
  <c r="T922"/>
  <c r="Y921"/>
  <c r="V921"/>
  <c r="T921"/>
  <c r="Y920"/>
  <c r="V920"/>
  <c r="T920"/>
  <c r="Y919"/>
  <c r="V919"/>
  <c r="T919"/>
  <c r="Y918"/>
  <c r="V918"/>
  <c r="T918"/>
  <c r="Y917"/>
  <c r="V917"/>
  <c r="T917"/>
  <c r="Y916"/>
  <c r="V916"/>
  <c r="T916"/>
  <c r="Y915"/>
  <c r="V915"/>
  <c r="T915"/>
  <c r="Y914"/>
  <c r="V914"/>
  <c r="T914"/>
  <c r="Y913"/>
  <c r="V913"/>
  <c r="T913"/>
  <c r="Y912"/>
  <c r="V912"/>
  <c r="T912"/>
  <c r="W912" s="1"/>
  <c r="Y911"/>
  <c r="V911"/>
  <c r="T911"/>
  <c r="Y910"/>
  <c r="V910"/>
  <c r="T910"/>
  <c r="Y909"/>
  <c r="V909"/>
  <c r="T909"/>
  <c r="Y908"/>
  <c r="V908"/>
  <c r="T908"/>
  <c r="Y907"/>
  <c r="V907"/>
  <c r="T907"/>
  <c r="Y906"/>
  <c r="V906"/>
  <c r="T906"/>
  <c r="Y905"/>
  <c r="V905"/>
  <c r="T905"/>
  <c r="Y904"/>
  <c r="V904"/>
  <c r="T904"/>
  <c r="Y903"/>
  <c r="V903"/>
  <c r="T903"/>
  <c r="Y902"/>
  <c r="V902"/>
  <c r="T902"/>
  <c r="Y901"/>
  <c r="V901"/>
  <c r="T901"/>
  <c r="Y900"/>
  <c r="V900"/>
  <c r="T900"/>
  <c r="Y899"/>
  <c r="V899"/>
  <c r="T899"/>
  <c r="Y898"/>
  <c r="V898"/>
  <c r="T898"/>
  <c r="Y897"/>
  <c r="V897"/>
  <c r="T897"/>
  <c r="Y896"/>
  <c r="V896"/>
  <c r="T896"/>
  <c r="Y895"/>
  <c r="V895"/>
  <c r="T895"/>
  <c r="Y894"/>
  <c r="V894"/>
  <c r="T894"/>
  <c r="Y893"/>
  <c r="V893"/>
  <c r="T893"/>
  <c r="Y892"/>
  <c r="V892"/>
  <c r="T892"/>
  <c r="Y891"/>
  <c r="V891"/>
  <c r="T891"/>
  <c r="Y890"/>
  <c r="V890"/>
  <c r="T890"/>
  <c r="Y889"/>
  <c r="V889"/>
  <c r="T889"/>
  <c r="Y888"/>
  <c r="V888"/>
  <c r="T888"/>
  <c r="Y887"/>
  <c r="V887"/>
  <c r="T887"/>
  <c r="Y886"/>
  <c r="V886"/>
  <c r="T886"/>
  <c r="Y885"/>
  <c r="V885"/>
  <c r="T885"/>
  <c r="Y884"/>
  <c r="V884"/>
  <c r="T884"/>
  <c r="Y883"/>
  <c r="V883"/>
  <c r="T883"/>
  <c r="Y882"/>
  <c r="V882"/>
  <c r="T882"/>
  <c r="Y881"/>
  <c r="V881"/>
  <c r="T881"/>
  <c r="Y880"/>
  <c r="V880"/>
  <c r="T880"/>
  <c r="Y879"/>
  <c r="V879"/>
  <c r="T879"/>
  <c r="Y878"/>
  <c r="V878"/>
  <c r="T878"/>
  <c r="Y877"/>
  <c r="V877"/>
  <c r="T877"/>
  <c r="Y876"/>
  <c r="V876"/>
  <c r="T876"/>
  <c r="Y875"/>
  <c r="V875"/>
  <c r="T875"/>
  <c r="Y874"/>
  <c r="V874"/>
  <c r="T874"/>
  <c r="Y873"/>
  <c r="V873"/>
  <c r="T873"/>
  <c r="Y872"/>
  <c r="V872"/>
  <c r="T872"/>
  <c r="Y871"/>
  <c r="V871"/>
  <c r="T871"/>
  <c r="Y870"/>
  <c r="V870"/>
  <c r="T870"/>
  <c r="Y869"/>
  <c r="V869"/>
  <c r="T869"/>
  <c r="Y868"/>
  <c r="V868"/>
  <c r="T868"/>
  <c r="Y867"/>
  <c r="V867"/>
  <c r="T867"/>
  <c r="Y866"/>
  <c r="V866"/>
  <c r="T866"/>
  <c r="Y865"/>
  <c r="V865"/>
  <c r="T865"/>
  <c r="Y864"/>
  <c r="V864"/>
  <c r="T864"/>
  <c r="Y863"/>
  <c r="V863"/>
  <c r="T863"/>
  <c r="Y862"/>
  <c r="V862"/>
  <c r="T862"/>
  <c r="Y861"/>
  <c r="V861"/>
  <c r="T861"/>
  <c r="Y860"/>
  <c r="V860"/>
  <c r="T860"/>
  <c r="Y859"/>
  <c r="V859"/>
  <c r="T859"/>
  <c r="Y858"/>
  <c r="V858"/>
  <c r="T858"/>
  <c r="Y857"/>
  <c r="V857"/>
  <c r="T857"/>
  <c r="Y856"/>
  <c r="V856"/>
  <c r="T856"/>
  <c r="Y855"/>
  <c r="V855"/>
  <c r="T855"/>
  <c r="W855" s="1"/>
  <c r="Y854"/>
  <c r="V854"/>
  <c r="T854"/>
  <c r="Y853"/>
  <c r="V853"/>
  <c r="T853"/>
  <c r="Y852"/>
  <c r="V852"/>
  <c r="T852"/>
  <c r="Y851"/>
  <c r="V851"/>
  <c r="T851"/>
  <c r="Y850"/>
  <c r="V850"/>
  <c r="T850"/>
  <c r="Y849"/>
  <c r="V849"/>
  <c r="T849"/>
  <c r="Y848"/>
  <c r="V848"/>
  <c r="T848"/>
  <c r="Y847"/>
  <c r="V847"/>
  <c r="T847"/>
  <c r="W847" s="1"/>
  <c r="Y846"/>
  <c r="V846"/>
  <c r="T846"/>
  <c r="W846" s="1"/>
  <c r="Y845"/>
  <c r="V845"/>
  <c r="T845"/>
  <c r="Y844"/>
  <c r="V844"/>
  <c r="T844"/>
  <c r="Y843"/>
  <c r="V843"/>
  <c r="T843"/>
  <c r="Y842"/>
  <c r="V842"/>
  <c r="T842"/>
  <c r="W842" s="1"/>
  <c r="Y841"/>
  <c r="V841"/>
  <c r="T841"/>
  <c r="Y840"/>
  <c r="V840"/>
  <c r="T840"/>
  <c r="Y839"/>
  <c r="V839"/>
  <c r="T839"/>
  <c r="Y838"/>
  <c r="V838"/>
  <c r="T838"/>
  <c r="W838" s="1"/>
  <c r="Y837"/>
  <c r="V837"/>
  <c r="T837"/>
  <c r="Y836"/>
  <c r="V836"/>
  <c r="T836"/>
  <c r="Y835"/>
  <c r="V835"/>
  <c r="T835"/>
  <c r="Y834"/>
  <c r="V834"/>
  <c r="T834"/>
  <c r="W834" s="1"/>
  <c r="Y833"/>
  <c r="V833"/>
  <c r="T833"/>
  <c r="Y832"/>
  <c r="V832"/>
  <c r="T832"/>
  <c r="Y831"/>
  <c r="V831"/>
  <c r="T831"/>
  <c r="Y830"/>
  <c r="V830"/>
  <c r="T830"/>
  <c r="W830" s="1"/>
  <c r="Y829"/>
  <c r="V829"/>
  <c r="T829"/>
  <c r="Y828"/>
  <c r="V828"/>
  <c r="T828"/>
  <c r="Y827"/>
  <c r="V827"/>
  <c r="T827"/>
  <c r="Y826"/>
  <c r="V826"/>
  <c r="T826"/>
  <c r="W826" s="1"/>
  <c r="Y825"/>
  <c r="V825"/>
  <c r="T825"/>
  <c r="Y824"/>
  <c r="V824"/>
  <c r="T824"/>
  <c r="Y823"/>
  <c r="V823"/>
  <c r="T823"/>
  <c r="Y822"/>
  <c r="V822"/>
  <c r="T822"/>
  <c r="W822" s="1"/>
  <c r="Y821"/>
  <c r="V821"/>
  <c r="T821"/>
  <c r="Y820"/>
  <c r="V820"/>
  <c r="T820"/>
  <c r="Y819"/>
  <c r="V819"/>
  <c r="T819"/>
  <c r="Y818"/>
  <c r="V818"/>
  <c r="T818"/>
  <c r="W818" s="1"/>
  <c r="Y817"/>
  <c r="V817"/>
  <c r="T817"/>
  <c r="Y816"/>
  <c r="V816"/>
  <c r="T816"/>
  <c r="Y815"/>
  <c r="V815"/>
  <c r="T815"/>
  <c r="Y814"/>
  <c r="V814"/>
  <c r="T814"/>
  <c r="W814" s="1"/>
  <c r="Y813"/>
  <c r="V813"/>
  <c r="T813"/>
  <c r="Y812"/>
  <c r="V812"/>
  <c r="T812"/>
  <c r="Y811"/>
  <c r="V811"/>
  <c r="T811"/>
  <c r="Y810"/>
  <c r="V810"/>
  <c r="T810"/>
  <c r="W810" s="1"/>
  <c r="Y809"/>
  <c r="V809"/>
  <c r="T809"/>
  <c r="Y808"/>
  <c r="V808"/>
  <c r="T808"/>
  <c r="Y807"/>
  <c r="V807"/>
  <c r="T807"/>
  <c r="Y806"/>
  <c r="V806"/>
  <c r="T806"/>
  <c r="W806" s="1"/>
  <c r="Y805"/>
  <c r="V805"/>
  <c r="T805"/>
  <c r="Y804"/>
  <c r="V804"/>
  <c r="T804"/>
  <c r="Y803"/>
  <c r="V803"/>
  <c r="T803"/>
  <c r="Y802"/>
  <c r="V802"/>
  <c r="T802"/>
  <c r="W802" s="1"/>
  <c r="Y801"/>
  <c r="V801"/>
  <c r="T801"/>
  <c r="Y800"/>
  <c r="W800"/>
  <c r="V800"/>
  <c r="T800"/>
  <c r="Y799"/>
  <c r="V799"/>
  <c r="T799"/>
  <c r="Y798"/>
  <c r="V798"/>
  <c r="T798"/>
  <c r="Y797"/>
  <c r="V797"/>
  <c r="T797"/>
  <c r="Y796"/>
  <c r="V796"/>
  <c r="T796"/>
  <c r="Y795"/>
  <c r="V795"/>
  <c r="T795"/>
  <c r="Y794"/>
  <c r="V794"/>
  <c r="T794"/>
  <c r="Y793"/>
  <c r="V793"/>
  <c r="T793"/>
  <c r="W793" s="1"/>
  <c r="Y792"/>
  <c r="V792"/>
  <c r="T792"/>
  <c r="Y791"/>
  <c r="V791"/>
  <c r="T791"/>
  <c r="Y790"/>
  <c r="V790"/>
  <c r="T790"/>
  <c r="W790" s="1"/>
  <c r="Y789"/>
  <c r="V789"/>
  <c r="T789"/>
  <c r="Y788"/>
  <c r="V788"/>
  <c r="T788"/>
  <c r="Y787"/>
  <c r="V787"/>
  <c r="T787"/>
  <c r="Y786"/>
  <c r="V786"/>
  <c r="T786"/>
  <c r="W786" s="1"/>
  <c r="Y785"/>
  <c r="V785"/>
  <c r="T785"/>
  <c r="W785" s="1"/>
  <c r="Y784"/>
  <c r="V784"/>
  <c r="T784"/>
  <c r="Y783"/>
  <c r="V783"/>
  <c r="T783"/>
  <c r="Y782"/>
  <c r="V782"/>
  <c r="T782"/>
  <c r="Y781"/>
  <c r="V781"/>
  <c r="T781"/>
  <c r="Y780"/>
  <c r="V780"/>
  <c r="T780"/>
  <c r="Y779"/>
  <c r="V779"/>
  <c r="T779"/>
  <c r="Y778"/>
  <c r="V778"/>
  <c r="T778"/>
  <c r="Y777"/>
  <c r="V777"/>
  <c r="T777"/>
  <c r="Y776"/>
  <c r="V776"/>
  <c r="T776"/>
  <c r="Y775"/>
  <c r="V775"/>
  <c r="T775"/>
  <c r="Y774"/>
  <c r="V774"/>
  <c r="T774"/>
  <c r="Y773"/>
  <c r="V773"/>
  <c r="T773"/>
  <c r="Y772"/>
  <c r="V772"/>
  <c r="T772"/>
  <c r="Y771"/>
  <c r="V771"/>
  <c r="T771"/>
  <c r="Y770"/>
  <c r="V770"/>
  <c r="T770"/>
  <c r="Y769"/>
  <c r="V769"/>
  <c r="T769"/>
  <c r="W769" s="1"/>
  <c r="Y768"/>
  <c r="V768"/>
  <c r="T768"/>
  <c r="Y767"/>
  <c r="V767"/>
  <c r="T767"/>
  <c r="Y766"/>
  <c r="V766"/>
  <c r="T766"/>
  <c r="Y765"/>
  <c r="V765"/>
  <c r="T765"/>
  <c r="Y764"/>
  <c r="V764"/>
  <c r="T764"/>
  <c r="Y763"/>
  <c r="V763"/>
  <c r="T763"/>
  <c r="Y762"/>
  <c r="V762"/>
  <c r="T762"/>
  <c r="Y761"/>
  <c r="V761"/>
  <c r="T761"/>
  <c r="W761" s="1"/>
  <c r="Y760"/>
  <c r="V760"/>
  <c r="T760"/>
  <c r="Y759"/>
  <c r="V759"/>
  <c r="T759"/>
  <c r="Y758"/>
  <c r="V758"/>
  <c r="T758"/>
  <c r="Y757"/>
  <c r="V757"/>
  <c r="T757"/>
  <c r="Y756"/>
  <c r="V756"/>
  <c r="T756"/>
  <c r="Y755"/>
  <c r="V755"/>
  <c r="T755"/>
  <c r="Y754"/>
  <c r="V754"/>
  <c r="T754"/>
  <c r="Y753"/>
  <c r="V753"/>
  <c r="T753"/>
  <c r="W753" s="1"/>
  <c r="Y752"/>
  <c r="V752"/>
  <c r="T752"/>
  <c r="Y751"/>
  <c r="V751"/>
  <c r="T751"/>
  <c r="Y750"/>
  <c r="V750"/>
  <c r="T750"/>
  <c r="Y749"/>
  <c r="V749"/>
  <c r="T749"/>
  <c r="Y748"/>
  <c r="V748"/>
  <c r="T748"/>
  <c r="Y747"/>
  <c r="V747"/>
  <c r="T747"/>
  <c r="Y746"/>
  <c r="V746"/>
  <c r="T746"/>
  <c r="Y745"/>
  <c r="V745"/>
  <c r="T745"/>
  <c r="W745" s="1"/>
  <c r="Y744"/>
  <c r="V744"/>
  <c r="T744"/>
  <c r="Y743"/>
  <c r="V743"/>
  <c r="T743"/>
  <c r="Y742"/>
  <c r="V742"/>
  <c r="T742"/>
  <c r="Y741"/>
  <c r="V741"/>
  <c r="T741"/>
  <c r="Y740"/>
  <c r="V740"/>
  <c r="T740"/>
  <c r="Y739"/>
  <c r="V739"/>
  <c r="T739"/>
  <c r="Y738"/>
  <c r="V738"/>
  <c r="T738"/>
  <c r="Y737"/>
  <c r="V737"/>
  <c r="T737"/>
  <c r="W737" s="1"/>
  <c r="Y736"/>
  <c r="V736"/>
  <c r="T736"/>
  <c r="Y735"/>
  <c r="V735"/>
  <c r="T735"/>
  <c r="Y734"/>
  <c r="V734"/>
  <c r="T734"/>
  <c r="Y733"/>
  <c r="V733"/>
  <c r="T733"/>
  <c r="Y732"/>
  <c r="V732"/>
  <c r="T732"/>
  <c r="Y731"/>
  <c r="V731"/>
  <c r="T731"/>
  <c r="Y730"/>
  <c r="V730"/>
  <c r="T730"/>
  <c r="Y729"/>
  <c r="V729"/>
  <c r="T729"/>
  <c r="Y728"/>
  <c r="V728"/>
  <c r="T728"/>
  <c r="Y727"/>
  <c r="V727"/>
  <c r="T727"/>
  <c r="Y726"/>
  <c r="V726"/>
  <c r="T726"/>
  <c r="Y725"/>
  <c r="V725"/>
  <c r="T725"/>
  <c r="Y724"/>
  <c r="V724"/>
  <c r="T724"/>
  <c r="Y723"/>
  <c r="V723"/>
  <c r="T723"/>
  <c r="Y722"/>
  <c r="V722"/>
  <c r="T722"/>
  <c r="Y721"/>
  <c r="V721"/>
  <c r="T721"/>
  <c r="Y720"/>
  <c r="V720"/>
  <c r="W720" s="1"/>
  <c r="T720"/>
  <c r="Y719"/>
  <c r="V719"/>
  <c r="T719"/>
  <c r="Y718"/>
  <c r="V718"/>
  <c r="T718"/>
  <c r="Y717"/>
  <c r="V717"/>
  <c r="T717"/>
  <c r="Y716"/>
  <c r="V716"/>
  <c r="T716"/>
  <c r="Y715"/>
  <c r="V715"/>
  <c r="T715"/>
  <c r="Y714"/>
  <c r="V714"/>
  <c r="T714"/>
  <c r="W714" s="1"/>
  <c r="Y713"/>
  <c r="V713"/>
  <c r="T713"/>
  <c r="Y712"/>
  <c r="V712"/>
  <c r="T712"/>
  <c r="Y711"/>
  <c r="V711"/>
  <c r="T711"/>
  <c r="Y710"/>
  <c r="V710"/>
  <c r="T710"/>
  <c r="W710" s="1"/>
  <c r="Y709"/>
  <c r="V709"/>
  <c r="T709"/>
  <c r="Y708"/>
  <c r="V708"/>
  <c r="T708"/>
  <c r="Y707"/>
  <c r="V707"/>
  <c r="T707"/>
  <c r="Y706"/>
  <c r="V706"/>
  <c r="T706"/>
  <c r="W706" s="1"/>
  <c r="Y705"/>
  <c r="V705"/>
  <c r="T705"/>
  <c r="Y704"/>
  <c r="V704"/>
  <c r="T704"/>
  <c r="Y703"/>
  <c r="V703"/>
  <c r="T703"/>
  <c r="Y702"/>
  <c r="V702"/>
  <c r="T702"/>
  <c r="W702" s="1"/>
  <c r="Y701"/>
  <c r="V701"/>
  <c r="T701"/>
  <c r="Y700"/>
  <c r="V700"/>
  <c r="T700"/>
  <c r="Y699"/>
  <c r="V699"/>
  <c r="T699"/>
  <c r="Y698"/>
  <c r="V698"/>
  <c r="T698"/>
  <c r="W698" s="1"/>
  <c r="Y697"/>
  <c r="V697"/>
  <c r="T697"/>
  <c r="Y696"/>
  <c r="V696"/>
  <c r="T696"/>
  <c r="Y695"/>
  <c r="V695"/>
  <c r="T695"/>
  <c r="Y694"/>
  <c r="V694"/>
  <c r="T694"/>
  <c r="W694" s="1"/>
  <c r="Y693"/>
  <c r="V693"/>
  <c r="T693"/>
  <c r="Y692"/>
  <c r="V692"/>
  <c r="T692"/>
  <c r="Y691"/>
  <c r="V691"/>
  <c r="T691"/>
  <c r="Y690"/>
  <c r="V690"/>
  <c r="T690"/>
  <c r="W690" s="1"/>
  <c r="Y689"/>
  <c r="V689"/>
  <c r="T689"/>
  <c r="Y688"/>
  <c r="V688"/>
  <c r="T688"/>
  <c r="Y687"/>
  <c r="V687"/>
  <c r="T687"/>
  <c r="Y686"/>
  <c r="V686"/>
  <c r="T686"/>
  <c r="W686" s="1"/>
  <c r="Y685"/>
  <c r="V685"/>
  <c r="T685"/>
  <c r="Y684"/>
  <c r="V684"/>
  <c r="T684"/>
  <c r="Y683"/>
  <c r="V683"/>
  <c r="T683"/>
  <c r="Y682"/>
  <c r="V682"/>
  <c r="T682"/>
  <c r="W682" s="1"/>
  <c r="Y681"/>
  <c r="V681"/>
  <c r="T681"/>
  <c r="Y680"/>
  <c r="V680"/>
  <c r="T680"/>
  <c r="Y679"/>
  <c r="V679"/>
  <c r="T679"/>
  <c r="Y678"/>
  <c r="V678"/>
  <c r="T678"/>
  <c r="W678" s="1"/>
  <c r="Y677"/>
  <c r="V677"/>
  <c r="T677"/>
  <c r="Y676"/>
  <c r="V676"/>
  <c r="T676"/>
  <c r="Y675"/>
  <c r="V675"/>
  <c r="T675"/>
  <c r="Y674"/>
  <c r="V674"/>
  <c r="T674"/>
  <c r="W674" s="1"/>
  <c r="Y673"/>
  <c r="V673"/>
  <c r="T673"/>
  <c r="Y672"/>
  <c r="W672"/>
  <c r="V672"/>
  <c r="T672"/>
  <c r="Y671"/>
  <c r="V671"/>
  <c r="T671"/>
  <c r="Y670"/>
  <c r="V670"/>
  <c r="T670"/>
  <c r="Y669"/>
  <c r="V669"/>
  <c r="T669"/>
  <c r="Y668"/>
  <c r="V668"/>
  <c r="T668"/>
  <c r="Y667"/>
  <c r="V667"/>
  <c r="T667"/>
  <c r="Y666"/>
  <c r="V666"/>
  <c r="T666"/>
  <c r="Y665"/>
  <c r="V665"/>
  <c r="T665"/>
  <c r="Y664"/>
  <c r="V664"/>
  <c r="T664"/>
  <c r="Y663"/>
  <c r="V663"/>
  <c r="T663"/>
  <c r="Y662"/>
  <c r="V662"/>
  <c r="T662"/>
  <c r="Y661"/>
  <c r="V661"/>
  <c r="T661"/>
  <c r="Y660"/>
  <c r="V660"/>
  <c r="T660"/>
  <c r="Y659"/>
  <c r="V659"/>
  <c r="T659"/>
  <c r="Y658"/>
  <c r="V658"/>
  <c r="T658"/>
  <c r="Y657"/>
  <c r="V657"/>
  <c r="T657"/>
  <c r="Y656"/>
  <c r="V656"/>
  <c r="T656"/>
  <c r="W656" s="1"/>
  <c r="Y655"/>
  <c r="V655"/>
  <c r="T655"/>
  <c r="Y654"/>
  <c r="V654"/>
  <c r="T654"/>
  <c r="Y653"/>
  <c r="V653"/>
  <c r="T653"/>
  <c r="Y652"/>
  <c r="V652"/>
  <c r="T652"/>
  <c r="Y651"/>
  <c r="V651"/>
  <c r="T651"/>
  <c r="Y650"/>
  <c r="V650"/>
  <c r="T650"/>
  <c r="Y649"/>
  <c r="V649"/>
  <c r="T649"/>
  <c r="Y648"/>
  <c r="V648"/>
  <c r="T648"/>
  <c r="Y647"/>
  <c r="V647"/>
  <c r="T647"/>
  <c r="Y646"/>
  <c r="V646"/>
  <c r="T646"/>
  <c r="Y645"/>
  <c r="V645"/>
  <c r="T645"/>
  <c r="Y644"/>
  <c r="V644"/>
  <c r="T644"/>
  <c r="W644" s="1"/>
  <c r="Y643"/>
  <c r="V643"/>
  <c r="T643"/>
  <c r="Y642"/>
  <c r="V642"/>
  <c r="T642"/>
  <c r="Y641"/>
  <c r="V641"/>
  <c r="T641"/>
  <c r="Y640"/>
  <c r="V640"/>
  <c r="T640"/>
  <c r="W640" s="1"/>
  <c r="Y639"/>
  <c r="V639"/>
  <c r="T639"/>
  <c r="Y638"/>
  <c r="V638"/>
  <c r="T638"/>
  <c r="Y637"/>
  <c r="V637"/>
  <c r="T637"/>
  <c r="Y636"/>
  <c r="V636"/>
  <c r="T636"/>
  <c r="Y635"/>
  <c r="V635"/>
  <c r="T635"/>
  <c r="Y634"/>
  <c r="V634"/>
  <c r="T634"/>
  <c r="Y633"/>
  <c r="V633"/>
  <c r="T633"/>
  <c r="Y632"/>
  <c r="V632"/>
  <c r="T632"/>
  <c r="W632" s="1"/>
  <c r="Y631"/>
  <c r="V631"/>
  <c r="T631"/>
  <c r="Y630"/>
  <c r="V630"/>
  <c r="T630"/>
  <c r="Y629"/>
  <c r="V629"/>
  <c r="T629"/>
  <c r="Y628"/>
  <c r="V628"/>
  <c r="T628"/>
  <c r="W628" s="1"/>
  <c r="Y627"/>
  <c r="V627"/>
  <c r="T627"/>
  <c r="Y626"/>
  <c r="V626"/>
  <c r="T626"/>
  <c r="Y625"/>
  <c r="V625"/>
  <c r="T625"/>
  <c r="W625" s="1"/>
  <c r="Y624"/>
  <c r="V624"/>
  <c r="T624"/>
  <c r="W624" s="1"/>
  <c r="Y623"/>
  <c r="V623"/>
  <c r="T623"/>
  <c r="Y622"/>
  <c r="V622"/>
  <c r="T622"/>
  <c r="Y621"/>
  <c r="V621"/>
  <c r="T621"/>
  <c r="Y620"/>
  <c r="V620"/>
  <c r="T620"/>
  <c r="W620" s="1"/>
  <c r="Y619"/>
  <c r="V619"/>
  <c r="T619"/>
  <c r="Y618"/>
  <c r="V618"/>
  <c r="T618"/>
  <c r="Y617"/>
  <c r="V617"/>
  <c r="T617"/>
  <c r="W617" s="1"/>
  <c r="Y616"/>
  <c r="V616"/>
  <c r="T616"/>
  <c r="W616" s="1"/>
  <c r="Y615"/>
  <c r="V615"/>
  <c r="T615"/>
  <c r="Y614"/>
  <c r="V614"/>
  <c r="T614"/>
  <c r="Y613"/>
  <c r="V613"/>
  <c r="T613"/>
  <c r="Y612"/>
  <c r="V612"/>
  <c r="T612"/>
  <c r="W612" s="1"/>
  <c r="Y611"/>
  <c r="V611"/>
  <c r="T611"/>
  <c r="Y610"/>
  <c r="V610"/>
  <c r="T610"/>
  <c r="Y609"/>
  <c r="V609"/>
  <c r="T609"/>
  <c r="Y608"/>
  <c r="V608"/>
  <c r="T608"/>
  <c r="W608" s="1"/>
  <c r="Y607"/>
  <c r="V607"/>
  <c r="T607"/>
  <c r="Y606"/>
  <c r="V606"/>
  <c r="T606"/>
  <c r="Y605"/>
  <c r="V605"/>
  <c r="T605"/>
  <c r="Y604"/>
  <c r="V604"/>
  <c r="T604"/>
  <c r="W604" s="1"/>
  <c r="Y603"/>
  <c r="V603"/>
  <c r="T603"/>
  <c r="Y602"/>
  <c r="V602"/>
  <c r="T602"/>
  <c r="Y601"/>
  <c r="V601"/>
  <c r="T601"/>
  <c r="Y600"/>
  <c r="V600"/>
  <c r="T600"/>
  <c r="W600" s="1"/>
  <c r="Y599"/>
  <c r="V599"/>
  <c r="T599"/>
  <c r="Y598"/>
  <c r="V598"/>
  <c r="T598"/>
  <c r="Y597"/>
  <c r="V597"/>
  <c r="T597"/>
  <c r="Y596"/>
  <c r="V596"/>
  <c r="T596"/>
  <c r="W596" s="1"/>
  <c r="Y595"/>
  <c r="V595"/>
  <c r="T595"/>
  <c r="Y594"/>
  <c r="V594"/>
  <c r="T594"/>
  <c r="Y593"/>
  <c r="V593"/>
  <c r="T593"/>
  <c r="Y592"/>
  <c r="V592"/>
  <c r="T592"/>
  <c r="Y591"/>
  <c r="V591"/>
  <c r="T591"/>
  <c r="Y590"/>
  <c r="V590"/>
  <c r="T590"/>
  <c r="Y589"/>
  <c r="V589"/>
  <c r="T589"/>
  <c r="Y588"/>
  <c r="V588"/>
  <c r="T588"/>
  <c r="Y587"/>
  <c r="V587"/>
  <c r="T587"/>
  <c r="Y586"/>
  <c r="V586"/>
  <c r="T586"/>
  <c r="Y585"/>
  <c r="V585"/>
  <c r="T585"/>
  <c r="Y584"/>
  <c r="V584"/>
  <c r="T584"/>
  <c r="Y583"/>
  <c r="V583"/>
  <c r="T583"/>
  <c r="Y582"/>
  <c r="V582"/>
  <c r="T582"/>
  <c r="Y581"/>
  <c r="V581"/>
  <c r="T581"/>
  <c r="Y580"/>
  <c r="V580"/>
  <c r="T580"/>
  <c r="Y579"/>
  <c r="V579"/>
  <c r="T579"/>
  <c r="Y578"/>
  <c r="V578"/>
  <c r="T578"/>
  <c r="Y577"/>
  <c r="V577"/>
  <c r="T577"/>
  <c r="Y576"/>
  <c r="V576"/>
  <c r="T576"/>
  <c r="Y575"/>
  <c r="V575"/>
  <c r="T575"/>
  <c r="Y574"/>
  <c r="V574"/>
  <c r="T574"/>
  <c r="Y573"/>
  <c r="V573"/>
  <c r="T573"/>
  <c r="Y572"/>
  <c r="V572"/>
  <c r="T572"/>
  <c r="Y571"/>
  <c r="V571"/>
  <c r="T571"/>
  <c r="Y570"/>
  <c r="V570"/>
  <c r="T570"/>
  <c r="Y569"/>
  <c r="V569"/>
  <c r="T569"/>
  <c r="Y568"/>
  <c r="V568"/>
  <c r="T568"/>
  <c r="Y567"/>
  <c r="V567"/>
  <c r="T567"/>
  <c r="Y566"/>
  <c r="V566"/>
  <c r="T566"/>
  <c r="Y565"/>
  <c r="V565"/>
  <c r="T565"/>
  <c r="Y564"/>
  <c r="V564"/>
  <c r="T564"/>
  <c r="Y563"/>
  <c r="V563"/>
  <c r="T563"/>
  <c r="Y562"/>
  <c r="V562"/>
  <c r="T562"/>
  <c r="Y561"/>
  <c r="V561"/>
  <c r="T561"/>
  <c r="Y560"/>
  <c r="V560"/>
  <c r="T560"/>
  <c r="Y559"/>
  <c r="V559"/>
  <c r="T559"/>
  <c r="Y558"/>
  <c r="V558"/>
  <c r="T558"/>
  <c r="Y557"/>
  <c r="V557"/>
  <c r="T557"/>
  <c r="Y556"/>
  <c r="V556"/>
  <c r="T556"/>
  <c r="Y555"/>
  <c r="V555"/>
  <c r="T555"/>
  <c r="Y554"/>
  <c r="V554"/>
  <c r="T554"/>
  <c r="Y553"/>
  <c r="V553"/>
  <c r="T553"/>
  <c r="Y552"/>
  <c r="V552"/>
  <c r="T552"/>
  <c r="Y551"/>
  <c r="V551"/>
  <c r="T551"/>
  <c r="Y550"/>
  <c r="V550"/>
  <c r="T550"/>
  <c r="Y549"/>
  <c r="V549"/>
  <c r="T549"/>
  <c r="Y548"/>
  <c r="V548"/>
  <c r="T548"/>
  <c r="Y547"/>
  <c r="V547"/>
  <c r="T547"/>
  <c r="Y546"/>
  <c r="V546"/>
  <c r="T546"/>
  <c r="Y545"/>
  <c r="V545"/>
  <c r="T545"/>
  <c r="Y544"/>
  <c r="V544"/>
  <c r="T544"/>
  <c r="Y543"/>
  <c r="V543"/>
  <c r="T543"/>
  <c r="Y542"/>
  <c r="V542"/>
  <c r="T542"/>
  <c r="Y541"/>
  <c r="V541"/>
  <c r="T541"/>
  <c r="Y540"/>
  <c r="V540"/>
  <c r="T540"/>
  <c r="Y539"/>
  <c r="V539"/>
  <c r="T539"/>
  <c r="Y538"/>
  <c r="V538"/>
  <c r="T538"/>
  <c r="Y537"/>
  <c r="V537"/>
  <c r="T537"/>
  <c r="Y536"/>
  <c r="V536"/>
  <c r="T536"/>
  <c r="Y535"/>
  <c r="V535"/>
  <c r="T535"/>
  <c r="Y534"/>
  <c r="V534"/>
  <c r="T534"/>
  <c r="Y533"/>
  <c r="V533"/>
  <c r="T533"/>
  <c r="Y532"/>
  <c r="V532"/>
  <c r="T532"/>
  <c r="Y531"/>
  <c r="V531"/>
  <c r="T531"/>
  <c r="Y530"/>
  <c r="V530"/>
  <c r="T530"/>
  <c r="Y529"/>
  <c r="V529"/>
  <c r="T529"/>
  <c r="Y528"/>
  <c r="V528"/>
  <c r="T528"/>
  <c r="Y527"/>
  <c r="V527"/>
  <c r="T527"/>
  <c r="Y526"/>
  <c r="V526"/>
  <c r="T526"/>
  <c r="Y525"/>
  <c r="V525"/>
  <c r="T525"/>
  <c r="Y524"/>
  <c r="V524"/>
  <c r="T524"/>
  <c r="Y523"/>
  <c r="V523"/>
  <c r="T523"/>
  <c r="Y522"/>
  <c r="V522"/>
  <c r="T522"/>
  <c r="Y521"/>
  <c r="V521"/>
  <c r="T521"/>
  <c r="Y520"/>
  <c r="V520"/>
  <c r="T520"/>
  <c r="Y519"/>
  <c r="V519"/>
  <c r="T519"/>
  <c r="Y518"/>
  <c r="V518"/>
  <c r="T518"/>
  <c r="Y517"/>
  <c r="V517"/>
  <c r="T517"/>
  <c r="Y516"/>
  <c r="V516"/>
  <c r="T516"/>
  <c r="Y515"/>
  <c r="V515"/>
  <c r="T515"/>
  <c r="Y514"/>
  <c r="V514"/>
  <c r="T514"/>
  <c r="Y513"/>
  <c r="V513"/>
  <c r="T513"/>
  <c r="Y512"/>
  <c r="V512"/>
  <c r="T512"/>
  <c r="Y511"/>
  <c r="V511"/>
  <c r="T511"/>
  <c r="Y510"/>
  <c r="V510"/>
  <c r="T510"/>
  <c r="Y509"/>
  <c r="V509"/>
  <c r="T509"/>
  <c r="Y508"/>
  <c r="V508"/>
  <c r="T508"/>
  <c r="Y507"/>
  <c r="V507"/>
  <c r="T507"/>
  <c r="Y506"/>
  <c r="V506"/>
  <c r="T506"/>
  <c r="Y505"/>
  <c r="V505"/>
  <c r="T505"/>
  <c r="Y504"/>
  <c r="V504"/>
  <c r="T504"/>
  <c r="Y503"/>
  <c r="V503"/>
  <c r="T503"/>
  <c r="Y502"/>
  <c r="V502"/>
  <c r="T502"/>
  <c r="Y501"/>
  <c r="V501"/>
  <c r="T501"/>
  <c r="Y500"/>
  <c r="V500"/>
  <c r="T500"/>
  <c r="Y499"/>
  <c r="V499"/>
  <c r="T499"/>
  <c r="Y498"/>
  <c r="V498"/>
  <c r="T498"/>
  <c r="Y497"/>
  <c r="V497"/>
  <c r="T497"/>
  <c r="Y496"/>
  <c r="V496"/>
  <c r="T496"/>
  <c r="Y495"/>
  <c r="V495"/>
  <c r="T495"/>
  <c r="Y494"/>
  <c r="V494"/>
  <c r="T494"/>
  <c r="Y493"/>
  <c r="V493"/>
  <c r="T493"/>
  <c r="Y492"/>
  <c r="V492"/>
  <c r="T492"/>
  <c r="Y491"/>
  <c r="V491"/>
  <c r="T491"/>
  <c r="Y490"/>
  <c r="V490"/>
  <c r="T490"/>
  <c r="Y489"/>
  <c r="V489"/>
  <c r="T489"/>
  <c r="Y488"/>
  <c r="V488"/>
  <c r="T488"/>
  <c r="Y487"/>
  <c r="V487"/>
  <c r="T487"/>
  <c r="Y486"/>
  <c r="V486"/>
  <c r="T486"/>
  <c r="Y485"/>
  <c r="V485"/>
  <c r="T485"/>
  <c r="Y484"/>
  <c r="V484"/>
  <c r="T484"/>
  <c r="Y483"/>
  <c r="V483"/>
  <c r="T483"/>
  <c r="Y482"/>
  <c r="V482"/>
  <c r="T482"/>
  <c r="Y481"/>
  <c r="V481"/>
  <c r="T481"/>
  <c r="Y480"/>
  <c r="V480"/>
  <c r="T480"/>
  <c r="Y479"/>
  <c r="V479"/>
  <c r="T479"/>
  <c r="Y478"/>
  <c r="V478"/>
  <c r="T478"/>
  <c r="Y477"/>
  <c r="V477"/>
  <c r="T477"/>
  <c r="Y476"/>
  <c r="V476"/>
  <c r="T476"/>
  <c r="Y475"/>
  <c r="V475"/>
  <c r="T475"/>
  <c r="Y474"/>
  <c r="V474"/>
  <c r="T474"/>
  <c r="Y473"/>
  <c r="V473"/>
  <c r="T473"/>
  <c r="Y472"/>
  <c r="V472"/>
  <c r="T472"/>
  <c r="Y471"/>
  <c r="V471"/>
  <c r="T471"/>
  <c r="Y470"/>
  <c r="V470"/>
  <c r="T470"/>
  <c r="Y469"/>
  <c r="V469"/>
  <c r="T469"/>
  <c r="Y468"/>
  <c r="V468"/>
  <c r="T468"/>
  <c r="Y467"/>
  <c r="V467"/>
  <c r="T467"/>
  <c r="Y466"/>
  <c r="V466"/>
  <c r="T466"/>
  <c r="Y465"/>
  <c r="V465"/>
  <c r="T465"/>
  <c r="Y464"/>
  <c r="V464"/>
  <c r="T464"/>
  <c r="Y463"/>
  <c r="V463"/>
  <c r="T463"/>
  <c r="Y462"/>
  <c r="V462"/>
  <c r="T462"/>
  <c r="Y461"/>
  <c r="V461"/>
  <c r="T461"/>
  <c r="Y460"/>
  <c r="V460"/>
  <c r="T460"/>
  <c r="Y459"/>
  <c r="V459"/>
  <c r="T459"/>
  <c r="Y458"/>
  <c r="V458"/>
  <c r="T458"/>
  <c r="Y457"/>
  <c r="V457"/>
  <c r="T457"/>
  <c r="W457" s="1"/>
  <c r="Y456"/>
  <c r="V456"/>
  <c r="T456"/>
  <c r="Y455"/>
  <c r="V455"/>
  <c r="T455"/>
  <c r="Y454"/>
  <c r="V454"/>
  <c r="T454"/>
  <c r="Y453"/>
  <c r="V453"/>
  <c r="T453"/>
  <c r="W453" s="1"/>
  <c r="Y452"/>
  <c r="V452"/>
  <c r="T452"/>
  <c r="Y451"/>
  <c r="V451"/>
  <c r="T451"/>
  <c r="Y450"/>
  <c r="V450"/>
  <c r="T450"/>
  <c r="Y449"/>
  <c r="V449"/>
  <c r="T449"/>
  <c r="W449" s="1"/>
  <c r="Y448"/>
  <c r="V448"/>
  <c r="T448"/>
  <c r="Y447"/>
  <c r="V447"/>
  <c r="T447"/>
  <c r="Y446"/>
  <c r="V446"/>
  <c r="T446"/>
  <c r="Y445"/>
  <c r="V445"/>
  <c r="T445"/>
  <c r="W445" s="1"/>
  <c r="Y444"/>
  <c r="V444"/>
  <c r="T444"/>
  <c r="Y443"/>
  <c r="V443"/>
  <c r="T443"/>
  <c r="Y442"/>
  <c r="V442"/>
  <c r="T442"/>
  <c r="Y441"/>
  <c r="V441"/>
  <c r="T441"/>
  <c r="W441" s="1"/>
  <c r="Y440"/>
  <c r="V440"/>
  <c r="T440"/>
  <c r="Y439"/>
  <c r="V439"/>
  <c r="T439"/>
  <c r="Y438"/>
  <c r="V438"/>
  <c r="T438"/>
  <c r="Y437"/>
  <c r="V437"/>
  <c r="T437"/>
  <c r="W437" s="1"/>
  <c r="Y436"/>
  <c r="V436"/>
  <c r="T436"/>
  <c r="Y435"/>
  <c r="V435"/>
  <c r="T435"/>
  <c r="Y434"/>
  <c r="V434"/>
  <c r="T434"/>
  <c r="Y433"/>
  <c r="V433"/>
  <c r="T433"/>
  <c r="W433" s="1"/>
  <c r="Y432"/>
  <c r="V432"/>
  <c r="T432"/>
  <c r="W432" s="1"/>
  <c r="Y431"/>
  <c r="V431"/>
  <c r="T431"/>
  <c r="Y430"/>
  <c r="V430"/>
  <c r="T430"/>
  <c r="Y429"/>
  <c r="V429"/>
  <c r="T429"/>
  <c r="W429" s="1"/>
  <c r="Y428"/>
  <c r="V428"/>
  <c r="T428"/>
  <c r="Y427"/>
  <c r="V427"/>
  <c r="T427"/>
  <c r="Y426"/>
  <c r="V426"/>
  <c r="T426"/>
  <c r="Y425"/>
  <c r="V425"/>
  <c r="T425"/>
  <c r="W425" s="1"/>
  <c r="Y424"/>
  <c r="V424"/>
  <c r="T424"/>
  <c r="Y423"/>
  <c r="V423"/>
  <c r="T423"/>
  <c r="Y422"/>
  <c r="V422"/>
  <c r="T422"/>
  <c r="Y421"/>
  <c r="V421"/>
  <c r="T421"/>
  <c r="Y420"/>
  <c r="V420"/>
  <c r="T420"/>
  <c r="Y419"/>
  <c r="V419"/>
  <c r="T419"/>
  <c r="Y418"/>
  <c r="V418"/>
  <c r="T418"/>
  <c r="Y417"/>
  <c r="V417"/>
  <c r="T417"/>
  <c r="W417" s="1"/>
  <c r="Y416"/>
  <c r="V416"/>
  <c r="T416"/>
  <c r="W416" s="1"/>
  <c r="Y415"/>
  <c r="V415"/>
  <c r="T415"/>
  <c r="Y414"/>
  <c r="V414"/>
  <c r="T414"/>
  <c r="Y413"/>
  <c r="V413"/>
  <c r="T413"/>
  <c r="W413" s="1"/>
  <c r="Y412"/>
  <c r="V412"/>
  <c r="T412"/>
  <c r="Y411"/>
  <c r="V411"/>
  <c r="T411"/>
  <c r="Y410"/>
  <c r="V410"/>
  <c r="T410"/>
  <c r="Y409"/>
  <c r="V409"/>
  <c r="T409"/>
  <c r="W409" s="1"/>
  <c r="Y408"/>
  <c r="V408"/>
  <c r="T408"/>
  <c r="W408" s="1"/>
  <c r="Y407"/>
  <c r="V407"/>
  <c r="T407"/>
  <c r="Y406"/>
  <c r="V406"/>
  <c r="T406"/>
  <c r="Y405"/>
  <c r="V405"/>
  <c r="T405"/>
  <c r="W405" s="1"/>
  <c r="Y404"/>
  <c r="V404"/>
  <c r="T404"/>
  <c r="Y403"/>
  <c r="V403"/>
  <c r="T403"/>
  <c r="Y402"/>
  <c r="V402"/>
  <c r="T402"/>
  <c r="Y401"/>
  <c r="V401"/>
  <c r="T401"/>
  <c r="W401" s="1"/>
  <c r="Y400"/>
  <c r="V400"/>
  <c r="T400"/>
  <c r="W400" s="1"/>
  <c r="Y399"/>
  <c r="V399"/>
  <c r="T399"/>
  <c r="Y398"/>
  <c r="V398"/>
  <c r="T398"/>
  <c r="Y397"/>
  <c r="V397"/>
  <c r="T397"/>
  <c r="Y396"/>
  <c r="V396"/>
  <c r="T396"/>
  <c r="Y395"/>
  <c r="V395"/>
  <c r="T395"/>
  <c r="Y394"/>
  <c r="V394"/>
  <c r="T394"/>
  <c r="Y393"/>
  <c r="V393"/>
  <c r="T393"/>
  <c r="Y392"/>
  <c r="V392"/>
  <c r="T392"/>
  <c r="W392" s="1"/>
  <c r="Y391"/>
  <c r="V391"/>
  <c r="T391"/>
  <c r="Y390"/>
  <c r="V390"/>
  <c r="T390"/>
  <c r="Y389"/>
  <c r="V389"/>
  <c r="T389"/>
  <c r="Y388"/>
  <c r="V388"/>
  <c r="T388"/>
  <c r="Y387"/>
  <c r="V387"/>
  <c r="T387"/>
  <c r="Y386"/>
  <c r="V386"/>
  <c r="T386"/>
  <c r="Y385"/>
  <c r="V385"/>
  <c r="T385"/>
  <c r="Y384"/>
  <c r="V384"/>
  <c r="T384"/>
  <c r="Y383"/>
  <c r="V383"/>
  <c r="T383"/>
  <c r="Y382"/>
  <c r="V382"/>
  <c r="T382"/>
  <c r="Y381"/>
  <c r="V381"/>
  <c r="T381"/>
  <c r="Y380"/>
  <c r="V380"/>
  <c r="T380"/>
  <c r="Y379"/>
  <c r="V379"/>
  <c r="T379"/>
  <c r="Y378"/>
  <c r="V378"/>
  <c r="T378"/>
  <c r="Y377"/>
  <c r="V377"/>
  <c r="T377"/>
  <c r="W377" s="1"/>
  <c r="Y376"/>
  <c r="V376"/>
  <c r="T376"/>
  <c r="Y375"/>
  <c r="V375"/>
  <c r="T375"/>
  <c r="Y374"/>
  <c r="V374"/>
  <c r="T374"/>
  <c r="Y373"/>
  <c r="V373"/>
  <c r="T373"/>
  <c r="Y372"/>
  <c r="V372"/>
  <c r="T372"/>
  <c r="Y371"/>
  <c r="V371"/>
  <c r="T371"/>
  <c r="W371" s="1"/>
  <c r="Y370"/>
  <c r="V370"/>
  <c r="T370"/>
  <c r="Y369"/>
  <c r="V369"/>
  <c r="T369"/>
  <c r="Y368"/>
  <c r="V368"/>
  <c r="T368"/>
  <c r="Y367"/>
  <c r="V367"/>
  <c r="T367"/>
  <c r="Y366"/>
  <c r="V366"/>
  <c r="T366"/>
  <c r="Y365"/>
  <c r="V365"/>
  <c r="T365"/>
  <c r="Y364"/>
  <c r="V364"/>
  <c r="T364"/>
  <c r="Y363"/>
  <c r="V363"/>
  <c r="T363"/>
  <c r="W363" s="1"/>
  <c r="Y362"/>
  <c r="V362"/>
  <c r="T362"/>
  <c r="Y361"/>
  <c r="V361"/>
  <c r="T361"/>
  <c r="Y360"/>
  <c r="V360"/>
  <c r="T360"/>
  <c r="Y359"/>
  <c r="V359"/>
  <c r="T359"/>
  <c r="Y358"/>
  <c r="V358"/>
  <c r="T358"/>
  <c r="Y357"/>
  <c r="V357"/>
  <c r="T357"/>
  <c r="Y356"/>
  <c r="V356"/>
  <c r="T356"/>
  <c r="Y355"/>
  <c r="V355"/>
  <c r="T355"/>
  <c r="Y354"/>
  <c r="V354"/>
  <c r="T354"/>
  <c r="Y353"/>
  <c r="V353"/>
  <c r="T353"/>
  <c r="Y352"/>
  <c r="V352"/>
  <c r="T352"/>
  <c r="Y351"/>
  <c r="V351"/>
  <c r="T351"/>
  <c r="Y350"/>
  <c r="V350"/>
  <c r="T350"/>
  <c r="Y349"/>
  <c r="V349"/>
  <c r="T349"/>
  <c r="Y348"/>
  <c r="V348"/>
  <c r="T348"/>
  <c r="Y347"/>
  <c r="V347"/>
  <c r="T347"/>
  <c r="Y346"/>
  <c r="V346"/>
  <c r="T346"/>
  <c r="Y345"/>
  <c r="V345"/>
  <c r="T345"/>
  <c r="Y344"/>
  <c r="V344"/>
  <c r="T344"/>
  <c r="Y343"/>
  <c r="V343"/>
  <c r="T343"/>
  <c r="Y342"/>
  <c r="V342"/>
  <c r="T342"/>
  <c r="Y341"/>
  <c r="V341"/>
  <c r="T341"/>
  <c r="Y340"/>
  <c r="V340"/>
  <c r="T340"/>
  <c r="Y339"/>
  <c r="V339"/>
  <c r="T339"/>
  <c r="Y338"/>
  <c r="V338"/>
  <c r="T338"/>
  <c r="Y337"/>
  <c r="V337"/>
  <c r="T337"/>
  <c r="Y336"/>
  <c r="V336"/>
  <c r="T336"/>
  <c r="Y335"/>
  <c r="V335"/>
  <c r="T335"/>
  <c r="W335" s="1"/>
  <c r="Y334"/>
  <c r="V334"/>
  <c r="T334"/>
  <c r="Y333"/>
  <c r="V333"/>
  <c r="T333"/>
  <c r="Y332"/>
  <c r="V332"/>
  <c r="T332"/>
  <c r="Y331"/>
  <c r="V331"/>
  <c r="T331"/>
  <c r="W331" s="1"/>
  <c r="Y330"/>
  <c r="V330"/>
  <c r="T330"/>
  <c r="Y329"/>
  <c r="V329"/>
  <c r="T329"/>
  <c r="Y328"/>
  <c r="V328"/>
  <c r="T328"/>
  <c r="Y327"/>
  <c r="V327"/>
  <c r="T327"/>
  <c r="Y326"/>
  <c r="V326"/>
  <c r="T326"/>
  <c r="Y325"/>
  <c r="V325"/>
  <c r="T325"/>
  <c r="Y324"/>
  <c r="V324"/>
  <c r="T324"/>
  <c r="Y323"/>
  <c r="V323"/>
  <c r="T323"/>
  <c r="W323" s="1"/>
  <c r="Y322"/>
  <c r="V322"/>
  <c r="T322"/>
  <c r="Y321"/>
  <c r="V321"/>
  <c r="T321"/>
  <c r="Y320"/>
  <c r="V320"/>
  <c r="T320"/>
  <c r="Y319"/>
  <c r="V319"/>
  <c r="T319"/>
  <c r="W319" s="1"/>
  <c r="Y318"/>
  <c r="V318"/>
  <c r="T318"/>
  <c r="Y317"/>
  <c r="V317"/>
  <c r="T317"/>
  <c r="Y316"/>
  <c r="V316"/>
  <c r="T316"/>
  <c r="Y315"/>
  <c r="V315"/>
  <c r="T315"/>
  <c r="W315" s="1"/>
  <c r="Y314"/>
  <c r="V314"/>
  <c r="T314"/>
  <c r="Y313"/>
  <c r="V313"/>
  <c r="T313"/>
  <c r="Y312"/>
  <c r="V312"/>
  <c r="T312"/>
  <c r="Y311"/>
  <c r="V311"/>
  <c r="T311"/>
  <c r="Y310"/>
  <c r="V310"/>
  <c r="T310"/>
  <c r="Y309"/>
  <c r="V309"/>
  <c r="T309"/>
  <c r="Y308"/>
  <c r="V308"/>
  <c r="T308"/>
  <c r="Y307"/>
  <c r="V307"/>
  <c r="T307"/>
  <c r="W307" s="1"/>
  <c r="Y306"/>
  <c r="V306"/>
  <c r="T306"/>
  <c r="Y305"/>
  <c r="V305"/>
  <c r="T305"/>
  <c r="Y304"/>
  <c r="V304"/>
  <c r="T304"/>
  <c r="Y303"/>
  <c r="V303"/>
  <c r="T303"/>
  <c r="Y302"/>
  <c r="V302"/>
  <c r="T302"/>
  <c r="Y301"/>
  <c r="V301"/>
  <c r="T301"/>
  <c r="Y300"/>
  <c r="V300"/>
  <c r="T300"/>
  <c r="Y299"/>
  <c r="V299"/>
  <c r="Y298"/>
  <c r="V298"/>
  <c r="T298"/>
  <c r="Y297"/>
  <c r="V297"/>
  <c r="T297"/>
  <c r="Y296"/>
  <c r="V296"/>
  <c r="T296"/>
  <c r="Y295"/>
  <c r="V295"/>
  <c r="T295"/>
  <c r="Y294"/>
  <c r="V294"/>
  <c r="S294"/>
  <c r="T294" s="1"/>
  <c r="Y293"/>
  <c r="V293"/>
  <c r="T293"/>
  <c r="Y292"/>
  <c r="V292"/>
  <c r="T292"/>
  <c r="Y291"/>
  <c r="V291"/>
  <c r="T291"/>
  <c r="W291" s="1"/>
  <c r="Y290"/>
  <c r="V290"/>
  <c r="T290"/>
  <c r="Y289"/>
  <c r="V289"/>
  <c r="T289"/>
  <c r="Y288"/>
  <c r="V288"/>
  <c r="T288"/>
  <c r="Y287"/>
  <c r="V287"/>
  <c r="T287"/>
  <c r="W287" s="1"/>
  <c r="Y286"/>
  <c r="V286"/>
  <c r="T286"/>
  <c r="Y285"/>
  <c r="V285"/>
  <c r="T285"/>
  <c r="Y284"/>
  <c r="V284"/>
  <c r="T284"/>
  <c r="Y283"/>
  <c r="V283"/>
  <c r="T283"/>
  <c r="W283" s="1"/>
  <c r="Y282"/>
  <c r="V282"/>
  <c r="T282"/>
  <c r="Y281"/>
  <c r="V281"/>
  <c r="T281"/>
  <c r="Y280"/>
  <c r="V280"/>
  <c r="T280"/>
  <c r="Y279"/>
  <c r="V279"/>
  <c r="T279"/>
  <c r="Y278"/>
  <c r="V278"/>
  <c r="T278"/>
  <c r="Y277"/>
  <c r="V277"/>
  <c r="T277"/>
  <c r="Y276"/>
  <c r="V276"/>
  <c r="T276"/>
  <c r="Y275"/>
  <c r="V275"/>
  <c r="T275"/>
  <c r="Y274"/>
  <c r="V274"/>
  <c r="T274"/>
  <c r="Y273"/>
  <c r="V273"/>
  <c r="T273"/>
  <c r="Y272"/>
  <c r="V272"/>
  <c r="T272"/>
  <c r="Y271"/>
  <c r="V271"/>
  <c r="T271"/>
  <c r="Y270"/>
  <c r="V270"/>
  <c r="T270"/>
  <c r="Y269"/>
  <c r="V269"/>
  <c r="T269"/>
  <c r="Y268"/>
  <c r="V268"/>
  <c r="T268"/>
  <c r="Y267"/>
  <c r="V267"/>
  <c r="T267"/>
  <c r="Y266"/>
  <c r="V266"/>
  <c r="T266"/>
  <c r="Y265"/>
  <c r="V265"/>
  <c r="T265"/>
  <c r="Y264"/>
  <c r="V264"/>
  <c r="T264"/>
  <c r="Y263"/>
  <c r="V263"/>
  <c r="T263"/>
  <c r="Y262"/>
  <c r="V262"/>
  <c r="T262"/>
  <c r="Y261"/>
  <c r="V261"/>
  <c r="T261"/>
  <c r="Y260"/>
  <c r="V260"/>
  <c r="T260"/>
  <c r="Y259"/>
  <c r="V259"/>
  <c r="T259"/>
  <c r="W259" s="1"/>
  <c r="Y258"/>
  <c r="V258"/>
  <c r="T258"/>
  <c r="Y257"/>
  <c r="V257"/>
  <c r="T257"/>
  <c r="Y256"/>
  <c r="V256"/>
  <c r="T256"/>
  <c r="Y255"/>
  <c r="V255"/>
  <c r="T255"/>
  <c r="Y254"/>
  <c r="V254"/>
  <c r="T254"/>
  <c r="Y253"/>
  <c r="V253"/>
  <c r="T253"/>
  <c r="Y252"/>
  <c r="V252"/>
  <c r="T252"/>
  <c r="Y251"/>
  <c r="V251"/>
  <c r="T251"/>
  <c r="Y250"/>
  <c r="V250"/>
  <c r="T250"/>
  <c r="Y249"/>
  <c r="V249"/>
  <c r="T249"/>
  <c r="Y248"/>
  <c r="V248"/>
  <c r="T248"/>
  <c r="Y247"/>
  <c r="V247"/>
  <c r="T247"/>
  <c r="Y246"/>
  <c r="V246"/>
  <c r="T246"/>
  <c r="Y245"/>
  <c r="V245"/>
  <c r="T245"/>
  <c r="Y244"/>
  <c r="V244"/>
  <c r="T244"/>
  <c r="Y243"/>
  <c r="V243"/>
  <c r="T243"/>
  <c r="Y242"/>
  <c r="V242"/>
  <c r="T242"/>
  <c r="Y241"/>
  <c r="V241"/>
  <c r="T241"/>
  <c r="Y240"/>
  <c r="V240"/>
  <c r="T240"/>
  <c r="Y239"/>
  <c r="V239"/>
  <c r="T239"/>
  <c r="Y238"/>
  <c r="V238"/>
  <c r="T238"/>
  <c r="Y237"/>
  <c r="V237"/>
  <c r="T237"/>
  <c r="Y236"/>
  <c r="V236"/>
  <c r="T236"/>
  <c r="Y235"/>
  <c r="V235"/>
  <c r="T235"/>
  <c r="Y234"/>
  <c r="V234"/>
  <c r="T234"/>
  <c r="Y233"/>
  <c r="V233"/>
  <c r="T233"/>
  <c r="Y232"/>
  <c r="V232"/>
  <c r="T232"/>
  <c r="Y231"/>
  <c r="V231"/>
  <c r="T231"/>
  <c r="Y230"/>
  <c r="V230"/>
  <c r="T230"/>
  <c r="Y229"/>
  <c r="V229"/>
  <c r="T229"/>
  <c r="Y228"/>
  <c r="V228"/>
  <c r="T228"/>
  <c r="Y227"/>
  <c r="V227"/>
  <c r="T227"/>
  <c r="Y226"/>
  <c r="V226"/>
  <c r="T226"/>
  <c r="Y225"/>
  <c r="V225"/>
  <c r="T225"/>
  <c r="Y224"/>
  <c r="V224"/>
  <c r="T224"/>
  <c r="Y223"/>
  <c r="V223"/>
  <c r="T223"/>
  <c r="Y222"/>
  <c r="V222"/>
  <c r="T222"/>
  <c r="Y221"/>
  <c r="V221"/>
  <c r="T221"/>
  <c r="Y220"/>
  <c r="V220"/>
  <c r="T220"/>
  <c r="Y219"/>
  <c r="V219"/>
  <c r="T219"/>
  <c r="Y218"/>
  <c r="V218"/>
  <c r="T218"/>
  <c r="Y217"/>
  <c r="V217"/>
  <c r="T217"/>
  <c r="Y216"/>
  <c r="V216"/>
  <c r="T216"/>
  <c r="Y215"/>
  <c r="V215"/>
  <c r="T215"/>
  <c r="Y214"/>
  <c r="V214"/>
  <c r="T214"/>
  <c r="Y213"/>
  <c r="V213"/>
  <c r="T213"/>
  <c r="Y212"/>
  <c r="V212"/>
  <c r="T212"/>
  <c r="Y211"/>
  <c r="V211"/>
  <c r="T211"/>
  <c r="Y210"/>
  <c r="V210"/>
  <c r="T210"/>
  <c r="Y209"/>
  <c r="V209"/>
  <c r="T209"/>
  <c r="Y208"/>
  <c r="V208"/>
  <c r="T208"/>
  <c r="Y207"/>
  <c r="V207"/>
  <c r="T207"/>
  <c r="Y206"/>
  <c r="V206"/>
  <c r="T206"/>
  <c r="Y205"/>
  <c r="V205"/>
  <c r="T205"/>
  <c r="Y204"/>
  <c r="V204"/>
  <c r="T204"/>
  <c r="Y203"/>
  <c r="V203"/>
  <c r="T203"/>
  <c r="Y202"/>
  <c r="V202"/>
  <c r="T202"/>
  <c r="Y201"/>
  <c r="V201"/>
  <c r="T201"/>
  <c r="Y200"/>
  <c r="V200"/>
  <c r="T200"/>
  <c r="Y199"/>
  <c r="V199"/>
  <c r="T199"/>
  <c r="Y198"/>
  <c r="V198"/>
  <c r="T198"/>
  <c r="Y197"/>
  <c r="V197"/>
  <c r="T197"/>
  <c r="Y196"/>
  <c r="V196"/>
  <c r="T196"/>
  <c r="Y195"/>
  <c r="V195"/>
  <c r="T195"/>
  <c r="Y194"/>
  <c r="V194"/>
  <c r="T194"/>
  <c r="Y193"/>
  <c r="V193"/>
  <c r="T193"/>
  <c r="Y192"/>
  <c r="V192"/>
  <c r="T192"/>
  <c r="Y191"/>
  <c r="V191"/>
  <c r="T191"/>
  <c r="Y190"/>
  <c r="V190"/>
  <c r="T190"/>
  <c r="Y189"/>
  <c r="V189"/>
  <c r="T189"/>
  <c r="Y188"/>
  <c r="V188"/>
  <c r="T188"/>
  <c r="Y187"/>
  <c r="V187"/>
  <c r="T187"/>
  <c r="Y186"/>
  <c r="V186"/>
  <c r="T186"/>
  <c r="Y185"/>
  <c r="V185"/>
  <c r="T185"/>
  <c r="Y184"/>
  <c r="V184"/>
  <c r="T184"/>
  <c r="Y183"/>
  <c r="V183"/>
  <c r="T183"/>
  <c r="Y182"/>
  <c r="V182"/>
  <c r="T182"/>
  <c r="Y181"/>
  <c r="V181"/>
  <c r="T181"/>
  <c r="Y180"/>
  <c r="V180"/>
  <c r="T180"/>
  <c r="Y179"/>
  <c r="V179"/>
  <c r="T179"/>
  <c r="Y178"/>
  <c r="V178"/>
  <c r="T178"/>
  <c r="Y177"/>
  <c r="V177"/>
  <c r="T177"/>
  <c r="Y176"/>
  <c r="V176"/>
  <c r="T176"/>
  <c r="Y175"/>
  <c r="V175"/>
  <c r="T175"/>
  <c r="Y174"/>
  <c r="V174"/>
  <c r="T174"/>
  <c r="Y173"/>
  <c r="V173"/>
  <c r="T173"/>
  <c r="Y172"/>
  <c r="V172"/>
  <c r="T172"/>
  <c r="Y171"/>
  <c r="V171"/>
  <c r="T171"/>
  <c r="Y170"/>
  <c r="V170"/>
  <c r="T170"/>
  <c r="Y169"/>
  <c r="V169"/>
  <c r="T169"/>
  <c r="Y168"/>
  <c r="V168"/>
  <c r="T168"/>
  <c r="Y167"/>
  <c r="V167"/>
  <c r="T167"/>
  <c r="Y166"/>
  <c r="V166"/>
  <c r="T166"/>
  <c r="Y165"/>
  <c r="V165"/>
  <c r="T165"/>
  <c r="Y164"/>
  <c r="V164"/>
  <c r="T164"/>
  <c r="Y163"/>
  <c r="V163"/>
  <c r="T163"/>
  <c r="Y162"/>
  <c r="V162"/>
  <c r="T162"/>
  <c r="Y161"/>
  <c r="V161"/>
  <c r="T161"/>
  <c r="Y160"/>
  <c r="V160"/>
  <c r="T160"/>
  <c r="Y159"/>
  <c r="V159"/>
  <c r="T159"/>
  <c r="Y158"/>
  <c r="V158"/>
  <c r="T158"/>
  <c r="Y157"/>
  <c r="V157"/>
  <c r="T157"/>
  <c r="Y156"/>
  <c r="V156"/>
  <c r="T156"/>
  <c r="Y155"/>
  <c r="V155"/>
  <c r="T155"/>
  <c r="Y154"/>
  <c r="V154"/>
  <c r="T154"/>
  <c r="Y153"/>
  <c r="V153"/>
  <c r="T153"/>
  <c r="Y152"/>
  <c r="V152"/>
  <c r="T152"/>
  <c r="Y151"/>
  <c r="V151"/>
  <c r="T151"/>
  <c r="Y150"/>
  <c r="V150"/>
  <c r="T150"/>
  <c r="Y149"/>
  <c r="V149"/>
  <c r="T149"/>
  <c r="Y148"/>
  <c r="V148"/>
  <c r="T148"/>
  <c r="Y147"/>
  <c r="V147"/>
  <c r="T147"/>
  <c r="Y146"/>
  <c r="V146"/>
  <c r="T146"/>
  <c r="Y145"/>
  <c r="V145"/>
  <c r="T145"/>
  <c r="Y144"/>
  <c r="V144"/>
  <c r="T144"/>
  <c r="Y143"/>
  <c r="V143"/>
  <c r="T143"/>
  <c r="Y142"/>
  <c r="V142"/>
  <c r="T142"/>
  <c r="Y141"/>
  <c r="V141"/>
  <c r="T141"/>
  <c r="Y140"/>
  <c r="V140"/>
  <c r="T140"/>
  <c r="Y139"/>
  <c r="V139"/>
  <c r="T139"/>
  <c r="Y138"/>
  <c r="V138"/>
  <c r="T138"/>
  <c r="Y137"/>
  <c r="V137"/>
  <c r="T137"/>
  <c r="Y136"/>
  <c r="V136"/>
  <c r="T136"/>
  <c r="Y135"/>
  <c r="V135"/>
  <c r="T135"/>
  <c r="Y134"/>
  <c r="V134"/>
  <c r="T134"/>
  <c r="Y133"/>
  <c r="V133"/>
  <c r="T133"/>
  <c r="Y132"/>
  <c r="V132"/>
  <c r="T132"/>
  <c r="Y131"/>
  <c r="V131"/>
  <c r="T131"/>
  <c r="Y130"/>
  <c r="V130"/>
  <c r="T130"/>
  <c r="Y129"/>
  <c r="V129"/>
  <c r="T129"/>
  <c r="Y128"/>
  <c r="V128"/>
  <c r="T128"/>
  <c r="Y127"/>
  <c r="V127"/>
  <c r="T127"/>
  <c r="Y126"/>
  <c r="V126"/>
  <c r="T126"/>
  <c r="Y125"/>
  <c r="V125"/>
  <c r="T125"/>
  <c r="Y124"/>
  <c r="V124"/>
  <c r="T124"/>
  <c r="Y123"/>
  <c r="V123"/>
  <c r="T123"/>
  <c r="Y122"/>
  <c r="V122"/>
  <c r="T122"/>
  <c r="Y121"/>
  <c r="V121"/>
  <c r="T121"/>
  <c r="Y120"/>
  <c r="V120"/>
  <c r="T120"/>
  <c r="Y119"/>
  <c r="V119"/>
  <c r="T119"/>
  <c r="Y118"/>
  <c r="V118"/>
  <c r="T118"/>
  <c r="Y117"/>
  <c r="V117"/>
  <c r="T117"/>
  <c r="Y116"/>
  <c r="V116"/>
  <c r="T116"/>
  <c r="Y115"/>
  <c r="V115"/>
  <c r="T115"/>
  <c r="Y114"/>
  <c r="V114"/>
  <c r="T114"/>
  <c r="Y113"/>
  <c r="V113"/>
  <c r="T113"/>
  <c r="Y112"/>
  <c r="V112"/>
  <c r="T112"/>
  <c r="Y111"/>
  <c r="V111"/>
  <c r="T111"/>
  <c r="Y110"/>
  <c r="V110"/>
  <c r="T110"/>
  <c r="Y109"/>
  <c r="V109"/>
  <c r="T109"/>
  <c r="Y108"/>
  <c r="V108"/>
  <c r="T108"/>
  <c r="Y107"/>
  <c r="V107"/>
  <c r="T107"/>
  <c r="Y106"/>
  <c r="V106"/>
  <c r="T106"/>
  <c r="Y105"/>
  <c r="V105"/>
  <c r="T105"/>
  <c r="Y104"/>
  <c r="V104"/>
  <c r="T104"/>
  <c r="Y103"/>
  <c r="V103"/>
  <c r="T103"/>
  <c r="Y102"/>
  <c r="V102"/>
  <c r="T102"/>
  <c r="Y101"/>
  <c r="V101"/>
  <c r="T101"/>
  <c r="Y100"/>
  <c r="V100"/>
  <c r="T100"/>
  <c r="Y99"/>
  <c r="V99"/>
  <c r="T99"/>
  <c r="Y98"/>
  <c r="V98"/>
  <c r="T98"/>
  <c r="Y97"/>
  <c r="V97"/>
  <c r="T97"/>
  <c r="Y96"/>
  <c r="V96"/>
  <c r="T96"/>
  <c r="Y95"/>
  <c r="V95"/>
  <c r="T95"/>
  <c r="Y94"/>
  <c r="V94"/>
  <c r="T94"/>
  <c r="Y93"/>
  <c r="V93"/>
  <c r="T93"/>
  <c r="Y92"/>
  <c r="V92"/>
  <c r="T92"/>
  <c r="Y91"/>
  <c r="V91"/>
  <c r="T91"/>
  <c r="Y90"/>
  <c r="V90"/>
  <c r="T90"/>
  <c r="Y89"/>
  <c r="V89"/>
  <c r="T89"/>
  <c r="Y88"/>
  <c r="V88"/>
  <c r="T88"/>
  <c r="Y87"/>
  <c r="V87"/>
  <c r="T87"/>
  <c r="Y86"/>
  <c r="V86"/>
  <c r="T86"/>
  <c r="Y85"/>
  <c r="V85"/>
  <c r="T85"/>
  <c r="Y84"/>
  <c r="V84"/>
  <c r="T84"/>
  <c r="Y83"/>
  <c r="V83"/>
  <c r="T83"/>
  <c r="Y82"/>
  <c r="V82"/>
  <c r="T82"/>
  <c r="Y81"/>
  <c r="V81"/>
  <c r="T81"/>
  <c r="Y80"/>
  <c r="V80"/>
  <c r="T80"/>
  <c r="Y79"/>
  <c r="V79"/>
  <c r="T79"/>
  <c r="Y78"/>
  <c r="V78"/>
  <c r="T78"/>
  <c r="Y77"/>
  <c r="V77"/>
  <c r="T77"/>
  <c r="Y76"/>
  <c r="V76"/>
  <c r="T76"/>
  <c r="Y75"/>
  <c r="V75"/>
  <c r="T75"/>
  <c r="Y74"/>
  <c r="V74"/>
  <c r="T74"/>
  <c r="Y73"/>
  <c r="V73"/>
  <c r="T73"/>
  <c r="Y72"/>
  <c r="V72"/>
  <c r="T72"/>
  <c r="Y71"/>
  <c r="V71"/>
  <c r="T71"/>
  <c r="Y70"/>
  <c r="V70"/>
  <c r="T70"/>
  <c r="Y69"/>
  <c r="V69"/>
  <c r="T69"/>
  <c r="Y68"/>
  <c r="V68"/>
  <c r="T68"/>
  <c r="Y67"/>
  <c r="V67"/>
  <c r="T67"/>
  <c r="Y66"/>
  <c r="V66"/>
  <c r="T66"/>
  <c r="Y65"/>
  <c r="V65"/>
  <c r="T65"/>
  <c r="Y64"/>
  <c r="V64"/>
  <c r="T64"/>
  <c r="Y63"/>
  <c r="V63"/>
  <c r="T63"/>
  <c r="Y62"/>
  <c r="V62"/>
  <c r="T62"/>
  <c r="Y61"/>
  <c r="V61"/>
  <c r="T61"/>
  <c r="Y60"/>
  <c r="V60"/>
  <c r="T60"/>
  <c r="Y59"/>
  <c r="V59"/>
  <c r="T59"/>
  <c r="Y58"/>
  <c r="V58"/>
  <c r="T58"/>
  <c r="Y57"/>
  <c r="V57"/>
  <c r="T57"/>
  <c r="Y56"/>
  <c r="V56"/>
  <c r="T56"/>
  <c r="Y55"/>
  <c r="V55"/>
  <c r="T55"/>
  <c r="Y54"/>
  <c r="V54"/>
  <c r="T54"/>
  <c r="Y53"/>
  <c r="V53"/>
  <c r="T53"/>
  <c r="Y52"/>
  <c r="V52"/>
  <c r="T52"/>
  <c r="Y51"/>
  <c r="V51"/>
  <c r="T51"/>
  <c r="Y50"/>
  <c r="V50"/>
  <c r="T50"/>
  <c r="Y49"/>
  <c r="V49"/>
  <c r="T49"/>
  <c r="Y48"/>
  <c r="V48"/>
  <c r="T48"/>
  <c r="Y47"/>
  <c r="V47"/>
  <c r="T47"/>
  <c r="Y46"/>
  <c r="V46"/>
  <c r="T46"/>
  <c r="Y45"/>
  <c r="V45"/>
  <c r="T45"/>
  <c r="Y44"/>
  <c r="V44"/>
  <c r="T44"/>
  <c r="Y43"/>
  <c r="V43"/>
  <c r="T43"/>
  <c r="Y42"/>
  <c r="V42"/>
  <c r="T42"/>
  <c r="Y41"/>
  <c r="V41"/>
  <c r="T41"/>
  <c r="Y40"/>
  <c r="V40"/>
  <c r="T40"/>
  <c r="Y39"/>
  <c r="V39"/>
  <c r="T39"/>
  <c r="Y38"/>
  <c r="V38"/>
  <c r="T38"/>
  <c r="Y37"/>
  <c r="V37"/>
  <c r="T37"/>
  <c r="Y36"/>
  <c r="V36"/>
  <c r="T36"/>
  <c r="Y35"/>
  <c r="V35"/>
  <c r="T35"/>
  <c r="Y34"/>
  <c r="V34"/>
  <c r="T34"/>
  <c r="Y33"/>
  <c r="V33"/>
  <c r="T33"/>
  <c r="Y32"/>
  <c r="V32"/>
  <c r="T32"/>
  <c r="Y31"/>
  <c r="V31"/>
  <c r="T31"/>
  <c r="Y30"/>
  <c r="V30"/>
  <c r="T30"/>
  <c r="Y29"/>
  <c r="V29"/>
  <c r="T29"/>
  <c r="Y28"/>
  <c r="V28"/>
  <c r="T28"/>
  <c r="Y27"/>
  <c r="V27"/>
  <c r="T27"/>
  <c r="Y26"/>
  <c r="V26"/>
  <c r="T26"/>
  <c r="Y25"/>
  <c r="V25"/>
  <c r="T25"/>
  <c r="Y24"/>
  <c r="V24"/>
  <c r="T24"/>
  <c r="Y23"/>
  <c r="V23"/>
  <c r="T23"/>
  <c r="Y22"/>
  <c r="V22"/>
  <c r="T22"/>
  <c r="Y21"/>
  <c r="V21"/>
  <c r="T21"/>
  <c r="Y20"/>
  <c r="V20"/>
  <c r="T20"/>
  <c r="Y19"/>
  <c r="V19"/>
  <c r="T19"/>
  <c r="Y18"/>
  <c r="V18"/>
  <c r="T18"/>
  <c r="W18" s="1"/>
  <c r="Y17"/>
  <c r="V17"/>
  <c r="T17"/>
  <c r="W17" s="1"/>
  <c r="Y16"/>
  <c r="V16"/>
  <c r="T16"/>
  <c r="Y15"/>
  <c r="V15"/>
  <c r="T15"/>
  <c r="Y14"/>
  <c r="V14"/>
  <c r="T14"/>
  <c r="Y13"/>
  <c r="V13"/>
  <c r="T13"/>
  <c r="Y12"/>
  <c r="V12"/>
  <c r="T12"/>
  <c r="Y11"/>
  <c r="V11"/>
  <c r="T11"/>
  <c r="Y10"/>
  <c r="V10"/>
  <c r="T10"/>
  <c r="Y9"/>
  <c r="V9"/>
  <c r="T9"/>
  <c r="Y8"/>
  <c r="V8"/>
  <c r="T8"/>
  <c r="Y7"/>
  <c r="V7"/>
  <c r="T7"/>
  <c r="Y6"/>
  <c r="V6"/>
  <c r="T6"/>
  <c r="Y5"/>
  <c r="V5"/>
  <c r="T5"/>
  <c r="Y4"/>
  <c r="V4"/>
  <c r="T4"/>
  <c r="Y3"/>
  <c r="V3"/>
  <c r="T3"/>
  <c r="AM3" i="1"/>
  <c r="AM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W1334" i="3" l="1"/>
  <c r="W1293"/>
  <c r="W1297"/>
  <c r="W1296"/>
  <c r="W1025"/>
  <c r="W602"/>
  <c r="W1270"/>
  <c r="W1092"/>
  <c r="W1013"/>
  <c r="W1011"/>
  <c r="W559"/>
  <c r="W571"/>
  <c r="W1243"/>
  <c r="W612"/>
  <c r="W1209"/>
  <c r="W968"/>
  <c r="W1203"/>
  <c r="W579"/>
  <c r="W1189"/>
  <c r="W1002"/>
  <c r="W1101"/>
  <c r="W536"/>
  <c r="W1199"/>
  <c r="W1181"/>
  <c r="W1171"/>
  <c r="W1169"/>
  <c r="W1103"/>
  <c r="W1033"/>
  <c r="W603"/>
  <c r="W1252"/>
  <c r="W613"/>
  <c r="W1248"/>
  <c r="W1008"/>
  <c r="W1230"/>
  <c r="W721"/>
  <c r="W1188"/>
  <c r="W591"/>
  <c r="W1196"/>
  <c r="W1104"/>
  <c r="W1007"/>
  <c r="W1001"/>
  <c r="W988"/>
  <c r="W962"/>
  <c r="W936"/>
  <c r="W934"/>
  <c r="W930"/>
  <c r="W923"/>
  <c r="W919"/>
  <c r="W913"/>
  <c r="W907"/>
  <c r="W903"/>
  <c r="W899"/>
  <c r="W893"/>
  <c r="W891"/>
  <c r="W883"/>
  <c r="W881"/>
  <c r="W877"/>
  <c r="W875"/>
  <c r="W873"/>
  <c r="W871"/>
  <c r="W869"/>
  <c r="W865"/>
  <c r="W863"/>
  <c r="W861"/>
  <c r="W857"/>
  <c r="W851"/>
  <c r="W849"/>
  <c r="W847"/>
  <c r="W843"/>
  <c r="W841"/>
  <c r="W835"/>
  <c r="W829"/>
  <c r="W827"/>
  <c r="W821"/>
  <c r="W819"/>
  <c r="W811"/>
  <c r="W726"/>
  <c r="W715"/>
  <c r="W703"/>
  <c r="W691"/>
  <c r="W681"/>
  <c r="W675"/>
  <c r="W674"/>
  <c r="W670"/>
  <c r="W665"/>
  <c r="W663"/>
  <c r="W661"/>
  <c r="W659"/>
  <c r="W657"/>
  <c r="W655"/>
  <c r="W653"/>
  <c r="W651"/>
  <c r="W648"/>
  <c r="W643"/>
  <c r="W640"/>
  <c r="W634"/>
  <c r="W631"/>
  <c r="W626"/>
  <c r="W624"/>
  <c r="W623"/>
  <c r="W618"/>
  <c r="W615"/>
  <c r="W610"/>
  <c r="W604"/>
  <c r="W599"/>
  <c r="W598"/>
  <c r="W592"/>
  <c r="W589"/>
  <c r="W582"/>
  <c r="W576"/>
  <c r="W572"/>
  <c r="W569"/>
  <c r="W565"/>
  <c r="W544"/>
  <c r="W528"/>
  <c r="W512"/>
  <c r="W509"/>
  <c r="W507"/>
  <c r="W502"/>
  <c r="W1279"/>
  <c r="W1273"/>
  <c r="W1271"/>
  <c r="W1269"/>
  <c r="W1156"/>
  <c r="W1144"/>
  <c r="W1138"/>
  <c r="W1130"/>
  <c r="W1128"/>
  <c r="W1124"/>
  <c r="W1116"/>
  <c r="W1112"/>
  <c r="W1110"/>
  <c r="W1083"/>
  <c r="W1078"/>
  <c r="W1071"/>
  <c r="W1069"/>
  <c r="W1065"/>
  <c r="W1061"/>
  <c r="W1059"/>
  <c r="W1057"/>
  <c r="W1045"/>
  <c r="W1041"/>
  <c r="W1039"/>
  <c r="W1026"/>
  <c r="W1020"/>
  <c r="W1017"/>
  <c r="W1012"/>
  <c r="W806"/>
  <c r="W804"/>
  <c r="W802"/>
  <c r="W800"/>
  <c r="W796"/>
  <c r="W794"/>
  <c r="W792"/>
  <c r="W788"/>
  <c r="W786"/>
  <c r="W784"/>
  <c r="W780"/>
  <c r="W778"/>
  <c r="W776"/>
  <c r="W774"/>
  <c r="W772"/>
  <c r="W770"/>
  <c r="W747"/>
  <c r="W732"/>
  <c r="W713"/>
  <c r="W710"/>
  <c r="W707"/>
  <c r="W695"/>
  <c r="W692"/>
  <c r="W680"/>
  <c r="W672"/>
  <c r="W629"/>
  <c r="W621"/>
  <c r="W601"/>
  <c r="W596"/>
  <c r="W593"/>
  <c r="W587"/>
  <c r="W586"/>
  <c r="W580"/>
  <c r="W577"/>
  <c r="W567"/>
  <c r="W563"/>
  <c r="W553"/>
  <c r="W550"/>
  <c r="W545"/>
  <c r="W542"/>
  <c r="W537"/>
  <c r="W535"/>
  <c r="W534"/>
  <c r="W529"/>
  <c r="W526"/>
  <c r="W521"/>
  <c r="W513"/>
  <c r="W511"/>
  <c r="W506"/>
  <c r="W987"/>
  <c r="W979"/>
  <c r="W955"/>
  <c r="W953"/>
  <c r="W951"/>
  <c r="W947"/>
  <c r="W931"/>
  <c r="W918"/>
  <c r="W916"/>
  <c r="W906"/>
  <c r="W902"/>
  <c r="W898"/>
  <c r="W894"/>
  <c r="W890"/>
  <c r="W884"/>
  <c r="W880"/>
  <c r="W876"/>
  <c r="W872"/>
  <c r="W870"/>
  <c r="W862"/>
  <c r="W858"/>
  <c r="W854"/>
  <c r="W850"/>
  <c r="W848"/>
  <c r="W844"/>
  <c r="W842"/>
  <c r="W828"/>
  <c r="W826"/>
  <c r="W820"/>
  <c r="W818"/>
  <c r="W812"/>
  <c r="W735"/>
  <c r="W733"/>
  <c r="W731"/>
  <c r="W729"/>
  <c r="W718"/>
  <c r="W714"/>
  <c r="W705"/>
  <c r="W702"/>
  <c r="W696"/>
  <c r="W690"/>
  <c r="W671"/>
  <c r="W666"/>
  <c r="W664"/>
  <c r="W662"/>
  <c r="W660"/>
  <c r="W658"/>
  <c r="W656"/>
  <c r="W654"/>
  <c r="W652"/>
  <c r="W647"/>
  <c r="W644"/>
  <c r="W636"/>
  <c r="W635"/>
  <c r="W630"/>
  <c r="W628"/>
  <c r="W627"/>
  <c r="W622"/>
  <c r="W620"/>
  <c r="W619"/>
  <c r="W614"/>
  <c r="W611"/>
  <c r="W600"/>
  <c r="W597"/>
  <c r="W590"/>
  <c r="W584"/>
  <c r="W581"/>
  <c r="W575"/>
  <c r="W560"/>
  <c r="W558"/>
  <c r="W548"/>
  <c r="W540"/>
  <c r="W524"/>
  <c r="W518"/>
  <c r="W510"/>
  <c r="W504"/>
  <c r="W1276"/>
  <c r="W1272"/>
  <c r="W1268"/>
  <c r="W1159"/>
  <c r="W1157"/>
  <c r="W1151"/>
  <c r="W1145"/>
  <c r="W1141"/>
  <c r="W1139"/>
  <c r="W1131"/>
  <c r="W1127"/>
  <c r="W1121"/>
  <c r="W1119"/>
  <c r="W1117"/>
  <c r="W1115"/>
  <c r="W1060"/>
  <c r="W1056"/>
  <c r="W1054"/>
  <c r="W1052"/>
  <c r="W1050"/>
  <c r="W1040"/>
  <c r="W1038"/>
  <c r="W1005"/>
  <c r="W805"/>
  <c r="W803"/>
  <c r="W801"/>
  <c r="W799"/>
  <c r="W797"/>
  <c r="W795"/>
  <c r="W793"/>
  <c r="W791"/>
  <c r="W787"/>
  <c r="W785"/>
  <c r="W783"/>
  <c r="W779"/>
  <c r="W777"/>
  <c r="W775"/>
  <c r="W773"/>
  <c r="W771"/>
  <c r="W769"/>
  <c r="W745"/>
  <c r="W743"/>
  <c r="W742"/>
  <c r="W725"/>
  <c r="W722"/>
  <c r="W716"/>
  <c r="W704"/>
  <c r="W694"/>
  <c r="W682"/>
  <c r="W642"/>
  <c r="W625"/>
  <c r="W617"/>
  <c r="W605"/>
  <c r="W595"/>
  <c r="W588"/>
  <c r="W585"/>
  <c r="W578"/>
  <c r="W562"/>
  <c r="W555"/>
  <c r="W549"/>
  <c r="W547"/>
  <c r="W546"/>
  <c r="W541"/>
  <c r="W538"/>
  <c r="W533"/>
  <c r="W531"/>
  <c r="W530"/>
  <c r="W525"/>
  <c r="W522"/>
  <c r="W517"/>
  <c r="W514"/>
  <c r="W505"/>
  <c r="W503"/>
  <c r="W1274"/>
  <c r="W1278"/>
  <c r="W1277"/>
  <c r="W1275"/>
  <c r="W736"/>
  <c r="W720"/>
  <c r="W724"/>
  <c r="W730"/>
  <c r="W728"/>
  <c r="W723"/>
  <c r="W734"/>
  <c r="W727"/>
  <c r="W566"/>
  <c r="W564"/>
  <c r="W561"/>
  <c r="W570"/>
  <c r="W568"/>
  <c r="W574"/>
  <c r="W285"/>
  <c r="W283"/>
  <c r="W347"/>
  <c r="W346"/>
  <c r="W863" i="2"/>
  <c r="W794"/>
  <c r="W798"/>
  <c r="W807"/>
  <c r="W815"/>
  <c r="W823"/>
  <c r="W831"/>
  <c r="W839"/>
  <c r="W777"/>
  <c r="W718"/>
  <c r="W657"/>
  <c r="W665"/>
  <c r="W648"/>
  <c r="W641"/>
  <c r="W649"/>
  <c r="W652"/>
  <c r="W633"/>
  <c r="W636"/>
  <c r="W609"/>
  <c r="W9"/>
  <c r="W13"/>
  <c r="W33"/>
  <c r="W36"/>
  <c r="W44"/>
  <c r="W393"/>
  <c r="W5"/>
  <c r="W37"/>
  <c r="W49"/>
  <c r="W53"/>
  <c r="W57"/>
  <c r="W65"/>
  <c r="W69"/>
  <c r="W73"/>
  <c r="W77"/>
  <c r="W81"/>
  <c r="W85"/>
  <c r="W89"/>
  <c r="W133"/>
  <c r="W137"/>
  <c r="W157"/>
  <c r="W173"/>
  <c r="W177"/>
  <c r="W181"/>
  <c r="W185"/>
  <c r="W189"/>
  <c r="W193"/>
  <c r="W197"/>
  <c r="W201"/>
  <c r="W209"/>
  <c r="W217"/>
  <c r="W221"/>
  <c r="W225"/>
  <c r="W233"/>
  <c r="W249"/>
  <c r="W450"/>
  <c r="W458"/>
  <c r="W466"/>
  <c r="W474"/>
  <c r="W478"/>
  <c r="W482"/>
  <c r="W486"/>
  <c r="W490"/>
  <c r="W494"/>
  <c r="W498"/>
  <c r="W502"/>
  <c r="W506"/>
  <c r="W510"/>
  <c r="W514"/>
  <c r="W518"/>
  <c r="W522"/>
  <c r="W526"/>
  <c r="W530"/>
  <c r="W534"/>
  <c r="W538"/>
  <c r="W542"/>
  <c r="W546"/>
  <c r="W550"/>
  <c r="W554"/>
  <c r="W558"/>
  <c r="W562"/>
  <c r="W566"/>
  <c r="W570"/>
  <c r="W574"/>
  <c r="W578"/>
  <c r="W582"/>
  <c r="W586"/>
  <c r="W590"/>
  <c r="W658"/>
  <c r="W662"/>
  <c r="W666"/>
  <c r="W670"/>
  <c r="W679"/>
  <c r="W687"/>
  <c r="W695"/>
  <c r="W703"/>
  <c r="W711"/>
  <c r="W719"/>
  <c r="W727"/>
  <c r="W735"/>
  <c r="W848"/>
  <c r="W852"/>
  <c r="W856"/>
  <c r="W860"/>
  <c r="W864"/>
  <c r="W868"/>
  <c r="W872"/>
  <c r="W876"/>
  <c r="W880"/>
  <c r="W884"/>
  <c r="W888"/>
  <c r="W892"/>
  <c r="W896"/>
  <c r="W900"/>
  <c r="W904"/>
  <c r="W908"/>
  <c r="W913"/>
  <c r="W921"/>
  <c r="W21"/>
  <c r="W29"/>
  <c r="W6"/>
  <c r="W10"/>
  <c r="W14"/>
  <c r="W34"/>
  <c r="W42"/>
  <c r="W82"/>
  <c r="W90"/>
  <c r="W114"/>
  <c r="W122"/>
  <c r="W130"/>
  <c r="W146"/>
  <c r="W170"/>
  <c r="W178"/>
  <c r="W186"/>
  <c r="W202"/>
  <c r="W210"/>
  <c r="W218"/>
  <c r="W242"/>
  <c r="W250"/>
  <c r="W290"/>
  <c r="W314"/>
  <c r="W322"/>
  <c r="W330"/>
  <c r="W346"/>
  <c r="W354"/>
  <c r="W362"/>
  <c r="W370"/>
  <c r="W379"/>
  <c r="W383"/>
  <c r="W387"/>
  <c r="W459"/>
  <c r="W463"/>
  <c r="W467"/>
  <c r="W471"/>
  <c r="W567"/>
  <c r="W575"/>
  <c r="W583"/>
  <c r="W591"/>
  <c r="W592"/>
  <c r="W599"/>
  <c r="W607"/>
  <c r="W724"/>
  <c r="W728"/>
  <c r="W732"/>
  <c r="W736"/>
  <c r="W740"/>
  <c r="W744"/>
  <c r="W748"/>
  <c r="W752"/>
  <c r="W756"/>
  <c r="W760"/>
  <c r="W764"/>
  <c r="W768"/>
  <c r="W772"/>
  <c r="W776"/>
  <c r="W780"/>
  <c r="W784"/>
  <c r="W865"/>
  <c r="W873"/>
  <c r="W881"/>
  <c r="W889"/>
  <c r="W897"/>
  <c r="W905"/>
  <c r="W914"/>
  <c r="W918"/>
  <c r="W922"/>
  <c r="W440"/>
  <c r="W442"/>
  <c r="W424"/>
  <c r="W397"/>
  <c r="W384"/>
  <c r="W367"/>
  <c r="W347"/>
  <c r="W351"/>
  <c r="W355"/>
  <c r="W338"/>
  <c r="W339"/>
  <c r="W3"/>
  <c r="W7"/>
  <c r="W11"/>
  <c r="W15"/>
  <c r="W31"/>
  <c r="W47"/>
  <c r="W51"/>
  <c r="W59"/>
  <c r="W63"/>
  <c r="W71"/>
  <c r="W75"/>
  <c r="W83"/>
  <c r="W87"/>
  <c r="W91"/>
  <c r="W95"/>
  <c r="W107"/>
  <c r="W111"/>
  <c r="W123"/>
  <c r="W127"/>
  <c r="W139"/>
  <c r="W143"/>
  <c r="W155"/>
  <c r="W159"/>
  <c r="W163"/>
  <c r="W187"/>
  <c r="W191"/>
  <c r="W195"/>
  <c r="W203"/>
  <c r="W207"/>
  <c r="W211"/>
  <c r="W219"/>
  <c r="W223"/>
  <c r="W227"/>
  <c r="W243"/>
  <c r="W256"/>
  <c r="W272"/>
  <c r="W280"/>
  <c r="W288"/>
  <c r="W296"/>
  <c r="W304"/>
  <c r="W312"/>
  <c r="W320"/>
  <c r="W328"/>
  <c r="W336"/>
  <c r="W344"/>
  <c r="W352"/>
  <c r="W360"/>
  <c r="W368"/>
  <c r="W376"/>
  <c r="W381"/>
  <c r="W385"/>
  <c r="W394"/>
  <c r="W402"/>
  <c r="W410"/>
  <c r="W418"/>
  <c r="W426"/>
  <c r="W434"/>
  <c r="W443"/>
  <c r="W447"/>
  <c r="W451"/>
  <c r="W455"/>
  <c r="W464"/>
  <c r="W472"/>
  <c r="W476"/>
  <c r="W480"/>
  <c r="W484"/>
  <c r="W488"/>
  <c r="W492"/>
  <c r="W496"/>
  <c r="W500"/>
  <c r="W504"/>
  <c r="W508"/>
  <c r="W512"/>
  <c r="W516"/>
  <c r="W520"/>
  <c r="W524"/>
  <c r="W528"/>
  <c r="W532"/>
  <c r="W536"/>
  <c r="W540"/>
  <c r="W544"/>
  <c r="W548"/>
  <c r="W552"/>
  <c r="W556"/>
  <c r="W560"/>
  <c r="W564"/>
  <c r="W568"/>
  <c r="W572"/>
  <c r="W576"/>
  <c r="W580"/>
  <c r="W584"/>
  <c r="W588"/>
  <c r="W593"/>
  <c r="W601"/>
  <c r="W610"/>
  <c r="W614"/>
  <c r="W618"/>
  <c r="W622"/>
  <c r="W626"/>
  <c r="W630"/>
  <c r="W634"/>
  <c r="W638"/>
  <c r="W642"/>
  <c r="W646"/>
  <c r="W650"/>
  <c r="W654"/>
  <c r="W663"/>
  <c r="W671"/>
  <c r="W676"/>
  <c r="W680"/>
  <c r="W684"/>
  <c r="W688"/>
  <c r="W692"/>
  <c r="W696"/>
  <c r="W700"/>
  <c r="W704"/>
  <c r="W708"/>
  <c r="W712"/>
  <c r="W716"/>
  <c r="W721"/>
  <c r="W729"/>
  <c r="W738"/>
  <c r="W742"/>
  <c r="W746"/>
  <c r="W750"/>
  <c r="W754"/>
  <c r="W758"/>
  <c r="W762"/>
  <c r="W766"/>
  <c r="W770"/>
  <c r="W774"/>
  <c r="W778"/>
  <c r="W782"/>
  <c r="W791"/>
  <c r="W799"/>
  <c r="W804"/>
  <c r="W808"/>
  <c r="W812"/>
  <c r="W816"/>
  <c r="W820"/>
  <c r="W824"/>
  <c r="W828"/>
  <c r="W832"/>
  <c r="W836"/>
  <c r="W840"/>
  <c r="W844"/>
  <c r="W849"/>
  <c r="W857"/>
  <c r="W866"/>
  <c r="W870"/>
  <c r="W874"/>
  <c r="W878"/>
  <c r="W882"/>
  <c r="W886"/>
  <c r="W890"/>
  <c r="W894"/>
  <c r="W898"/>
  <c r="W902"/>
  <c r="W906"/>
  <c r="W910"/>
  <c r="W919"/>
  <c r="W4"/>
  <c r="W12"/>
  <c r="W20"/>
  <c r="W80"/>
  <c r="W88"/>
  <c r="W168"/>
  <c r="W176"/>
  <c r="W184"/>
  <c r="W200"/>
  <c r="W208"/>
  <c r="W216"/>
  <c r="W224"/>
  <c r="W240"/>
  <c r="W281"/>
  <c r="W289"/>
  <c r="W297"/>
  <c r="W301"/>
  <c r="W305"/>
  <c r="W313"/>
  <c r="W317"/>
  <c r="W321"/>
  <c r="W329"/>
  <c r="W333"/>
  <c r="W337"/>
  <c r="W345"/>
  <c r="W349"/>
  <c r="W353"/>
  <c r="W361"/>
  <c r="W365"/>
  <c r="W369"/>
  <c r="W373"/>
  <c r="W378"/>
  <c r="W386"/>
  <c r="W395"/>
  <c r="W399"/>
  <c r="W403"/>
  <c r="W411"/>
  <c r="W415"/>
  <c r="W419"/>
  <c r="W427"/>
  <c r="W431"/>
  <c r="W435"/>
  <c r="W439"/>
  <c r="W448"/>
  <c r="W456"/>
  <c r="W461"/>
  <c r="W465"/>
  <c r="W469"/>
  <c r="W473"/>
  <c r="W477"/>
  <c r="W481"/>
  <c r="W485"/>
  <c r="W489"/>
  <c r="W493"/>
  <c r="W497"/>
  <c r="W501"/>
  <c r="W505"/>
  <c r="W509"/>
  <c r="W513"/>
  <c r="W517"/>
  <c r="W521"/>
  <c r="W525"/>
  <c r="W529"/>
  <c r="W533"/>
  <c r="W537"/>
  <c r="W541"/>
  <c r="W545"/>
  <c r="W549"/>
  <c r="W553"/>
  <c r="W557"/>
  <c r="W561"/>
  <c r="W569"/>
  <c r="W577"/>
  <c r="W585"/>
  <c r="W594"/>
  <c r="W598"/>
  <c r="W602"/>
  <c r="W606"/>
  <c r="W615"/>
  <c r="W623"/>
  <c r="W631"/>
  <c r="W639"/>
  <c r="W647"/>
  <c r="W655"/>
  <c r="W660"/>
  <c r="W664"/>
  <c r="W668"/>
  <c r="W673"/>
  <c r="W681"/>
  <c r="W689"/>
  <c r="W697"/>
  <c r="W705"/>
  <c r="W713"/>
  <c r="W722"/>
  <c r="W726"/>
  <c r="W730"/>
  <c r="W734"/>
  <c r="W743"/>
  <c r="W751"/>
  <c r="W759"/>
  <c r="W767"/>
  <c r="W775"/>
  <c r="W783"/>
  <c r="W788"/>
  <c r="W792"/>
  <c r="W796"/>
  <c r="W801"/>
  <c r="W809"/>
  <c r="W817"/>
  <c r="W825"/>
  <c r="W833"/>
  <c r="W841"/>
  <c r="W850"/>
  <c r="W854"/>
  <c r="W858"/>
  <c r="W862"/>
  <c r="W871"/>
  <c r="W879"/>
  <c r="W887"/>
  <c r="W895"/>
  <c r="W903"/>
  <c r="W911"/>
  <c r="W916"/>
  <c r="W920"/>
  <c r="W97"/>
  <c r="W113"/>
  <c r="W161"/>
  <c r="W306"/>
  <c r="W303"/>
  <c r="W285"/>
  <c r="W264"/>
  <c r="W265"/>
  <c r="W282"/>
  <c r="W275"/>
  <c r="W267"/>
  <c r="W257"/>
  <c r="W273"/>
  <c r="W235"/>
  <c r="W239"/>
  <c r="W248"/>
  <c r="W253"/>
  <c r="W258"/>
  <c r="W269"/>
  <c r="W274"/>
  <c r="W298"/>
  <c r="W237"/>
  <c r="W241"/>
  <c r="W255"/>
  <c r="W266"/>
  <c r="W271"/>
  <c r="W251"/>
  <c r="W226"/>
  <c r="W234"/>
  <c r="W232"/>
  <c r="W194"/>
  <c r="W199"/>
  <c r="W205"/>
  <c r="W165"/>
  <c r="W169"/>
  <c r="W167"/>
  <c r="W171"/>
  <c r="W175"/>
  <c r="W179"/>
  <c r="W183"/>
  <c r="W192"/>
  <c r="W128"/>
  <c r="W129"/>
  <c r="W138"/>
  <c r="W147"/>
  <c r="W151"/>
  <c r="W160"/>
  <c r="W162"/>
  <c r="W99"/>
  <c r="W103"/>
  <c r="W112"/>
  <c r="W121"/>
  <c r="W144"/>
  <c r="W145"/>
  <c r="W154"/>
  <c r="W104"/>
  <c r="W105"/>
  <c r="W109"/>
  <c r="W131"/>
  <c r="W135"/>
  <c r="W141"/>
  <c r="W152"/>
  <c r="W153"/>
  <c r="W106"/>
  <c r="W120"/>
  <c r="W125"/>
  <c r="W136"/>
  <c r="W149"/>
  <c r="W115"/>
  <c r="W119"/>
  <c r="W117"/>
  <c r="W101"/>
  <c r="W41"/>
  <c r="W58"/>
  <c r="W66"/>
  <c r="W67"/>
  <c r="W46"/>
  <c r="W64"/>
  <c r="W48"/>
  <c r="W50"/>
  <c r="W55"/>
  <c r="W61"/>
  <c r="W72"/>
  <c r="W35"/>
  <c r="W45"/>
  <c r="W56"/>
  <c r="W74"/>
  <c r="W79"/>
  <c r="W96"/>
  <c r="W98"/>
  <c r="W93"/>
  <c r="W39"/>
  <c r="W38"/>
  <c r="W43"/>
  <c r="W40"/>
  <c r="W22"/>
  <c r="W26"/>
  <c r="W23"/>
  <c r="W28"/>
  <c r="W30"/>
  <c r="W19"/>
  <c r="W27"/>
  <c r="W32"/>
  <c r="W8"/>
  <c r="W16"/>
  <c r="W24"/>
  <c r="W25"/>
  <c r="W407"/>
  <c r="W60"/>
  <c r="W62"/>
  <c r="W76"/>
  <c r="W78"/>
  <c r="W92"/>
  <c r="W94"/>
  <c r="W108"/>
  <c r="W110"/>
  <c r="W124"/>
  <c r="W126"/>
  <c r="W140"/>
  <c r="W142"/>
  <c r="W156"/>
  <c r="W158"/>
  <c r="W172"/>
  <c r="W174"/>
  <c r="W188"/>
  <c r="W190"/>
  <c r="W215"/>
  <c r="W229"/>
  <c r="W247"/>
  <c r="W261"/>
  <c r="W279"/>
  <c r="W293"/>
  <c r="W311"/>
  <c r="W325"/>
  <c r="W343"/>
  <c r="W357"/>
  <c r="W391"/>
  <c r="W421"/>
  <c r="W375"/>
  <c r="W52"/>
  <c r="W54"/>
  <c r="W68"/>
  <c r="W70"/>
  <c r="W84"/>
  <c r="W86"/>
  <c r="W100"/>
  <c r="W102"/>
  <c r="W116"/>
  <c r="W118"/>
  <c r="W132"/>
  <c r="W134"/>
  <c r="W148"/>
  <c r="W150"/>
  <c r="W164"/>
  <c r="W166"/>
  <c r="W180"/>
  <c r="W182"/>
  <c r="W196"/>
  <c r="W198"/>
  <c r="W213"/>
  <c r="W231"/>
  <c r="W245"/>
  <c r="W263"/>
  <c r="W277"/>
  <c r="W295"/>
  <c r="W309"/>
  <c r="W327"/>
  <c r="W341"/>
  <c r="W359"/>
  <c r="W389"/>
  <c r="W423"/>
  <c r="W204"/>
  <c r="W206"/>
  <c r="W220"/>
  <c r="W222"/>
  <c r="W236"/>
  <c r="W238"/>
  <c r="W252"/>
  <c r="W254"/>
  <c r="W268"/>
  <c r="W270"/>
  <c r="W284"/>
  <c r="W286"/>
  <c r="W300"/>
  <c r="W302"/>
  <c r="W316"/>
  <c r="W318"/>
  <c r="W332"/>
  <c r="W334"/>
  <c r="W348"/>
  <c r="W350"/>
  <c r="W364"/>
  <c r="W366"/>
  <c r="W380"/>
  <c r="W382"/>
  <c r="W396"/>
  <c r="W398"/>
  <c r="W412"/>
  <c r="W414"/>
  <c r="W428"/>
  <c r="W430"/>
  <c r="W444"/>
  <c r="W446"/>
  <c r="W460"/>
  <c r="W462"/>
  <c r="W475"/>
  <c r="W483"/>
  <c r="W491"/>
  <c r="W499"/>
  <c r="W507"/>
  <c r="W515"/>
  <c r="W523"/>
  <c r="W531"/>
  <c r="W539"/>
  <c r="W547"/>
  <c r="W555"/>
  <c r="W563"/>
  <c r="W579"/>
  <c r="W595"/>
  <c r="W611"/>
  <c r="W627"/>
  <c r="W643"/>
  <c r="W659"/>
  <c r="W675"/>
  <c r="W691"/>
  <c r="W707"/>
  <c r="W723"/>
  <c r="W725"/>
  <c r="W739"/>
  <c r="W741"/>
  <c r="W755"/>
  <c r="W757"/>
  <c r="W771"/>
  <c r="W773"/>
  <c r="W787"/>
  <c r="W789"/>
  <c r="W803"/>
  <c r="W805"/>
  <c r="W819"/>
  <c r="W821"/>
  <c r="W835"/>
  <c r="W837"/>
  <c r="W851"/>
  <c r="W853"/>
  <c r="W867"/>
  <c r="W869"/>
  <c r="W883"/>
  <c r="W885"/>
  <c r="W899"/>
  <c r="W901"/>
  <c r="W915"/>
  <c r="W917"/>
  <c r="W212"/>
  <c r="W214"/>
  <c r="W228"/>
  <c r="W230"/>
  <c r="W244"/>
  <c r="W246"/>
  <c r="W260"/>
  <c r="W262"/>
  <c r="W276"/>
  <c r="W278"/>
  <c r="W292"/>
  <c r="W294"/>
  <c r="W308"/>
  <c r="W310"/>
  <c r="W324"/>
  <c r="W326"/>
  <c r="W340"/>
  <c r="W342"/>
  <c r="W356"/>
  <c r="W358"/>
  <c r="W372"/>
  <c r="W374"/>
  <c r="W388"/>
  <c r="W390"/>
  <c r="W404"/>
  <c r="W406"/>
  <c r="W420"/>
  <c r="W422"/>
  <c r="W436"/>
  <c r="W438"/>
  <c r="W452"/>
  <c r="W454"/>
  <c r="W468"/>
  <c r="W470"/>
  <c r="W479"/>
  <c r="W487"/>
  <c r="W495"/>
  <c r="W503"/>
  <c r="W511"/>
  <c r="W519"/>
  <c r="W527"/>
  <c r="W535"/>
  <c r="W543"/>
  <c r="W551"/>
  <c r="W559"/>
  <c r="W571"/>
  <c r="W587"/>
  <c r="W603"/>
  <c r="W619"/>
  <c r="W635"/>
  <c r="W651"/>
  <c r="W667"/>
  <c r="W683"/>
  <c r="W699"/>
  <c r="W715"/>
  <c r="W717"/>
  <c r="W731"/>
  <c r="W733"/>
  <c r="W747"/>
  <c r="W749"/>
  <c r="W763"/>
  <c r="W765"/>
  <c r="W779"/>
  <c r="W781"/>
  <c r="W795"/>
  <c r="W797"/>
  <c r="W811"/>
  <c r="W813"/>
  <c r="W827"/>
  <c r="W829"/>
  <c r="W843"/>
  <c r="W845"/>
  <c r="W859"/>
  <c r="W861"/>
  <c r="W875"/>
  <c r="W877"/>
  <c r="W891"/>
  <c r="W893"/>
  <c r="W907"/>
  <c r="W909"/>
  <c r="W573"/>
  <c r="W589"/>
  <c r="W605"/>
  <c r="W621"/>
  <c r="W637"/>
  <c r="W653"/>
  <c r="W669"/>
  <c r="W685"/>
  <c r="W701"/>
  <c r="W565"/>
  <c r="W581"/>
  <c r="W597"/>
  <c r="W613"/>
  <c r="W629"/>
  <c r="W645"/>
  <c r="W661"/>
  <c r="W677"/>
  <c r="W693"/>
  <c r="W709"/>
  <c r="AM1458" i="1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57"/>
  <c r="AD1457"/>
  <c r="B3" l="1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AL1500"/>
  <c r="AG1500"/>
  <c r="AC1500"/>
  <c r="AB1500"/>
  <c r="AA1500"/>
  <c r="Z1500"/>
  <c r="X1500"/>
  <c r="AL1499"/>
  <c r="AG1499"/>
  <c r="AC1499"/>
  <c r="AB1499"/>
  <c r="AA1499"/>
  <c r="Z1499"/>
  <c r="X1499"/>
  <c r="AL1498"/>
  <c r="AG1498"/>
  <c r="AC1498"/>
  <c r="AB1498"/>
  <c r="AA1498"/>
  <c r="Z1498"/>
  <c r="X1498"/>
  <c r="AL1497"/>
  <c r="AG1497"/>
  <c r="AC1497"/>
  <c r="AB1497"/>
  <c r="AA1497"/>
  <c r="Z1497"/>
  <c r="X1497"/>
  <c r="AL1496"/>
  <c r="AG1496"/>
  <c r="AC1496"/>
  <c r="AB1496"/>
  <c r="AA1496"/>
  <c r="Z1496"/>
  <c r="AD1496" s="1"/>
  <c r="AE1496" s="1"/>
  <c r="AJ1496" s="1"/>
  <c r="AH1496" s="1"/>
  <c r="X1496"/>
  <c r="AL1495"/>
  <c r="AG1495"/>
  <c r="AC1495"/>
  <c r="AB1495"/>
  <c r="AA1495"/>
  <c r="Z1495"/>
  <c r="X1495"/>
  <c r="AL1494"/>
  <c r="AG1494"/>
  <c r="AC1494"/>
  <c r="AB1494"/>
  <c r="AA1494"/>
  <c r="Z1494"/>
  <c r="X1494"/>
  <c r="AL1493"/>
  <c r="AG1493"/>
  <c r="AC1493"/>
  <c r="AB1493"/>
  <c r="AA1493"/>
  <c r="Z1493"/>
  <c r="X1493"/>
  <c r="AL1492"/>
  <c r="AG1492"/>
  <c r="AC1492"/>
  <c r="AB1492"/>
  <c r="AA1492"/>
  <c r="Z1492"/>
  <c r="AD1492" s="1"/>
  <c r="AE1492" s="1"/>
  <c r="AJ1492" s="1"/>
  <c r="AH1492" s="1"/>
  <c r="X1492"/>
  <c r="AL1491"/>
  <c r="AG1491"/>
  <c r="AC1491"/>
  <c r="AB1491"/>
  <c r="AA1491"/>
  <c r="Z1491"/>
  <c r="X1491"/>
  <c r="AL1490"/>
  <c r="AG1490"/>
  <c r="AC1490"/>
  <c r="AB1490"/>
  <c r="AA1490"/>
  <c r="Z1490"/>
  <c r="X1490"/>
  <c r="AL1489"/>
  <c r="AG1489"/>
  <c r="AC1489"/>
  <c r="AB1489"/>
  <c r="AA1489"/>
  <c r="Z1489"/>
  <c r="X1489"/>
  <c r="AL1488"/>
  <c r="AG1488"/>
  <c r="AC1488"/>
  <c r="AB1488"/>
  <c r="AA1488"/>
  <c r="Z1488"/>
  <c r="AD1488" s="1"/>
  <c r="AE1488" s="1"/>
  <c r="AJ1488" s="1"/>
  <c r="AH1488" s="1"/>
  <c r="X1488"/>
  <c r="AL1487"/>
  <c r="AG1487"/>
  <c r="AC1487"/>
  <c r="AB1487"/>
  <c r="AA1487"/>
  <c r="Z1487"/>
  <c r="X1487"/>
  <c r="AL1486"/>
  <c r="AG1486"/>
  <c r="AC1486"/>
  <c r="AB1486"/>
  <c r="AA1486"/>
  <c r="Z1486"/>
  <c r="X1486"/>
  <c r="AL1485"/>
  <c r="AG1485"/>
  <c r="AC1485"/>
  <c r="AB1485"/>
  <c r="AA1485"/>
  <c r="Z1485"/>
  <c r="X1485"/>
  <c r="AL1484"/>
  <c r="AG1484"/>
  <c r="AC1484"/>
  <c r="AB1484"/>
  <c r="AA1484"/>
  <c r="Z1484"/>
  <c r="AD1484" s="1"/>
  <c r="AE1484" s="1"/>
  <c r="AJ1484" s="1"/>
  <c r="AH1484" s="1"/>
  <c r="X1484"/>
  <c r="AL1483"/>
  <c r="AG1483"/>
  <c r="AC1483"/>
  <c r="AB1483"/>
  <c r="AA1483"/>
  <c r="Z1483"/>
  <c r="X1483"/>
  <c r="AL1482"/>
  <c r="AG1482"/>
  <c r="AC1482"/>
  <c r="AB1482"/>
  <c r="AA1482"/>
  <c r="Z1482"/>
  <c r="X1482"/>
  <c r="AL1481"/>
  <c r="AG1481"/>
  <c r="AC1481"/>
  <c r="AB1481"/>
  <c r="AA1481"/>
  <c r="Z1481"/>
  <c r="X1481"/>
  <c r="AL1480"/>
  <c r="AG1480"/>
  <c r="AC1480"/>
  <c r="AB1480"/>
  <c r="AA1480"/>
  <c r="Z1480"/>
  <c r="X1480"/>
  <c r="AL1479"/>
  <c r="AG1479"/>
  <c r="AC1479"/>
  <c r="AB1479"/>
  <c r="AA1479"/>
  <c r="Z1479"/>
  <c r="X1479"/>
  <c r="AL1478"/>
  <c r="AG1478"/>
  <c r="AC1478"/>
  <c r="AB1478"/>
  <c r="AA1478"/>
  <c r="Z1478"/>
  <c r="X1478"/>
  <c r="AL1477"/>
  <c r="AG1477"/>
  <c r="AC1477"/>
  <c r="AB1477"/>
  <c r="AA1477"/>
  <c r="Z1477"/>
  <c r="X1477"/>
  <c r="AL1476"/>
  <c r="AG1476"/>
  <c r="AC1476"/>
  <c r="AB1476"/>
  <c r="AA1476"/>
  <c r="Z1476"/>
  <c r="X1476"/>
  <c r="AL1475"/>
  <c r="AG1475"/>
  <c r="AC1475"/>
  <c r="AB1475"/>
  <c r="AA1475"/>
  <c r="Z1475"/>
  <c r="X1475"/>
  <c r="AL1474"/>
  <c r="AG1474"/>
  <c r="AC1474"/>
  <c r="AB1474"/>
  <c r="AA1474"/>
  <c r="Z1474"/>
  <c r="X1474"/>
  <c r="AL1473"/>
  <c r="AG1473"/>
  <c r="AC1473"/>
  <c r="AB1473"/>
  <c r="AA1473"/>
  <c r="Z1473"/>
  <c r="X1473"/>
  <c r="AL1472"/>
  <c r="AG1472"/>
  <c r="AC1472"/>
  <c r="AB1472"/>
  <c r="AA1472"/>
  <c r="Z1472"/>
  <c r="X1472"/>
  <c r="AL1471"/>
  <c r="AG1471"/>
  <c r="AC1471"/>
  <c r="AB1471"/>
  <c r="AA1471"/>
  <c r="Z1471"/>
  <c r="X1471"/>
  <c r="AL1470"/>
  <c r="AG1470"/>
  <c r="AC1470"/>
  <c r="AB1470"/>
  <c r="AA1470"/>
  <c r="Z1470"/>
  <c r="X1470"/>
  <c r="AL1469"/>
  <c r="AG1469"/>
  <c r="AC1469"/>
  <c r="AB1469"/>
  <c r="AA1469"/>
  <c r="Z1469"/>
  <c r="X1469"/>
  <c r="AL1468"/>
  <c r="AG1468"/>
  <c r="AC1468"/>
  <c r="AB1468"/>
  <c r="AA1468"/>
  <c r="Z1468"/>
  <c r="X1468"/>
  <c r="AL1467"/>
  <c r="AG1467"/>
  <c r="AC1467"/>
  <c r="AB1467"/>
  <c r="AA1467"/>
  <c r="Z1467"/>
  <c r="X1467"/>
  <c r="AL1466"/>
  <c r="AG1466"/>
  <c r="AC1466"/>
  <c r="AB1466"/>
  <c r="AA1466"/>
  <c r="Z1466"/>
  <c r="X1466"/>
  <c r="AL1465"/>
  <c r="AG1465"/>
  <c r="AC1465"/>
  <c r="AB1465"/>
  <c r="AA1465"/>
  <c r="Z1465"/>
  <c r="X1465"/>
  <c r="AL1464"/>
  <c r="AG1464"/>
  <c r="AC1464"/>
  <c r="AB1464"/>
  <c r="AA1464"/>
  <c r="Z1464"/>
  <c r="X1464"/>
  <c r="AL1463"/>
  <c r="AG1463"/>
  <c r="AC1463"/>
  <c r="AB1463"/>
  <c r="AA1463"/>
  <c r="Z1463"/>
  <c r="X1463"/>
  <c r="AL1462"/>
  <c r="AG1462"/>
  <c r="AC1462"/>
  <c r="AB1462"/>
  <c r="AA1462"/>
  <c r="Z1462"/>
  <c r="X1462"/>
  <c r="AL1461"/>
  <c r="AG1461"/>
  <c r="AC1461"/>
  <c r="AB1461"/>
  <c r="AA1461"/>
  <c r="Z1461"/>
  <c r="X1461"/>
  <c r="AL1460"/>
  <c r="AG1460"/>
  <c r="AC1460"/>
  <c r="AB1460"/>
  <c r="AA1460"/>
  <c r="Z1460"/>
  <c r="X1460"/>
  <c r="AL1459"/>
  <c r="AG1459"/>
  <c r="AC1459"/>
  <c r="AB1459"/>
  <c r="AA1459"/>
  <c r="Z1459"/>
  <c r="X1459"/>
  <c r="AL1458"/>
  <c r="AG1458"/>
  <c r="AC1458"/>
  <c r="AB1458"/>
  <c r="AA1458"/>
  <c r="Z1458"/>
  <c r="X1458"/>
  <c r="AL1457"/>
  <c r="AG1457"/>
  <c r="AC1457"/>
  <c r="AB1457"/>
  <c r="AA1457"/>
  <c r="Z1457"/>
  <c r="X1457"/>
  <c r="AL1456"/>
  <c r="AG1456"/>
  <c r="AC1456"/>
  <c r="AB1456"/>
  <c r="AA1456"/>
  <c r="Z1456"/>
  <c r="X1456"/>
  <c r="AL1455"/>
  <c r="AG1455"/>
  <c r="AC1455"/>
  <c r="AB1455"/>
  <c r="AA1455"/>
  <c r="Z1455"/>
  <c r="X1455"/>
  <c r="AL1454"/>
  <c r="AG1454"/>
  <c r="AC1454"/>
  <c r="AB1454"/>
  <c r="AA1454"/>
  <c r="Z1454"/>
  <c r="X1454"/>
  <c r="AL1453"/>
  <c r="AG1453"/>
  <c r="AC1453"/>
  <c r="AB1453"/>
  <c r="AA1453"/>
  <c r="Z1453"/>
  <c r="X1453"/>
  <c r="AL1452"/>
  <c r="AG1452"/>
  <c r="AC1452"/>
  <c r="AB1452"/>
  <c r="AA1452"/>
  <c r="Z1452"/>
  <c r="AD1452" s="1"/>
  <c r="AE1452" s="1"/>
  <c r="AJ1452" s="1"/>
  <c r="AH1452" s="1"/>
  <c r="X1452"/>
  <c r="AL1451"/>
  <c r="AG1451"/>
  <c r="AC1451"/>
  <c r="AB1451"/>
  <c r="AA1451"/>
  <c r="Z1451"/>
  <c r="X1451"/>
  <c r="AL1450"/>
  <c r="AG1450"/>
  <c r="AC1450"/>
  <c r="AB1450"/>
  <c r="AA1450"/>
  <c r="Z1450"/>
  <c r="X1450"/>
  <c r="AL1449"/>
  <c r="AG1449"/>
  <c r="AC1449"/>
  <c r="AB1449"/>
  <c r="AA1449"/>
  <c r="Z1449"/>
  <c r="X1449"/>
  <c r="AL1448"/>
  <c r="AG1448"/>
  <c r="AC1448"/>
  <c r="AB1448"/>
  <c r="AA1448"/>
  <c r="Z1448"/>
  <c r="AD1448" s="1"/>
  <c r="AE1448" s="1"/>
  <c r="AJ1448" s="1"/>
  <c r="AH1448" s="1"/>
  <c r="X1448"/>
  <c r="AL1447"/>
  <c r="AG1447"/>
  <c r="AC1447"/>
  <c r="AB1447"/>
  <c r="AA1447"/>
  <c r="Z1447"/>
  <c r="X1447"/>
  <c r="AL1446"/>
  <c r="AG1446"/>
  <c r="AC1446"/>
  <c r="AB1446"/>
  <c r="AA1446"/>
  <c r="Z1446"/>
  <c r="X1446"/>
  <c r="AL1445"/>
  <c r="AG1445"/>
  <c r="AC1445"/>
  <c r="AB1445"/>
  <c r="AA1445"/>
  <c r="Z1445"/>
  <c r="X1445"/>
  <c r="AL1444"/>
  <c r="AG1444"/>
  <c r="AC1444"/>
  <c r="AB1444"/>
  <c r="AA1444"/>
  <c r="Z1444"/>
  <c r="AD1444" s="1"/>
  <c r="AE1444" s="1"/>
  <c r="AJ1444" s="1"/>
  <c r="AH1444" s="1"/>
  <c r="X1444"/>
  <c r="AL1443"/>
  <c r="AG1443"/>
  <c r="AC1443"/>
  <c r="AB1443"/>
  <c r="AA1443"/>
  <c r="Z1443"/>
  <c r="X1443"/>
  <c r="AL1442"/>
  <c r="AG1442"/>
  <c r="AC1442"/>
  <c r="AB1442"/>
  <c r="AA1442"/>
  <c r="Z1442"/>
  <c r="X1442"/>
  <c r="AL1441"/>
  <c r="AG1441"/>
  <c r="AC1441"/>
  <c r="AB1441"/>
  <c r="AA1441"/>
  <c r="Z1441"/>
  <c r="X1441"/>
  <c r="AL1440"/>
  <c r="AG1440"/>
  <c r="AC1440"/>
  <c r="AB1440"/>
  <c r="AA1440"/>
  <c r="Z1440"/>
  <c r="AD1440" s="1"/>
  <c r="AE1440" s="1"/>
  <c r="AJ1440" s="1"/>
  <c r="AH1440" s="1"/>
  <c r="X1440"/>
  <c r="AL1439"/>
  <c r="AG1439"/>
  <c r="AC1439"/>
  <c r="AB1439"/>
  <c r="AA1439"/>
  <c r="Z1439"/>
  <c r="X1439"/>
  <c r="AL1438"/>
  <c r="AG1438"/>
  <c r="AC1438"/>
  <c r="AB1438"/>
  <c r="AA1438"/>
  <c r="Z1438"/>
  <c r="X1438"/>
  <c r="AL1437"/>
  <c r="AG1437"/>
  <c r="AC1437"/>
  <c r="AB1437"/>
  <c r="AA1437"/>
  <c r="Z1437"/>
  <c r="X1437"/>
  <c r="AL1436"/>
  <c r="AG1436"/>
  <c r="AC1436"/>
  <c r="AB1436"/>
  <c r="AA1436"/>
  <c r="Z1436"/>
  <c r="AD1436" s="1"/>
  <c r="AE1436" s="1"/>
  <c r="AJ1436" s="1"/>
  <c r="AH1436" s="1"/>
  <c r="X1436"/>
  <c r="AL1435"/>
  <c r="AG1435"/>
  <c r="AC1435"/>
  <c r="AB1435"/>
  <c r="AA1435"/>
  <c r="Z1435"/>
  <c r="X1435"/>
  <c r="AL1434"/>
  <c r="AG1434"/>
  <c r="AC1434"/>
  <c r="AB1434"/>
  <c r="AA1434"/>
  <c r="Z1434"/>
  <c r="X1434"/>
  <c r="AL1433"/>
  <c r="AG1433"/>
  <c r="AC1433"/>
  <c r="AB1433"/>
  <c r="AA1433"/>
  <c r="Z1433"/>
  <c r="X1433"/>
  <c r="AL1432"/>
  <c r="AG1432"/>
  <c r="AC1432"/>
  <c r="AB1432"/>
  <c r="AA1432"/>
  <c r="Z1432"/>
  <c r="AD1432" s="1"/>
  <c r="AE1432" s="1"/>
  <c r="AJ1432" s="1"/>
  <c r="AH1432" s="1"/>
  <c r="X1432"/>
  <c r="AL1431"/>
  <c r="AG1431"/>
  <c r="AC1431"/>
  <c r="AB1431"/>
  <c r="AA1431"/>
  <c r="Z1431"/>
  <c r="X1431"/>
  <c r="AL1430"/>
  <c r="AG1430"/>
  <c r="AC1430"/>
  <c r="AB1430"/>
  <c r="AA1430"/>
  <c r="Z1430"/>
  <c r="X1430"/>
  <c r="AL1429"/>
  <c r="AG1429"/>
  <c r="AC1429"/>
  <c r="AB1429"/>
  <c r="AA1429"/>
  <c r="Z1429"/>
  <c r="X1429"/>
  <c r="AL1428"/>
  <c r="AG1428"/>
  <c r="AC1428"/>
  <c r="AB1428"/>
  <c r="AA1428"/>
  <c r="Z1428"/>
  <c r="AD1428" s="1"/>
  <c r="AE1428" s="1"/>
  <c r="AJ1428" s="1"/>
  <c r="AH1428" s="1"/>
  <c r="X1428"/>
  <c r="AL1427"/>
  <c r="AG1427"/>
  <c r="AC1427"/>
  <c r="AB1427"/>
  <c r="AA1427"/>
  <c r="Z1427"/>
  <c r="X1427"/>
  <c r="AL1426"/>
  <c r="AG1426"/>
  <c r="AC1426"/>
  <c r="AB1426"/>
  <c r="AA1426"/>
  <c r="Z1426"/>
  <c r="X1426"/>
  <c r="AL1425"/>
  <c r="AG1425"/>
  <c r="AC1425"/>
  <c r="AB1425"/>
  <c r="AA1425"/>
  <c r="Z1425"/>
  <c r="X1425"/>
  <c r="AL1424"/>
  <c r="AG1424"/>
  <c r="AC1424"/>
  <c r="AB1424"/>
  <c r="AA1424"/>
  <c r="Z1424"/>
  <c r="AD1424" s="1"/>
  <c r="AE1424" s="1"/>
  <c r="AJ1424" s="1"/>
  <c r="AH1424" s="1"/>
  <c r="X1424"/>
  <c r="AL1423"/>
  <c r="AG1423"/>
  <c r="AC1423"/>
  <c r="AB1423"/>
  <c r="AA1423"/>
  <c r="Z1423"/>
  <c r="X1423"/>
  <c r="AL1422"/>
  <c r="AG1422"/>
  <c r="AC1422"/>
  <c r="AB1422"/>
  <c r="AA1422"/>
  <c r="Z1422"/>
  <c r="X1422"/>
  <c r="AL1421"/>
  <c r="AG1421"/>
  <c r="AC1421"/>
  <c r="AB1421"/>
  <c r="AA1421"/>
  <c r="Z1421"/>
  <c r="X1421"/>
  <c r="AL1420"/>
  <c r="AG1420"/>
  <c r="AC1420"/>
  <c r="AB1420"/>
  <c r="AA1420"/>
  <c r="Z1420"/>
  <c r="AD1420" s="1"/>
  <c r="AE1420" s="1"/>
  <c r="AJ1420" s="1"/>
  <c r="AH1420" s="1"/>
  <c r="X1420"/>
  <c r="AL1419"/>
  <c r="AG1419"/>
  <c r="AC1419"/>
  <c r="AB1419"/>
  <c r="AA1419"/>
  <c r="Z1419"/>
  <c r="X1419"/>
  <c r="AL1418"/>
  <c r="AG1418"/>
  <c r="AC1418"/>
  <c r="AB1418"/>
  <c r="AA1418"/>
  <c r="Z1418"/>
  <c r="X1418"/>
  <c r="AL1417"/>
  <c r="AG1417"/>
  <c r="AC1417"/>
  <c r="AB1417"/>
  <c r="AA1417"/>
  <c r="Z1417"/>
  <c r="X1417"/>
  <c r="AL1416"/>
  <c r="AG1416"/>
  <c r="AC1416"/>
  <c r="AB1416"/>
  <c r="AA1416"/>
  <c r="Z1416"/>
  <c r="AD1416" s="1"/>
  <c r="AE1416" s="1"/>
  <c r="AJ1416" s="1"/>
  <c r="AH1416" s="1"/>
  <c r="X1416"/>
  <c r="AL1415"/>
  <c r="AG1415"/>
  <c r="AC1415"/>
  <c r="AB1415"/>
  <c r="AA1415"/>
  <c r="Z1415"/>
  <c r="X1415"/>
  <c r="AL1414"/>
  <c r="AG1414"/>
  <c r="AC1414"/>
  <c r="AB1414"/>
  <c r="AA1414"/>
  <c r="Z1414"/>
  <c r="X1414"/>
  <c r="AL1413"/>
  <c r="AG1413"/>
  <c r="AC1413"/>
  <c r="AB1413"/>
  <c r="AA1413"/>
  <c r="Z1413"/>
  <c r="X1413"/>
  <c r="AL1412"/>
  <c r="AG1412"/>
  <c r="AC1412"/>
  <c r="AB1412"/>
  <c r="AA1412"/>
  <c r="Z1412"/>
  <c r="AD1412" s="1"/>
  <c r="AE1412" s="1"/>
  <c r="AJ1412" s="1"/>
  <c r="AH1412" s="1"/>
  <c r="X1412"/>
  <c r="AL1411"/>
  <c r="AG1411"/>
  <c r="AC1411"/>
  <c r="AB1411"/>
  <c r="AA1411"/>
  <c r="Z1411"/>
  <c r="X1411"/>
  <c r="AL1410"/>
  <c r="AG1410"/>
  <c r="AC1410"/>
  <c r="AB1410"/>
  <c r="AA1410"/>
  <c r="Z1410"/>
  <c r="X1410"/>
  <c r="AL1409"/>
  <c r="AG1409"/>
  <c r="AC1409"/>
  <c r="AB1409"/>
  <c r="AA1409"/>
  <c r="Z1409"/>
  <c r="X1409"/>
  <c r="AL1408"/>
  <c r="AG1408"/>
  <c r="AC1408"/>
  <c r="AB1408"/>
  <c r="AA1408"/>
  <c r="Z1408"/>
  <c r="X1408"/>
  <c r="AL1407"/>
  <c r="AG1407"/>
  <c r="AC1407"/>
  <c r="AB1407"/>
  <c r="AA1407"/>
  <c r="Z1407"/>
  <c r="X1407"/>
  <c r="AL1406"/>
  <c r="AG1406"/>
  <c r="AC1406"/>
  <c r="AB1406"/>
  <c r="AA1406"/>
  <c r="Z1406"/>
  <c r="X1406"/>
  <c r="AL1405"/>
  <c r="AG1405"/>
  <c r="AC1405"/>
  <c r="AB1405"/>
  <c r="AA1405"/>
  <c r="Z1405"/>
  <c r="X1405"/>
  <c r="AL1404"/>
  <c r="AG1404"/>
  <c r="AC1404"/>
  <c r="AB1404"/>
  <c r="AA1404"/>
  <c r="Z1404"/>
  <c r="AD1404" s="1"/>
  <c r="AE1404" s="1"/>
  <c r="AJ1404" s="1"/>
  <c r="AH1404" s="1"/>
  <c r="X1404"/>
  <c r="AL1403"/>
  <c r="AG1403"/>
  <c r="AC1403"/>
  <c r="AB1403"/>
  <c r="AA1403"/>
  <c r="Z1403"/>
  <c r="X1403"/>
  <c r="AL1402"/>
  <c r="AG1402"/>
  <c r="AC1402"/>
  <c r="AB1402"/>
  <c r="AA1402"/>
  <c r="Z1402"/>
  <c r="X1402"/>
  <c r="AL1401"/>
  <c r="AG1401"/>
  <c r="AC1401"/>
  <c r="AB1401"/>
  <c r="AA1401"/>
  <c r="Z1401"/>
  <c r="X1401"/>
  <c r="AL1400"/>
  <c r="AG1400"/>
  <c r="AC1400"/>
  <c r="AB1400"/>
  <c r="AA1400"/>
  <c r="Z1400"/>
  <c r="AD1400" s="1"/>
  <c r="AE1400" s="1"/>
  <c r="AJ1400" s="1"/>
  <c r="AH1400" s="1"/>
  <c r="X1400"/>
  <c r="AL1399"/>
  <c r="AG1399"/>
  <c r="AC1399"/>
  <c r="AB1399"/>
  <c r="AA1399"/>
  <c r="Z1399"/>
  <c r="X1399"/>
  <c r="AL1398"/>
  <c r="AG1398"/>
  <c r="AC1398"/>
  <c r="AB1398"/>
  <c r="AA1398"/>
  <c r="Z1398"/>
  <c r="X1398"/>
  <c r="AL1397"/>
  <c r="AG1397"/>
  <c r="AC1397"/>
  <c r="AB1397"/>
  <c r="AA1397"/>
  <c r="Z1397"/>
  <c r="X1397"/>
  <c r="AL1396"/>
  <c r="AG1396"/>
  <c r="AC1396"/>
  <c r="AB1396"/>
  <c r="AA1396"/>
  <c r="Z1396"/>
  <c r="AD1396" s="1"/>
  <c r="AE1396" s="1"/>
  <c r="AJ1396" s="1"/>
  <c r="AH1396" s="1"/>
  <c r="X1396"/>
  <c r="AL1395"/>
  <c r="AG1395"/>
  <c r="AC1395"/>
  <c r="AB1395"/>
  <c r="AA1395"/>
  <c r="Z1395"/>
  <c r="X1395"/>
  <c r="AL1394"/>
  <c r="AG1394"/>
  <c r="AC1394"/>
  <c r="AB1394"/>
  <c r="AA1394"/>
  <c r="Z1394"/>
  <c r="X1394"/>
  <c r="AL1393"/>
  <c r="AG1393"/>
  <c r="AC1393"/>
  <c r="AB1393"/>
  <c r="AA1393"/>
  <c r="Z1393"/>
  <c r="X1393"/>
  <c r="AL1392"/>
  <c r="AG1392"/>
  <c r="AC1392"/>
  <c r="AB1392"/>
  <c r="AA1392"/>
  <c r="Z1392"/>
  <c r="X1392"/>
  <c r="AL1391"/>
  <c r="AG1391"/>
  <c r="AC1391"/>
  <c r="AB1391"/>
  <c r="AA1391"/>
  <c r="Z1391"/>
  <c r="X1391"/>
  <c r="AL1390"/>
  <c r="AG1390"/>
  <c r="AC1390"/>
  <c r="AB1390"/>
  <c r="AA1390"/>
  <c r="Z1390"/>
  <c r="X1390"/>
  <c r="AL1389"/>
  <c r="AG1389"/>
  <c r="AC1389"/>
  <c r="AB1389"/>
  <c r="AA1389"/>
  <c r="Z1389"/>
  <c r="X1389"/>
  <c r="AL1388"/>
  <c r="AG1388"/>
  <c r="AC1388"/>
  <c r="AB1388"/>
  <c r="AA1388"/>
  <c r="Z1388"/>
  <c r="X1388"/>
  <c r="AL1387"/>
  <c r="AG1387"/>
  <c r="AC1387"/>
  <c r="AB1387"/>
  <c r="AA1387"/>
  <c r="Z1387"/>
  <c r="X1387"/>
  <c r="AL1386"/>
  <c r="AG1386"/>
  <c r="AC1386"/>
  <c r="AB1386"/>
  <c r="AA1386"/>
  <c r="Z1386"/>
  <c r="X1386"/>
  <c r="AL1385"/>
  <c r="AG1385"/>
  <c r="AC1385"/>
  <c r="AB1385"/>
  <c r="AA1385"/>
  <c r="Z1385"/>
  <c r="X1385"/>
  <c r="AL1384"/>
  <c r="AG1384"/>
  <c r="AC1384"/>
  <c r="AB1384"/>
  <c r="AA1384"/>
  <c r="Z1384"/>
  <c r="AD1384" s="1"/>
  <c r="AE1384" s="1"/>
  <c r="AJ1384" s="1"/>
  <c r="AH1384" s="1"/>
  <c r="X1384"/>
  <c r="AL1383"/>
  <c r="AG1383"/>
  <c r="AC1383"/>
  <c r="AB1383"/>
  <c r="AA1383"/>
  <c r="Z1383"/>
  <c r="X1383"/>
  <c r="AL1382"/>
  <c r="AG1382"/>
  <c r="AC1382"/>
  <c r="AB1382"/>
  <c r="AA1382"/>
  <c r="Z1382"/>
  <c r="X1382"/>
  <c r="AL1381"/>
  <c r="AG1381"/>
  <c r="AC1381"/>
  <c r="AB1381"/>
  <c r="AA1381"/>
  <c r="Z1381"/>
  <c r="X1381"/>
  <c r="AL1380"/>
  <c r="AG1380"/>
  <c r="AC1380"/>
  <c r="AB1380"/>
  <c r="AA1380"/>
  <c r="Z1380"/>
  <c r="AD1380" s="1"/>
  <c r="AE1380" s="1"/>
  <c r="AJ1380" s="1"/>
  <c r="AH1380" s="1"/>
  <c r="X1380"/>
  <c r="AL1379"/>
  <c r="AG1379"/>
  <c r="AC1379"/>
  <c r="AB1379"/>
  <c r="AA1379"/>
  <c r="Z1379"/>
  <c r="X1379"/>
  <c r="AL1378"/>
  <c r="AG1378"/>
  <c r="AC1378"/>
  <c r="AB1378"/>
  <c r="AA1378"/>
  <c r="Z1378"/>
  <c r="X1378"/>
  <c r="AL1377"/>
  <c r="AG1377"/>
  <c r="AC1377"/>
  <c r="AB1377"/>
  <c r="AA1377"/>
  <c r="Z1377"/>
  <c r="X1377"/>
  <c r="AL1376"/>
  <c r="AG1376"/>
  <c r="AC1376"/>
  <c r="AB1376"/>
  <c r="AA1376"/>
  <c r="Z1376"/>
  <c r="AD1376" s="1"/>
  <c r="AE1376" s="1"/>
  <c r="AJ1376" s="1"/>
  <c r="AH1376" s="1"/>
  <c r="X1376"/>
  <c r="AL1375"/>
  <c r="AG1375"/>
  <c r="AC1375"/>
  <c r="AB1375"/>
  <c r="AA1375"/>
  <c r="Z1375"/>
  <c r="X1375"/>
  <c r="AL1374"/>
  <c r="AG1374"/>
  <c r="AC1374"/>
  <c r="AB1374"/>
  <c r="AA1374"/>
  <c r="Z1374"/>
  <c r="X1374"/>
  <c r="AL1373"/>
  <c r="AG1373"/>
  <c r="AC1373"/>
  <c r="AB1373"/>
  <c r="AA1373"/>
  <c r="Z1373"/>
  <c r="X1373"/>
  <c r="AL1372"/>
  <c r="AG1372"/>
  <c r="AC1372"/>
  <c r="AB1372"/>
  <c r="AA1372"/>
  <c r="Z1372"/>
  <c r="X1372"/>
  <c r="AL1371"/>
  <c r="AG1371"/>
  <c r="AC1371"/>
  <c r="AB1371"/>
  <c r="AA1371"/>
  <c r="Z1371"/>
  <c r="X1371"/>
  <c r="AL1370"/>
  <c r="AG1370"/>
  <c r="AC1370"/>
  <c r="AB1370"/>
  <c r="AA1370"/>
  <c r="Z1370"/>
  <c r="X1370"/>
  <c r="AL1369"/>
  <c r="AG1369"/>
  <c r="AC1369"/>
  <c r="AB1369"/>
  <c r="AA1369"/>
  <c r="Z1369"/>
  <c r="X1369"/>
  <c r="AL1368"/>
  <c r="AG1368"/>
  <c r="AC1368"/>
  <c r="AB1368"/>
  <c r="AA1368"/>
  <c r="Z1368"/>
  <c r="AD1368" s="1"/>
  <c r="AE1368" s="1"/>
  <c r="AJ1368" s="1"/>
  <c r="AH1368" s="1"/>
  <c r="X1368"/>
  <c r="AL1367"/>
  <c r="AG1367"/>
  <c r="AC1367"/>
  <c r="AB1367"/>
  <c r="AA1367"/>
  <c r="Z1367"/>
  <c r="X1367"/>
  <c r="AL1366"/>
  <c r="AG1366"/>
  <c r="AC1366"/>
  <c r="AB1366"/>
  <c r="AA1366"/>
  <c r="Z1366"/>
  <c r="X1366"/>
  <c r="AL1365"/>
  <c r="AG1365"/>
  <c r="AC1365"/>
  <c r="AB1365"/>
  <c r="AA1365"/>
  <c r="Z1365"/>
  <c r="X1365"/>
  <c r="AL1364"/>
  <c r="AG1364"/>
  <c r="AC1364"/>
  <c r="AB1364"/>
  <c r="AA1364"/>
  <c r="Z1364"/>
  <c r="AD1364" s="1"/>
  <c r="AE1364" s="1"/>
  <c r="AJ1364" s="1"/>
  <c r="AH1364" s="1"/>
  <c r="X1364"/>
  <c r="AL1363"/>
  <c r="AG1363"/>
  <c r="AC1363"/>
  <c r="AB1363"/>
  <c r="AA1363"/>
  <c r="Z1363"/>
  <c r="X1363"/>
  <c r="AL1362"/>
  <c r="AG1362"/>
  <c r="AC1362"/>
  <c r="AB1362"/>
  <c r="AA1362"/>
  <c r="Z1362"/>
  <c r="X1362"/>
  <c r="AL1361"/>
  <c r="AG1361"/>
  <c r="AC1361"/>
  <c r="AB1361"/>
  <c r="AA1361"/>
  <c r="Z1361"/>
  <c r="X1361"/>
  <c r="AL1360"/>
  <c r="AG1360"/>
  <c r="AC1360"/>
  <c r="AB1360"/>
  <c r="AA1360"/>
  <c r="Z1360"/>
  <c r="AD1360" s="1"/>
  <c r="AE1360" s="1"/>
  <c r="AJ1360" s="1"/>
  <c r="AH1360" s="1"/>
  <c r="X1360"/>
  <c r="AL1359"/>
  <c r="AG1359"/>
  <c r="AC1359"/>
  <c r="AB1359"/>
  <c r="AA1359"/>
  <c r="Z1359"/>
  <c r="X1359"/>
  <c r="AL1358"/>
  <c r="AG1358"/>
  <c r="AC1358"/>
  <c r="AB1358"/>
  <c r="AA1358"/>
  <c r="Z1358"/>
  <c r="X1358"/>
  <c r="AL1357"/>
  <c r="AG1357"/>
  <c r="AC1357"/>
  <c r="AB1357"/>
  <c r="AA1357"/>
  <c r="Z1357"/>
  <c r="X1357"/>
  <c r="AL1356"/>
  <c r="AG1356"/>
  <c r="AC1356"/>
  <c r="AB1356"/>
  <c r="AA1356"/>
  <c r="Z1356"/>
  <c r="AD1356" s="1"/>
  <c r="AE1356" s="1"/>
  <c r="AJ1356" s="1"/>
  <c r="AH1356" s="1"/>
  <c r="X1356"/>
  <c r="AL1355"/>
  <c r="AG1355"/>
  <c r="AC1355"/>
  <c r="AB1355"/>
  <c r="AA1355"/>
  <c r="Z1355"/>
  <c r="X1355"/>
  <c r="AL1354"/>
  <c r="AG1354"/>
  <c r="AC1354"/>
  <c r="AB1354"/>
  <c r="AA1354"/>
  <c r="Z1354"/>
  <c r="X1354"/>
  <c r="AL1353"/>
  <c r="AG1353"/>
  <c r="AC1353"/>
  <c r="AB1353"/>
  <c r="AA1353"/>
  <c r="Z1353"/>
  <c r="X1353"/>
  <c r="AL1352"/>
  <c r="AG1352"/>
  <c r="AC1352"/>
  <c r="AB1352"/>
  <c r="AA1352"/>
  <c r="Z1352"/>
  <c r="AD1352" s="1"/>
  <c r="AE1352" s="1"/>
  <c r="AJ1352" s="1"/>
  <c r="AH1352" s="1"/>
  <c r="X1352"/>
  <c r="AL1351"/>
  <c r="AG1351"/>
  <c r="AC1351"/>
  <c r="AB1351"/>
  <c r="AA1351"/>
  <c r="Z1351"/>
  <c r="X1351"/>
  <c r="AL1350"/>
  <c r="AG1350"/>
  <c r="AC1350"/>
  <c r="AB1350"/>
  <c r="AA1350"/>
  <c r="Z1350"/>
  <c r="X1350"/>
  <c r="AL1349"/>
  <c r="AG1349"/>
  <c r="AC1349"/>
  <c r="AB1349"/>
  <c r="AA1349"/>
  <c r="Z1349"/>
  <c r="X1349"/>
  <c r="AL1348"/>
  <c r="AG1348"/>
  <c r="AC1348"/>
  <c r="AB1348"/>
  <c r="AA1348"/>
  <c r="Z1348"/>
  <c r="AD1348" s="1"/>
  <c r="AE1348" s="1"/>
  <c r="AJ1348" s="1"/>
  <c r="AH1348" s="1"/>
  <c r="X1348"/>
  <c r="AL1347"/>
  <c r="AG1347"/>
  <c r="AC1347"/>
  <c r="AB1347"/>
  <c r="AA1347"/>
  <c r="Z1347"/>
  <c r="X1347"/>
  <c r="AL1346"/>
  <c r="AG1346"/>
  <c r="AC1346"/>
  <c r="AB1346"/>
  <c r="AA1346"/>
  <c r="Z1346"/>
  <c r="X1346"/>
  <c r="AL1345"/>
  <c r="AG1345"/>
  <c r="AC1345"/>
  <c r="AB1345"/>
  <c r="AA1345"/>
  <c r="Z1345"/>
  <c r="X1345"/>
  <c r="AL1344"/>
  <c r="AG1344"/>
  <c r="AC1344"/>
  <c r="AB1344"/>
  <c r="AA1344"/>
  <c r="Z1344"/>
  <c r="AD1344" s="1"/>
  <c r="AE1344" s="1"/>
  <c r="AJ1344" s="1"/>
  <c r="AH1344" s="1"/>
  <c r="X1344"/>
  <c r="AL1343"/>
  <c r="AG1343"/>
  <c r="AC1343"/>
  <c r="AB1343"/>
  <c r="AA1343"/>
  <c r="Z1343"/>
  <c r="X1343"/>
  <c r="AL1342"/>
  <c r="AG1342"/>
  <c r="AC1342"/>
  <c r="AB1342"/>
  <c r="AA1342"/>
  <c r="Z1342"/>
  <c r="X1342"/>
  <c r="AL1341"/>
  <c r="AG1341"/>
  <c r="AC1341"/>
  <c r="AB1341"/>
  <c r="AA1341"/>
  <c r="Z1341"/>
  <c r="X1341"/>
  <c r="AL1340"/>
  <c r="AG1340"/>
  <c r="AC1340"/>
  <c r="AB1340"/>
  <c r="AA1340"/>
  <c r="Z1340"/>
  <c r="AD1340" s="1"/>
  <c r="AE1340" s="1"/>
  <c r="AJ1340" s="1"/>
  <c r="AH1340" s="1"/>
  <c r="X1340"/>
  <c r="AL1339"/>
  <c r="AG1339"/>
  <c r="AC1339"/>
  <c r="AB1339"/>
  <c r="AA1339"/>
  <c r="Z1339"/>
  <c r="X1339"/>
  <c r="AL1338"/>
  <c r="AG1338"/>
  <c r="AC1338"/>
  <c r="AB1338"/>
  <c r="AA1338"/>
  <c r="Z1338"/>
  <c r="X1338"/>
  <c r="AL1337"/>
  <c r="AG1337"/>
  <c r="AC1337"/>
  <c r="AB1337"/>
  <c r="AA1337"/>
  <c r="Z1337"/>
  <c r="X1337"/>
  <c r="AL1336"/>
  <c r="AG1336"/>
  <c r="AC1336"/>
  <c r="AB1336"/>
  <c r="AA1336"/>
  <c r="Z1336"/>
  <c r="AD1336" s="1"/>
  <c r="AE1336" s="1"/>
  <c r="AJ1336" s="1"/>
  <c r="AH1336" s="1"/>
  <c r="X1336"/>
  <c r="AL1335"/>
  <c r="AG1335"/>
  <c r="AC1335"/>
  <c r="AB1335"/>
  <c r="AA1335"/>
  <c r="Z1335"/>
  <c r="X1335"/>
  <c r="AL1334"/>
  <c r="AG1334"/>
  <c r="AC1334"/>
  <c r="AB1334"/>
  <c r="AA1334"/>
  <c r="Z1334"/>
  <c r="X1334"/>
  <c r="AL1333"/>
  <c r="AG1333"/>
  <c r="AC1333"/>
  <c r="AB1333"/>
  <c r="AA1333"/>
  <c r="Z1333"/>
  <c r="X1333"/>
  <c r="AL1332"/>
  <c r="AG1332"/>
  <c r="AC1332"/>
  <c r="AB1332"/>
  <c r="AA1332"/>
  <c r="Z1332"/>
  <c r="AD1332" s="1"/>
  <c r="AE1332" s="1"/>
  <c r="AJ1332" s="1"/>
  <c r="AH1332" s="1"/>
  <c r="X1332"/>
  <c r="AL1331"/>
  <c r="AG1331"/>
  <c r="AC1331"/>
  <c r="AB1331"/>
  <c r="AA1331"/>
  <c r="Z1331"/>
  <c r="X1331"/>
  <c r="AL1330"/>
  <c r="AG1330"/>
  <c r="AC1330"/>
  <c r="AB1330"/>
  <c r="AA1330"/>
  <c r="Z1330"/>
  <c r="X1330"/>
  <c r="AL1329"/>
  <c r="AG1329"/>
  <c r="AC1329"/>
  <c r="AB1329"/>
  <c r="AA1329"/>
  <c r="Z1329"/>
  <c r="X1329"/>
  <c r="AL1328"/>
  <c r="AG1328"/>
  <c r="AC1328"/>
  <c r="AB1328"/>
  <c r="AA1328"/>
  <c r="Z1328"/>
  <c r="AD1328" s="1"/>
  <c r="AE1328" s="1"/>
  <c r="AJ1328" s="1"/>
  <c r="AH1328" s="1"/>
  <c r="X1328"/>
  <c r="AL1327"/>
  <c r="AG1327"/>
  <c r="AC1327"/>
  <c r="AB1327"/>
  <c r="AA1327"/>
  <c r="Z1327"/>
  <c r="X1327"/>
  <c r="AL1326"/>
  <c r="AG1326"/>
  <c r="AC1326"/>
  <c r="AB1326"/>
  <c r="AA1326"/>
  <c r="Z1326"/>
  <c r="X1326"/>
  <c r="AL1325"/>
  <c r="AG1325"/>
  <c r="AC1325"/>
  <c r="AB1325"/>
  <c r="AA1325"/>
  <c r="Z1325"/>
  <c r="X1325"/>
  <c r="AL1324"/>
  <c r="AG1324"/>
  <c r="AC1324"/>
  <c r="AB1324"/>
  <c r="AA1324"/>
  <c r="Z1324"/>
  <c r="AD1324" s="1"/>
  <c r="AE1324" s="1"/>
  <c r="AJ1324" s="1"/>
  <c r="AH1324" s="1"/>
  <c r="X1324"/>
  <c r="AL1323"/>
  <c r="AG1323"/>
  <c r="AC1323"/>
  <c r="AB1323"/>
  <c r="AA1323"/>
  <c r="Z1323"/>
  <c r="X1323"/>
  <c r="AL1322"/>
  <c r="AG1322"/>
  <c r="AC1322"/>
  <c r="AB1322"/>
  <c r="AA1322"/>
  <c r="Z1322"/>
  <c r="X1322"/>
  <c r="AL1321"/>
  <c r="AG1321"/>
  <c r="AC1321"/>
  <c r="AB1321"/>
  <c r="AA1321"/>
  <c r="Z1321"/>
  <c r="X1321"/>
  <c r="AL1320"/>
  <c r="AG1320"/>
  <c r="AC1320"/>
  <c r="AB1320"/>
  <c r="AA1320"/>
  <c r="Z1320"/>
  <c r="AD1320" s="1"/>
  <c r="AE1320" s="1"/>
  <c r="AJ1320" s="1"/>
  <c r="AH1320" s="1"/>
  <c r="X1320"/>
  <c r="AL1319"/>
  <c r="AG1319"/>
  <c r="AC1319"/>
  <c r="AB1319"/>
  <c r="AA1319"/>
  <c r="Z1319"/>
  <c r="X1319"/>
  <c r="AL1318"/>
  <c r="AG1318"/>
  <c r="AC1318"/>
  <c r="AB1318"/>
  <c r="AA1318"/>
  <c r="Z1318"/>
  <c r="X1318"/>
  <c r="AL1317"/>
  <c r="AG1317"/>
  <c r="AC1317"/>
  <c r="AB1317"/>
  <c r="AA1317"/>
  <c r="Z1317"/>
  <c r="X1317"/>
  <c r="AL1316"/>
  <c r="AG1316"/>
  <c r="AC1316"/>
  <c r="AB1316"/>
  <c r="AA1316"/>
  <c r="Z1316"/>
  <c r="AD1316" s="1"/>
  <c r="AE1316" s="1"/>
  <c r="AJ1316" s="1"/>
  <c r="AH1316" s="1"/>
  <c r="X1316"/>
  <c r="AL1315"/>
  <c r="AG1315"/>
  <c r="AC1315"/>
  <c r="AB1315"/>
  <c r="AA1315"/>
  <c r="Z1315"/>
  <c r="X1315"/>
  <c r="AL1314"/>
  <c r="AG1314"/>
  <c r="AC1314"/>
  <c r="AB1314"/>
  <c r="AA1314"/>
  <c r="Z1314"/>
  <c r="X1314"/>
  <c r="AL1313"/>
  <c r="AG1313"/>
  <c r="AC1313"/>
  <c r="AB1313"/>
  <c r="AA1313"/>
  <c r="Z1313"/>
  <c r="X1313"/>
  <c r="AL1312"/>
  <c r="AG1312"/>
  <c r="AC1312"/>
  <c r="AB1312"/>
  <c r="AA1312"/>
  <c r="Z1312"/>
  <c r="AD1312" s="1"/>
  <c r="AE1312" s="1"/>
  <c r="AJ1312" s="1"/>
  <c r="AH1312" s="1"/>
  <c r="X1312"/>
  <c r="AL1311"/>
  <c r="AG1311"/>
  <c r="AC1311"/>
  <c r="AB1311"/>
  <c r="AA1311"/>
  <c r="Z1311"/>
  <c r="X1311"/>
  <c r="AL1310"/>
  <c r="AG1310"/>
  <c r="AC1310"/>
  <c r="AB1310"/>
  <c r="AA1310"/>
  <c r="Z1310"/>
  <c r="X1310"/>
  <c r="AL1309"/>
  <c r="AG1309"/>
  <c r="AC1309"/>
  <c r="AB1309"/>
  <c r="AA1309"/>
  <c r="Z1309"/>
  <c r="X1309"/>
  <c r="AL1308"/>
  <c r="AG1308"/>
  <c r="AC1308"/>
  <c r="AB1308"/>
  <c r="AA1308"/>
  <c r="Z1308"/>
  <c r="AD1308" s="1"/>
  <c r="AE1308" s="1"/>
  <c r="AJ1308" s="1"/>
  <c r="AH1308" s="1"/>
  <c r="X1308"/>
  <c r="AL1307"/>
  <c r="AG1307"/>
  <c r="AC1307"/>
  <c r="AB1307"/>
  <c r="AA1307"/>
  <c r="Z1307"/>
  <c r="X1307"/>
  <c r="AL1306"/>
  <c r="AG1306"/>
  <c r="AC1306"/>
  <c r="AB1306"/>
  <c r="AA1306"/>
  <c r="Z1306"/>
  <c r="X1306"/>
  <c r="AL1305"/>
  <c r="AG1305"/>
  <c r="AC1305"/>
  <c r="AB1305"/>
  <c r="AA1305"/>
  <c r="Z1305"/>
  <c r="X1305"/>
  <c r="AL1304"/>
  <c r="AG1304"/>
  <c r="AC1304"/>
  <c r="AB1304"/>
  <c r="AA1304"/>
  <c r="Z1304"/>
  <c r="AD1304" s="1"/>
  <c r="AE1304" s="1"/>
  <c r="AJ1304" s="1"/>
  <c r="AH1304" s="1"/>
  <c r="X1304"/>
  <c r="AL1303"/>
  <c r="AG1303"/>
  <c r="AC1303"/>
  <c r="AB1303"/>
  <c r="AA1303"/>
  <c r="Z1303"/>
  <c r="X1303"/>
  <c r="AL1302"/>
  <c r="AG1302"/>
  <c r="AC1302"/>
  <c r="AB1302"/>
  <c r="AA1302"/>
  <c r="Z1302"/>
  <c r="X1302"/>
  <c r="AL1301"/>
  <c r="AG1301"/>
  <c r="AC1301"/>
  <c r="AB1301"/>
  <c r="AA1301"/>
  <c r="Z1301"/>
  <c r="X1301"/>
  <c r="AL1300"/>
  <c r="AG1300"/>
  <c r="AC1300"/>
  <c r="AB1300"/>
  <c r="AA1300"/>
  <c r="Z1300"/>
  <c r="AD1300" s="1"/>
  <c r="AE1300" s="1"/>
  <c r="AJ1300" s="1"/>
  <c r="AH1300" s="1"/>
  <c r="X1300"/>
  <c r="AL1299"/>
  <c r="AG1299"/>
  <c r="AC1299"/>
  <c r="AB1299"/>
  <c r="AA1299"/>
  <c r="Z1299"/>
  <c r="X1299"/>
  <c r="AL1298"/>
  <c r="AG1298"/>
  <c r="AC1298"/>
  <c r="AB1298"/>
  <c r="AA1298"/>
  <c r="Z1298"/>
  <c r="X1298"/>
  <c r="AL1297"/>
  <c r="AG1297"/>
  <c r="AC1297"/>
  <c r="AB1297"/>
  <c r="AA1297"/>
  <c r="Z1297"/>
  <c r="X1297"/>
  <c r="AL1296"/>
  <c r="AG1296"/>
  <c r="AC1296"/>
  <c r="AB1296"/>
  <c r="AA1296"/>
  <c r="Z1296"/>
  <c r="AD1296" s="1"/>
  <c r="AE1296" s="1"/>
  <c r="AJ1296" s="1"/>
  <c r="AH1296" s="1"/>
  <c r="X1296"/>
  <c r="AL1295"/>
  <c r="AG1295"/>
  <c r="AC1295"/>
  <c r="AB1295"/>
  <c r="AA1295"/>
  <c r="Z1295"/>
  <c r="X1295"/>
  <c r="AL1294"/>
  <c r="AG1294"/>
  <c r="AC1294"/>
  <c r="AB1294"/>
  <c r="AA1294"/>
  <c r="Z1294"/>
  <c r="X1294"/>
  <c r="AL1293"/>
  <c r="AG1293"/>
  <c r="AC1293"/>
  <c r="AB1293"/>
  <c r="AA1293"/>
  <c r="Z1293"/>
  <c r="X1293"/>
  <c r="AL1292"/>
  <c r="AG1292"/>
  <c r="AC1292"/>
  <c r="AB1292"/>
  <c r="AA1292"/>
  <c r="Z1292"/>
  <c r="AD1292" s="1"/>
  <c r="AE1292" s="1"/>
  <c r="AJ1292" s="1"/>
  <c r="AH1292" s="1"/>
  <c r="X1292"/>
  <c r="AL1291"/>
  <c r="AG1291"/>
  <c r="AC1291"/>
  <c r="AB1291"/>
  <c r="AA1291"/>
  <c r="Z1291"/>
  <c r="X1291"/>
  <c r="AL1290"/>
  <c r="AG1290"/>
  <c r="AC1290"/>
  <c r="AB1290"/>
  <c r="AA1290"/>
  <c r="Z1290"/>
  <c r="X1290"/>
  <c r="AL1289"/>
  <c r="AG1289"/>
  <c r="AC1289"/>
  <c r="AB1289"/>
  <c r="AA1289"/>
  <c r="Z1289"/>
  <c r="X1289"/>
  <c r="AL1288"/>
  <c r="AG1288"/>
  <c r="AC1288"/>
  <c r="AB1288"/>
  <c r="AA1288"/>
  <c r="Z1288"/>
  <c r="AD1288" s="1"/>
  <c r="AE1288" s="1"/>
  <c r="AJ1288" s="1"/>
  <c r="AH1288" s="1"/>
  <c r="X1288"/>
  <c r="AL1287"/>
  <c r="AG1287"/>
  <c r="AC1287"/>
  <c r="AB1287"/>
  <c r="AA1287"/>
  <c r="Z1287"/>
  <c r="X1287"/>
  <c r="AL1286"/>
  <c r="AG1286"/>
  <c r="AC1286"/>
  <c r="AB1286"/>
  <c r="AA1286"/>
  <c r="Z1286"/>
  <c r="X1286"/>
  <c r="AL1285"/>
  <c r="AG1285"/>
  <c r="AC1285"/>
  <c r="AB1285"/>
  <c r="AA1285"/>
  <c r="Z1285"/>
  <c r="X1285"/>
  <c r="AL1284"/>
  <c r="AG1284"/>
  <c r="AC1284"/>
  <c r="AB1284"/>
  <c r="AA1284"/>
  <c r="Z1284"/>
  <c r="AD1284" s="1"/>
  <c r="AE1284" s="1"/>
  <c r="AJ1284" s="1"/>
  <c r="AH1284" s="1"/>
  <c r="X1284"/>
  <c r="AL1283"/>
  <c r="AG1283"/>
  <c r="AC1283"/>
  <c r="AB1283"/>
  <c r="AA1283"/>
  <c r="Z1283"/>
  <c r="X1283"/>
  <c r="AL1282"/>
  <c r="AG1282"/>
  <c r="AC1282"/>
  <c r="AB1282"/>
  <c r="AA1282"/>
  <c r="Z1282"/>
  <c r="X1282"/>
  <c r="AL1281"/>
  <c r="AG1281"/>
  <c r="AC1281"/>
  <c r="AB1281"/>
  <c r="AA1281"/>
  <c r="Z1281"/>
  <c r="X1281"/>
  <c r="AL1280"/>
  <c r="AG1280"/>
  <c r="AC1280"/>
  <c r="AB1280"/>
  <c r="AA1280"/>
  <c r="Z1280"/>
  <c r="AD1280" s="1"/>
  <c r="AE1280" s="1"/>
  <c r="AJ1280" s="1"/>
  <c r="AH1280" s="1"/>
  <c r="X1280"/>
  <c r="AL1279"/>
  <c r="AG1279"/>
  <c r="AC1279"/>
  <c r="AB1279"/>
  <c r="AA1279"/>
  <c r="Z1279"/>
  <c r="X1279"/>
  <c r="AL1278"/>
  <c r="AG1278"/>
  <c r="AC1278"/>
  <c r="AB1278"/>
  <c r="AA1278"/>
  <c r="Z1278"/>
  <c r="X1278"/>
  <c r="AL1277"/>
  <c r="AG1277"/>
  <c r="AC1277"/>
  <c r="AB1277"/>
  <c r="AA1277"/>
  <c r="Z1277"/>
  <c r="X1277"/>
  <c r="AL1276"/>
  <c r="AG1276"/>
  <c r="AC1276"/>
  <c r="AB1276"/>
  <c r="AA1276"/>
  <c r="Z1276"/>
  <c r="AD1276" s="1"/>
  <c r="AE1276" s="1"/>
  <c r="AJ1276" s="1"/>
  <c r="AH1276" s="1"/>
  <c r="X1276"/>
  <c r="AL1275"/>
  <c r="AG1275"/>
  <c r="AC1275"/>
  <c r="AB1275"/>
  <c r="AA1275"/>
  <c r="Z1275"/>
  <c r="X1275"/>
  <c r="AL1274"/>
  <c r="AG1274"/>
  <c r="AC1274"/>
  <c r="AB1274"/>
  <c r="AA1274"/>
  <c r="Z1274"/>
  <c r="X1274"/>
  <c r="AL1273"/>
  <c r="AG1273"/>
  <c r="AC1273"/>
  <c r="AB1273"/>
  <c r="AA1273"/>
  <c r="Z1273"/>
  <c r="X1273"/>
  <c r="AL1272"/>
  <c r="AG1272"/>
  <c r="AC1272"/>
  <c r="AB1272"/>
  <c r="AA1272"/>
  <c r="Z1272"/>
  <c r="AD1272" s="1"/>
  <c r="AE1272" s="1"/>
  <c r="AJ1272" s="1"/>
  <c r="AH1272" s="1"/>
  <c r="X1272"/>
  <c r="AL1271"/>
  <c r="AG1271"/>
  <c r="AC1271"/>
  <c r="AB1271"/>
  <c r="AA1271"/>
  <c r="Z1271"/>
  <c r="X1271"/>
  <c r="AL1270"/>
  <c r="AG1270"/>
  <c r="AC1270"/>
  <c r="AB1270"/>
  <c r="AA1270"/>
  <c r="Z1270"/>
  <c r="X1270"/>
  <c r="AL1269"/>
  <c r="AG1269"/>
  <c r="AC1269"/>
  <c r="AB1269"/>
  <c r="AA1269"/>
  <c r="Z1269"/>
  <c r="X1269"/>
  <c r="AL1268"/>
  <c r="AG1268"/>
  <c r="AC1268"/>
  <c r="AB1268"/>
  <c r="AA1268"/>
  <c r="Z1268"/>
  <c r="AD1268" s="1"/>
  <c r="AE1268" s="1"/>
  <c r="AJ1268" s="1"/>
  <c r="AH1268" s="1"/>
  <c r="X1268"/>
  <c r="AL1267"/>
  <c r="AG1267"/>
  <c r="AC1267"/>
  <c r="AB1267"/>
  <c r="AA1267"/>
  <c r="Z1267"/>
  <c r="X1267"/>
  <c r="AL1266"/>
  <c r="AG1266"/>
  <c r="AC1266"/>
  <c r="AB1266"/>
  <c r="AA1266"/>
  <c r="Z1266"/>
  <c r="X1266"/>
  <c r="AL1265"/>
  <c r="AG1265"/>
  <c r="AC1265"/>
  <c r="AB1265"/>
  <c r="AA1265"/>
  <c r="Z1265"/>
  <c r="X1265"/>
  <c r="AL1264"/>
  <c r="AG1264"/>
  <c r="AC1264"/>
  <c r="AB1264"/>
  <c r="AA1264"/>
  <c r="Z1264"/>
  <c r="AD1264" s="1"/>
  <c r="AE1264" s="1"/>
  <c r="AJ1264" s="1"/>
  <c r="AH1264" s="1"/>
  <c r="X1264"/>
  <c r="AL1263"/>
  <c r="AG1263"/>
  <c r="AC1263"/>
  <c r="AB1263"/>
  <c r="AA1263"/>
  <c r="Z1263"/>
  <c r="X1263"/>
  <c r="AL1262"/>
  <c r="AG1262"/>
  <c r="AC1262"/>
  <c r="AB1262"/>
  <c r="AA1262"/>
  <c r="Z1262"/>
  <c r="X1262"/>
  <c r="AL1261"/>
  <c r="AG1261"/>
  <c r="AC1261"/>
  <c r="AB1261"/>
  <c r="AA1261"/>
  <c r="Z1261"/>
  <c r="X1261"/>
  <c r="AL1260"/>
  <c r="AG1260"/>
  <c r="AC1260"/>
  <c r="AB1260"/>
  <c r="AA1260"/>
  <c r="Z1260"/>
  <c r="AD1260" s="1"/>
  <c r="AE1260" s="1"/>
  <c r="AJ1260" s="1"/>
  <c r="AH1260" s="1"/>
  <c r="X1260"/>
  <c r="AL1259"/>
  <c r="AG1259"/>
  <c r="AC1259"/>
  <c r="AB1259"/>
  <c r="AA1259"/>
  <c r="Z1259"/>
  <c r="X1259"/>
  <c r="AL1258"/>
  <c r="AG1258"/>
  <c r="AC1258"/>
  <c r="AB1258"/>
  <c r="AA1258"/>
  <c r="Z1258"/>
  <c r="X1258"/>
  <c r="AL1257"/>
  <c r="AG1257"/>
  <c r="AC1257"/>
  <c r="AB1257"/>
  <c r="AA1257"/>
  <c r="Z1257"/>
  <c r="X1257"/>
  <c r="AL1256"/>
  <c r="AG1256"/>
  <c r="AC1256"/>
  <c r="AB1256"/>
  <c r="AA1256"/>
  <c r="Z1256"/>
  <c r="AD1256" s="1"/>
  <c r="AE1256" s="1"/>
  <c r="AJ1256" s="1"/>
  <c r="AH1256" s="1"/>
  <c r="X1256"/>
  <c r="AL1255"/>
  <c r="AG1255"/>
  <c r="AC1255"/>
  <c r="AB1255"/>
  <c r="AA1255"/>
  <c r="Z1255"/>
  <c r="X1255"/>
  <c r="AL1254"/>
  <c r="AG1254"/>
  <c r="AC1254"/>
  <c r="AB1254"/>
  <c r="AA1254"/>
  <c r="Z1254"/>
  <c r="X1254"/>
  <c r="AL1253"/>
  <c r="AG1253"/>
  <c r="AC1253"/>
  <c r="AB1253"/>
  <c r="AA1253"/>
  <c r="Z1253"/>
  <c r="X1253"/>
  <c r="AL1252"/>
  <c r="AG1252"/>
  <c r="AC1252"/>
  <c r="AB1252"/>
  <c r="AA1252"/>
  <c r="Z1252"/>
  <c r="AD1252" s="1"/>
  <c r="AE1252" s="1"/>
  <c r="AJ1252" s="1"/>
  <c r="AH1252" s="1"/>
  <c r="X1252"/>
  <c r="AL1251"/>
  <c r="AG1251"/>
  <c r="AC1251"/>
  <c r="AB1251"/>
  <c r="AA1251"/>
  <c r="Z1251"/>
  <c r="X1251"/>
  <c r="AL1250"/>
  <c r="AG1250"/>
  <c r="AC1250"/>
  <c r="AB1250"/>
  <c r="AA1250"/>
  <c r="Z1250"/>
  <c r="X1250"/>
  <c r="AL1249"/>
  <c r="AG1249"/>
  <c r="AC1249"/>
  <c r="AB1249"/>
  <c r="AA1249"/>
  <c r="Z1249"/>
  <c r="X1249"/>
  <c r="AL1248"/>
  <c r="AG1248"/>
  <c r="AC1248"/>
  <c r="AB1248"/>
  <c r="AA1248"/>
  <c r="Z1248"/>
  <c r="AD1248" s="1"/>
  <c r="AE1248" s="1"/>
  <c r="AJ1248" s="1"/>
  <c r="AH1248" s="1"/>
  <c r="X1248"/>
  <c r="AL1247"/>
  <c r="AG1247"/>
  <c r="AC1247"/>
  <c r="AB1247"/>
  <c r="AA1247"/>
  <c r="Z1247"/>
  <c r="X1247"/>
  <c r="AL1246"/>
  <c r="AG1246"/>
  <c r="AC1246"/>
  <c r="AB1246"/>
  <c r="AA1246"/>
  <c r="Z1246"/>
  <c r="X1246"/>
  <c r="AL1245"/>
  <c r="AG1245"/>
  <c r="AC1245"/>
  <c r="AB1245"/>
  <c r="AA1245"/>
  <c r="Z1245"/>
  <c r="X1245"/>
  <c r="AL1244"/>
  <c r="AG1244"/>
  <c r="AC1244"/>
  <c r="AB1244"/>
  <c r="AA1244"/>
  <c r="Z1244"/>
  <c r="AD1244" s="1"/>
  <c r="AE1244" s="1"/>
  <c r="AJ1244" s="1"/>
  <c r="AH1244" s="1"/>
  <c r="X1244"/>
  <c r="AL1243"/>
  <c r="AG1243"/>
  <c r="AC1243"/>
  <c r="AB1243"/>
  <c r="AA1243"/>
  <c r="Z1243"/>
  <c r="X1243"/>
  <c r="AL1242"/>
  <c r="AG1242"/>
  <c r="AC1242"/>
  <c r="AB1242"/>
  <c r="AA1242"/>
  <c r="Z1242"/>
  <c r="X1242"/>
  <c r="AL1241"/>
  <c r="AG1241"/>
  <c r="AC1241"/>
  <c r="AB1241"/>
  <c r="AA1241"/>
  <c r="Z1241"/>
  <c r="X1241"/>
  <c r="AL1240"/>
  <c r="AG1240"/>
  <c r="AC1240"/>
  <c r="AB1240"/>
  <c r="AA1240"/>
  <c r="Z1240"/>
  <c r="AD1240" s="1"/>
  <c r="AE1240" s="1"/>
  <c r="AJ1240" s="1"/>
  <c r="AH1240" s="1"/>
  <c r="X1240"/>
  <c r="AL1239"/>
  <c r="AG1239"/>
  <c r="AC1239"/>
  <c r="AB1239"/>
  <c r="AA1239"/>
  <c r="Z1239"/>
  <c r="X1239"/>
  <c r="AL1238"/>
  <c r="AG1238"/>
  <c r="AC1238"/>
  <c r="AB1238"/>
  <c r="AA1238"/>
  <c r="Z1238"/>
  <c r="X1238"/>
  <c r="AL1237"/>
  <c r="AG1237"/>
  <c r="AC1237"/>
  <c r="AB1237"/>
  <c r="AA1237"/>
  <c r="Z1237"/>
  <c r="X1237"/>
  <c r="AL1236"/>
  <c r="AG1236"/>
  <c r="AC1236"/>
  <c r="AB1236"/>
  <c r="AA1236"/>
  <c r="Z1236"/>
  <c r="AD1236" s="1"/>
  <c r="AE1236" s="1"/>
  <c r="AJ1236" s="1"/>
  <c r="AH1236" s="1"/>
  <c r="X1236"/>
  <c r="AL1235"/>
  <c r="AG1235"/>
  <c r="AC1235"/>
  <c r="AB1235"/>
  <c r="AA1235"/>
  <c r="Z1235"/>
  <c r="X1235"/>
  <c r="AL1234"/>
  <c r="AG1234"/>
  <c r="AC1234"/>
  <c r="AB1234"/>
  <c r="AA1234"/>
  <c r="Z1234"/>
  <c r="X1234"/>
  <c r="AL1233"/>
  <c r="AG1233"/>
  <c r="AC1233"/>
  <c r="AB1233"/>
  <c r="AA1233"/>
  <c r="Z1233"/>
  <c r="X1233"/>
  <c r="AL1232"/>
  <c r="AG1232"/>
  <c r="AC1232"/>
  <c r="AB1232"/>
  <c r="AA1232"/>
  <c r="Z1232"/>
  <c r="AD1232" s="1"/>
  <c r="AE1232" s="1"/>
  <c r="AJ1232" s="1"/>
  <c r="AH1232" s="1"/>
  <c r="X1232"/>
  <c r="AL1231"/>
  <c r="AG1231"/>
  <c r="AC1231"/>
  <c r="AB1231"/>
  <c r="AA1231"/>
  <c r="Z1231"/>
  <c r="X1231"/>
  <c r="AL1230"/>
  <c r="AG1230"/>
  <c r="AC1230"/>
  <c r="AB1230"/>
  <c r="AA1230"/>
  <c r="Z1230"/>
  <c r="X1230"/>
  <c r="AL1229"/>
  <c r="AG1229"/>
  <c r="AC1229"/>
  <c r="AB1229"/>
  <c r="AA1229"/>
  <c r="Z1229"/>
  <c r="X1229"/>
  <c r="AL1228"/>
  <c r="AG1228"/>
  <c r="AC1228"/>
  <c r="AB1228"/>
  <c r="AA1228"/>
  <c r="Z1228"/>
  <c r="AD1228" s="1"/>
  <c r="AE1228" s="1"/>
  <c r="AJ1228" s="1"/>
  <c r="AH1228" s="1"/>
  <c r="X1228"/>
  <c r="AL1227"/>
  <c r="AG1227"/>
  <c r="AC1227"/>
  <c r="AB1227"/>
  <c r="AA1227"/>
  <c r="Z1227"/>
  <c r="X1227"/>
  <c r="AL1226"/>
  <c r="AG1226"/>
  <c r="AC1226"/>
  <c r="AB1226"/>
  <c r="AA1226"/>
  <c r="Z1226"/>
  <c r="X1226"/>
  <c r="AL1225"/>
  <c r="AG1225"/>
  <c r="AC1225"/>
  <c r="AB1225"/>
  <c r="AA1225"/>
  <c r="Z1225"/>
  <c r="X1225"/>
  <c r="AL1224"/>
  <c r="AG1224"/>
  <c r="AC1224"/>
  <c r="AB1224"/>
  <c r="AA1224"/>
  <c r="Z1224"/>
  <c r="AD1224" s="1"/>
  <c r="AE1224" s="1"/>
  <c r="AJ1224" s="1"/>
  <c r="AH1224" s="1"/>
  <c r="X1224"/>
  <c r="AL1223"/>
  <c r="AG1223"/>
  <c r="AC1223"/>
  <c r="AB1223"/>
  <c r="AA1223"/>
  <c r="Z1223"/>
  <c r="X1223"/>
  <c r="AL1222"/>
  <c r="AG1222"/>
  <c r="AC1222"/>
  <c r="AB1222"/>
  <c r="AA1222"/>
  <c r="Z1222"/>
  <c r="X1222"/>
  <c r="AL1221"/>
  <c r="AG1221"/>
  <c r="AC1221"/>
  <c r="AB1221"/>
  <c r="AA1221"/>
  <c r="Z1221"/>
  <c r="X1221"/>
  <c r="AL1220"/>
  <c r="AG1220"/>
  <c r="AC1220"/>
  <c r="AB1220"/>
  <c r="AA1220"/>
  <c r="Z1220"/>
  <c r="AD1220" s="1"/>
  <c r="AE1220" s="1"/>
  <c r="AJ1220" s="1"/>
  <c r="AH1220" s="1"/>
  <c r="X1220"/>
  <c r="AL1219"/>
  <c r="AG1219"/>
  <c r="AC1219"/>
  <c r="AB1219"/>
  <c r="AA1219"/>
  <c r="Z1219"/>
  <c r="X1219"/>
  <c r="AL1218"/>
  <c r="AG1218"/>
  <c r="AC1218"/>
  <c r="AB1218"/>
  <c r="AA1218"/>
  <c r="Z1218"/>
  <c r="X1218"/>
  <c r="AL1217"/>
  <c r="AG1217"/>
  <c r="AC1217"/>
  <c r="AB1217"/>
  <c r="AA1217"/>
  <c r="Z1217"/>
  <c r="X1217"/>
  <c r="AL1216"/>
  <c r="AG1216"/>
  <c r="AC1216"/>
  <c r="AB1216"/>
  <c r="AA1216"/>
  <c r="Z1216"/>
  <c r="X1216"/>
  <c r="AL1215"/>
  <c r="AG1215"/>
  <c r="AC1215"/>
  <c r="AB1215"/>
  <c r="AA1215"/>
  <c r="Z1215"/>
  <c r="X1215"/>
  <c r="AL1214"/>
  <c r="AG1214"/>
  <c r="AC1214"/>
  <c r="AB1214"/>
  <c r="AA1214"/>
  <c r="Z1214"/>
  <c r="X1214"/>
  <c r="AL1213"/>
  <c r="AG1213"/>
  <c r="AC1213"/>
  <c r="AB1213"/>
  <c r="AA1213"/>
  <c r="Z1213"/>
  <c r="X1213"/>
  <c r="AL1212"/>
  <c r="AG1212"/>
  <c r="AC1212"/>
  <c r="AB1212"/>
  <c r="AA1212"/>
  <c r="Z1212"/>
  <c r="X1212"/>
  <c r="AL1211"/>
  <c r="AG1211"/>
  <c r="AC1211"/>
  <c r="AB1211"/>
  <c r="AA1211"/>
  <c r="Z1211"/>
  <c r="X1211"/>
  <c r="AL1210"/>
  <c r="AG1210"/>
  <c r="AC1210"/>
  <c r="AB1210"/>
  <c r="AA1210"/>
  <c r="Z1210"/>
  <c r="X1210"/>
  <c r="AL1209"/>
  <c r="AG1209"/>
  <c r="AC1209"/>
  <c r="AB1209"/>
  <c r="AA1209"/>
  <c r="Z1209"/>
  <c r="X1209"/>
  <c r="AL1208"/>
  <c r="AG1208"/>
  <c r="AC1208"/>
  <c r="AB1208"/>
  <c r="AA1208"/>
  <c r="Z1208"/>
  <c r="X1208"/>
  <c r="AL1207"/>
  <c r="AG1207"/>
  <c r="AC1207"/>
  <c r="AB1207"/>
  <c r="AA1207"/>
  <c r="Z1207"/>
  <c r="X1207"/>
  <c r="AL1206"/>
  <c r="AG1206"/>
  <c r="AC1206"/>
  <c r="AB1206"/>
  <c r="AA1206"/>
  <c r="Z1206"/>
  <c r="X1206"/>
  <c r="AL1205"/>
  <c r="AG1205"/>
  <c r="AC1205"/>
  <c r="AB1205"/>
  <c r="AA1205"/>
  <c r="Z1205"/>
  <c r="X1205"/>
  <c r="AL1204"/>
  <c r="AG1204"/>
  <c r="AC1204"/>
  <c r="AB1204"/>
  <c r="AA1204"/>
  <c r="Z1204"/>
  <c r="X1204"/>
  <c r="AL1203"/>
  <c r="AG1203"/>
  <c r="AC1203"/>
  <c r="AB1203"/>
  <c r="AA1203"/>
  <c r="Z1203"/>
  <c r="X1203"/>
  <c r="AL1202"/>
  <c r="AG1202"/>
  <c r="AC1202"/>
  <c r="AB1202"/>
  <c r="AA1202"/>
  <c r="Z1202"/>
  <c r="X1202"/>
  <c r="AL1201"/>
  <c r="AG1201"/>
  <c r="AC1201"/>
  <c r="AB1201"/>
  <c r="AA1201"/>
  <c r="Z1201"/>
  <c r="X1201"/>
  <c r="AL1200"/>
  <c r="AG1200"/>
  <c r="AC1200"/>
  <c r="AB1200"/>
  <c r="AA1200"/>
  <c r="Z1200"/>
  <c r="AD1200" s="1"/>
  <c r="AE1200" s="1"/>
  <c r="AJ1200" s="1"/>
  <c r="AH1200" s="1"/>
  <c r="X1200"/>
  <c r="AL1199"/>
  <c r="AG1199"/>
  <c r="AC1199"/>
  <c r="AB1199"/>
  <c r="AA1199"/>
  <c r="Z1199"/>
  <c r="X1199"/>
  <c r="AL1198"/>
  <c r="AG1198"/>
  <c r="AC1198"/>
  <c r="AB1198"/>
  <c r="AA1198"/>
  <c r="Z1198"/>
  <c r="X1198"/>
  <c r="AL1197"/>
  <c r="AG1197"/>
  <c r="AC1197"/>
  <c r="AB1197"/>
  <c r="AA1197"/>
  <c r="Z1197"/>
  <c r="X1197"/>
  <c r="AL1196"/>
  <c r="AG1196"/>
  <c r="AC1196"/>
  <c r="AB1196"/>
  <c r="AA1196"/>
  <c r="Z1196"/>
  <c r="AD1196" s="1"/>
  <c r="AE1196" s="1"/>
  <c r="AJ1196" s="1"/>
  <c r="AH1196" s="1"/>
  <c r="X1196"/>
  <c r="AL1195"/>
  <c r="AG1195"/>
  <c r="AC1195"/>
  <c r="AB1195"/>
  <c r="AA1195"/>
  <c r="Z1195"/>
  <c r="X1195"/>
  <c r="AL1194"/>
  <c r="AG1194"/>
  <c r="AC1194"/>
  <c r="AB1194"/>
  <c r="AA1194"/>
  <c r="Z1194"/>
  <c r="X1194"/>
  <c r="AL1193"/>
  <c r="AG1193"/>
  <c r="AC1193"/>
  <c r="AB1193"/>
  <c r="AA1193"/>
  <c r="Z1193"/>
  <c r="X1193"/>
  <c r="AL1192"/>
  <c r="AG1192"/>
  <c r="AC1192"/>
  <c r="AB1192"/>
  <c r="AA1192"/>
  <c r="Z1192"/>
  <c r="AD1192" s="1"/>
  <c r="AE1192" s="1"/>
  <c r="AJ1192" s="1"/>
  <c r="AH1192" s="1"/>
  <c r="X1192"/>
  <c r="AL1191"/>
  <c r="AG1191"/>
  <c r="AC1191"/>
  <c r="AB1191"/>
  <c r="AA1191"/>
  <c r="Z1191"/>
  <c r="X1191"/>
  <c r="AL1190"/>
  <c r="AG1190"/>
  <c r="AC1190"/>
  <c r="AB1190"/>
  <c r="AA1190"/>
  <c r="Z1190"/>
  <c r="X1190"/>
  <c r="AL1189"/>
  <c r="AG1189"/>
  <c r="AC1189"/>
  <c r="AB1189"/>
  <c r="AA1189"/>
  <c r="Z1189"/>
  <c r="X1189"/>
  <c r="AL1188"/>
  <c r="AG1188"/>
  <c r="AC1188"/>
  <c r="AB1188"/>
  <c r="AA1188"/>
  <c r="Z1188"/>
  <c r="AD1188" s="1"/>
  <c r="AE1188" s="1"/>
  <c r="AJ1188" s="1"/>
  <c r="AH1188" s="1"/>
  <c r="X1188"/>
  <c r="AL1187"/>
  <c r="AG1187"/>
  <c r="AC1187"/>
  <c r="AB1187"/>
  <c r="AA1187"/>
  <c r="Z1187"/>
  <c r="X1187"/>
  <c r="AL1186"/>
  <c r="AG1186"/>
  <c r="AC1186"/>
  <c r="AB1186"/>
  <c r="AA1186"/>
  <c r="Z1186"/>
  <c r="X1186"/>
  <c r="AL1185"/>
  <c r="AG1185"/>
  <c r="AC1185"/>
  <c r="AB1185"/>
  <c r="AA1185"/>
  <c r="Z1185"/>
  <c r="X1185"/>
  <c r="AL1184"/>
  <c r="AG1184"/>
  <c r="AC1184"/>
  <c r="AB1184"/>
  <c r="AA1184"/>
  <c r="Z1184"/>
  <c r="AD1184" s="1"/>
  <c r="AE1184" s="1"/>
  <c r="AJ1184" s="1"/>
  <c r="AH1184" s="1"/>
  <c r="X1184"/>
  <c r="AL1183"/>
  <c r="AG1183"/>
  <c r="AC1183"/>
  <c r="AB1183"/>
  <c r="AA1183"/>
  <c r="Z1183"/>
  <c r="X1183"/>
  <c r="AL1182"/>
  <c r="AG1182"/>
  <c r="AC1182"/>
  <c r="AB1182"/>
  <c r="AA1182"/>
  <c r="Z1182"/>
  <c r="X1182"/>
  <c r="AL1181"/>
  <c r="AG1181"/>
  <c r="AC1181"/>
  <c r="AB1181"/>
  <c r="AA1181"/>
  <c r="Z1181"/>
  <c r="X1181"/>
  <c r="AL1180"/>
  <c r="AG1180"/>
  <c r="AC1180"/>
  <c r="AB1180"/>
  <c r="AA1180"/>
  <c r="Z1180"/>
  <c r="AD1180" s="1"/>
  <c r="AE1180" s="1"/>
  <c r="AJ1180" s="1"/>
  <c r="AH1180" s="1"/>
  <c r="X1180"/>
  <c r="AL1179"/>
  <c r="AG1179"/>
  <c r="AC1179"/>
  <c r="AB1179"/>
  <c r="AA1179"/>
  <c r="Z1179"/>
  <c r="X1179"/>
  <c r="AL1178"/>
  <c r="AG1178"/>
  <c r="AC1178"/>
  <c r="AB1178"/>
  <c r="AA1178"/>
  <c r="Z1178"/>
  <c r="X1178"/>
  <c r="AL1177"/>
  <c r="AG1177"/>
  <c r="AC1177"/>
  <c r="AB1177"/>
  <c r="AA1177"/>
  <c r="Z1177"/>
  <c r="X1177"/>
  <c r="AL1176"/>
  <c r="AG1176"/>
  <c r="AC1176"/>
  <c r="AB1176"/>
  <c r="AA1176"/>
  <c r="Z1176"/>
  <c r="AD1176" s="1"/>
  <c r="AE1176" s="1"/>
  <c r="AJ1176" s="1"/>
  <c r="AH1176" s="1"/>
  <c r="X1176"/>
  <c r="AL1175"/>
  <c r="AG1175"/>
  <c r="AC1175"/>
  <c r="AB1175"/>
  <c r="AA1175"/>
  <c r="Z1175"/>
  <c r="X1175"/>
  <c r="AL1174"/>
  <c r="AG1174"/>
  <c r="AC1174"/>
  <c r="AB1174"/>
  <c r="AA1174"/>
  <c r="Z1174"/>
  <c r="X1174"/>
  <c r="AL1173"/>
  <c r="AG1173"/>
  <c r="AC1173"/>
  <c r="AB1173"/>
  <c r="AA1173"/>
  <c r="Z1173"/>
  <c r="X1173"/>
  <c r="AL1172"/>
  <c r="AG1172"/>
  <c r="AC1172"/>
  <c r="AB1172"/>
  <c r="AA1172"/>
  <c r="Z1172"/>
  <c r="AD1172" s="1"/>
  <c r="AE1172" s="1"/>
  <c r="AJ1172" s="1"/>
  <c r="AH1172" s="1"/>
  <c r="X1172"/>
  <c r="AL1171"/>
  <c r="AG1171"/>
  <c r="AC1171"/>
  <c r="AB1171"/>
  <c r="AA1171"/>
  <c r="Z1171"/>
  <c r="X1171"/>
  <c r="AL1170"/>
  <c r="AG1170"/>
  <c r="AC1170"/>
  <c r="AB1170"/>
  <c r="AA1170"/>
  <c r="Z1170"/>
  <c r="X1170"/>
  <c r="AL1169"/>
  <c r="AG1169"/>
  <c r="AC1169"/>
  <c r="AB1169"/>
  <c r="AA1169"/>
  <c r="Z1169"/>
  <c r="X1169"/>
  <c r="AL1168"/>
  <c r="AG1168"/>
  <c r="AC1168"/>
  <c r="AB1168"/>
  <c r="AA1168"/>
  <c r="Z1168"/>
  <c r="AD1168" s="1"/>
  <c r="AE1168" s="1"/>
  <c r="AJ1168" s="1"/>
  <c r="AH1168" s="1"/>
  <c r="X1168"/>
  <c r="AL1167"/>
  <c r="AG1167"/>
  <c r="AC1167"/>
  <c r="AB1167"/>
  <c r="AA1167"/>
  <c r="Z1167"/>
  <c r="X1167"/>
  <c r="AL1166"/>
  <c r="AG1166"/>
  <c r="AC1166"/>
  <c r="AB1166"/>
  <c r="AA1166"/>
  <c r="Z1166"/>
  <c r="X1166"/>
  <c r="AL1165"/>
  <c r="AG1165"/>
  <c r="AC1165"/>
  <c r="AB1165"/>
  <c r="AA1165"/>
  <c r="Z1165"/>
  <c r="X1165"/>
  <c r="AL1164"/>
  <c r="AG1164"/>
  <c r="AC1164"/>
  <c r="AB1164"/>
  <c r="AA1164"/>
  <c r="Z1164"/>
  <c r="AD1164" s="1"/>
  <c r="AE1164" s="1"/>
  <c r="AJ1164" s="1"/>
  <c r="AH1164" s="1"/>
  <c r="X1164"/>
  <c r="AL1163"/>
  <c r="AG1163"/>
  <c r="AC1163"/>
  <c r="AB1163"/>
  <c r="AA1163"/>
  <c r="Z1163"/>
  <c r="X1163"/>
  <c r="AL1162"/>
  <c r="AG1162"/>
  <c r="AC1162"/>
  <c r="AB1162"/>
  <c r="AA1162"/>
  <c r="Z1162"/>
  <c r="X1162"/>
  <c r="AL1161"/>
  <c r="AG1161"/>
  <c r="AC1161"/>
  <c r="AB1161"/>
  <c r="AA1161"/>
  <c r="Z1161"/>
  <c r="X1161"/>
  <c r="AL1160"/>
  <c r="AG1160"/>
  <c r="AC1160"/>
  <c r="AB1160"/>
  <c r="AA1160"/>
  <c r="Z1160"/>
  <c r="AD1160" s="1"/>
  <c r="AE1160" s="1"/>
  <c r="AJ1160" s="1"/>
  <c r="AH1160" s="1"/>
  <c r="X1160"/>
  <c r="AL1159"/>
  <c r="AG1159"/>
  <c r="AC1159"/>
  <c r="AB1159"/>
  <c r="AA1159"/>
  <c r="Z1159"/>
  <c r="X1159"/>
  <c r="AL1158"/>
  <c r="AG1158"/>
  <c r="AC1158"/>
  <c r="AB1158"/>
  <c r="AA1158"/>
  <c r="Z1158"/>
  <c r="X1158"/>
  <c r="AL1157"/>
  <c r="AG1157"/>
  <c r="AC1157"/>
  <c r="AB1157"/>
  <c r="AA1157"/>
  <c r="Z1157"/>
  <c r="X1157"/>
  <c r="AL1156"/>
  <c r="AG1156"/>
  <c r="AC1156"/>
  <c r="AB1156"/>
  <c r="AA1156"/>
  <c r="Z1156"/>
  <c r="AD1156" s="1"/>
  <c r="AE1156" s="1"/>
  <c r="AJ1156" s="1"/>
  <c r="AH1156" s="1"/>
  <c r="X1156"/>
  <c r="AL1155"/>
  <c r="AG1155"/>
  <c r="AC1155"/>
  <c r="AB1155"/>
  <c r="AA1155"/>
  <c r="Z1155"/>
  <c r="X1155"/>
  <c r="AL1154"/>
  <c r="AG1154"/>
  <c r="AC1154"/>
  <c r="AB1154"/>
  <c r="AA1154"/>
  <c r="Z1154"/>
  <c r="X1154"/>
  <c r="AL1153"/>
  <c r="AG1153"/>
  <c r="AC1153"/>
  <c r="AB1153"/>
  <c r="AA1153"/>
  <c r="Z1153"/>
  <c r="X1153"/>
  <c r="AL1152"/>
  <c r="AG1152"/>
  <c r="AC1152"/>
  <c r="AB1152"/>
  <c r="AA1152"/>
  <c r="Z1152"/>
  <c r="AD1152" s="1"/>
  <c r="AE1152" s="1"/>
  <c r="AJ1152" s="1"/>
  <c r="AH1152" s="1"/>
  <c r="X1152"/>
  <c r="AL1151"/>
  <c r="AG1151"/>
  <c r="AC1151"/>
  <c r="AB1151"/>
  <c r="AA1151"/>
  <c r="Z1151"/>
  <c r="X1151"/>
  <c r="AL1150"/>
  <c r="AG1150"/>
  <c r="AC1150"/>
  <c r="AB1150"/>
  <c r="AA1150"/>
  <c r="Z1150"/>
  <c r="X1150"/>
  <c r="AL1149"/>
  <c r="AG1149"/>
  <c r="AC1149"/>
  <c r="AB1149"/>
  <c r="AA1149"/>
  <c r="Z1149"/>
  <c r="X1149"/>
  <c r="AL1148"/>
  <c r="AG1148"/>
  <c r="AC1148"/>
  <c r="AB1148"/>
  <c r="AA1148"/>
  <c r="Z1148"/>
  <c r="AD1148" s="1"/>
  <c r="AE1148" s="1"/>
  <c r="AJ1148" s="1"/>
  <c r="AH1148" s="1"/>
  <c r="X1148"/>
  <c r="AL1147"/>
  <c r="AG1147"/>
  <c r="AC1147"/>
  <c r="AB1147"/>
  <c r="AA1147"/>
  <c r="Z1147"/>
  <c r="X1147"/>
  <c r="AL1146"/>
  <c r="AG1146"/>
  <c r="AC1146"/>
  <c r="AB1146"/>
  <c r="AA1146"/>
  <c r="Z1146"/>
  <c r="X1146"/>
  <c r="AL1145"/>
  <c r="AG1145"/>
  <c r="AC1145"/>
  <c r="AB1145"/>
  <c r="AA1145"/>
  <c r="Z1145"/>
  <c r="X1145"/>
  <c r="AL1144"/>
  <c r="AG1144"/>
  <c r="AC1144"/>
  <c r="AB1144"/>
  <c r="AA1144"/>
  <c r="Z1144"/>
  <c r="AD1144" s="1"/>
  <c r="AE1144" s="1"/>
  <c r="AJ1144" s="1"/>
  <c r="AH1144" s="1"/>
  <c r="X1144"/>
  <c r="AL1143"/>
  <c r="AG1143"/>
  <c r="AC1143"/>
  <c r="AB1143"/>
  <c r="AA1143"/>
  <c r="Z1143"/>
  <c r="X1143"/>
  <c r="AL1142"/>
  <c r="AG1142"/>
  <c r="AC1142"/>
  <c r="AB1142"/>
  <c r="AA1142"/>
  <c r="Z1142"/>
  <c r="X1142"/>
  <c r="AL1141"/>
  <c r="AG1141"/>
  <c r="AC1141"/>
  <c r="AB1141"/>
  <c r="AA1141"/>
  <c r="Z1141"/>
  <c r="X1141"/>
  <c r="AL1140"/>
  <c r="AG1140"/>
  <c r="AC1140"/>
  <c r="AB1140"/>
  <c r="AA1140"/>
  <c r="Z1140"/>
  <c r="AD1140" s="1"/>
  <c r="AE1140" s="1"/>
  <c r="AJ1140" s="1"/>
  <c r="AH1140" s="1"/>
  <c r="X1140"/>
  <c r="AL1139"/>
  <c r="AG1139"/>
  <c r="AC1139"/>
  <c r="AB1139"/>
  <c r="AA1139"/>
  <c r="Z1139"/>
  <c r="X1139"/>
  <c r="AL1138"/>
  <c r="AG1138"/>
  <c r="AC1138"/>
  <c r="AB1138"/>
  <c r="AA1138"/>
  <c r="Z1138"/>
  <c r="X1138"/>
  <c r="AL1137"/>
  <c r="AG1137"/>
  <c r="AC1137"/>
  <c r="AB1137"/>
  <c r="AA1137"/>
  <c r="Z1137"/>
  <c r="X1137"/>
  <c r="AL1136"/>
  <c r="AG1136"/>
  <c r="AC1136"/>
  <c r="AB1136"/>
  <c r="AA1136"/>
  <c r="Z1136"/>
  <c r="AD1136" s="1"/>
  <c r="AE1136" s="1"/>
  <c r="AJ1136" s="1"/>
  <c r="AH1136" s="1"/>
  <c r="X1136"/>
  <c r="AL1135"/>
  <c r="AG1135"/>
  <c r="AC1135"/>
  <c r="AB1135"/>
  <c r="AA1135"/>
  <c r="Z1135"/>
  <c r="X1135"/>
  <c r="AL1134"/>
  <c r="AG1134"/>
  <c r="AC1134"/>
  <c r="AB1134"/>
  <c r="AA1134"/>
  <c r="Z1134"/>
  <c r="X1134"/>
  <c r="AL1133"/>
  <c r="AG1133"/>
  <c r="AC1133"/>
  <c r="AB1133"/>
  <c r="AA1133"/>
  <c r="Z1133"/>
  <c r="X1133"/>
  <c r="AL1132"/>
  <c r="AG1132"/>
  <c r="AC1132"/>
  <c r="AB1132"/>
  <c r="AA1132"/>
  <c r="Z1132"/>
  <c r="AD1132" s="1"/>
  <c r="AE1132" s="1"/>
  <c r="AJ1132" s="1"/>
  <c r="AH1132" s="1"/>
  <c r="X1132"/>
  <c r="AL1131"/>
  <c r="AG1131"/>
  <c r="AC1131"/>
  <c r="AB1131"/>
  <c r="AA1131"/>
  <c r="Z1131"/>
  <c r="X1131"/>
  <c r="AL1130"/>
  <c r="AG1130"/>
  <c r="AC1130"/>
  <c r="AB1130"/>
  <c r="AA1130"/>
  <c r="Z1130"/>
  <c r="X1130"/>
  <c r="AL1129"/>
  <c r="AG1129"/>
  <c r="AC1129"/>
  <c r="AB1129"/>
  <c r="AA1129"/>
  <c r="Z1129"/>
  <c r="X1129"/>
  <c r="AL1128"/>
  <c r="AG1128"/>
  <c r="AC1128"/>
  <c r="AB1128"/>
  <c r="AA1128"/>
  <c r="Z1128"/>
  <c r="AD1128" s="1"/>
  <c r="AE1128" s="1"/>
  <c r="AJ1128" s="1"/>
  <c r="AH1128" s="1"/>
  <c r="X1128"/>
  <c r="AL1127"/>
  <c r="AG1127"/>
  <c r="AC1127"/>
  <c r="AB1127"/>
  <c r="AA1127"/>
  <c r="Z1127"/>
  <c r="X1127"/>
  <c r="AL1126"/>
  <c r="AG1126"/>
  <c r="AC1126"/>
  <c r="AB1126"/>
  <c r="AA1126"/>
  <c r="Z1126"/>
  <c r="X1126"/>
  <c r="AL1125"/>
  <c r="AG1125"/>
  <c r="AC1125"/>
  <c r="AB1125"/>
  <c r="AA1125"/>
  <c r="Z1125"/>
  <c r="X1125"/>
  <c r="AL1124"/>
  <c r="AG1124"/>
  <c r="AC1124"/>
  <c r="AB1124"/>
  <c r="AA1124"/>
  <c r="Z1124"/>
  <c r="AD1124" s="1"/>
  <c r="AE1124" s="1"/>
  <c r="AJ1124" s="1"/>
  <c r="AH1124" s="1"/>
  <c r="X1124"/>
  <c r="AL1123"/>
  <c r="AG1123"/>
  <c r="AC1123"/>
  <c r="AB1123"/>
  <c r="AA1123"/>
  <c r="Z1123"/>
  <c r="X1123"/>
  <c r="AL1122"/>
  <c r="AG1122"/>
  <c r="AC1122"/>
  <c r="AB1122"/>
  <c r="AA1122"/>
  <c r="Z1122"/>
  <c r="X1122"/>
  <c r="AL1121"/>
  <c r="AG1121"/>
  <c r="AC1121"/>
  <c r="AB1121"/>
  <c r="AA1121"/>
  <c r="Z1121"/>
  <c r="X1121"/>
  <c r="AL1120"/>
  <c r="AG1120"/>
  <c r="AC1120"/>
  <c r="AB1120"/>
  <c r="AA1120"/>
  <c r="Z1120"/>
  <c r="AD1120" s="1"/>
  <c r="AE1120" s="1"/>
  <c r="AJ1120" s="1"/>
  <c r="AH1120" s="1"/>
  <c r="X1120"/>
  <c r="AL1119"/>
  <c r="AG1119"/>
  <c r="AC1119"/>
  <c r="AB1119"/>
  <c r="AA1119"/>
  <c r="Z1119"/>
  <c r="X1119"/>
  <c r="AL1118"/>
  <c r="AG1118"/>
  <c r="AC1118"/>
  <c r="AB1118"/>
  <c r="AA1118"/>
  <c r="Z1118"/>
  <c r="X1118"/>
  <c r="AL1117"/>
  <c r="AG1117"/>
  <c r="AC1117"/>
  <c r="AB1117"/>
  <c r="AA1117"/>
  <c r="Z1117"/>
  <c r="X1117"/>
  <c r="AL1116"/>
  <c r="AG1116"/>
  <c r="AC1116"/>
  <c r="AB1116"/>
  <c r="AA1116"/>
  <c r="Z1116"/>
  <c r="X1116"/>
  <c r="AL1115"/>
  <c r="AG1115"/>
  <c r="AC1115"/>
  <c r="AB1115"/>
  <c r="AA1115"/>
  <c r="Z1115"/>
  <c r="X1115"/>
  <c r="AL1114"/>
  <c r="AG1114"/>
  <c r="AC1114"/>
  <c r="AB1114"/>
  <c r="AA1114"/>
  <c r="Z1114"/>
  <c r="X1114"/>
  <c r="AL1113"/>
  <c r="AG1113"/>
  <c r="AC1113"/>
  <c r="AB1113"/>
  <c r="AA1113"/>
  <c r="Z1113"/>
  <c r="X1113"/>
  <c r="AL1112"/>
  <c r="AG1112"/>
  <c r="AC1112"/>
  <c r="AB1112"/>
  <c r="AA1112"/>
  <c r="Z1112"/>
  <c r="AD1112" s="1"/>
  <c r="AE1112" s="1"/>
  <c r="AJ1112" s="1"/>
  <c r="AH1112" s="1"/>
  <c r="X1112"/>
  <c r="AL1111"/>
  <c r="AG1111"/>
  <c r="AC1111"/>
  <c r="AB1111"/>
  <c r="AA1111"/>
  <c r="Z1111"/>
  <c r="X1111"/>
  <c r="AL1110"/>
  <c r="AG1110"/>
  <c r="AC1110"/>
  <c r="AB1110"/>
  <c r="AA1110"/>
  <c r="Z1110"/>
  <c r="X1110"/>
  <c r="AL1109"/>
  <c r="AG1109"/>
  <c r="AC1109"/>
  <c r="AB1109"/>
  <c r="AA1109"/>
  <c r="Z1109"/>
  <c r="X1109"/>
  <c r="AL1108"/>
  <c r="AG1108"/>
  <c r="AC1108"/>
  <c r="AB1108"/>
  <c r="AA1108"/>
  <c r="Z1108"/>
  <c r="AD1108" s="1"/>
  <c r="AE1108" s="1"/>
  <c r="AJ1108" s="1"/>
  <c r="AH1108" s="1"/>
  <c r="X1108"/>
  <c r="AL1107"/>
  <c r="AG1107"/>
  <c r="AC1107"/>
  <c r="AB1107"/>
  <c r="AA1107"/>
  <c r="Z1107"/>
  <c r="X1107"/>
  <c r="AL1106"/>
  <c r="AG1106"/>
  <c r="AC1106"/>
  <c r="AB1106"/>
  <c r="AA1106"/>
  <c r="Z1106"/>
  <c r="X1106"/>
  <c r="AL1105"/>
  <c r="AG1105"/>
  <c r="AC1105"/>
  <c r="AB1105"/>
  <c r="AA1105"/>
  <c r="Z1105"/>
  <c r="X1105"/>
  <c r="AL1104"/>
  <c r="AG1104"/>
  <c r="AC1104"/>
  <c r="AB1104"/>
  <c r="AA1104"/>
  <c r="Z1104"/>
  <c r="AD1104" s="1"/>
  <c r="AE1104" s="1"/>
  <c r="AJ1104" s="1"/>
  <c r="AH1104" s="1"/>
  <c r="X1104"/>
  <c r="AL1103"/>
  <c r="AG1103"/>
  <c r="AC1103"/>
  <c r="AB1103"/>
  <c r="AA1103"/>
  <c r="Z1103"/>
  <c r="X1103"/>
  <c r="AL1102"/>
  <c r="AG1102"/>
  <c r="AC1102"/>
  <c r="AB1102"/>
  <c r="AA1102"/>
  <c r="Z1102"/>
  <c r="X1102"/>
  <c r="AL1101"/>
  <c r="AG1101"/>
  <c r="AC1101"/>
  <c r="AB1101"/>
  <c r="AA1101"/>
  <c r="Z1101"/>
  <c r="X1101"/>
  <c r="AL1100"/>
  <c r="AG1100"/>
  <c r="AC1100"/>
  <c r="AB1100"/>
  <c r="AA1100"/>
  <c r="Z1100"/>
  <c r="AD1100" s="1"/>
  <c r="AE1100" s="1"/>
  <c r="AJ1100" s="1"/>
  <c r="AH1100" s="1"/>
  <c r="X1100"/>
  <c r="AL1099"/>
  <c r="AG1099"/>
  <c r="AC1099"/>
  <c r="AB1099"/>
  <c r="AA1099"/>
  <c r="Z1099"/>
  <c r="X1099"/>
  <c r="AL1098"/>
  <c r="AG1098"/>
  <c r="AC1098"/>
  <c r="AB1098"/>
  <c r="AA1098"/>
  <c r="Z1098"/>
  <c r="X1098"/>
  <c r="AL1097"/>
  <c r="AG1097"/>
  <c r="AC1097"/>
  <c r="AB1097"/>
  <c r="AA1097"/>
  <c r="Z1097"/>
  <c r="X1097"/>
  <c r="AL1096"/>
  <c r="AG1096"/>
  <c r="AC1096"/>
  <c r="AB1096"/>
  <c r="AA1096"/>
  <c r="Z1096"/>
  <c r="AD1096" s="1"/>
  <c r="AE1096" s="1"/>
  <c r="AJ1096" s="1"/>
  <c r="AH1096" s="1"/>
  <c r="X1096"/>
  <c r="AL1095"/>
  <c r="AG1095"/>
  <c r="AC1095"/>
  <c r="AB1095"/>
  <c r="AA1095"/>
  <c r="Z1095"/>
  <c r="X1095"/>
  <c r="AL1094"/>
  <c r="AG1094"/>
  <c r="AC1094"/>
  <c r="AB1094"/>
  <c r="AA1094"/>
  <c r="Z1094"/>
  <c r="X1094"/>
  <c r="AL1093"/>
  <c r="AG1093"/>
  <c r="AC1093"/>
  <c r="AB1093"/>
  <c r="AA1093"/>
  <c r="Z1093"/>
  <c r="X1093"/>
  <c r="AL1092"/>
  <c r="AG1092"/>
  <c r="AC1092"/>
  <c r="AB1092"/>
  <c r="AA1092"/>
  <c r="Z1092"/>
  <c r="AD1092" s="1"/>
  <c r="AE1092" s="1"/>
  <c r="AJ1092" s="1"/>
  <c r="AH1092" s="1"/>
  <c r="X1092"/>
  <c r="AL1091"/>
  <c r="AG1091"/>
  <c r="AC1091"/>
  <c r="AB1091"/>
  <c r="AA1091"/>
  <c r="Z1091"/>
  <c r="X1091"/>
  <c r="AL1090"/>
  <c r="AG1090"/>
  <c r="AC1090"/>
  <c r="AB1090"/>
  <c r="AA1090"/>
  <c r="Z1090"/>
  <c r="X1090"/>
  <c r="AL1089"/>
  <c r="AG1089"/>
  <c r="AC1089"/>
  <c r="AB1089"/>
  <c r="AA1089"/>
  <c r="Z1089"/>
  <c r="X1089"/>
  <c r="AL1088"/>
  <c r="AG1088"/>
  <c r="AC1088"/>
  <c r="AB1088"/>
  <c r="AA1088"/>
  <c r="Z1088"/>
  <c r="AD1088" s="1"/>
  <c r="AE1088" s="1"/>
  <c r="AJ1088" s="1"/>
  <c r="AH1088" s="1"/>
  <c r="X1088"/>
  <c r="AL1087"/>
  <c r="AG1087"/>
  <c r="AC1087"/>
  <c r="AB1087"/>
  <c r="AA1087"/>
  <c r="Z1087"/>
  <c r="X1087"/>
  <c r="AL1086"/>
  <c r="AG1086"/>
  <c r="AC1086"/>
  <c r="AB1086"/>
  <c r="AA1086"/>
  <c r="Z1086"/>
  <c r="X1086"/>
  <c r="AL1085"/>
  <c r="AG1085"/>
  <c r="AC1085"/>
  <c r="AB1085"/>
  <c r="AA1085"/>
  <c r="Z1085"/>
  <c r="X1085"/>
  <c r="AL1084"/>
  <c r="AG1084"/>
  <c r="AC1084"/>
  <c r="AB1084"/>
  <c r="AA1084"/>
  <c r="Z1084"/>
  <c r="AD1084" s="1"/>
  <c r="AE1084" s="1"/>
  <c r="AJ1084" s="1"/>
  <c r="AH1084" s="1"/>
  <c r="X1084"/>
  <c r="AL1083"/>
  <c r="AG1083"/>
  <c r="AC1083"/>
  <c r="AB1083"/>
  <c r="AA1083"/>
  <c r="Z1083"/>
  <c r="X1083"/>
  <c r="AL1082"/>
  <c r="AG1082"/>
  <c r="AC1082"/>
  <c r="AB1082"/>
  <c r="AA1082"/>
  <c r="Z1082"/>
  <c r="X1082"/>
  <c r="AL1081"/>
  <c r="AG1081"/>
  <c r="AC1081"/>
  <c r="AB1081"/>
  <c r="AA1081"/>
  <c r="Z1081"/>
  <c r="X1081"/>
  <c r="AL1080"/>
  <c r="AG1080"/>
  <c r="AC1080"/>
  <c r="AB1080"/>
  <c r="AA1080"/>
  <c r="Z1080"/>
  <c r="AD1080" s="1"/>
  <c r="AE1080" s="1"/>
  <c r="AJ1080" s="1"/>
  <c r="AH1080" s="1"/>
  <c r="X1080"/>
  <c r="AL1079"/>
  <c r="AG1079"/>
  <c r="AC1079"/>
  <c r="AB1079"/>
  <c r="AA1079"/>
  <c r="Z1079"/>
  <c r="X1079"/>
  <c r="AL1078"/>
  <c r="AG1078"/>
  <c r="AC1078"/>
  <c r="AB1078"/>
  <c r="AA1078"/>
  <c r="Z1078"/>
  <c r="X1078"/>
  <c r="AL1077"/>
  <c r="AG1077"/>
  <c r="AC1077"/>
  <c r="AB1077"/>
  <c r="AA1077"/>
  <c r="Z1077"/>
  <c r="X1077"/>
  <c r="AL1076"/>
  <c r="AG1076"/>
  <c r="AC1076"/>
  <c r="AB1076"/>
  <c r="AA1076"/>
  <c r="Z1076"/>
  <c r="AD1076" s="1"/>
  <c r="AE1076" s="1"/>
  <c r="AJ1076" s="1"/>
  <c r="AH1076" s="1"/>
  <c r="X1076"/>
  <c r="AL1075"/>
  <c r="AG1075"/>
  <c r="AC1075"/>
  <c r="AB1075"/>
  <c r="AA1075"/>
  <c r="Z1075"/>
  <c r="X1075"/>
  <c r="AL1074"/>
  <c r="AG1074"/>
  <c r="AC1074"/>
  <c r="AB1074"/>
  <c r="AA1074"/>
  <c r="Z1074"/>
  <c r="X1074"/>
  <c r="AL1073"/>
  <c r="AG1073"/>
  <c r="AC1073"/>
  <c r="AB1073"/>
  <c r="AA1073"/>
  <c r="Z1073"/>
  <c r="X1073"/>
  <c r="AL1072"/>
  <c r="AG1072"/>
  <c r="AC1072"/>
  <c r="AB1072"/>
  <c r="AA1072"/>
  <c r="Z1072"/>
  <c r="AD1072" s="1"/>
  <c r="AE1072" s="1"/>
  <c r="AJ1072" s="1"/>
  <c r="AH1072" s="1"/>
  <c r="X1072"/>
  <c r="AL1071"/>
  <c r="AG1071"/>
  <c r="AC1071"/>
  <c r="AB1071"/>
  <c r="AA1071"/>
  <c r="Z1071"/>
  <c r="X1071"/>
  <c r="AL1070"/>
  <c r="AG1070"/>
  <c r="AC1070"/>
  <c r="AB1070"/>
  <c r="AA1070"/>
  <c r="Z1070"/>
  <c r="X1070"/>
  <c r="AL1069"/>
  <c r="AG1069"/>
  <c r="AC1069"/>
  <c r="AB1069"/>
  <c r="AA1069"/>
  <c r="Z1069"/>
  <c r="X1069"/>
  <c r="AL1068"/>
  <c r="AG1068"/>
  <c r="AC1068"/>
  <c r="AB1068"/>
  <c r="AA1068"/>
  <c r="Z1068"/>
  <c r="AD1068" s="1"/>
  <c r="AE1068" s="1"/>
  <c r="AJ1068" s="1"/>
  <c r="AH1068" s="1"/>
  <c r="X1068"/>
  <c r="AL1067"/>
  <c r="AG1067"/>
  <c r="AC1067"/>
  <c r="AB1067"/>
  <c r="AA1067"/>
  <c r="Z1067"/>
  <c r="X1067"/>
  <c r="AL1066"/>
  <c r="AG1066"/>
  <c r="AC1066"/>
  <c r="AB1066"/>
  <c r="AA1066"/>
  <c r="Z1066"/>
  <c r="X1066"/>
  <c r="AL1065"/>
  <c r="AG1065"/>
  <c r="AC1065"/>
  <c r="AB1065"/>
  <c r="AA1065"/>
  <c r="Z1065"/>
  <c r="X1065"/>
  <c r="AL1064"/>
  <c r="AG1064"/>
  <c r="AC1064"/>
  <c r="AB1064"/>
  <c r="AA1064"/>
  <c r="Z1064"/>
  <c r="AD1064" s="1"/>
  <c r="AE1064" s="1"/>
  <c r="AJ1064" s="1"/>
  <c r="AH1064" s="1"/>
  <c r="X1064"/>
  <c r="AL1063"/>
  <c r="AG1063"/>
  <c r="AC1063"/>
  <c r="AB1063"/>
  <c r="AA1063"/>
  <c r="Z1063"/>
  <c r="X1063"/>
  <c r="AL1062"/>
  <c r="AG1062"/>
  <c r="AC1062"/>
  <c r="AB1062"/>
  <c r="AA1062"/>
  <c r="Z1062"/>
  <c r="X1062"/>
  <c r="AL1061"/>
  <c r="AG1061"/>
  <c r="AC1061"/>
  <c r="AB1061"/>
  <c r="AA1061"/>
  <c r="Z1061"/>
  <c r="X1061"/>
  <c r="AL1060"/>
  <c r="AG1060"/>
  <c r="AC1060"/>
  <c r="AB1060"/>
  <c r="AA1060"/>
  <c r="Z1060"/>
  <c r="AD1060" s="1"/>
  <c r="AE1060" s="1"/>
  <c r="AJ1060" s="1"/>
  <c r="AH1060" s="1"/>
  <c r="X1060"/>
  <c r="AL1059"/>
  <c r="AG1059"/>
  <c r="AC1059"/>
  <c r="AB1059"/>
  <c r="AA1059"/>
  <c r="Z1059"/>
  <c r="X1059"/>
  <c r="AL1058"/>
  <c r="AG1058"/>
  <c r="AC1058"/>
  <c r="AB1058"/>
  <c r="AA1058"/>
  <c r="Z1058"/>
  <c r="X1058"/>
  <c r="AL1057"/>
  <c r="AG1057"/>
  <c r="AC1057"/>
  <c r="AB1057"/>
  <c r="AA1057"/>
  <c r="Z1057"/>
  <c r="X1057"/>
  <c r="AL1056"/>
  <c r="AG1056"/>
  <c r="AC1056"/>
  <c r="AB1056"/>
  <c r="AA1056"/>
  <c r="Z1056"/>
  <c r="AD1056" s="1"/>
  <c r="AE1056" s="1"/>
  <c r="AJ1056" s="1"/>
  <c r="AH1056" s="1"/>
  <c r="X1056"/>
  <c r="AL1055"/>
  <c r="AG1055"/>
  <c r="AC1055"/>
  <c r="AB1055"/>
  <c r="AA1055"/>
  <c r="Z1055"/>
  <c r="X1055"/>
  <c r="AL1054"/>
  <c r="AG1054"/>
  <c r="AC1054"/>
  <c r="AB1054"/>
  <c r="AA1054"/>
  <c r="Z1054"/>
  <c r="X1054"/>
  <c r="AL1053"/>
  <c r="AG1053"/>
  <c r="AC1053"/>
  <c r="AB1053"/>
  <c r="AA1053"/>
  <c r="Z1053"/>
  <c r="X1053"/>
  <c r="AL1052"/>
  <c r="AG1052"/>
  <c r="AC1052"/>
  <c r="AB1052"/>
  <c r="AA1052"/>
  <c r="Z1052"/>
  <c r="AD1052" s="1"/>
  <c r="AE1052" s="1"/>
  <c r="AJ1052" s="1"/>
  <c r="AH1052" s="1"/>
  <c r="X1052"/>
  <c r="AL1051"/>
  <c r="AG1051"/>
  <c r="AC1051"/>
  <c r="AB1051"/>
  <c r="AA1051"/>
  <c r="Z1051"/>
  <c r="X1051"/>
  <c r="AL1050"/>
  <c r="AG1050"/>
  <c r="AC1050"/>
  <c r="AB1050"/>
  <c r="AA1050"/>
  <c r="Z1050"/>
  <c r="X1050"/>
  <c r="AL1049"/>
  <c r="AG1049"/>
  <c r="AC1049"/>
  <c r="AB1049"/>
  <c r="AA1049"/>
  <c r="Z1049"/>
  <c r="X1049"/>
  <c r="AL1048"/>
  <c r="AG1048"/>
  <c r="AC1048"/>
  <c r="AB1048"/>
  <c r="AA1048"/>
  <c r="Z1048"/>
  <c r="AD1048" s="1"/>
  <c r="AE1048" s="1"/>
  <c r="AJ1048" s="1"/>
  <c r="AH1048" s="1"/>
  <c r="X1048"/>
  <c r="AL1047"/>
  <c r="AG1047"/>
  <c r="AC1047"/>
  <c r="AB1047"/>
  <c r="AA1047"/>
  <c r="Z1047"/>
  <c r="X1047"/>
  <c r="AL1046"/>
  <c r="AG1046"/>
  <c r="AC1046"/>
  <c r="AB1046"/>
  <c r="AA1046"/>
  <c r="Z1046"/>
  <c r="X1046"/>
  <c r="AL1045"/>
  <c r="AG1045"/>
  <c r="AC1045"/>
  <c r="AB1045"/>
  <c r="AA1045"/>
  <c r="Z1045"/>
  <c r="X1045"/>
  <c r="AL1044"/>
  <c r="AG1044"/>
  <c r="AC1044"/>
  <c r="AB1044"/>
  <c r="AA1044"/>
  <c r="Z1044"/>
  <c r="AD1044" s="1"/>
  <c r="AE1044" s="1"/>
  <c r="AJ1044" s="1"/>
  <c r="AH1044" s="1"/>
  <c r="X1044"/>
  <c r="AL1043"/>
  <c r="AG1043"/>
  <c r="AC1043"/>
  <c r="AB1043"/>
  <c r="AA1043"/>
  <c r="Z1043"/>
  <c r="X1043"/>
  <c r="AL1042"/>
  <c r="AG1042"/>
  <c r="AC1042"/>
  <c r="AB1042"/>
  <c r="AA1042"/>
  <c r="Z1042"/>
  <c r="X1042"/>
  <c r="AL1041"/>
  <c r="AG1041"/>
  <c r="AC1041"/>
  <c r="AB1041"/>
  <c r="AA1041"/>
  <c r="Z1041"/>
  <c r="X1041"/>
  <c r="AL1040"/>
  <c r="AG1040"/>
  <c r="AC1040"/>
  <c r="AB1040"/>
  <c r="AA1040"/>
  <c r="Z1040"/>
  <c r="AD1040" s="1"/>
  <c r="AE1040" s="1"/>
  <c r="AJ1040" s="1"/>
  <c r="AH1040" s="1"/>
  <c r="X1040"/>
  <c r="AL1039"/>
  <c r="AG1039"/>
  <c r="AC1039"/>
  <c r="AB1039"/>
  <c r="AA1039"/>
  <c r="Z1039"/>
  <c r="X1039"/>
  <c r="AL1038"/>
  <c r="AG1038"/>
  <c r="AC1038"/>
  <c r="AB1038"/>
  <c r="AA1038"/>
  <c r="Z1038"/>
  <c r="X1038"/>
  <c r="AL1037"/>
  <c r="AG1037"/>
  <c r="AC1037"/>
  <c r="AB1037"/>
  <c r="AA1037"/>
  <c r="Z1037"/>
  <c r="X1037"/>
  <c r="AL1036"/>
  <c r="AG1036"/>
  <c r="AC1036"/>
  <c r="AB1036"/>
  <c r="AA1036"/>
  <c r="Z1036"/>
  <c r="AD1036" s="1"/>
  <c r="AE1036" s="1"/>
  <c r="AJ1036" s="1"/>
  <c r="AH1036" s="1"/>
  <c r="X1036"/>
  <c r="AL1035"/>
  <c r="AG1035"/>
  <c r="AC1035"/>
  <c r="AB1035"/>
  <c r="AA1035"/>
  <c r="Z1035"/>
  <c r="X1035"/>
  <c r="AL1034"/>
  <c r="AG1034"/>
  <c r="AC1034"/>
  <c r="AB1034"/>
  <c r="AA1034"/>
  <c r="Z1034"/>
  <c r="X1034"/>
  <c r="AL1033"/>
  <c r="AG1033"/>
  <c r="AC1033"/>
  <c r="AB1033"/>
  <c r="AA1033"/>
  <c r="Z1033"/>
  <c r="X1033"/>
  <c r="AL1032"/>
  <c r="AG1032"/>
  <c r="AC1032"/>
  <c r="AB1032"/>
  <c r="AA1032"/>
  <c r="Z1032"/>
  <c r="AD1032" s="1"/>
  <c r="AE1032" s="1"/>
  <c r="AJ1032" s="1"/>
  <c r="AH1032" s="1"/>
  <c r="X1032"/>
  <c r="AL1031"/>
  <c r="AG1031"/>
  <c r="AC1031"/>
  <c r="AB1031"/>
  <c r="AA1031"/>
  <c r="Z1031"/>
  <c r="X1031"/>
  <c r="AL1030"/>
  <c r="AG1030"/>
  <c r="AC1030"/>
  <c r="AB1030"/>
  <c r="AA1030"/>
  <c r="Z1030"/>
  <c r="X1030"/>
  <c r="AL1029"/>
  <c r="AG1029"/>
  <c r="AC1029"/>
  <c r="AB1029"/>
  <c r="AA1029"/>
  <c r="Z1029"/>
  <c r="X1029"/>
  <c r="AL1028"/>
  <c r="AG1028"/>
  <c r="AC1028"/>
  <c r="AB1028"/>
  <c r="AA1028"/>
  <c r="Z1028"/>
  <c r="AD1028" s="1"/>
  <c r="AE1028" s="1"/>
  <c r="AJ1028" s="1"/>
  <c r="AH1028" s="1"/>
  <c r="X1028"/>
  <c r="AL1027"/>
  <c r="AG1027"/>
  <c r="AC1027"/>
  <c r="AB1027"/>
  <c r="AA1027"/>
  <c r="Z1027"/>
  <c r="X1027"/>
  <c r="AL1026"/>
  <c r="AG1026"/>
  <c r="AC1026"/>
  <c r="AB1026"/>
  <c r="AA1026"/>
  <c r="Z1026"/>
  <c r="X1026"/>
  <c r="AL1025"/>
  <c r="AG1025"/>
  <c r="AC1025"/>
  <c r="AB1025"/>
  <c r="AA1025"/>
  <c r="Z1025"/>
  <c r="X1025"/>
  <c r="AL1024"/>
  <c r="AG1024"/>
  <c r="AC1024"/>
  <c r="AB1024"/>
  <c r="AA1024"/>
  <c r="Z1024"/>
  <c r="X1024"/>
  <c r="AL1023"/>
  <c r="AG1023"/>
  <c r="AC1023"/>
  <c r="AB1023"/>
  <c r="AA1023"/>
  <c r="Z1023"/>
  <c r="X1023"/>
  <c r="AL1022"/>
  <c r="AG1022"/>
  <c r="AC1022"/>
  <c r="AB1022"/>
  <c r="AA1022"/>
  <c r="Z1022"/>
  <c r="X1022"/>
  <c r="AL1021"/>
  <c r="AG1021"/>
  <c r="AC1021"/>
  <c r="AB1021"/>
  <c r="AA1021"/>
  <c r="Z1021"/>
  <c r="X1021"/>
  <c r="AL1020"/>
  <c r="AG1020"/>
  <c r="AC1020"/>
  <c r="AB1020"/>
  <c r="AA1020"/>
  <c r="Z1020"/>
  <c r="X1020"/>
  <c r="AL1019"/>
  <c r="AG1019"/>
  <c r="AC1019"/>
  <c r="AB1019"/>
  <c r="AA1019"/>
  <c r="Z1019"/>
  <c r="X1019"/>
  <c r="AL1018"/>
  <c r="AG1018"/>
  <c r="AC1018"/>
  <c r="AB1018"/>
  <c r="AA1018"/>
  <c r="Z1018"/>
  <c r="X1018"/>
  <c r="AL1017"/>
  <c r="AG1017"/>
  <c r="AC1017"/>
  <c r="AB1017"/>
  <c r="AA1017"/>
  <c r="Z1017"/>
  <c r="X1017"/>
  <c r="AL1016"/>
  <c r="AG1016"/>
  <c r="AC1016"/>
  <c r="AB1016"/>
  <c r="AA1016"/>
  <c r="Z1016"/>
  <c r="X1016"/>
  <c r="AL1015"/>
  <c r="AG1015"/>
  <c r="AC1015"/>
  <c r="AB1015"/>
  <c r="AA1015"/>
  <c r="Z1015"/>
  <c r="X1015"/>
  <c r="AL1014"/>
  <c r="AG1014"/>
  <c r="AC1014"/>
  <c r="AB1014"/>
  <c r="AA1014"/>
  <c r="Z1014"/>
  <c r="X1014"/>
  <c r="AL1013"/>
  <c r="AG1013"/>
  <c r="AC1013"/>
  <c r="AB1013"/>
  <c r="AA1013"/>
  <c r="Z1013"/>
  <c r="X1013"/>
  <c r="AL1012"/>
  <c r="AG1012"/>
  <c r="AC1012"/>
  <c r="AB1012"/>
  <c r="AA1012"/>
  <c r="Z1012"/>
  <c r="X1012"/>
  <c r="AL1011"/>
  <c r="AG1011"/>
  <c r="AC1011"/>
  <c r="AB1011"/>
  <c r="AA1011"/>
  <c r="Z1011"/>
  <c r="X1011"/>
  <c r="AL1010"/>
  <c r="AG1010"/>
  <c r="AC1010"/>
  <c r="AB1010"/>
  <c r="AA1010"/>
  <c r="Z1010"/>
  <c r="X1010"/>
  <c r="AL1009"/>
  <c r="AG1009"/>
  <c r="AC1009"/>
  <c r="AB1009"/>
  <c r="AA1009"/>
  <c r="Z1009"/>
  <c r="X1009"/>
  <c r="AL1008"/>
  <c r="AG1008"/>
  <c r="AC1008"/>
  <c r="AB1008"/>
  <c r="AA1008"/>
  <c r="Z1008"/>
  <c r="AD1008" s="1"/>
  <c r="AE1008" s="1"/>
  <c r="AJ1008" s="1"/>
  <c r="AH1008" s="1"/>
  <c r="X1008"/>
  <c r="AL1007"/>
  <c r="AG1007"/>
  <c r="AC1007"/>
  <c r="AB1007"/>
  <c r="AA1007"/>
  <c r="Z1007"/>
  <c r="X1007"/>
  <c r="AL1006"/>
  <c r="AG1006"/>
  <c r="AC1006"/>
  <c r="AB1006"/>
  <c r="AA1006"/>
  <c r="Z1006"/>
  <c r="X1006"/>
  <c r="AL1005"/>
  <c r="AG1005"/>
  <c r="AC1005"/>
  <c r="AB1005"/>
  <c r="AA1005"/>
  <c r="Z1005"/>
  <c r="X1005"/>
  <c r="AL1004"/>
  <c r="AG1004"/>
  <c r="AC1004"/>
  <c r="AB1004"/>
  <c r="AA1004"/>
  <c r="Z1004"/>
  <c r="X1004"/>
  <c r="AL1003"/>
  <c r="AG1003"/>
  <c r="AC1003"/>
  <c r="AB1003"/>
  <c r="AA1003"/>
  <c r="Z1003"/>
  <c r="X1003"/>
  <c r="AL1002"/>
  <c r="AG1002"/>
  <c r="AC1002"/>
  <c r="AB1002"/>
  <c r="AA1002"/>
  <c r="Z1002"/>
  <c r="X1002"/>
  <c r="AL1001"/>
  <c r="AG1001"/>
  <c r="AC1001"/>
  <c r="AB1001"/>
  <c r="AA1001"/>
  <c r="Z1001"/>
  <c r="X1001"/>
  <c r="AL1000"/>
  <c r="AG1000"/>
  <c r="AC1000"/>
  <c r="AB1000"/>
  <c r="AA1000"/>
  <c r="Z1000"/>
  <c r="X1000"/>
  <c r="AL999"/>
  <c r="AG999"/>
  <c r="AC999"/>
  <c r="AB999"/>
  <c r="AA999"/>
  <c r="Z999"/>
  <c r="X999"/>
  <c r="AL998"/>
  <c r="AG998"/>
  <c r="AC998"/>
  <c r="AB998"/>
  <c r="AA998"/>
  <c r="Z998"/>
  <c r="X998"/>
  <c r="AL997"/>
  <c r="AG997"/>
  <c r="AC997"/>
  <c r="AB997"/>
  <c r="AA997"/>
  <c r="Z997"/>
  <c r="X997"/>
  <c r="AL996"/>
  <c r="AG996"/>
  <c r="AC996"/>
  <c r="AB996"/>
  <c r="AA996"/>
  <c r="Z996"/>
  <c r="X996"/>
  <c r="AL995"/>
  <c r="AG995"/>
  <c r="AC995"/>
  <c r="AB995"/>
  <c r="AA995"/>
  <c r="Z995"/>
  <c r="X995"/>
  <c r="AL994"/>
  <c r="AG994"/>
  <c r="AC994"/>
  <c r="AB994"/>
  <c r="AA994"/>
  <c r="Z994"/>
  <c r="X994"/>
  <c r="AL993"/>
  <c r="AG993"/>
  <c r="AC993"/>
  <c r="AB993"/>
  <c r="AA993"/>
  <c r="Z993"/>
  <c r="X993"/>
  <c r="AL992"/>
  <c r="AG992"/>
  <c r="AC992"/>
  <c r="AB992"/>
  <c r="AA992"/>
  <c r="Z992"/>
  <c r="X992"/>
  <c r="AL991"/>
  <c r="AG991"/>
  <c r="AC991"/>
  <c r="AB991"/>
  <c r="AA991"/>
  <c r="Z991"/>
  <c r="X991"/>
  <c r="AL990"/>
  <c r="AG990"/>
  <c r="AC990"/>
  <c r="AB990"/>
  <c r="AA990"/>
  <c r="Z990"/>
  <c r="X990"/>
  <c r="AL989"/>
  <c r="AG989"/>
  <c r="AC989"/>
  <c r="AB989"/>
  <c r="AA989"/>
  <c r="Z989"/>
  <c r="X989"/>
  <c r="AL988"/>
  <c r="AG988"/>
  <c r="AC988"/>
  <c r="AB988"/>
  <c r="AA988"/>
  <c r="Z988"/>
  <c r="AD988" s="1"/>
  <c r="AE988" s="1"/>
  <c r="AJ988" s="1"/>
  <c r="AH988" s="1"/>
  <c r="X988"/>
  <c r="AL987"/>
  <c r="AG987"/>
  <c r="AC987"/>
  <c r="AB987"/>
  <c r="AA987"/>
  <c r="Z987"/>
  <c r="X987"/>
  <c r="AL986"/>
  <c r="AG986"/>
  <c r="AC986"/>
  <c r="AB986"/>
  <c r="AA986"/>
  <c r="Z986"/>
  <c r="X986"/>
  <c r="AL985"/>
  <c r="AG985"/>
  <c r="AC985"/>
  <c r="AB985"/>
  <c r="AA985"/>
  <c r="Z985"/>
  <c r="X985"/>
  <c r="AL984"/>
  <c r="AG984"/>
  <c r="AC984"/>
  <c r="AB984"/>
  <c r="AA984"/>
  <c r="Z984"/>
  <c r="AD984" s="1"/>
  <c r="AE984" s="1"/>
  <c r="AJ984" s="1"/>
  <c r="AH984" s="1"/>
  <c r="X984"/>
  <c r="AL983"/>
  <c r="AG983"/>
  <c r="AC983"/>
  <c r="AB983"/>
  <c r="AA983"/>
  <c r="Z983"/>
  <c r="X983"/>
  <c r="AL982"/>
  <c r="AG982"/>
  <c r="AC982"/>
  <c r="AB982"/>
  <c r="AA982"/>
  <c r="Z982"/>
  <c r="X982"/>
  <c r="AL981"/>
  <c r="AG981"/>
  <c r="AC981"/>
  <c r="AB981"/>
  <c r="AA981"/>
  <c r="Z981"/>
  <c r="X981"/>
  <c r="AL980"/>
  <c r="AG980"/>
  <c r="AC980"/>
  <c r="AB980"/>
  <c r="AA980"/>
  <c r="Z980"/>
  <c r="AD980" s="1"/>
  <c r="AE980" s="1"/>
  <c r="AJ980" s="1"/>
  <c r="AH980" s="1"/>
  <c r="X980"/>
  <c r="AL979"/>
  <c r="AG979"/>
  <c r="AC979"/>
  <c r="AB979"/>
  <c r="AA979"/>
  <c r="Z979"/>
  <c r="X979"/>
  <c r="AL978"/>
  <c r="AG978"/>
  <c r="AC978"/>
  <c r="AB978"/>
  <c r="AA978"/>
  <c r="Z978"/>
  <c r="X978"/>
  <c r="AL977"/>
  <c r="AG977"/>
  <c r="AC977"/>
  <c r="AB977"/>
  <c r="AA977"/>
  <c r="Z977"/>
  <c r="X977"/>
  <c r="AL976"/>
  <c r="AG976"/>
  <c r="AC976"/>
  <c r="AB976"/>
  <c r="AA976"/>
  <c r="Z976"/>
  <c r="AD976" s="1"/>
  <c r="AE976" s="1"/>
  <c r="AJ976" s="1"/>
  <c r="AH976" s="1"/>
  <c r="X976"/>
  <c r="AL975"/>
  <c r="AG975"/>
  <c r="AC975"/>
  <c r="AB975"/>
  <c r="AA975"/>
  <c r="Z975"/>
  <c r="X975"/>
  <c r="AL974"/>
  <c r="AG974"/>
  <c r="AC974"/>
  <c r="AB974"/>
  <c r="AA974"/>
  <c r="Z974"/>
  <c r="X974"/>
  <c r="AL973"/>
  <c r="AG973"/>
  <c r="AC973"/>
  <c r="AB973"/>
  <c r="AA973"/>
  <c r="Z973"/>
  <c r="X973"/>
  <c r="AL972"/>
  <c r="AG972"/>
  <c r="AC972"/>
  <c r="AB972"/>
  <c r="AA972"/>
  <c r="Z972"/>
  <c r="AD972" s="1"/>
  <c r="AE972" s="1"/>
  <c r="AJ972" s="1"/>
  <c r="AH972" s="1"/>
  <c r="X972"/>
  <c r="AL971"/>
  <c r="AG971"/>
  <c r="AC971"/>
  <c r="AB971"/>
  <c r="AA971"/>
  <c r="Z971"/>
  <c r="X971"/>
  <c r="AL970"/>
  <c r="AG970"/>
  <c r="AC970"/>
  <c r="AB970"/>
  <c r="AA970"/>
  <c r="Z970"/>
  <c r="X970"/>
  <c r="AL969"/>
  <c r="AG969"/>
  <c r="AC969"/>
  <c r="AB969"/>
  <c r="AA969"/>
  <c r="Z969"/>
  <c r="X969"/>
  <c r="AL968"/>
  <c r="AG968"/>
  <c r="AC968"/>
  <c r="AB968"/>
  <c r="AA968"/>
  <c r="Z968"/>
  <c r="AD968" s="1"/>
  <c r="AE968" s="1"/>
  <c r="AJ968" s="1"/>
  <c r="AH968" s="1"/>
  <c r="X968"/>
  <c r="AL967"/>
  <c r="AG967"/>
  <c r="AC967"/>
  <c r="AB967"/>
  <c r="AA967"/>
  <c r="Z967"/>
  <c r="X967"/>
  <c r="AL966"/>
  <c r="AG966"/>
  <c r="AC966"/>
  <c r="AB966"/>
  <c r="AA966"/>
  <c r="Z966"/>
  <c r="X966"/>
  <c r="AL965"/>
  <c r="AG965"/>
  <c r="AC965"/>
  <c r="AB965"/>
  <c r="AA965"/>
  <c r="Z965"/>
  <c r="X965"/>
  <c r="AL964"/>
  <c r="AG964"/>
  <c r="AC964"/>
  <c r="AB964"/>
  <c r="AA964"/>
  <c r="Z964"/>
  <c r="AD964" s="1"/>
  <c r="AE964" s="1"/>
  <c r="AJ964" s="1"/>
  <c r="AH964" s="1"/>
  <c r="X964"/>
  <c r="AL963"/>
  <c r="AG963"/>
  <c r="AC963"/>
  <c r="AB963"/>
  <c r="AA963"/>
  <c r="Z963"/>
  <c r="X963"/>
  <c r="AL962"/>
  <c r="AG962"/>
  <c r="AC962"/>
  <c r="AB962"/>
  <c r="AA962"/>
  <c r="Z962"/>
  <c r="X962"/>
  <c r="AL961"/>
  <c r="AG961"/>
  <c r="AC961"/>
  <c r="AB961"/>
  <c r="AA961"/>
  <c r="Z961"/>
  <c r="X961"/>
  <c r="AL960"/>
  <c r="AG960"/>
  <c r="AC960"/>
  <c r="AB960"/>
  <c r="AA960"/>
  <c r="Z960"/>
  <c r="AD960" s="1"/>
  <c r="AE960" s="1"/>
  <c r="AJ960" s="1"/>
  <c r="AH960" s="1"/>
  <c r="X960"/>
  <c r="AL959"/>
  <c r="AG959"/>
  <c r="AC959"/>
  <c r="AB959"/>
  <c r="AA959"/>
  <c r="Z959"/>
  <c r="X959"/>
  <c r="AL958"/>
  <c r="AG958"/>
  <c r="AC958"/>
  <c r="AB958"/>
  <c r="AA958"/>
  <c r="Z958"/>
  <c r="X958"/>
  <c r="AL957"/>
  <c r="AG957"/>
  <c r="AC957"/>
  <c r="AB957"/>
  <c r="AA957"/>
  <c r="Z957"/>
  <c r="X957"/>
  <c r="AL956"/>
  <c r="AG956"/>
  <c r="AC956"/>
  <c r="AB956"/>
  <c r="AA956"/>
  <c r="Z956"/>
  <c r="AD956" s="1"/>
  <c r="AE956" s="1"/>
  <c r="AJ956" s="1"/>
  <c r="AH956" s="1"/>
  <c r="X956"/>
  <c r="AL955"/>
  <c r="AG955"/>
  <c r="AC955"/>
  <c r="AB955"/>
  <c r="AA955"/>
  <c r="Z955"/>
  <c r="X955"/>
  <c r="AL954"/>
  <c r="AG954"/>
  <c r="AC954"/>
  <c r="AB954"/>
  <c r="AA954"/>
  <c r="Z954"/>
  <c r="X954"/>
  <c r="AL953"/>
  <c r="AG953"/>
  <c r="AC953"/>
  <c r="AB953"/>
  <c r="AA953"/>
  <c r="Z953"/>
  <c r="X953"/>
  <c r="AL952"/>
  <c r="AG952"/>
  <c r="AC952"/>
  <c r="AB952"/>
  <c r="AA952"/>
  <c r="Z952"/>
  <c r="AD952" s="1"/>
  <c r="AE952" s="1"/>
  <c r="AJ952" s="1"/>
  <c r="AH952" s="1"/>
  <c r="X952"/>
  <c r="AL951"/>
  <c r="AG951"/>
  <c r="AC951"/>
  <c r="AB951"/>
  <c r="AA951"/>
  <c r="Z951"/>
  <c r="X951"/>
  <c r="AL950"/>
  <c r="AG950"/>
  <c r="AC950"/>
  <c r="AB950"/>
  <c r="AA950"/>
  <c r="Z950"/>
  <c r="X950"/>
  <c r="AL949"/>
  <c r="AG949"/>
  <c r="AC949"/>
  <c r="AB949"/>
  <c r="AA949"/>
  <c r="Z949"/>
  <c r="X949"/>
  <c r="AL948"/>
  <c r="AG948"/>
  <c r="AC948"/>
  <c r="AB948"/>
  <c r="AA948"/>
  <c r="Z948"/>
  <c r="AD948" s="1"/>
  <c r="AE948" s="1"/>
  <c r="AJ948" s="1"/>
  <c r="AH948" s="1"/>
  <c r="X948"/>
  <c r="AL947"/>
  <c r="AG947"/>
  <c r="AC947"/>
  <c r="AB947"/>
  <c r="AA947"/>
  <c r="Z947"/>
  <c r="X947"/>
  <c r="AL946"/>
  <c r="AG946"/>
  <c r="AC946"/>
  <c r="AB946"/>
  <c r="AA946"/>
  <c r="Z946"/>
  <c r="X946"/>
  <c r="AL945"/>
  <c r="AG945"/>
  <c r="AC945"/>
  <c r="AB945"/>
  <c r="AA945"/>
  <c r="Z945"/>
  <c r="X945"/>
  <c r="AL944"/>
  <c r="AG944"/>
  <c r="AC944"/>
  <c r="AB944"/>
  <c r="AA944"/>
  <c r="Z944"/>
  <c r="AD944" s="1"/>
  <c r="AE944" s="1"/>
  <c r="AJ944" s="1"/>
  <c r="AH944" s="1"/>
  <c r="X944"/>
  <c r="AL943"/>
  <c r="AG943"/>
  <c r="AC943"/>
  <c r="AB943"/>
  <c r="AA943"/>
  <c r="Z943"/>
  <c r="X943"/>
  <c r="AL942"/>
  <c r="AG942"/>
  <c r="AC942"/>
  <c r="AB942"/>
  <c r="AA942"/>
  <c r="Z942"/>
  <c r="X942"/>
  <c r="AL941"/>
  <c r="AG941"/>
  <c r="AC941"/>
  <c r="AB941"/>
  <c r="AA941"/>
  <c r="Z941"/>
  <c r="X941"/>
  <c r="AL940"/>
  <c r="AG940"/>
  <c r="AC940"/>
  <c r="AB940"/>
  <c r="AA940"/>
  <c r="Z940"/>
  <c r="AD940" s="1"/>
  <c r="AE940" s="1"/>
  <c r="AJ940" s="1"/>
  <c r="AH940" s="1"/>
  <c r="X940"/>
  <c r="AL939"/>
  <c r="AG939"/>
  <c r="AC939"/>
  <c r="AB939"/>
  <c r="AA939"/>
  <c r="Z939"/>
  <c r="X939"/>
  <c r="AL938"/>
  <c r="AG938"/>
  <c r="AC938"/>
  <c r="AB938"/>
  <c r="AA938"/>
  <c r="Z938"/>
  <c r="X938"/>
  <c r="AL937"/>
  <c r="AG937"/>
  <c r="AC937"/>
  <c r="AB937"/>
  <c r="AA937"/>
  <c r="Z937"/>
  <c r="X937"/>
  <c r="AL936"/>
  <c r="AG936"/>
  <c r="AC936"/>
  <c r="AB936"/>
  <c r="AA936"/>
  <c r="Z936"/>
  <c r="AD936" s="1"/>
  <c r="AE936" s="1"/>
  <c r="AJ936" s="1"/>
  <c r="AH936" s="1"/>
  <c r="X936"/>
  <c r="AL935"/>
  <c r="AG935"/>
  <c r="AC935"/>
  <c r="AB935"/>
  <c r="AA935"/>
  <c r="Z935"/>
  <c r="X935"/>
  <c r="AL934"/>
  <c r="AG934"/>
  <c r="AC934"/>
  <c r="AB934"/>
  <c r="AA934"/>
  <c r="Z934"/>
  <c r="X934"/>
  <c r="AL933"/>
  <c r="AG933"/>
  <c r="AC933"/>
  <c r="AB933"/>
  <c r="AA933"/>
  <c r="Z933"/>
  <c r="X933"/>
  <c r="AL932"/>
  <c r="AG932"/>
  <c r="AC932"/>
  <c r="AB932"/>
  <c r="AA932"/>
  <c r="Z932"/>
  <c r="AD932" s="1"/>
  <c r="AE932" s="1"/>
  <c r="AJ932" s="1"/>
  <c r="AH932" s="1"/>
  <c r="X932"/>
  <c r="AL931"/>
  <c r="AG931"/>
  <c r="AC931"/>
  <c r="AB931"/>
  <c r="AA931"/>
  <c r="Z931"/>
  <c r="X931"/>
  <c r="AL930"/>
  <c r="AG930"/>
  <c r="AC930"/>
  <c r="AB930"/>
  <c r="AA930"/>
  <c r="Z930"/>
  <c r="X930"/>
  <c r="AL929"/>
  <c r="AG929"/>
  <c r="AC929"/>
  <c r="AB929"/>
  <c r="AA929"/>
  <c r="Z929"/>
  <c r="X929"/>
  <c r="AL928"/>
  <c r="AG928"/>
  <c r="AC928"/>
  <c r="AB928"/>
  <c r="AA928"/>
  <c r="Z928"/>
  <c r="AD928" s="1"/>
  <c r="AE928" s="1"/>
  <c r="AJ928" s="1"/>
  <c r="AH928" s="1"/>
  <c r="X928"/>
  <c r="AL927"/>
  <c r="AG927"/>
  <c r="AC927"/>
  <c r="AB927"/>
  <c r="AA927"/>
  <c r="Z927"/>
  <c r="X927"/>
  <c r="AL926"/>
  <c r="AG926"/>
  <c r="AC926"/>
  <c r="AB926"/>
  <c r="AA926"/>
  <c r="Z926"/>
  <c r="X926"/>
  <c r="AL925"/>
  <c r="AG925"/>
  <c r="AC925"/>
  <c r="AB925"/>
  <c r="AA925"/>
  <c r="Z925"/>
  <c r="X925"/>
  <c r="AL924"/>
  <c r="AG924"/>
  <c r="AC924"/>
  <c r="AB924"/>
  <c r="AA924"/>
  <c r="Z924"/>
  <c r="AD924" s="1"/>
  <c r="AE924" s="1"/>
  <c r="AJ924" s="1"/>
  <c r="AH924" s="1"/>
  <c r="X924"/>
  <c r="AL923"/>
  <c r="AG923"/>
  <c r="AC923"/>
  <c r="AB923"/>
  <c r="AA923"/>
  <c r="Z923"/>
  <c r="X923"/>
  <c r="AL922"/>
  <c r="AG922"/>
  <c r="AC922"/>
  <c r="AB922"/>
  <c r="AA922"/>
  <c r="Z922"/>
  <c r="X922"/>
  <c r="AL921"/>
  <c r="AG921"/>
  <c r="AC921"/>
  <c r="AB921"/>
  <c r="AA921"/>
  <c r="Z921"/>
  <c r="X921"/>
  <c r="AL920"/>
  <c r="AG920"/>
  <c r="AC920"/>
  <c r="AB920"/>
  <c r="AA920"/>
  <c r="Z920"/>
  <c r="AD920" s="1"/>
  <c r="AE920" s="1"/>
  <c r="AJ920" s="1"/>
  <c r="AH920" s="1"/>
  <c r="X920"/>
  <c r="AL919"/>
  <c r="AG919"/>
  <c r="AC919"/>
  <c r="AB919"/>
  <c r="AA919"/>
  <c r="Z919"/>
  <c r="X919"/>
  <c r="AL918"/>
  <c r="AG918"/>
  <c r="AC918"/>
  <c r="AB918"/>
  <c r="AA918"/>
  <c r="Z918"/>
  <c r="X918"/>
  <c r="AL917"/>
  <c r="AG917"/>
  <c r="AC917"/>
  <c r="AB917"/>
  <c r="AA917"/>
  <c r="Z917"/>
  <c r="X917"/>
  <c r="AL916"/>
  <c r="AG916"/>
  <c r="AC916"/>
  <c r="AB916"/>
  <c r="AA916"/>
  <c r="Z916"/>
  <c r="AD916" s="1"/>
  <c r="AE916" s="1"/>
  <c r="AJ916" s="1"/>
  <c r="AH916" s="1"/>
  <c r="X916"/>
  <c r="AL915"/>
  <c r="AG915"/>
  <c r="AC915"/>
  <c r="AB915"/>
  <c r="AA915"/>
  <c r="Z915"/>
  <c r="X915"/>
  <c r="AL914"/>
  <c r="AG914"/>
  <c r="AC914"/>
  <c r="AB914"/>
  <c r="AA914"/>
  <c r="Z914"/>
  <c r="X914"/>
  <c r="AL913"/>
  <c r="AG913"/>
  <c r="AC913"/>
  <c r="AB913"/>
  <c r="AA913"/>
  <c r="Z913"/>
  <c r="X913"/>
  <c r="AL912"/>
  <c r="AG912"/>
  <c r="AC912"/>
  <c r="AB912"/>
  <c r="AA912"/>
  <c r="Z912"/>
  <c r="AD912" s="1"/>
  <c r="AE912" s="1"/>
  <c r="AJ912" s="1"/>
  <c r="AH912" s="1"/>
  <c r="X912"/>
  <c r="AL911"/>
  <c r="AG911"/>
  <c r="AC911"/>
  <c r="AB911"/>
  <c r="AA911"/>
  <c r="Z911"/>
  <c r="X911"/>
  <c r="AL910"/>
  <c r="AG910"/>
  <c r="AC910"/>
  <c r="AB910"/>
  <c r="AA910"/>
  <c r="Z910"/>
  <c r="X910"/>
  <c r="AL909"/>
  <c r="AG909"/>
  <c r="AC909"/>
  <c r="AB909"/>
  <c r="AA909"/>
  <c r="Z909"/>
  <c r="X909"/>
  <c r="AL908"/>
  <c r="AG908"/>
  <c r="AC908"/>
  <c r="AB908"/>
  <c r="AA908"/>
  <c r="Z908"/>
  <c r="AD908" s="1"/>
  <c r="AE908" s="1"/>
  <c r="AJ908" s="1"/>
  <c r="AH908" s="1"/>
  <c r="X908"/>
  <c r="AL907"/>
  <c r="AG907"/>
  <c r="AC907"/>
  <c r="AB907"/>
  <c r="AA907"/>
  <c r="Z907"/>
  <c r="X907"/>
  <c r="AL906"/>
  <c r="AG906"/>
  <c r="AC906"/>
  <c r="AB906"/>
  <c r="AA906"/>
  <c r="Z906"/>
  <c r="X906"/>
  <c r="AL905"/>
  <c r="AG905"/>
  <c r="AC905"/>
  <c r="AB905"/>
  <c r="AA905"/>
  <c r="Z905"/>
  <c r="X905"/>
  <c r="AL904"/>
  <c r="AG904"/>
  <c r="AC904"/>
  <c r="AB904"/>
  <c r="AA904"/>
  <c r="Z904"/>
  <c r="X904"/>
  <c r="AL903"/>
  <c r="AG903"/>
  <c r="AC903"/>
  <c r="AB903"/>
  <c r="AA903"/>
  <c r="Z903"/>
  <c r="X903"/>
  <c r="AL902"/>
  <c r="AG902"/>
  <c r="AC902"/>
  <c r="AB902"/>
  <c r="AA902"/>
  <c r="Z902"/>
  <c r="X902"/>
  <c r="AL901"/>
  <c r="AG901"/>
  <c r="AC901"/>
  <c r="AB901"/>
  <c r="AA901"/>
  <c r="Z901"/>
  <c r="X901"/>
  <c r="AL900"/>
  <c r="AG900"/>
  <c r="AC900"/>
  <c r="AB900"/>
  <c r="AA900"/>
  <c r="Z900"/>
  <c r="X900"/>
  <c r="AL899"/>
  <c r="AG899"/>
  <c r="AC899"/>
  <c r="AB899"/>
  <c r="AA899"/>
  <c r="Z899"/>
  <c r="X899"/>
  <c r="AL898"/>
  <c r="AG898"/>
  <c r="AC898"/>
  <c r="AB898"/>
  <c r="AA898"/>
  <c r="Z898"/>
  <c r="X898"/>
  <c r="AL897"/>
  <c r="AG897"/>
  <c r="AC897"/>
  <c r="AB897"/>
  <c r="AA897"/>
  <c r="Z897"/>
  <c r="X897"/>
  <c r="AL896"/>
  <c r="AG896"/>
  <c r="AC896"/>
  <c r="AB896"/>
  <c r="AA896"/>
  <c r="Z896"/>
  <c r="AD896" s="1"/>
  <c r="AE896" s="1"/>
  <c r="AJ896" s="1"/>
  <c r="AH896" s="1"/>
  <c r="X896"/>
  <c r="AL895"/>
  <c r="AG895"/>
  <c r="AC895"/>
  <c r="AB895"/>
  <c r="AA895"/>
  <c r="Z895"/>
  <c r="X895"/>
  <c r="AL894"/>
  <c r="AG894"/>
  <c r="AC894"/>
  <c r="AB894"/>
  <c r="AA894"/>
  <c r="Z894"/>
  <c r="X894"/>
  <c r="AL893"/>
  <c r="AG893"/>
  <c r="AC893"/>
  <c r="AB893"/>
  <c r="AA893"/>
  <c r="Z893"/>
  <c r="X893"/>
  <c r="AL892"/>
  <c r="AG892"/>
  <c r="AC892"/>
  <c r="AB892"/>
  <c r="AA892"/>
  <c r="Z892"/>
  <c r="AD892" s="1"/>
  <c r="AE892" s="1"/>
  <c r="AJ892" s="1"/>
  <c r="AH892" s="1"/>
  <c r="X892"/>
  <c r="AL891"/>
  <c r="AG891"/>
  <c r="AC891"/>
  <c r="AB891"/>
  <c r="AA891"/>
  <c r="Z891"/>
  <c r="X891"/>
  <c r="AL890"/>
  <c r="AG890"/>
  <c r="AC890"/>
  <c r="AB890"/>
  <c r="AA890"/>
  <c r="Z890"/>
  <c r="X890"/>
  <c r="AL889"/>
  <c r="AG889"/>
  <c r="AC889"/>
  <c r="AB889"/>
  <c r="AA889"/>
  <c r="Z889"/>
  <c r="X889"/>
  <c r="AL888"/>
  <c r="AG888"/>
  <c r="AC888"/>
  <c r="AB888"/>
  <c r="AA888"/>
  <c r="Z888"/>
  <c r="AD888" s="1"/>
  <c r="AE888" s="1"/>
  <c r="AJ888" s="1"/>
  <c r="AH888" s="1"/>
  <c r="X888"/>
  <c r="AL887"/>
  <c r="AG887"/>
  <c r="AC887"/>
  <c r="AB887"/>
  <c r="AA887"/>
  <c r="Z887"/>
  <c r="X887"/>
  <c r="AL886"/>
  <c r="AG886"/>
  <c r="AC886"/>
  <c r="AB886"/>
  <c r="AA886"/>
  <c r="Z886"/>
  <c r="X886"/>
  <c r="AL885"/>
  <c r="AG885"/>
  <c r="AC885"/>
  <c r="AB885"/>
  <c r="AA885"/>
  <c r="Z885"/>
  <c r="X885"/>
  <c r="AL884"/>
  <c r="AG884"/>
  <c r="AC884"/>
  <c r="AB884"/>
  <c r="AA884"/>
  <c r="Z884"/>
  <c r="AD884" s="1"/>
  <c r="AE884" s="1"/>
  <c r="AJ884" s="1"/>
  <c r="AH884" s="1"/>
  <c r="X884"/>
  <c r="AL883"/>
  <c r="AG883"/>
  <c r="AC883"/>
  <c r="AB883"/>
  <c r="AA883"/>
  <c r="Z883"/>
  <c r="X883"/>
  <c r="AL882"/>
  <c r="AG882"/>
  <c r="AC882"/>
  <c r="AB882"/>
  <c r="AA882"/>
  <c r="Z882"/>
  <c r="X882"/>
  <c r="AL881"/>
  <c r="AG881"/>
  <c r="AC881"/>
  <c r="AB881"/>
  <c r="AA881"/>
  <c r="Z881"/>
  <c r="X881"/>
  <c r="AL880"/>
  <c r="AG880"/>
  <c r="AC880"/>
  <c r="AB880"/>
  <c r="AA880"/>
  <c r="Z880"/>
  <c r="AD880" s="1"/>
  <c r="AE880" s="1"/>
  <c r="AJ880" s="1"/>
  <c r="AH880" s="1"/>
  <c r="X880"/>
  <c r="AL879"/>
  <c r="AG879"/>
  <c r="AC879"/>
  <c r="AB879"/>
  <c r="AA879"/>
  <c r="Z879"/>
  <c r="X879"/>
  <c r="AL878"/>
  <c r="AG878"/>
  <c r="AC878"/>
  <c r="AB878"/>
  <c r="AA878"/>
  <c r="Z878"/>
  <c r="X878"/>
  <c r="AL877"/>
  <c r="AG877"/>
  <c r="AC877"/>
  <c r="AB877"/>
  <c r="AA877"/>
  <c r="Z877"/>
  <c r="X877"/>
  <c r="AL876"/>
  <c r="AG876"/>
  <c r="AC876"/>
  <c r="AB876"/>
  <c r="AA876"/>
  <c r="Z876"/>
  <c r="X876"/>
  <c r="AL875"/>
  <c r="AG875"/>
  <c r="AC875"/>
  <c r="AB875"/>
  <c r="AA875"/>
  <c r="Z875"/>
  <c r="X875"/>
  <c r="AL874"/>
  <c r="AG874"/>
  <c r="AC874"/>
  <c r="AB874"/>
  <c r="AA874"/>
  <c r="Z874"/>
  <c r="X874"/>
  <c r="AL873"/>
  <c r="AG873"/>
  <c r="AC873"/>
  <c r="AB873"/>
  <c r="AA873"/>
  <c r="Z873"/>
  <c r="X873"/>
  <c r="AL872"/>
  <c r="AG872"/>
  <c r="AC872"/>
  <c r="AB872"/>
  <c r="AA872"/>
  <c r="Z872"/>
  <c r="X872"/>
  <c r="AL871"/>
  <c r="AG871"/>
  <c r="AC871"/>
  <c r="AB871"/>
  <c r="AA871"/>
  <c r="Z871"/>
  <c r="X871"/>
  <c r="AL870"/>
  <c r="AG870"/>
  <c r="AC870"/>
  <c r="AB870"/>
  <c r="AA870"/>
  <c r="Z870"/>
  <c r="X870"/>
  <c r="AL869"/>
  <c r="AG869"/>
  <c r="AC869"/>
  <c r="AB869"/>
  <c r="AA869"/>
  <c r="Z869"/>
  <c r="X869"/>
  <c r="AL868"/>
  <c r="AG868"/>
  <c r="AC868"/>
  <c r="AB868"/>
  <c r="AA868"/>
  <c r="Z868"/>
  <c r="X868"/>
  <c r="AL867"/>
  <c r="AG867"/>
  <c r="AC867"/>
  <c r="AB867"/>
  <c r="AA867"/>
  <c r="Z867"/>
  <c r="X867"/>
  <c r="AL866"/>
  <c r="AG866"/>
  <c r="AC866"/>
  <c r="AB866"/>
  <c r="AA866"/>
  <c r="Z866"/>
  <c r="X866"/>
  <c r="AL865"/>
  <c r="AG865"/>
  <c r="AC865"/>
  <c r="AB865"/>
  <c r="AA865"/>
  <c r="Z865"/>
  <c r="X865"/>
  <c r="AL864"/>
  <c r="AG864"/>
  <c r="AC864"/>
  <c r="AB864"/>
  <c r="AA864"/>
  <c r="Z864"/>
  <c r="X864"/>
  <c r="AL863"/>
  <c r="AG863"/>
  <c r="AC863"/>
  <c r="AB863"/>
  <c r="AA863"/>
  <c r="Z863"/>
  <c r="X863"/>
  <c r="AL862"/>
  <c r="AG862"/>
  <c r="AC862"/>
  <c r="AB862"/>
  <c r="AA862"/>
  <c r="Z862"/>
  <c r="X862"/>
  <c r="AL861"/>
  <c r="AG861"/>
  <c r="AC861"/>
  <c r="AB861"/>
  <c r="AA861"/>
  <c r="Z861"/>
  <c r="X861"/>
  <c r="AL860"/>
  <c r="AG860"/>
  <c r="AC860"/>
  <c r="AB860"/>
  <c r="AA860"/>
  <c r="Z860"/>
  <c r="X860"/>
  <c r="AL859"/>
  <c r="AG859"/>
  <c r="AC859"/>
  <c r="AB859"/>
  <c r="AA859"/>
  <c r="Z859"/>
  <c r="X859"/>
  <c r="AL858"/>
  <c r="AG858"/>
  <c r="AC858"/>
  <c r="AB858"/>
  <c r="AA858"/>
  <c r="Z858"/>
  <c r="X858"/>
  <c r="AL857"/>
  <c r="AG857"/>
  <c r="AC857"/>
  <c r="AB857"/>
  <c r="AA857"/>
  <c r="Z857"/>
  <c r="X857"/>
  <c r="AL856"/>
  <c r="AG856"/>
  <c r="AC856"/>
  <c r="AB856"/>
  <c r="AA856"/>
  <c r="Z856"/>
  <c r="X856"/>
  <c r="AL855"/>
  <c r="AG855"/>
  <c r="AC855"/>
  <c r="AB855"/>
  <c r="AA855"/>
  <c r="Z855"/>
  <c r="X855"/>
  <c r="AL854"/>
  <c r="AG854"/>
  <c r="AC854"/>
  <c r="AB854"/>
  <c r="AA854"/>
  <c r="Z854"/>
  <c r="X854"/>
  <c r="AL853"/>
  <c r="AG853"/>
  <c r="AC853"/>
  <c r="AB853"/>
  <c r="AA853"/>
  <c r="Z853"/>
  <c r="X853"/>
  <c r="AL852"/>
  <c r="AG852"/>
  <c r="AC852"/>
  <c r="AB852"/>
  <c r="AA852"/>
  <c r="Z852"/>
  <c r="AD852" s="1"/>
  <c r="AE852" s="1"/>
  <c r="AJ852" s="1"/>
  <c r="AH852" s="1"/>
  <c r="X852"/>
  <c r="AL851"/>
  <c r="AG851"/>
  <c r="AC851"/>
  <c r="AB851"/>
  <c r="AA851"/>
  <c r="Z851"/>
  <c r="X851"/>
  <c r="AL850"/>
  <c r="AG850"/>
  <c r="AC850"/>
  <c r="AB850"/>
  <c r="AA850"/>
  <c r="Z850"/>
  <c r="X850"/>
  <c r="AL849"/>
  <c r="AG849"/>
  <c r="AC849"/>
  <c r="AB849"/>
  <c r="AA849"/>
  <c r="Z849"/>
  <c r="X849"/>
  <c r="AL848"/>
  <c r="AG848"/>
  <c r="AC848"/>
  <c r="AB848"/>
  <c r="AA848"/>
  <c r="Z848"/>
  <c r="AD848" s="1"/>
  <c r="AE848" s="1"/>
  <c r="AJ848" s="1"/>
  <c r="AH848" s="1"/>
  <c r="X848"/>
  <c r="AL847"/>
  <c r="AG847"/>
  <c r="AC847"/>
  <c r="AB847"/>
  <c r="AA847"/>
  <c r="Z847"/>
  <c r="X847"/>
  <c r="AL846"/>
  <c r="AG846"/>
  <c r="AC846"/>
  <c r="AB846"/>
  <c r="AA846"/>
  <c r="Z846"/>
  <c r="X846"/>
  <c r="AL845"/>
  <c r="AG845"/>
  <c r="AC845"/>
  <c r="AB845"/>
  <c r="AA845"/>
  <c r="Z845"/>
  <c r="X845"/>
  <c r="AL844"/>
  <c r="AG844"/>
  <c r="AC844"/>
  <c r="AB844"/>
  <c r="AA844"/>
  <c r="Z844"/>
  <c r="AD844" s="1"/>
  <c r="AE844" s="1"/>
  <c r="AJ844" s="1"/>
  <c r="AH844" s="1"/>
  <c r="X844"/>
  <c r="AL843"/>
  <c r="AG843"/>
  <c r="AC843"/>
  <c r="AB843"/>
  <c r="AA843"/>
  <c r="Z843"/>
  <c r="X843"/>
  <c r="AL842"/>
  <c r="AG842"/>
  <c r="AC842"/>
  <c r="AB842"/>
  <c r="AA842"/>
  <c r="Z842"/>
  <c r="X842"/>
  <c r="AL841"/>
  <c r="AG841"/>
  <c r="AC841"/>
  <c r="AB841"/>
  <c r="AA841"/>
  <c r="Z841"/>
  <c r="X841"/>
  <c r="AL840"/>
  <c r="AG840"/>
  <c r="AC840"/>
  <c r="AB840"/>
  <c r="AA840"/>
  <c r="Z840"/>
  <c r="AD840" s="1"/>
  <c r="AE840" s="1"/>
  <c r="AJ840" s="1"/>
  <c r="AH840" s="1"/>
  <c r="X840"/>
  <c r="AL839"/>
  <c r="AG839"/>
  <c r="AC839"/>
  <c r="AB839"/>
  <c r="AA839"/>
  <c r="Z839"/>
  <c r="X839"/>
  <c r="AL838"/>
  <c r="AG838"/>
  <c r="AC838"/>
  <c r="AB838"/>
  <c r="AA838"/>
  <c r="Z838"/>
  <c r="X838"/>
  <c r="AL837"/>
  <c r="AG837"/>
  <c r="AC837"/>
  <c r="AB837"/>
  <c r="AA837"/>
  <c r="Z837"/>
  <c r="X837"/>
  <c r="AL836"/>
  <c r="AG836"/>
  <c r="AC836"/>
  <c r="AB836"/>
  <c r="AA836"/>
  <c r="Z836"/>
  <c r="AD836" s="1"/>
  <c r="AE836" s="1"/>
  <c r="AJ836" s="1"/>
  <c r="AH836" s="1"/>
  <c r="X836"/>
  <c r="AL835"/>
  <c r="AG835"/>
  <c r="AC835"/>
  <c r="AB835"/>
  <c r="AA835"/>
  <c r="Z835"/>
  <c r="X835"/>
  <c r="AL834"/>
  <c r="AG834"/>
  <c r="AC834"/>
  <c r="AB834"/>
  <c r="AA834"/>
  <c r="Z834"/>
  <c r="X834"/>
  <c r="AL833"/>
  <c r="AG833"/>
  <c r="AC833"/>
  <c r="AB833"/>
  <c r="AA833"/>
  <c r="Z833"/>
  <c r="X833"/>
  <c r="AL832"/>
  <c r="AG832"/>
  <c r="AC832"/>
  <c r="AB832"/>
  <c r="AA832"/>
  <c r="Z832"/>
  <c r="X832"/>
  <c r="AL831"/>
  <c r="AG831"/>
  <c r="AC831"/>
  <c r="AB831"/>
  <c r="AA831"/>
  <c r="Z831"/>
  <c r="X831"/>
  <c r="AL830"/>
  <c r="AG830"/>
  <c r="AC830"/>
  <c r="AB830"/>
  <c r="AA830"/>
  <c r="Z830"/>
  <c r="X830"/>
  <c r="AL829"/>
  <c r="AG829"/>
  <c r="AC829"/>
  <c r="AB829"/>
  <c r="AA829"/>
  <c r="Z829"/>
  <c r="X829"/>
  <c r="AL828"/>
  <c r="AG828"/>
  <c r="AC828"/>
  <c r="AB828"/>
  <c r="AA828"/>
  <c r="Z828"/>
  <c r="AD828" s="1"/>
  <c r="AE828" s="1"/>
  <c r="AJ828" s="1"/>
  <c r="AH828" s="1"/>
  <c r="X828"/>
  <c r="AL827"/>
  <c r="AG827"/>
  <c r="AC827"/>
  <c r="AB827"/>
  <c r="AA827"/>
  <c r="Z827"/>
  <c r="X827"/>
  <c r="AL826"/>
  <c r="AG826"/>
  <c r="AC826"/>
  <c r="AB826"/>
  <c r="AA826"/>
  <c r="Z826"/>
  <c r="X826"/>
  <c r="AL825"/>
  <c r="AG825"/>
  <c r="AC825"/>
  <c r="AB825"/>
  <c r="AA825"/>
  <c r="Z825"/>
  <c r="X825"/>
  <c r="AL824"/>
  <c r="AG824"/>
  <c r="AC824"/>
  <c r="AB824"/>
  <c r="AA824"/>
  <c r="Z824"/>
  <c r="AD824" s="1"/>
  <c r="AE824" s="1"/>
  <c r="AJ824" s="1"/>
  <c r="AH824" s="1"/>
  <c r="X824"/>
  <c r="AL823"/>
  <c r="AG823"/>
  <c r="AC823"/>
  <c r="AB823"/>
  <c r="AA823"/>
  <c r="Z823"/>
  <c r="X823"/>
  <c r="AL822"/>
  <c r="AG822"/>
  <c r="AC822"/>
  <c r="AB822"/>
  <c r="AA822"/>
  <c r="Z822"/>
  <c r="X822"/>
  <c r="AL821"/>
  <c r="AG821"/>
  <c r="AC821"/>
  <c r="AB821"/>
  <c r="AA821"/>
  <c r="Z821"/>
  <c r="X821"/>
  <c r="AL820"/>
  <c r="AG820"/>
  <c r="AC820"/>
  <c r="AB820"/>
  <c r="AA820"/>
  <c r="Z820"/>
  <c r="AD820" s="1"/>
  <c r="AE820" s="1"/>
  <c r="AJ820" s="1"/>
  <c r="AH820" s="1"/>
  <c r="X820"/>
  <c r="AL819"/>
  <c r="AG819"/>
  <c r="AC819"/>
  <c r="AB819"/>
  <c r="AA819"/>
  <c r="Z819"/>
  <c r="X819"/>
  <c r="AL818"/>
  <c r="AG818"/>
  <c r="AC818"/>
  <c r="AB818"/>
  <c r="AA818"/>
  <c r="Z818"/>
  <c r="X818"/>
  <c r="AL817"/>
  <c r="AG817"/>
  <c r="AC817"/>
  <c r="AB817"/>
  <c r="AA817"/>
  <c r="Z817"/>
  <c r="X817"/>
  <c r="AL816"/>
  <c r="AG816"/>
  <c r="AC816"/>
  <c r="AB816"/>
  <c r="AA816"/>
  <c r="Z816"/>
  <c r="AD816" s="1"/>
  <c r="AE816" s="1"/>
  <c r="AJ816" s="1"/>
  <c r="AH816" s="1"/>
  <c r="X816"/>
  <c r="AL815"/>
  <c r="AG815"/>
  <c r="AC815"/>
  <c r="AB815"/>
  <c r="AA815"/>
  <c r="Z815"/>
  <c r="X815"/>
  <c r="AL814"/>
  <c r="AG814"/>
  <c r="AC814"/>
  <c r="AB814"/>
  <c r="AA814"/>
  <c r="Z814"/>
  <c r="X814"/>
  <c r="AL813"/>
  <c r="AG813"/>
  <c r="AC813"/>
  <c r="AB813"/>
  <c r="AA813"/>
  <c r="Z813"/>
  <c r="X813"/>
  <c r="AL812"/>
  <c r="AG812"/>
  <c r="AC812"/>
  <c r="AB812"/>
  <c r="AA812"/>
  <c r="Z812"/>
  <c r="AD812" s="1"/>
  <c r="AE812" s="1"/>
  <c r="AJ812" s="1"/>
  <c r="AH812" s="1"/>
  <c r="X812"/>
  <c r="AL811"/>
  <c r="AG811"/>
  <c r="AC811"/>
  <c r="AB811"/>
  <c r="AA811"/>
  <c r="Z811"/>
  <c r="X811"/>
  <c r="AL810"/>
  <c r="AG810"/>
  <c r="AC810"/>
  <c r="AB810"/>
  <c r="AA810"/>
  <c r="Z810"/>
  <c r="X810"/>
  <c r="AL809"/>
  <c r="AG809"/>
  <c r="AC809"/>
  <c r="AB809"/>
  <c r="AA809"/>
  <c r="Z809"/>
  <c r="X809"/>
  <c r="AL808"/>
  <c r="AG808"/>
  <c r="AC808"/>
  <c r="AB808"/>
  <c r="AA808"/>
  <c r="Z808"/>
  <c r="AD808" s="1"/>
  <c r="AE808" s="1"/>
  <c r="AJ808" s="1"/>
  <c r="AH808" s="1"/>
  <c r="X808"/>
  <c r="AL807"/>
  <c r="AG807"/>
  <c r="AC807"/>
  <c r="AB807"/>
  <c r="AA807"/>
  <c r="Z807"/>
  <c r="X807"/>
  <c r="AL806"/>
  <c r="AG806"/>
  <c r="AC806"/>
  <c r="AB806"/>
  <c r="AA806"/>
  <c r="Z806"/>
  <c r="X806"/>
  <c r="AL805"/>
  <c r="AG805"/>
  <c r="AC805"/>
  <c r="AB805"/>
  <c r="AA805"/>
  <c r="Z805"/>
  <c r="X805"/>
  <c r="AL804"/>
  <c r="AG804"/>
  <c r="AC804"/>
  <c r="AB804"/>
  <c r="AA804"/>
  <c r="Z804"/>
  <c r="AD804" s="1"/>
  <c r="AE804" s="1"/>
  <c r="AJ804" s="1"/>
  <c r="AH804" s="1"/>
  <c r="X804"/>
  <c r="AL803"/>
  <c r="AG803"/>
  <c r="AC803"/>
  <c r="AB803"/>
  <c r="AA803"/>
  <c r="Z803"/>
  <c r="X803"/>
  <c r="AL802"/>
  <c r="AG802"/>
  <c r="AC802"/>
  <c r="AB802"/>
  <c r="AA802"/>
  <c r="Z802"/>
  <c r="X802"/>
  <c r="AL801"/>
  <c r="AG801"/>
  <c r="AC801"/>
  <c r="AB801"/>
  <c r="AA801"/>
  <c r="Z801"/>
  <c r="X801"/>
  <c r="AL800"/>
  <c r="AG800"/>
  <c r="AC800"/>
  <c r="AB800"/>
  <c r="AA800"/>
  <c r="Z800"/>
  <c r="AD800" s="1"/>
  <c r="AE800" s="1"/>
  <c r="AJ800" s="1"/>
  <c r="AH800" s="1"/>
  <c r="X800"/>
  <c r="AL799"/>
  <c r="AG799"/>
  <c r="AC799"/>
  <c r="AB799"/>
  <c r="AA799"/>
  <c r="Z799"/>
  <c r="X799"/>
  <c r="AL798"/>
  <c r="AG798"/>
  <c r="AC798"/>
  <c r="AB798"/>
  <c r="AA798"/>
  <c r="Z798"/>
  <c r="X798"/>
  <c r="AL797"/>
  <c r="AG797"/>
  <c r="AC797"/>
  <c r="AB797"/>
  <c r="AA797"/>
  <c r="Z797"/>
  <c r="X797"/>
  <c r="AL796"/>
  <c r="AG796"/>
  <c r="AC796"/>
  <c r="AB796"/>
  <c r="AA796"/>
  <c r="Z796"/>
  <c r="AD796" s="1"/>
  <c r="AE796" s="1"/>
  <c r="AJ796" s="1"/>
  <c r="AH796" s="1"/>
  <c r="X796"/>
  <c r="AL795"/>
  <c r="AG795"/>
  <c r="AC795"/>
  <c r="AB795"/>
  <c r="AA795"/>
  <c r="Z795"/>
  <c r="X795"/>
  <c r="AL794"/>
  <c r="AG794"/>
  <c r="AC794"/>
  <c r="AB794"/>
  <c r="AA794"/>
  <c r="Z794"/>
  <c r="X794"/>
  <c r="AL793"/>
  <c r="AG793"/>
  <c r="AC793"/>
  <c r="AB793"/>
  <c r="AA793"/>
  <c r="Z793"/>
  <c r="X793"/>
  <c r="AL792"/>
  <c r="AG792"/>
  <c r="AC792"/>
  <c r="AB792"/>
  <c r="AA792"/>
  <c r="Z792"/>
  <c r="AD792" s="1"/>
  <c r="AE792" s="1"/>
  <c r="AJ792" s="1"/>
  <c r="AH792" s="1"/>
  <c r="X792"/>
  <c r="AL791"/>
  <c r="AG791"/>
  <c r="AC791"/>
  <c r="AB791"/>
  <c r="AA791"/>
  <c r="Z791"/>
  <c r="X791"/>
  <c r="AL790"/>
  <c r="AG790"/>
  <c r="AC790"/>
  <c r="AB790"/>
  <c r="AA790"/>
  <c r="Z790"/>
  <c r="X790"/>
  <c r="AL789"/>
  <c r="AG789"/>
  <c r="AC789"/>
  <c r="AB789"/>
  <c r="AA789"/>
  <c r="Z789"/>
  <c r="X789"/>
  <c r="AL788"/>
  <c r="AG788"/>
  <c r="AC788"/>
  <c r="AB788"/>
  <c r="AA788"/>
  <c r="Z788"/>
  <c r="AD788" s="1"/>
  <c r="AE788" s="1"/>
  <c r="AJ788" s="1"/>
  <c r="AH788" s="1"/>
  <c r="X788"/>
  <c r="AL787"/>
  <c r="AG787"/>
  <c r="AC787"/>
  <c r="AB787"/>
  <c r="AA787"/>
  <c r="Z787"/>
  <c r="X787"/>
  <c r="AL786"/>
  <c r="AG786"/>
  <c r="AC786"/>
  <c r="AB786"/>
  <c r="AA786"/>
  <c r="Z786"/>
  <c r="X786"/>
  <c r="AL785"/>
  <c r="AG785"/>
  <c r="AC785"/>
  <c r="AB785"/>
  <c r="AA785"/>
  <c r="Z785"/>
  <c r="X785"/>
  <c r="AL784"/>
  <c r="AG784"/>
  <c r="AC784"/>
  <c r="AB784"/>
  <c r="AA784"/>
  <c r="Z784"/>
  <c r="AD784" s="1"/>
  <c r="AE784" s="1"/>
  <c r="AJ784" s="1"/>
  <c r="AH784" s="1"/>
  <c r="X784"/>
  <c r="AL783"/>
  <c r="AG783"/>
  <c r="AC783"/>
  <c r="AB783"/>
  <c r="AA783"/>
  <c r="Z783"/>
  <c r="X783"/>
  <c r="AL782"/>
  <c r="AG782"/>
  <c r="AC782"/>
  <c r="AB782"/>
  <c r="AA782"/>
  <c r="Z782"/>
  <c r="X782"/>
  <c r="AL781"/>
  <c r="AG781"/>
  <c r="AC781"/>
  <c r="AB781"/>
  <c r="AA781"/>
  <c r="Z781"/>
  <c r="X781"/>
  <c r="AL780"/>
  <c r="AG780"/>
  <c r="AC780"/>
  <c r="AB780"/>
  <c r="AA780"/>
  <c r="Z780"/>
  <c r="AD780" s="1"/>
  <c r="AE780" s="1"/>
  <c r="AJ780" s="1"/>
  <c r="AH780" s="1"/>
  <c r="X780"/>
  <c r="AL779"/>
  <c r="AG779"/>
  <c r="AC779"/>
  <c r="AB779"/>
  <c r="AA779"/>
  <c r="Z779"/>
  <c r="X779"/>
  <c r="AL778"/>
  <c r="AG778"/>
  <c r="AC778"/>
  <c r="AB778"/>
  <c r="AA778"/>
  <c r="Z778"/>
  <c r="X778"/>
  <c r="AL777"/>
  <c r="AG777"/>
  <c r="AC777"/>
  <c r="AB777"/>
  <c r="AA777"/>
  <c r="Z777"/>
  <c r="X777"/>
  <c r="AL776"/>
  <c r="AG776"/>
  <c r="AC776"/>
  <c r="AB776"/>
  <c r="AA776"/>
  <c r="Z776"/>
  <c r="AD776" s="1"/>
  <c r="AE776" s="1"/>
  <c r="AJ776" s="1"/>
  <c r="AH776" s="1"/>
  <c r="X776"/>
  <c r="AL775"/>
  <c r="AG775"/>
  <c r="AC775"/>
  <c r="AB775"/>
  <c r="AA775"/>
  <c r="Z775"/>
  <c r="X775"/>
  <c r="AL774"/>
  <c r="AG774"/>
  <c r="AC774"/>
  <c r="AB774"/>
  <c r="AA774"/>
  <c r="Z774"/>
  <c r="X774"/>
  <c r="AL773"/>
  <c r="AG773"/>
  <c r="AC773"/>
  <c r="AB773"/>
  <c r="AA773"/>
  <c r="Z773"/>
  <c r="X773"/>
  <c r="AL772"/>
  <c r="AG772"/>
  <c r="AC772"/>
  <c r="AB772"/>
  <c r="AA772"/>
  <c r="Z772"/>
  <c r="AD772" s="1"/>
  <c r="AE772" s="1"/>
  <c r="AJ772" s="1"/>
  <c r="AH772" s="1"/>
  <c r="X772"/>
  <c r="AL771"/>
  <c r="AG771"/>
  <c r="AC771"/>
  <c r="AB771"/>
  <c r="AA771"/>
  <c r="Z771"/>
  <c r="X771"/>
  <c r="AL770"/>
  <c r="AG770"/>
  <c r="AC770"/>
  <c r="AB770"/>
  <c r="AA770"/>
  <c r="Z770"/>
  <c r="X770"/>
  <c r="AL769"/>
  <c r="AG769"/>
  <c r="AC769"/>
  <c r="AB769"/>
  <c r="AA769"/>
  <c r="Z769"/>
  <c r="X769"/>
  <c r="AL768"/>
  <c r="AG768"/>
  <c r="AC768"/>
  <c r="AB768"/>
  <c r="AA768"/>
  <c r="Z768"/>
  <c r="X768"/>
  <c r="AL767"/>
  <c r="AG767"/>
  <c r="AC767"/>
  <c r="AB767"/>
  <c r="AA767"/>
  <c r="Z767"/>
  <c r="X767"/>
  <c r="AL766"/>
  <c r="AG766"/>
  <c r="AC766"/>
  <c r="AB766"/>
  <c r="AA766"/>
  <c r="Z766"/>
  <c r="X766"/>
  <c r="AL765"/>
  <c r="AG765"/>
  <c r="AC765"/>
  <c r="AB765"/>
  <c r="AA765"/>
  <c r="Z765"/>
  <c r="X765"/>
  <c r="AL764"/>
  <c r="AG764"/>
  <c r="AC764"/>
  <c r="AB764"/>
  <c r="AA764"/>
  <c r="Z764"/>
  <c r="X764"/>
  <c r="AL763"/>
  <c r="AG763"/>
  <c r="AC763"/>
  <c r="AB763"/>
  <c r="AA763"/>
  <c r="Z763"/>
  <c r="X763"/>
  <c r="AL762"/>
  <c r="AG762"/>
  <c r="AC762"/>
  <c r="AB762"/>
  <c r="AA762"/>
  <c r="Z762"/>
  <c r="X762"/>
  <c r="AL761"/>
  <c r="AG761"/>
  <c r="AC761"/>
  <c r="AB761"/>
  <c r="AA761"/>
  <c r="Z761"/>
  <c r="X761"/>
  <c r="AL760"/>
  <c r="AG760"/>
  <c r="AC760"/>
  <c r="AB760"/>
  <c r="AA760"/>
  <c r="Z760"/>
  <c r="X760"/>
  <c r="AL759"/>
  <c r="AG759"/>
  <c r="AC759"/>
  <c r="AB759"/>
  <c r="AA759"/>
  <c r="Z759"/>
  <c r="X759"/>
  <c r="AL758"/>
  <c r="AG758"/>
  <c r="AC758"/>
  <c r="AB758"/>
  <c r="AA758"/>
  <c r="Z758"/>
  <c r="X758"/>
  <c r="AL757"/>
  <c r="AG757"/>
  <c r="AC757"/>
  <c r="AB757"/>
  <c r="AA757"/>
  <c r="Z757"/>
  <c r="X757"/>
  <c r="AL756"/>
  <c r="AG756"/>
  <c r="AC756"/>
  <c r="AB756"/>
  <c r="AA756"/>
  <c r="Z756"/>
  <c r="X756"/>
  <c r="AL755"/>
  <c r="AG755"/>
  <c r="AC755"/>
  <c r="AB755"/>
  <c r="AA755"/>
  <c r="Z755"/>
  <c r="X755"/>
  <c r="AL754"/>
  <c r="AG754"/>
  <c r="AC754"/>
  <c r="AB754"/>
  <c r="AA754"/>
  <c r="Z754"/>
  <c r="X754"/>
  <c r="AL753"/>
  <c r="AG753"/>
  <c r="AC753"/>
  <c r="AB753"/>
  <c r="AA753"/>
  <c r="Z753"/>
  <c r="X753"/>
  <c r="AL752"/>
  <c r="AG752"/>
  <c r="AC752"/>
  <c r="AB752"/>
  <c r="AA752"/>
  <c r="Z752"/>
  <c r="X752"/>
  <c r="AL751"/>
  <c r="AG751"/>
  <c r="AC751"/>
  <c r="AB751"/>
  <c r="AA751"/>
  <c r="Z751"/>
  <c r="X751"/>
  <c r="AL750"/>
  <c r="AG750"/>
  <c r="AC750"/>
  <c r="AB750"/>
  <c r="AA750"/>
  <c r="Z750"/>
  <c r="X750"/>
  <c r="AL749"/>
  <c r="AG749"/>
  <c r="AC749"/>
  <c r="AB749"/>
  <c r="AA749"/>
  <c r="Z749"/>
  <c r="X749"/>
  <c r="AL748"/>
  <c r="AG748"/>
  <c r="AC748"/>
  <c r="AB748"/>
  <c r="AA748"/>
  <c r="Z748"/>
  <c r="X748"/>
  <c r="AL747"/>
  <c r="AG747"/>
  <c r="AC747"/>
  <c r="AB747"/>
  <c r="AA747"/>
  <c r="Z747"/>
  <c r="X747"/>
  <c r="AL746"/>
  <c r="AG746"/>
  <c r="AC746"/>
  <c r="AB746"/>
  <c r="AA746"/>
  <c r="Z746"/>
  <c r="X746"/>
  <c r="AL745"/>
  <c r="AG745"/>
  <c r="AC745"/>
  <c r="AB745"/>
  <c r="AA745"/>
  <c r="Z745"/>
  <c r="X745"/>
  <c r="AL744"/>
  <c r="AG744"/>
  <c r="AC744"/>
  <c r="AB744"/>
  <c r="AA744"/>
  <c r="Z744"/>
  <c r="X744"/>
  <c r="AL743"/>
  <c r="AG743"/>
  <c r="AC743"/>
  <c r="AB743"/>
  <c r="AA743"/>
  <c r="Z743"/>
  <c r="X743"/>
  <c r="AL742"/>
  <c r="AG742"/>
  <c r="AC742"/>
  <c r="AB742"/>
  <c r="AA742"/>
  <c r="Z742"/>
  <c r="X742"/>
  <c r="AL741"/>
  <c r="AG741"/>
  <c r="AC741"/>
  <c r="AB741"/>
  <c r="AA741"/>
  <c r="Z741"/>
  <c r="X741"/>
  <c r="AL740"/>
  <c r="AG740"/>
  <c r="AC740"/>
  <c r="AB740"/>
  <c r="AA740"/>
  <c r="Z740"/>
  <c r="AD740" s="1"/>
  <c r="AE740" s="1"/>
  <c r="AJ740" s="1"/>
  <c r="AH740" s="1"/>
  <c r="X740"/>
  <c r="AL739"/>
  <c r="AG739"/>
  <c r="AC739"/>
  <c r="AB739"/>
  <c r="AA739"/>
  <c r="Z739"/>
  <c r="X739"/>
  <c r="AL738"/>
  <c r="AG738"/>
  <c r="AC738"/>
  <c r="AB738"/>
  <c r="AA738"/>
  <c r="Z738"/>
  <c r="X738"/>
  <c r="AL737"/>
  <c r="AG737"/>
  <c r="AC737"/>
  <c r="AB737"/>
  <c r="AA737"/>
  <c r="Z737"/>
  <c r="X737"/>
  <c r="AL736"/>
  <c r="AG736"/>
  <c r="AC736"/>
  <c r="AB736"/>
  <c r="AA736"/>
  <c r="Z736"/>
  <c r="AD736" s="1"/>
  <c r="AE736" s="1"/>
  <c r="AJ736" s="1"/>
  <c r="AH736" s="1"/>
  <c r="X736"/>
  <c r="AL735"/>
  <c r="AG735"/>
  <c r="AC735"/>
  <c r="AB735"/>
  <c r="AA735"/>
  <c r="Z735"/>
  <c r="X735"/>
  <c r="AL734"/>
  <c r="AG734"/>
  <c r="AC734"/>
  <c r="AB734"/>
  <c r="AA734"/>
  <c r="Z734"/>
  <c r="X734"/>
  <c r="AL733"/>
  <c r="AG733"/>
  <c r="AC733"/>
  <c r="AB733"/>
  <c r="AA733"/>
  <c r="Z733"/>
  <c r="X733"/>
  <c r="AL732"/>
  <c r="AG732"/>
  <c r="AC732"/>
  <c r="AB732"/>
  <c r="AA732"/>
  <c r="Z732"/>
  <c r="AD732" s="1"/>
  <c r="AE732" s="1"/>
  <c r="AJ732" s="1"/>
  <c r="AH732" s="1"/>
  <c r="X732"/>
  <c r="AL731"/>
  <c r="AG731"/>
  <c r="AC731"/>
  <c r="AB731"/>
  <c r="AA731"/>
  <c r="Z731"/>
  <c r="X731"/>
  <c r="AL730"/>
  <c r="AG730"/>
  <c r="AC730"/>
  <c r="AB730"/>
  <c r="AA730"/>
  <c r="Z730"/>
  <c r="X730"/>
  <c r="AL729"/>
  <c r="AG729"/>
  <c r="AC729"/>
  <c r="AB729"/>
  <c r="AA729"/>
  <c r="Z729"/>
  <c r="X729"/>
  <c r="AL728"/>
  <c r="AG728"/>
  <c r="AC728"/>
  <c r="AB728"/>
  <c r="AA728"/>
  <c r="Z728"/>
  <c r="AD728" s="1"/>
  <c r="AE728" s="1"/>
  <c r="AJ728" s="1"/>
  <c r="AH728" s="1"/>
  <c r="X728"/>
  <c r="AL727"/>
  <c r="AG727"/>
  <c r="AC727"/>
  <c r="AB727"/>
  <c r="AA727"/>
  <c r="Z727"/>
  <c r="X727"/>
  <c r="AL726"/>
  <c r="AG726"/>
  <c r="AC726"/>
  <c r="AB726"/>
  <c r="AA726"/>
  <c r="Z726"/>
  <c r="X726"/>
  <c r="AL725"/>
  <c r="AG725"/>
  <c r="AC725"/>
  <c r="AB725"/>
  <c r="AA725"/>
  <c r="Z725"/>
  <c r="X725"/>
  <c r="AL724"/>
  <c r="AG724"/>
  <c r="AC724"/>
  <c r="AB724"/>
  <c r="AA724"/>
  <c r="Z724"/>
  <c r="AD724" s="1"/>
  <c r="AE724" s="1"/>
  <c r="AJ724" s="1"/>
  <c r="AH724" s="1"/>
  <c r="X724"/>
  <c r="AL723"/>
  <c r="AG723"/>
  <c r="AC723"/>
  <c r="AB723"/>
  <c r="AA723"/>
  <c r="Z723"/>
  <c r="X723"/>
  <c r="AL722"/>
  <c r="AG722"/>
  <c r="AC722"/>
  <c r="AB722"/>
  <c r="AA722"/>
  <c r="Z722"/>
  <c r="X722"/>
  <c r="AL721"/>
  <c r="AG721"/>
  <c r="AC721"/>
  <c r="AB721"/>
  <c r="AA721"/>
  <c r="Z721"/>
  <c r="X721"/>
  <c r="AL720"/>
  <c r="AG720"/>
  <c r="AC720"/>
  <c r="AB720"/>
  <c r="AA720"/>
  <c r="Z720"/>
  <c r="AD720" s="1"/>
  <c r="AE720" s="1"/>
  <c r="AJ720" s="1"/>
  <c r="AH720" s="1"/>
  <c r="X720"/>
  <c r="AL719"/>
  <c r="AG719"/>
  <c r="AC719"/>
  <c r="AB719"/>
  <c r="AA719"/>
  <c r="Z719"/>
  <c r="X719"/>
  <c r="AL718"/>
  <c r="AG718"/>
  <c r="AC718"/>
  <c r="AB718"/>
  <c r="AA718"/>
  <c r="Z718"/>
  <c r="X718"/>
  <c r="AL717"/>
  <c r="AG717"/>
  <c r="AC717"/>
  <c r="AB717"/>
  <c r="AA717"/>
  <c r="Z717"/>
  <c r="X717"/>
  <c r="AL716"/>
  <c r="AG716"/>
  <c r="AC716"/>
  <c r="AB716"/>
  <c r="AA716"/>
  <c r="Z716"/>
  <c r="AD716" s="1"/>
  <c r="AE716" s="1"/>
  <c r="AJ716" s="1"/>
  <c r="AH716" s="1"/>
  <c r="X716"/>
  <c r="AL715"/>
  <c r="AG715"/>
  <c r="AC715"/>
  <c r="AB715"/>
  <c r="AA715"/>
  <c r="Z715"/>
  <c r="X715"/>
  <c r="AL714"/>
  <c r="AG714"/>
  <c r="AC714"/>
  <c r="AB714"/>
  <c r="AA714"/>
  <c r="Z714"/>
  <c r="X714"/>
  <c r="AL713"/>
  <c r="AG713"/>
  <c r="AC713"/>
  <c r="AB713"/>
  <c r="AA713"/>
  <c r="Z713"/>
  <c r="X713"/>
  <c r="AL712"/>
  <c r="AG712"/>
  <c r="AC712"/>
  <c r="AB712"/>
  <c r="AA712"/>
  <c r="Z712"/>
  <c r="AD712" s="1"/>
  <c r="AE712" s="1"/>
  <c r="AJ712" s="1"/>
  <c r="AH712" s="1"/>
  <c r="X712"/>
  <c r="AL711"/>
  <c r="AG711"/>
  <c r="AC711"/>
  <c r="AB711"/>
  <c r="AA711"/>
  <c r="Z711"/>
  <c r="X711"/>
  <c r="AL710"/>
  <c r="AG710"/>
  <c r="AC710"/>
  <c r="AB710"/>
  <c r="AA710"/>
  <c r="Z710"/>
  <c r="X710"/>
  <c r="AL709"/>
  <c r="AG709"/>
  <c r="AC709"/>
  <c r="AB709"/>
  <c r="AA709"/>
  <c r="Z709"/>
  <c r="X709"/>
  <c r="AL708"/>
  <c r="AG708"/>
  <c r="AC708"/>
  <c r="AB708"/>
  <c r="AA708"/>
  <c r="Z708"/>
  <c r="AD708" s="1"/>
  <c r="AE708" s="1"/>
  <c r="AJ708" s="1"/>
  <c r="AH708" s="1"/>
  <c r="X708"/>
  <c r="AL707"/>
  <c r="AG707"/>
  <c r="AC707"/>
  <c r="AB707"/>
  <c r="AA707"/>
  <c r="Z707"/>
  <c r="X707"/>
  <c r="AL706"/>
  <c r="AG706"/>
  <c r="AC706"/>
  <c r="AB706"/>
  <c r="AA706"/>
  <c r="Z706"/>
  <c r="X706"/>
  <c r="AL705"/>
  <c r="AG705"/>
  <c r="AC705"/>
  <c r="AB705"/>
  <c r="AA705"/>
  <c r="Z705"/>
  <c r="X705"/>
  <c r="AL704"/>
  <c r="AG704"/>
  <c r="AC704"/>
  <c r="AB704"/>
  <c r="AA704"/>
  <c r="Z704"/>
  <c r="AD704" s="1"/>
  <c r="AE704" s="1"/>
  <c r="AJ704" s="1"/>
  <c r="AH704" s="1"/>
  <c r="X704"/>
  <c r="AL703"/>
  <c r="AG703"/>
  <c r="AC703"/>
  <c r="AB703"/>
  <c r="AA703"/>
  <c r="Z703"/>
  <c r="X703"/>
  <c r="AL702"/>
  <c r="AG702"/>
  <c r="AC702"/>
  <c r="AB702"/>
  <c r="AA702"/>
  <c r="Z702"/>
  <c r="X702"/>
  <c r="AL701"/>
  <c r="AG701"/>
  <c r="AC701"/>
  <c r="AB701"/>
  <c r="AA701"/>
  <c r="Z701"/>
  <c r="X701"/>
  <c r="AL700"/>
  <c r="AG700"/>
  <c r="AC700"/>
  <c r="AB700"/>
  <c r="AA700"/>
  <c r="Z700"/>
  <c r="AD700" s="1"/>
  <c r="AE700" s="1"/>
  <c r="AJ700" s="1"/>
  <c r="AH700" s="1"/>
  <c r="X700"/>
  <c r="AL699"/>
  <c r="AG699"/>
  <c r="AC699"/>
  <c r="AB699"/>
  <c r="AA699"/>
  <c r="Z699"/>
  <c r="X699"/>
  <c r="AL698"/>
  <c r="AG698"/>
  <c r="AC698"/>
  <c r="AB698"/>
  <c r="AA698"/>
  <c r="Z698"/>
  <c r="X698"/>
  <c r="AL697"/>
  <c r="AG697"/>
  <c r="AC697"/>
  <c r="AB697"/>
  <c r="AA697"/>
  <c r="Z697"/>
  <c r="X697"/>
  <c r="AL696"/>
  <c r="AG696"/>
  <c r="AC696"/>
  <c r="AB696"/>
  <c r="AA696"/>
  <c r="Z696"/>
  <c r="AD696" s="1"/>
  <c r="AE696" s="1"/>
  <c r="AJ696" s="1"/>
  <c r="AH696" s="1"/>
  <c r="X696"/>
  <c r="AL695"/>
  <c r="AG695"/>
  <c r="AC695"/>
  <c r="AB695"/>
  <c r="AA695"/>
  <c r="Z695"/>
  <c r="X695"/>
  <c r="AL694"/>
  <c r="AG694"/>
  <c r="AC694"/>
  <c r="AB694"/>
  <c r="AA694"/>
  <c r="Z694"/>
  <c r="X694"/>
  <c r="AL693"/>
  <c r="AG693"/>
  <c r="AC693"/>
  <c r="AB693"/>
  <c r="AA693"/>
  <c r="Z693"/>
  <c r="X693"/>
  <c r="AL692"/>
  <c r="AG692"/>
  <c r="AC692"/>
  <c r="AB692"/>
  <c r="AA692"/>
  <c r="Z692"/>
  <c r="AD692" s="1"/>
  <c r="AE692" s="1"/>
  <c r="AJ692" s="1"/>
  <c r="AH692" s="1"/>
  <c r="X692"/>
  <c r="AL691"/>
  <c r="AG691"/>
  <c r="AC691"/>
  <c r="AB691"/>
  <c r="AA691"/>
  <c r="Z691"/>
  <c r="X691"/>
  <c r="AL690"/>
  <c r="AG690"/>
  <c r="AC690"/>
  <c r="AB690"/>
  <c r="AA690"/>
  <c r="Z690"/>
  <c r="X690"/>
  <c r="AL689"/>
  <c r="AG689"/>
  <c r="AC689"/>
  <c r="AB689"/>
  <c r="AA689"/>
  <c r="Z689"/>
  <c r="X689"/>
  <c r="AL688"/>
  <c r="AG688"/>
  <c r="AC688"/>
  <c r="AB688"/>
  <c r="AA688"/>
  <c r="Z688"/>
  <c r="AD688" s="1"/>
  <c r="AE688" s="1"/>
  <c r="AJ688" s="1"/>
  <c r="AH688" s="1"/>
  <c r="X688"/>
  <c r="AL687"/>
  <c r="AG687"/>
  <c r="AC687"/>
  <c r="AB687"/>
  <c r="AA687"/>
  <c r="Z687"/>
  <c r="X687"/>
  <c r="AL686"/>
  <c r="AG686"/>
  <c r="AC686"/>
  <c r="AB686"/>
  <c r="AA686"/>
  <c r="Z686"/>
  <c r="X686"/>
  <c r="AL685"/>
  <c r="AG685"/>
  <c r="AC685"/>
  <c r="AB685"/>
  <c r="AA685"/>
  <c r="Z685"/>
  <c r="X685"/>
  <c r="AL684"/>
  <c r="AG684"/>
  <c r="AC684"/>
  <c r="AB684"/>
  <c r="AA684"/>
  <c r="Z684"/>
  <c r="AD684" s="1"/>
  <c r="AE684" s="1"/>
  <c r="AJ684" s="1"/>
  <c r="AH684" s="1"/>
  <c r="X684"/>
  <c r="AL683"/>
  <c r="AG683"/>
  <c r="AC683"/>
  <c r="AB683"/>
  <c r="AA683"/>
  <c r="Z683"/>
  <c r="X683"/>
  <c r="AL682"/>
  <c r="AG682"/>
  <c r="AC682"/>
  <c r="AB682"/>
  <c r="AA682"/>
  <c r="Z682"/>
  <c r="X682"/>
  <c r="AL681"/>
  <c r="AG681"/>
  <c r="AC681"/>
  <c r="AB681"/>
  <c r="AA681"/>
  <c r="Z681"/>
  <c r="X681"/>
  <c r="AL680"/>
  <c r="AG680"/>
  <c r="AC680"/>
  <c r="AB680"/>
  <c r="AA680"/>
  <c r="Z680"/>
  <c r="AD680" s="1"/>
  <c r="AE680" s="1"/>
  <c r="AJ680" s="1"/>
  <c r="AH680" s="1"/>
  <c r="X680"/>
  <c r="AL679"/>
  <c r="AG679"/>
  <c r="AC679"/>
  <c r="AB679"/>
  <c r="AA679"/>
  <c r="Z679"/>
  <c r="X679"/>
  <c r="AL678"/>
  <c r="AG678"/>
  <c r="AC678"/>
  <c r="AB678"/>
  <c r="AA678"/>
  <c r="Z678"/>
  <c r="X678"/>
  <c r="AL677"/>
  <c r="AG677"/>
  <c r="AC677"/>
  <c r="AB677"/>
  <c r="AA677"/>
  <c r="Z677"/>
  <c r="X677"/>
  <c r="AL676"/>
  <c r="AG676"/>
  <c r="AC676"/>
  <c r="AB676"/>
  <c r="AA676"/>
  <c r="Z676"/>
  <c r="AD676" s="1"/>
  <c r="AE676" s="1"/>
  <c r="AJ676" s="1"/>
  <c r="AH676" s="1"/>
  <c r="X676"/>
  <c r="AL675"/>
  <c r="AG675"/>
  <c r="AC675"/>
  <c r="AB675"/>
  <c r="AA675"/>
  <c r="Z675"/>
  <c r="X675"/>
  <c r="AL674"/>
  <c r="AG674"/>
  <c r="AC674"/>
  <c r="AB674"/>
  <c r="AA674"/>
  <c r="Z674"/>
  <c r="X674"/>
  <c r="AL673"/>
  <c r="AG673"/>
  <c r="AC673"/>
  <c r="AB673"/>
  <c r="AA673"/>
  <c r="Z673"/>
  <c r="X673"/>
  <c r="AL672"/>
  <c r="AG672"/>
  <c r="AC672"/>
  <c r="AB672"/>
  <c r="AA672"/>
  <c r="Z672"/>
  <c r="AD672" s="1"/>
  <c r="AE672" s="1"/>
  <c r="AJ672" s="1"/>
  <c r="AH672" s="1"/>
  <c r="X672"/>
  <c r="AL671"/>
  <c r="AG671"/>
  <c r="AC671"/>
  <c r="AB671"/>
  <c r="AA671"/>
  <c r="Z671"/>
  <c r="X671"/>
  <c r="AL670"/>
  <c r="AG670"/>
  <c r="AC670"/>
  <c r="AB670"/>
  <c r="AA670"/>
  <c r="Z670"/>
  <c r="X670"/>
  <c r="AL669"/>
  <c r="AG669"/>
  <c r="AC669"/>
  <c r="AB669"/>
  <c r="AA669"/>
  <c r="Z669"/>
  <c r="X669"/>
  <c r="AL668"/>
  <c r="AG668"/>
  <c r="AC668"/>
  <c r="AB668"/>
  <c r="AA668"/>
  <c r="Z668"/>
  <c r="AD668" s="1"/>
  <c r="AE668" s="1"/>
  <c r="AJ668" s="1"/>
  <c r="AH668" s="1"/>
  <c r="X668"/>
  <c r="AL667"/>
  <c r="AG667"/>
  <c r="AC667"/>
  <c r="AB667"/>
  <c r="AA667"/>
  <c r="Z667"/>
  <c r="X667"/>
  <c r="AL666"/>
  <c r="AG666"/>
  <c r="AC666"/>
  <c r="AB666"/>
  <c r="AA666"/>
  <c r="Z666"/>
  <c r="X666"/>
  <c r="AL665"/>
  <c r="AG665"/>
  <c r="AC665"/>
  <c r="AB665"/>
  <c r="AA665"/>
  <c r="Z665"/>
  <c r="X665"/>
  <c r="AL664"/>
  <c r="AG664"/>
  <c r="AC664"/>
  <c r="AB664"/>
  <c r="AA664"/>
  <c r="Z664"/>
  <c r="AD664" s="1"/>
  <c r="AE664" s="1"/>
  <c r="AJ664" s="1"/>
  <c r="AH664" s="1"/>
  <c r="X664"/>
  <c r="AL663"/>
  <c r="AG663"/>
  <c r="AC663"/>
  <c r="AB663"/>
  <c r="AA663"/>
  <c r="Z663"/>
  <c r="X663"/>
  <c r="AL662"/>
  <c r="AG662"/>
  <c r="AC662"/>
  <c r="AB662"/>
  <c r="AA662"/>
  <c r="Z662"/>
  <c r="X662"/>
  <c r="AL661"/>
  <c r="AG661"/>
  <c r="AC661"/>
  <c r="AB661"/>
  <c r="AA661"/>
  <c r="Z661"/>
  <c r="X661"/>
  <c r="AL660"/>
  <c r="AG660"/>
  <c r="AC660"/>
  <c r="AB660"/>
  <c r="AA660"/>
  <c r="Z660"/>
  <c r="AD660" s="1"/>
  <c r="AE660" s="1"/>
  <c r="AJ660" s="1"/>
  <c r="AH660" s="1"/>
  <c r="X660"/>
  <c r="AL659"/>
  <c r="AG659"/>
  <c r="AC659"/>
  <c r="AB659"/>
  <c r="AA659"/>
  <c r="Z659"/>
  <c r="X659"/>
  <c r="AL658"/>
  <c r="AG658"/>
  <c r="AC658"/>
  <c r="AB658"/>
  <c r="AA658"/>
  <c r="Z658"/>
  <c r="X658"/>
  <c r="AL657"/>
  <c r="AG657"/>
  <c r="AC657"/>
  <c r="AB657"/>
  <c r="AA657"/>
  <c r="Z657"/>
  <c r="X657"/>
  <c r="AL656"/>
  <c r="AG656"/>
  <c r="AC656"/>
  <c r="AB656"/>
  <c r="AA656"/>
  <c r="Z656"/>
  <c r="AD656" s="1"/>
  <c r="AE656" s="1"/>
  <c r="AJ656" s="1"/>
  <c r="AH656" s="1"/>
  <c r="X656"/>
  <c r="AL655"/>
  <c r="AG655"/>
  <c r="AC655"/>
  <c r="AB655"/>
  <c r="AA655"/>
  <c r="Z655"/>
  <c r="X655"/>
  <c r="AL654"/>
  <c r="AG654"/>
  <c r="AC654"/>
  <c r="AB654"/>
  <c r="AA654"/>
  <c r="Z654"/>
  <c r="X654"/>
  <c r="AL653"/>
  <c r="AG653"/>
  <c r="AC653"/>
  <c r="AB653"/>
  <c r="AA653"/>
  <c r="Z653"/>
  <c r="X653"/>
  <c r="AL652"/>
  <c r="AG652"/>
  <c r="AC652"/>
  <c r="AB652"/>
  <c r="AA652"/>
  <c r="Z652"/>
  <c r="AD652" s="1"/>
  <c r="AE652" s="1"/>
  <c r="X652"/>
  <c r="AL651"/>
  <c r="AG651"/>
  <c r="AC651"/>
  <c r="AB651"/>
  <c r="AA651"/>
  <c r="Z651"/>
  <c r="X651"/>
  <c r="AL650"/>
  <c r="AG650"/>
  <c r="AC650"/>
  <c r="AB650"/>
  <c r="AA650"/>
  <c r="Z650"/>
  <c r="X650"/>
  <c r="AL649"/>
  <c r="AG649"/>
  <c r="AC649"/>
  <c r="AB649"/>
  <c r="AA649"/>
  <c r="Z649"/>
  <c r="X649"/>
  <c r="AL648"/>
  <c r="AG648"/>
  <c r="AC648"/>
  <c r="AB648"/>
  <c r="AA648"/>
  <c r="Z648"/>
  <c r="AD648" s="1"/>
  <c r="AE648" s="1"/>
  <c r="AJ648" s="1"/>
  <c r="AH648" s="1"/>
  <c r="X648"/>
  <c r="AL647"/>
  <c r="AG647"/>
  <c r="AC647"/>
  <c r="AB647"/>
  <c r="AA647"/>
  <c r="Z647"/>
  <c r="X647"/>
  <c r="AL646"/>
  <c r="AG646"/>
  <c r="AC646"/>
  <c r="AB646"/>
  <c r="AA646"/>
  <c r="Z646"/>
  <c r="X646"/>
  <c r="AL645"/>
  <c r="AG645"/>
  <c r="AC645"/>
  <c r="AB645"/>
  <c r="AA645"/>
  <c r="Z645"/>
  <c r="X645"/>
  <c r="AL644"/>
  <c r="AG644"/>
  <c r="AC644"/>
  <c r="AB644"/>
  <c r="AA644"/>
  <c r="Z644"/>
  <c r="AD644" s="1"/>
  <c r="AE644" s="1"/>
  <c r="AJ644" s="1"/>
  <c r="AH644" s="1"/>
  <c r="X644"/>
  <c r="AL643"/>
  <c r="AG643"/>
  <c r="AC643"/>
  <c r="AB643"/>
  <c r="AA643"/>
  <c r="Z643"/>
  <c r="X643"/>
  <c r="AL642"/>
  <c r="AG642"/>
  <c r="AC642"/>
  <c r="AB642"/>
  <c r="AA642"/>
  <c r="Z642"/>
  <c r="X642"/>
  <c r="AL641"/>
  <c r="AG641"/>
  <c r="AC641"/>
  <c r="AB641"/>
  <c r="AA641"/>
  <c r="Z641"/>
  <c r="X641"/>
  <c r="AL640"/>
  <c r="AG640"/>
  <c r="AC640"/>
  <c r="AB640"/>
  <c r="AA640"/>
  <c r="Z640"/>
  <c r="AD640" s="1"/>
  <c r="AE640" s="1"/>
  <c r="AJ640" s="1"/>
  <c r="AH640" s="1"/>
  <c r="X640"/>
  <c r="AL639"/>
  <c r="AG639"/>
  <c r="AC639"/>
  <c r="AB639"/>
  <c r="AA639"/>
  <c r="Z639"/>
  <c r="X639"/>
  <c r="AL638"/>
  <c r="AG638"/>
  <c r="AC638"/>
  <c r="AB638"/>
  <c r="AA638"/>
  <c r="Z638"/>
  <c r="X638"/>
  <c r="AL637"/>
  <c r="AG637"/>
  <c r="AC637"/>
  <c r="AB637"/>
  <c r="AA637"/>
  <c r="Z637"/>
  <c r="X637"/>
  <c r="AL636"/>
  <c r="AG636"/>
  <c r="AC636"/>
  <c r="AB636"/>
  <c r="AA636"/>
  <c r="Z636"/>
  <c r="AD636" s="1"/>
  <c r="AE636" s="1"/>
  <c r="AJ636" s="1"/>
  <c r="AH636" s="1"/>
  <c r="X636"/>
  <c r="AL635"/>
  <c r="AG635"/>
  <c r="AC635"/>
  <c r="AB635"/>
  <c r="AA635"/>
  <c r="Z635"/>
  <c r="X635"/>
  <c r="AL634"/>
  <c r="AG634"/>
  <c r="AC634"/>
  <c r="AB634"/>
  <c r="AA634"/>
  <c r="Z634"/>
  <c r="X634"/>
  <c r="AL633"/>
  <c r="AG633"/>
  <c r="AC633"/>
  <c r="AB633"/>
  <c r="AA633"/>
  <c r="Z633"/>
  <c r="X633"/>
  <c r="AL632"/>
  <c r="AG632"/>
  <c r="AC632"/>
  <c r="AB632"/>
  <c r="AA632"/>
  <c r="Z632"/>
  <c r="AD632" s="1"/>
  <c r="AE632" s="1"/>
  <c r="AJ632" s="1"/>
  <c r="AH632" s="1"/>
  <c r="X632"/>
  <c r="AL631"/>
  <c r="AG631"/>
  <c r="AC631"/>
  <c r="AB631"/>
  <c r="AA631"/>
  <c r="Z631"/>
  <c r="X631"/>
  <c r="AL630"/>
  <c r="AG630"/>
  <c r="AC630"/>
  <c r="AB630"/>
  <c r="AA630"/>
  <c r="Z630"/>
  <c r="X630"/>
  <c r="AL629"/>
  <c r="AG629"/>
  <c r="AC629"/>
  <c r="AB629"/>
  <c r="AA629"/>
  <c r="Z629"/>
  <c r="X629"/>
  <c r="AL628"/>
  <c r="AG628"/>
  <c r="AC628"/>
  <c r="AB628"/>
  <c r="AA628"/>
  <c r="Z628"/>
  <c r="X628"/>
  <c r="AL627"/>
  <c r="AG627"/>
  <c r="AC627"/>
  <c r="AB627"/>
  <c r="AA627"/>
  <c r="Z627"/>
  <c r="X627"/>
  <c r="AL626"/>
  <c r="AG626"/>
  <c r="AC626"/>
  <c r="AB626"/>
  <c r="AA626"/>
  <c r="Z626"/>
  <c r="X626"/>
  <c r="AL625"/>
  <c r="AG625"/>
  <c r="AC625"/>
  <c r="AB625"/>
  <c r="AA625"/>
  <c r="Z625"/>
  <c r="X625"/>
  <c r="AL624"/>
  <c r="AG624"/>
  <c r="AC624"/>
  <c r="AB624"/>
  <c r="AA624"/>
  <c r="Z624"/>
  <c r="X624"/>
  <c r="AL623"/>
  <c r="AG623"/>
  <c r="AC623"/>
  <c r="AB623"/>
  <c r="AA623"/>
  <c r="Z623"/>
  <c r="X623"/>
  <c r="AL622"/>
  <c r="AG622"/>
  <c r="AC622"/>
  <c r="AB622"/>
  <c r="AA622"/>
  <c r="Z622"/>
  <c r="X622"/>
  <c r="AL621"/>
  <c r="AG621"/>
  <c r="AC621"/>
  <c r="AB621"/>
  <c r="AA621"/>
  <c r="Z621"/>
  <c r="X621"/>
  <c r="AL620"/>
  <c r="AG620"/>
  <c r="AC620"/>
  <c r="AB620"/>
  <c r="AA620"/>
  <c r="Z620"/>
  <c r="X620"/>
  <c r="AL619"/>
  <c r="AG619"/>
  <c r="AC619"/>
  <c r="AB619"/>
  <c r="AA619"/>
  <c r="Z619"/>
  <c r="X619"/>
  <c r="AL618"/>
  <c r="AG618"/>
  <c r="AC618"/>
  <c r="AB618"/>
  <c r="AA618"/>
  <c r="Z618"/>
  <c r="X618"/>
  <c r="AL617"/>
  <c r="AG617"/>
  <c r="AC617"/>
  <c r="AB617"/>
  <c r="AA617"/>
  <c r="Z617"/>
  <c r="X617"/>
  <c r="AL616"/>
  <c r="AG616"/>
  <c r="AC616"/>
  <c r="AB616"/>
  <c r="AA616"/>
  <c r="Z616"/>
  <c r="X616"/>
  <c r="AL615"/>
  <c r="AG615"/>
  <c r="AC615"/>
  <c r="AB615"/>
  <c r="AA615"/>
  <c r="Z615"/>
  <c r="X615"/>
  <c r="AL614"/>
  <c r="AG614"/>
  <c r="AC614"/>
  <c r="AB614"/>
  <c r="AA614"/>
  <c r="Z614"/>
  <c r="X614"/>
  <c r="AL613"/>
  <c r="AG613"/>
  <c r="AC613"/>
  <c r="AB613"/>
  <c r="AA613"/>
  <c r="Z613"/>
  <c r="X613"/>
  <c r="AL612"/>
  <c r="AG612"/>
  <c r="AC612"/>
  <c r="AB612"/>
  <c r="AA612"/>
  <c r="Z612"/>
  <c r="X612"/>
  <c r="AL611"/>
  <c r="AG611"/>
  <c r="AC611"/>
  <c r="AB611"/>
  <c r="AA611"/>
  <c r="Z611"/>
  <c r="X611"/>
  <c r="AL610"/>
  <c r="AG610"/>
  <c r="AC610"/>
  <c r="AB610"/>
  <c r="AA610"/>
  <c r="Z610"/>
  <c r="X610"/>
  <c r="AL609"/>
  <c r="AG609"/>
  <c r="AC609"/>
  <c r="AB609"/>
  <c r="AA609"/>
  <c r="Z609"/>
  <c r="X609"/>
  <c r="AL608"/>
  <c r="AG608"/>
  <c r="AC608"/>
  <c r="AB608"/>
  <c r="AA608"/>
  <c r="Z608"/>
  <c r="X608"/>
  <c r="AL607"/>
  <c r="AG607"/>
  <c r="AC607"/>
  <c r="AB607"/>
  <c r="AA607"/>
  <c r="Z607"/>
  <c r="X607"/>
  <c r="AL606"/>
  <c r="AG606"/>
  <c r="AC606"/>
  <c r="AB606"/>
  <c r="AA606"/>
  <c r="Z606"/>
  <c r="X606"/>
  <c r="AL605"/>
  <c r="AG605"/>
  <c r="AC605"/>
  <c r="AB605"/>
  <c r="AA605"/>
  <c r="Z605"/>
  <c r="X605"/>
  <c r="AL604"/>
  <c r="AG604"/>
  <c r="AC604"/>
  <c r="AB604"/>
  <c r="AA604"/>
  <c r="Z604"/>
  <c r="AD604" s="1"/>
  <c r="AE604" s="1"/>
  <c r="AJ604" s="1"/>
  <c r="AH604" s="1"/>
  <c r="X604"/>
  <c r="AL603"/>
  <c r="AG603"/>
  <c r="AC603"/>
  <c r="AB603"/>
  <c r="AA603"/>
  <c r="Z603"/>
  <c r="X603"/>
  <c r="AL602"/>
  <c r="AG602"/>
  <c r="AC602"/>
  <c r="AB602"/>
  <c r="AA602"/>
  <c r="Z602"/>
  <c r="X602"/>
  <c r="AL601"/>
  <c r="AG601"/>
  <c r="AC601"/>
  <c r="AB601"/>
  <c r="AA601"/>
  <c r="Z601"/>
  <c r="X601"/>
  <c r="AL600"/>
  <c r="AG600"/>
  <c r="AC600"/>
  <c r="AB600"/>
  <c r="AA600"/>
  <c r="Z600"/>
  <c r="AD600" s="1"/>
  <c r="AE600" s="1"/>
  <c r="AJ600" s="1"/>
  <c r="AH600" s="1"/>
  <c r="X600"/>
  <c r="AL599"/>
  <c r="AG599"/>
  <c r="AC599"/>
  <c r="AB599"/>
  <c r="AA599"/>
  <c r="Z599"/>
  <c r="X599"/>
  <c r="AL598"/>
  <c r="AG598"/>
  <c r="AC598"/>
  <c r="AB598"/>
  <c r="AA598"/>
  <c r="Z598"/>
  <c r="X598"/>
  <c r="AL597"/>
  <c r="AG597"/>
  <c r="AC597"/>
  <c r="AB597"/>
  <c r="AA597"/>
  <c r="Z597"/>
  <c r="X597"/>
  <c r="AL596"/>
  <c r="AG596"/>
  <c r="AC596"/>
  <c r="AB596"/>
  <c r="AA596"/>
  <c r="Z596"/>
  <c r="AD596" s="1"/>
  <c r="AE596" s="1"/>
  <c r="AJ596" s="1"/>
  <c r="AH596" s="1"/>
  <c r="X596"/>
  <c r="AL595"/>
  <c r="AG595"/>
  <c r="AC595"/>
  <c r="AB595"/>
  <c r="AA595"/>
  <c r="Z595"/>
  <c r="X595"/>
  <c r="AL594"/>
  <c r="AG594"/>
  <c r="AC594"/>
  <c r="AB594"/>
  <c r="AA594"/>
  <c r="Z594"/>
  <c r="X594"/>
  <c r="AL593"/>
  <c r="AG593"/>
  <c r="AC593"/>
  <c r="AB593"/>
  <c r="AA593"/>
  <c r="Z593"/>
  <c r="X593"/>
  <c r="AL592"/>
  <c r="AG592"/>
  <c r="AC592"/>
  <c r="AB592"/>
  <c r="AA592"/>
  <c r="Z592"/>
  <c r="AD592" s="1"/>
  <c r="AE592" s="1"/>
  <c r="AJ592" s="1"/>
  <c r="AH592" s="1"/>
  <c r="X592"/>
  <c r="AL591"/>
  <c r="AG591"/>
  <c r="AC591"/>
  <c r="AB591"/>
  <c r="AA591"/>
  <c r="Z591"/>
  <c r="X591"/>
  <c r="AL590"/>
  <c r="AG590"/>
  <c r="AC590"/>
  <c r="AB590"/>
  <c r="AA590"/>
  <c r="Z590"/>
  <c r="X590"/>
  <c r="AL589"/>
  <c r="AG589"/>
  <c r="AC589"/>
  <c r="AB589"/>
  <c r="AA589"/>
  <c r="Z589"/>
  <c r="X589"/>
  <c r="AL588"/>
  <c r="AG588"/>
  <c r="AC588"/>
  <c r="AB588"/>
  <c r="AA588"/>
  <c r="Z588"/>
  <c r="X588"/>
  <c r="AL587"/>
  <c r="AG587"/>
  <c r="AC587"/>
  <c r="AB587"/>
  <c r="AA587"/>
  <c r="Z587"/>
  <c r="X587"/>
  <c r="AL586"/>
  <c r="AG586"/>
  <c r="AC586"/>
  <c r="AB586"/>
  <c r="AA586"/>
  <c r="Z586"/>
  <c r="X586"/>
  <c r="AL585"/>
  <c r="AG585"/>
  <c r="AC585"/>
  <c r="AB585"/>
  <c r="AA585"/>
  <c r="Z585"/>
  <c r="X585"/>
  <c r="AL584"/>
  <c r="AG584"/>
  <c r="AC584"/>
  <c r="AB584"/>
  <c r="AA584"/>
  <c r="Z584"/>
  <c r="AD584" s="1"/>
  <c r="AE584" s="1"/>
  <c r="AJ584" s="1"/>
  <c r="AH584" s="1"/>
  <c r="X584"/>
  <c r="AL583"/>
  <c r="AG583"/>
  <c r="AC583"/>
  <c r="AB583"/>
  <c r="AA583"/>
  <c r="Z583"/>
  <c r="X583"/>
  <c r="AL582"/>
  <c r="AG582"/>
  <c r="AC582"/>
  <c r="AB582"/>
  <c r="AA582"/>
  <c r="Z582"/>
  <c r="X582"/>
  <c r="AL581"/>
  <c r="AG581"/>
  <c r="AC581"/>
  <c r="AB581"/>
  <c r="AA581"/>
  <c r="Z581"/>
  <c r="X581"/>
  <c r="AL580"/>
  <c r="AG580"/>
  <c r="AC580"/>
  <c r="AB580"/>
  <c r="AA580"/>
  <c r="Z580"/>
  <c r="AD580" s="1"/>
  <c r="AE580" s="1"/>
  <c r="AJ580" s="1"/>
  <c r="AH580" s="1"/>
  <c r="X580"/>
  <c r="AL579"/>
  <c r="AG579"/>
  <c r="AC579"/>
  <c r="AB579"/>
  <c r="AA579"/>
  <c r="Z579"/>
  <c r="X579"/>
  <c r="AL578"/>
  <c r="AG578"/>
  <c r="AC578"/>
  <c r="AB578"/>
  <c r="AA578"/>
  <c r="Z578"/>
  <c r="X578"/>
  <c r="AL577"/>
  <c r="AG577"/>
  <c r="AC577"/>
  <c r="AB577"/>
  <c r="AA577"/>
  <c r="Z577"/>
  <c r="X577"/>
  <c r="AL576"/>
  <c r="AG576"/>
  <c r="AC576"/>
  <c r="AB576"/>
  <c r="AA576"/>
  <c r="Z576"/>
  <c r="AD576" s="1"/>
  <c r="AE576" s="1"/>
  <c r="AJ576" s="1"/>
  <c r="AH576" s="1"/>
  <c r="X576"/>
  <c r="AL575"/>
  <c r="AG575"/>
  <c r="AC575"/>
  <c r="AB575"/>
  <c r="AA575"/>
  <c r="Z575"/>
  <c r="X575"/>
  <c r="AL574"/>
  <c r="AG574"/>
  <c r="AC574"/>
  <c r="AB574"/>
  <c r="AA574"/>
  <c r="Z574"/>
  <c r="X574"/>
  <c r="AL573"/>
  <c r="AG573"/>
  <c r="AC573"/>
  <c r="AB573"/>
  <c r="AA573"/>
  <c r="Z573"/>
  <c r="X573"/>
  <c r="AL572"/>
  <c r="AG572"/>
  <c r="AC572"/>
  <c r="AB572"/>
  <c r="AA572"/>
  <c r="Z572"/>
  <c r="AD572" s="1"/>
  <c r="AE572" s="1"/>
  <c r="AJ572" s="1"/>
  <c r="AH572" s="1"/>
  <c r="X572"/>
  <c r="AL571"/>
  <c r="AG571"/>
  <c r="AC571"/>
  <c r="AB571"/>
  <c r="AA571"/>
  <c r="Z571"/>
  <c r="X571"/>
  <c r="AL570"/>
  <c r="AG570"/>
  <c r="AC570"/>
  <c r="AB570"/>
  <c r="AA570"/>
  <c r="Z570"/>
  <c r="X570"/>
  <c r="AL569"/>
  <c r="AG569"/>
  <c r="AC569"/>
  <c r="AB569"/>
  <c r="AA569"/>
  <c r="Z569"/>
  <c r="X569"/>
  <c r="AL568"/>
  <c r="AG568"/>
  <c r="AC568"/>
  <c r="AB568"/>
  <c r="AA568"/>
  <c r="Z568"/>
  <c r="AD568" s="1"/>
  <c r="AE568" s="1"/>
  <c r="AJ568" s="1"/>
  <c r="AH568" s="1"/>
  <c r="X568"/>
  <c r="AL567"/>
  <c r="AG567"/>
  <c r="AC567"/>
  <c r="AB567"/>
  <c r="AA567"/>
  <c r="Z567"/>
  <c r="X567"/>
  <c r="AL566"/>
  <c r="AG566"/>
  <c r="AC566"/>
  <c r="AB566"/>
  <c r="AA566"/>
  <c r="Z566"/>
  <c r="X566"/>
  <c r="AL565"/>
  <c r="AG565"/>
  <c r="AC565"/>
  <c r="AB565"/>
  <c r="AA565"/>
  <c r="Z565"/>
  <c r="X565"/>
  <c r="AL564"/>
  <c r="AG564"/>
  <c r="AC564"/>
  <c r="AB564"/>
  <c r="AA564"/>
  <c r="Z564"/>
  <c r="AD564" s="1"/>
  <c r="AE564" s="1"/>
  <c r="AJ564" s="1"/>
  <c r="AH564" s="1"/>
  <c r="X564"/>
  <c r="AL563"/>
  <c r="AG563"/>
  <c r="AC563"/>
  <c r="AB563"/>
  <c r="AA563"/>
  <c r="Z563"/>
  <c r="X563"/>
  <c r="AL562"/>
  <c r="AG562"/>
  <c r="AC562"/>
  <c r="AB562"/>
  <c r="AA562"/>
  <c r="Z562"/>
  <c r="X562"/>
  <c r="AL561"/>
  <c r="AG561"/>
  <c r="AC561"/>
  <c r="AB561"/>
  <c r="AA561"/>
  <c r="Z561"/>
  <c r="X561"/>
  <c r="AL560"/>
  <c r="AG560"/>
  <c r="AC560"/>
  <c r="AB560"/>
  <c r="AA560"/>
  <c r="Z560"/>
  <c r="AD560" s="1"/>
  <c r="AE560" s="1"/>
  <c r="AJ560" s="1"/>
  <c r="AH560" s="1"/>
  <c r="X560"/>
  <c r="AL559"/>
  <c r="AG559"/>
  <c r="AC559"/>
  <c r="AB559"/>
  <c r="AA559"/>
  <c r="Z559"/>
  <c r="X559"/>
  <c r="AL558"/>
  <c r="AG558"/>
  <c r="AC558"/>
  <c r="AB558"/>
  <c r="AA558"/>
  <c r="Z558"/>
  <c r="X558"/>
  <c r="AL557"/>
  <c r="AG557"/>
  <c r="AC557"/>
  <c r="AB557"/>
  <c r="AA557"/>
  <c r="Z557"/>
  <c r="X557"/>
  <c r="AL556"/>
  <c r="AG556"/>
  <c r="AC556"/>
  <c r="AB556"/>
  <c r="AA556"/>
  <c r="Z556"/>
  <c r="AD556" s="1"/>
  <c r="AE556" s="1"/>
  <c r="AJ556" s="1"/>
  <c r="AH556" s="1"/>
  <c r="X556"/>
  <c r="AL555"/>
  <c r="AG555"/>
  <c r="AC555"/>
  <c r="AB555"/>
  <c r="AA555"/>
  <c r="Z555"/>
  <c r="X555"/>
  <c r="AL554"/>
  <c r="AG554"/>
  <c r="AC554"/>
  <c r="AB554"/>
  <c r="AA554"/>
  <c r="Z554"/>
  <c r="X554"/>
  <c r="AL553"/>
  <c r="AG553"/>
  <c r="AC553"/>
  <c r="AB553"/>
  <c r="AA553"/>
  <c r="Z553"/>
  <c r="X553"/>
  <c r="AL552"/>
  <c r="AG552"/>
  <c r="AC552"/>
  <c r="AB552"/>
  <c r="AA552"/>
  <c r="Z552"/>
  <c r="AD552" s="1"/>
  <c r="AE552" s="1"/>
  <c r="AJ552" s="1"/>
  <c r="AH552" s="1"/>
  <c r="X552"/>
  <c r="AL551"/>
  <c r="AG551"/>
  <c r="AC551"/>
  <c r="AB551"/>
  <c r="AA551"/>
  <c r="Z551"/>
  <c r="X551"/>
  <c r="AL550"/>
  <c r="AG550"/>
  <c r="AC550"/>
  <c r="AB550"/>
  <c r="AA550"/>
  <c r="Z550"/>
  <c r="X550"/>
  <c r="AL549"/>
  <c r="AG549"/>
  <c r="AC549"/>
  <c r="AB549"/>
  <c r="AA549"/>
  <c r="Z549"/>
  <c r="X549"/>
  <c r="AL548"/>
  <c r="AG548"/>
  <c r="AC548"/>
  <c r="AB548"/>
  <c r="AA548"/>
  <c r="Z548"/>
  <c r="AD548" s="1"/>
  <c r="AE548" s="1"/>
  <c r="AJ548" s="1"/>
  <c r="AH548" s="1"/>
  <c r="X548"/>
  <c r="AL547"/>
  <c r="AG547"/>
  <c r="AC547"/>
  <c r="AB547"/>
  <c r="AA547"/>
  <c r="Z547"/>
  <c r="X547"/>
  <c r="AL546"/>
  <c r="AG546"/>
  <c r="AC546"/>
  <c r="AB546"/>
  <c r="AA546"/>
  <c r="Z546"/>
  <c r="X546"/>
  <c r="AL545"/>
  <c r="AG545"/>
  <c r="AC545"/>
  <c r="AB545"/>
  <c r="AA545"/>
  <c r="Z545"/>
  <c r="X545"/>
  <c r="AL544"/>
  <c r="AG544"/>
  <c r="AC544"/>
  <c r="AB544"/>
  <c r="AA544"/>
  <c r="Z544"/>
  <c r="AD544" s="1"/>
  <c r="AE544" s="1"/>
  <c r="AJ544" s="1"/>
  <c r="AH544" s="1"/>
  <c r="X544"/>
  <c r="AL543"/>
  <c r="AG543"/>
  <c r="AC543"/>
  <c r="AB543"/>
  <c r="AA543"/>
  <c r="Z543"/>
  <c r="X543"/>
  <c r="AL542"/>
  <c r="AG542"/>
  <c r="AC542"/>
  <c r="AB542"/>
  <c r="AA542"/>
  <c r="Z542"/>
  <c r="X542"/>
  <c r="AL541"/>
  <c r="AG541"/>
  <c r="AC541"/>
  <c r="AB541"/>
  <c r="AA541"/>
  <c r="Z541"/>
  <c r="X541"/>
  <c r="AL540"/>
  <c r="AG540"/>
  <c r="AC540"/>
  <c r="AB540"/>
  <c r="AA540"/>
  <c r="Z540"/>
  <c r="AD540" s="1"/>
  <c r="AE540" s="1"/>
  <c r="AJ540" s="1"/>
  <c r="AH540" s="1"/>
  <c r="X540"/>
  <c r="AL539"/>
  <c r="AG539"/>
  <c r="AC539"/>
  <c r="AB539"/>
  <c r="AA539"/>
  <c r="Z539"/>
  <c r="X539"/>
  <c r="AL538"/>
  <c r="AG538"/>
  <c r="AC538"/>
  <c r="AB538"/>
  <c r="AA538"/>
  <c r="Z538"/>
  <c r="X538"/>
  <c r="AL537"/>
  <c r="AG537"/>
  <c r="AC537"/>
  <c r="AB537"/>
  <c r="AA537"/>
  <c r="Z537"/>
  <c r="X537"/>
  <c r="AL536"/>
  <c r="AG536"/>
  <c r="AC536"/>
  <c r="AB536"/>
  <c r="AA536"/>
  <c r="Z536"/>
  <c r="AD536" s="1"/>
  <c r="AE536" s="1"/>
  <c r="AJ536" s="1"/>
  <c r="AH536" s="1"/>
  <c r="X536"/>
  <c r="AL535"/>
  <c r="AG535"/>
  <c r="AC535"/>
  <c r="AB535"/>
  <c r="AA535"/>
  <c r="Z535"/>
  <c r="X535"/>
  <c r="AL534"/>
  <c r="AG534"/>
  <c r="AC534"/>
  <c r="AB534"/>
  <c r="AA534"/>
  <c r="Z534"/>
  <c r="X534"/>
  <c r="AL533"/>
  <c r="AG533"/>
  <c r="AC533"/>
  <c r="AB533"/>
  <c r="AA533"/>
  <c r="Z533"/>
  <c r="X533"/>
  <c r="AL532"/>
  <c r="AG532"/>
  <c r="AC532"/>
  <c r="AB532"/>
  <c r="AA532"/>
  <c r="Z532"/>
  <c r="AD532" s="1"/>
  <c r="AE532" s="1"/>
  <c r="AJ532" s="1"/>
  <c r="AH532" s="1"/>
  <c r="X532"/>
  <c r="AL531"/>
  <c r="AG531"/>
  <c r="AC531"/>
  <c r="AB531"/>
  <c r="AA531"/>
  <c r="Z531"/>
  <c r="X531"/>
  <c r="AL530"/>
  <c r="AG530"/>
  <c r="AC530"/>
  <c r="AB530"/>
  <c r="AA530"/>
  <c r="Z530"/>
  <c r="X530"/>
  <c r="AL529"/>
  <c r="AG529"/>
  <c r="AC529"/>
  <c r="AB529"/>
  <c r="AA529"/>
  <c r="Z529"/>
  <c r="X529"/>
  <c r="AL528"/>
  <c r="AG528"/>
  <c r="AC528"/>
  <c r="AB528"/>
  <c r="AA528"/>
  <c r="Z528"/>
  <c r="AD528" s="1"/>
  <c r="AE528" s="1"/>
  <c r="AJ528" s="1"/>
  <c r="AH528" s="1"/>
  <c r="X528"/>
  <c r="AL527"/>
  <c r="AG527"/>
  <c r="AC527"/>
  <c r="AB527"/>
  <c r="AA527"/>
  <c r="Z527"/>
  <c r="X527"/>
  <c r="AL526"/>
  <c r="AG526"/>
  <c r="AC526"/>
  <c r="AB526"/>
  <c r="AA526"/>
  <c r="Z526"/>
  <c r="X526"/>
  <c r="AL525"/>
  <c r="AG525"/>
  <c r="AC525"/>
  <c r="AB525"/>
  <c r="AA525"/>
  <c r="Z525"/>
  <c r="X525"/>
  <c r="AL524"/>
  <c r="AG524"/>
  <c r="AC524"/>
  <c r="AB524"/>
  <c r="AA524"/>
  <c r="Z524"/>
  <c r="AD524" s="1"/>
  <c r="AE524" s="1"/>
  <c r="AJ524" s="1"/>
  <c r="AH524" s="1"/>
  <c r="X524"/>
  <c r="AL523"/>
  <c r="AG523"/>
  <c r="AC523"/>
  <c r="AB523"/>
  <c r="AA523"/>
  <c r="Z523"/>
  <c r="X523"/>
  <c r="AL522"/>
  <c r="AG522"/>
  <c r="AC522"/>
  <c r="AB522"/>
  <c r="AA522"/>
  <c r="Z522"/>
  <c r="X522"/>
  <c r="AL521"/>
  <c r="AG521"/>
  <c r="AC521"/>
  <c r="AB521"/>
  <c r="AA521"/>
  <c r="Z521"/>
  <c r="X521"/>
  <c r="AL520"/>
  <c r="AG520"/>
  <c r="AC520"/>
  <c r="AB520"/>
  <c r="AA520"/>
  <c r="Z520"/>
  <c r="AD520" s="1"/>
  <c r="AE520" s="1"/>
  <c r="AJ520" s="1"/>
  <c r="AH520" s="1"/>
  <c r="X520"/>
  <c r="AL519"/>
  <c r="AG519"/>
  <c r="AC519"/>
  <c r="AB519"/>
  <c r="AA519"/>
  <c r="Z519"/>
  <c r="X519"/>
  <c r="AL518"/>
  <c r="AG518"/>
  <c r="AC518"/>
  <c r="AB518"/>
  <c r="AA518"/>
  <c r="Z518"/>
  <c r="X518"/>
  <c r="AL517"/>
  <c r="AG517"/>
  <c r="AC517"/>
  <c r="AB517"/>
  <c r="AA517"/>
  <c r="Z517"/>
  <c r="X517"/>
  <c r="AL516"/>
  <c r="AG516"/>
  <c r="AC516"/>
  <c r="AB516"/>
  <c r="AA516"/>
  <c r="Z516"/>
  <c r="AD516" s="1"/>
  <c r="AE516" s="1"/>
  <c r="AJ516" s="1"/>
  <c r="AH516" s="1"/>
  <c r="X516"/>
  <c r="AL515"/>
  <c r="AG515"/>
  <c r="AC515"/>
  <c r="AB515"/>
  <c r="AA515"/>
  <c r="Z515"/>
  <c r="X515"/>
  <c r="AL514"/>
  <c r="AG514"/>
  <c r="AC514"/>
  <c r="AB514"/>
  <c r="AA514"/>
  <c r="Z514"/>
  <c r="X514"/>
  <c r="AL513"/>
  <c r="AG513"/>
  <c r="AC513"/>
  <c r="AB513"/>
  <c r="AA513"/>
  <c r="Z513"/>
  <c r="X513"/>
  <c r="AL512"/>
  <c r="AG512"/>
  <c r="AC512"/>
  <c r="AB512"/>
  <c r="AA512"/>
  <c r="Z512"/>
  <c r="X512"/>
  <c r="AL511"/>
  <c r="AG511"/>
  <c r="AC511"/>
  <c r="AB511"/>
  <c r="AA511"/>
  <c r="Z511"/>
  <c r="X511"/>
  <c r="AL510"/>
  <c r="AG510"/>
  <c r="AC510"/>
  <c r="AB510"/>
  <c r="AA510"/>
  <c r="Z510"/>
  <c r="X510"/>
  <c r="AL509"/>
  <c r="AG509"/>
  <c r="AC509"/>
  <c r="AB509"/>
  <c r="AA509"/>
  <c r="Z509"/>
  <c r="X509"/>
  <c r="AL508"/>
  <c r="AG508"/>
  <c r="AC508"/>
  <c r="AB508"/>
  <c r="AA508"/>
  <c r="Z508"/>
  <c r="X508"/>
  <c r="AL507"/>
  <c r="AG507"/>
  <c r="AC507"/>
  <c r="AB507"/>
  <c r="AA507"/>
  <c r="Z507"/>
  <c r="X507"/>
  <c r="AL506"/>
  <c r="AG506"/>
  <c r="AC506"/>
  <c r="AB506"/>
  <c r="AA506"/>
  <c r="Z506"/>
  <c r="X506"/>
  <c r="AL505"/>
  <c r="AG505"/>
  <c r="AC505"/>
  <c r="AB505"/>
  <c r="AA505"/>
  <c r="Z505"/>
  <c r="X505"/>
  <c r="AL504"/>
  <c r="AG504"/>
  <c r="AC504"/>
  <c r="AB504"/>
  <c r="AA504"/>
  <c r="Z504"/>
  <c r="X504"/>
  <c r="AL503"/>
  <c r="AG503"/>
  <c r="AC503"/>
  <c r="AB503"/>
  <c r="AA503"/>
  <c r="Z503"/>
  <c r="X503"/>
  <c r="AL502"/>
  <c r="AG502"/>
  <c r="AC502"/>
  <c r="AB502"/>
  <c r="AA502"/>
  <c r="Z502"/>
  <c r="X502"/>
  <c r="AL501"/>
  <c r="AG501"/>
  <c r="AC501"/>
  <c r="AB501"/>
  <c r="AA501"/>
  <c r="Z501"/>
  <c r="X501"/>
  <c r="AL500"/>
  <c r="AG500"/>
  <c r="AC500"/>
  <c r="AB500"/>
  <c r="AA500"/>
  <c r="Z500"/>
  <c r="X500"/>
  <c r="AL499"/>
  <c r="AG499"/>
  <c r="AC499"/>
  <c r="AB499"/>
  <c r="AA499"/>
  <c r="Z499"/>
  <c r="X499"/>
  <c r="AL498"/>
  <c r="AG498"/>
  <c r="AC498"/>
  <c r="AB498"/>
  <c r="AA498"/>
  <c r="Z498"/>
  <c r="X498"/>
  <c r="AL497"/>
  <c r="AG497"/>
  <c r="AC497"/>
  <c r="AB497"/>
  <c r="AA497"/>
  <c r="Z497"/>
  <c r="X497"/>
  <c r="AL496"/>
  <c r="AG496"/>
  <c r="AC496"/>
  <c r="AB496"/>
  <c r="AA496"/>
  <c r="Z496"/>
  <c r="X496"/>
  <c r="AL495"/>
  <c r="AG495"/>
  <c r="AC495"/>
  <c r="AB495"/>
  <c r="AA495"/>
  <c r="Z495"/>
  <c r="X495"/>
  <c r="AL494"/>
  <c r="AG494"/>
  <c r="AC494"/>
  <c r="AB494"/>
  <c r="AA494"/>
  <c r="Z494"/>
  <c r="X494"/>
  <c r="AL493"/>
  <c r="AG493"/>
  <c r="AC493"/>
  <c r="AB493"/>
  <c r="AA493"/>
  <c r="Z493"/>
  <c r="X493"/>
  <c r="AL492"/>
  <c r="AG492"/>
  <c r="AC492"/>
  <c r="AB492"/>
  <c r="AA492"/>
  <c r="Z492"/>
  <c r="X492"/>
  <c r="AL491"/>
  <c r="AG491"/>
  <c r="AC491"/>
  <c r="AB491"/>
  <c r="AA491"/>
  <c r="Z491"/>
  <c r="X491"/>
  <c r="AL490"/>
  <c r="AG490"/>
  <c r="AC490"/>
  <c r="AB490"/>
  <c r="AA490"/>
  <c r="Z490"/>
  <c r="X490"/>
  <c r="AL489"/>
  <c r="AG489"/>
  <c r="AC489"/>
  <c r="AB489"/>
  <c r="AA489"/>
  <c r="Z489"/>
  <c r="X489"/>
  <c r="AL488"/>
  <c r="AG488"/>
  <c r="AC488"/>
  <c r="AB488"/>
  <c r="AA488"/>
  <c r="Z488"/>
  <c r="X488"/>
  <c r="AL487"/>
  <c r="AG487"/>
  <c r="AC487"/>
  <c r="AB487"/>
  <c r="AA487"/>
  <c r="Z487"/>
  <c r="X487"/>
  <c r="AL486"/>
  <c r="AG486"/>
  <c r="AC486"/>
  <c r="AB486"/>
  <c r="AA486"/>
  <c r="Z486"/>
  <c r="X486"/>
  <c r="AL485"/>
  <c r="AG485"/>
  <c r="AC485"/>
  <c r="AB485"/>
  <c r="AA485"/>
  <c r="Z485"/>
  <c r="X485"/>
  <c r="AL484"/>
  <c r="AG484"/>
  <c r="AC484"/>
  <c r="AB484"/>
  <c r="AA484"/>
  <c r="Z484"/>
  <c r="X484"/>
  <c r="AL483"/>
  <c r="AG483"/>
  <c r="AC483"/>
  <c r="AB483"/>
  <c r="AA483"/>
  <c r="Z483"/>
  <c r="X483"/>
  <c r="AL482"/>
  <c r="AG482"/>
  <c r="AC482"/>
  <c r="AB482"/>
  <c r="AA482"/>
  <c r="Z482"/>
  <c r="X482"/>
  <c r="AL481"/>
  <c r="AG481"/>
  <c r="AC481"/>
  <c r="AB481"/>
  <c r="AA481"/>
  <c r="Z481"/>
  <c r="X481"/>
  <c r="AL480"/>
  <c r="AG480"/>
  <c r="AC480"/>
  <c r="AB480"/>
  <c r="AA480"/>
  <c r="Z480"/>
  <c r="AD480" s="1"/>
  <c r="AE480" s="1"/>
  <c r="AJ480" s="1"/>
  <c r="AH480" s="1"/>
  <c r="X480"/>
  <c r="AL479"/>
  <c r="AG479"/>
  <c r="AC479"/>
  <c r="AB479"/>
  <c r="AA479"/>
  <c r="Z479"/>
  <c r="X479"/>
  <c r="AL478"/>
  <c r="AG478"/>
  <c r="AC478"/>
  <c r="AB478"/>
  <c r="AA478"/>
  <c r="Z478"/>
  <c r="X478"/>
  <c r="AL477"/>
  <c r="AG477"/>
  <c r="AC477"/>
  <c r="AB477"/>
  <c r="AA477"/>
  <c r="Z477"/>
  <c r="X477"/>
  <c r="AL476"/>
  <c r="AG476"/>
  <c r="AC476"/>
  <c r="AB476"/>
  <c r="AA476"/>
  <c r="Z476"/>
  <c r="AD476" s="1"/>
  <c r="AE476" s="1"/>
  <c r="AJ476" s="1"/>
  <c r="AH476" s="1"/>
  <c r="X476"/>
  <c r="AL475"/>
  <c r="AG475"/>
  <c r="AC475"/>
  <c r="AB475"/>
  <c r="AA475"/>
  <c r="Z475"/>
  <c r="X475"/>
  <c r="AL474"/>
  <c r="AG474"/>
  <c r="AC474"/>
  <c r="AB474"/>
  <c r="AA474"/>
  <c r="Z474"/>
  <c r="X474"/>
  <c r="AL473"/>
  <c r="AG473"/>
  <c r="AC473"/>
  <c r="AB473"/>
  <c r="AA473"/>
  <c r="Z473"/>
  <c r="X473"/>
  <c r="AL472"/>
  <c r="AG472"/>
  <c r="AC472"/>
  <c r="AB472"/>
  <c r="AA472"/>
  <c r="Z472"/>
  <c r="AD472" s="1"/>
  <c r="AE472" s="1"/>
  <c r="AJ472" s="1"/>
  <c r="AH472" s="1"/>
  <c r="X472"/>
  <c r="AL471"/>
  <c r="AG471"/>
  <c r="AC471"/>
  <c r="AB471"/>
  <c r="AA471"/>
  <c r="Z471"/>
  <c r="X471"/>
  <c r="AL470"/>
  <c r="AG470"/>
  <c r="AC470"/>
  <c r="AB470"/>
  <c r="AA470"/>
  <c r="Z470"/>
  <c r="X470"/>
  <c r="AL469"/>
  <c r="AG469"/>
  <c r="AC469"/>
  <c r="AB469"/>
  <c r="AA469"/>
  <c r="Z469"/>
  <c r="X469"/>
  <c r="AL468"/>
  <c r="AG468"/>
  <c r="AC468"/>
  <c r="AB468"/>
  <c r="AA468"/>
  <c r="Z468"/>
  <c r="AD468" s="1"/>
  <c r="AE468" s="1"/>
  <c r="AJ468" s="1"/>
  <c r="AH468" s="1"/>
  <c r="X468"/>
  <c r="AL467"/>
  <c r="AG467"/>
  <c r="AC467"/>
  <c r="AB467"/>
  <c r="AA467"/>
  <c r="Z467"/>
  <c r="X467"/>
  <c r="AL466"/>
  <c r="AG466"/>
  <c r="AC466"/>
  <c r="AB466"/>
  <c r="AA466"/>
  <c r="Z466"/>
  <c r="X466"/>
  <c r="AL465"/>
  <c r="AG465"/>
  <c r="AC465"/>
  <c r="AB465"/>
  <c r="AA465"/>
  <c r="Z465"/>
  <c r="X465"/>
  <c r="AL464"/>
  <c r="AG464"/>
  <c r="AC464"/>
  <c r="AB464"/>
  <c r="AA464"/>
  <c r="Z464"/>
  <c r="AD464" s="1"/>
  <c r="AE464" s="1"/>
  <c r="AJ464" s="1"/>
  <c r="AH464" s="1"/>
  <c r="X464"/>
  <c r="AL463"/>
  <c r="AG463"/>
  <c r="AC463"/>
  <c r="AB463"/>
  <c r="AA463"/>
  <c r="Z463"/>
  <c r="X463"/>
  <c r="AL462"/>
  <c r="AG462"/>
  <c r="AC462"/>
  <c r="AB462"/>
  <c r="AA462"/>
  <c r="Z462"/>
  <c r="X462"/>
  <c r="AL461"/>
  <c r="AG461"/>
  <c r="AC461"/>
  <c r="AB461"/>
  <c r="AA461"/>
  <c r="Z461"/>
  <c r="X461"/>
  <c r="AL460"/>
  <c r="AG460"/>
  <c r="AC460"/>
  <c r="AB460"/>
  <c r="AA460"/>
  <c r="Z460"/>
  <c r="AD460" s="1"/>
  <c r="AE460" s="1"/>
  <c r="AJ460" s="1"/>
  <c r="AH460" s="1"/>
  <c r="X460"/>
  <c r="AL459"/>
  <c r="AG459"/>
  <c r="AC459"/>
  <c r="AB459"/>
  <c r="AA459"/>
  <c r="Z459"/>
  <c r="X459"/>
  <c r="AL458"/>
  <c r="AG458"/>
  <c r="AC458"/>
  <c r="AB458"/>
  <c r="AA458"/>
  <c r="Z458"/>
  <c r="X458"/>
  <c r="AL457"/>
  <c r="AG457"/>
  <c r="AC457"/>
  <c r="AB457"/>
  <c r="AA457"/>
  <c r="Z457"/>
  <c r="X457"/>
  <c r="AL456"/>
  <c r="AG456"/>
  <c r="AC456"/>
  <c r="AB456"/>
  <c r="AA456"/>
  <c r="Z456"/>
  <c r="AD456" s="1"/>
  <c r="AE456" s="1"/>
  <c r="AJ456" s="1"/>
  <c r="AH456" s="1"/>
  <c r="X456"/>
  <c r="AL455"/>
  <c r="AG455"/>
  <c r="AC455"/>
  <c r="AB455"/>
  <c r="AA455"/>
  <c r="Z455"/>
  <c r="X455"/>
  <c r="AL454"/>
  <c r="AG454"/>
  <c r="AC454"/>
  <c r="AB454"/>
  <c r="AA454"/>
  <c r="Z454"/>
  <c r="X454"/>
  <c r="AL453"/>
  <c r="AG453"/>
  <c r="AC453"/>
  <c r="AB453"/>
  <c r="AA453"/>
  <c r="Z453"/>
  <c r="X453"/>
  <c r="AL452"/>
  <c r="AG452"/>
  <c r="AC452"/>
  <c r="AB452"/>
  <c r="AA452"/>
  <c r="Z452"/>
  <c r="AD452" s="1"/>
  <c r="AE452" s="1"/>
  <c r="AJ452" s="1"/>
  <c r="AH452" s="1"/>
  <c r="X452"/>
  <c r="AL451"/>
  <c r="AG451"/>
  <c r="AC451"/>
  <c r="AB451"/>
  <c r="AA451"/>
  <c r="Z451"/>
  <c r="X451"/>
  <c r="AL450"/>
  <c r="AG450"/>
  <c r="AC450"/>
  <c r="AB450"/>
  <c r="AA450"/>
  <c r="Z450"/>
  <c r="X450"/>
  <c r="AL449"/>
  <c r="AG449"/>
  <c r="AC449"/>
  <c r="AB449"/>
  <c r="AA449"/>
  <c r="Z449"/>
  <c r="X449"/>
  <c r="AL448"/>
  <c r="AG448"/>
  <c r="AC448"/>
  <c r="AB448"/>
  <c r="AA448"/>
  <c r="Z448"/>
  <c r="AD448" s="1"/>
  <c r="AE448" s="1"/>
  <c r="AJ448" s="1"/>
  <c r="AH448" s="1"/>
  <c r="X448"/>
  <c r="AL447"/>
  <c r="AG447"/>
  <c r="AC447"/>
  <c r="AB447"/>
  <c r="AA447"/>
  <c r="Z447"/>
  <c r="X447"/>
  <c r="AL446"/>
  <c r="AG446"/>
  <c r="AC446"/>
  <c r="AB446"/>
  <c r="AA446"/>
  <c r="Z446"/>
  <c r="X446"/>
  <c r="AL445"/>
  <c r="AG445"/>
  <c r="AC445"/>
  <c r="AB445"/>
  <c r="AA445"/>
  <c r="Z445"/>
  <c r="X445"/>
  <c r="AL444"/>
  <c r="AG444"/>
  <c r="AC444"/>
  <c r="AB444"/>
  <c r="AA444"/>
  <c r="Z444"/>
  <c r="AD444" s="1"/>
  <c r="AE444" s="1"/>
  <c r="AJ444" s="1"/>
  <c r="AH444" s="1"/>
  <c r="X444"/>
  <c r="AL443"/>
  <c r="AG443"/>
  <c r="AC443"/>
  <c r="AB443"/>
  <c r="AA443"/>
  <c r="Z443"/>
  <c r="X443"/>
  <c r="AL442"/>
  <c r="AG442"/>
  <c r="AC442"/>
  <c r="AB442"/>
  <c r="AA442"/>
  <c r="Z442"/>
  <c r="X442"/>
  <c r="AL441"/>
  <c r="AG441"/>
  <c r="AC441"/>
  <c r="AB441"/>
  <c r="AA441"/>
  <c r="Z441"/>
  <c r="X441"/>
  <c r="AL440"/>
  <c r="AG440"/>
  <c r="AC440"/>
  <c r="AB440"/>
  <c r="AA440"/>
  <c r="Z440"/>
  <c r="AD440" s="1"/>
  <c r="AE440" s="1"/>
  <c r="AJ440" s="1"/>
  <c r="AH440" s="1"/>
  <c r="X440"/>
  <c r="AL439"/>
  <c r="AG439"/>
  <c r="AC439"/>
  <c r="AB439"/>
  <c r="AA439"/>
  <c r="Z439"/>
  <c r="X439"/>
  <c r="AL438"/>
  <c r="AG438"/>
  <c r="AC438"/>
  <c r="AB438"/>
  <c r="AA438"/>
  <c r="Z438"/>
  <c r="X438"/>
  <c r="AL437"/>
  <c r="AG437"/>
  <c r="AC437"/>
  <c r="AB437"/>
  <c r="AA437"/>
  <c r="Z437"/>
  <c r="X437"/>
  <c r="AL436"/>
  <c r="AG436"/>
  <c r="AC436"/>
  <c r="AB436"/>
  <c r="AA436"/>
  <c r="Z436"/>
  <c r="AD436" s="1"/>
  <c r="AE436" s="1"/>
  <c r="AJ436" s="1"/>
  <c r="AH436" s="1"/>
  <c r="X436"/>
  <c r="AL435"/>
  <c r="AG435"/>
  <c r="AC435"/>
  <c r="AB435"/>
  <c r="AA435"/>
  <c r="Z435"/>
  <c r="X435"/>
  <c r="AL434"/>
  <c r="AG434"/>
  <c r="AC434"/>
  <c r="AB434"/>
  <c r="AA434"/>
  <c r="Z434"/>
  <c r="X434"/>
  <c r="AL433"/>
  <c r="AG433"/>
  <c r="AC433"/>
  <c r="AB433"/>
  <c r="AA433"/>
  <c r="Z433"/>
  <c r="X433"/>
  <c r="AL432"/>
  <c r="AG432"/>
  <c r="AC432"/>
  <c r="AB432"/>
  <c r="AA432"/>
  <c r="Z432"/>
  <c r="AD432" s="1"/>
  <c r="AE432" s="1"/>
  <c r="AJ432" s="1"/>
  <c r="AH432" s="1"/>
  <c r="X432"/>
  <c r="AL431"/>
  <c r="AG431"/>
  <c r="AC431"/>
  <c r="AB431"/>
  <c r="AA431"/>
  <c r="Z431"/>
  <c r="X431"/>
  <c r="AL430"/>
  <c r="AG430"/>
  <c r="AC430"/>
  <c r="AB430"/>
  <c r="AA430"/>
  <c r="Z430"/>
  <c r="X430"/>
  <c r="AL429"/>
  <c r="AG429"/>
  <c r="AC429"/>
  <c r="AB429"/>
  <c r="AA429"/>
  <c r="Z429"/>
  <c r="X429"/>
  <c r="AL428"/>
  <c r="AG428"/>
  <c r="AC428"/>
  <c r="AB428"/>
  <c r="AA428"/>
  <c r="Z428"/>
  <c r="AD428" s="1"/>
  <c r="AE428" s="1"/>
  <c r="AJ428" s="1"/>
  <c r="AH428" s="1"/>
  <c r="X428"/>
  <c r="AL427"/>
  <c r="AG427"/>
  <c r="AC427"/>
  <c r="AB427"/>
  <c r="AA427"/>
  <c r="Z427"/>
  <c r="X427"/>
  <c r="AL426"/>
  <c r="AG426"/>
  <c r="AC426"/>
  <c r="AB426"/>
  <c r="AA426"/>
  <c r="Z426"/>
  <c r="X426"/>
  <c r="AL425"/>
  <c r="AG425"/>
  <c r="AC425"/>
  <c r="AB425"/>
  <c r="AA425"/>
  <c r="Z425"/>
  <c r="X425"/>
  <c r="AL424"/>
  <c r="AG424"/>
  <c r="AC424"/>
  <c r="AB424"/>
  <c r="AA424"/>
  <c r="Z424"/>
  <c r="AD424" s="1"/>
  <c r="AE424" s="1"/>
  <c r="X424"/>
  <c r="AL423"/>
  <c r="AG423"/>
  <c r="AC423"/>
  <c r="AB423"/>
  <c r="AA423"/>
  <c r="Z423"/>
  <c r="X423"/>
  <c r="AL422"/>
  <c r="AG422"/>
  <c r="AC422"/>
  <c r="AB422"/>
  <c r="AA422"/>
  <c r="Z422"/>
  <c r="X422"/>
  <c r="AL421"/>
  <c r="AG421"/>
  <c r="AC421"/>
  <c r="AB421"/>
  <c r="AA421"/>
  <c r="Z421"/>
  <c r="X421"/>
  <c r="AL420"/>
  <c r="AG420"/>
  <c r="AC420"/>
  <c r="AB420"/>
  <c r="AA420"/>
  <c r="Z420"/>
  <c r="AD420" s="1"/>
  <c r="AE420" s="1"/>
  <c r="AJ420" s="1"/>
  <c r="AH420" s="1"/>
  <c r="X420"/>
  <c r="AL419"/>
  <c r="AG419"/>
  <c r="AC419"/>
  <c r="AB419"/>
  <c r="AA419"/>
  <c r="Z419"/>
  <c r="X419"/>
  <c r="AL418"/>
  <c r="AG418"/>
  <c r="AC418"/>
  <c r="AB418"/>
  <c r="AA418"/>
  <c r="Z418"/>
  <c r="X418"/>
  <c r="AL417"/>
  <c r="AG417"/>
  <c r="AC417"/>
  <c r="AB417"/>
  <c r="AA417"/>
  <c r="Z417"/>
  <c r="X417"/>
  <c r="AL416"/>
  <c r="AG416"/>
  <c r="AC416"/>
  <c r="AB416"/>
  <c r="AA416"/>
  <c r="Z416"/>
  <c r="AD416" s="1"/>
  <c r="AE416" s="1"/>
  <c r="AJ416" s="1"/>
  <c r="AH416" s="1"/>
  <c r="X416"/>
  <c r="AL415"/>
  <c r="AG415"/>
  <c r="AC415"/>
  <c r="AB415"/>
  <c r="AA415"/>
  <c r="Z415"/>
  <c r="X415"/>
  <c r="AL414"/>
  <c r="AG414"/>
  <c r="AC414"/>
  <c r="AB414"/>
  <c r="AA414"/>
  <c r="Z414"/>
  <c r="X414"/>
  <c r="AL413"/>
  <c r="AG413"/>
  <c r="AC413"/>
  <c r="AB413"/>
  <c r="AA413"/>
  <c r="Z413"/>
  <c r="X413"/>
  <c r="AL412"/>
  <c r="AG412"/>
  <c r="AC412"/>
  <c r="AB412"/>
  <c r="AA412"/>
  <c r="Z412"/>
  <c r="AD412" s="1"/>
  <c r="AE412" s="1"/>
  <c r="AJ412" s="1"/>
  <c r="AH412" s="1"/>
  <c r="X412"/>
  <c r="AL411"/>
  <c r="AG411"/>
  <c r="AC411"/>
  <c r="AB411"/>
  <c r="AA411"/>
  <c r="Z411"/>
  <c r="X411"/>
  <c r="AL410"/>
  <c r="AG410"/>
  <c r="AC410"/>
  <c r="AB410"/>
  <c r="AA410"/>
  <c r="Z410"/>
  <c r="X410"/>
  <c r="AL409"/>
  <c r="AG409"/>
  <c r="AC409"/>
  <c r="AB409"/>
  <c r="AA409"/>
  <c r="Z409"/>
  <c r="X409"/>
  <c r="AL408"/>
  <c r="AG408"/>
  <c r="AC408"/>
  <c r="AB408"/>
  <c r="AA408"/>
  <c r="Z408"/>
  <c r="AD408" s="1"/>
  <c r="AE408" s="1"/>
  <c r="AJ408" s="1"/>
  <c r="AH408" s="1"/>
  <c r="X408"/>
  <c r="AL407"/>
  <c r="AG407"/>
  <c r="AC407"/>
  <c r="AB407"/>
  <c r="AA407"/>
  <c r="Z407"/>
  <c r="X407"/>
  <c r="AL406"/>
  <c r="AG406"/>
  <c r="AC406"/>
  <c r="AB406"/>
  <c r="AA406"/>
  <c r="Z406"/>
  <c r="X406"/>
  <c r="AL405"/>
  <c r="AG405"/>
  <c r="AC405"/>
  <c r="AB405"/>
  <c r="AA405"/>
  <c r="Z405"/>
  <c r="X405"/>
  <c r="AL404"/>
  <c r="AG404"/>
  <c r="AC404"/>
  <c r="AB404"/>
  <c r="AA404"/>
  <c r="Z404"/>
  <c r="AD404" s="1"/>
  <c r="AE404" s="1"/>
  <c r="X404"/>
  <c r="AL403"/>
  <c r="AG403"/>
  <c r="AC403"/>
  <c r="AB403"/>
  <c r="AA403"/>
  <c r="Z403"/>
  <c r="X403"/>
  <c r="AL402"/>
  <c r="AG402"/>
  <c r="AC402"/>
  <c r="AB402"/>
  <c r="AA402"/>
  <c r="Z402"/>
  <c r="X402"/>
  <c r="AL401"/>
  <c r="AG401"/>
  <c r="AC401"/>
  <c r="AB401"/>
  <c r="AA401"/>
  <c r="Z401"/>
  <c r="X401"/>
  <c r="AL400"/>
  <c r="AG400"/>
  <c r="AC400"/>
  <c r="AB400"/>
  <c r="AA400"/>
  <c r="Z400"/>
  <c r="AD400" s="1"/>
  <c r="AE400" s="1"/>
  <c r="X400"/>
  <c r="AL399"/>
  <c r="AG399"/>
  <c r="AC399"/>
  <c r="AB399"/>
  <c r="AA399"/>
  <c r="Z399"/>
  <c r="X399"/>
  <c r="AL398"/>
  <c r="AG398"/>
  <c r="AC398"/>
  <c r="AB398"/>
  <c r="AA398"/>
  <c r="Z398"/>
  <c r="X398"/>
  <c r="AL397"/>
  <c r="AG397"/>
  <c r="AC397"/>
  <c r="AB397"/>
  <c r="AA397"/>
  <c r="Z397"/>
  <c r="X397"/>
  <c r="AL396"/>
  <c r="AG396"/>
  <c r="AC396"/>
  <c r="AB396"/>
  <c r="AA396"/>
  <c r="Z396"/>
  <c r="AD396" s="1"/>
  <c r="AE396" s="1"/>
  <c r="AJ396" s="1"/>
  <c r="AH396" s="1"/>
  <c r="X396"/>
  <c r="AL395"/>
  <c r="AG395"/>
  <c r="AC395"/>
  <c r="AB395"/>
  <c r="AA395"/>
  <c r="Z395"/>
  <c r="X395"/>
  <c r="AL394"/>
  <c r="AG394"/>
  <c r="AC394"/>
  <c r="AB394"/>
  <c r="AA394"/>
  <c r="Z394"/>
  <c r="X394"/>
  <c r="AL393"/>
  <c r="AG393"/>
  <c r="AC393"/>
  <c r="AB393"/>
  <c r="AA393"/>
  <c r="Z393"/>
  <c r="X393"/>
  <c r="AL392"/>
  <c r="AG392"/>
  <c r="AC392"/>
  <c r="AB392"/>
  <c r="AA392"/>
  <c r="Z392"/>
  <c r="AD392" s="1"/>
  <c r="AE392" s="1"/>
  <c r="AJ392" s="1"/>
  <c r="AH392" s="1"/>
  <c r="X392"/>
  <c r="AL391"/>
  <c r="AG391"/>
  <c r="AC391"/>
  <c r="AB391"/>
  <c r="AA391"/>
  <c r="Z391"/>
  <c r="X391"/>
  <c r="AL390"/>
  <c r="AG390"/>
  <c r="AC390"/>
  <c r="AB390"/>
  <c r="AA390"/>
  <c r="Z390"/>
  <c r="X390"/>
  <c r="AL389"/>
  <c r="AG389"/>
  <c r="AC389"/>
  <c r="AB389"/>
  <c r="AA389"/>
  <c r="Z389"/>
  <c r="X389"/>
  <c r="AL388"/>
  <c r="AG388"/>
  <c r="AC388"/>
  <c r="AB388"/>
  <c r="AA388"/>
  <c r="Z388"/>
  <c r="AD388" s="1"/>
  <c r="AE388" s="1"/>
  <c r="AJ388" s="1"/>
  <c r="AH388" s="1"/>
  <c r="X388"/>
  <c r="AL387"/>
  <c r="AG387"/>
  <c r="AC387"/>
  <c r="AB387"/>
  <c r="AA387"/>
  <c r="Z387"/>
  <c r="X387"/>
  <c r="AL386"/>
  <c r="AG386"/>
  <c r="AC386"/>
  <c r="AB386"/>
  <c r="AA386"/>
  <c r="Z386"/>
  <c r="X386"/>
  <c r="AL385"/>
  <c r="AG385"/>
  <c r="AC385"/>
  <c r="AB385"/>
  <c r="AA385"/>
  <c r="Z385"/>
  <c r="X385"/>
  <c r="AL384"/>
  <c r="AG384"/>
  <c r="AC384"/>
  <c r="AB384"/>
  <c r="AA384"/>
  <c r="Z384"/>
  <c r="AD384" s="1"/>
  <c r="AE384" s="1"/>
  <c r="AJ384" s="1"/>
  <c r="AH384" s="1"/>
  <c r="X384"/>
  <c r="AL383"/>
  <c r="AG383"/>
  <c r="AC383"/>
  <c r="AB383"/>
  <c r="AA383"/>
  <c r="Z383"/>
  <c r="X383"/>
  <c r="AL382"/>
  <c r="AG382"/>
  <c r="AC382"/>
  <c r="AB382"/>
  <c r="AA382"/>
  <c r="Z382"/>
  <c r="X382"/>
  <c r="AL381"/>
  <c r="AG381"/>
  <c r="AC381"/>
  <c r="AB381"/>
  <c r="AA381"/>
  <c r="Z381"/>
  <c r="X381"/>
  <c r="AL380"/>
  <c r="AG380"/>
  <c r="AC380"/>
  <c r="AB380"/>
  <c r="AA380"/>
  <c r="Z380"/>
  <c r="AD380" s="1"/>
  <c r="AE380" s="1"/>
  <c r="AJ380" s="1"/>
  <c r="AH380" s="1"/>
  <c r="X380"/>
  <c r="AL379"/>
  <c r="AG379"/>
  <c r="AC379"/>
  <c r="AB379"/>
  <c r="AA379"/>
  <c r="Z379"/>
  <c r="X379"/>
  <c r="AL378"/>
  <c r="AG378"/>
  <c r="AC378"/>
  <c r="AB378"/>
  <c r="AA378"/>
  <c r="Z378"/>
  <c r="X378"/>
  <c r="AL377"/>
  <c r="AG377"/>
  <c r="AC377"/>
  <c r="AB377"/>
  <c r="AA377"/>
  <c r="Z377"/>
  <c r="X377"/>
  <c r="AL376"/>
  <c r="AG376"/>
  <c r="AC376"/>
  <c r="AB376"/>
  <c r="AA376"/>
  <c r="Z376"/>
  <c r="AD376" s="1"/>
  <c r="AE376" s="1"/>
  <c r="AJ376" s="1"/>
  <c r="AH376" s="1"/>
  <c r="X376"/>
  <c r="AL375"/>
  <c r="AG375"/>
  <c r="AC375"/>
  <c r="AB375"/>
  <c r="AA375"/>
  <c r="Z375"/>
  <c r="X375"/>
  <c r="AL374"/>
  <c r="AG374"/>
  <c r="AC374"/>
  <c r="AB374"/>
  <c r="AA374"/>
  <c r="Z374"/>
  <c r="X374"/>
  <c r="AL373"/>
  <c r="AG373"/>
  <c r="AC373"/>
  <c r="AB373"/>
  <c r="AA373"/>
  <c r="Z373"/>
  <c r="X373"/>
  <c r="AL372"/>
  <c r="AG372"/>
  <c r="AC372"/>
  <c r="AB372"/>
  <c r="AA372"/>
  <c r="Z372"/>
  <c r="AD372" s="1"/>
  <c r="AE372" s="1"/>
  <c r="AJ372" s="1"/>
  <c r="AH372" s="1"/>
  <c r="X372"/>
  <c r="AL371"/>
  <c r="AG371"/>
  <c r="AC371"/>
  <c r="AB371"/>
  <c r="AA371"/>
  <c r="Z371"/>
  <c r="X371"/>
  <c r="AL370"/>
  <c r="AG370"/>
  <c r="AC370"/>
  <c r="AB370"/>
  <c r="AA370"/>
  <c r="Z370"/>
  <c r="X370"/>
  <c r="AL369"/>
  <c r="AG369"/>
  <c r="AC369"/>
  <c r="AB369"/>
  <c r="AA369"/>
  <c r="Z369"/>
  <c r="X369"/>
  <c r="AL368"/>
  <c r="AG368"/>
  <c r="AC368"/>
  <c r="AB368"/>
  <c r="AA368"/>
  <c r="Z368"/>
  <c r="AD368" s="1"/>
  <c r="AE368" s="1"/>
  <c r="AJ368" s="1"/>
  <c r="AH368" s="1"/>
  <c r="X368"/>
  <c r="AL367"/>
  <c r="AG367"/>
  <c r="AC367"/>
  <c r="AB367"/>
  <c r="AA367"/>
  <c r="Z367"/>
  <c r="X367"/>
  <c r="AL366"/>
  <c r="AG366"/>
  <c r="AC366"/>
  <c r="AB366"/>
  <c r="AA366"/>
  <c r="Z366"/>
  <c r="X366"/>
  <c r="AL365"/>
  <c r="AG365"/>
  <c r="AC365"/>
  <c r="AB365"/>
  <c r="AA365"/>
  <c r="Z365"/>
  <c r="X365"/>
  <c r="AL364"/>
  <c r="AG364"/>
  <c r="AC364"/>
  <c r="AB364"/>
  <c r="AA364"/>
  <c r="Z364"/>
  <c r="AD364" s="1"/>
  <c r="AE364" s="1"/>
  <c r="AJ364" s="1"/>
  <c r="AH364" s="1"/>
  <c r="X364"/>
  <c r="AL363"/>
  <c r="AG363"/>
  <c r="AC363"/>
  <c r="AB363"/>
  <c r="AA363"/>
  <c r="Z363"/>
  <c r="X363"/>
  <c r="AL362"/>
  <c r="AG362"/>
  <c r="AC362"/>
  <c r="AB362"/>
  <c r="AA362"/>
  <c r="Z362"/>
  <c r="X362"/>
  <c r="AL361"/>
  <c r="AG361"/>
  <c r="AC361"/>
  <c r="AB361"/>
  <c r="AA361"/>
  <c r="Z361"/>
  <c r="X361"/>
  <c r="AL360"/>
  <c r="AG360"/>
  <c r="AC360"/>
  <c r="AB360"/>
  <c r="AA360"/>
  <c r="Z360"/>
  <c r="AD360" s="1"/>
  <c r="AE360" s="1"/>
  <c r="AJ360" s="1"/>
  <c r="AH360" s="1"/>
  <c r="X360"/>
  <c r="AL359"/>
  <c r="AG359"/>
  <c r="AC359"/>
  <c r="AB359"/>
  <c r="AA359"/>
  <c r="Z359"/>
  <c r="X359"/>
  <c r="AL358"/>
  <c r="AG358"/>
  <c r="AC358"/>
  <c r="AB358"/>
  <c r="AA358"/>
  <c r="Z358"/>
  <c r="X358"/>
  <c r="AL357"/>
  <c r="AG357"/>
  <c r="AC357"/>
  <c r="AB357"/>
  <c r="AA357"/>
  <c r="Z357"/>
  <c r="X357"/>
  <c r="AL356"/>
  <c r="AG356"/>
  <c r="AC356"/>
  <c r="AB356"/>
  <c r="AA356"/>
  <c r="Z356"/>
  <c r="AD356" s="1"/>
  <c r="AE356" s="1"/>
  <c r="AJ356" s="1"/>
  <c r="AH356" s="1"/>
  <c r="X356"/>
  <c r="AL355"/>
  <c r="AG355"/>
  <c r="AC355"/>
  <c r="AB355"/>
  <c r="AA355"/>
  <c r="Z355"/>
  <c r="X355"/>
  <c r="AL354"/>
  <c r="AG354"/>
  <c r="AC354"/>
  <c r="AB354"/>
  <c r="AA354"/>
  <c r="Z354"/>
  <c r="X354"/>
  <c r="AL353"/>
  <c r="AG353"/>
  <c r="AC353"/>
  <c r="AB353"/>
  <c r="AA353"/>
  <c r="Z353"/>
  <c r="X353"/>
  <c r="AL352"/>
  <c r="AG352"/>
  <c r="AC352"/>
  <c r="AB352"/>
  <c r="AA352"/>
  <c r="Z352"/>
  <c r="AD352" s="1"/>
  <c r="AE352" s="1"/>
  <c r="AJ352" s="1"/>
  <c r="AH352" s="1"/>
  <c r="X352"/>
  <c r="AL351"/>
  <c r="AG351"/>
  <c r="AC351"/>
  <c r="AB351"/>
  <c r="AA351"/>
  <c r="Z351"/>
  <c r="X351"/>
  <c r="AL350"/>
  <c r="AG350"/>
  <c r="AC350"/>
  <c r="AB350"/>
  <c r="AA350"/>
  <c r="Z350"/>
  <c r="X350"/>
  <c r="AL349"/>
  <c r="AG349"/>
  <c r="AC349"/>
  <c r="AB349"/>
  <c r="AA349"/>
  <c r="Z349"/>
  <c r="X349"/>
  <c r="AL348"/>
  <c r="AG348"/>
  <c r="AC348"/>
  <c r="AB348"/>
  <c r="AA348"/>
  <c r="Z348"/>
  <c r="AD348" s="1"/>
  <c r="AE348" s="1"/>
  <c r="AJ348" s="1"/>
  <c r="AH348" s="1"/>
  <c r="X348"/>
  <c r="AL347"/>
  <c r="AG347"/>
  <c r="AC347"/>
  <c r="AB347"/>
  <c r="AA347"/>
  <c r="Z347"/>
  <c r="X347"/>
  <c r="AL346"/>
  <c r="AG346"/>
  <c r="AC346"/>
  <c r="AB346"/>
  <c r="AA346"/>
  <c r="Z346"/>
  <c r="X346"/>
  <c r="AL345"/>
  <c r="AG345"/>
  <c r="AC345"/>
  <c r="AB345"/>
  <c r="AA345"/>
  <c r="Z345"/>
  <c r="X345"/>
  <c r="AL344"/>
  <c r="AG344"/>
  <c r="AC344"/>
  <c r="AB344"/>
  <c r="AA344"/>
  <c r="Z344"/>
  <c r="X344"/>
  <c r="AL343"/>
  <c r="AG343"/>
  <c r="AC343"/>
  <c r="AB343"/>
  <c r="AA343"/>
  <c r="Z343"/>
  <c r="X343"/>
  <c r="AL342"/>
  <c r="AG342"/>
  <c r="AC342"/>
  <c r="AB342"/>
  <c r="AA342"/>
  <c r="Z342"/>
  <c r="X342"/>
  <c r="AL341"/>
  <c r="AG341"/>
  <c r="AC341"/>
  <c r="AB341"/>
  <c r="AA341"/>
  <c r="Z341"/>
  <c r="X341"/>
  <c r="AL340"/>
  <c r="AG340"/>
  <c r="AC340"/>
  <c r="AB340"/>
  <c r="AA340"/>
  <c r="Z340"/>
  <c r="X340"/>
  <c r="AL339"/>
  <c r="AG339"/>
  <c r="AC339"/>
  <c r="AB339"/>
  <c r="AA339"/>
  <c r="Z339"/>
  <c r="X339"/>
  <c r="AL338"/>
  <c r="AG338"/>
  <c r="AC338"/>
  <c r="AB338"/>
  <c r="AA338"/>
  <c r="Z338"/>
  <c r="X338"/>
  <c r="AL337"/>
  <c r="AG337"/>
  <c r="AC337"/>
  <c r="AB337"/>
  <c r="AA337"/>
  <c r="Z337"/>
  <c r="X337"/>
  <c r="AL336"/>
  <c r="AG336"/>
  <c r="AC336"/>
  <c r="AB336"/>
  <c r="AA336"/>
  <c r="Z336"/>
  <c r="X336"/>
  <c r="AL335"/>
  <c r="AG335"/>
  <c r="AC335"/>
  <c r="AB335"/>
  <c r="AA335"/>
  <c r="Z335"/>
  <c r="X335"/>
  <c r="AL334"/>
  <c r="AG334"/>
  <c r="AC334"/>
  <c r="AB334"/>
  <c r="AA334"/>
  <c r="Z334"/>
  <c r="X334"/>
  <c r="AL333"/>
  <c r="AG333"/>
  <c r="AC333"/>
  <c r="AB333"/>
  <c r="AA333"/>
  <c r="Z333"/>
  <c r="X333"/>
  <c r="AL332"/>
  <c r="AG332"/>
  <c r="AC332"/>
  <c r="AB332"/>
  <c r="AA332"/>
  <c r="Z332"/>
  <c r="AD332" s="1"/>
  <c r="AE332" s="1"/>
  <c r="AJ332" s="1"/>
  <c r="AH332" s="1"/>
  <c r="X332"/>
  <c r="AL331"/>
  <c r="AG331"/>
  <c r="AC331"/>
  <c r="AB331"/>
  <c r="AA331"/>
  <c r="Z331"/>
  <c r="X331"/>
  <c r="AL330"/>
  <c r="AG330"/>
  <c r="AC330"/>
  <c r="AB330"/>
  <c r="AA330"/>
  <c r="Z330"/>
  <c r="X330"/>
  <c r="AL329"/>
  <c r="AG329"/>
  <c r="AC329"/>
  <c r="AB329"/>
  <c r="AA329"/>
  <c r="Z329"/>
  <c r="X329"/>
  <c r="AL328"/>
  <c r="AG328"/>
  <c r="AC328"/>
  <c r="AB328"/>
  <c r="AA328"/>
  <c r="Z328"/>
  <c r="X328"/>
  <c r="AL327"/>
  <c r="AG327"/>
  <c r="AC327"/>
  <c r="AB327"/>
  <c r="AA327"/>
  <c r="Z327"/>
  <c r="X327"/>
  <c r="AL326"/>
  <c r="AG326"/>
  <c r="AC326"/>
  <c r="AB326"/>
  <c r="AA326"/>
  <c r="Z326"/>
  <c r="X326"/>
  <c r="AL325"/>
  <c r="AG325"/>
  <c r="AC325"/>
  <c r="AB325"/>
  <c r="AA325"/>
  <c r="Z325"/>
  <c r="X325"/>
  <c r="AL324"/>
  <c r="AG324"/>
  <c r="AC324"/>
  <c r="AB324"/>
  <c r="AA324"/>
  <c r="Z324"/>
  <c r="X324"/>
  <c r="AL323"/>
  <c r="AG323"/>
  <c r="AC323"/>
  <c r="AB323"/>
  <c r="AA323"/>
  <c r="Z323"/>
  <c r="X323"/>
  <c r="AL322"/>
  <c r="AG322"/>
  <c r="AC322"/>
  <c r="AB322"/>
  <c r="AA322"/>
  <c r="Z322"/>
  <c r="X322"/>
  <c r="AL321"/>
  <c r="AG321"/>
  <c r="AC321"/>
  <c r="AB321"/>
  <c r="AA321"/>
  <c r="Z321"/>
  <c r="X321"/>
  <c r="AL320"/>
  <c r="AG320"/>
  <c r="AC320"/>
  <c r="AB320"/>
  <c r="AA320"/>
  <c r="Z320"/>
  <c r="X320"/>
  <c r="AL319"/>
  <c r="AG319"/>
  <c r="AC319"/>
  <c r="AB319"/>
  <c r="AA319"/>
  <c r="Z319"/>
  <c r="X319"/>
  <c r="AL318"/>
  <c r="AG318"/>
  <c r="AC318"/>
  <c r="AB318"/>
  <c r="AA318"/>
  <c r="Z318"/>
  <c r="X318"/>
  <c r="AL317"/>
  <c r="AG317"/>
  <c r="AC317"/>
  <c r="AB317"/>
  <c r="AA317"/>
  <c r="Z317"/>
  <c r="X317"/>
  <c r="AL316"/>
  <c r="AG316"/>
  <c r="AC316"/>
  <c r="AB316"/>
  <c r="AA316"/>
  <c r="Z316"/>
  <c r="X316"/>
  <c r="AL315"/>
  <c r="AG315"/>
  <c r="AC315"/>
  <c r="AB315"/>
  <c r="AA315"/>
  <c r="Z315"/>
  <c r="X315"/>
  <c r="AL314"/>
  <c r="AG314"/>
  <c r="AC314"/>
  <c r="AB314"/>
  <c r="AA314"/>
  <c r="Z314"/>
  <c r="X314"/>
  <c r="AL313"/>
  <c r="AG313"/>
  <c r="AC313"/>
  <c r="AB313"/>
  <c r="AA313"/>
  <c r="Z313"/>
  <c r="X313"/>
  <c r="AL312"/>
  <c r="AG312"/>
  <c r="AC312"/>
  <c r="AB312"/>
  <c r="AA312"/>
  <c r="Z312"/>
  <c r="AD312" s="1"/>
  <c r="AE312" s="1"/>
  <c r="AJ312" s="1"/>
  <c r="AH312" s="1"/>
  <c r="X312"/>
  <c r="AL311"/>
  <c r="AG311"/>
  <c r="AC311"/>
  <c r="AB311"/>
  <c r="AA311"/>
  <c r="Z311"/>
  <c r="X311"/>
  <c r="AL310"/>
  <c r="AG310"/>
  <c r="AC310"/>
  <c r="AB310"/>
  <c r="AA310"/>
  <c r="Z310"/>
  <c r="X310"/>
  <c r="AL309"/>
  <c r="AG309"/>
  <c r="AC309"/>
  <c r="AB309"/>
  <c r="AA309"/>
  <c r="Z309"/>
  <c r="X309"/>
  <c r="AL308"/>
  <c r="AG308"/>
  <c r="AC308"/>
  <c r="AB308"/>
  <c r="AA308"/>
  <c r="Z308"/>
  <c r="AD308" s="1"/>
  <c r="AE308" s="1"/>
  <c r="AJ308" s="1"/>
  <c r="AH308" s="1"/>
  <c r="X308"/>
  <c r="AL307"/>
  <c r="AG307"/>
  <c r="AC307"/>
  <c r="AB307"/>
  <c r="AA307"/>
  <c r="Z307"/>
  <c r="X307"/>
  <c r="AL306"/>
  <c r="AG306"/>
  <c r="AC306"/>
  <c r="AB306"/>
  <c r="AA306"/>
  <c r="Z306"/>
  <c r="X306"/>
  <c r="AL305"/>
  <c r="AG305"/>
  <c r="AC305"/>
  <c r="AB305"/>
  <c r="AA305"/>
  <c r="Z305"/>
  <c r="X305"/>
  <c r="AL304"/>
  <c r="AG304"/>
  <c r="AC304"/>
  <c r="AB304"/>
  <c r="AA304"/>
  <c r="Z304"/>
  <c r="AD304" s="1"/>
  <c r="AE304" s="1"/>
  <c r="AJ304" s="1"/>
  <c r="AH304" s="1"/>
  <c r="X304"/>
  <c r="AL303"/>
  <c r="AG303"/>
  <c r="AC303"/>
  <c r="AB303"/>
  <c r="AA303"/>
  <c r="Z303"/>
  <c r="X303"/>
  <c r="AL302"/>
  <c r="AG302"/>
  <c r="AC302"/>
  <c r="AB302"/>
  <c r="AA302"/>
  <c r="Z302"/>
  <c r="X302"/>
  <c r="AL301"/>
  <c r="AG301"/>
  <c r="AC301"/>
  <c r="AB301"/>
  <c r="AA301"/>
  <c r="Z301"/>
  <c r="X301"/>
  <c r="AL300"/>
  <c r="AG300"/>
  <c r="AC300"/>
  <c r="AB300"/>
  <c r="AA300"/>
  <c r="Z300"/>
  <c r="AD300" s="1"/>
  <c r="AE300" s="1"/>
  <c r="AJ300" s="1"/>
  <c r="AH300" s="1"/>
  <c r="X300"/>
  <c r="AL299"/>
  <c r="AG299"/>
  <c r="AC299"/>
  <c r="AB299"/>
  <c r="AA299"/>
  <c r="Z299"/>
  <c r="X299"/>
  <c r="AL298"/>
  <c r="AG298"/>
  <c r="AC298"/>
  <c r="AB298"/>
  <c r="AA298"/>
  <c r="Z298"/>
  <c r="X298"/>
  <c r="AL297"/>
  <c r="AG297"/>
  <c r="AC297"/>
  <c r="AB297"/>
  <c r="AA297"/>
  <c r="Z297"/>
  <c r="X297"/>
  <c r="AL296"/>
  <c r="AG296"/>
  <c r="AC296"/>
  <c r="AB296"/>
  <c r="AA296"/>
  <c r="Z296"/>
  <c r="AD296" s="1"/>
  <c r="AE296" s="1"/>
  <c r="AJ296" s="1"/>
  <c r="AH296" s="1"/>
  <c r="X296"/>
  <c r="AL295"/>
  <c r="AG295"/>
  <c r="AC295"/>
  <c r="AB295"/>
  <c r="AA295"/>
  <c r="Z295"/>
  <c r="X295"/>
  <c r="AL294"/>
  <c r="AG294"/>
  <c r="AC294"/>
  <c r="AB294"/>
  <c r="AA294"/>
  <c r="Z294"/>
  <c r="X294"/>
  <c r="AL293"/>
  <c r="AG293"/>
  <c r="AC293"/>
  <c r="AB293"/>
  <c r="AA293"/>
  <c r="Z293"/>
  <c r="X293"/>
  <c r="AL292"/>
  <c r="AG292"/>
  <c r="AC292"/>
  <c r="AB292"/>
  <c r="AA292"/>
  <c r="Z292"/>
  <c r="AD292" s="1"/>
  <c r="AE292" s="1"/>
  <c r="AJ292" s="1"/>
  <c r="AH292" s="1"/>
  <c r="X292"/>
  <c r="AL291"/>
  <c r="AG291"/>
  <c r="AC291"/>
  <c r="AB291"/>
  <c r="AA291"/>
  <c r="Z291"/>
  <c r="X291"/>
  <c r="AL290"/>
  <c r="AG290"/>
  <c r="AC290"/>
  <c r="AB290"/>
  <c r="AA290"/>
  <c r="Z290"/>
  <c r="X290"/>
  <c r="AL289"/>
  <c r="AG289"/>
  <c r="AC289"/>
  <c r="AB289"/>
  <c r="AA289"/>
  <c r="Z289"/>
  <c r="X289"/>
  <c r="AL288"/>
  <c r="AG288"/>
  <c r="AC288"/>
  <c r="AB288"/>
  <c r="AA288"/>
  <c r="Z288"/>
  <c r="AD288" s="1"/>
  <c r="AE288" s="1"/>
  <c r="AJ288" s="1"/>
  <c r="AH288" s="1"/>
  <c r="X288"/>
  <c r="AL287"/>
  <c r="AG287"/>
  <c r="AC287"/>
  <c r="AB287"/>
  <c r="AA287"/>
  <c r="Z287"/>
  <c r="X287"/>
  <c r="AL286"/>
  <c r="AG286"/>
  <c r="AC286"/>
  <c r="AB286"/>
  <c r="AA286"/>
  <c r="Z286"/>
  <c r="X286"/>
  <c r="AL285"/>
  <c r="AG285"/>
  <c r="AC285"/>
  <c r="AB285"/>
  <c r="AA285"/>
  <c r="Z285"/>
  <c r="X285"/>
  <c r="AL284"/>
  <c r="AG284"/>
  <c r="AC284"/>
  <c r="AB284"/>
  <c r="AA284"/>
  <c r="Z284"/>
  <c r="AD284" s="1"/>
  <c r="AE284" s="1"/>
  <c r="AJ284" s="1"/>
  <c r="AH284" s="1"/>
  <c r="X284"/>
  <c r="AL283"/>
  <c r="AG283"/>
  <c r="AC283"/>
  <c r="AB283"/>
  <c r="AA283"/>
  <c r="Z283"/>
  <c r="X283"/>
  <c r="AL282"/>
  <c r="AG282"/>
  <c r="AC282"/>
  <c r="AB282"/>
  <c r="AA282"/>
  <c r="Z282"/>
  <c r="X282"/>
  <c r="AL281"/>
  <c r="AG281"/>
  <c r="AC281"/>
  <c r="AB281"/>
  <c r="AA281"/>
  <c r="Z281"/>
  <c r="X281"/>
  <c r="AL280"/>
  <c r="AG280"/>
  <c r="AC280"/>
  <c r="AB280"/>
  <c r="AA280"/>
  <c r="Z280"/>
  <c r="AD280" s="1"/>
  <c r="AE280" s="1"/>
  <c r="AJ280" s="1"/>
  <c r="AH280" s="1"/>
  <c r="X280"/>
  <c r="AL279"/>
  <c r="AG279"/>
  <c r="AC279"/>
  <c r="AB279"/>
  <c r="AA279"/>
  <c r="Z279"/>
  <c r="X279"/>
  <c r="AL278"/>
  <c r="AG278"/>
  <c r="AC278"/>
  <c r="AB278"/>
  <c r="AA278"/>
  <c r="Z278"/>
  <c r="X278"/>
  <c r="AL277"/>
  <c r="AG277"/>
  <c r="AC277"/>
  <c r="AB277"/>
  <c r="AA277"/>
  <c r="Z277"/>
  <c r="X277"/>
  <c r="AL276"/>
  <c r="AG276"/>
  <c r="AC276"/>
  <c r="AB276"/>
  <c r="AA276"/>
  <c r="Z276"/>
  <c r="AD276" s="1"/>
  <c r="AE276" s="1"/>
  <c r="AJ276" s="1"/>
  <c r="AH276" s="1"/>
  <c r="X276"/>
  <c r="AL275"/>
  <c r="AG275"/>
  <c r="AC275"/>
  <c r="AB275"/>
  <c r="AA275"/>
  <c r="Z275"/>
  <c r="X275"/>
  <c r="AL274"/>
  <c r="AG274"/>
  <c r="AC274"/>
  <c r="AB274"/>
  <c r="AA274"/>
  <c r="Z274"/>
  <c r="X274"/>
  <c r="AL273"/>
  <c r="AG273"/>
  <c r="AC273"/>
  <c r="AB273"/>
  <c r="AA273"/>
  <c r="Z273"/>
  <c r="X273"/>
  <c r="AL272"/>
  <c r="AG272"/>
  <c r="AC272"/>
  <c r="AB272"/>
  <c r="AA272"/>
  <c r="Z272"/>
  <c r="AD272" s="1"/>
  <c r="AE272" s="1"/>
  <c r="AJ272" s="1"/>
  <c r="AH272" s="1"/>
  <c r="X272"/>
  <c r="AL271"/>
  <c r="AG271"/>
  <c r="AC271"/>
  <c r="AB271"/>
  <c r="AA271"/>
  <c r="Z271"/>
  <c r="X271"/>
  <c r="AL270"/>
  <c r="AG270"/>
  <c r="AC270"/>
  <c r="AB270"/>
  <c r="AA270"/>
  <c r="Z270"/>
  <c r="X270"/>
  <c r="AL269"/>
  <c r="AG269"/>
  <c r="AC269"/>
  <c r="AB269"/>
  <c r="AA269"/>
  <c r="Z269"/>
  <c r="X269"/>
  <c r="AL268"/>
  <c r="AG268"/>
  <c r="AC268"/>
  <c r="AB268"/>
  <c r="AA268"/>
  <c r="Z268"/>
  <c r="X268"/>
  <c r="AL267"/>
  <c r="AG267"/>
  <c r="AC267"/>
  <c r="AB267"/>
  <c r="AA267"/>
  <c r="Z267"/>
  <c r="X267"/>
  <c r="AL266"/>
  <c r="AG266"/>
  <c r="AC266"/>
  <c r="AB266"/>
  <c r="AA266"/>
  <c r="Z266"/>
  <c r="X266"/>
  <c r="AL265"/>
  <c r="AG265"/>
  <c r="AC265"/>
  <c r="AB265"/>
  <c r="AA265"/>
  <c r="Z265"/>
  <c r="X265"/>
  <c r="AL264"/>
  <c r="AG264"/>
  <c r="AC264"/>
  <c r="AB264"/>
  <c r="AA264"/>
  <c r="Z264"/>
  <c r="X264"/>
  <c r="AL263"/>
  <c r="AG263"/>
  <c r="AC263"/>
  <c r="AB263"/>
  <c r="AA263"/>
  <c r="Z263"/>
  <c r="X263"/>
  <c r="AL262"/>
  <c r="AG262"/>
  <c r="AC262"/>
  <c r="AB262"/>
  <c r="AA262"/>
  <c r="Z262"/>
  <c r="X262"/>
  <c r="AL261"/>
  <c r="AG261"/>
  <c r="AC261"/>
  <c r="AB261"/>
  <c r="AA261"/>
  <c r="Z261"/>
  <c r="X261"/>
  <c r="AL260"/>
  <c r="AG260"/>
  <c r="AC260"/>
  <c r="AB260"/>
  <c r="AA260"/>
  <c r="Z260"/>
  <c r="X260"/>
  <c r="AL259"/>
  <c r="AG259"/>
  <c r="AC259"/>
  <c r="AB259"/>
  <c r="AA259"/>
  <c r="Z259"/>
  <c r="X259"/>
  <c r="AL258"/>
  <c r="AG258"/>
  <c r="AC258"/>
  <c r="AB258"/>
  <c r="AA258"/>
  <c r="Z258"/>
  <c r="X258"/>
  <c r="AL257"/>
  <c r="AG257"/>
  <c r="AC257"/>
  <c r="AB257"/>
  <c r="AA257"/>
  <c r="Z257"/>
  <c r="X257"/>
  <c r="AL256"/>
  <c r="AG256"/>
  <c r="AC256"/>
  <c r="AB256"/>
  <c r="AA256"/>
  <c r="Z256"/>
  <c r="X256"/>
  <c r="AL255"/>
  <c r="AG255"/>
  <c r="AC255"/>
  <c r="AB255"/>
  <c r="AA255"/>
  <c r="Z255"/>
  <c r="X255"/>
  <c r="AL254"/>
  <c r="AG254"/>
  <c r="AC254"/>
  <c r="AB254"/>
  <c r="AA254"/>
  <c r="Z254"/>
  <c r="X254"/>
  <c r="AL253"/>
  <c r="AG253"/>
  <c r="AC253"/>
  <c r="AB253"/>
  <c r="AA253"/>
  <c r="Z253"/>
  <c r="X253"/>
  <c r="AL252"/>
  <c r="AG252"/>
  <c r="AC252"/>
  <c r="AB252"/>
  <c r="AA252"/>
  <c r="Z252"/>
  <c r="X252"/>
  <c r="AL251"/>
  <c r="AG251"/>
  <c r="AC251"/>
  <c r="AB251"/>
  <c r="AA251"/>
  <c r="Z251"/>
  <c r="X251"/>
  <c r="AL250"/>
  <c r="AG250"/>
  <c r="AC250"/>
  <c r="AB250"/>
  <c r="AA250"/>
  <c r="Z250"/>
  <c r="X250"/>
  <c r="AL249"/>
  <c r="AG249"/>
  <c r="AC249"/>
  <c r="AB249"/>
  <c r="AA249"/>
  <c r="Z249"/>
  <c r="X249"/>
  <c r="AL248"/>
  <c r="AG248"/>
  <c r="AC248"/>
  <c r="AB248"/>
  <c r="AA248"/>
  <c r="Z248"/>
  <c r="X248"/>
  <c r="AL247"/>
  <c r="AG247"/>
  <c r="AC247"/>
  <c r="AB247"/>
  <c r="AA247"/>
  <c r="Z247"/>
  <c r="X247"/>
  <c r="AL246"/>
  <c r="AG246"/>
  <c r="AC246"/>
  <c r="AB246"/>
  <c r="AA246"/>
  <c r="Z246"/>
  <c r="X246"/>
  <c r="AL245"/>
  <c r="AG245"/>
  <c r="AC245"/>
  <c r="AB245"/>
  <c r="AA245"/>
  <c r="Z245"/>
  <c r="X245"/>
  <c r="AL244"/>
  <c r="AG244"/>
  <c r="AC244"/>
  <c r="AB244"/>
  <c r="AA244"/>
  <c r="Z244"/>
  <c r="X244"/>
  <c r="AL243"/>
  <c r="AG243"/>
  <c r="AC243"/>
  <c r="AB243"/>
  <c r="AA243"/>
  <c r="Z243"/>
  <c r="X243"/>
  <c r="AL242"/>
  <c r="AG242"/>
  <c r="AC242"/>
  <c r="AB242"/>
  <c r="AA242"/>
  <c r="Z242"/>
  <c r="X242"/>
  <c r="AL241"/>
  <c r="AG241"/>
  <c r="AC241"/>
  <c r="AB241"/>
  <c r="AA241"/>
  <c r="Z241"/>
  <c r="X241"/>
  <c r="AL240"/>
  <c r="AG240"/>
  <c r="AC240"/>
  <c r="AB240"/>
  <c r="AA240"/>
  <c r="Z240"/>
  <c r="X240"/>
  <c r="AL239"/>
  <c r="AG239"/>
  <c r="AC239"/>
  <c r="AB239"/>
  <c r="AA239"/>
  <c r="Z239"/>
  <c r="X239"/>
  <c r="AL238"/>
  <c r="AG238"/>
  <c r="AC238"/>
  <c r="AB238"/>
  <c r="AA238"/>
  <c r="Z238"/>
  <c r="X238"/>
  <c r="AL237"/>
  <c r="AG237"/>
  <c r="AC237"/>
  <c r="AB237"/>
  <c r="AA237"/>
  <c r="Z237"/>
  <c r="X237"/>
  <c r="AL236"/>
  <c r="AG236"/>
  <c r="AC236"/>
  <c r="AB236"/>
  <c r="AA236"/>
  <c r="Z236"/>
  <c r="X236"/>
  <c r="AL235"/>
  <c r="AG235"/>
  <c r="AC235"/>
  <c r="AB235"/>
  <c r="AA235"/>
  <c r="Z235"/>
  <c r="X235"/>
  <c r="AL234"/>
  <c r="AG234"/>
  <c r="AC234"/>
  <c r="AB234"/>
  <c r="AA234"/>
  <c r="Z234"/>
  <c r="X234"/>
  <c r="AL233"/>
  <c r="AG233"/>
  <c r="AC233"/>
  <c r="AB233"/>
  <c r="AA233"/>
  <c r="Z233"/>
  <c r="X233"/>
  <c r="AL232"/>
  <c r="AG232"/>
  <c r="AC232"/>
  <c r="AB232"/>
  <c r="AA232"/>
  <c r="Z232"/>
  <c r="X232"/>
  <c r="AL231"/>
  <c r="AG231"/>
  <c r="AC231"/>
  <c r="AB231"/>
  <c r="AA231"/>
  <c r="Z231"/>
  <c r="X231"/>
  <c r="AL230"/>
  <c r="AG230"/>
  <c r="AC230"/>
  <c r="AB230"/>
  <c r="AA230"/>
  <c r="Z230"/>
  <c r="X230"/>
  <c r="AL229"/>
  <c r="AG229"/>
  <c r="AC229"/>
  <c r="AB229"/>
  <c r="AA229"/>
  <c r="Z229"/>
  <c r="X229"/>
  <c r="AL228"/>
  <c r="AG228"/>
  <c r="AC228"/>
  <c r="AB228"/>
  <c r="AA228"/>
  <c r="Z228"/>
  <c r="AD228" s="1"/>
  <c r="AE228" s="1"/>
  <c r="AJ228" s="1"/>
  <c r="AH228" s="1"/>
  <c r="X228"/>
  <c r="AL227"/>
  <c r="AG227"/>
  <c r="AC227"/>
  <c r="AB227"/>
  <c r="AA227"/>
  <c r="Z227"/>
  <c r="X227"/>
  <c r="AL226"/>
  <c r="AG226"/>
  <c r="AC226"/>
  <c r="AB226"/>
  <c r="AA226"/>
  <c r="Z226"/>
  <c r="X226"/>
  <c r="AL225"/>
  <c r="AG225"/>
  <c r="AC225"/>
  <c r="AB225"/>
  <c r="AA225"/>
  <c r="Z225"/>
  <c r="X225"/>
  <c r="AL224"/>
  <c r="AG224"/>
  <c r="AC224"/>
  <c r="AB224"/>
  <c r="AA224"/>
  <c r="Z224"/>
  <c r="AD224" s="1"/>
  <c r="AE224" s="1"/>
  <c r="AJ224" s="1"/>
  <c r="AH224" s="1"/>
  <c r="X224"/>
  <c r="AL223"/>
  <c r="AG223"/>
  <c r="AC223"/>
  <c r="AB223"/>
  <c r="AA223"/>
  <c r="Z223"/>
  <c r="X223"/>
  <c r="AL222"/>
  <c r="AG222"/>
  <c r="AC222"/>
  <c r="AB222"/>
  <c r="AA222"/>
  <c r="Z222"/>
  <c r="X222"/>
  <c r="AL221"/>
  <c r="AG221"/>
  <c r="AC221"/>
  <c r="AB221"/>
  <c r="AA221"/>
  <c r="Z221"/>
  <c r="X221"/>
  <c r="AL220"/>
  <c r="AG220"/>
  <c r="AC220"/>
  <c r="AB220"/>
  <c r="AA220"/>
  <c r="Z220"/>
  <c r="AD220" s="1"/>
  <c r="AE220" s="1"/>
  <c r="AJ220" s="1"/>
  <c r="AH220" s="1"/>
  <c r="X220"/>
  <c r="AL219"/>
  <c r="AG219"/>
  <c r="AC219"/>
  <c r="AB219"/>
  <c r="AA219"/>
  <c r="Z219"/>
  <c r="X219"/>
  <c r="AL218"/>
  <c r="AG218"/>
  <c r="AC218"/>
  <c r="AB218"/>
  <c r="AA218"/>
  <c r="Z218"/>
  <c r="X218"/>
  <c r="AL217"/>
  <c r="AG217"/>
  <c r="AC217"/>
  <c r="AB217"/>
  <c r="AA217"/>
  <c r="Z217"/>
  <c r="X217"/>
  <c r="AL216"/>
  <c r="AG216"/>
  <c r="AC216"/>
  <c r="AB216"/>
  <c r="AA216"/>
  <c r="Z216"/>
  <c r="AD216" s="1"/>
  <c r="AE216" s="1"/>
  <c r="AJ216" s="1"/>
  <c r="AH216" s="1"/>
  <c r="X216"/>
  <c r="AL215"/>
  <c r="AG215"/>
  <c r="AC215"/>
  <c r="AB215"/>
  <c r="AA215"/>
  <c r="Z215"/>
  <c r="X215"/>
  <c r="AL214"/>
  <c r="AG214"/>
  <c r="AC214"/>
  <c r="AB214"/>
  <c r="AA214"/>
  <c r="Z214"/>
  <c r="X214"/>
  <c r="AL213"/>
  <c r="AG213"/>
  <c r="AC213"/>
  <c r="AB213"/>
  <c r="AA213"/>
  <c r="Z213"/>
  <c r="X213"/>
  <c r="AL212"/>
  <c r="AG212"/>
  <c r="AC212"/>
  <c r="AB212"/>
  <c r="AA212"/>
  <c r="Z212"/>
  <c r="AD212" s="1"/>
  <c r="AE212" s="1"/>
  <c r="AJ212" s="1"/>
  <c r="AH212" s="1"/>
  <c r="X212"/>
  <c r="AL211"/>
  <c r="AG211"/>
  <c r="AC211"/>
  <c r="AB211"/>
  <c r="AA211"/>
  <c r="Z211"/>
  <c r="X211"/>
  <c r="AL210"/>
  <c r="AG210"/>
  <c r="AC210"/>
  <c r="AB210"/>
  <c r="AA210"/>
  <c r="Z210"/>
  <c r="X210"/>
  <c r="AL209"/>
  <c r="AG209"/>
  <c r="AC209"/>
  <c r="AB209"/>
  <c r="AA209"/>
  <c r="Z209"/>
  <c r="X209"/>
  <c r="AL208"/>
  <c r="AG208"/>
  <c r="AC208"/>
  <c r="AB208"/>
  <c r="AA208"/>
  <c r="Z208"/>
  <c r="AD208" s="1"/>
  <c r="AE208" s="1"/>
  <c r="AJ208" s="1"/>
  <c r="AH208" s="1"/>
  <c r="X208"/>
  <c r="AL207"/>
  <c r="AG207"/>
  <c r="AC207"/>
  <c r="AB207"/>
  <c r="AA207"/>
  <c r="Z207"/>
  <c r="X207"/>
  <c r="AL206"/>
  <c r="AG206"/>
  <c r="AC206"/>
  <c r="AB206"/>
  <c r="AA206"/>
  <c r="Z206"/>
  <c r="X206"/>
  <c r="AL205"/>
  <c r="AG205"/>
  <c r="AC205"/>
  <c r="AB205"/>
  <c r="AA205"/>
  <c r="Z205"/>
  <c r="X205"/>
  <c r="AL204"/>
  <c r="AG204"/>
  <c r="AC204"/>
  <c r="AB204"/>
  <c r="AA204"/>
  <c r="Z204"/>
  <c r="AD204" s="1"/>
  <c r="AE204" s="1"/>
  <c r="AJ204" s="1"/>
  <c r="AH204" s="1"/>
  <c r="X204"/>
  <c r="AL203"/>
  <c r="AG203"/>
  <c r="AC203"/>
  <c r="AB203"/>
  <c r="AA203"/>
  <c r="Z203"/>
  <c r="X203"/>
  <c r="AL202"/>
  <c r="AG202"/>
  <c r="AC202"/>
  <c r="AB202"/>
  <c r="AA202"/>
  <c r="Z202"/>
  <c r="X202"/>
  <c r="AL201"/>
  <c r="AG201"/>
  <c r="AC201"/>
  <c r="AB201"/>
  <c r="AA201"/>
  <c r="Z201"/>
  <c r="X201"/>
  <c r="AL200"/>
  <c r="AG200"/>
  <c r="AC200"/>
  <c r="AB200"/>
  <c r="AA200"/>
  <c r="Z200"/>
  <c r="AD200" s="1"/>
  <c r="AE200" s="1"/>
  <c r="AJ200" s="1"/>
  <c r="AH200" s="1"/>
  <c r="X200"/>
  <c r="AL199"/>
  <c r="AG199"/>
  <c r="AC199"/>
  <c r="AB199"/>
  <c r="AA199"/>
  <c r="Z199"/>
  <c r="X199"/>
  <c r="AL198"/>
  <c r="AG198"/>
  <c r="AC198"/>
  <c r="AB198"/>
  <c r="AA198"/>
  <c r="Z198"/>
  <c r="X198"/>
  <c r="AL197"/>
  <c r="AG197"/>
  <c r="AC197"/>
  <c r="AB197"/>
  <c r="AA197"/>
  <c r="Z197"/>
  <c r="X197"/>
  <c r="AL196"/>
  <c r="AG196"/>
  <c r="AC196"/>
  <c r="AB196"/>
  <c r="AA196"/>
  <c r="Z196"/>
  <c r="AD196" s="1"/>
  <c r="AE196" s="1"/>
  <c r="AJ196" s="1"/>
  <c r="AH196" s="1"/>
  <c r="X196"/>
  <c r="AL195"/>
  <c r="AG195"/>
  <c r="AC195"/>
  <c r="AB195"/>
  <c r="AA195"/>
  <c r="Z195"/>
  <c r="X195"/>
  <c r="AL194"/>
  <c r="AG194"/>
  <c r="AC194"/>
  <c r="AB194"/>
  <c r="AA194"/>
  <c r="Z194"/>
  <c r="X194"/>
  <c r="AL193"/>
  <c r="AG193"/>
  <c r="AC193"/>
  <c r="AB193"/>
  <c r="AA193"/>
  <c r="Z193"/>
  <c r="X193"/>
  <c r="AL192"/>
  <c r="AG192"/>
  <c r="AC192"/>
  <c r="AB192"/>
  <c r="AA192"/>
  <c r="Z192"/>
  <c r="AD192" s="1"/>
  <c r="AE192" s="1"/>
  <c r="AJ192" s="1"/>
  <c r="AH192" s="1"/>
  <c r="X192"/>
  <c r="AL191"/>
  <c r="AG191"/>
  <c r="AC191"/>
  <c r="AB191"/>
  <c r="AA191"/>
  <c r="Z191"/>
  <c r="X191"/>
  <c r="AL190"/>
  <c r="AG190"/>
  <c r="AC190"/>
  <c r="AB190"/>
  <c r="AA190"/>
  <c r="Z190"/>
  <c r="X190"/>
  <c r="AL189"/>
  <c r="AG189"/>
  <c r="AC189"/>
  <c r="AB189"/>
  <c r="AA189"/>
  <c r="Z189"/>
  <c r="X189"/>
  <c r="AL188"/>
  <c r="AG188"/>
  <c r="AC188"/>
  <c r="AB188"/>
  <c r="AA188"/>
  <c r="Z188"/>
  <c r="AD188" s="1"/>
  <c r="AE188" s="1"/>
  <c r="AJ188" s="1"/>
  <c r="AH188" s="1"/>
  <c r="X188"/>
  <c r="AL187"/>
  <c r="AG187"/>
  <c r="AC187"/>
  <c r="AB187"/>
  <c r="AA187"/>
  <c r="Z187"/>
  <c r="X187"/>
  <c r="AL186"/>
  <c r="AG186"/>
  <c r="AC186"/>
  <c r="AB186"/>
  <c r="AA186"/>
  <c r="Z186"/>
  <c r="X186"/>
  <c r="AL185"/>
  <c r="AG185"/>
  <c r="AC185"/>
  <c r="AB185"/>
  <c r="AA185"/>
  <c r="Z185"/>
  <c r="X185"/>
  <c r="AL184"/>
  <c r="AG184"/>
  <c r="AC184"/>
  <c r="AB184"/>
  <c r="AA184"/>
  <c r="Z184"/>
  <c r="AD184" s="1"/>
  <c r="AE184" s="1"/>
  <c r="AJ184" s="1"/>
  <c r="AH184" s="1"/>
  <c r="X184"/>
  <c r="AL183"/>
  <c r="AG183"/>
  <c r="AC183"/>
  <c r="AB183"/>
  <c r="AA183"/>
  <c r="Z183"/>
  <c r="X183"/>
  <c r="AL182"/>
  <c r="AG182"/>
  <c r="AC182"/>
  <c r="AB182"/>
  <c r="AA182"/>
  <c r="Z182"/>
  <c r="X182"/>
  <c r="AL181"/>
  <c r="AG181"/>
  <c r="AC181"/>
  <c r="AB181"/>
  <c r="AA181"/>
  <c r="Z181"/>
  <c r="X181"/>
  <c r="AL180"/>
  <c r="AG180"/>
  <c r="AC180"/>
  <c r="AB180"/>
  <c r="AA180"/>
  <c r="Z180"/>
  <c r="AD180" s="1"/>
  <c r="AE180" s="1"/>
  <c r="AJ180" s="1"/>
  <c r="AH180" s="1"/>
  <c r="X180"/>
  <c r="AL179"/>
  <c r="AG179"/>
  <c r="AC179"/>
  <c r="AB179"/>
  <c r="AA179"/>
  <c r="Z179"/>
  <c r="X179"/>
  <c r="AL178"/>
  <c r="AG178"/>
  <c r="AC178"/>
  <c r="AB178"/>
  <c r="AA178"/>
  <c r="Z178"/>
  <c r="X178"/>
  <c r="AL177"/>
  <c r="AG177"/>
  <c r="AC177"/>
  <c r="AB177"/>
  <c r="AA177"/>
  <c r="Z177"/>
  <c r="X177"/>
  <c r="AL176"/>
  <c r="AG176"/>
  <c r="AC176"/>
  <c r="AB176"/>
  <c r="AA176"/>
  <c r="Z176"/>
  <c r="AD176" s="1"/>
  <c r="AE176" s="1"/>
  <c r="AJ176" s="1"/>
  <c r="AH176" s="1"/>
  <c r="X176"/>
  <c r="AL175"/>
  <c r="AG175"/>
  <c r="AC175"/>
  <c r="AB175"/>
  <c r="AA175"/>
  <c r="Z175"/>
  <c r="X175"/>
  <c r="AL174"/>
  <c r="AG174"/>
  <c r="AC174"/>
  <c r="AB174"/>
  <c r="AA174"/>
  <c r="Z174"/>
  <c r="X174"/>
  <c r="AL173"/>
  <c r="AG173"/>
  <c r="AC173"/>
  <c r="AB173"/>
  <c r="AA173"/>
  <c r="Z173"/>
  <c r="X173"/>
  <c r="AL172"/>
  <c r="AG172"/>
  <c r="AC172"/>
  <c r="AB172"/>
  <c r="AA172"/>
  <c r="Z172"/>
  <c r="AD172" s="1"/>
  <c r="AE172" s="1"/>
  <c r="AJ172" s="1"/>
  <c r="AH172" s="1"/>
  <c r="X172"/>
  <c r="AL171"/>
  <c r="AG171"/>
  <c r="AC171"/>
  <c r="AB171"/>
  <c r="AA171"/>
  <c r="Z171"/>
  <c r="X171"/>
  <c r="AL170"/>
  <c r="AG170"/>
  <c r="AC170"/>
  <c r="AB170"/>
  <c r="AA170"/>
  <c r="Z170"/>
  <c r="X170"/>
  <c r="AL169"/>
  <c r="AG169"/>
  <c r="AC169"/>
  <c r="AB169"/>
  <c r="AA169"/>
  <c r="Z169"/>
  <c r="X169"/>
  <c r="AL168"/>
  <c r="AG168"/>
  <c r="AC168"/>
  <c r="AB168"/>
  <c r="AA168"/>
  <c r="Z168"/>
  <c r="AD168" s="1"/>
  <c r="AE168" s="1"/>
  <c r="AJ168" s="1"/>
  <c r="AH168" s="1"/>
  <c r="X168"/>
  <c r="AL167"/>
  <c r="AG167"/>
  <c r="AC167"/>
  <c r="AB167"/>
  <c r="AA167"/>
  <c r="Z167"/>
  <c r="X167"/>
  <c r="AL166"/>
  <c r="AG166"/>
  <c r="AC166"/>
  <c r="AB166"/>
  <c r="AA166"/>
  <c r="Z166"/>
  <c r="X166"/>
  <c r="AL165"/>
  <c r="AG165"/>
  <c r="AC165"/>
  <c r="AB165"/>
  <c r="AA165"/>
  <c r="Z165"/>
  <c r="X165"/>
  <c r="AL164"/>
  <c r="AG164"/>
  <c r="AC164"/>
  <c r="AB164"/>
  <c r="AA164"/>
  <c r="Z164"/>
  <c r="AD164" s="1"/>
  <c r="AE164" s="1"/>
  <c r="AJ164" s="1"/>
  <c r="AH164" s="1"/>
  <c r="X164"/>
  <c r="AL163"/>
  <c r="AG163"/>
  <c r="AC163"/>
  <c r="AB163"/>
  <c r="AA163"/>
  <c r="Z163"/>
  <c r="X163"/>
  <c r="AL162"/>
  <c r="AG162"/>
  <c r="AC162"/>
  <c r="AB162"/>
  <c r="AA162"/>
  <c r="Z162"/>
  <c r="X162"/>
  <c r="AL161"/>
  <c r="AG161"/>
  <c r="AC161"/>
  <c r="AB161"/>
  <c r="AA161"/>
  <c r="Z161"/>
  <c r="X161"/>
  <c r="AL160"/>
  <c r="AG160"/>
  <c r="AC160"/>
  <c r="AB160"/>
  <c r="AA160"/>
  <c r="Z160"/>
  <c r="AD160" s="1"/>
  <c r="AE160" s="1"/>
  <c r="AJ160" s="1"/>
  <c r="AH160" s="1"/>
  <c r="X160"/>
  <c r="AL159"/>
  <c r="AG159"/>
  <c r="AC159"/>
  <c r="AB159"/>
  <c r="AA159"/>
  <c r="Z159"/>
  <c r="X159"/>
  <c r="AL158"/>
  <c r="AG158"/>
  <c r="AC158"/>
  <c r="AB158"/>
  <c r="AA158"/>
  <c r="Z158"/>
  <c r="X158"/>
  <c r="AL157"/>
  <c r="AG157"/>
  <c r="AC157"/>
  <c r="AB157"/>
  <c r="AA157"/>
  <c r="Z157"/>
  <c r="X157"/>
  <c r="AL156"/>
  <c r="AG156"/>
  <c r="AC156"/>
  <c r="AB156"/>
  <c r="AA156"/>
  <c r="Z156"/>
  <c r="AD156" s="1"/>
  <c r="AE156" s="1"/>
  <c r="AJ156" s="1"/>
  <c r="AH156" s="1"/>
  <c r="X156"/>
  <c r="AL155"/>
  <c r="AG155"/>
  <c r="AC155"/>
  <c r="AB155"/>
  <c r="AA155"/>
  <c r="Z155"/>
  <c r="X155"/>
  <c r="AL154"/>
  <c r="AG154"/>
  <c r="AC154"/>
  <c r="AB154"/>
  <c r="AA154"/>
  <c r="Z154"/>
  <c r="X154"/>
  <c r="AL153"/>
  <c r="AG153"/>
  <c r="AC153"/>
  <c r="AB153"/>
  <c r="AA153"/>
  <c r="Z153"/>
  <c r="X153"/>
  <c r="AL152"/>
  <c r="AG152"/>
  <c r="AC152"/>
  <c r="AB152"/>
  <c r="AA152"/>
  <c r="Z152"/>
  <c r="AD152" s="1"/>
  <c r="AE152" s="1"/>
  <c r="AJ152" s="1"/>
  <c r="AH152" s="1"/>
  <c r="X152"/>
  <c r="AL151"/>
  <c r="AG151"/>
  <c r="AC151"/>
  <c r="AB151"/>
  <c r="AA151"/>
  <c r="Z151"/>
  <c r="X151"/>
  <c r="AL150"/>
  <c r="AG150"/>
  <c r="AC150"/>
  <c r="AB150"/>
  <c r="AA150"/>
  <c r="Z150"/>
  <c r="X150"/>
  <c r="AL149"/>
  <c r="AG149"/>
  <c r="AC149"/>
  <c r="AB149"/>
  <c r="AA149"/>
  <c r="Z149"/>
  <c r="X149"/>
  <c r="AL148"/>
  <c r="AG148"/>
  <c r="AC148"/>
  <c r="AB148"/>
  <c r="AA148"/>
  <c r="Z148"/>
  <c r="AD148" s="1"/>
  <c r="AE148" s="1"/>
  <c r="AJ148" s="1"/>
  <c r="AH148" s="1"/>
  <c r="X148"/>
  <c r="AL147"/>
  <c r="AG147"/>
  <c r="AC147"/>
  <c r="AB147"/>
  <c r="AA147"/>
  <c r="Z147"/>
  <c r="X147"/>
  <c r="AL146"/>
  <c r="AG146"/>
  <c r="AC146"/>
  <c r="AB146"/>
  <c r="AA146"/>
  <c r="Z146"/>
  <c r="X146"/>
  <c r="AL145"/>
  <c r="AG145"/>
  <c r="AC145"/>
  <c r="AB145"/>
  <c r="AA145"/>
  <c r="Z145"/>
  <c r="X145"/>
  <c r="AL144"/>
  <c r="AG144"/>
  <c r="AC144"/>
  <c r="AB144"/>
  <c r="AA144"/>
  <c r="Z144"/>
  <c r="AD144" s="1"/>
  <c r="AE144" s="1"/>
  <c r="AJ144" s="1"/>
  <c r="AH144" s="1"/>
  <c r="X144"/>
  <c r="AL143"/>
  <c r="AG143"/>
  <c r="AC143"/>
  <c r="AB143"/>
  <c r="AA143"/>
  <c r="Z143"/>
  <c r="X143"/>
  <c r="AL142"/>
  <c r="AG142"/>
  <c r="AC142"/>
  <c r="AB142"/>
  <c r="AA142"/>
  <c r="Z142"/>
  <c r="X142"/>
  <c r="AL141"/>
  <c r="AG141"/>
  <c r="AC141"/>
  <c r="AB141"/>
  <c r="AA141"/>
  <c r="Z141"/>
  <c r="X141"/>
  <c r="AL140"/>
  <c r="AG140"/>
  <c r="AC140"/>
  <c r="AB140"/>
  <c r="AA140"/>
  <c r="Z140"/>
  <c r="AD140" s="1"/>
  <c r="AE140" s="1"/>
  <c r="AJ140" s="1"/>
  <c r="AH140" s="1"/>
  <c r="X140"/>
  <c r="AL139"/>
  <c r="AG139"/>
  <c r="AC139"/>
  <c r="AB139"/>
  <c r="AA139"/>
  <c r="Z139"/>
  <c r="X139"/>
  <c r="AL138"/>
  <c r="AG138"/>
  <c r="AC138"/>
  <c r="AB138"/>
  <c r="AA138"/>
  <c r="Z138"/>
  <c r="X138"/>
  <c r="AL137"/>
  <c r="AG137"/>
  <c r="AC137"/>
  <c r="AB137"/>
  <c r="AA137"/>
  <c r="Z137"/>
  <c r="X137"/>
  <c r="AL136"/>
  <c r="AG136"/>
  <c r="AC136"/>
  <c r="AB136"/>
  <c r="AA136"/>
  <c r="Z136"/>
  <c r="AD136" s="1"/>
  <c r="AE136" s="1"/>
  <c r="AJ136" s="1"/>
  <c r="AH136" s="1"/>
  <c r="X136"/>
  <c r="AL135"/>
  <c r="AG135"/>
  <c r="AC135"/>
  <c r="AB135"/>
  <c r="AA135"/>
  <c r="Z135"/>
  <c r="X135"/>
  <c r="AL134"/>
  <c r="AG134"/>
  <c r="AC134"/>
  <c r="AB134"/>
  <c r="AA134"/>
  <c r="Z134"/>
  <c r="X134"/>
  <c r="AL133"/>
  <c r="AG133"/>
  <c r="AC133"/>
  <c r="AB133"/>
  <c r="AA133"/>
  <c r="Z133"/>
  <c r="X133"/>
  <c r="AL132"/>
  <c r="AG132"/>
  <c r="AC132"/>
  <c r="AB132"/>
  <c r="AA132"/>
  <c r="Z132"/>
  <c r="AD132" s="1"/>
  <c r="AE132" s="1"/>
  <c r="AJ132" s="1"/>
  <c r="AH132" s="1"/>
  <c r="X132"/>
  <c r="AL131"/>
  <c r="AG131"/>
  <c r="AC131"/>
  <c r="AB131"/>
  <c r="AA131"/>
  <c r="Z131"/>
  <c r="X131"/>
  <c r="AL130"/>
  <c r="AG130"/>
  <c r="AC130"/>
  <c r="AB130"/>
  <c r="AA130"/>
  <c r="Z130"/>
  <c r="X130"/>
  <c r="AL129"/>
  <c r="AG129"/>
  <c r="AC129"/>
  <c r="AB129"/>
  <c r="AA129"/>
  <c r="Z129"/>
  <c r="X129"/>
  <c r="AL128"/>
  <c r="AG128"/>
  <c r="AC128"/>
  <c r="AB128"/>
  <c r="AA128"/>
  <c r="Z128"/>
  <c r="AD128" s="1"/>
  <c r="AE128" s="1"/>
  <c r="AJ128" s="1"/>
  <c r="AH128" s="1"/>
  <c r="X128"/>
  <c r="AL127"/>
  <c r="AG127"/>
  <c r="AC127"/>
  <c r="AB127"/>
  <c r="AA127"/>
  <c r="Z127"/>
  <c r="X127"/>
  <c r="AL126"/>
  <c r="AG126"/>
  <c r="AC126"/>
  <c r="AB126"/>
  <c r="AA126"/>
  <c r="Z126"/>
  <c r="X126"/>
  <c r="AL125"/>
  <c r="AG125"/>
  <c r="AC125"/>
  <c r="AB125"/>
  <c r="AA125"/>
  <c r="Z125"/>
  <c r="X125"/>
  <c r="AL124"/>
  <c r="AG124"/>
  <c r="AC124"/>
  <c r="AB124"/>
  <c r="AA124"/>
  <c r="Z124"/>
  <c r="X124"/>
  <c r="AL123"/>
  <c r="AG123"/>
  <c r="AC123"/>
  <c r="AB123"/>
  <c r="AA123"/>
  <c r="Z123"/>
  <c r="X123"/>
  <c r="AL122"/>
  <c r="AG122"/>
  <c r="AC122"/>
  <c r="AB122"/>
  <c r="AA122"/>
  <c r="Z122"/>
  <c r="X122"/>
  <c r="AL121"/>
  <c r="AG121"/>
  <c r="AC121"/>
  <c r="AB121"/>
  <c r="AA121"/>
  <c r="Z121"/>
  <c r="X121"/>
  <c r="AL120"/>
  <c r="AG120"/>
  <c r="AC120"/>
  <c r="AB120"/>
  <c r="AA120"/>
  <c r="Z120"/>
  <c r="X120"/>
  <c r="AL119"/>
  <c r="AG119"/>
  <c r="AC119"/>
  <c r="AB119"/>
  <c r="AA119"/>
  <c r="Z119"/>
  <c r="X119"/>
  <c r="AL118"/>
  <c r="AG118"/>
  <c r="AC118"/>
  <c r="AB118"/>
  <c r="AA118"/>
  <c r="Z118"/>
  <c r="X118"/>
  <c r="AL117"/>
  <c r="AG117"/>
  <c r="AC117"/>
  <c r="AB117"/>
  <c r="AA117"/>
  <c r="Z117"/>
  <c r="X117"/>
  <c r="AL116"/>
  <c r="AG116"/>
  <c r="AC116"/>
  <c r="AB116"/>
  <c r="AA116"/>
  <c r="Z116"/>
  <c r="X116"/>
  <c r="AL115"/>
  <c r="AG115"/>
  <c r="AC115"/>
  <c r="AB115"/>
  <c r="AA115"/>
  <c r="Z115"/>
  <c r="X115"/>
  <c r="AL114"/>
  <c r="AG114"/>
  <c r="AC114"/>
  <c r="AB114"/>
  <c r="AA114"/>
  <c r="Z114"/>
  <c r="X114"/>
  <c r="AL113"/>
  <c r="AG113"/>
  <c r="AC113"/>
  <c r="AB113"/>
  <c r="AA113"/>
  <c r="Z113"/>
  <c r="X113"/>
  <c r="AL112"/>
  <c r="AG112"/>
  <c r="AC112"/>
  <c r="AB112"/>
  <c r="AA112"/>
  <c r="Z112"/>
  <c r="X112"/>
  <c r="AL111"/>
  <c r="AG111"/>
  <c r="AC111"/>
  <c r="AB111"/>
  <c r="AA111"/>
  <c r="Z111"/>
  <c r="X111"/>
  <c r="AL110"/>
  <c r="AG110"/>
  <c r="AC110"/>
  <c r="AB110"/>
  <c r="AA110"/>
  <c r="Z110"/>
  <c r="X110"/>
  <c r="AL109"/>
  <c r="AG109"/>
  <c r="AC109"/>
  <c r="AB109"/>
  <c r="AA109"/>
  <c r="Z109"/>
  <c r="X109"/>
  <c r="AL108"/>
  <c r="AG108"/>
  <c r="AC108"/>
  <c r="AB108"/>
  <c r="AA108"/>
  <c r="Z108"/>
  <c r="X108"/>
  <c r="AL107"/>
  <c r="AG107"/>
  <c r="AC107"/>
  <c r="AB107"/>
  <c r="AA107"/>
  <c r="Z107"/>
  <c r="X107"/>
  <c r="AL106"/>
  <c r="AG106"/>
  <c r="AC106"/>
  <c r="AB106"/>
  <c r="AA106"/>
  <c r="Z106"/>
  <c r="X106"/>
  <c r="AL105"/>
  <c r="AG105"/>
  <c r="AC105"/>
  <c r="AB105"/>
  <c r="AA105"/>
  <c r="Z105"/>
  <c r="X105"/>
  <c r="AL104"/>
  <c r="AG104"/>
  <c r="AC104"/>
  <c r="AB104"/>
  <c r="AA104"/>
  <c r="Z104"/>
  <c r="X104"/>
  <c r="AL103"/>
  <c r="AG103"/>
  <c r="AC103"/>
  <c r="AB103"/>
  <c r="AA103"/>
  <c r="Z103"/>
  <c r="X103"/>
  <c r="AL102"/>
  <c r="AG102"/>
  <c r="AC102"/>
  <c r="AB102"/>
  <c r="AA102"/>
  <c r="Z102"/>
  <c r="X102"/>
  <c r="AL101"/>
  <c r="AG101"/>
  <c r="AC101"/>
  <c r="AB101"/>
  <c r="AA101"/>
  <c r="Z101"/>
  <c r="X101"/>
  <c r="AL100"/>
  <c r="AG100"/>
  <c r="AC100"/>
  <c r="AB100"/>
  <c r="AA100"/>
  <c r="Z100"/>
  <c r="X100"/>
  <c r="AL99"/>
  <c r="AG99"/>
  <c r="AC99"/>
  <c r="AB99"/>
  <c r="AA99"/>
  <c r="Z99"/>
  <c r="X99"/>
  <c r="AL98"/>
  <c r="AG98"/>
  <c r="AC98"/>
  <c r="AB98"/>
  <c r="AA98"/>
  <c r="Z98"/>
  <c r="X98"/>
  <c r="AL97"/>
  <c r="AG97"/>
  <c r="AC97"/>
  <c r="AB97"/>
  <c r="AA97"/>
  <c r="Z97"/>
  <c r="X97"/>
  <c r="AL96"/>
  <c r="AG96"/>
  <c r="AC96"/>
  <c r="AB96"/>
  <c r="AA96"/>
  <c r="Z96"/>
  <c r="X96"/>
  <c r="AL95"/>
  <c r="AG95"/>
  <c r="AC95"/>
  <c r="AB95"/>
  <c r="AA95"/>
  <c r="Z95"/>
  <c r="X95"/>
  <c r="AL94"/>
  <c r="AG94"/>
  <c r="AC94"/>
  <c r="AB94"/>
  <c r="AA94"/>
  <c r="Z94"/>
  <c r="X94"/>
  <c r="AL93"/>
  <c r="AG93"/>
  <c r="AC93"/>
  <c r="AB93"/>
  <c r="AA93"/>
  <c r="Z93"/>
  <c r="X93"/>
  <c r="AL92"/>
  <c r="AG92"/>
  <c r="AC92"/>
  <c r="AB92"/>
  <c r="AA92"/>
  <c r="Z92"/>
  <c r="X92"/>
  <c r="AL91"/>
  <c r="AG91"/>
  <c r="AC91"/>
  <c r="AB91"/>
  <c r="AA91"/>
  <c r="Z91"/>
  <c r="X91"/>
  <c r="AL90"/>
  <c r="AG90"/>
  <c r="AC90"/>
  <c r="AB90"/>
  <c r="AA90"/>
  <c r="Z90"/>
  <c r="X90"/>
  <c r="AL89"/>
  <c r="AG89"/>
  <c r="AC89"/>
  <c r="AB89"/>
  <c r="AA89"/>
  <c r="Z89"/>
  <c r="X89"/>
  <c r="AL88"/>
  <c r="AG88"/>
  <c r="AC88"/>
  <c r="AB88"/>
  <c r="AA88"/>
  <c r="Z88"/>
  <c r="X88"/>
  <c r="AL87"/>
  <c r="AG87"/>
  <c r="AC87"/>
  <c r="AB87"/>
  <c r="AA87"/>
  <c r="Z87"/>
  <c r="X87"/>
  <c r="AL86"/>
  <c r="AG86"/>
  <c r="AC86"/>
  <c r="AB86"/>
  <c r="AA86"/>
  <c r="Z86"/>
  <c r="X86"/>
  <c r="AL85"/>
  <c r="AG85"/>
  <c r="AC85"/>
  <c r="AB85"/>
  <c r="AA85"/>
  <c r="Z85"/>
  <c r="X85"/>
  <c r="AL84"/>
  <c r="AG84"/>
  <c r="AC84"/>
  <c r="AB84"/>
  <c r="AA84"/>
  <c r="Z84"/>
  <c r="X84"/>
  <c r="AL83"/>
  <c r="AG83"/>
  <c r="AC83"/>
  <c r="AB83"/>
  <c r="AA83"/>
  <c r="Z83"/>
  <c r="X83"/>
  <c r="AL82"/>
  <c r="AG82"/>
  <c r="AC82"/>
  <c r="AB82"/>
  <c r="AA82"/>
  <c r="Z82"/>
  <c r="X82"/>
  <c r="AL81"/>
  <c r="AG81"/>
  <c r="AC81"/>
  <c r="AB81"/>
  <c r="AA81"/>
  <c r="Z81"/>
  <c r="X81"/>
  <c r="AL80"/>
  <c r="AG80"/>
  <c r="AC80"/>
  <c r="AB80"/>
  <c r="AA80"/>
  <c r="Z80"/>
  <c r="X80"/>
  <c r="AL79"/>
  <c r="AG79"/>
  <c r="AC79"/>
  <c r="AB79"/>
  <c r="AA79"/>
  <c r="Z79"/>
  <c r="X79"/>
  <c r="AL78"/>
  <c r="AG78"/>
  <c r="AC78"/>
  <c r="AB78"/>
  <c r="AA78"/>
  <c r="Z78"/>
  <c r="X78"/>
  <c r="AL77"/>
  <c r="AG77"/>
  <c r="AC77"/>
  <c r="AB77"/>
  <c r="AA77"/>
  <c r="Z77"/>
  <c r="X77"/>
  <c r="AL76"/>
  <c r="AG76"/>
  <c r="AC76"/>
  <c r="AB76"/>
  <c r="AA76"/>
  <c r="Z76"/>
  <c r="X76"/>
  <c r="AL75"/>
  <c r="AG75"/>
  <c r="AC75"/>
  <c r="AB75"/>
  <c r="AA75"/>
  <c r="Z75"/>
  <c r="X75"/>
  <c r="AL74"/>
  <c r="AG74"/>
  <c r="AC74"/>
  <c r="AB74"/>
  <c r="AA74"/>
  <c r="Z74"/>
  <c r="X74"/>
  <c r="AL73"/>
  <c r="AG73"/>
  <c r="AC73"/>
  <c r="AB73"/>
  <c r="AA73"/>
  <c r="Z73"/>
  <c r="X73"/>
  <c r="AL72"/>
  <c r="AG72"/>
  <c r="AC72"/>
  <c r="AB72"/>
  <c r="AA72"/>
  <c r="Z72"/>
  <c r="X72"/>
  <c r="AL71"/>
  <c r="AG71"/>
  <c r="AC71"/>
  <c r="AB71"/>
  <c r="AA71"/>
  <c r="Z71"/>
  <c r="X71"/>
  <c r="AL70"/>
  <c r="AG70"/>
  <c r="AC70"/>
  <c r="AB70"/>
  <c r="AA70"/>
  <c r="Z70"/>
  <c r="X70"/>
  <c r="AL69"/>
  <c r="AG69"/>
  <c r="AC69"/>
  <c r="AB69"/>
  <c r="AA69"/>
  <c r="Z69"/>
  <c r="X69"/>
  <c r="AL68"/>
  <c r="AG68"/>
  <c r="AC68"/>
  <c r="AB68"/>
  <c r="AA68"/>
  <c r="Z68"/>
  <c r="X68"/>
  <c r="AL67"/>
  <c r="AG67"/>
  <c r="AC67"/>
  <c r="AB67"/>
  <c r="AA67"/>
  <c r="Z67"/>
  <c r="X67"/>
  <c r="AL66"/>
  <c r="AG66"/>
  <c r="AC66"/>
  <c r="AB66"/>
  <c r="AA66"/>
  <c r="Z66"/>
  <c r="X66"/>
  <c r="AL65"/>
  <c r="AG65"/>
  <c r="AC65"/>
  <c r="AB65"/>
  <c r="AA65"/>
  <c r="Z65"/>
  <c r="X65"/>
  <c r="AL64"/>
  <c r="AG64"/>
  <c r="AC64"/>
  <c r="AB64"/>
  <c r="AA64"/>
  <c r="Z64"/>
  <c r="AD64" s="1"/>
  <c r="AE64" s="1"/>
  <c r="AJ64" s="1"/>
  <c r="AH64" s="1"/>
  <c r="X64"/>
  <c r="AL63"/>
  <c r="AG63"/>
  <c r="AC63"/>
  <c r="AB63"/>
  <c r="AA63"/>
  <c r="Z63"/>
  <c r="X63"/>
  <c r="AL62"/>
  <c r="AG62"/>
  <c r="AC62"/>
  <c r="AB62"/>
  <c r="AA62"/>
  <c r="Z62"/>
  <c r="X62"/>
  <c r="AL61"/>
  <c r="AG61"/>
  <c r="AC61"/>
  <c r="AB61"/>
  <c r="AA61"/>
  <c r="Z61"/>
  <c r="X61"/>
  <c r="AL60"/>
  <c r="AG60"/>
  <c r="AC60"/>
  <c r="AB60"/>
  <c r="AA60"/>
  <c r="Z60"/>
  <c r="AD60" s="1"/>
  <c r="AE60" s="1"/>
  <c r="AJ60" s="1"/>
  <c r="AH60" s="1"/>
  <c r="X60"/>
  <c r="AL59"/>
  <c r="AG59"/>
  <c r="AC59"/>
  <c r="AB59"/>
  <c r="AA59"/>
  <c r="Z59"/>
  <c r="X59"/>
  <c r="AL58"/>
  <c r="AG58"/>
  <c r="AC58"/>
  <c r="AB58"/>
  <c r="AA58"/>
  <c r="Z58"/>
  <c r="X58"/>
  <c r="AL57"/>
  <c r="AG57"/>
  <c r="AC57"/>
  <c r="AB57"/>
  <c r="AA57"/>
  <c r="Z57"/>
  <c r="X57"/>
  <c r="AL56"/>
  <c r="AG56"/>
  <c r="AC56"/>
  <c r="AB56"/>
  <c r="AA56"/>
  <c r="Z56"/>
  <c r="AD56" s="1"/>
  <c r="AE56" s="1"/>
  <c r="AJ56" s="1"/>
  <c r="AH56" s="1"/>
  <c r="X56"/>
  <c r="AL55"/>
  <c r="AG55"/>
  <c r="AC55"/>
  <c r="AB55"/>
  <c r="AA55"/>
  <c r="Z55"/>
  <c r="X55"/>
  <c r="AL54"/>
  <c r="AG54"/>
  <c r="AC54"/>
  <c r="AB54"/>
  <c r="AA54"/>
  <c r="Z54"/>
  <c r="X54"/>
  <c r="AL53"/>
  <c r="AG53"/>
  <c r="AC53"/>
  <c r="AB53"/>
  <c r="AA53"/>
  <c r="Z53"/>
  <c r="X53"/>
  <c r="AL52"/>
  <c r="AG52"/>
  <c r="AC52"/>
  <c r="AB52"/>
  <c r="AA52"/>
  <c r="Z52"/>
  <c r="AD52" s="1"/>
  <c r="AE52" s="1"/>
  <c r="AJ52" s="1"/>
  <c r="AH52" s="1"/>
  <c r="X52"/>
  <c r="AL51"/>
  <c r="AG51"/>
  <c r="AC51"/>
  <c r="AB51"/>
  <c r="AA51"/>
  <c r="Z51"/>
  <c r="X51"/>
  <c r="AL50"/>
  <c r="AG50"/>
  <c r="AC50"/>
  <c r="AB50"/>
  <c r="AA50"/>
  <c r="Z50"/>
  <c r="X50"/>
  <c r="AL49"/>
  <c r="AG49"/>
  <c r="AC49"/>
  <c r="AB49"/>
  <c r="AA49"/>
  <c r="Z49"/>
  <c r="X49"/>
  <c r="AL48"/>
  <c r="AG48"/>
  <c r="AC48"/>
  <c r="AB48"/>
  <c r="AA48"/>
  <c r="Z48"/>
  <c r="AD48" s="1"/>
  <c r="AE48" s="1"/>
  <c r="AJ48" s="1"/>
  <c r="AH48" s="1"/>
  <c r="X48"/>
  <c r="AL47"/>
  <c r="AG47"/>
  <c r="AC47"/>
  <c r="AB47"/>
  <c r="AA47"/>
  <c r="Z47"/>
  <c r="X47"/>
  <c r="AL46"/>
  <c r="AG46"/>
  <c r="AC46"/>
  <c r="AB46"/>
  <c r="AA46"/>
  <c r="Z46"/>
  <c r="X46"/>
  <c r="AL45"/>
  <c r="AG45"/>
  <c r="AC45"/>
  <c r="AB45"/>
  <c r="AA45"/>
  <c r="Z45"/>
  <c r="X45"/>
  <c r="AL44"/>
  <c r="AG44"/>
  <c r="AC44"/>
  <c r="AB44"/>
  <c r="AA44"/>
  <c r="Z44"/>
  <c r="AD44" s="1"/>
  <c r="AE44" s="1"/>
  <c r="AJ44" s="1"/>
  <c r="AH44" s="1"/>
  <c r="X44"/>
  <c r="AL43"/>
  <c r="AG43"/>
  <c r="AC43"/>
  <c r="AB43"/>
  <c r="AA43"/>
  <c r="Z43"/>
  <c r="X43"/>
  <c r="AL42"/>
  <c r="AG42"/>
  <c r="AC42"/>
  <c r="AB42"/>
  <c r="AA42"/>
  <c r="Z42"/>
  <c r="X42"/>
  <c r="AL41"/>
  <c r="AG41"/>
  <c r="AC41"/>
  <c r="AB41"/>
  <c r="AA41"/>
  <c r="Z41"/>
  <c r="X41"/>
  <c r="AL40"/>
  <c r="AG40"/>
  <c r="AC40"/>
  <c r="AB40"/>
  <c r="AA40"/>
  <c r="Z40"/>
  <c r="AD40" s="1"/>
  <c r="AE40" s="1"/>
  <c r="AJ40" s="1"/>
  <c r="AH40" s="1"/>
  <c r="X40"/>
  <c r="AL39"/>
  <c r="AG39"/>
  <c r="AC39"/>
  <c r="AB39"/>
  <c r="AA39"/>
  <c r="Z39"/>
  <c r="X39"/>
  <c r="AL38"/>
  <c r="AG38"/>
  <c r="AC38"/>
  <c r="AB38"/>
  <c r="AA38"/>
  <c r="Z38"/>
  <c r="X38"/>
  <c r="AL37"/>
  <c r="AG37"/>
  <c r="AC37"/>
  <c r="AB37"/>
  <c r="AA37"/>
  <c r="Z37"/>
  <c r="X37"/>
  <c r="AL36"/>
  <c r="AG36"/>
  <c r="AC36"/>
  <c r="AB36"/>
  <c r="AA36"/>
  <c r="Z36"/>
  <c r="AD36" s="1"/>
  <c r="AE36" s="1"/>
  <c r="AJ36" s="1"/>
  <c r="AH36" s="1"/>
  <c r="X36"/>
  <c r="AL35"/>
  <c r="AG35"/>
  <c r="AC35"/>
  <c r="AB35"/>
  <c r="AA35"/>
  <c r="Z35"/>
  <c r="X35"/>
  <c r="AL34"/>
  <c r="AG34"/>
  <c r="AC34"/>
  <c r="AB34"/>
  <c r="AA34"/>
  <c r="Z34"/>
  <c r="X34"/>
  <c r="AL33"/>
  <c r="AG33"/>
  <c r="AC33"/>
  <c r="AB33"/>
  <c r="AA33"/>
  <c r="Z33"/>
  <c r="X33"/>
  <c r="AL32"/>
  <c r="AG32"/>
  <c r="AC32"/>
  <c r="AB32"/>
  <c r="AA32"/>
  <c r="Z32"/>
  <c r="AD32" s="1"/>
  <c r="AE32" s="1"/>
  <c r="AJ32" s="1"/>
  <c r="AH32" s="1"/>
  <c r="X32"/>
  <c r="AL31"/>
  <c r="AG31"/>
  <c r="AC31"/>
  <c r="AB31"/>
  <c r="AA31"/>
  <c r="Z31"/>
  <c r="X31"/>
  <c r="AL30"/>
  <c r="AG30"/>
  <c r="AC30"/>
  <c r="AB30"/>
  <c r="AA30"/>
  <c r="Z30"/>
  <c r="X30"/>
  <c r="AL29"/>
  <c r="AG29"/>
  <c r="AC29"/>
  <c r="AB29"/>
  <c r="AA29"/>
  <c r="Z29"/>
  <c r="X29"/>
  <c r="AL28"/>
  <c r="AG28"/>
  <c r="AC28"/>
  <c r="AB28"/>
  <c r="AA28"/>
  <c r="Z28"/>
  <c r="AD28" s="1"/>
  <c r="AE28" s="1"/>
  <c r="AJ28" s="1"/>
  <c r="AH28" s="1"/>
  <c r="X28"/>
  <c r="AL27"/>
  <c r="AG27"/>
  <c r="AC27"/>
  <c r="AB27"/>
  <c r="AA27"/>
  <c r="Z27"/>
  <c r="X27"/>
  <c r="AL26"/>
  <c r="AG26"/>
  <c r="AC26"/>
  <c r="AB26"/>
  <c r="AA26"/>
  <c r="Z26"/>
  <c r="X26"/>
  <c r="AL25"/>
  <c r="AG25"/>
  <c r="AC25"/>
  <c r="AB25"/>
  <c r="AA25"/>
  <c r="Z25"/>
  <c r="X25"/>
  <c r="AL24"/>
  <c r="AG24"/>
  <c r="AC24"/>
  <c r="AB24"/>
  <c r="AA24"/>
  <c r="Z24"/>
  <c r="AD24" s="1"/>
  <c r="AE24" s="1"/>
  <c r="AJ24" s="1"/>
  <c r="AH24" s="1"/>
  <c r="X24"/>
  <c r="AL23"/>
  <c r="AG23"/>
  <c r="AC23"/>
  <c r="AB23"/>
  <c r="AA23"/>
  <c r="Z23"/>
  <c r="X23"/>
  <c r="AL22"/>
  <c r="AG22"/>
  <c r="AC22"/>
  <c r="AB22"/>
  <c r="AA22"/>
  <c r="Z22"/>
  <c r="X22"/>
  <c r="AL21"/>
  <c r="AG21"/>
  <c r="AC21"/>
  <c r="AB21"/>
  <c r="AA21"/>
  <c r="Z21"/>
  <c r="X21"/>
  <c r="AL20"/>
  <c r="AG20"/>
  <c r="AC20"/>
  <c r="AB20"/>
  <c r="AA20"/>
  <c r="Z20"/>
  <c r="AD20" s="1"/>
  <c r="AE20" s="1"/>
  <c r="AJ20" s="1"/>
  <c r="AH20" s="1"/>
  <c r="X20"/>
  <c r="AL19"/>
  <c r="AG19"/>
  <c r="AC19"/>
  <c r="AB19"/>
  <c r="AA19"/>
  <c r="Z19"/>
  <c r="X19"/>
  <c r="AL18"/>
  <c r="AG18"/>
  <c r="AC18"/>
  <c r="AB18"/>
  <c r="AA18"/>
  <c r="Z18"/>
  <c r="X18"/>
  <c r="AL17"/>
  <c r="AG17"/>
  <c r="AC17"/>
  <c r="AB17"/>
  <c r="AA17"/>
  <c r="Z17"/>
  <c r="X17"/>
  <c r="AL16"/>
  <c r="AG16"/>
  <c r="AC16"/>
  <c r="AB16"/>
  <c r="AA16"/>
  <c r="Z16"/>
  <c r="AD16" s="1"/>
  <c r="AE16" s="1"/>
  <c r="AJ16" s="1"/>
  <c r="AH16" s="1"/>
  <c r="X16"/>
  <c r="AL15"/>
  <c r="AG15"/>
  <c r="AC15"/>
  <c r="AB15"/>
  <c r="AA15"/>
  <c r="Z15"/>
  <c r="X15"/>
  <c r="AL14"/>
  <c r="AG14"/>
  <c r="AC14"/>
  <c r="AB14"/>
  <c r="AA14"/>
  <c r="Z14"/>
  <c r="X14"/>
  <c r="AL13"/>
  <c r="AG13"/>
  <c r="AC13"/>
  <c r="AB13"/>
  <c r="AA13"/>
  <c r="Z13"/>
  <c r="X13"/>
  <c r="AL12"/>
  <c r="AG12"/>
  <c r="AC12"/>
  <c r="AB12"/>
  <c r="AA12"/>
  <c r="Z12"/>
  <c r="AD12" s="1"/>
  <c r="AE12" s="1"/>
  <c r="AJ12" s="1"/>
  <c r="AH12" s="1"/>
  <c r="X12"/>
  <c r="AL11"/>
  <c r="AG11"/>
  <c r="AC11"/>
  <c r="AB11"/>
  <c r="AA11"/>
  <c r="Z11"/>
  <c r="X11"/>
  <c r="AL10"/>
  <c r="AG10"/>
  <c r="AC10"/>
  <c r="AB10"/>
  <c r="AA10"/>
  <c r="Z10"/>
  <c r="X10"/>
  <c r="AL9"/>
  <c r="AG9"/>
  <c r="AC9"/>
  <c r="AB9"/>
  <c r="AA9"/>
  <c r="Z9"/>
  <c r="X9"/>
  <c r="AL8"/>
  <c r="AG8"/>
  <c r="AC8"/>
  <c r="AB8"/>
  <c r="AA8"/>
  <c r="Z8"/>
  <c r="AD8" s="1"/>
  <c r="AE8" s="1"/>
  <c r="AJ8" s="1"/>
  <c r="AH8" s="1"/>
  <c r="X8"/>
  <c r="AL7"/>
  <c r="AG7"/>
  <c r="AC7"/>
  <c r="AB7"/>
  <c r="AA7"/>
  <c r="Z7"/>
  <c r="X7"/>
  <c r="AL6"/>
  <c r="AG6"/>
  <c r="AC6"/>
  <c r="AB6"/>
  <c r="AA6"/>
  <c r="Z6"/>
  <c r="X6"/>
  <c r="AL5"/>
  <c r="AG5"/>
  <c r="AC5"/>
  <c r="AB5"/>
  <c r="AA5"/>
  <c r="Z5"/>
  <c r="X5"/>
  <c r="AL4"/>
  <c r="AG4"/>
  <c r="AC4"/>
  <c r="AB4"/>
  <c r="AA4"/>
  <c r="Z4"/>
  <c r="AD4" s="1"/>
  <c r="AE4" s="1"/>
  <c r="AJ4" s="1"/>
  <c r="AH4" s="1"/>
  <c r="X4"/>
  <c r="AL3"/>
  <c r="AG3"/>
  <c r="AC3"/>
  <c r="AB3"/>
  <c r="AA3"/>
  <c r="Z3"/>
  <c r="X3"/>
  <c r="AD1500" l="1"/>
  <c r="AE1500" s="1"/>
  <c r="AJ1500" s="1"/>
  <c r="AH1500" s="1"/>
  <c r="AD1456"/>
  <c r="AE1456" s="1"/>
  <c r="AJ1456" s="1"/>
  <c r="AH1456" s="1"/>
  <c r="AD1476"/>
  <c r="AE1476" s="1"/>
  <c r="AJ1476" s="1"/>
  <c r="AH1476" s="1"/>
  <c r="AD1480"/>
  <c r="AE1480" s="1"/>
  <c r="AJ1480" s="1"/>
  <c r="AH1480" s="1"/>
  <c r="AD1460"/>
  <c r="AE1460" s="1"/>
  <c r="AJ1460" s="1"/>
  <c r="AH1460" s="1"/>
  <c r="AD1464"/>
  <c r="AE1464" s="1"/>
  <c r="AJ1464" s="1"/>
  <c r="AH1464" s="1"/>
  <c r="AD1468"/>
  <c r="AE1468" s="1"/>
  <c r="AJ1468" s="1"/>
  <c r="AH1468" s="1"/>
  <c r="AD1472"/>
  <c r="AE1472" s="1"/>
  <c r="AJ1472" s="1"/>
  <c r="AH1472" s="1"/>
  <c r="AD1408"/>
  <c r="AE1408" s="1"/>
  <c r="AJ1408" s="1"/>
  <c r="AH1408" s="1"/>
  <c r="AD1388"/>
  <c r="AE1388" s="1"/>
  <c r="AJ1388" s="1"/>
  <c r="AH1388" s="1"/>
  <c r="AD1392"/>
  <c r="AE1392" s="1"/>
  <c r="AJ1392" s="1"/>
  <c r="AH1392" s="1"/>
  <c r="AD1372"/>
  <c r="AE1372" s="1"/>
  <c r="AJ1372" s="1"/>
  <c r="AH1372" s="1"/>
  <c r="AD1204"/>
  <c r="AE1204" s="1"/>
  <c r="AJ1204" s="1"/>
  <c r="AH1204" s="1"/>
  <c r="AD1208"/>
  <c r="AE1208" s="1"/>
  <c r="AJ1208" s="1"/>
  <c r="AH1208" s="1"/>
  <c r="AD1212"/>
  <c r="AE1212" s="1"/>
  <c r="AJ1212" s="1"/>
  <c r="AH1212" s="1"/>
  <c r="AD1216"/>
  <c r="AE1216" s="1"/>
  <c r="AJ1216" s="1"/>
  <c r="AH1216" s="1"/>
  <c r="AD1116"/>
  <c r="AE1116" s="1"/>
  <c r="AJ1116" s="1"/>
  <c r="AH1116" s="1"/>
  <c r="AD1012"/>
  <c r="AE1012" s="1"/>
  <c r="AJ1012" s="1"/>
  <c r="AH1012" s="1"/>
  <c r="AD1016"/>
  <c r="AE1016" s="1"/>
  <c r="AJ1016" s="1"/>
  <c r="AH1016" s="1"/>
  <c r="AD1020"/>
  <c r="AE1020" s="1"/>
  <c r="AJ1020" s="1"/>
  <c r="AH1020" s="1"/>
  <c r="AD1024"/>
  <c r="AE1024" s="1"/>
  <c r="AJ1024" s="1"/>
  <c r="AH1024" s="1"/>
  <c r="AD900"/>
  <c r="AE900" s="1"/>
  <c r="AJ900" s="1"/>
  <c r="AH900" s="1"/>
  <c r="AD904"/>
  <c r="AE904" s="1"/>
  <c r="AJ904" s="1"/>
  <c r="AH904" s="1"/>
  <c r="AD856"/>
  <c r="AE856" s="1"/>
  <c r="AJ856" s="1"/>
  <c r="AH856" s="1"/>
  <c r="AD860"/>
  <c r="AE860" s="1"/>
  <c r="AJ860" s="1"/>
  <c r="AH860" s="1"/>
  <c r="AD864"/>
  <c r="AE864" s="1"/>
  <c r="AJ864" s="1"/>
  <c r="AH864" s="1"/>
  <c r="AD868"/>
  <c r="AE868" s="1"/>
  <c r="AJ868" s="1"/>
  <c r="AH868" s="1"/>
  <c r="AD872"/>
  <c r="AE872" s="1"/>
  <c r="AJ872" s="1"/>
  <c r="AH872" s="1"/>
  <c r="AD876"/>
  <c r="AE876" s="1"/>
  <c r="AJ876" s="1"/>
  <c r="AH876" s="1"/>
  <c r="AD832"/>
  <c r="AE832" s="1"/>
  <c r="AJ832" s="1"/>
  <c r="AH832" s="1"/>
  <c r="AJ652"/>
  <c r="AH652" s="1"/>
  <c r="AD744"/>
  <c r="AE744" s="1"/>
  <c r="AJ744" s="1"/>
  <c r="AH744" s="1"/>
  <c r="AD608"/>
  <c r="AE608" s="1"/>
  <c r="AJ608" s="1"/>
  <c r="AH608" s="1"/>
  <c r="AD612"/>
  <c r="AE612" s="1"/>
  <c r="AJ612" s="1"/>
  <c r="AH612" s="1"/>
  <c r="AD616"/>
  <c r="AE616" s="1"/>
  <c r="AJ616" s="1"/>
  <c r="AH616" s="1"/>
  <c r="AD620"/>
  <c r="AE620" s="1"/>
  <c r="AJ620" s="1"/>
  <c r="AH620" s="1"/>
  <c r="AD624"/>
  <c r="AE624" s="1"/>
  <c r="AJ624" s="1"/>
  <c r="AH624" s="1"/>
  <c r="AD628"/>
  <c r="AE628" s="1"/>
  <c r="AJ628" s="1"/>
  <c r="AH628" s="1"/>
  <c r="AD588"/>
  <c r="AE588" s="1"/>
  <c r="AJ588" s="1"/>
  <c r="AH588" s="1"/>
  <c r="AD484"/>
  <c r="AE484" s="1"/>
  <c r="AJ484" s="1"/>
  <c r="AH484" s="1"/>
  <c r="AD488"/>
  <c r="AE488" s="1"/>
  <c r="AJ488" s="1"/>
  <c r="AH488" s="1"/>
  <c r="AD492"/>
  <c r="AE492" s="1"/>
  <c r="AJ492" s="1"/>
  <c r="AH492" s="1"/>
  <c r="AD496"/>
  <c r="AE496" s="1"/>
  <c r="AJ496" s="1"/>
  <c r="AH496" s="1"/>
  <c r="AD500"/>
  <c r="AE500" s="1"/>
  <c r="AJ500" s="1"/>
  <c r="AH500" s="1"/>
  <c r="AD504"/>
  <c r="AE504" s="1"/>
  <c r="AJ504" s="1"/>
  <c r="AH504" s="1"/>
  <c r="AD508"/>
  <c r="AE508" s="1"/>
  <c r="AJ508" s="1"/>
  <c r="AH508" s="1"/>
  <c r="AD512"/>
  <c r="AE512" s="1"/>
  <c r="AJ512" s="1"/>
  <c r="AH512" s="1"/>
  <c r="AJ400"/>
  <c r="AH400" s="1"/>
  <c r="AD336"/>
  <c r="AE336" s="1"/>
  <c r="AJ336" s="1"/>
  <c r="AH336" s="1"/>
  <c r="AD340"/>
  <c r="AE340" s="1"/>
  <c r="AJ340" s="1"/>
  <c r="AH340" s="1"/>
  <c r="AD344"/>
  <c r="AE344" s="1"/>
  <c r="AJ344" s="1"/>
  <c r="AH344" s="1"/>
  <c r="AD316"/>
  <c r="AE316" s="1"/>
  <c r="AJ316" s="1"/>
  <c r="AH316" s="1"/>
  <c r="AD320"/>
  <c r="AE320" s="1"/>
  <c r="AJ320" s="1"/>
  <c r="AH320" s="1"/>
  <c r="AD324"/>
  <c r="AE324" s="1"/>
  <c r="AJ324" s="1"/>
  <c r="AH324" s="1"/>
  <c r="AD328"/>
  <c r="AE328" s="1"/>
  <c r="AJ328" s="1"/>
  <c r="AH328" s="1"/>
  <c r="AD232"/>
  <c r="AE232" s="1"/>
  <c r="AJ232" s="1"/>
  <c r="AH232" s="1"/>
  <c r="AD236"/>
  <c r="AE236" s="1"/>
  <c r="AJ236" s="1"/>
  <c r="AH236" s="1"/>
  <c r="AD240"/>
  <c r="AE240" s="1"/>
  <c r="AJ240" s="1"/>
  <c r="AH240" s="1"/>
  <c r="AD244"/>
  <c r="AE244" s="1"/>
  <c r="AJ244" s="1"/>
  <c r="AH244" s="1"/>
  <c r="AD248"/>
  <c r="AE248" s="1"/>
  <c r="AJ248" s="1"/>
  <c r="AH248" s="1"/>
  <c r="AD252"/>
  <c r="AE252" s="1"/>
  <c r="AJ252" s="1"/>
  <c r="AH252" s="1"/>
  <c r="AD256"/>
  <c r="AE256" s="1"/>
  <c r="AJ256" s="1"/>
  <c r="AH256" s="1"/>
  <c r="AD260"/>
  <c r="AE260" s="1"/>
  <c r="AJ260" s="1"/>
  <c r="AH260" s="1"/>
  <c r="AD264"/>
  <c r="AE264" s="1"/>
  <c r="AJ264" s="1"/>
  <c r="AH264" s="1"/>
  <c r="AD268"/>
  <c r="AE268" s="1"/>
  <c r="AJ268" s="1"/>
  <c r="AH268" s="1"/>
  <c r="AD6"/>
  <c r="AE6" s="1"/>
  <c r="AJ6" s="1"/>
  <c r="AH6" s="1"/>
  <c r="AD10"/>
  <c r="AE10" s="1"/>
  <c r="AJ10" s="1"/>
  <c r="AH10" s="1"/>
  <c r="AD14"/>
  <c r="AE14" s="1"/>
  <c r="AJ14" s="1"/>
  <c r="AH14" s="1"/>
  <c r="AD18"/>
  <c r="AE18" s="1"/>
  <c r="AJ18" s="1"/>
  <c r="AH18" s="1"/>
  <c r="AD26"/>
  <c r="AE26" s="1"/>
  <c r="AJ26" s="1"/>
  <c r="AH26" s="1"/>
  <c r="AD30"/>
  <c r="AE30" s="1"/>
  <c r="AJ30" s="1"/>
  <c r="AH30" s="1"/>
  <c r="AD3"/>
  <c r="AE3" s="1"/>
  <c r="AJ3" s="1"/>
  <c r="AH3" s="1"/>
  <c r="AD7"/>
  <c r="AE7" s="1"/>
  <c r="AJ7" s="1"/>
  <c r="AH7" s="1"/>
  <c r="AD11"/>
  <c r="AE11" s="1"/>
  <c r="AJ11" s="1"/>
  <c r="AH11" s="1"/>
  <c r="AD15"/>
  <c r="AE15" s="1"/>
  <c r="AJ15" s="1"/>
  <c r="AH15" s="1"/>
  <c r="AD19"/>
  <c r="AE19" s="1"/>
  <c r="AJ19" s="1"/>
  <c r="AH19" s="1"/>
  <c r="AD23"/>
  <c r="AE23" s="1"/>
  <c r="AJ23" s="1"/>
  <c r="AH23" s="1"/>
  <c r="AD27"/>
  <c r="AE27" s="1"/>
  <c r="AJ27" s="1"/>
  <c r="AH27" s="1"/>
  <c r="AD31"/>
  <c r="AE31" s="1"/>
  <c r="AJ31" s="1"/>
  <c r="AH31" s="1"/>
  <c r="AD35"/>
  <c r="AE35" s="1"/>
  <c r="AJ35" s="1"/>
  <c r="AH35" s="1"/>
  <c r="AD39"/>
  <c r="AE39" s="1"/>
  <c r="AJ39" s="1"/>
  <c r="AH39" s="1"/>
  <c r="AD43"/>
  <c r="AE43" s="1"/>
  <c r="AJ43" s="1"/>
  <c r="AH43" s="1"/>
  <c r="AD47"/>
  <c r="AE47" s="1"/>
  <c r="AJ47" s="1"/>
  <c r="AH47" s="1"/>
  <c r="AD51"/>
  <c r="AE51" s="1"/>
  <c r="AJ51" s="1"/>
  <c r="AH51" s="1"/>
  <c r="AD55"/>
  <c r="AE55" s="1"/>
  <c r="AJ55" s="1"/>
  <c r="AH55" s="1"/>
  <c r="AD59"/>
  <c r="AE59" s="1"/>
  <c r="AJ59" s="1"/>
  <c r="AH59" s="1"/>
  <c r="AD63"/>
  <c r="AE63" s="1"/>
  <c r="AJ63" s="1"/>
  <c r="AH63" s="1"/>
  <c r="AD127"/>
  <c r="AE127" s="1"/>
  <c r="AJ127" s="1"/>
  <c r="AH127" s="1"/>
  <c r="AD131"/>
  <c r="AE131" s="1"/>
  <c r="AJ131" s="1"/>
  <c r="AH131" s="1"/>
  <c r="AD135"/>
  <c r="AE135" s="1"/>
  <c r="AJ135" s="1"/>
  <c r="AH135" s="1"/>
  <c r="AD139"/>
  <c r="AE139" s="1"/>
  <c r="AJ139" s="1"/>
  <c r="AH139" s="1"/>
  <c r="AD143"/>
  <c r="AE143" s="1"/>
  <c r="AJ143" s="1"/>
  <c r="AH143" s="1"/>
  <c r="AD147"/>
  <c r="AE147" s="1"/>
  <c r="AJ147" s="1"/>
  <c r="AH147" s="1"/>
  <c r="AD151"/>
  <c r="AE151" s="1"/>
  <c r="AJ151" s="1"/>
  <c r="AH151" s="1"/>
  <c r="AD155"/>
  <c r="AE155" s="1"/>
  <c r="AJ155" s="1"/>
  <c r="AH155" s="1"/>
  <c r="AD159"/>
  <c r="AE159" s="1"/>
  <c r="AJ159" s="1"/>
  <c r="AH159" s="1"/>
  <c r="AD163"/>
  <c r="AE163" s="1"/>
  <c r="AJ163" s="1"/>
  <c r="AH163" s="1"/>
  <c r="AD167"/>
  <c r="AE167" s="1"/>
  <c r="AJ167" s="1"/>
  <c r="AH167" s="1"/>
  <c r="AD171"/>
  <c r="AE171" s="1"/>
  <c r="AJ171" s="1"/>
  <c r="AH171" s="1"/>
  <c r="AD175"/>
  <c r="AE175" s="1"/>
  <c r="AJ175" s="1"/>
  <c r="AH175" s="1"/>
  <c r="AD179"/>
  <c r="AE179" s="1"/>
  <c r="AJ179" s="1"/>
  <c r="AH179" s="1"/>
  <c r="AD183"/>
  <c r="AE183" s="1"/>
  <c r="AJ183" s="1"/>
  <c r="AH183" s="1"/>
  <c r="AD187"/>
  <c r="AE187" s="1"/>
  <c r="AJ187" s="1"/>
  <c r="AH187" s="1"/>
  <c r="AD191"/>
  <c r="AE191" s="1"/>
  <c r="AJ191" s="1"/>
  <c r="AH191" s="1"/>
  <c r="AD195"/>
  <c r="AE195" s="1"/>
  <c r="AJ195" s="1"/>
  <c r="AH195" s="1"/>
  <c r="AD199"/>
  <c r="AE199" s="1"/>
  <c r="AJ199" s="1"/>
  <c r="AH199" s="1"/>
  <c r="AD203"/>
  <c r="AE203" s="1"/>
  <c r="AJ203" s="1"/>
  <c r="AH203" s="1"/>
  <c r="AD207"/>
  <c r="AE207" s="1"/>
  <c r="AJ207" s="1"/>
  <c r="AH207" s="1"/>
  <c r="AD211"/>
  <c r="AE211" s="1"/>
  <c r="AJ211" s="1"/>
  <c r="AH211" s="1"/>
  <c r="AD215"/>
  <c r="AE215" s="1"/>
  <c r="AJ215" s="1"/>
  <c r="AH215" s="1"/>
  <c r="AD219"/>
  <c r="AE219" s="1"/>
  <c r="AJ219" s="1"/>
  <c r="AH219" s="1"/>
  <c r="AD223"/>
  <c r="AE223" s="1"/>
  <c r="AJ223" s="1"/>
  <c r="AH223" s="1"/>
  <c r="AD227"/>
  <c r="AE227" s="1"/>
  <c r="AJ227" s="1"/>
  <c r="AH227" s="1"/>
  <c r="AD231"/>
  <c r="AE231" s="1"/>
  <c r="AJ231" s="1"/>
  <c r="AH231" s="1"/>
  <c r="AD235"/>
  <c r="AE235" s="1"/>
  <c r="AJ235" s="1"/>
  <c r="AH235" s="1"/>
  <c r="AD239"/>
  <c r="AE239" s="1"/>
  <c r="AJ239" s="1"/>
  <c r="AH239" s="1"/>
  <c r="AD243"/>
  <c r="AE243" s="1"/>
  <c r="AJ243" s="1"/>
  <c r="AH243" s="1"/>
  <c r="AD247"/>
  <c r="AE247" s="1"/>
  <c r="AJ247" s="1"/>
  <c r="AH247" s="1"/>
  <c r="AD251"/>
  <c r="AE251" s="1"/>
  <c r="AJ251" s="1"/>
  <c r="AH251" s="1"/>
  <c r="AD255"/>
  <c r="AE255" s="1"/>
  <c r="AJ255" s="1"/>
  <c r="AH255" s="1"/>
  <c r="AD259"/>
  <c r="AE259" s="1"/>
  <c r="AJ259" s="1"/>
  <c r="AH259" s="1"/>
  <c r="AD263"/>
  <c r="AE263" s="1"/>
  <c r="AJ263" s="1"/>
  <c r="AH263" s="1"/>
  <c r="AD267"/>
  <c r="AE267" s="1"/>
  <c r="AJ267" s="1"/>
  <c r="AH267" s="1"/>
  <c r="AD271"/>
  <c r="AE271" s="1"/>
  <c r="AJ271" s="1"/>
  <c r="AH271" s="1"/>
  <c r="AD275"/>
  <c r="AE275" s="1"/>
  <c r="AJ275" s="1"/>
  <c r="AH275" s="1"/>
  <c r="AD279"/>
  <c r="AE279" s="1"/>
  <c r="AJ279" s="1"/>
  <c r="AH279" s="1"/>
  <c r="AD283"/>
  <c r="AE283" s="1"/>
  <c r="AJ283" s="1"/>
  <c r="AH283" s="1"/>
  <c r="AD287"/>
  <c r="AE287" s="1"/>
  <c r="AJ287" s="1"/>
  <c r="AH287" s="1"/>
  <c r="AD291"/>
  <c r="AE291" s="1"/>
  <c r="AJ291" s="1"/>
  <c r="AH291" s="1"/>
  <c r="AD295"/>
  <c r="AE295" s="1"/>
  <c r="AJ295" s="1"/>
  <c r="AH295" s="1"/>
  <c r="AD299"/>
  <c r="AE299" s="1"/>
  <c r="AJ299" s="1"/>
  <c r="AH299" s="1"/>
  <c r="AD303"/>
  <c r="AE303" s="1"/>
  <c r="AJ303" s="1"/>
  <c r="AH303" s="1"/>
  <c r="AD307"/>
  <c r="AE307" s="1"/>
  <c r="AJ307" s="1"/>
  <c r="AH307" s="1"/>
  <c r="AD311"/>
  <c r="AE311" s="1"/>
  <c r="AJ311" s="1"/>
  <c r="AH311" s="1"/>
  <c r="AD315"/>
  <c r="AE315" s="1"/>
  <c r="AJ315" s="1"/>
  <c r="AH315" s="1"/>
  <c r="AD319"/>
  <c r="AE319" s="1"/>
  <c r="AJ319" s="1"/>
  <c r="AH319" s="1"/>
  <c r="AD323"/>
  <c r="AE323" s="1"/>
  <c r="AJ323" s="1"/>
  <c r="AH323" s="1"/>
  <c r="AD327"/>
  <c r="AE327" s="1"/>
  <c r="AJ327" s="1"/>
  <c r="AH327" s="1"/>
  <c r="AD331"/>
  <c r="AE331" s="1"/>
  <c r="AJ331" s="1"/>
  <c r="AH331" s="1"/>
  <c r="AD335"/>
  <c r="AE335" s="1"/>
  <c r="AJ335" s="1"/>
  <c r="AH335" s="1"/>
  <c r="AD339"/>
  <c r="AE339" s="1"/>
  <c r="AJ339" s="1"/>
  <c r="AH339" s="1"/>
  <c r="AD343"/>
  <c r="AE343" s="1"/>
  <c r="AJ343" s="1"/>
  <c r="AH343" s="1"/>
  <c r="AD347"/>
  <c r="AE347" s="1"/>
  <c r="AJ347" s="1"/>
  <c r="AH347" s="1"/>
  <c r="AD351"/>
  <c r="AE351" s="1"/>
  <c r="AJ351" s="1"/>
  <c r="AH351" s="1"/>
  <c r="AD355"/>
  <c r="AE355" s="1"/>
  <c r="AJ355" s="1"/>
  <c r="AH355" s="1"/>
  <c r="AD359"/>
  <c r="AE359" s="1"/>
  <c r="AJ359" s="1"/>
  <c r="AH359" s="1"/>
  <c r="AD363"/>
  <c r="AE363" s="1"/>
  <c r="AJ363" s="1"/>
  <c r="AH363" s="1"/>
  <c r="AD367"/>
  <c r="AE367" s="1"/>
  <c r="AJ367" s="1"/>
  <c r="AH367" s="1"/>
  <c r="AD371"/>
  <c r="AE371" s="1"/>
  <c r="AJ371" s="1"/>
  <c r="AH371" s="1"/>
  <c r="AD375"/>
  <c r="AE375" s="1"/>
  <c r="AJ375" s="1"/>
  <c r="AH375" s="1"/>
  <c r="AD379"/>
  <c r="AE379" s="1"/>
  <c r="AJ379" s="1"/>
  <c r="AH379" s="1"/>
  <c r="AD383"/>
  <c r="AE383" s="1"/>
  <c r="AJ383" s="1"/>
  <c r="AH383" s="1"/>
  <c r="AD387"/>
  <c r="AE387" s="1"/>
  <c r="AJ387" s="1"/>
  <c r="AH387" s="1"/>
  <c r="AD391"/>
  <c r="AE391" s="1"/>
  <c r="AJ391" s="1"/>
  <c r="AH391" s="1"/>
  <c r="AD395"/>
  <c r="AE395" s="1"/>
  <c r="AJ395" s="1"/>
  <c r="AH395" s="1"/>
  <c r="AD399"/>
  <c r="AE399" s="1"/>
  <c r="AJ399" s="1"/>
  <c r="AH399" s="1"/>
  <c r="AD403"/>
  <c r="AE403" s="1"/>
  <c r="AJ403" s="1"/>
  <c r="AH403" s="1"/>
  <c r="AD407"/>
  <c r="AE407" s="1"/>
  <c r="AJ407" s="1"/>
  <c r="AH407" s="1"/>
  <c r="AD411"/>
  <c r="AE411" s="1"/>
  <c r="AJ411" s="1"/>
  <c r="AH411" s="1"/>
  <c r="AD415"/>
  <c r="AE415" s="1"/>
  <c r="AJ415" s="1"/>
  <c r="AH415" s="1"/>
  <c r="AD419"/>
  <c r="AE419" s="1"/>
  <c r="AJ419" s="1"/>
  <c r="AH419" s="1"/>
  <c r="AD423"/>
  <c r="AE423" s="1"/>
  <c r="AJ423" s="1"/>
  <c r="AH423" s="1"/>
  <c r="AD427"/>
  <c r="AE427" s="1"/>
  <c r="AJ427" s="1"/>
  <c r="AH427" s="1"/>
  <c r="AD431"/>
  <c r="AE431" s="1"/>
  <c r="AJ431" s="1"/>
  <c r="AH431" s="1"/>
  <c r="AD435"/>
  <c r="AE435" s="1"/>
  <c r="AJ435" s="1"/>
  <c r="AH435" s="1"/>
  <c r="AD439"/>
  <c r="AE439" s="1"/>
  <c r="AJ439" s="1"/>
  <c r="AH439" s="1"/>
  <c r="AD443"/>
  <c r="AE443" s="1"/>
  <c r="AJ443" s="1"/>
  <c r="AH443" s="1"/>
  <c r="AD447"/>
  <c r="AE447" s="1"/>
  <c r="AJ447" s="1"/>
  <c r="AH447" s="1"/>
  <c r="AD451"/>
  <c r="AE451" s="1"/>
  <c r="AJ451" s="1"/>
  <c r="AH451" s="1"/>
  <c r="AD455"/>
  <c r="AE455" s="1"/>
  <c r="AJ455" s="1"/>
  <c r="AH455" s="1"/>
  <c r="AD459"/>
  <c r="AE459" s="1"/>
  <c r="AJ459" s="1"/>
  <c r="AH459" s="1"/>
  <c r="AD463"/>
  <c r="AE463" s="1"/>
  <c r="AJ463" s="1"/>
  <c r="AH463" s="1"/>
  <c r="AD467"/>
  <c r="AE467" s="1"/>
  <c r="AJ467" s="1"/>
  <c r="AH467" s="1"/>
  <c r="AD471"/>
  <c r="AE471" s="1"/>
  <c r="AJ471" s="1"/>
  <c r="AH471" s="1"/>
  <c r="AD475"/>
  <c r="AE475" s="1"/>
  <c r="AJ475" s="1"/>
  <c r="AH475" s="1"/>
  <c r="AJ404"/>
  <c r="AH404" s="1"/>
  <c r="AJ424"/>
  <c r="AH424" s="1"/>
  <c r="AD5"/>
  <c r="AE5" s="1"/>
  <c r="AJ5" s="1"/>
  <c r="AH5" s="1"/>
  <c r="AD9"/>
  <c r="AE9" s="1"/>
  <c r="AJ9" s="1"/>
  <c r="AH9" s="1"/>
  <c r="AD13"/>
  <c r="AE13" s="1"/>
  <c r="AJ13" s="1"/>
  <c r="AH13" s="1"/>
  <c r="AD17"/>
  <c r="AE17" s="1"/>
  <c r="AJ17" s="1"/>
  <c r="AH17" s="1"/>
  <c r="AD21"/>
  <c r="AE21" s="1"/>
  <c r="AJ21" s="1"/>
  <c r="AH21" s="1"/>
  <c r="AD25"/>
  <c r="AE25" s="1"/>
  <c r="AJ25" s="1"/>
  <c r="AH25" s="1"/>
  <c r="AD29"/>
  <c r="AE29" s="1"/>
  <c r="AJ29" s="1"/>
  <c r="AH29" s="1"/>
  <c r="AD33"/>
  <c r="AE33" s="1"/>
  <c r="AJ33" s="1"/>
  <c r="AH33" s="1"/>
  <c r="AD37"/>
  <c r="AE37" s="1"/>
  <c r="AJ37" s="1"/>
  <c r="AH37" s="1"/>
  <c r="AD41"/>
  <c r="AE41" s="1"/>
  <c r="AJ41" s="1"/>
  <c r="AH41" s="1"/>
  <c r="AD45"/>
  <c r="AE45" s="1"/>
  <c r="AJ45" s="1"/>
  <c r="AH45" s="1"/>
  <c r="AD49"/>
  <c r="AE49" s="1"/>
  <c r="AJ49" s="1"/>
  <c r="AH49" s="1"/>
  <c r="AD53"/>
  <c r="AE53" s="1"/>
  <c r="AJ53" s="1"/>
  <c r="AH53" s="1"/>
  <c r="AD57"/>
  <c r="AE57" s="1"/>
  <c r="AJ57" s="1"/>
  <c r="AH57" s="1"/>
  <c r="AD61"/>
  <c r="AE61" s="1"/>
  <c r="AJ61" s="1"/>
  <c r="AH61" s="1"/>
  <c r="AD113"/>
  <c r="AE113" s="1"/>
  <c r="AJ113" s="1"/>
  <c r="AH113" s="1"/>
  <c r="AD117"/>
  <c r="AE117" s="1"/>
  <c r="AJ117" s="1"/>
  <c r="AH117" s="1"/>
  <c r="AD121"/>
  <c r="AE121" s="1"/>
  <c r="AJ121" s="1"/>
  <c r="AH121" s="1"/>
  <c r="AD125"/>
  <c r="AE125" s="1"/>
  <c r="AJ125" s="1"/>
  <c r="AH125" s="1"/>
  <c r="AD129"/>
  <c r="AE129" s="1"/>
  <c r="AJ129" s="1"/>
  <c r="AH129" s="1"/>
  <c r="AD133"/>
  <c r="AE133" s="1"/>
  <c r="AJ133" s="1"/>
  <c r="AH133" s="1"/>
  <c r="AD137"/>
  <c r="AE137" s="1"/>
  <c r="AJ137" s="1"/>
  <c r="AH137" s="1"/>
  <c r="AD141"/>
  <c r="AE141" s="1"/>
  <c r="AJ141" s="1"/>
  <c r="AH141" s="1"/>
  <c r="AD145"/>
  <c r="AE145" s="1"/>
  <c r="AJ145" s="1"/>
  <c r="AH145" s="1"/>
  <c r="AD149"/>
  <c r="AE149" s="1"/>
  <c r="AJ149" s="1"/>
  <c r="AH149" s="1"/>
  <c r="AD153"/>
  <c r="AE153" s="1"/>
  <c r="AJ153" s="1"/>
  <c r="AH153" s="1"/>
  <c r="AD157"/>
  <c r="AE157" s="1"/>
  <c r="AJ157" s="1"/>
  <c r="AH157" s="1"/>
  <c r="AD161"/>
  <c r="AE161" s="1"/>
  <c r="AJ161" s="1"/>
  <c r="AH161" s="1"/>
  <c r="AD165"/>
  <c r="AE165" s="1"/>
  <c r="AJ165" s="1"/>
  <c r="AH165" s="1"/>
  <c r="AD169"/>
  <c r="AE169" s="1"/>
  <c r="AJ169" s="1"/>
  <c r="AH169" s="1"/>
  <c r="AD173"/>
  <c r="AE173" s="1"/>
  <c r="AJ173" s="1"/>
  <c r="AH173" s="1"/>
  <c r="AD177"/>
  <c r="AE177" s="1"/>
  <c r="AJ177" s="1"/>
  <c r="AH177" s="1"/>
  <c r="AD181"/>
  <c r="AE181" s="1"/>
  <c r="AJ181" s="1"/>
  <c r="AH181" s="1"/>
  <c r="AD185"/>
  <c r="AE185" s="1"/>
  <c r="AJ185" s="1"/>
  <c r="AH185" s="1"/>
  <c r="AD189"/>
  <c r="AE189" s="1"/>
  <c r="AJ189" s="1"/>
  <c r="AH189" s="1"/>
  <c r="AD193"/>
  <c r="AE193" s="1"/>
  <c r="AJ193" s="1"/>
  <c r="AH193" s="1"/>
  <c r="AD197"/>
  <c r="AE197" s="1"/>
  <c r="AJ197" s="1"/>
  <c r="AH197" s="1"/>
  <c r="AD201"/>
  <c r="AE201" s="1"/>
  <c r="AJ201" s="1"/>
  <c r="AH201" s="1"/>
  <c r="AD205"/>
  <c r="AE205" s="1"/>
  <c r="AJ205" s="1"/>
  <c r="AH205" s="1"/>
  <c r="AD209"/>
  <c r="AE209" s="1"/>
  <c r="AJ209" s="1"/>
  <c r="AH209" s="1"/>
  <c r="AD213"/>
  <c r="AE213" s="1"/>
  <c r="AJ213" s="1"/>
  <c r="AH213" s="1"/>
  <c r="AD217"/>
  <c r="AE217" s="1"/>
  <c r="AJ217" s="1"/>
  <c r="AH217" s="1"/>
  <c r="AD221"/>
  <c r="AE221" s="1"/>
  <c r="AJ221" s="1"/>
  <c r="AH221" s="1"/>
  <c r="AD225"/>
  <c r="AE225" s="1"/>
  <c r="AJ225" s="1"/>
  <c r="AH225" s="1"/>
  <c r="AD229"/>
  <c r="AE229" s="1"/>
  <c r="AJ229" s="1"/>
  <c r="AH229" s="1"/>
  <c r="AD233"/>
  <c r="AE233" s="1"/>
  <c r="AJ233" s="1"/>
  <c r="AH233" s="1"/>
  <c r="AD237"/>
  <c r="AE237" s="1"/>
  <c r="AJ237" s="1"/>
  <c r="AH237" s="1"/>
  <c r="AD241"/>
  <c r="AE241" s="1"/>
  <c r="AJ241" s="1"/>
  <c r="AH241" s="1"/>
  <c r="AD245"/>
  <c r="AE245" s="1"/>
  <c r="AJ245" s="1"/>
  <c r="AH245" s="1"/>
  <c r="AD249"/>
  <c r="AE249" s="1"/>
  <c r="AJ249" s="1"/>
  <c r="AH249" s="1"/>
  <c r="AD253"/>
  <c r="AE253" s="1"/>
  <c r="AJ253" s="1"/>
  <c r="AH253" s="1"/>
  <c r="AD257"/>
  <c r="AE257" s="1"/>
  <c r="AJ257" s="1"/>
  <c r="AH257" s="1"/>
  <c r="AD261"/>
  <c r="AE261" s="1"/>
  <c r="AJ261" s="1"/>
  <c r="AH261" s="1"/>
  <c r="AD265"/>
  <c r="AE265" s="1"/>
  <c r="AJ265" s="1"/>
  <c r="AH265" s="1"/>
  <c r="AD269"/>
  <c r="AE269" s="1"/>
  <c r="AJ269" s="1"/>
  <c r="AH269" s="1"/>
  <c r="AD273"/>
  <c r="AE273" s="1"/>
  <c r="AJ273" s="1"/>
  <c r="AH273" s="1"/>
  <c r="AD277"/>
  <c r="AE277" s="1"/>
  <c r="AJ277" s="1"/>
  <c r="AH277" s="1"/>
  <c r="AD281"/>
  <c r="AE281" s="1"/>
  <c r="AJ281" s="1"/>
  <c r="AH281" s="1"/>
  <c r="AD285"/>
  <c r="AE285" s="1"/>
  <c r="AJ285" s="1"/>
  <c r="AH285" s="1"/>
  <c r="AD289"/>
  <c r="AE289" s="1"/>
  <c r="AJ289" s="1"/>
  <c r="AH289" s="1"/>
  <c r="AD293"/>
  <c r="AE293" s="1"/>
  <c r="AJ293" s="1"/>
  <c r="AH293" s="1"/>
  <c r="AD297"/>
  <c r="AE297" s="1"/>
  <c r="AJ297" s="1"/>
  <c r="AH297" s="1"/>
  <c r="AD301"/>
  <c r="AE301" s="1"/>
  <c r="AJ301" s="1"/>
  <c r="AH301" s="1"/>
  <c r="AD305"/>
  <c r="AE305" s="1"/>
  <c r="AJ305" s="1"/>
  <c r="AH305" s="1"/>
  <c r="AD309"/>
  <c r="AE309" s="1"/>
  <c r="AJ309" s="1"/>
  <c r="AH309" s="1"/>
  <c r="AD313"/>
  <c r="AE313" s="1"/>
  <c r="AJ313" s="1"/>
  <c r="AH313" s="1"/>
  <c r="AD317"/>
  <c r="AE317" s="1"/>
  <c r="AJ317" s="1"/>
  <c r="AH317" s="1"/>
  <c r="AD321"/>
  <c r="AE321" s="1"/>
  <c r="AJ321" s="1"/>
  <c r="AH321" s="1"/>
  <c r="AD325"/>
  <c r="AE325" s="1"/>
  <c r="AJ325" s="1"/>
  <c r="AH325" s="1"/>
  <c r="AD329"/>
  <c r="AE329" s="1"/>
  <c r="AJ329" s="1"/>
  <c r="AH329" s="1"/>
  <c r="AD333"/>
  <c r="AE333" s="1"/>
  <c r="AJ333" s="1"/>
  <c r="AH333" s="1"/>
  <c r="AD337"/>
  <c r="AE337" s="1"/>
  <c r="AJ337" s="1"/>
  <c r="AH337" s="1"/>
  <c r="AD341"/>
  <c r="AE341" s="1"/>
  <c r="AJ341" s="1"/>
  <c r="AH341" s="1"/>
  <c r="AD345"/>
  <c r="AE345" s="1"/>
  <c r="AJ345" s="1"/>
  <c r="AH345" s="1"/>
  <c r="AD349"/>
  <c r="AE349" s="1"/>
  <c r="AJ349" s="1"/>
  <c r="AH349" s="1"/>
  <c r="AD353"/>
  <c r="AE353" s="1"/>
  <c r="AJ353" s="1"/>
  <c r="AH353" s="1"/>
  <c r="AD357"/>
  <c r="AE357" s="1"/>
  <c r="AJ357" s="1"/>
  <c r="AH357" s="1"/>
  <c r="AD361"/>
  <c r="AE361" s="1"/>
  <c r="AJ361" s="1"/>
  <c r="AH361" s="1"/>
  <c r="AD365"/>
  <c r="AE365" s="1"/>
  <c r="AJ365" s="1"/>
  <c r="AH365" s="1"/>
  <c r="AD369"/>
  <c r="AE369" s="1"/>
  <c r="AJ369" s="1"/>
  <c r="AH369" s="1"/>
  <c r="AD373"/>
  <c r="AE373" s="1"/>
  <c r="AJ373" s="1"/>
  <c r="AH373" s="1"/>
  <c r="AD377"/>
  <c r="AE377" s="1"/>
  <c r="AJ377" s="1"/>
  <c r="AH377" s="1"/>
  <c r="AD381"/>
  <c r="AE381" s="1"/>
  <c r="AJ381" s="1"/>
  <c r="AH381" s="1"/>
  <c r="AD385"/>
  <c r="AE385" s="1"/>
  <c r="AJ385" s="1"/>
  <c r="AH385" s="1"/>
  <c r="AD389"/>
  <c r="AE389" s="1"/>
  <c r="AJ389" s="1"/>
  <c r="AH389" s="1"/>
  <c r="AD393"/>
  <c r="AE393" s="1"/>
  <c r="AJ393" s="1"/>
  <c r="AH393" s="1"/>
  <c r="AD397"/>
  <c r="AE397" s="1"/>
  <c r="AJ397" s="1"/>
  <c r="AH397" s="1"/>
  <c r="AD401"/>
  <c r="AE401" s="1"/>
  <c r="AJ401" s="1"/>
  <c r="AH401" s="1"/>
  <c r="AD405"/>
  <c r="AE405" s="1"/>
  <c r="AJ405" s="1"/>
  <c r="AH405" s="1"/>
  <c r="AD409"/>
  <c r="AE409" s="1"/>
  <c r="AJ409" s="1"/>
  <c r="AH409" s="1"/>
  <c r="AD413"/>
  <c r="AE413" s="1"/>
  <c r="AJ413" s="1"/>
  <c r="AH413" s="1"/>
  <c r="AD417"/>
  <c r="AE417" s="1"/>
  <c r="AJ417" s="1"/>
  <c r="AH417" s="1"/>
  <c r="AD421"/>
  <c r="AE421" s="1"/>
  <c r="AJ421" s="1"/>
  <c r="AH421" s="1"/>
  <c r="AD425"/>
  <c r="AE425" s="1"/>
  <c r="AJ425" s="1"/>
  <c r="AH425" s="1"/>
  <c r="AD429"/>
  <c r="AE429" s="1"/>
  <c r="AJ429" s="1"/>
  <c r="AH429" s="1"/>
  <c r="AD433"/>
  <c r="AE433" s="1"/>
  <c r="AJ433" s="1"/>
  <c r="AH433" s="1"/>
  <c r="AD437"/>
  <c r="AE437" s="1"/>
  <c r="AJ437" s="1"/>
  <c r="AH437" s="1"/>
  <c r="AD441"/>
  <c r="AE441" s="1"/>
  <c r="AJ441" s="1"/>
  <c r="AH441" s="1"/>
  <c r="AD445"/>
  <c r="AE445" s="1"/>
  <c r="AJ445" s="1"/>
  <c r="AH445" s="1"/>
  <c r="AD449"/>
  <c r="AE449" s="1"/>
  <c r="AJ449" s="1"/>
  <c r="AH449" s="1"/>
  <c r="AD453"/>
  <c r="AE453" s="1"/>
  <c r="AJ453" s="1"/>
  <c r="AH453" s="1"/>
  <c r="AD457"/>
  <c r="AE457" s="1"/>
  <c r="AJ457" s="1"/>
  <c r="AH457" s="1"/>
  <c r="AD461"/>
  <c r="AE461" s="1"/>
  <c r="AJ461" s="1"/>
  <c r="AH461" s="1"/>
  <c r="AD465"/>
  <c r="AE465" s="1"/>
  <c r="AJ465" s="1"/>
  <c r="AH465" s="1"/>
  <c r="AD469"/>
  <c r="AE469" s="1"/>
  <c r="AJ469" s="1"/>
  <c r="AH469" s="1"/>
  <c r="AD473"/>
  <c r="AE473" s="1"/>
  <c r="AJ473" s="1"/>
  <c r="AH473" s="1"/>
  <c r="AD477"/>
  <c r="AE477" s="1"/>
  <c r="AJ477" s="1"/>
  <c r="AH477" s="1"/>
  <c r="AD22"/>
  <c r="AE22" s="1"/>
  <c r="AJ22" s="1"/>
  <c r="AH22" s="1"/>
  <c r="AD34"/>
  <c r="AE34" s="1"/>
  <c r="AJ34" s="1"/>
  <c r="AH34" s="1"/>
  <c r="AD38"/>
  <c r="AE38" s="1"/>
  <c r="AJ38" s="1"/>
  <c r="AH38" s="1"/>
  <c r="AD42"/>
  <c r="AE42" s="1"/>
  <c r="AJ42" s="1"/>
  <c r="AH42" s="1"/>
  <c r="AD46"/>
  <c r="AE46" s="1"/>
  <c r="AJ46" s="1"/>
  <c r="AH46" s="1"/>
  <c r="AD50"/>
  <c r="AE50" s="1"/>
  <c r="AJ50" s="1"/>
  <c r="AH50" s="1"/>
  <c r="AD54"/>
  <c r="AE54" s="1"/>
  <c r="AJ54" s="1"/>
  <c r="AH54" s="1"/>
  <c r="AD58"/>
  <c r="AE58" s="1"/>
  <c r="AJ58" s="1"/>
  <c r="AH58" s="1"/>
  <c r="AD62"/>
  <c r="AE62" s="1"/>
  <c r="AJ62" s="1"/>
  <c r="AH62" s="1"/>
  <c r="AD126"/>
  <c r="AE126" s="1"/>
  <c r="AJ126" s="1"/>
  <c r="AH126" s="1"/>
  <c r="AD130"/>
  <c r="AE130" s="1"/>
  <c r="AJ130" s="1"/>
  <c r="AH130" s="1"/>
  <c r="AD134"/>
  <c r="AE134" s="1"/>
  <c r="AJ134" s="1"/>
  <c r="AH134" s="1"/>
  <c r="AD138"/>
  <c r="AE138" s="1"/>
  <c r="AJ138" s="1"/>
  <c r="AH138" s="1"/>
  <c r="AD142"/>
  <c r="AE142" s="1"/>
  <c r="AJ142" s="1"/>
  <c r="AH142" s="1"/>
  <c r="AD146"/>
  <c r="AE146" s="1"/>
  <c r="AJ146" s="1"/>
  <c r="AH146" s="1"/>
  <c r="AD150"/>
  <c r="AE150" s="1"/>
  <c r="AJ150" s="1"/>
  <c r="AH150" s="1"/>
  <c r="AD154"/>
  <c r="AE154" s="1"/>
  <c r="AJ154" s="1"/>
  <c r="AH154" s="1"/>
  <c r="AD158"/>
  <c r="AE158" s="1"/>
  <c r="AJ158" s="1"/>
  <c r="AH158" s="1"/>
  <c r="AD162"/>
  <c r="AE162" s="1"/>
  <c r="AJ162" s="1"/>
  <c r="AH162" s="1"/>
  <c r="AD166"/>
  <c r="AE166" s="1"/>
  <c r="AJ166" s="1"/>
  <c r="AH166" s="1"/>
  <c r="AD170"/>
  <c r="AE170" s="1"/>
  <c r="AJ170" s="1"/>
  <c r="AH170" s="1"/>
  <c r="AD174"/>
  <c r="AE174" s="1"/>
  <c r="AJ174" s="1"/>
  <c r="AH174" s="1"/>
  <c r="AD178"/>
  <c r="AE178" s="1"/>
  <c r="AJ178" s="1"/>
  <c r="AH178" s="1"/>
  <c r="AD182"/>
  <c r="AE182" s="1"/>
  <c r="AJ182" s="1"/>
  <c r="AH182" s="1"/>
  <c r="AD186"/>
  <c r="AE186" s="1"/>
  <c r="AJ186" s="1"/>
  <c r="AH186" s="1"/>
  <c r="AD190"/>
  <c r="AE190" s="1"/>
  <c r="AJ190" s="1"/>
  <c r="AH190" s="1"/>
  <c r="AD194"/>
  <c r="AE194" s="1"/>
  <c r="AJ194" s="1"/>
  <c r="AH194" s="1"/>
  <c r="AD198"/>
  <c r="AE198" s="1"/>
  <c r="AJ198" s="1"/>
  <c r="AH198" s="1"/>
  <c r="AD202"/>
  <c r="AE202" s="1"/>
  <c r="AJ202" s="1"/>
  <c r="AH202" s="1"/>
  <c r="AD206"/>
  <c r="AE206" s="1"/>
  <c r="AJ206" s="1"/>
  <c r="AH206" s="1"/>
  <c r="AD210"/>
  <c r="AE210" s="1"/>
  <c r="AJ210" s="1"/>
  <c r="AH210" s="1"/>
  <c r="AD214"/>
  <c r="AE214" s="1"/>
  <c r="AJ214" s="1"/>
  <c r="AH214" s="1"/>
  <c r="AD218"/>
  <c r="AE218" s="1"/>
  <c r="AJ218" s="1"/>
  <c r="AH218" s="1"/>
  <c r="AD222"/>
  <c r="AE222" s="1"/>
  <c r="AJ222" s="1"/>
  <c r="AH222" s="1"/>
  <c r="AD226"/>
  <c r="AE226" s="1"/>
  <c r="AJ226" s="1"/>
  <c r="AH226" s="1"/>
  <c r="AD230"/>
  <c r="AE230" s="1"/>
  <c r="AJ230" s="1"/>
  <c r="AH230" s="1"/>
  <c r="AD234"/>
  <c r="AE234" s="1"/>
  <c r="AJ234" s="1"/>
  <c r="AH234" s="1"/>
  <c r="AD238"/>
  <c r="AE238" s="1"/>
  <c r="AJ238" s="1"/>
  <c r="AH238" s="1"/>
  <c r="AD242"/>
  <c r="AE242" s="1"/>
  <c r="AJ242" s="1"/>
  <c r="AH242" s="1"/>
  <c r="AD246"/>
  <c r="AE246" s="1"/>
  <c r="AJ246" s="1"/>
  <c r="AH246" s="1"/>
  <c r="AD250"/>
  <c r="AE250" s="1"/>
  <c r="AJ250" s="1"/>
  <c r="AH250" s="1"/>
  <c r="AD254"/>
  <c r="AE254" s="1"/>
  <c r="AJ254" s="1"/>
  <c r="AH254" s="1"/>
  <c r="AD258"/>
  <c r="AE258" s="1"/>
  <c r="AJ258" s="1"/>
  <c r="AH258" s="1"/>
  <c r="AD262"/>
  <c r="AE262" s="1"/>
  <c r="AJ262" s="1"/>
  <c r="AH262" s="1"/>
  <c r="AD266"/>
  <c r="AE266" s="1"/>
  <c r="AJ266" s="1"/>
  <c r="AH266" s="1"/>
  <c r="AD270"/>
  <c r="AE270" s="1"/>
  <c r="AJ270" s="1"/>
  <c r="AH270" s="1"/>
  <c r="AD274"/>
  <c r="AE274" s="1"/>
  <c r="AJ274" s="1"/>
  <c r="AH274" s="1"/>
  <c r="AD278"/>
  <c r="AE278" s="1"/>
  <c r="AJ278" s="1"/>
  <c r="AH278" s="1"/>
  <c r="AD282"/>
  <c r="AE282" s="1"/>
  <c r="AJ282" s="1"/>
  <c r="AH282" s="1"/>
  <c r="AD286"/>
  <c r="AE286" s="1"/>
  <c r="AJ286" s="1"/>
  <c r="AH286" s="1"/>
  <c r="AD290"/>
  <c r="AE290" s="1"/>
  <c r="AJ290" s="1"/>
  <c r="AH290" s="1"/>
  <c r="AD294"/>
  <c r="AE294" s="1"/>
  <c r="AJ294" s="1"/>
  <c r="AH294" s="1"/>
  <c r="AD298"/>
  <c r="AE298" s="1"/>
  <c r="AJ298" s="1"/>
  <c r="AH298" s="1"/>
  <c r="AD302"/>
  <c r="AE302" s="1"/>
  <c r="AJ302" s="1"/>
  <c r="AH302" s="1"/>
  <c r="AD306"/>
  <c r="AE306" s="1"/>
  <c r="AJ306" s="1"/>
  <c r="AH306" s="1"/>
  <c r="AD310"/>
  <c r="AE310" s="1"/>
  <c r="AJ310" s="1"/>
  <c r="AH310" s="1"/>
  <c r="AD314"/>
  <c r="AE314" s="1"/>
  <c r="AJ314" s="1"/>
  <c r="AH314" s="1"/>
  <c r="AD318"/>
  <c r="AE318" s="1"/>
  <c r="AJ318" s="1"/>
  <c r="AH318" s="1"/>
  <c r="AD322"/>
  <c r="AE322" s="1"/>
  <c r="AJ322" s="1"/>
  <c r="AH322" s="1"/>
  <c r="AD326"/>
  <c r="AE326" s="1"/>
  <c r="AJ326" s="1"/>
  <c r="AH326" s="1"/>
  <c r="AD330"/>
  <c r="AE330" s="1"/>
  <c r="AJ330" s="1"/>
  <c r="AH330" s="1"/>
  <c r="AD334"/>
  <c r="AE334" s="1"/>
  <c r="AJ334" s="1"/>
  <c r="AH334" s="1"/>
  <c r="AD338"/>
  <c r="AE338" s="1"/>
  <c r="AJ338" s="1"/>
  <c r="AH338" s="1"/>
  <c r="AD342"/>
  <c r="AE342" s="1"/>
  <c r="AJ342" s="1"/>
  <c r="AH342" s="1"/>
  <c r="AD346"/>
  <c r="AE346" s="1"/>
  <c r="AJ346" s="1"/>
  <c r="AH346" s="1"/>
  <c r="AD350"/>
  <c r="AE350" s="1"/>
  <c r="AJ350" s="1"/>
  <c r="AH350" s="1"/>
  <c r="AD354"/>
  <c r="AE354" s="1"/>
  <c r="AJ354" s="1"/>
  <c r="AH354" s="1"/>
  <c r="AD358"/>
  <c r="AE358" s="1"/>
  <c r="AJ358" s="1"/>
  <c r="AH358" s="1"/>
  <c r="AD362"/>
  <c r="AE362" s="1"/>
  <c r="AJ362" s="1"/>
  <c r="AH362" s="1"/>
  <c r="AD366"/>
  <c r="AE366" s="1"/>
  <c r="AJ366" s="1"/>
  <c r="AH366" s="1"/>
  <c r="AD370"/>
  <c r="AE370" s="1"/>
  <c r="AJ370" s="1"/>
  <c r="AH370" s="1"/>
  <c r="AD374"/>
  <c r="AE374" s="1"/>
  <c r="AJ374" s="1"/>
  <c r="AH374" s="1"/>
  <c r="AD378"/>
  <c r="AE378" s="1"/>
  <c r="AJ378" s="1"/>
  <c r="AH378" s="1"/>
  <c r="AD382"/>
  <c r="AE382" s="1"/>
  <c r="AJ382" s="1"/>
  <c r="AH382" s="1"/>
  <c r="AD386"/>
  <c r="AE386" s="1"/>
  <c r="AJ386" s="1"/>
  <c r="AH386" s="1"/>
  <c r="AD390"/>
  <c r="AE390" s="1"/>
  <c r="AJ390" s="1"/>
  <c r="AH390" s="1"/>
  <c r="AD394"/>
  <c r="AE394" s="1"/>
  <c r="AJ394" s="1"/>
  <c r="AH394" s="1"/>
  <c r="AD398"/>
  <c r="AE398" s="1"/>
  <c r="AJ398" s="1"/>
  <c r="AH398" s="1"/>
  <c r="AD402"/>
  <c r="AE402" s="1"/>
  <c r="AJ402" s="1"/>
  <c r="AH402" s="1"/>
  <c r="AD406"/>
  <c r="AE406" s="1"/>
  <c r="AJ406" s="1"/>
  <c r="AH406" s="1"/>
  <c r="AD410"/>
  <c r="AE410" s="1"/>
  <c r="AJ410" s="1"/>
  <c r="AH410" s="1"/>
  <c r="AD414"/>
  <c r="AE414" s="1"/>
  <c r="AJ414" s="1"/>
  <c r="AH414" s="1"/>
  <c r="AD418"/>
  <c r="AE418" s="1"/>
  <c r="AJ418" s="1"/>
  <c r="AH418" s="1"/>
  <c r="AD422"/>
  <c r="AE422" s="1"/>
  <c r="AJ422" s="1"/>
  <c r="AH422" s="1"/>
  <c r="AD426"/>
  <c r="AE426" s="1"/>
  <c r="AJ426" s="1"/>
  <c r="AH426" s="1"/>
  <c r="AD430"/>
  <c r="AE430" s="1"/>
  <c r="AJ430" s="1"/>
  <c r="AH430" s="1"/>
  <c r="AD434"/>
  <c r="AE434" s="1"/>
  <c r="AJ434" s="1"/>
  <c r="AH434" s="1"/>
  <c r="AD438"/>
  <c r="AE438" s="1"/>
  <c r="AJ438" s="1"/>
  <c r="AH438" s="1"/>
  <c r="AD442"/>
  <c r="AE442" s="1"/>
  <c r="AJ442" s="1"/>
  <c r="AH442" s="1"/>
  <c r="AD446"/>
  <c r="AE446" s="1"/>
  <c r="AJ446" s="1"/>
  <c r="AH446" s="1"/>
  <c r="AD450"/>
  <c r="AE450" s="1"/>
  <c r="AJ450" s="1"/>
  <c r="AH450" s="1"/>
  <c r="AD454"/>
  <c r="AE454" s="1"/>
  <c r="AJ454" s="1"/>
  <c r="AH454" s="1"/>
  <c r="AD458"/>
  <c r="AE458" s="1"/>
  <c r="AJ458" s="1"/>
  <c r="AH458" s="1"/>
  <c r="AD462"/>
  <c r="AE462" s="1"/>
  <c r="AJ462" s="1"/>
  <c r="AH462" s="1"/>
  <c r="AD466"/>
  <c r="AE466" s="1"/>
  <c r="AJ466" s="1"/>
  <c r="AH466" s="1"/>
  <c r="AD470"/>
  <c r="AE470" s="1"/>
  <c r="AJ470" s="1"/>
  <c r="AH470" s="1"/>
  <c r="AD474"/>
  <c r="AE474" s="1"/>
  <c r="AJ474" s="1"/>
  <c r="AH474" s="1"/>
  <c r="AD478"/>
  <c r="AE478" s="1"/>
  <c r="AJ478" s="1"/>
  <c r="AH478" s="1"/>
  <c r="AD482"/>
  <c r="AE482" s="1"/>
  <c r="AJ482" s="1"/>
  <c r="AH482" s="1"/>
  <c r="AD479"/>
  <c r="AE479" s="1"/>
  <c r="AJ479" s="1"/>
  <c r="AH479" s="1"/>
  <c r="AD483"/>
  <c r="AE483" s="1"/>
  <c r="AJ483" s="1"/>
  <c r="AH483" s="1"/>
  <c r="AD487"/>
  <c r="AE487" s="1"/>
  <c r="AJ487" s="1"/>
  <c r="AH487" s="1"/>
  <c r="AD491"/>
  <c r="AE491" s="1"/>
  <c r="AJ491" s="1"/>
  <c r="AH491" s="1"/>
  <c r="AD495"/>
  <c r="AE495" s="1"/>
  <c r="AJ495" s="1"/>
  <c r="AH495" s="1"/>
  <c r="AD499"/>
  <c r="AE499" s="1"/>
  <c r="AJ499" s="1"/>
  <c r="AH499" s="1"/>
  <c r="AD503"/>
  <c r="AE503" s="1"/>
  <c r="AJ503" s="1"/>
  <c r="AH503" s="1"/>
  <c r="AD507"/>
  <c r="AE507" s="1"/>
  <c r="AJ507" s="1"/>
  <c r="AH507" s="1"/>
  <c r="AD511"/>
  <c r="AE511" s="1"/>
  <c r="AJ511" s="1"/>
  <c r="AH511" s="1"/>
  <c r="AD515"/>
  <c r="AE515" s="1"/>
  <c r="AJ515" s="1"/>
  <c r="AH515" s="1"/>
  <c r="AD519"/>
  <c r="AE519" s="1"/>
  <c r="AJ519" s="1"/>
  <c r="AH519" s="1"/>
  <c r="AD523"/>
  <c r="AE523" s="1"/>
  <c r="AJ523" s="1"/>
  <c r="AH523" s="1"/>
  <c r="AD527"/>
  <c r="AE527" s="1"/>
  <c r="AJ527" s="1"/>
  <c r="AH527" s="1"/>
  <c r="AD531"/>
  <c r="AE531" s="1"/>
  <c r="AJ531" s="1"/>
  <c r="AH531" s="1"/>
  <c r="AD535"/>
  <c r="AE535" s="1"/>
  <c r="AJ535" s="1"/>
  <c r="AH535" s="1"/>
  <c r="AD539"/>
  <c r="AE539" s="1"/>
  <c r="AJ539" s="1"/>
  <c r="AH539" s="1"/>
  <c r="AD543"/>
  <c r="AE543" s="1"/>
  <c r="AJ543" s="1"/>
  <c r="AH543" s="1"/>
  <c r="AD547"/>
  <c r="AE547" s="1"/>
  <c r="AJ547" s="1"/>
  <c r="AH547" s="1"/>
  <c r="AD551"/>
  <c r="AE551" s="1"/>
  <c r="AJ551" s="1"/>
  <c r="AH551" s="1"/>
  <c r="AD555"/>
  <c r="AE555" s="1"/>
  <c r="AJ555" s="1"/>
  <c r="AH555" s="1"/>
  <c r="AD559"/>
  <c r="AE559" s="1"/>
  <c r="AJ559" s="1"/>
  <c r="AH559" s="1"/>
  <c r="AD563"/>
  <c r="AE563" s="1"/>
  <c r="AJ563" s="1"/>
  <c r="AH563" s="1"/>
  <c r="AD567"/>
  <c r="AE567" s="1"/>
  <c r="AJ567" s="1"/>
  <c r="AH567" s="1"/>
  <c r="AD571"/>
  <c r="AE571" s="1"/>
  <c r="AJ571" s="1"/>
  <c r="AH571" s="1"/>
  <c r="AD575"/>
  <c r="AE575" s="1"/>
  <c r="AJ575" s="1"/>
  <c r="AH575" s="1"/>
  <c r="AD579"/>
  <c r="AE579" s="1"/>
  <c r="AJ579" s="1"/>
  <c r="AH579" s="1"/>
  <c r="AD583"/>
  <c r="AE583" s="1"/>
  <c r="AJ583" s="1"/>
  <c r="AH583" s="1"/>
  <c r="AD587"/>
  <c r="AE587" s="1"/>
  <c r="AJ587" s="1"/>
  <c r="AH587" s="1"/>
  <c r="AD591"/>
  <c r="AE591" s="1"/>
  <c r="AJ591" s="1"/>
  <c r="AH591" s="1"/>
  <c r="AD595"/>
  <c r="AE595" s="1"/>
  <c r="AJ595" s="1"/>
  <c r="AH595" s="1"/>
  <c r="AD599"/>
  <c r="AE599" s="1"/>
  <c r="AJ599" s="1"/>
  <c r="AH599" s="1"/>
  <c r="AD603"/>
  <c r="AE603" s="1"/>
  <c r="AJ603" s="1"/>
  <c r="AH603" s="1"/>
  <c r="AD607"/>
  <c r="AE607" s="1"/>
  <c r="AJ607" s="1"/>
  <c r="AH607" s="1"/>
  <c r="AD611"/>
  <c r="AE611" s="1"/>
  <c r="AJ611" s="1"/>
  <c r="AH611" s="1"/>
  <c r="AD615"/>
  <c r="AE615" s="1"/>
  <c r="AJ615" s="1"/>
  <c r="AH615" s="1"/>
  <c r="AD619"/>
  <c r="AE619" s="1"/>
  <c r="AJ619" s="1"/>
  <c r="AH619" s="1"/>
  <c r="AD623"/>
  <c r="AE623" s="1"/>
  <c r="AJ623" s="1"/>
  <c r="AH623" s="1"/>
  <c r="AD627"/>
  <c r="AE627" s="1"/>
  <c r="AJ627" s="1"/>
  <c r="AH627" s="1"/>
  <c r="AD631"/>
  <c r="AE631" s="1"/>
  <c r="AJ631" s="1"/>
  <c r="AH631" s="1"/>
  <c r="AD635"/>
  <c r="AE635" s="1"/>
  <c r="AJ635" s="1"/>
  <c r="AH635" s="1"/>
  <c r="AD639"/>
  <c r="AE639" s="1"/>
  <c r="AJ639" s="1"/>
  <c r="AH639" s="1"/>
  <c r="AD643"/>
  <c r="AE643" s="1"/>
  <c r="AJ643" s="1"/>
  <c r="AH643" s="1"/>
  <c r="AD647"/>
  <c r="AE647" s="1"/>
  <c r="AJ647" s="1"/>
  <c r="AH647" s="1"/>
  <c r="AD651"/>
  <c r="AE651" s="1"/>
  <c r="AJ651" s="1"/>
  <c r="AH651" s="1"/>
  <c r="AD655"/>
  <c r="AE655" s="1"/>
  <c r="AJ655" s="1"/>
  <c r="AH655" s="1"/>
  <c r="AD659"/>
  <c r="AE659" s="1"/>
  <c r="AJ659" s="1"/>
  <c r="AH659" s="1"/>
  <c r="AD663"/>
  <c r="AE663" s="1"/>
  <c r="AJ663" s="1"/>
  <c r="AH663" s="1"/>
  <c r="AD667"/>
  <c r="AE667" s="1"/>
  <c r="AJ667" s="1"/>
  <c r="AH667" s="1"/>
  <c r="AD671"/>
  <c r="AE671" s="1"/>
  <c r="AJ671" s="1"/>
  <c r="AH671" s="1"/>
  <c r="AD675"/>
  <c r="AE675" s="1"/>
  <c r="AJ675" s="1"/>
  <c r="AH675" s="1"/>
  <c r="AD679"/>
  <c r="AE679" s="1"/>
  <c r="AJ679" s="1"/>
  <c r="AH679" s="1"/>
  <c r="AD683"/>
  <c r="AE683" s="1"/>
  <c r="AJ683" s="1"/>
  <c r="AH683" s="1"/>
  <c r="AD687"/>
  <c r="AE687" s="1"/>
  <c r="AJ687" s="1"/>
  <c r="AH687" s="1"/>
  <c r="AD691"/>
  <c r="AE691" s="1"/>
  <c r="AJ691" s="1"/>
  <c r="AH691" s="1"/>
  <c r="AD695"/>
  <c r="AE695" s="1"/>
  <c r="AJ695" s="1"/>
  <c r="AH695" s="1"/>
  <c r="AD699"/>
  <c r="AE699" s="1"/>
  <c r="AJ699" s="1"/>
  <c r="AH699" s="1"/>
  <c r="AD703"/>
  <c r="AE703" s="1"/>
  <c r="AJ703" s="1"/>
  <c r="AH703" s="1"/>
  <c r="AD707"/>
  <c r="AE707" s="1"/>
  <c r="AJ707" s="1"/>
  <c r="AH707" s="1"/>
  <c r="AD711"/>
  <c r="AE711" s="1"/>
  <c r="AJ711" s="1"/>
  <c r="AH711" s="1"/>
  <c r="AD715"/>
  <c r="AE715" s="1"/>
  <c r="AJ715" s="1"/>
  <c r="AH715" s="1"/>
  <c r="AD719"/>
  <c r="AE719" s="1"/>
  <c r="AJ719" s="1"/>
  <c r="AH719" s="1"/>
  <c r="AD723"/>
  <c r="AE723" s="1"/>
  <c r="AJ723" s="1"/>
  <c r="AH723" s="1"/>
  <c r="AD727"/>
  <c r="AE727" s="1"/>
  <c r="AJ727" s="1"/>
  <c r="AH727" s="1"/>
  <c r="AD731"/>
  <c r="AE731" s="1"/>
  <c r="AJ731" s="1"/>
  <c r="AH731" s="1"/>
  <c r="AD735"/>
  <c r="AE735" s="1"/>
  <c r="AJ735" s="1"/>
  <c r="AH735" s="1"/>
  <c r="AD739"/>
  <c r="AE739" s="1"/>
  <c r="AJ739" s="1"/>
  <c r="AH739" s="1"/>
  <c r="AD743"/>
  <c r="AE743" s="1"/>
  <c r="AJ743" s="1"/>
  <c r="AH743" s="1"/>
  <c r="AD747"/>
  <c r="AE747" s="1"/>
  <c r="AJ747" s="1"/>
  <c r="AH747" s="1"/>
  <c r="AD751"/>
  <c r="AE751" s="1"/>
  <c r="AJ751" s="1"/>
  <c r="AH751" s="1"/>
  <c r="AD755"/>
  <c r="AE755" s="1"/>
  <c r="AJ755" s="1"/>
  <c r="AH755" s="1"/>
  <c r="AD759"/>
  <c r="AE759" s="1"/>
  <c r="AJ759" s="1"/>
  <c r="AH759" s="1"/>
  <c r="AD763"/>
  <c r="AE763" s="1"/>
  <c r="AJ763" s="1"/>
  <c r="AH763" s="1"/>
  <c r="AD767"/>
  <c r="AE767" s="1"/>
  <c r="AJ767" s="1"/>
  <c r="AH767" s="1"/>
  <c r="AD771"/>
  <c r="AE771" s="1"/>
  <c r="AJ771" s="1"/>
  <c r="AH771" s="1"/>
  <c r="AD775"/>
  <c r="AE775" s="1"/>
  <c r="AJ775" s="1"/>
  <c r="AH775" s="1"/>
  <c r="AD779"/>
  <c r="AE779" s="1"/>
  <c r="AJ779" s="1"/>
  <c r="AH779" s="1"/>
  <c r="AD783"/>
  <c r="AE783" s="1"/>
  <c r="AJ783" s="1"/>
  <c r="AH783" s="1"/>
  <c r="AD787"/>
  <c r="AE787" s="1"/>
  <c r="AJ787" s="1"/>
  <c r="AH787" s="1"/>
  <c r="AD791"/>
  <c r="AE791" s="1"/>
  <c r="AJ791" s="1"/>
  <c r="AH791" s="1"/>
  <c r="AD795"/>
  <c r="AE795" s="1"/>
  <c r="AJ795" s="1"/>
  <c r="AH795" s="1"/>
  <c r="AD799"/>
  <c r="AE799" s="1"/>
  <c r="AJ799" s="1"/>
  <c r="AH799" s="1"/>
  <c r="AD803"/>
  <c r="AE803" s="1"/>
  <c r="AJ803" s="1"/>
  <c r="AH803" s="1"/>
  <c r="AD807"/>
  <c r="AE807" s="1"/>
  <c r="AJ807" s="1"/>
  <c r="AH807" s="1"/>
  <c r="AD811"/>
  <c r="AE811" s="1"/>
  <c r="AJ811" s="1"/>
  <c r="AH811" s="1"/>
  <c r="AD815"/>
  <c r="AE815" s="1"/>
  <c r="AJ815" s="1"/>
  <c r="AH815" s="1"/>
  <c r="AD819"/>
  <c r="AE819" s="1"/>
  <c r="AJ819" s="1"/>
  <c r="AH819" s="1"/>
  <c r="AD823"/>
  <c r="AE823" s="1"/>
  <c r="AJ823" s="1"/>
  <c r="AH823" s="1"/>
  <c r="AD827"/>
  <c r="AE827" s="1"/>
  <c r="AJ827" s="1"/>
  <c r="AH827" s="1"/>
  <c r="AD831"/>
  <c r="AE831" s="1"/>
  <c r="AJ831" s="1"/>
  <c r="AH831" s="1"/>
  <c r="AD835"/>
  <c r="AE835" s="1"/>
  <c r="AJ835" s="1"/>
  <c r="AH835" s="1"/>
  <c r="AD839"/>
  <c r="AE839" s="1"/>
  <c r="AJ839" s="1"/>
  <c r="AH839" s="1"/>
  <c r="AD843"/>
  <c r="AE843" s="1"/>
  <c r="AJ843" s="1"/>
  <c r="AH843" s="1"/>
  <c r="AD847"/>
  <c r="AE847" s="1"/>
  <c r="AJ847" s="1"/>
  <c r="AH847" s="1"/>
  <c r="AD851"/>
  <c r="AE851" s="1"/>
  <c r="AJ851" s="1"/>
  <c r="AH851" s="1"/>
  <c r="AD855"/>
  <c r="AE855" s="1"/>
  <c r="AJ855" s="1"/>
  <c r="AH855" s="1"/>
  <c r="AD859"/>
  <c r="AE859" s="1"/>
  <c r="AJ859" s="1"/>
  <c r="AH859" s="1"/>
  <c r="AD863"/>
  <c r="AE863" s="1"/>
  <c r="AJ863" s="1"/>
  <c r="AH863" s="1"/>
  <c r="AD867"/>
  <c r="AE867" s="1"/>
  <c r="AJ867" s="1"/>
  <c r="AH867" s="1"/>
  <c r="AD871"/>
  <c r="AE871" s="1"/>
  <c r="AJ871" s="1"/>
  <c r="AH871" s="1"/>
  <c r="AD875"/>
  <c r="AE875" s="1"/>
  <c r="AJ875" s="1"/>
  <c r="AH875" s="1"/>
  <c r="AD879"/>
  <c r="AE879" s="1"/>
  <c r="AJ879" s="1"/>
  <c r="AH879" s="1"/>
  <c r="AD883"/>
  <c r="AE883" s="1"/>
  <c r="AJ883" s="1"/>
  <c r="AH883" s="1"/>
  <c r="AD887"/>
  <c r="AE887" s="1"/>
  <c r="AJ887" s="1"/>
  <c r="AH887" s="1"/>
  <c r="AD891"/>
  <c r="AE891" s="1"/>
  <c r="AJ891" s="1"/>
  <c r="AH891" s="1"/>
  <c r="AD895"/>
  <c r="AE895" s="1"/>
  <c r="AJ895" s="1"/>
  <c r="AH895" s="1"/>
  <c r="AD899"/>
  <c r="AE899" s="1"/>
  <c r="AJ899" s="1"/>
  <c r="AH899" s="1"/>
  <c r="AD903"/>
  <c r="AE903" s="1"/>
  <c r="AJ903" s="1"/>
  <c r="AH903" s="1"/>
  <c r="AD907"/>
  <c r="AE907" s="1"/>
  <c r="AJ907" s="1"/>
  <c r="AH907" s="1"/>
  <c r="AD911"/>
  <c r="AE911" s="1"/>
  <c r="AJ911" s="1"/>
  <c r="AH911" s="1"/>
  <c r="AD915"/>
  <c r="AE915" s="1"/>
  <c r="AJ915" s="1"/>
  <c r="AH915" s="1"/>
  <c r="AD919"/>
  <c r="AE919" s="1"/>
  <c r="AJ919" s="1"/>
  <c r="AH919" s="1"/>
  <c r="AD923"/>
  <c r="AE923" s="1"/>
  <c r="AJ923" s="1"/>
  <c r="AH923" s="1"/>
  <c r="AD927"/>
  <c r="AE927" s="1"/>
  <c r="AJ927" s="1"/>
  <c r="AH927" s="1"/>
  <c r="AD931"/>
  <c r="AE931" s="1"/>
  <c r="AJ931" s="1"/>
  <c r="AH931" s="1"/>
  <c r="AD935"/>
  <c r="AE935" s="1"/>
  <c r="AJ935" s="1"/>
  <c r="AH935" s="1"/>
  <c r="AD939"/>
  <c r="AE939" s="1"/>
  <c r="AJ939" s="1"/>
  <c r="AH939" s="1"/>
  <c r="AD943"/>
  <c r="AE943" s="1"/>
  <c r="AJ943" s="1"/>
  <c r="AH943" s="1"/>
  <c r="AD947"/>
  <c r="AE947" s="1"/>
  <c r="AJ947" s="1"/>
  <c r="AH947" s="1"/>
  <c r="AD951"/>
  <c r="AE951" s="1"/>
  <c r="AJ951" s="1"/>
  <c r="AH951" s="1"/>
  <c r="AD955"/>
  <c r="AE955" s="1"/>
  <c r="AJ955" s="1"/>
  <c r="AH955" s="1"/>
  <c r="AD959"/>
  <c r="AE959" s="1"/>
  <c r="AJ959" s="1"/>
  <c r="AH959" s="1"/>
  <c r="AD963"/>
  <c r="AE963" s="1"/>
  <c r="AJ963" s="1"/>
  <c r="AH963" s="1"/>
  <c r="AD967"/>
  <c r="AE967" s="1"/>
  <c r="AJ967" s="1"/>
  <c r="AH967" s="1"/>
  <c r="AD971"/>
  <c r="AE971" s="1"/>
  <c r="AJ971" s="1"/>
  <c r="AH971" s="1"/>
  <c r="AD975"/>
  <c r="AE975" s="1"/>
  <c r="AJ975" s="1"/>
  <c r="AH975" s="1"/>
  <c r="AD979"/>
  <c r="AE979" s="1"/>
  <c r="AJ979" s="1"/>
  <c r="AH979" s="1"/>
  <c r="AD983"/>
  <c r="AE983" s="1"/>
  <c r="AJ983" s="1"/>
  <c r="AH983" s="1"/>
  <c r="AD987"/>
  <c r="AE987" s="1"/>
  <c r="AJ987" s="1"/>
  <c r="AH987" s="1"/>
  <c r="AD991"/>
  <c r="AE991" s="1"/>
  <c r="AJ991" s="1"/>
  <c r="AH991" s="1"/>
  <c r="AD995"/>
  <c r="AE995" s="1"/>
  <c r="AJ995" s="1"/>
  <c r="AH995" s="1"/>
  <c r="AD999"/>
  <c r="AE999" s="1"/>
  <c r="AJ999" s="1"/>
  <c r="AH999" s="1"/>
  <c r="AD1003"/>
  <c r="AE1003" s="1"/>
  <c r="AJ1003" s="1"/>
  <c r="AH1003" s="1"/>
  <c r="AD1007"/>
  <c r="AE1007" s="1"/>
  <c r="AJ1007" s="1"/>
  <c r="AH1007" s="1"/>
  <c r="AD1011"/>
  <c r="AE1011" s="1"/>
  <c r="AJ1011" s="1"/>
  <c r="AH1011" s="1"/>
  <c r="AD1015"/>
  <c r="AE1015" s="1"/>
  <c r="AJ1015" s="1"/>
  <c r="AH1015" s="1"/>
  <c r="AD1019"/>
  <c r="AE1019" s="1"/>
  <c r="AJ1019" s="1"/>
  <c r="AH1019" s="1"/>
  <c r="AD1023"/>
  <c r="AE1023" s="1"/>
  <c r="AJ1023" s="1"/>
  <c r="AH1023" s="1"/>
  <c r="AD1027"/>
  <c r="AE1027" s="1"/>
  <c r="AJ1027" s="1"/>
  <c r="AH1027" s="1"/>
  <c r="AD1031"/>
  <c r="AE1031" s="1"/>
  <c r="AJ1031" s="1"/>
  <c r="AH1031" s="1"/>
  <c r="AD1035"/>
  <c r="AE1035" s="1"/>
  <c r="AJ1035" s="1"/>
  <c r="AH1035" s="1"/>
  <c r="AD1039"/>
  <c r="AE1039" s="1"/>
  <c r="AJ1039" s="1"/>
  <c r="AH1039" s="1"/>
  <c r="AD1043"/>
  <c r="AE1043" s="1"/>
  <c r="AJ1043" s="1"/>
  <c r="AH1043" s="1"/>
  <c r="AD1047"/>
  <c r="AE1047" s="1"/>
  <c r="AJ1047" s="1"/>
  <c r="AH1047" s="1"/>
  <c r="AD1051"/>
  <c r="AE1051" s="1"/>
  <c r="AJ1051" s="1"/>
  <c r="AH1051" s="1"/>
  <c r="AD1055"/>
  <c r="AE1055" s="1"/>
  <c r="AJ1055" s="1"/>
  <c r="AH1055" s="1"/>
  <c r="AD1059"/>
  <c r="AE1059" s="1"/>
  <c r="AJ1059" s="1"/>
  <c r="AH1059" s="1"/>
  <c r="AD1063"/>
  <c r="AE1063" s="1"/>
  <c r="AJ1063" s="1"/>
  <c r="AH1063" s="1"/>
  <c r="AD1067"/>
  <c r="AE1067" s="1"/>
  <c r="AJ1067" s="1"/>
  <c r="AH1067" s="1"/>
  <c r="AD1071"/>
  <c r="AE1071" s="1"/>
  <c r="AJ1071" s="1"/>
  <c r="AH1071" s="1"/>
  <c r="AD1075"/>
  <c r="AE1075" s="1"/>
  <c r="AJ1075" s="1"/>
  <c r="AH1075" s="1"/>
  <c r="AD1079"/>
  <c r="AE1079" s="1"/>
  <c r="AJ1079" s="1"/>
  <c r="AH1079" s="1"/>
  <c r="AD1083"/>
  <c r="AE1083" s="1"/>
  <c r="AJ1083" s="1"/>
  <c r="AH1083" s="1"/>
  <c r="AD1087"/>
  <c r="AE1087" s="1"/>
  <c r="AJ1087" s="1"/>
  <c r="AH1087" s="1"/>
  <c r="AD1091"/>
  <c r="AE1091" s="1"/>
  <c r="AJ1091" s="1"/>
  <c r="AH1091" s="1"/>
  <c r="AD1095"/>
  <c r="AE1095" s="1"/>
  <c r="AJ1095" s="1"/>
  <c r="AH1095" s="1"/>
  <c r="AD1099"/>
  <c r="AE1099" s="1"/>
  <c r="AJ1099" s="1"/>
  <c r="AH1099" s="1"/>
  <c r="AD1103"/>
  <c r="AE1103" s="1"/>
  <c r="AJ1103" s="1"/>
  <c r="AH1103" s="1"/>
  <c r="AD1107"/>
  <c r="AE1107" s="1"/>
  <c r="AJ1107" s="1"/>
  <c r="AH1107" s="1"/>
  <c r="AD1111"/>
  <c r="AE1111" s="1"/>
  <c r="AJ1111" s="1"/>
  <c r="AH1111" s="1"/>
  <c r="AD1115"/>
  <c r="AE1115" s="1"/>
  <c r="AJ1115" s="1"/>
  <c r="AH1115" s="1"/>
  <c r="AD1119"/>
  <c r="AE1119" s="1"/>
  <c r="AJ1119" s="1"/>
  <c r="AH1119" s="1"/>
  <c r="AD1123"/>
  <c r="AE1123" s="1"/>
  <c r="AJ1123" s="1"/>
  <c r="AH1123" s="1"/>
  <c r="AD1127"/>
  <c r="AE1127" s="1"/>
  <c r="AJ1127" s="1"/>
  <c r="AH1127" s="1"/>
  <c r="AD1131"/>
  <c r="AE1131" s="1"/>
  <c r="AJ1131" s="1"/>
  <c r="AH1131" s="1"/>
  <c r="AD1135"/>
  <c r="AE1135" s="1"/>
  <c r="AJ1135" s="1"/>
  <c r="AH1135" s="1"/>
  <c r="AD1139"/>
  <c r="AE1139" s="1"/>
  <c r="AJ1139" s="1"/>
  <c r="AH1139" s="1"/>
  <c r="AD1143"/>
  <c r="AE1143" s="1"/>
  <c r="AJ1143" s="1"/>
  <c r="AH1143" s="1"/>
  <c r="AD1147"/>
  <c r="AE1147" s="1"/>
  <c r="AJ1147" s="1"/>
  <c r="AH1147" s="1"/>
  <c r="AD1151"/>
  <c r="AE1151" s="1"/>
  <c r="AJ1151" s="1"/>
  <c r="AH1151" s="1"/>
  <c r="AD1155"/>
  <c r="AE1155" s="1"/>
  <c r="AJ1155" s="1"/>
  <c r="AH1155" s="1"/>
  <c r="AD1159"/>
  <c r="AE1159" s="1"/>
  <c r="AJ1159" s="1"/>
  <c r="AH1159" s="1"/>
  <c r="AD1163"/>
  <c r="AE1163" s="1"/>
  <c r="AJ1163" s="1"/>
  <c r="AH1163" s="1"/>
  <c r="AD1167"/>
  <c r="AE1167" s="1"/>
  <c r="AJ1167" s="1"/>
  <c r="AH1167" s="1"/>
  <c r="AD1171"/>
  <c r="AE1171" s="1"/>
  <c r="AJ1171" s="1"/>
  <c r="AH1171" s="1"/>
  <c r="AD1175"/>
  <c r="AE1175" s="1"/>
  <c r="AJ1175" s="1"/>
  <c r="AH1175" s="1"/>
  <c r="AD1179"/>
  <c r="AE1179" s="1"/>
  <c r="AJ1179" s="1"/>
  <c r="AH1179" s="1"/>
  <c r="AD1183"/>
  <c r="AE1183" s="1"/>
  <c r="AJ1183" s="1"/>
  <c r="AH1183" s="1"/>
  <c r="AD1187"/>
  <c r="AE1187" s="1"/>
  <c r="AJ1187" s="1"/>
  <c r="AH1187" s="1"/>
  <c r="AD1191"/>
  <c r="AE1191" s="1"/>
  <c r="AJ1191" s="1"/>
  <c r="AH1191" s="1"/>
  <c r="AD1195"/>
  <c r="AE1195" s="1"/>
  <c r="AJ1195" s="1"/>
  <c r="AH1195" s="1"/>
  <c r="AD1199"/>
  <c r="AE1199" s="1"/>
  <c r="AJ1199" s="1"/>
  <c r="AH1199" s="1"/>
  <c r="AD1203"/>
  <c r="AE1203" s="1"/>
  <c r="AJ1203" s="1"/>
  <c r="AH1203" s="1"/>
  <c r="AD1207"/>
  <c r="AE1207" s="1"/>
  <c r="AJ1207" s="1"/>
  <c r="AH1207" s="1"/>
  <c r="AD1211"/>
  <c r="AE1211" s="1"/>
  <c r="AJ1211" s="1"/>
  <c r="AH1211" s="1"/>
  <c r="AD1215"/>
  <c r="AE1215" s="1"/>
  <c r="AJ1215" s="1"/>
  <c r="AH1215" s="1"/>
  <c r="AD1219"/>
  <c r="AE1219" s="1"/>
  <c r="AJ1219" s="1"/>
  <c r="AH1219" s="1"/>
  <c r="AD1223"/>
  <c r="AE1223" s="1"/>
  <c r="AJ1223" s="1"/>
  <c r="AH1223" s="1"/>
  <c r="AD1227"/>
  <c r="AE1227" s="1"/>
  <c r="AJ1227" s="1"/>
  <c r="AH1227" s="1"/>
  <c r="AD1231"/>
  <c r="AE1231" s="1"/>
  <c r="AJ1231" s="1"/>
  <c r="AH1231" s="1"/>
  <c r="AD1235"/>
  <c r="AE1235" s="1"/>
  <c r="AJ1235" s="1"/>
  <c r="AH1235" s="1"/>
  <c r="AD1239"/>
  <c r="AE1239" s="1"/>
  <c r="AJ1239" s="1"/>
  <c r="AH1239" s="1"/>
  <c r="AD1243"/>
  <c r="AE1243" s="1"/>
  <c r="AJ1243" s="1"/>
  <c r="AH1243" s="1"/>
  <c r="AD1247"/>
  <c r="AE1247" s="1"/>
  <c r="AJ1247" s="1"/>
  <c r="AH1247" s="1"/>
  <c r="AD1251"/>
  <c r="AE1251" s="1"/>
  <c r="AJ1251" s="1"/>
  <c r="AH1251" s="1"/>
  <c r="AD1255"/>
  <c r="AE1255" s="1"/>
  <c r="AJ1255" s="1"/>
  <c r="AH1255" s="1"/>
  <c r="AD1259"/>
  <c r="AE1259" s="1"/>
  <c r="AJ1259" s="1"/>
  <c r="AH1259" s="1"/>
  <c r="AD1263"/>
  <c r="AE1263" s="1"/>
  <c r="AJ1263" s="1"/>
  <c r="AH1263" s="1"/>
  <c r="AD1267"/>
  <c r="AE1267" s="1"/>
  <c r="AJ1267" s="1"/>
  <c r="AH1267" s="1"/>
  <c r="AD1271"/>
  <c r="AE1271" s="1"/>
  <c r="AJ1271" s="1"/>
  <c r="AH1271" s="1"/>
  <c r="AD1275"/>
  <c r="AE1275" s="1"/>
  <c r="AJ1275" s="1"/>
  <c r="AH1275" s="1"/>
  <c r="AD1279"/>
  <c r="AE1279" s="1"/>
  <c r="AJ1279" s="1"/>
  <c r="AH1279" s="1"/>
  <c r="AD1283"/>
  <c r="AE1283" s="1"/>
  <c r="AJ1283" s="1"/>
  <c r="AH1283" s="1"/>
  <c r="AD1287"/>
  <c r="AE1287" s="1"/>
  <c r="AJ1287" s="1"/>
  <c r="AH1287" s="1"/>
  <c r="AD1291"/>
  <c r="AE1291" s="1"/>
  <c r="AJ1291" s="1"/>
  <c r="AH1291" s="1"/>
  <c r="AD1295"/>
  <c r="AE1295" s="1"/>
  <c r="AJ1295" s="1"/>
  <c r="AH1295" s="1"/>
  <c r="AD1299"/>
  <c r="AE1299" s="1"/>
  <c r="AJ1299" s="1"/>
  <c r="AH1299" s="1"/>
  <c r="AD1303"/>
  <c r="AE1303" s="1"/>
  <c r="AJ1303" s="1"/>
  <c r="AH1303" s="1"/>
  <c r="AD1307"/>
  <c r="AE1307" s="1"/>
  <c r="AJ1307" s="1"/>
  <c r="AH1307" s="1"/>
  <c r="AD1311"/>
  <c r="AE1311" s="1"/>
  <c r="AJ1311" s="1"/>
  <c r="AH1311" s="1"/>
  <c r="AD1315"/>
  <c r="AE1315" s="1"/>
  <c r="AJ1315" s="1"/>
  <c r="AH1315" s="1"/>
  <c r="AD1319"/>
  <c r="AE1319" s="1"/>
  <c r="AJ1319" s="1"/>
  <c r="AH1319" s="1"/>
  <c r="AD1323"/>
  <c r="AE1323" s="1"/>
  <c r="AJ1323" s="1"/>
  <c r="AH1323" s="1"/>
  <c r="AD1327"/>
  <c r="AE1327" s="1"/>
  <c r="AJ1327" s="1"/>
  <c r="AH1327" s="1"/>
  <c r="AD1331"/>
  <c r="AE1331" s="1"/>
  <c r="AJ1331" s="1"/>
  <c r="AH1331" s="1"/>
  <c r="AD1335"/>
  <c r="AE1335" s="1"/>
  <c r="AJ1335" s="1"/>
  <c r="AH1335" s="1"/>
  <c r="AD1339"/>
  <c r="AE1339" s="1"/>
  <c r="AJ1339" s="1"/>
  <c r="AH1339" s="1"/>
  <c r="AD1343"/>
  <c r="AE1343" s="1"/>
  <c r="AJ1343" s="1"/>
  <c r="AH1343" s="1"/>
  <c r="AD1347"/>
  <c r="AE1347" s="1"/>
  <c r="AJ1347" s="1"/>
  <c r="AH1347" s="1"/>
  <c r="AD1351"/>
  <c r="AE1351" s="1"/>
  <c r="AJ1351" s="1"/>
  <c r="AH1351" s="1"/>
  <c r="AD1355"/>
  <c r="AE1355" s="1"/>
  <c r="AJ1355" s="1"/>
  <c r="AH1355" s="1"/>
  <c r="AD1359"/>
  <c r="AE1359" s="1"/>
  <c r="AJ1359" s="1"/>
  <c r="AH1359" s="1"/>
  <c r="AD1363"/>
  <c r="AE1363" s="1"/>
  <c r="AJ1363" s="1"/>
  <c r="AH1363" s="1"/>
  <c r="AD1367"/>
  <c r="AE1367" s="1"/>
  <c r="AJ1367" s="1"/>
  <c r="AH1367" s="1"/>
  <c r="AD1371"/>
  <c r="AE1371" s="1"/>
  <c r="AJ1371" s="1"/>
  <c r="AH1371" s="1"/>
  <c r="AD1375"/>
  <c r="AE1375" s="1"/>
  <c r="AJ1375" s="1"/>
  <c r="AH1375" s="1"/>
  <c r="AD1379"/>
  <c r="AE1379" s="1"/>
  <c r="AJ1379" s="1"/>
  <c r="AH1379" s="1"/>
  <c r="AD1383"/>
  <c r="AE1383" s="1"/>
  <c r="AJ1383" s="1"/>
  <c r="AH1383" s="1"/>
  <c r="AD1387"/>
  <c r="AE1387" s="1"/>
  <c r="AJ1387" s="1"/>
  <c r="AH1387" s="1"/>
  <c r="AD1391"/>
  <c r="AE1391" s="1"/>
  <c r="AJ1391" s="1"/>
  <c r="AH1391" s="1"/>
  <c r="AD1395"/>
  <c r="AE1395" s="1"/>
  <c r="AJ1395" s="1"/>
  <c r="AH1395" s="1"/>
  <c r="AD1399"/>
  <c r="AE1399" s="1"/>
  <c r="AJ1399" s="1"/>
  <c r="AH1399" s="1"/>
  <c r="AD1403"/>
  <c r="AE1403" s="1"/>
  <c r="AJ1403" s="1"/>
  <c r="AH1403" s="1"/>
  <c r="AD1407"/>
  <c r="AE1407" s="1"/>
  <c r="AJ1407" s="1"/>
  <c r="AH1407" s="1"/>
  <c r="AD1411"/>
  <c r="AE1411" s="1"/>
  <c r="AJ1411" s="1"/>
  <c r="AH1411" s="1"/>
  <c r="AD1415"/>
  <c r="AE1415" s="1"/>
  <c r="AJ1415" s="1"/>
  <c r="AH1415" s="1"/>
  <c r="AD1419"/>
  <c r="AE1419" s="1"/>
  <c r="AJ1419" s="1"/>
  <c r="AH1419" s="1"/>
  <c r="AD1423"/>
  <c r="AE1423" s="1"/>
  <c r="AJ1423" s="1"/>
  <c r="AH1423" s="1"/>
  <c r="AD1427"/>
  <c r="AE1427" s="1"/>
  <c r="AJ1427" s="1"/>
  <c r="AH1427" s="1"/>
  <c r="AD1431"/>
  <c r="AE1431" s="1"/>
  <c r="AJ1431" s="1"/>
  <c r="AH1431" s="1"/>
  <c r="AD1435"/>
  <c r="AE1435" s="1"/>
  <c r="AJ1435" s="1"/>
  <c r="AH1435" s="1"/>
  <c r="AD1439"/>
  <c r="AE1439" s="1"/>
  <c r="AJ1439" s="1"/>
  <c r="AH1439" s="1"/>
  <c r="AD1443"/>
  <c r="AE1443" s="1"/>
  <c r="AJ1443" s="1"/>
  <c r="AH1443" s="1"/>
  <c r="AD1447"/>
  <c r="AE1447" s="1"/>
  <c r="AJ1447" s="1"/>
  <c r="AH1447" s="1"/>
  <c r="AD1451"/>
  <c r="AE1451" s="1"/>
  <c r="AJ1451" s="1"/>
  <c r="AH1451" s="1"/>
  <c r="AD1455"/>
  <c r="AE1455" s="1"/>
  <c r="AJ1455" s="1"/>
  <c r="AH1455" s="1"/>
  <c r="AD1459"/>
  <c r="AE1459" s="1"/>
  <c r="AJ1459" s="1"/>
  <c r="AH1459" s="1"/>
  <c r="AD1463"/>
  <c r="AE1463" s="1"/>
  <c r="AJ1463" s="1"/>
  <c r="AH1463" s="1"/>
  <c r="AD1467"/>
  <c r="AE1467" s="1"/>
  <c r="AJ1467" s="1"/>
  <c r="AH1467" s="1"/>
  <c r="AD1471"/>
  <c r="AE1471" s="1"/>
  <c r="AJ1471" s="1"/>
  <c r="AH1471" s="1"/>
  <c r="AD1475"/>
  <c r="AE1475" s="1"/>
  <c r="AJ1475" s="1"/>
  <c r="AH1475" s="1"/>
  <c r="AD1479"/>
  <c r="AE1479" s="1"/>
  <c r="AJ1479" s="1"/>
  <c r="AH1479" s="1"/>
  <c r="AD1483"/>
  <c r="AE1483" s="1"/>
  <c r="AJ1483" s="1"/>
  <c r="AH1483" s="1"/>
  <c r="AD1487"/>
  <c r="AE1487" s="1"/>
  <c r="AJ1487" s="1"/>
  <c r="AH1487" s="1"/>
  <c r="AD1491"/>
  <c r="AE1491" s="1"/>
  <c r="AJ1491" s="1"/>
  <c r="AH1491" s="1"/>
  <c r="AD1495"/>
  <c r="AE1495" s="1"/>
  <c r="AJ1495" s="1"/>
  <c r="AH1495" s="1"/>
  <c r="AD1499"/>
  <c r="AE1499" s="1"/>
  <c r="AJ1499" s="1"/>
  <c r="AH1499" s="1"/>
  <c r="AD485"/>
  <c r="AE485" s="1"/>
  <c r="AJ485" s="1"/>
  <c r="AH485" s="1"/>
  <c r="AD489"/>
  <c r="AE489" s="1"/>
  <c r="AJ489" s="1"/>
  <c r="AH489" s="1"/>
  <c r="AD493"/>
  <c r="AE493" s="1"/>
  <c r="AJ493" s="1"/>
  <c r="AH493" s="1"/>
  <c r="AD497"/>
  <c r="AE497" s="1"/>
  <c r="AJ497" s="1"/>
  <c r="AH497" s="1"/>
  <c r="AD505"/>
  <c r="AE505" s="1"/>
  <c r="AJ505" s="1"/>
  <c r="AH505" s="1"/>
  <c r="AD509"/>
  <c r="AE509" s="1"/>
  <c r="AJ509" s="1"/>
  <c r="AH509" s="1"/>
  <c r="AD513"/>
  <c r="AE513" s="1"/>
  <c r="AJ513" s="1"/>
  <c r="AH513" s="1"/>
  <c r="AD517"/>
  <c r="AE517" s="1"/>
  <c r="AJ517" s="1"/>
  <c r="AH517" s="1"/>
  <c r="AD521"/>
  <c r="AE521" s="1"/>
  <c r="AJ521" s="1"/>
  <c r="AH521" s="1"/>
  <c r="AD525"/>
  <c r="AE525" s="1"/>
  <c r="AJ525" s="1"/>
  <c r="AH525" s="1"/>
  <c r="AD529"/>
  <c r="AE529" s="1"/>
  <c r="AJ529" s="1"/>
  <c r="AH529" s="1"/>
  <c r="AD533"/>
  <c r="AE533" s="1"/>
  <c r="AJ533" s="1"/>
  <c r="AH533" s="1"/>
  <c r="AD537"/>
  <c r="AE537" s="1"/>
  <c r="AJ537" s="1"/>
  <c r="AH537" s="1"/>
  <c r="AD541"/>
  <c r="AE541" s="1"/>
  <c r="AJ541" s="1"/>
  <c r="AH541" s="1"/>
  <c r="AD545"/>
  <c r="AE545" s="1"/>
  <c r="AJ545" s="1"/>
  <c r="AH545" s="1"/>
  <c r="AD549"/>
  <c r="AE549" s="1"/>
  <c r="AJ549" s="1"/>
  <c r="AH549" s="1"/>
  <c r="AD553"/>
  <c r="AE553" s="1"/>
  <c r="AJ553" s="1"/>
  <c r="AH553" s="1"/>
  <c r="AD557"/>
  <c r="AE557" s="1"/>
  <c r="AJ557" s="1"/>
  <c r="AH557" s="1"/>
  <c r="AD561"/>
  <c r="AE561" s="1"/>
  <c r="AJ561" s="1"/>
  <c r="AH561" s="1"/>
  <c r="AD565"/>
  <c r="AE565" s="1"/>
  <c r="AJ565" s="1"/>
  <c r="AH565" s="1"/>
  <c r="AD569"/>
  <c r="AE569" s="1"/>
  <c r="AJ569" s="1"/>
  <c r="AH569" s="1"/>
  <c r="AD573"/>
  <c r="AE573" s="1"/>
  <c r="AJ573" s="1"/>
  <c r="AH573" s="1"/>
  <c r="AD577"/>
  <c r="AE577" s="1"/>
  <c r="AJ577" s="1"/>
  <c r="AH577" s="1"/>
  <c r="AD581"/>
  <c r="AE581" s="1"/>
  <c r="AJ581" s="1"/>
  <c r="AH581" s="1"/>
  <c r="AD585"/>
  <c r="AE585" s="1"/>
  <c r="AJ585" s="1"/>
  <c r="AH585" s="1"/>
  <c r="AD589"/>
  <c r="AE589" s="1"/>
  <c r="AJ589" s="1"/>
  <c r="AH589" s="1"/>
  <c r="AD593"/>
  <c r="AE593" s="1"/>
  <c r="AJ593" s="1"/>
  <c r="AH593" s="1"/>
  <c r="AD597"/>
  <c r="AE597" s="1"/>
  <c r="AJ597" s="1"/>
  <c r="AH597" s="1"/>
  <c r="AD601"/>
  <c r="AE601" s="1"/>
  <c r="AJ601" s="1"/>
  <c r="AH601" s="1"/>
  <c r="AD605"/>
  <c r="AE605" s="1"/>
  <c r="AJ605" s="1"/>
  <c r="AH605" s="1"/>
  <c r="AD609"/>
  <c r="AE609" s="1"/>
  <c r="AJ609" s="1"/>
  <c r="AH609" s="1"/>
  <c r="AD613"/>
  <c r="AE613" s="1"/>
  <c r="AJ613" s="1"/>
  <c r="AH613" s="1"/>
  <c r="AD617"/>
  <c r="AE617" s="1"/>
  <c r="AJ617" s="1"/>
  <c r="AH617" s="1"/>
  <c r="AD621"/>
  <c r="AE621" s="1"/>
  <c r="AJ621" s="1"/>
  <c r="AH621" s="1"/>
  <c r="AD625"/>
  <c r="AE625" s="1"/>
  <c r="AJ625" s="1"/>
  <c r="AH625" s="1"/>
  <c r="AD629"/>
  <c r="AE629" s="1"/>
  <c r="AJ629" s="1"/>
  <c r="AH629" s="1"/>
  <c r="AD633"/>
  <c r="AE633" s="1"/>
  <c r="AJ633" s="1"/>
  <c r="AH633" s="1"/>
  <c r="AD637"/>
  <c r="AE637" s="1"/>
  <c r="AJ637" s="1"/>
  <c r="AH637" s="1"/>
  <c r="AD641"/>
  <c r="AE641" s="1"/>
  <c r="AJ641" s="1"/>
  <c r="AH641" s="1"/>
  <c r="AD645"/>
  <c r="AE645" s="1"/>
  <c r="AJ645" s="1"/>
  <c r="AH645" s="1"/>
  <c r="AD649"/>
  <c r="AE649" s="1"/>
  <c r="AJ649" s="1"/>
  <c r="AH649" s="1"/>
  <c r="AD653"/>
  <c r="AE653" s="1"/>
  <c r="AJ653" s="1"/>
  <c r="AH653" s="1"/>
  <c r="AD657"/>
  <c r="AE657" s="1"/>
  <c r="AJ657" s="1"/>
  <c r="AH657" s="1"/>
  <c r="AD661"/>
  <c r="AE661" s="1"/>
  <c r="AJ661" s="1"/>
  <c r="AH661" s="1"/>
  <c r="AD665"/>
  <c r="AE665" s="1"/>
  <c r="AJ665" s="1"/>
  <c r="AH665" s="1"/>
  <c r="AD669"/>
  <c r="AE669" s="1"/>
  <c r="AJ669" s="1"/>
  <c r="AH669" s="1"/>
  <c r="AD673"/>
  <c r="AE673" s="1"/>
  <c r="AJ673" s="1"/>
  <c r="AH673" s="1"/>
  <c r="AD677"/>
  <c r="AE677" s="1"/>
  <c r="AJ677" s="1"/>
  <c r="AH677" s="1"/>
  <c r="AD681"/>
  <c r="AE681" s="1"/>
  <c r="AJ681" s="1"/>
  <c r="AH681" s="1"/>
  <c r="AD685"/>
  <c r="AE685" s="1"/>
  <c r="AJ685" s="1"/>
  <c r="AH685" s="1"/>
  <c r="AD689"/>
  <c r="AE689" s="1"/>
  <c r="AJ689" s="1"/>
  <c r="AH689" s="1"/>
  <c r="AD693"/>
  <c r="AE693" s="1"/>
  <c r="AJ693" s="1"/>
  <c r="AH693" s="1"/>
  <c r="AD697"/>
  <c r="AE697" s="1"/>
  <c r="AJ697" s="1"/>
  <c r="AH697" s="1"/>
  <c r="AD701"/>
  <c r="AE701" s="1"/>
  <c r="AJ701" s="1"/>
  <c r="AH701" s="1"/>
  <c r="AD705"/>
  <c r="AE705" s="1"/>
  <c r="AJ705" s="1"/>
  <c r="AH705" s="1"/>
  <c r="AD709"/>
  <c r="AE709" s="1"/>
  <c r="AJ709" s="1"/>
  <c r="AH709" s="1"/>
  <c r="AD713"/>
  <c r="AE713" s="1"/>
  <c r="AJ713" s="1"/>
  <c r="AH713" s="1"/>
  <c r="AD717"/>
  <c r="AE717" s="1"/>
  <c r="AJ717" s="1"/>
  <c r="AH717" s="1"/>
  <c r="AD721"/>
  <c r="AE721" s="1"/>
  <c r="AJ721" s="1"/>
  <c r="AH721" s="1"/>
  <c r="AD725"/>
  <c r="AE725" s="1"/>
  <c r="AJ725" s="1"/>
  <c r="AH725" s="1"/>
  <c r="AD729"/>
  <c r="AE729" s="1"/>
  <c r="AJ729" s="1"/>
  <c r="AH729" s="1"/>
  <c r="AD733"/>
  <c r="AE733" s="1"/>
  <c r="AJ733" s="1"/>
  <c r="AH733" s="1"/>
  <c r="AD737"/>
  <c r="AE737" s="1"/>
  <c r="AJ737" s="1"/>
  <c r="AH737" s="1"/>
  <c r="AD741"/>
  <c r="AE741" s="1"/>
  <c r="AJ741" s="1"/>
  <c r="AH741" s="1"/>
  <c r="AD745"/>
  <c r="AE745" s="1"/>
  <c r="AJ745" s="1"/>
  <c r="AH745" s="1"/>
  <c r="AD749"/>
  <c r="AE749" s="1"/>
  <c r="AJ749" s="1"/>
  <c r="AH749" s="1"/>
  <c r="AD753"/>
  <c r="AE753" s="1"/>
  <c r="AJ753" s="1"/>
  <c r="AH753" s="1"/>
  <c r="AD757"/>
  <c r="AE757" s="1"/>
  <c r="AJ757" s="1"/>
  <c r="AH757" s="1"/>
  <c r="AD761"/>
  <c r="AE761" s="1"/>
  <c r="AJ761" s="1"/>
  <c r="AH761" s="1"/>
  <c r="AD765"/>
  <c r="AE765" s="1"/>
  <c r="AJ765" s="1"/>
  <c r="AH765" s="1"/>
  <c r="AD773"/>
  <c r="AE773" s="1"/>
  <c r="AJ773" s="1"/>
  <c r="AH773" s="1"/>
  <c r="AD777"/>
  <c r="AE777" s="1"/>
  <c r="AJ777" s="1"/>
  <c r="AH777" s="1"/>
  <c r="AD781"/>
  <c r="AE781" s="1"/>
  <c r="AJ781" s="1"/>
  <c r="AH781" s="1"/>
  <c r="AD785"/>
  <c r="AE785" s="1"/>
  <c r="AJ785" s="1"/>
  <c r="AH785" s="1"/>
  <c r="AD789"/>
  <c r="AE789" s="1"/>
  <c r="AJ789" s="1"/>
  <c r="AH789" s="1"/>
  <c r="AD793"/>
  <c r="AE793" s="1"/>
  <c r="AJ793" s="1"/>
  <c r="AH793" s="1"/>
  <c r="AD797"/>
  <c r="AE797" s="1"/>
  <c r="AJ797" s="1"/>
  <c r="AH797" s="1"/>
  <c r="AD801"/>
  <c r="AE801" s="1"/>
  <c r="AJ801" s="1"/>
  <c r="AH801" s="1"/>
  <c r="AD805"/>
  <c r="AE805" s="1"/>
  <c r="AJ805" s="1"/>
  <c r="AH805" s="1"/>
  <c r="AD809"/>
  <c r="AE809" s="1"/>
  <c r="AJ809" s="1"/>
  <c r="AH809" s="1"/>
  <c r="AD813"/>
  <c r="AE813" s="1"/>
  <c r="AJ813" s="1"/>
  <c r="AH813" s="1"/>
  <c r="AD817"/>
  <c r="AE817" s="1"/>
  <c r="AJ817" s="1"/>
  <c r="AH817" s="1"/>
  <c r="AD821"/>
  <c r="AE821" s="1"/>
  <c r="AJ821" s="1"/>
  <c r="AH821" s="1"/>
  <c r="AD825"/>
  <c r="AE825" s="1"/>
  <c r="AJ825" s="1"/>
  <c r="AH825" s="1"/>
  <c r="AD829"/>
  <c r="AE829" s="1"/>
  <c r="AJ829" s="1"/>
  <c r="AH829" s="1"/>
  <c r="AD833"/>
  <c r="AE833" s="1"/>
  <c r="AJ833" s="1"/>
  <c r="AH833" s="1"/>
  <c r="AD837"/>
  <c r="AE837" s="1"/>
  <c r="AJ837" s="1"/>
  <c r="AH837" s="1"/>
  <c r="AD841"/>
  <c r="AE841" s="1"/>
  <c r="AJ841" s="1"/>
  <c r="AH841" s="1"/>
  <c r="AD845"/>
  <c r="AE845" s="1"/>
  <c r="AJ845" s="1"/>
  <c r="AH845" s="1"/>
  <c r="AD849"/>
  <c r="AE849" s="1"/>
  <c r="AJ849" s="1"/>
  <c r="AH849" s="1"/>
  <c r="AD853"/>
  <c r="AE853" s="1"/>
  <c r="AJ853" s="1"/>
  <c r="AH853" s="1"/>
  <c r="AD857"/>
  <c r="AE857" s="1"/>
  <c r="AJ857" s="1"/>
  <c r="AH857" s="1"/>
  <c r="AD861"/>
  <c r="AE861" s="1"/>
  <c r="AJ861" s="1"/>
  <c r="AH861" s="1"/>
  <c r="AD865"/>
  <c r="AE865" s="1"/>
  <c r="AJ865" s="1"/>
  <c r="AH865" s="1"/>
  <c r="AD869"/>
  <c r="AE869" s="1"/>
  <c r="AJ869" s="1"/>
  <c r="AH869" s="1"/>
  <c r="AD873"/>
  <c r="AE873" s="1"/>
  <c r="AJ873" s="1"/>
  <c r="AH873" s="1"/>
  <c r="AD877"/>
  <c r="AE877" s="1"/>
  <c r="AJ877" s="1"/>
  <c r="AH877" s="1"/>
  <c r="AD881"/>
  <c r="AE881" s="1"/>
  <c r="AJ881" s="1"/>
  <c r="AH881" s="1"/>
  <c r="AD885"/>
  <c r="AE885" s="1"/>
  <c r="AJ885" s="1"/>
  <c r="AH885" s="1"/>
  <c r="AD889"/>
  <c r="AE889" s="1"/>
  <c r="AJ889" s="1"/>
  <c r="AH889" s="1"/>
  <c r="AD893"/>
  <c r="AE893" s="1"/>
  <c r="AJ893" s="1"/>
  <c r="AH893" s="1"/>
  <c r="AD897"/>
  <c r="AE897" s="1"/>
  <c r="AJ897" s="1"/>
  <c r="AH897" s="1"/>
  <c r="AD901"/>
  <c r="AE901" s="1"/>
  <c r="AJ901" s="1"/>
  <c r="AH901" s="1"/>
  <c r="AD905"/>
  <c r="AE905" s="1"/>
  <c r="AJ905" s="1"/>
  <c r="AH905" s="1"/>
  <c r="AD909"/>
  <c r="AE909" s="1"/>
  <c r="AJ909" s="1"/>
  <c r="AH909" s="1"/>
  <c r="AD913"/>
  <c r="AE913" s="1"/>
  <c r="AJ913" s="1"/>
  <c r="AH913" s="1"/>
  <c r="AD917"/>
  <c r="AE917" s="1"/>
  <c r="AJ917" s="1"/>
  <c r="AH917" s="1"/>
  <c r="AD921"/>
  <c r="AE921" s="1"/>
  <c r="AJ921" s="1"/>
  <c r="AH921" s="1"/>
  <c r="AD925"/>
  <c r="AE925" s="1"/>
  <c r="AJ925" s="1"/>
  <c r="AH925" s="1"/>
  <c r="AD929"/>
  <c r="AE929" s="1"/>
  <c r="AJ929" s="1"/>
  <c r="AH929" s="1"/>
  <c r="AD933"/>
  <c r="AE933" s="1"/>
  <c r="AJ933" s="1"/>
  <c r="AH933" s="1"/>
  <c r="AD937"/>
  <c r="AE937" s="1"/>
  <c r="AJ937" s="1"/>
  <c r="AH937" s="1"/>
  <c r="AD941"/>
  <c r="AE941" s="1"/>
  <c r="AJ941" s="1"/>
  <c r="AH941" s="1"/>
  <c r="AD945"/>
  <c r="AE945" s="1"/>
  <c r="AJ945" s="1"/>
  <c r="AH945" s="1"/>
  <c r="AD949"/>
  <c r="AE949" s="1"/>
  <c r="AJ949" s="1"/>
  <c r="AH949" s="1"/>
  <c r="AD953"/>
  <c r="AE953" s="1"/>
  <c r="AJ953" s="1"/>
  <c r="AH953" s="1"/>
  <c r="AD957"/>
  <c r="AE957" s="1"/>
  <c r="AJ957" s="1"/>
  <c r="AH957" s="1"/>
  <c r="AD961"/>
  <c r="AE961" s="1"/>
  <c r="AJ961" s="1"/>
  <c r="AH961" s="1"/>
  <c r="AD965"/>
  <c r="AE965" s="1"/>
  <c r="AJ965" s="1"/>
  <c r="AH965" s="1"/>
  <c r="AD969"/>
  <c r="AE969" s="1"/>
  <c r="AJ969" s="1"/>
  <c r="AH969" s="1"/>
  <c r="AD973"/>
  <c r="AE973" s="1"/>
  <c r="AJ973" s="1"/>
  <c r="AH973" s="1"/>
  <c r="AD977"/>
  <c r="AE977" s="1"/>
  <c r="AJ977" s="1"/>
  <c r="AH977" s="1"/>
  <c r="AD981"/>
  <c r="AE981" s="1"/>
  <c r="AJ981" s="1"/>
  <c r="AH981" s="1"/>
  <c r="AD985"/>
  <c r="AE985" s="1"/>
  <c r="AJ985" s="1"/>
  <c r="AH985" s="1"/>
  <c r="AD989"/>
  <c r="AE989" s="1"/>
  <c r="AJ989" s="1"/>
  <c r="AH989" s="1"/>
  <c r="AD993"/>
  <c r="AE993" s="1"/>
  <c r="AJ993" s="1"/>
  <c r="AH993" s="1"/>
  <c r="AD997"/>
  <c r="AE997" s="1"/>
  <c r="AJ997" s="1"/>
  <c r="AH997" s="1"/>
  <c r="AD1001"/>
  <c r="AE1001" s="1"/>
  <c r="AJ1001" s="1"/>
  <c r="AH1001" s="1"/>
  <c r="AD1005"/>
  <c r="AE1005" s="1"/>
  <c r="AJ1005" s="1"/>
  <c r="AH1005" s="1"/>
  <c r="AD1009"/>
  <c r="AE1009" s="1"/>
  <c r="AJ1009" s="1"/>
  <c r="AH1009" s="1"/>
  <c r="AD1013"/>
  <c r="AE1013" s="1"/>
  <c r="AJ1013" s="1"/>
  <c r="AH1013" s="1"/>
  <c r="AD1017"/>
  <c r="AE1017" s="1"/>
  <c r="AJ1017" s="1"/>
  <c r="AH1017" s="1"/>
  <c r="AD1021"/>
  <c r="AE1021" s="1"/>
  <c r="AJ1021" s="1"/>
  <c r="AH1021" s="1"/>
  <c r="AD1025"/>
  <c r="AE1025" s="1"/>
  <c r="AJ1025" s="1"/>
  <c r="AH1025" s="1"/>
  <c r="AD1029"/>
  <c r="AE1029" s="1"/>
  <c r="AJ1029" s="1"/>
  <c r="AH1029" s="1"/>
  <c r="AD1033"/>
  <c r="AE1033" s="1"/>
  <c r="AJ1033" s="1"/>
  <c r="AH1033" s="1"/>
  <c r="AD1037"/>
  <c r="AE1037" s="1"/>
  <c r="AJ1037" s="1"/>
  <c r="AH1037" s="1"/>
  <c r="AD1041"/>
  <c r="AE1041" s="1"/>
  <c r="AJ1041" s="1"/>
  <c r="AH1041" s="1"/>
  <c r="AD1045"/>
  <c r="AE1045" s="1"/>
  <c r="AJ1045" s="1"/>
  <c r="AH1045" s="1"/>
  <c r="AD1049"/>
  <c r="AE1049" s="1"/>
  <c r="AJ1049" s="1"/>
  <c r="AH1049" s="1"/>
  <c r="AD1053"/>
  <c r="AE1053" s="1"/>
  <c r="AJ1053" s="1"/>
  <c r="AH1053" s="1"/>
  <c r="AD1057"/>
  <c r="AE1057" s="1"/>
  <c r="AJ1057" s="1"/>
  <c r="AH1057" s="1"/>
  <c r="AD1061"/>
  <c r="AE1061" s="1"/>
  <c r="AJ1061" s="1"/>
  <c r="AH1061" s="1"/>
  <c r="AD1065"/>
  <c r="AE1065" s="1"/>
  <c r="AJ1065" s="1"/>
  <c r="AH1065" s="1"/>
  <c r="AD1069"/>
  <c r="AE1069" s="1"/>
  <c r="AJ1069" s="1"/>
  <c r="AH1069" s="1"/>
  <c r="AD1073"/>
  <c r="AE1073" s="1"/>
  <c r="AJ1073" s="1"/>
  <c r="AH1073" s="1"/>
  <c r="AD1077"/>
  <c r="AE1077" s="1"/>
  <c r="AJ1077" s="1"/>
  <c r="AH1077" s="1"/>
  <c r="AD1081"/>
  <c r="AE1081" s="1"/>
  <c r="AJ1081" s="1"/>
  <c r="AH1081" s="1"/>
  <c r="AD1085"/>
  <c r="AE1085" s="1"/>
  <c r="AJ1085" s="1"/>
  <c r="AH1085" s="1"/>
  <c r="AD1089"/>
  <c r="AE1089" s="1"/>
  <c r="AJ1089" s="1"/>
  <c r="AH1089" s="1"/>
  <c r="AD1093"/>
  <c r="AE1093" s="1"/>
  <c r="AJ1093" s="1"/>
  <c r="AH1093" s="1"/>
  <c r="AD1097"/>
  <c r="AE1097" s="1"/>
  <c r="AJ1097" s="1"/>
  <c r="AH1097" s="1"/>
  <c r="AD1101"/>
  <c r="AE1101" s="1"/>
  <c r="AJ1101" s="1"/>
  <c r="AH1101" s="1"/>
  <c r="AD1105"/>
  <c r="AE1105" s="1"/>
  <c r="AJ1105" s="1"/>
  <c r="AH1105" s="1"/>
  <c r="AD1109"/>
  <c r="AE1109" s="1"/>
  <c r="AJ1109" s="1"/>
  <c r="AH1109" s="1"/>
  <c r="AD1113"/>
  <c r="AE1113" s="1"/>
  <c r="AJ1113" s="1"/>
  <c r="AH1113" s="1"/>
  <c r="AD1117"/>
  <c r="AE1117" s="1"/>
  <c r="AJ1117" s="1"/>
  <c r="AH1117" s="1"/>
  <c r="AD1121"/>
  <c r="AE1121" s="1"/>
  <c r="AJ1121" s="1"/>
  <c r="AH1121" s="1"/>
  <c r="AD1125"/>
  <c r="AE1125" s="1"/>
  <c r="AJ1125" s="1"/>
  <c r="AH1125" s="1"/>
  <c r="AD1129"/>
  <c r="AE1129" s="1"/>
  <c r="AJ1129" s="1"/>
  <c r="AH1129" s="1"/>
  <c r="AD1133"/>
  <c r="AE1133" s="1"/>
  <c r="AJ1133" s="1"/>
  <c r="AH1133" s="1"/>
  <c r="AD1137"/>
  <c r="AE1137" s="1"/>
  <c r="AJ1137" s="1"/>
  <c r="AH1137" s="1"/>
  <c r="AD1141"/>
  <c r="AE1141" s="1"/>
  <c r="AJ1141" s="1"/>
  <c r="AH1141" s="1"/>
  <c r="AD1145"/>
  <c r="AE1145" s="1"/>
  <c r="AJ1145" s="1"/>
  <c r="AH1145" s="1"/>
  <c r="AD1149"/>
  <c r="AE1149" s="1"/>
  <c r="AJ1149" s="1"/>
  <c r="AH1149" s="1"/>
  <c r="AD1153"/>
  <c r="AE1153" s="1"/>
  <c r="AJ1153" s="1"/>
  <c r="AH1153" s="1"/>
  <c r="AD1157"/>
  <c r="AE1157" s="1"/>
  <c r="AJ1157" s="1"/>
  <c r="AH1157" s="1"/>
  <c r="AD1161"/>
  <c r="AE1161" s="1"/>
  <c r="AJ1161" s="1"/>
  <c r="AH1161" s="1"/>
  <c r="AD1165"/>
  <c r="AE1165" s="1"/>
  <c r="AJ1165" s="1"/>
  <c r="AH1165" s="1"/>
  <c r="AD1169"/>
  <c r="AE1169" s="1"/>
  <c r="AJ1169" s="1"/>
  <c r="AH1169" s="1"/>
  <c r="AD1173"/>
  <c r="AE1173" s="1"/>
  <c r="AJ1173" s="1"/>
  <c r="AH1173" s="1"/>
  <c r="AD1177"/>
  <c r="AE1177" s="1"/>
  <c r="AJ1177" s="1"/>
  <c r="AH1177" s="1"/>
  <c r="AD1181"/>
  <c r="AE1181" s="1"/>
  <c r="AJ1181" s="1"/>
  <c r="AH1181" s="1"/>
  <c r="AD1185"/>
  <c r="AE1185" s="1"/>
  <c r="AJ1185" s="1"/>
  <c r="AH1185" s="1"/>
  <c r="AD1189"/>
  <c r="AE1189" s="1"/>
  <c r="AJ1189" s="1"/>
  <c r="AH1189" s="1"/>
  <c r="AD1193"/>
  <c r="AE1193" s="1"/>
  <c r="AJ1193" s="1"/>
  <c r="AH1193" s="1"/>
  <c r="AD1197"/>
  <c r="AE1197" s="1"/>
  <c r="AJ1197" s="1"/>
  <c r="AH1197" s="1"/>
  <c r="AD1201"/>
  <c r="AE1201" s="1"/>
  <c r="AJ1201" s="1"/>
  <c r="AH1201" s="1"/>
  <c r="AD1205"/>
  <c r="AE1205" s="1"/>
  <c r="AJ1205" s="1"/>
  <c r="AH1205" s="1"/>
  <c r="AD1209"/>
  <c r="AE1209" s="1"/>
  <c r="AJ1209" s="1"/>
  <c r="AH1209" s="1"/>
  <c r="AD1213"/>
  <c r="AE1213" s="1"/>
  <c r="AJ1213" s="1"/>
  <c r="AH1213" s="1"/>
  <c r="AD1217"/>
  <c r="AE1217" s="1"/>
  <c r="AJ1217" s="1"/>
  <c r="AH1217" s="1"/>
  <c r="AD1221"/>
  <c r="AE1221" s="1"/>
  <c r="AJ1221" s="1"/>
  <c r="AH1221" s="1"/>
  <c r="AD1225"/>
  <c r="AE1225" s="1"/>
  <c r="AJ1225" s="1"/>
  <c r="AH1225" s="1"/>
  <c r="AD1229"/>
  <c r="AE1229" s="1"/>
  <c r="AJ1229" s="1"/>
  <c r="AH1229" s="1"/>
  <c r="AD1233"/>
  <c r="AE1233" s="1"/>
  <c r="AJ1233" s="1"/>
  <c r="AH1233" s="1"/>
  <c r="AD1237"/>
  <c r="AE1237" s="1"/>
  <c r="AJ1237" s="1"/>
  <c r="AH1237" s="1"/>
  <c r="AD1241"/>
  <c r="AE1241" s="1"/>
  <c r="AJ1241" s="1"/>
  <c r="AH1241" s="1"/>
  <c r="AD1245"/>
  <c r="AE1245" s="1"/>
  <c r="AJ1245" s="1"/>
  <c r="AH1245" s="1"/>
  <c r="AD1249"/>
  <c r="AE1249" s="1"/>
  <c r="AJ1249" s="1"/>
  <c r="AH1249" s="1"/>
  <c r="AD1253"/>
  <c r="AE1253" s="1"/>
  <c r="AJ1253" s="1"/>
  <c r="AH1253" s="1"/>
  <c r="AD1257"/>
  <c r="AE1257" s="1"/>
  <c r="AJ1257" s="1"/>
  <c r="AH1257" s="1"/>
  <c r="AD1261"/>
  <c r="AE1261" s="1"/>
  <c r="AJ1261" s="1"/>
  <c r="AH1261" s="1"/>
  <c r="AD1265"/>
  <c r="AE1265" s="1"/>
  <c r="AJ1265" s="1"/>
  <c r="AH1265" s="1"/>
  <c r="AD1269"/>
  <c r="AE1269" s="1"/>
  <c r="AJ1269" s="1"/>
  <c r="AH1269" s="1"/>
  <c r="AD1273"/>
  <c r="AE1273" s="1"/>
  <c r="AJ1273" s="1"/>
  <c r="AH1273" s="1"/>
  <c r="AD1277"/>
  <c r="AE1277" s="1"/>
  <c r="AJ1277" s="1"/>
  <c r="AH1277" s="1"/>
  <c r="AD1281"/>
  <c r="AE1281" s="1"/>
  <c r="AJ1281" s="1"/>
  <c r="AH1281" s="1"/>
  <c r="AD1285"/>
  <c r="AE1285" s="1"/>
  <c r="AJ1285" s="1"/>
  <c r="AH1285" s="1"/>
  <c r="AD1289"/>
  <c r="AE1289" s="1"/>
  <c r="AJ1289" s="1"/>
  <c r="AH1289" s="1"/>
  <c r="AD1293"/>
  <c r="AE1293" s="1"/>
  <c r="AJ1293" s="1"/>
  <c r="AH1293" s="1"/>
  <c r="AD1297"/>
  <c r="AE1297" s="1"/>
  <c r="AJ1297" s="1"/>
  <c r="AH1297" s="1"/>
  <c r="AD1301"/>
  <c r="AE1301" s="1"/>
  <c r="AJ1301" s="1"/>
  <c r="AH1301" s="1"/>
  <c r="AD1305"/>
  <c r="AE1305" s="1"/>
  <c r="AJ1305" s="1"/>
  <c r="AH1305" s="1"/>
  <c r="AD1309"/>
  <c r="AE1309" s="1"/>
  <c r="AJ1309" s="1"/>
  <c r="AH1309" s="1"/>
  <c r="AD1313"/>
  <c r="AE1313" s="1"/>
  <c r="AJ1313" s="1"/>
  <c r="AH1313" s="1"/>
  <c r="AD1317"/>
  <c r="AE1317" s="1"/>
  <c r="AJ1317" s="1"/>
  <c r="AH1317" s="1"/>
  <c r="AD1321"/>
  <c r="AE1321" s="1"/>
  <c r="AJ1321" s="1"/>
  <c r="AH1321" s="1"/>
  <c r="AD1325"/>
  <c r="AE1325" s="1"/>
  <c r="AJ1325" s="1"/>
  <c r="AH1325" s="1"/>
  <c r="AD1329"/>
  <c r="AE1329" s="1"/>
  <c r="AJ1329" s="1"/>
  <c r="AH1329" s="1"/>
  <c r="AD1333"/>
  <c r="AE1333" s="1"/>
  <c r="AJ1333" s="1"/>
  <c r="AH1333" s="1"/>
  <c r="AD1337"/>
  <c r="AE1337" s="1"/>
  <c r="AJ1337" s="1"/>
  <c r="AH1337" s="1"/>
  <c r="AD1341"/>
  <c r="AE1341" s="1"/>
  <c r="AJ1341" s="1"/>
  <c r="AH1341" s="1"/>
  <c r="AD1345"/>
  <c r="AE1345" s="1"/>
  <c r="AJ1345" s="1"/>
  <c r="AH1345" s="1"/>
  <c r="AD1349"/>
  <c r="AE1349" s="1"/>
  <c r="AJ1349" s="1"/>
  <c r="AH1349" s="1"/>
  <c r="AD1353"/>
  <c r="AE1353" s="1"/>
  <c r="AJ1353" s="1"/>
  <c r="AH1353" s="1"/>
  <c r="AD1357"/>
  <c r="AE1357" s="1"/>
  <c r="AJ1357" s="1"/>
  <c r="AH1357" s="1"/>
  <c r="AD1361"/>
  <c r="AE1361" s="1"/>
  <c r="AJ1361" s="1"/>
  <c r="AH1361" s="1"/>
  <c r="AD1365"/>
  <c r="AE1365" s="1"/>
  <c r="AJ1365" s="1"/>
  <c r="AH1365" s="1"/>
  <c r="AD1369"/>
  <c r="AE1369" s="1"/>
  <c r="AJ1369" s="1"/>
  <c r="AH1369" s="1"/>
  <c r="AD1373"/>
  <c r="AE1373" s="1"/>
  <c r="AJ1373" s="1"/>
  <c r="AH1373" s="1"/>
  <c r="AD1377"/>
  <c r="AE1377" s="1"/>
  <c r="AJ1377" s="1"/>
  <c r="AH1377" s="1"/>
  <c r="AD1381"/>
  <c r="AE1381" s="1"/>
  <c r="AJ1381" s="1"/>
  <c r="AH1381" s="1"/>
  <c r="AD1385"/>
  <c r="AE1385" s="1"/>
  <c r="AJ1385" s="1"/>
  <c r="AH1385" s="1"/>
  <c r="AD1389"/>
  <c r="AE1389" s="1"/>
  <c r="AJ1389" s="1"/>
  <c r="AH1389" s="1"/>
  <c r="AD1393"/>
  <c r="AE1393" s="1"/>
  <c r="AJ1393" s="1"/>
  <c r="AH1393" s="1"/>
  <c r="AD1397"/>
  <c r="AE1397" s="1"/>
  <c r="AJ1397" s="1"/>
  <c r="AH1397" s="1"/>
  <c r="AD1401"/>
  <c r="AE1401" s="1"/>
  <c r="AJ1401" s="1"/>
  <c r="AH1401" s="1"/>
  <c r="AD1405"/>
  <c r="AE1405" s="1"/>
  <c r="AJ1405" s="1"/>
  <c r="AH1405" s="1"/>
  <c r="AD1409"/>
  <c r="AE1409" s="1"/>
  <c r="AJ1409" s="1"/>
  <c r="AH1409" s="1"/>
  <c r="AD1413"/>
  <c r="AE1413" s="1"/>
  <c r="AJ1413" s="1"/>
  <c r="AH1413" s="1"/>
  <c r="AD1417"/>
  <c r="AE1417" s="1"/>
  <c r="AJ1417" s="1"/>
  <c r="AH1417" s="1"/>
  <c r="AD1421"/>
  <c r="AE1421" s="1"/>
  <c r="AJ1421" s="1"/>
  <c r="AH1421" s="1"/>
  <c r="AD1425"/>
  <c r="AE1425" s="1"/>
  <c r="AJ1425" s="1"/>
  <c r="AH1425" s="1"/>
  <c r="AD1429"/>
  <c r="AE1429" s="1"/>
  <c r="AJ1429" s="1"/>
  <c r="AH1429" s="1"/>
  <c r="AD1433"/>
  <c r="AE1433" s="1"/>
  <c r="AJ1433" s="1"/>
  <c r="AH1433" s="1"/>
  <c r="AD1437"/>
  <c r="AE1437" s="1"/>
  <c r="AJ1437" s="1"/>
  <c r="AH1437" s="1"/>
  <c r="AD1441"/>
  <c r="AE1441" s="1"/>
  <c r="AJ1441" s="1"/>
  <c r="AH1441" s="1"/>
  <c r="AD1445"/>
  <c r="AE1445" s="1"/>
  <c r="AJ1445" s="1"/>
  <c r="AH1445" s="1"/>
  <c r="AD1449"/>
  <c r="AE1449" s="1"/>
  <c r="AJ1449" s="1"/>
  <c r="AH1449" s="1"/>
  <c r="AD1453"/>
  <c r="AE1453" s="1"/>
  <c r="AJ1453" s="1"/>
  <c r="AH1453" s="1"/>
  <c r="AE1457"/>
  <c r="AJ1457" s="1"/>
  <c r="AH1457" s="1"/>
  <c r="AD1461"/>
  <c r="AE1461" s="1"/>
  <c r="AJ1461" s="1"/>
  <c r="AH1461" s="1"/>
  <c r="AD1465"/>
  <c r="AE1465" s="1"/>
  <c r="AJ1465" s="1"/>
  <c r="AH1465" s="1"/>
  <c r="AD1469"/>
  <c r="AE1469" s="1"/>
  <c r="AJ1469" s="1"/>
  <c r="AH1469" s="1"/>
  <c r="AD1473"/>
  <c r="AE1473" s="1"/>
  <c r="AJ1473" s="1"/>
  <c r="AH1473" s="1"/>
  <c r="AD1477"/>
  <c r="AE1477" s="1"/>
  <c r="AJ1477" s="1"/>
  <c r="AH1477" s="1"/>
  <c r="AD1481"/>
  <c r="AE1481" s="1"/>
  <c r="AJ1481" s="1"/>
  <c r="AH1481" s="1"/>
  <c r="AD1485"/>
  <c r="AE1485" s="1"/>
  <c r="AJ1485" s="1"/>
  <c r="AH1485" s="1"/>
  <c r="AD1489"/>
  <c r="AE1489" s="1"/>
  <c r="AJ1489" s="1"/>
  <c r="AH1489" s="1"/>
  <c r="AD1493"/>
  <c r="AE1493" s="1"/>
  <c r="AJ1493" s="1"/>
  <c r="AH1493" s="1"/>
  <c r="AD1497"/>
  <c r="AE1497" s="1"/>
  <c r="AJ1497" s="1"/>
  <c r="AH1497" s="1"/>
  <c r="AD486"/>
  <c r="AE486" s="1"/>
  <c r="AJ486" s="1"/>
  <c r="AH486" s="1"/>
  <c r="AD490"/>
  <c r="AE490" s="1"/>
  <c r="AJ490" s="1"/>
  <c r="AH490" s="1"/>
  <c r="AD494"/>
  <c r="AE494" s="1"/>
  <c r="AJ494" s="1"/>
  <c r="AH494" s="1"/>
  <c r="AD498"/>
  <c r="AE498" s="1"/>
  <c r="AJ498" s="1"/>
  <c r="AH498" s="1"/>
  <c r="AD502"/>
  <c r="AE502" s="1"/>
  <c r="AJ502" s="1"/>
  <c r="AH502" s="1"/>
  <c r="AD506"/>
  <c r="AE506" s="1"/>
  <c r="AJ506" s="1"/>
  <c r="AH506" s="1"/>
  <c r="AD510"/>
  <c r="AE510" s="1"/>
  <c r="AJ510" s="1"/>
  <c r="AH510" s="1"/>
  <c r="AD514"/>
  <c r="AE514" s="1"/>
  <c r="AJ514" s="1"/>
  <c r="AH514" s="1"/>
  <c r="AD518"/>
  <c r="AE518" s="1"/>
  <c r="AJ518" s="1"/>
  <c r="AH518" s="1"/>
  <c r="AD522"/>
  <c r="AE522" s="1"/>
  <c r="AJ522" s="1"/>
  <c r="AH522" s="1"/>
  <c r="AD526"/>
  <c r="AE526" s="1"/>
  <c r="AJ526" s="1"/>
  <c r="AH526" s="1"/>
  <c r="AD530"/>
  <c r="AE530" s="1"/>
  <c r="AJ530" s="1"/>
  <c r="AH530" s="1"/>
  <c r="AD534"/>
  <c r="AE534" s="1"/>
  <c r="AJ534" s="1"/>
  <c r="AH534" s="1"/>
  <c r="AD538"/>
  <c r="AE538" s="1"/>
  <c r="AJ538" s="1"/>
  <c r="AH538" s="1"/>
  <c r="AD542"/>
  <c r="AE542" s="1"/>
  <c r="AJ542" s="1"/>
  <c r="AH542" s="1"/>
  <c r="AD546"/>
  <c r="AE546" s="1"/>
  <c r="AJ546" s="1"/>
  <c r="AH546" s="1"/>
  <c r="AD550"/>
  <c r="AE550" s="1"/>
  <c r="AJ550" s="1"/>
  <c r="AH550" s="1"/>
  <c r="AD554"/>
  <c r="AE554" s="1"/>
  <c r="AJ554" s="1"/>
  <c r="AH554" s="1"/>
  <c r="AD558"/>
  <c r="AE558" s="1"/>
  <c r="AJ558" s="1"/>
  <c r="AH558" s="1"/>
  <c r="AD562"/>
  <c r="AE562" s="1"/>
  <c r="AJ562" s="1"/>
  <c r="AH562" s="1"/>
  <c r="AD566"/>
  <c r="AE566" s="1"/>
  <c r="AJ566" s="1"/>
  <c r="AH566" s="1"/>
  <c r="AD570"/>
  <c r="AE570" s="1"/>
  <c r="AJ570" s="1"/>
  <c r="AH570" s="1"/>
  <c r="AD574"/>
  <c r="AE574" s="1"/>
  <c r="AJ574" s="1"/>
  <c r="AH574" s="1"/>
  <c r="AD578"/>
  <c r="AE578" s="1"/>
  <c r="AJ578" s="1"/>
  <c r="AH578" s="1"/>
  <c r="AD582"/>
  <c r="AE582" s="1"/>
  <c r="AJ582" s="1"/>
  <c r="AH582" s="1"/>
  <c r="AD586"/>
  <c r="AE586" s="1"/>
  <c r="AJ586" s="1"/>
  <c r="AH586" s="1"/>
  <c r="AD590"/>
  <c r="AE590" s="1"/>
  <c r="AJ590" s="1"/>
  <c r="AH590" s="1"/>
  <c r="AD594"/>
  <c r="AE594" s="1"/>
  <c r="AJ594" s="1"/>
  <c r="AH594" s="1"/>
  <c r="AD598"/>
  <c r="AE598" s="1"/>
  <c r="AJ598" s="1"/>
  <c r="AH598" s="1"/>
  <c r="AD602"/>
  <c r="AE602" s="1"/>
  <c r="AJ602" s="1"/>
  <c r="AH602" s="1"/>
  <c r="AD606"/>
  <c r="AE606" s="1"/>
  <c r="AJ606" s="1"/>
  <c r="AH606" s="1"/>
  <c r="AD610"/>
  <c r="AE610" s="1"/>
  <c r="AJ610" s="1"/>
  <c r="AH610" s="1"/>
  <c r="AD614"/>
  <c r="AE614" s="1"/>
  <c r="AJ614" s="1"/>
  <c r="AH614" s="1"/>
  <c r="AD618"/>
  <c r="AE618" s="1"/>
  <c r="AJ618" s="1"/>
  <c r="AH618" s="1"/>
  <c r="AD622"/>
  <c r="AE622" s="1"/>
  <c r="AJ622" s="1"/>
  <c r="AH622" s="1"/>
  <c r="AD626"/>
  <c r="AE626" s="1"/>
  <c r="AJ626" s="1"/>
  <c r="AH626" s="1"/>
  <c r="AD630"/>
  <c r="AE630" s="1"/>
  <c r="AJ630" s="1"/>
  <c r="AH630" s="1"/>
  <c r="AD634"/>
  <c r="AE634" s="1"/>
  <c r="AJ634" s="1"/>
  <c r="AH634" s="1"/>
  <c r="AD638"/>
  <c r="AE638" s="1"/>
  <c r="AJ638" s="1"/>
  <c r="AH638" s="1"/>
  <c r="AD642"/>
  <c r="AE642" s="1"/>
  <c r="AJ642" s="1"/>
  <c r="AH642" s="1"/>
  <c r="AD646"/>
  <c r="AE646" s="1"/>
  <c r="AJ646" s="1"/>
  <c r="AH646" s="1"/>
  <c r="AD650"/>
  <c r="AE650" s="1"/>
  <c r="AJ650" s="1"/>
  <c r="AH650" s="1"/>
  <c r="AD654"/>
  <c r="AE654" s="1"/>
  <c r="AJ654" s="1"/>
  <c r="AH654" s="1"/>
  <c r="AD658"/>
  <c r="AE658" s="1"/>
  <c r="AJ658" s="1"/>
  <c r="AH658" s="1"/>
  <c r="AD662"/>
  <c r="AE662" s="1"/>
  <c r="AJ662" s="1"/>
  <c r="AH662" s="1"/>
  <c r="AD666"/>
  <c r="AE666" s="1"/>
  <c r="AJ666" s="1"/>
  <c r="AH666" s="1"/>
  <c r="AD670"/>
  <c r="AE670" s="1"/>
  <c r="AJ670" s="1"/>
  <c r="AH670" s="1"/>
  <c r="AD674"/>
  <c r="AE674" s="1"/>
  <c r="AJ674" s="1"/>
  <c r="AH674" s="1"/>
  <c r="AD678"/>
  <c r="AE678" s="1"/>
  <c r="AJ678" s="1"/>
  <c r="AH678" s="1"/>
  <c r="AD682"/>
  <c r="AE682" s="1"/>
  <c r="AJ682" s="1"/>
  <c r="AH682" s="1"/>
  <c r="AD686"/>
  <c r="AE686" s="1"/>
  <c r="AJ686" s="1"/>
  <c r="AH686" s="1"/>
  <c r="AD690"/>
  <c r="AE690" s="1"/>
  <c r="AJ690" s="1"/>
  <c r="AH690" s="1"/>
  <c r="AD694"/>
  <c r="AE694" s="1"/>
  <c r="AJ694" s="1"/>
  <c r="AH694" s="1"/>
  <c r="AD698"/>
  <c r="AE698" s="1"/>
  <c r="AJ698" s="1"/>
  <c r="AH698" s="1"/>
  <c r="AD702"/>
  <c r="AE702" s="1"/>
  <c r="AJ702" s="1"/>
  <c r="AH702" s="1"/>
  <c r="AD706"/>
  <c r="AE706" s="1"/>
  <c r="AJ706" s="1"/>
  <c r="AH706" s="1"/>
  <c r="AD710"/>
  <c r="AE710" s="1"/>
  <c r="AJ710" s="1"/>
  <c r="AH710" s="1"/>
  <c r="AD714"/>
  <c r="AE714" s="1"/>
  <c r="AJ714" s="1"/>
  <c r="AH714" s="1"/>
  <c r="AD718"/>
  <c r="AE718" s="1"/>
  <c r="AJ718" s="1"/>
  <c r="AH718" s="1"/>
  <c r="AD722"/>
  <c r="AE722" s="1"/>
  <c r="AJ722" s="1"/>
  <c r="AH722" s="1"/>
  <c r="AD726"/>
  <c r="AE726" s="1"/>
  <c r="AJ726" s="1"/>
  <c r="AH726" s="1"/>
  <c r="AD730"/>
  <c r="AE730" s="1"/>
  <c r="AJ730" s="1"/>
  <c r="AH730" s="1"/>
  <c r="AD734"/>
  <c r="AE734" s="1"/>
  <c r="AJ734" s="1"/>
  <c r="AH734" s="1"/>
  <c r="AD738"/>
  <c r="AE738" s="1"/>
  <c r="AJ738" s="1"/>
  <c r="AH738" s="1"/>
  <c r="AD742"/>
  <c r="AE742" s="1"/>
  <c r="AJ742" s="1"/>
  <c r="AH742" s="1"/>
  <c r="AD746"/>
  <c r="AE746" s="1"/>
  <c r="AJ746" s="1"/>
  <c r="AH746" s="1"/>
  <c r="AD770"/>
  <c r="AE770" s="1"/>
  <c r="AJ770" s="1"/>
  <c r="AH770" s="1"/>
  <c r="AD774"/>
  <c r="AE774" s="1"/>
  <c r="AJ774" s="1"/>
  <c r="AH774" s="1"/>
  <c r="AD778"/>
  <c r="AE778" s="1"/>
  <c r="AJ778" s="1"/>
  <c r="AH778" s="1"/>
  <c r="AD782"/>
  <c r="AE782" s="1"/>
  <c r="AJ782" s="1"/>
  <c r="AH782" s="1"/>
  <c r="AD786"/>
  <c r="AE786" s="1"/>
  <c r="AJ786" s="1"/>
  <c r="AH786" s="1"/>
  <c r="AD790"/>
  <c r="AE790" s="1"/>
  <c r="AJ790" s="1"/>
  <c r="AH790" s="1"/>
  <c r="AD794"/>
  <c r="AE794" s="1"/>
  <c r="AJ794" s="1"/>
  <c r="AH794" s="1"/>
  <c r="AD798"/>
  <c r="AE798" s="1"/>
  <c r="AJ798" s="1"/>
  <c r="AH798" s="1"/>
  <c r="AD802"/>
  <c r="AE802" s="1"/>
  <c r="AJ802" s="1"/>
  <c r="AH802" s="1"/>
  <c r="AD806"/>
  <c r="AE806" s="1"/>
  <c r="AJ806" s="1"/>
  <c r="AH806" s="1"/>
  <c r="AD810"/>
  <c r="AE810" s="1"/>
  <c r="AJ810" s="1"/>
  <c r="AH810" s="1"/>
  <c r="AD814"/>
  <c r="AE814" s="1"/>
  <c r="AJ814" s="1"/>
  <c r="AH814" s="1"/>
  <c r="AD818"/>
  <c r="AE818" s="1"/>
  <c r="AJ818" s="1"/>
  <c r="AH818" s="1"/>
  <c r="AD822"/>
  <c r="AE822" s="1"/>
  <c r="AJ822" s="1"/>
  <c r="AH822" s="1"/>
  <c r="AD826"/>
  <c r="AE826" s="1"/>
  <c r="AJ826" s="1"/>
  <c r="AH826" s="1"/>
  <c r="AD830"/>
  <c r="AE830" s="1"/>
  <c r="AJ830" s="1"/>
  <c r="AH830" s="1"/>
  <c r="AD834"/>
  <c r="AE834" s="1"/>
  <c r="AJ834" s="1"/>
  <c r="AH834" s="1"/>
  <c r="AD838"/>
  <c r="AE838" s="1"/>
  <c r="AJ838" s="1"/>
  <c r="AH838" s="1"/>
  <c r="AD842"/>
  <c r="AE842" s="1"/>
  <c r="AJ842" s="1"/>
  <c r="AH842" s="1"/>
  <c r="AD846"/>
  <c r="AE846" s="1"/>
  <c r="AJ846" s="1"/>
  <c r="AH846" s="1"/>
  <c r="AD850"/>
  <c r="AE850" s="1"/>
  <c r="AJ850" s="1"/>
  <c r="AH850" s="1"/>
  <c r="AD854"/>
  <c r="AE854" s="1"/>
  <c r="AJ854" s="1"/>
  <c r="AH854" s="1"/>
  <c r="AD858"/>
  <c r="AE858" s="1"/>
  <c r="AJ858" s="1"/>
  <c r="AH858" s="1"/>
  <c r="AD862"/>
  <c r="AE862" s="1"/>
  <c r="AJ862" s="1"/>
  <c r="AH862" s="1"/>
  <c r="AD866"/>
  <c r="AE866" s="1"/>
  <c r="AJ866" s="1"/>
  <c r="AH866" s="1"/>
  <c r="AD870"/>
  <c r="AE870" s="1"/>
  <c r="AJ870" s="1"/>
  <c r="AH870" s="1"/>
  <c r="AD874"/>
  <c r="AE874" s="1"/>
  <c r="AJ874" s="1"/>
  <c r="AH874" s="1"/>
  <c r="AD878"/>
  <c r="AE878" s="1"/>
  <c r="AJ878" s="1"/>
  <c r="AH878" s="1"/>
  <c r="AD882"/>
  <c r="AE882" s="1"/>
  <c r="AJ882" s="1"/>
  <c r="AH882" s="1"/>
  <c r="AD886"/>
  <c r="AE886" s="1"/>
  <c r="AJ886" s="1"/>
  <c r="AH886" s="1"/>
  <c r="AD890"/>
  <c r="AE890" s="1"/>
  <c r="AJ890" s="1"/>
  <c r="AH890" s="1"/>
  <c r="AD894"/>
  <c r="AE894" s="1"/>
  <c r="AJ894" s="1"/>
  <c r="AH894" s="1"/>
  <c r="AD898"/>
  <c r="AE898" s="1"/>
  <c r="AJ898" s="1"/>
  <c r="AH898" s="1"/>
  <c r="AD902"/>
  <c r="AE902" s="1"/>
  <c r="AJ902" s="1"/>
  <c r="AH902" s="1"/>
  <c r="AD906"/>
  <c r="AE906" s="1"/>
  <c r="AJ906" s="1"/>
  <c r="AH906" s="1"/>
  <c r="AD910"/>
  <c r="AE910" s="1"/>
  <c r="AJ910" s="1"/>
  <c r="AH910" s="1"/>
  <c r="AD914"/>
  <c r="AE914" s="1"/>
  <c r="AJ914" s="1"/>
  <c r="AH914" s="1"/>
  <c r="AD918"/>
  <c r="AE918" s="1"/>
  <c r="AJ918" s="1"/>
  <c r="AH918" s="1"/>
  <c r="AD922"/>
  <c r="AE922" s="1"/>
  <c r="AJ922" s="1"/>
  <c r="AH922" s="1"/>
  <c r="AD926"/>
  <c r="AE926" s="1"/>
  <c r="AJ926" s="1"/>
  <c r="AH926" s="1"/>
  <c r="AD930"/>
  <c r="AE930" s="1"/>
  <c r="AJ930" s="1"/>
  <c r="AH930" s="1"/>
  <c r="AD934"/>
  <c r="AE934" s="1"/>
  <c r="AJ934" s="1"/>
  <c r="AH934" s="1"/>
  <c r="AD938"/>
  <c r="AE938" s="1"/>
  <c r="AJ938" s="1"/>
  <c r="AH938" s="1"/>
  <c r="AD942"/>
  <c r="AE942" s="1"/>
  <c r="AJ942" s="1"/>
  <c r="AH942" s="1"/>
  <c r="AD946"/>
  <c r="AE946" s="1"/>
  <c r="AJ946" s="1"/>
  <c r="AH946" s="1"/>
  <c r="AD950"/>
  <c r="AE950" s="1"/>
  <c r="AJ950" s="1"/>
  <c r="AH950" s="1"/>
  <c r="AD954"/>
  <c r="AE954" s="1"/>
  <c r="AJ954" s="1"/>
  <c r="AH954" s="1"/>
  <c r="AD958"/>
  <c r="AE958" s="1"/>
  <c r="AJ958" s="1"/>
  <c r="AH958" s="1"/>
  <c r="AD962"/>
  <c r="AE962" s="1"/>
  <c r="AJ962" s="1"/>
  <c r="AH962" s="1"/>
  <c r="AD966"/>
  <c r="AE966" s="1"/>
  <c r="AJ966" s="1"/>
  <c r="AH966" s="1"/>
  <c r="AD970"/>
  <c r="AE970" s="1"/>
  <c r="AJ970" s="1"/>
  <c r="AH970" s="1"/>
  <c r="AD974"/>
  <c r="AE974" s="1"/>
  <c r="AJ974" s="1"/>
  <c r="AH974" s="1"/>
  <c r="AD978"/>
  <c r="AE978" s="1"/>
  <c r="AJ978" s="1"/>
  <c r="AH978" s="1"/>
  <c r="AD982"/>
  <c r="AE982" s="1"/>
  <c r="AJ982" s="1"/>
  <c r="AH982" s="1"/>
  <c r="AD986"/>
  <c r="AE986" s="1"/>
  <c r="AJ986" s="1"/>
  <c r="AH986" s="1"/>
  <c r="AD990"/>
  <c r="AE990" s="1"/>
  <c r="AJ990" s="1"/>
  <c r="AH990" s="1"/>
  <c r="AD1010"/>
  <c r="AE1010" s="1"/>
  <c r="AJ1010" s="1"/>
  <c r="AH1010" s="1"/>
  <c r="AD1014"/>
  <c r="AE1014" s="1"/>
  <c r="AJ1014" s="1"/>
  <c r="AH1014" s="1"/>
  <c r="AD1018"/>
  <c r="AE1018" s="1"/>
  <c r="AJ1018" s="1"/>
  <c r="AH1018" s="1"/>
  <c r="AD1022"/>
  <c r="AE1022" s="1"/>
  <c r="AJ1022" s="1"/>
  <c r="AH1022" s="1"/>
  <c r="AD1026"/>
  <c r="AE1026" s="1"/>
  <c r="AJ1026" s="1"/>
  <c r="AH1026" s="1"/>
  <c r="AD1030"/>
  <c r="AE1030" s="1"/>
  <c r="AJ1030" s="1"/>
  <c r="AH1030" s="1"/>
  <c r="AD1034"/>
  <c r="AE1034" s="1"/>
  <c r="AJ1034" s="1"/>
  <c r="AH1034" s="1"/>
  <c r="AD1038"/>
  <c r="AE1038" s="1"/>
  <c r="AJ1038" s="1"/>
  <c r="AH1038" s="1"/>
  <c r="AD1042"/>
  <c r="AE1042" s="1"/>
  <c r="AJ1042" s="1"/>
  <c r="AH1042" s="1"/>
  <c r="AD1046"/>
  <c r="AE1046" s="1"/>
  <c r="AJ1046" s="1"/>
  <c r="AH1046" s="1"/>
  <c r="AD1050"/>
  <c r="AE1050" s="1"/>
  <c r="AJ1050" s="1"/>
  <c r="AH1050" s="1"/>
  <c r="AD1054"/>
  <c r="AE1054" s="1"/>
  <c r="AJ1054" s="1"/>
  <c r="AH1054" s="1"/>
  <c r="AD1058"/>
  <c r="AE1058" s="1"/>
  <c r="AJ1058" s="1"/>
  <c r="AH1058" s="1"/>
  <c r="AD1062"/>
  <c r="AE1062" s="1"/>
  <c r="AJ1062" s="1"/>
  <c r="AH1062" s="1"/>
  <c r="AD1066"/>
  <c r="AE1066" s="1"/>
  <c r="AJ1066" s="1"/>
  <c r="AH1066" s="1"/>
  <c r="AD1070"/>
  <c r="AE1070" s="1"/>
  <c r="AJ1070" s="1"/>
  <c r="AH1070" s="1"/>
  <c r="AD1074"/>
  <c r="AE1074" s="1"/>
  <c r="AJ1074" s="1"/>
  <c r="AH1074" s="1"/>
  <c r="AD1078"/>
  <c r="AE1078" s="1"/>
  <c r="AJ1078" s="1"/>
  <c r="AH1078" s="1"/>
  <c r="AD1082"/>
  <c r="AE1082" s="1"/>
  <c r="AJ1082" s="1"/>
  <c r="AH1082" s="1"/>
  <c r="AD1086"/>
  <c r="AE1086" s="1"/>
  <c r="AJ1086" s="1"/>
  <c r="AH1086" s="1"/>
  <c r="AD1090"/>
  <c r="AE1090" s="1"/>
  <c r="AJ1090" s="1"/>
  <c r="AH1090" s="1"/>
  <c r="AD1094"/>
  <c r="AE1094" s="1"/>
  <c r="AJ1094" s="1"/>
  <c r="AH1094" s="1"/>
  <c r="AD1098"/>
  <c r="AE1098" s="1"/>
  <c r="AJ1098" s="1"/>
  <c r="AH1098" s="1"/>
  <c r="AD1102"/>
  <c r="AE1102" s="1"/>
  <c r="AJ1102" s="1"/>
  <c r="AH1102" s="1"/>
  <c r="AD1106"/>
  <c r="AE1106" s="1"/>
  <c r="AJ1106" s="1"/>
  <c r="AH1106" s="1"/>
  <c r="AD1110"/>
  <c r="AE1110" s="1"/>
  <c r="AJ1110" s="1"/>
  <c r="AH1110" s="1"/>
  <c r="AD1114"/>
  <c r="AE1114" s="1"/>
  <c r="AJ1114" s="1"/>
  <c r="AH1114" s="1"/>
  <c r="AD1118"/>
  <c r="AE1118" s="1"/>
  <c r="AJ1118" s="1"/>
  <c r="AH1118" s="1"/>
  <c r="AD1122"/>
  <c r="AE1122" s="1"/>
  <c r="AJ1122" s="1"/>
  <c r="AH1122" s="1"/>
  <c r="AD1126"/>
  <c r="AE1126" s="1"/>
  <c r="AJ1126" s="1"/>
  <c r="AH1126" s="1"/>
  <c r="AD1130"/>
  <c r="AE1130" s="1"/>
  <c r="AJ1130" s="1"/>
  <c r="AH1130" s="1"/>
  <c r="AD1134"/>
  <c r="AE1134" s="1"/>
  <c r="AJ1134" s="1"/>
  <c r="AH1134" s="1"/>
  <c r="AD1138"/>
  <c r="AE1138" s="1"/>
  <c r="AJ1138" s="1"/>
  <c r="AH1138" s="1"/>
  <c r="AD1142"/>
  <c r="AE1142" s="1"/>
  <c r="AJ1142" s="1"/>
  <c r="AH1142" s="1"/>
  <c r="AD1146"/>
  <c r="AE1146" s="1"/>
  <c r="AJ1146" s="1"/>
  <c r="AH1146" s="1"/>
  <c r="AD1150"/>
  <c r="AE1150" s="1"/>
  <c r="AJ1150" s="1"/>
  <c r="AH1150" s="1"/>
  <c r="AD1154"/>
  <c r="AE1154" s="1"/>
  <c r="AJ1154" s="1"/>
  <c r="AH1154" s="1"/>
  <c r="AD1158"/>
  <c r="AE1158" s="1"/>
  <c r="AJ1158" s="1"/>
  <c r="AH1158" s="1"/>
  <c r="AD1162"/>
  <c r="AE1162" s="1"/>
  <c r="AJ1162" s="1"/>
  <c r="AH1162" s="1"/>
  <c r="AD1166"/>
  <c r="AE1166" s="1"/>
  <c r="AJ1166" s="1"/>
  <c r="AH1166" s="1"/>
  <c r="AD1170"/>
  <c r="AE1170" s="1"/>
  <c r="AJ1170" s="1"/>
  <c r="AH1170" s="1"/>
  <c r="AD1174"/>
  <c r="AE1174" s="1"/>
  <c r="AJ1174" s="1"/>
  <c r="AH1174" s="1"/>
  <c r="AD1178"/>
  <c r="AE1178" s="1"/>
  <c r="AJ1178" s="1"/>
  <c r="AH1178" s="1"/>
  <c r="AD1182"/>
  <c r="AE1182" s="1"/>
  <c r="AJ1182" s="1"/>
  <c r="AH1182" s="1"/>
  <c r="AD1186"/>
  <c r="AE1186" s="1"/>
  <c r="AJ1186" s="1"/>
  <c r="AH1186" s="1"/>
  <c r="AD1190"/>
  <c r="AE1190" s="1"/>
  <c r="AJ1190" s="1"/>
  <c r="AH1190" s="1"/>
  <c r="AD1194"/>
  <c r="AE1194" s="1"/>
  <c r="AJ1194" s="1"/>
  <c r="AH1194" s="1"/>
  <c r="AD1198"/>
  <c r="AE1198" s="1"/>
  <c r="AJ1198" s="1"/>
  <c r="AH1198" s="1"/>
  <c r="AD1202"/>
  <c r="AE1202" s="1"/>
  <c r="AJ1202" s="1"/>
  <c r="AH1202" s="1"/>
  <c r="AD1206"/>
  <c r="AE1206" s="1"/>
  <c r="AJ1206" s="1"/>
  <c r="AH1206" s="1"/>
  <c r="AD1210"/>
  <c r="AE1210" s="1"/>
  <c r="AJ1210" s="1"/>
  <c r="AH1210" s="1"/>
  <c r="AD1214"/>
  <c r="AE1214" s="1"/>
  <c r="AJ1214" s="1"/>
  <c r="AH1214" s="1"/>
  <c r="AD1218"/>
  <c r="AE1218" s="1"/>
  <c r="AJ1218" s="1"/>
  <c r="AH1218" s="1"/>
  <c r="AD1222"/>
  <c r="AE1222" s="1"/>
  <c r="AJ1222" s="1"/>
  <c r="AH1222" s="1"/>
  <c r="AD1226"/>
  <c r="AE1226" s="1"/>
  <c r="AJ1226" s="1"/>
  <c r="AH1226" s="1"/>
  <c r="AD1230"/>
  <c r="AE1230" s="1"/>
  <c r="AJ1230" s="1"/>
  <c r="AH1230" s="1"/>
  <c r="AD1234"/>
  <c r="AE1234" s="1"/>
  <c r="AJ1234" s="1"/>
  <c r="AH1234" s="1"/>
  <c r="AD1238"/>
  <c r="AE1238" s="1"/>
  <c r="AJ1238" s="1"/>
  <c r="AH1238" s="1"/>
  <c r="AD1242"/>
  <c r="AE1242" s="1"/>
  <c r="AJ1242" s="1"/>
  <c r="AH1242" s="1"/>
  <c r="AD1246"/>
  <c r="AE1246" s="1"/>
  <c r="AJ1246" s="1"/>
  <c r="AH1246" s="1"/>
  <c r="AD1250"/>
  <c r="AE1250" s="1"/>
  <c r="AJ1250" s="1"/>
  <c r="AH1250" s="1"/>
  <c r="AD1254"/>
  <c r="AE1254" s="1"/>
  <c r="AJ1254" s="1"/>
  <c r="AH1254" s="1"/>
  <c r="AD1258"/>
  <c r="AE1258" s="1"/>
  <c r="AJ1258" s="1"/>
  <c r="AH1258" s="1"/>
  <c r="AD1262"/>
  <c r="AE1262" s="1"/>
  <c r="AJ1262" s="1"/>
  <c r="AH1262" s="1"/>
  <c r="AD1266"/>
  <c r="AE1266" s="1"/>
  <c r="AJ1266" s="1"/>
  <c r="AH1266" s="1"/>
  <c r="AD1270"/>
  <c r="AE1270" s="1"/>
  <c r="AJ1270" s="1"/>
  <c r="AH1270" s="1"/>
  <c r="AD1274"/>
  <c r="AE1274" s="1"/>
  <c r="AJ1274" s="1"/>
  <c r="AH1274" s="1"/>
  <c r="AD1278"/>
  <c r="AE1278" s="1"/>
  <c r="AJ1278" s="1"/>
  <c r="AH1278" s="1"/>
  <c r="AD1282"/>
  <c r="AE1282" s="1"/>
  <c r="AJ1282" s="1"/>
  <c r="AH1282" s="1"/>
  <c r="AD1286"/>
  <c r="AE1286" s="1"/>
  <c r="AJ1286" s="1"/>
  <c r="AH1286" s="1"/>
  <c r="AD1290"/>
  <c r="AE1290" s="1"/>
  <c r="AJ1290" s="1"/>
  <c r="AH1290" s="1"/>
  <c r="AD1294"/>
  <c r="AE1294" s="1"/>
  <c r="AJ1294" s="1"/>
  <c r="AH1294" s="1"/>
  <c r="AD1298"/>
  <c r="AE1298" s="1"/>
  <c r="AJ1298" s="1"/>
  <c r="AH1298" s="1"/>
  <c r="AD1302"/>
  <c r="AE1302" s="1"/>
  <c r="AJ1302" s="1"/>
  <c r="AH1302" s="1"/>
  <c r="AD1306"/>
  <c r="AE1306" s="1"/>
  <c r="AJ1306" s="1"/>
  <c r="AH1306" s="1"/>
  <c r="AD1310"/>
  <c r="AE1310" s="1"/>
  <c r="AJ1310" s="1"/>
  <c r="AH1310" s="1"/>
  <c r="AD1314"/>
  <c r="AE1314" s="1"/>
  <c r="AJ1314" s="1"/>
  <c r="AH1314" s="1"/>
  <c r="AD1318"/>
  <c r="AE1318" s="1"/>
  <c r="AJ1318" s="1"/>
  <c r="AH1318" s="1"/>
  <c r="AD1322"/>
  <c r="AE1322" s="1"/>
  <c r="AJ1322" s="1"/>
  <c r="AH1322" s="1"/>
  <c r="AD1326"/>
  <c r="AE1326" s="1"/>
  <c r="AJ1326" s="1"/>
  <c r="AH1326" s="1"/>
  <c r="AD1330"/>
  <c r="AE1330" s="1"/>
  <c r="AJ1330" s="1"/>
  <c r="AH1330" s="1"/>
  <c r="AD1334"/>
  <c r="AE1334" s="1"/>
  <c r="AJ1334" s="1"/>
  <c r="AH1334" s="1"/>
  <c r="AD1338"/>
  <c r="AE1338" s="1"/>
  <c r="AJ1338" s="1"/>
  <c r="AH1338" s="1"/>
  <c r="AD1342"/>
  <c r="AE1342" s="1"/>
  <c r="AJ1342" s="1"/>
  <c r="AH1342" s="1"/>
  <c r="AD1346"/>
  <c r="AE1346" s="1"/>
  <c r="AJ1346" s="1"/>
  <c r="AH1346" s="1"/>
  <c r="AD1350"/>
  <c r="AE1350" s="1"/>
  <c r="AJ1350" s="1"/>
  <c r="AH1350" s="1"/>
  <c r="AD1354"/>
  <c r="AE1354" s="1"/>
  <c r="AJ1354" s="1"/>
  <c r="AH1354" s="1"/>
  <c r="AD1358"/>
  <c r="AE1358" s="1"/>
  <c r="AJ1358" s="1"/>
  <c r="AH1358" s="1"/>
  <c r="AD1362"/>
  <c r="AE1362" s="1"/>
  <c r="AJ1362" s="1"/>
  <c r="AH1362" s="1"/>
  <c r="AD1366"/>
  <c r="AE1366" s="1"/>
  <c r="AJ1366" s="1"/>
  <c r="AH1366" s="1"/>
  <c r="AD1370"/>
  <c r="AE1370" s="1"/>
  <c r="AJ1370" s="1"/>
  <c r="AH1370" s="1"/>
  <c r="AD1374"/>
  <c r="AE1374" s="1"/>
  <c r="AJ1374" s="1"/>
  <c r="AH1374" s="1"/>
  <c r="AD1378"/>
  <c r="AE1378" s="1"/>
  <c r="AJ1378" s="1"/>
  <c r="AH1378" s="1"/>
  <c r="AD1382"/>
  <c r="AE1382" s="1"/>
  <c r="AJ1382" s="1"/>
  <c r="AH1382" s="1"/>
  <c r="AD1386"/>
  <c r="AE1386" s="1"/>
  <c r="AJ1386" s="1"/>
  <c r="AH1386" s="1"/>
  <c r="AD1390"/>
  <c r="AE1390" s="1"/>
  <c r="AJ1390" s="1"/>
  <c r="AH1390" s="1"/>
  <c r="AD1394"/>
  <c r="AE1394" s="1"/>
  <c r="AJ1394" s="1"/>
  <c r="AH1394" s="1"/>
  <c r="AD1398"/>
  <c r="AE1398" s="1"/>
  <c r="AJ1398" s="1"/>
  <c r="AH1398" s="1"/>
  <c r="AD1402"/>
  <c r="AE1402" s="1"/>
  <c r="AJ1402" s="1"/>
  <c r="AH1402" s="1"/>
  <c r="AD1406"/>
  <c r="AE1406" s="1"/>
  <c r="AJ1406" s="1"/>
  <c r="AH1406" s="1"/>
  <c r="AD1410"/>
  <c r="AE1410" s="1"/>
  <c r="AJ1410" s="1"/>
  <c r="AH1410" s="1"/>
  <c r="AD1414"/>
  <c r="AE1414" s="1"/>
  <c r="AJ1414" s="1"/>
  <c r="AH1414" s="1"/>
  <c r="AD1418"/>
  <c r="AE1418" s="1"/>
  <c r="AJ1418" s="1"/>
  <c r="AH1418" s="1"/>
  <c r="AD1422"/>
  <c r="AE1422" s="1"/>
  <c r="AJ1422" s="1"/>
  <c r="AH1422" s="1"/>
  <c r="AD1426"/>
  <c r="AE1426" s="1"/>
  <c r="AJ1426" s="1"/>
  <c r="AH1426" s="1"/>
  <c r="AD1430"/>
  <c r="AE1430" s="1"/>
  <c r="AJ1430" s="1"/>
  <c r="AH1430" s="1"/>
  <c r="AD1434"/>
  <c r="AE1434" s="1"/>
  <c r="AJ1434" s="1"/>
  <c r="AH1434" s="1"/>
  <c r="AD1438"/>
  <c r="AE1438" s="1"/>
  <c r="AJ1438" s="1"/>
  <c r="AH1438" s="1"/>
  <c r="AD1442"/>
  <c r="AE1442" s="1"/>
  <c r="AJ1442" s="1"/>
  <c r="AH1442" s="1"/>
  <c r="AD1446"/>
  <c r="AE1446" s="1"/>
  <c r="AJ1446" s="1"/>
  <c r="AH1446" s="1"/>
  <c r="AD1450"/>
  <c r="AE1450" s="1"/>
  <c r="AJ1450" s="1"/>
  <c r="AH1450" s="1"/>
  <c r="AD1454"/>
  <c r="AE1454" s="1"/>
  <c r="AJ1454" s="1"/>
  <c r="AH1454" s="1"/>
  <c r="AD1458"/>
  <c r="AE1458" s="1"/>
  <c r="AJ1458" s="1"/>
  <c r="AH1458" s="1"/>
  <c r="AD1462"/>
  <c r="AE1462" s="1"/>
  <c r="AJ1462" s="1"/>
  <c r="AH1462" s="1"/>
  <c r="AD1466"/>
  <c r="AE1466" s="1"/>
  <c r="AJ1466" s="1"/>
  <c r="AH1466" s="1"/>
  <c r="AD1470"/>
  <c r="AE1470" s="1"/>
  <c r="AJ1470" s="1"/>
  <c r="AH1470" s="1"/>
  <c r="AD1474"/>
  <c r="AE1474" s="1"/>
  <c r="AJ1474" s="1"/>
  <c r="AH1474" s="1"/>
  <c r="AD1478"/>
  <c r="AE1478" s="1"/>
  <c r="AJ1478" s="1"/>
  <c r="AH1478" s="1"/>
  <c r="AD1482"/>
  <c r="AE1482" s="1"/>
  <c r="AJ1482" s="1"/>
  <c r="AH1482" s="1"/>
  <c r="AD1486"/>
  <c r="AE1486" s="1"/>
  <c r="AJ1486" s="1"/>
  <c r="AH1486" s="1"/>
  <c r="AD1490"/>
  <c r="AE1490" s="1"/>
  <c r="AJ1490" s="1"/>
  <c r="AH1490" s="1"/>
  <c r="AD1494"/>
  <c r="AE1494" s="1"/>
  <c r="AJ1494" s="1"/>
  <c r="AH1494" s="1"/>
  <c r="AD1498"/>
  <c r="AE1498" s="1"/>
  <c r="AJ1498" s="1"/>
  <c r="AH1498" s="1"/>
  <c r="AD66"/>
  <c r="AE66" s="1"/>
  <c r="AJ66" s="1"/>
  <c r="AH66" s="1"/>
  <c r="AD68"/>
  <c r="AE68" s="1"/>
  <c r="AJ68" s="1"/>
  <c r="AH68" s="1"/>
  <c r="AD70"/>
  <c r="AE70" s="1"/>
  <c r="AJ70" s="1"/>
  <c r="AH70" s="1"/>
  <c r="AD72"/>
  <c r="AE72" s="1"/>
  <c r="AJ72" s="1"/>
  <c r="AH72" s="1"/>
  <c r="AD74"/>
  <c r="AE74" s="1"/>
  <c r="AJ74" s="1"/>
  <c r="AH74" s="1"/>
  <c r="AD76"/>
  <c r="AE76" s="1"/>
  <c r="AJ76" s="1"/>
  <c r="AH76" s="1"/>
  <c r="AD78"/>
  <c r="AE78" s="1"/>
  <c r="AJ78" s="1"/>
  <c r="AH78" s="1"/>
  <c r="AD80"/>
  <c r="AE80" s="1"/>
  <c r="AJ80" s="1"/>
  <c r="AH80" s="1"/>
  <c r="AD82"/>
  <c r="AE82" s="1"/>
  <c r="AJ82" s="1"/>
  <c r="AH82" s="1"/>
  <c r="AD84"/>
  <c r="AE84" s="1"/>
  <c r="AJ84" s="1"/>
  <c r="AH84" s="1"/>
  <c r="AD86"/>
  <c r="AE86" s="1"/>
  <c r="AJ86" s="1"/>
  <c r="AH86" s="1"/>
  <c r="AD88"/>
  <c r="AE88" s="1"/>
  <c r="AJ88" s="1"/>
  <c r="AH88" s="1"/>
  <c r="AD90"/>
  <c r="AE90" s="1"/>
  <c r="AJ90" s="1"/>
  <c r="AH90" s="1"/>
  <c r="AD92"/>
  <c r="AE92" s="1"/>
  <c r="AJ92" s="1"/>
  <c r="AH92" s="1"/>
  <c r="AD94"/>
  <c r="AE94" s="1"/>
  <c r="AJ94" s="1"/>
  <c r="AH94" s="1"/>
  <c r="AD96"/>
  <c r="AE96" s="1"/>
  <c r="AJ96" s="1"/>
  <c r="AH96" s="1"/>
  <c r="AD98"/>
  <c r="AE98" s="1"/>
  <c r="AJ98" s="1"/>
  <c r="AH98" s="1"/>
  <c r="AD100"/>
  <c r="AE100" s="1"/>
  <c r="AJ100" s="1"/>
  <c r="AH100" s="1"/>
  <c r="AD102"/>
  <c r="AE102" s="1"/>
  <c r="AJ102" s="1"/>
  <c r="AH102" s="1"/>
  <c r="AD104"/>
  <c r="AE104" s="1"/>
  <c r="AJ104" s="1"/>
  <c r="AH104" s="1"/>
  <c r="AD106"/>
  <c r="AE106" s="1"/>
  <c r="AJ106" s="1"/>
  <c r="AH106" s="1"/>
  <c r="AD108"/>
  <c r="AE108" s="1"/>
  <c r="AJ108" s="1"/>
  <c r="AH108" s="1"/>
  <c r="AD110"/>
  <c r="AE110" s="1"/>
  <c r="AJ110" s="1"/>
  <c r="AH110" s="1"/>
  <c r="AD114"/>
  <c r="AE114" s="1"/>
  <c r="AJ114" s="1"/>
  <c r="AH114" s="1"/>
  <c r="AD118"/>
  <c r="AE118" s="1"/>
  <c r="AJ118" s="1"/>
  <c r="AH118" s="1"/>
  <c r="AD122"/>
  <c r="AE122" s="1"/>
  <c r="AJ122" s="1"/>
  <c r="AH122" s="1"/>
  <c r="AD65"/>
  <c r="AE65" s="1"/>
  <c r="AJ65" s="1"/>
  <c r="AH65" s="1"/>
  <c r="AD67"/>
  <c r="AE67" s="1"/>
  <c r="AJ67" s="1"/>
  <c r="AH67" s="1"/>
  <c r="AD69"/>
  <c r="AE69" s="1"/>
  <c r="AJ69" s="1"/>
  <c r="AH69" s="1"/>
  <c r="AD71"/>
  <c r="AE71" s="1"/>
  <c r="AJ71" s="1"/>
  <c r="AH71" s="1"/>
  <c r="AD73"/>
  <c r="AE73" s="1"/>
  <c r="AJ73" s="1"/>
  <c r="AH73" s="1"/>
  <c r="AD75"/>
  <c r="AE75" s="1"/>
  <c r="AJ75" s="1"/>
  <c r="AH75" s="1"/>
  <c r="AD77"/>
  <c r="AE77" s="1"/>
  <c r="AJ77" s="1"/>
  <c r="AH77" s="1"/>
  <c r="AD79"/>
  <c r="AE79" s="1"/>
  <c r="AJ79" s="1"/>
  <c r="AH79" s="1"/>
  <c r="AD81"/>
  <c r="AE81" s="1"/>
  <c r="AJ81" s="1"/>
  <c r="AH81" s="1"/>
  <c r="AD83"/>
  <c r="AE83" s="1"/>
  <c r="AJ83" s="1"/>
  <c r="AH83" s="1"/>
  <c r="AD85"/>
  <c r="AE85" s="1"/>
  <c r="AJ85" s="1"/>
  <c r="AH85" s="1"/>
  <c r="AD87"/>
  <c r="AE87" s="1"/>
  <c r="AJ87" s="1"/>
  <c r="AH87" s="1"/>
  <c r="AD89"/>
  <c r="AE89" s="1"/>
  <c r="AJ89" s="1"/>
  <c r="AH89" s="1"/>
  <c r="AD91"/>
  <c r="AE91" s="1"/>
  <c r="AJ91" s="1"/>
  <c r="AH91" s="1"/>
  <c r="AD93"/>
  <c r="AE93" s="1"/>
  <c r="AJ93" s="1"/>
  <c r="AH93" s="1"/>
  <c r="AD95"/>
  <c r="AE95" s="1"/>
  <c r="AJ95" s="1"/>
  <c r="AH95" s="1"/>
  <c r="AD97"/>
  <c r="AE97" s="1"/>
  <c r="AJ97" s="1"/>
  <c r="AH97" s="1"/>
  <c r="AD99"/>
  <c r="AE99" s="1"/>
  <c r="AJ99" s="1"/>
  <c r="AH99" s="1"/>
  <c r="AD101"/>
  <c r="AE101" s="1"/>
  <c r="AJ101" s="1"/>
  <c r="AH101" s="1"/>
  <c r="AD103"/>
  <c r="AE103" s="1"/>
  <c r="AJ103" s="1"/>
  <c r="AH103" s="1"/>
  <c r="AD105"/>
  <c r="AE105" s="1"/>
  <c r="AJ105" s="1"/>
  <c r="AH105" s="1"/>
  <c r="AD107"/>
  <c r="AE107" s="1"/>
  <c r="AJ107" s="1"/>
  <c r="AH107" s="1"/>
  <c r="AD109"/>
  <c r="AE109" s="1"/>
  <c r="AJ109" s="1"/>
  <c r="AH109" s="1"/>
  <c r="AD112"/>
  <c r="AE112" s="1"/>
  <c r="AJ112" s="1"/>
  <c r="AH112" s="1"/>
  <c r="AD116"/>
  <c r="AE116" s="1"/>
  <c r="AJ116" s="1"/>
  <c r="AH116" s="1"/>
  <c r="AD120"/>
  <c r="AE120" s="1"/>
  <c r="AJ120" s="1"/>
  <c r="AH120" s="1"/>
  <c r="AD124"/>
  <c r="AE124" s="1"/>
  <c r="AJ124" s="1"/>
  <c r="AH124" s="1"/>
  <c r="AD111"/>
  <c r="AE111" s="1"/>
  <c r="AJ111" s="1"/>
  <c r="AH111" s="1"/>
  <c r="AD115"/>
  <c r="AE115" s="1"/>
  <c r="AJ115" s="1"/>
  <c r="AH115" s="1"/>
  <c r="AD119"/>
  <c r="AE119" s="1"/>
  <c r="AJ119" s="1"/>
  <c r="AH119" s="1"/>
  <c r="AD123"/>
  <c r="AE123" s="1"/>
  <c r="AJ123" s="1"/>
  <c r="AH123" s="1"/>
  <c r="AD481"/>
  <c r="AE481" s="1"/>
  <c r="AJ481" s="1"/>
  <c r="AH481" s="1"/>
  <c r="AD501"/>
  <c r="AE501" s="1"/>
  <c r="AJ501" s="1"/>
  <c r="AH501" s="1"/>
  <c r="AD750"/>
  <c r="AE750" s="1"/>
  <c r="AJ750" s="1"/>
  <c r="AH750" s="1"/>
  <c r="AD754"/>
  <c r="AE754" s="1"/>
  <c r="AJ754" s="1"/>
  <c r="AH754" s="1"/>
  <c r="AD758"/>
  <c r="AE758" s="1"/>
  <c r="AJ758" s="1"/>
  <c r="AH758" s="1"/>
  <c r="AD762"/>
  <c r="AE762" s="1"/>
  <c r="AJ762" s="1"/>
  <c r="AH762" s="1"/>
  <c r="AD766"/>
  <c r="AE766" s="1"/>
  <c r="AJ766" s="1"/>
  <c r="AH766" s="1"/>
  <c r="AD748"/>
  <c r="AE748" s="1"/>
  <c r="AJ748" s="1"/>
  <c r="AH748" s="1"/>
  <c r="AD752"/>
  <c r="AE752" s="1"/>
  <c r="AJ752" s="1"/>
  <c r="AH752" s="1"/>
  <c r="AD756"/>
  <c r="AE756" s="1"/>
  <c r="AJ756" s="1"/>
  <c r="AH756" s="1"/>
  <c r="AD760"/>
  <c r="AE760" s="1"/>
  <c r="AJ760" s="1"/>
  <c r="AH760" s="1"/>
  <c r="AD764"/>
  <c r="AE764" s="1"/>
  <c r="AJ764" s="1"/>
  <c r="AH764" s="1"/>
  <c r="AD768"/>
  <c r="AE768" s="1"/>
  <c r="AJ768" s="1"/>
  <c r="AH768" s="1"/>
  <c r="AD769"/>
  <c r="AE769" s="1"/>
  <c r="AJ769" s="1"/>
  <c r="AH769" s="1"/>
  <c r="AD994"/>
  <c r="AE994" s="1"/>
  <c r="AJ994" s="1"/>
  <c r="AH994" s="1"/>
  <c r="AD998"/>
  <c r="AE998" s="1"/>
  <c r="AJ998" s="1"/>
  <c r="AH998" s="1"/>
  <c r="AD1002"/>
  <c r="AE1002" s="1"/>
  <c r="AJ1002" s="1"/>
  <c r="AH1002" s="1"/>
  <c r="AD1006"/>
  <c r="AE1006" s="1"/>
  <c r="AJ1006" s="1"/>
  <c r="AH1006" s="1"/>
  <c r="AD992"/>
  <c r="AE992" s="1"/>
  <c r="AJ992" s="1"/>
  <c r="AH992" s="1"/>
  <c r="AD996"/>
  <c r="AE996" s="1"/>
  <c r="AJ996" s="1"/>
  <c r="AH996" s="1"/>
  <c r="AD1000"/>
  <c r="AE1000" s="1"/>
  <c r="AJ1000" s="1"/>
  <c r="AH1000" s="1"/>
  <c r="AD1004"/>
  <c r="AE1004" s="1"/>
  <c r="AJ1004" s="1"/>
  <c r="AH1004" s="1"/>
</calcChain>
</file>

<file path=xl/sharedStrings.xml><?xml version="1.0" encoding="utf-8"?>
<sst xmlns="http://schemas.openxmlformats.org/spreadsheetml/2006/main" count="33901" uniqueCount="2368">
  <si>
    <t>SN</t>
  </si>
  <si>
    <t>Country</t>
  </si>
  <si>
    <t>Time</t>
  </si>
  <si>
    <t xml:space="preserve"> </t>
  </si>
  <si>
    <t>Vs</t>
  </si>
  <si>
    <t>Away Team</t>
  </si>
  <si>
    <t>%</t>
  </si>
  <si>
    <t>YN</t>
  </si>
  <si>
    <t>U2,5</t>
  </si>
  <si>
    <t>Odds</t>
  </si>
  <si>
    <t>ODDS</t>
  </si>
  <si>
    <t>OK</t>
  </si>
  <si>
    <t>Colombia, Liga Postobon I</t>
  </si>
  <si>
    <t>0:00</t>
  </si>
  <si>
    <t>Atlético Huila</t>
  </si>
  <si>
    <t>América de Cali</t>
  </si>
  <si>
    <t>X</t>
  </si>
  <si>
    <t>3-0</t>
  </si>
  <si>
    <t>?</t>
  </si>
  <si>
    <t>MANAGE</t>
  </si>
  <si>
    <t>Y</t>
  </si>
  <si>
    <t>Mexico, Liga de Ascenso</t>
  </si>
  <si>
    <t>FC Juárez</t>
  </si>
  <si>
    <t>Zacatepec</t>
  </si>
  <si>
    <t>0-0</t>
  </si>
  <si>
    <t>Peru, Primera Division</t>
  </si>
  <si>
    <t>2:00</t>
  </si>
  <si>
    <t>Sport Boys</t>
  </si>
  <si>
    <t>FBC Melgar</t>
  </si>
  <si>
    <t>Mexico, Primera Division</t>
  </si>
  <si>
    <t>4:00</t>
  </si>
  <si>
    <t>Club América</t>
  </si>
  <si>
    <t>Cruz Azul</t>
  </si>
  <si>
    <t>2-1</t>
  </si>
  <si>
    <t>Spain, Primera Division</t>
  </si>
  <si>
    <t>11:00</t>
  </si>
  <si>
    <t>RCD Espanyol</t>
  </si>
  <si>
    <t>Deportivo Alavés</t>
  </si>
  <si>
    <t>Azerbaijan, Premier League</t>
  </si>
  <si>
    <t>12:00</t>
  </si>
  <si>
    <t>Kapaz PFK</t>
  </si>
  <si>
    <t>Zira FK</t>
  </si>
  <si>
    <t>C</t>
  </si>
  <si>
    <t>Germany, 2. Bundesliga</t>
  </si>
  <si>
    <t>12:30</t>
  </si>
  <si>
    <t>St. Pauli</t>
  </si>
  <si>
    <t>SV Sandhausen</t>
  </si>
  <si>
    <t>1-0</t>
  </si>
  <si>
    <t>N</t>
  </si>
  <si>
    <t>VfL Bochum</t>
  </si>
  <si>
    <t>E. Braunschweig</t>
  </si>
  <si>
    <t>Denmark, Superligaen</t>
  </si>
  <si>
    <t>13:00</t>
  </si>
  <si>
    <t>Hobro IK</t>
  </si>
  <si>
    <t>AGF Aarhus</t>
  </si>
  <si>
    <t>Greece, Super League</t>
  </si>
  <si>
    <t>Panionios GSS</t>
  </si>
  <si>
    <t>SKODA Xanthi</t>
  </si>
  <si>
    <t>Russia, National League</t>
  </si>
  <si>
    <t>Spartak-2 Moscow</t>
  </si>
  <si>
    <t>Olimpiets NV</t>
  </si>
  <si>
    <t>0-2</t>
  </si>
  <si>
    <t>France, Ligue 1</t>
  </si>
  <si>
    <t>14:00</t>
  </si>
  <si>
    <t>Guingamp</t>
  </si>
  <si>
    <t>Girondins Bordeaux</t>
  </si>
  <si>
    <t>Sweden, Superettan</t>
  </si>
  <si>
    <t>GAIS</t>
  </si>
  <si>
    <t>Jönköpings Södra</t>
  </si>
  <si>
    <t>1-1</t>
  </si>
  <si>
    <t>Macedonia, 1. MFL</t>
  </si>
  <si>
    <t>FK Skopje</t>
  </si>
  <si>
    <t>Shkendija 79</t>
  </si>
  <si>
    <t>Renova</t>
  </si>
  <si>
    <t>FK Shkupi</t>
  </si>
  <si>
    <t>2-0</t>
  </si>
  <si>
    <t>Czech Republic, Druha liga</t>
  </si>
  <si>
    <t>Banik Sokolov</t>
  </si>
  <si>
    <t>FK Pardubice</t>
  </si>
  <si>
    <t>MFK Vítkovice</t>
  </si>
  <si>
    <t>FK Varnsdorf</t>
  </si>
  <si>
    <t>Greece, Football League</t>
  </si>
  <si>
    <t>Ergotelis Creta</t>
  </si>
  <si>
    <t>Panegialios</t>
  </si>
  <si>
    <t>Slovakia, Superliga</t>
  </si>
  <si>
    <t>14:20</t>
  </si>
  <si>
    <t>Dunajska Streda</t>
  </si>
  <si>
    <t>Spartak Trnava</t>
  </si>
  <si>
    <t>Russia, Premier League</t>
  </si>
  <si>
    <t>14:30</t>
  </si>
  <si>
    <t>FK Ufa</t>
  </si>
  <si>
    <t>Zenit</t>
  </si>
  <si>
    <t>Argentina, Primera Division</t>
  </si>
  <si>
    <t>15:00</t>
  </si>
  <si>
    <t>Defensa y Justicia</t>
  </si>
  <si>
    <t>River Plate</t>
  </si>
  <si>
    <t>1-2</t>
  </si>
  <si>
    <t>Spain, Segunda Division</t>
  </si>
  <si>
    <t>CA Osasuna</t>
  </si>
  <si>
    <t>CD Tenerife</t>
  </si>
  <si>
    <t>Randers FC</t>
  </si>
  <si>
    <t>Lyngby BK</t>
  </si>
  <si>
    <t>15:15</t>
  </si>
  <si>
    <t>AO Kerkyra</t>
  </si>
  <si>
    <t>Lamia FC</t>
  </si>
  <si>
    <t>Apollon Smyrni</t>
  </si>
  <si>
    <t>AE Larisa</t>
  </si>
  <si>
    <t>Hungary, NB II</t>
  </si>
  <si>
    <t>15:30</t>
  </si>
  <si>
    <t>Kazincbarcikai SC</t>
  </si>
  <si>
    <t>Gyirmót FC</t>
  </si>
  <si>
    <t>Netherlands, Eredivisie</t>
  </si>
  <si>
    <t>15:45</t>
  </si>
  <si>
    <t>Feyenoord</t>
  </si>
  <si>
    <t>SBV Excelsior</t>
  </si>
  <si>
    <t>16:00</t>
  </si>
  <si>
    <t>SM Caen</t>
  </si>
  <si>
    <t>Montpellier HSC</t>
  </si>
  <si>
    <t>Troyes AC</t>
  </si>
  <si>
    <t>OGC Nice</t>
  </si>
  <si>
    <t>0-1</t>
  </si>
  <si>
    <t>Romania, Liga 1</t>
  </si>
  <si>
    <t>Astra Giurgiu</t>
  </si>
  <si>
    <t>Viitorul Constanta</t>
  </si>
  <si>
    <t>Morocco, Botola</t>
  </si>
  <si>
    <t>OC Khourigba</t>
  </si>
  <si>
    <t>Rapide Oued Zem</t>
  </si>
  <si>
    <t>Turkey, TFF 1. Lig</t>
  </si>
  <si>
    <t>Denizlispor</t>
  </si>
  <si>
    <t>Ankaragücü</t>
  </si>
  <si>
    <t>Zalaegerszegi TE</t>
  </si>
  <si>
    <t>Szolnoki MAV</t>
  </si>
  <si>
    <t>Csakvari TK</t>
  </si>
  <si>
    <t>Cegledi VSE</t>
  </si>
  <si>
    <t>Turkey, Super Lig</t>
  </si>
  <si>
    <t>17:00</t>
  </si>
  <si>
    <t>Galatasaray SK</t>
  </si>
  <si>
    <t>Trabzonspor</t>
  </si>
  <si>
    <t>FK Rostov</t>
  </si>
  <si>
    <t>CSKA Moscow</t>
  </si>
  <si>
    <t>17:15</t>
  </si>
  <si>
    <t>Chacarita Juniors</t>
  </si>
  <si>
    <t>Arsenal Sarandi</t>
  </si>
  <si>
    <t>17:30</t>
  </si>
  <si>
    <t>AEK Athens</t>
  </si>
  <si>
    <t>Panathinaikos</t>
  </si>
  <si>
    <t>Ukraine, Premier League</t>
  </si>
  <si>
    <t>Zorya Lugansk</t>
  </si>
  <si>
    <t>Shakhtar Donetsk</t>
  </si>
  <si>
    <t>Stal Kamianske</t>
  </si>
  <si>
    <t>Olimpik Donetsk</t>
  </si>
  <si>
    <t>Bulgaria, A PFG</t>
  </si>
  <si>
    <t>18:00</t>
  </si>
  <si>
    <t>Lokomotiv Plovdiv</t>
  </si>
  <si>
    <t>Dunav Ruse</t>
  </si>
  <si>
    <t>UNAM Pumas</t>
  </si>
  <si>
    <t>Club Necaxa</t>
  </si>
  <si>
    <t>Raja Casablanca</t>
  </si>
  <si>
    <t>FUS Rabat</t>
  </si>
  <si>
    <t>Argentina, Primera B Nacional</t>
  </si>
  <si>
    <t>18:35</t>
  </si>
  <si>
    <t>Agropecuario</t>
  </si>
  <si>
    <t>Nueva Chicago</t>
  </si>
  <si>
    <t>Tunisia, Ligue 1</t>
  </si>
  <si>
    <t>19:00</t>
  </si>
  <si>
    <t>US Monastir</t>
  </si>
  <si>
    <t>US Ben Guerdane</t>
  </si>
  <si>
    <t>19:30</t>
  </si>
  <si>
    <t>Patronato Paraná</t>
  </si>
  <si>
    <t>Rosario Central</t>
  </si>
  <si>
    <t>All Boys</t>
  </si>
  <si>
    <t>Sarmiento Junín</t>
  </si>
  <si>
    <t>Guillermo Brown</t>
  </si>
  <si>
    <t>CS Estudiantes (SL)</t>
  </si>
  <si>
    <t>Flandria</t>
  </si>
  <si>
    <t>Ramón Santamarina</t>
  </si>
  <si>
    <t>20:00</t>
  </si>
  <si>
    <t>Lyon</t>
  </si>
  <si>
    <t>Toulouse FC</t>
  </si>
  <si>
    <t>Ittihad Tanger</t>
  </si>
  <si>
    <t>Olympique Safi</t>
  </si>
  <si>
    <t>Uruguay, Primera Division</t>
  </si>
  <si>
    <t>Racing Club (URU)</t>
  </si>
  <si>
    <t>CA Cerro</t>
  </si>
  <si>
    <t>Deportivo Pasto</t>
  </si>
  <si>
    <t>Jaguares</t>
  </si>
  <si>
    <t>21:00</t>
  </si>
  <si>
    <t>Mitre SdE</t>
  </si>
  <si>
    <t>Quilmes AC</t>
  </si>
  <si>
    <t>Colombia, Primera B</t>
  </si>
  <si>
    <t>Unión Magdalena</t>
  </si>
  <si>
    <t>Llaneros FC (COL)</t>
  </si>
  <si>
    <t>Chile, Primera Division</t>
  </si>
  <si>
    <t>21:30</t>
  </si>
  <si>
    <t>Unión La Calera</t>
  </si>
  <si>
    <t>Unión Española</t>
  </si>
  <si>
    <t>Real Cartagena</t>
  </si>
  <si>
    <t>Fortaleza (COL)</t>
  </si>
  <si>
    <t>21:45</t>
  </si>
  <si>
    <t>Boca Juniors</t>
  </si>
  <si>
    <t>Talleres Córdoba</t>
  </si>
  <si>
    <t>22:00</t>
  </si>
  <si>
    <t>Once Caldas</t>
  </si>
  <si>
    <t>La Equidad</t>
  </si>
  <si>
    <t>UTC Cajamarca</t>
  </si>
  <si>
    <t>Universitario</t>
  </si>
  <si>
    <t>Indonesia, Super League</t>
  </si>
  <si>
    <t>9:30</t>
  </si>
  <si>
    <t>Mitra Kukar</t>
  </si>
  <si>
    <t>Borneo FC</t>
  </si>
  <si>
    <t>Ukraine, Persha Liga</t>
  </si>
  <si>
    <t>FC Avanhard</t>
  </si>
  <si>
    <t>Balkany Zorya</t>
  </si>
  <si>
    <t>Denmark, 1st Division</t>
  </si>
  <si>
    <t>12:45</t>
  </si>
  <si>
    <t>Vendsyssel FF</t>
  </si>
  <si>
    <t>Fremad Amager</t>
  </si>
  <si>
    <t>Netherlands, Eerste Divisie</t>
  </si>
  <si>
    <t>13:30</t>
  </si>
  <si>
    <t>De Graafschap</t>
  </si>
  <si>
    <t>FC Den Bosch</t>
  </si>
  <si>
    <t>IK Frej</t>
  </si>
  <si>
    <t>Norrby IF</t>
  </si>
  <si>
    <t>Gabala FC</t>
  </si>
  <si>
    <t>Sumqayit FK</t>
  </si>
  <si>
    <t>Cherkaskyi Dnipro</t>
  </si>
  <si>
    <t>Rukh Vynnyky</t>
  </si>
  <si>
    <t>Norway, 1. Division</t>
  </si>
  <si>
    <t>Tromsdalen UIL</t>
  </si>
  <si>
    <t>FK Jerv</t>
  </si>
  <si>
    <t>Post</t>
  </si>
  <si>
    <t>Italy, Serie C</t>
  </si>
  <si>
    <t>Reggiana</t>
  </si>
  <si>
    <t>FC Südtirol</t>
  </si>
  <si>
    <t>Poland, Ekstraklasa</t>
  </si>
  <si>
    <t>Zaglebie Lubin</t>
  </si>
  <si>
    <t>Jagiellonia</t>
  </si>
  <si>
    <t>Adanaspor</t>
  </si>
  <si>
    <t>Samsunspor</t>
  </si>
  <si>
    <t>Sweden, Allsvenskan</t>
  </si>
  <si>
    <t>16:30</t>
  </si>
  <si>
    <t>IF Elfsborg</t>
  </si>
  <si>
    <t>Malmö FF</t>
  </si>
  <si>
    <t>Norway, Eliteserien</t>
  </si>
  <si>
    <t>Sarpsborg 08</t>
  </si>
  <si>
    <t>Valerenga</t>
  </si>
  <si>
    <t>Wisla Krakow</t>
  </si>
  <si>
    <t>Lech Poznan</t>
  </si>
  <si>
    <t>Chabab Hoceima</t>
  </si>
  <si>
    <t>Maghreb Tétouan</t>
  </si>
  <si>
    <t>18:45</t>
  </si>
  <si>
    <t>ACS Poli Timisoara</t>
  </si>
  <si>
    <t>Sepsi OSK</t>
  </si>
  <si>
    <t>RSB Berkane</t>
  </si>
  <si>
    <t>Difaâ El Jadidi</t>
  </si>
  <si>
    <t>RAC Casablanca</t>
  </si>
  <si>
    <t>Wydad Casablanca</t>
  </si>
  <si>
    <t>Argentina, Primera B</t>
  </si>
  <si>
    <t>CA Acassuso</t>
  </si>
  <si>
    <t>CA Atlanta</t>
  </si>
  <si>
    <t>Villa San Carlos</t>
  </si>
  <si>
    <t>Comunicaciones BA</t>
  </si>
  <si>
    <t>Venezuela, Primera Division</t>
  </si>
  <si>
    <t>Atlético Venezuela</t>
  </si>
  <si>
    <t>Puerto Cabello</t>
  </si>
  <si>
    <t>23:00</t>
  </si>
  <si>
    <t>Club Olimpo</t>
  </si>
  <si>
    <t>Temperley</t>
  </si>
  <si>
    <t>Monday 2, April, 2018</t>
  </si>
  <si>
    <t>Alessandria</t>
  </si>
  <si>
    <t>Arzachena Calcio</t>
  </si>
  <si>
    <t>Pro Piacenza</t>
  </si>
  <si>
    <t>SS Siena</t>
  </si>
  <si>
    <t>FC Botosani</t>
  </si>
  <si>
    <t>Dinamo Bucuresti</t>
  </si>
  <si>
    <t>Cyprus, 1st Division</t>
  </si>
  <si>
    <t>AEL Limassol</t>
  </si>
  <si>
    <t>AEK Larnaka</t>
  </si>
  <si>
    <t>3-2</t>
  </si>
  <si>
    <t>Egypt, Premier League</t>
  </si>
  <si>
    <t>Semouha Club</t>
  </si>
  <si>
    <t>Masr lel Maqassah</t>
  </si>
  <si>
    <t>Italy, Serie A</t>
  </si>
  <si>
    <t>Genoa</t>
  </si>
  <si>
    <t>Cagliari Calcio</t>
  </si>
  <si>
    <t>Austria, Erste Liga</t>
  </si>
  <si>
    <t>Blau Weiss Linz</t>
  </si>
  <si>
    <t>Floridsdorfer AC</t>
  </si>
  <si>
    <t>South Africa, Premier League</t>
  </si>
  <si>
    <t>18:30</t>
  </si>
  <si>
    <t>Bidvest Wits</t>
  </si>
  <si>
    <t>Maritzburg United</t>
  </si>
  <si>
    <t>AmaZulu FC</t>
  </si>
  <si>
    <t>Ajax Cape Town</t>
  </si>
  <si>
    <t>France, National</t>
  </si>
  <si>
    <t>US Créteil-Lusitanos</t>
  </si>
  <si>
    <t>FC Chambly</t>
  </si>
  <si>
    <t>3-1</t>
  </si>
  <si>
    <t>2-2</t>
  </si>
  <si>
    <t>1-3</t>
  </si>
  <si>
    <t>4-1</t>
  </si>
  <si>
    <t>4-0</t>
  </si>
  <si>
    <t>5-1</t>
  </si>
  <si>
    <t>2-3</t>
  </si>
  <si>
    <t>5-0</t>
  </si>
  <si>
    <t>0-3</t>
  </si>
  <si>
    <t>Sunday 1, April, 2018</t>
  </si>
  <si>
    <t>Tuesday 3, April, 2018</t>
  </si>
  <si>
    <t>Armenia, Premier League</t>
  </si>
  <si>
    <t>Shirak FC</t>
  </si>
  <si>
    <t>Alashkert Martuni</t>
  </si>
  <si>
    <t>Sileks Kratovo</t>
  </si>
  <si>
    <t>Pelister Bitola</t>
  </si>
  <si>
    <t>AO Trikala</t>
  </si>
  <si>
    <t>Karaiskakis</t>
  </si>
  <si>
    <t xml:space="preserve">Montenegro, 1. CFL </t>
  </si>
  <si>
    <t>FK Mladost</t>
  </si>
  <si>
    <t>FK Grbalj</t>
  </si>
  <si>
    <t>Iskra Danilovgrad</t>
  </si>
  <si>
    <t>Decic Tuzi</t>
  </si>
  <si>
    <t>FeralpiSalò</t>
  </si>
  <si>
    <t>Ravenna</t>
  </si>
  <si>
    <t>Israel, Premier League</t>
  </si>
  <si>
    <t>Bnei Yehuda</t>
  </si>
  <si>
    <t>Hapoel Haifa</t>
  </si>
  <si>
    <t>ChievoVerona</t>
  </si>
  <si>
    <t>Sassuolo Calcio</t>
  </si>
  <si>
    <t>PAS Giannina</t>
  </si>
  <si>
    <t>Vicenza Calcio</t>
  </si>
  <si>
    <t>Fermana Calcio</t>
  </si>
  <si>
    <t>Orlando Pirates</t>
  </si>
  <si>
    <t>Bloemfontein Celtic</t>
  </si>
  <si>
    <t>Mamelodi Sundowns</t>
  </si>
  <si>
    <t>Chippa United</t>
  </si>
  <si>
    <t>Platinum Stars</t>
  </si>
  <si>
    <t>Baroka FC</t>
  </si>
  <si>
    <t>Free State Stars</t>
  </si>
  <si>
    <t>Kaizer Chiefs</t>
  </si>
  <si>
    <t>Cape Town City</t>
  </si>
  <si>
    <t>Golden Arrows</t>
  </si>
  <si>
    <t>Polokwane City</t>
  </si>
  <si>
    <t>SuperSport United</t>
  </si>
  <si>
    <t>Alma Fano</t>
  </si>
  <si>
    <t>Gubbio</t>
  </si>
  <si>
    <t>Wednesday 4, April, 2018</t>
  </si>
  <si>
    <t>Kissamikos</t>
  </si>
  <si>
    <t>Doxa Drama</t>
  </si>
  <si>
    <t>Israel, National League</t>
  </si>
  <si>
    <t>Beitar Tel Aviv</t>
  </si>
  <si>
    <t>Hapoel Afula</t>
  </si>
  <si>
    <t>Ramat HaSharon</t>
  </si>
  <si>
    <t>Hapoel Marmorek</t>
  </si>
  <si>
    <t>Hapoel Petah Tikva</t>
  </si>
  <si>
    <t>Hapoel Tel Aviv</t>
  </si>
  <si>
    <t>Hapoel Bnei Lod</t>
  </si>
  <si>
    <t>Ahi Nazareth</t>
  </si>
  <si>
    <t>Hapoel Ramat Gan</t>
  </si>
  <si>
    <t>Hapoel Katamon</t>
  </si>
  <si>
    <t>H. Ironi Rishon</t>
  </si>
  <si>
    <t>Ironi Nesher</t>
  </si>
  <si>
    <t>Uzbekistan, PFL</t>
  </si>
  <si>
    <t>Neftchi Fergana</t>
  </si>
  <si>
    <t>FC AGMK</t>
  </si>
  <si>
    <t>Belarus, Vysshaya League</t>
  </si>
  <si>
    <t>Dinamo Brest</t>
  </si>
  <si>
    <t>FC Luch Minsk</t>
  </si>
  <si>
    <t>Ermis Aradippou</t>
  </si>
  <si>
    <t>Olympiakos Nic.</t>
  </si>
  <si>
    <t>Serbia, Superliga</t>
  </si>
  <si>
    <t>FK Crvena Zvezda</t>
  </si>
  <si>
    <t>FK Zemun</t>
  </si>
  <si>
    <t>FK Partizan</t>
  </si>
  <si>
    <t>Borac Cacak</t>
  </si>
  <si>
    <t>Petrojet Suez</t>
  </si>
  <si>
    <t>Arab Contractors</t>
  </si>
  <si>
    <t>FK Slutsk</t>
  </si>
  <si>
    <t>Neman Grodno</t>
  </si>
  <si>
    <t>FC Fredericia</t>
  </si>
  <si>
    <t>HB Køge</t>
  </si>
  <si>
    <t>Wadi Degla SC</t>
  </si>
  <si>
    <t>Alassiouty Sport</t>
  </si>
  <si>
    <t>Guatemala, Liga Nacional</t>
  </si>
  <si>
    <t>22:30</t>
  </si>
  <si>
    <t>Antigua GFC</t>
  </si>
  <si>
    <t>Dep. Guastatoya</t>
  </si>
  <si>
    <t>Zhemchuzhyna Od.</t>
  </si>
  <si>
    <t>Iran, Pro League</t>
  </si>
  <si>
    <t>Saipa Karaj</t>
  </si>
  <si>
    <t>Naft Tehran</t>
  </si>
  <si>
    <t>4-2</t>
  </si>
  <si>
    <t>Esteghlal Khuzestan</t>
  </si>
  <si>
    <t>Gostaresh Foolad</t>
  </si>
  <si>
    <t>Pars Jonoubi Jam</t>
  </si>
  <si>
    <t>Foolad Khuzestan</t>
  </si>
  <si>
    <t>Portugal, Segunda Liga</t>
  </si>
  <si>
    <t>Sporting Braga B</t>
  </si>
  <si>
    <t>CD Cova Piedade</t>
  </si>
  <si>
    <t>Croatia, 1. HNL</t>
  </si>
  <si>
    <t>Cibalia Vinkovci</t>
  </si>
  <si>
    <t>Inter Zaprešić</t>
  </si>
  <si>
    <t>Latvia, Virsliga</t>
  </si>
  <si>
    <t>FK Jelgava</t>
  </si>
  <si>
    <t>FK Ventspils</t>
  </si>
  <si>
    <t>ENPPI Cairo</t>
  </si>
  <si>
    <t>Dakhleya</t>
  </si>
  <si>
    <t>3-3</t>
  </si>
  <si>
    <t>Greuther Fürth</t>
  </si>
  <si>
    <t>Kapfenberg</t>
  </si>
  <si>
    <t>SV Ried</t>
  </si>
  <si>
    <t>Poland, I liga</t>
  </si>
  <si>
    <t>Podbeskidzie</t>
  </si>
  <si>
    <t>Gornik Leczna</t>
  </si>
  <si>
    <t>Dnepr Mogilev</t>
  </si>
  <si>
    <t>FC Gomel</t>
  </si>
  <si>
    <t>SC Cambuur</t>
  </si>
  <si>
    <t>FC Oss</t>
  </si>
  <si>
    <t>RKC Waalwijk</t>
  </si>
  <si>
    <t>France, Ligue 2</t>
  </si>
  <si>
    <t>Gazélec Ajaccio</t>
  </si>
  <si>
    <t>AJ Auxerre</t>
  </si>
  <si>
    <t>Lyon Duchère</t>
  </si>
  <si>
    <t>USL Dunkerque</t>
  </si>
  <si>
    <t>Les Herbiers VF</t>
  </si>
  <si>
    <t>GS Consolat</t>
  </si>
  <si>
    <t>Rodez AF</t>
  </si>
  <si>
    <t>Red Star FC93</t>
  </si>
  <si>
    <t>US Boulogne</t>
  </si>
  <si>
    <t>Belgium, Pro League</t>
  </si>
  <si>
    <t>Sporting Charleroi</t>
  </si>
  <si>
    <t>Anderlecht</t>
  </si>
  <si>
    <t>Belgium, First Division B</t>
  </si>
  <si>
    <t>Union Saint-Gilloise</t>
  </si>
  <si>
    <t>Tubize</t>
  </si>
  <si>
    <t>Deportivo Riestra</t>
  </si>
  <si>
    <t>Ferro Carril Oeste</t>
  </si>
  <si>
    <t>San Telmo</t>
  </si>
  <si>
    <t>CA San Miguel</t>
  </si>
  <si>
    <t>Def. de Belgrano</t>
  </si>
  <si>
    <t>Ireland, Premier Division</t>
  </si>
  <si>
    <t>Waterford United</t>
  </si>
  <si>
    <t>Cork City</t>
  </si>
  <si>
    <t>Dep. La Coruna</t>
  </si>
  <si>
    <t>Málaga CF</t>
  </si>
  <si>
    <t>Ireland, First Division</t>
  </si>
  <si>
    <t>Finn Harps</t>
  </si>
  <si>
    <t>Galway United</t>
  </si>
  <si>
    <t>Thursday 5, April, 2018</t>
  </si>
  <si>
    <t>Friday 6, April, 2018</t>
  </si>
  <si>
    <t>Saturday 7, April, 2018</t>
  </si>
  <si>
    <t>CA Tigre</t>
  </si>
  <si>
    <t>Gimnasia La Plata</t>
  </si>
  <si>
    <t>Estudiantes CSC</t>
  </si>
  <si>
    <t>Deportes Temuco</t>
  </si>
  <si>
    <t>Deportes Iquique</t>
  </si>
  <si>
    <t>0-4</t>
  </si>
  <si>
    <t>USA, Major League Soccer</t>
  </si>
  <si>
    <t>N.E Revolution</t>
  </si>
  <si>
    <t>Montreal Impact</t>
  </si>
  <si>
    <t>Argentinos Juniors</t>
  </si>
  <si>
    <t>Unión Santa Fe</t>
  </si>
  <si>
    <t>Ecuador, Serie A</t>
  </si>
  <si>
    <t>El Nacional Quito</t>
  </si>
  <si>
    <t>Univ Católica Quito</t>
  </si>
  <si>
    <t>Patriotas FC</t>
  </si>
  <si>
    <t>Deportivo Cali</t>
  </si>
  <si>
    <t>Academia Cantolao</t>
  </si>
  <si>
    <t>Deportivo Municipal</t>
  </si>
  <si>
    <t>Luch-Energiya</t>
  </si>
  <si>
    <t>FK Yenisey</t>
  </si>
  <si>
    <t>SKA-Energia</t>
  </si>
  <si>
    <t>Amkar Perm</t>
  </si>
  <si>
    <t>Kazakhstan, Premier League</t>
  </si>
  <si>
    <t>Tobol Kostanay</t>
  </si>
  <si>
    <t>FK Atyrau</t>
  </si>
  <si>
    <t>Kardemir Karabuk</t>
  </si>
  <si>
    <t>Antalyaspor</t>
  </si>
  <si>
    <t>Getafe CF</t>
  </si>
  <si>
    <t>Rubin Kazan</t>
  </si>
  <si>
    <t>Akhmat Groznyi</t>
  </si>
  <si>
    <t>Dynamo Kiev</t>
  </si>
  <si>
    <t>Baltika Kaliningrad</t>
  </si>
  <si>
    <t>Shinnik Yaroslavl</t>
  </si>
  <si>
    <t>FK Tyumen</t>
  </si>
  <si>
    <t>Rotor Volgograd</t>
  </si>
  <si>
    <t>Fakel Voronezh</t>
  </si>
  <si>
    <t>Inter Baku</t>
  </si>
  <si>
    <t>Volgar Astrakhan</t>
  </si>
  <si>
    <t>Sibir Novosibirsk</t>
  </si>
  <si>
    <t>Germany, 3. Liga</t>
  </si>
  <si>
    <t>Magdeburg</t>
  </si>
  <si>
    <t>Karlsruher SC</t>
  </si>
  <si>
    <t>Helios Kharkov</t>
  </si>
  <si>
    <t>Obolon-Brovar Kyiv</t>
  </si>
  <si>
    <t>Sweden, Div 1 Norra</t>
  </si>
  <si>
    <t>Umea FC</t>
  </si>
  <si>
    <t>Sandvikens IF</t>
  </si>
  <si>
    <t>Hungary, NB I</t>
  </si>
  <si>
    <t>Ferencvaros TC</t>
  </si>
  <si>
    <t>Mezokovesdi SE</t>
  </si>
  <si>
    <t>Padideh Shandiz</t>
  </si>
  <si>
    <t>Persepolis FC</t>
  </si>
  <si>
    <t>Zob Ahan</t>
  </si>
  <si>
    <t>Sepidrood Rasht</t>
  </si>
  <si>
    <t>Monza</t>
  </si>
  <si>
    <t>Pontedera</t>
  </si>
  <si>
    <t>AC Cuneo</t>
  </si>
  <si>
    <t>US Arezzo</t>
  </si>
  <si>
    <t>Lucchese Libertas</t>
  </si>
  <si>
    <t>Italy, Serie B</t>
  </si>
  <si>
    <t>Ascoli</t>
  </si>
  <si>
    <t>Carpi FC</t>
  </si>
  <si>
    <t>AS Bari</t>
  </si>
  <si>
    <t>Salernitana</t>
  </si>
  <si>
    <t>0-</t>
  </si>
  <si>
    <t>Slovenia, PrvaLiga</t>
  </si>
  <si>
    <t>NK Ankaran</t>
  </si>
  <si>
    <t>ND Gorica</t>
  </si>
  <si>
    <t>Thailand, Premier League</t>
  </si>
  <si>
    <t>Ubon UMT</t>
  </si>
  <si>
    <t>Ratchaburi FC</t>
  </si>
  <si>
    <t>Tanta FC</t>
  </si>
  <si>
    <t>Al Intagh Al Harbi</t>
  </si>
  <si>
    <t>Stade Laval</t>
  </si>
  <si>
    <t>Grenoble</t>
  </si>
  <si>
    <t>Desna Chernigiv</t>
  </si>
  <si>
    <t>Arsenal Kiev</t>
  </si>
  <si>
    <t>Germany, Bundesliga</t>
  </si>
  <si>
    <t>SC Freiburg</t>
  </si>
  <si>
    <t>VfL Wolfsburg</t>
  </si>
  <si>
    <t>FK Krasnodar</t>
  </si>
  <si>
    <t>Granada CF</t>
  </si>
  <si>
    <t>Austria, Bundesliga</t>
  </si>
  <si>
    <t>Sturm Graz</t>
  </si>
  <si>
    <t>Austria Wien</t>
  </si>
  <si>
    <t>Chernomorets Od.</t>
  </si>
  <si>
    <t>PFK Aleksandriya</t>
  </si>
  <si>
    <t>Maccabi Petah Tikva</t>
  </si>
  <si>
    <t>Ironi Kiryat Shmona</t>
  </si>
  <si>
    <t>FK Zeta</t>
  </si>
  <si>
    <t>FK Buducnost</t>
  </si>
  <si>
    <t>Malta, Premier Division</t>
  </si>
  <si>
    <t>Naxxar Lions</t>
  </si>
  <si>
    <t>Gzira United</t>
  </si>
  <si>
    <t>NK Maribor</t>
  </si>
  <si>
    <t>NK CM Celje</t>
  </si>
  <si>
    <t>Bosnia &amp; Herzegovina, Premijer Liga</t>
  </si>
  <si>
    <t>Mladost DK</t>
  </si>
  <si>
    <t>Sloboda Tuzla</t>
  </si>
  <si>
    <t>Radnik Bijeljina</t>
  </si>
  <si>
    <t>FK Krupa</t>
  </si>
  <si>
    <t>AS Monaco</t>
  </si>
  <si>
    <t>FC Nantes</t>
  </si>
  <si>
    <t>Vasas SC</t>
  </si>
  <si>
    <t>Puskás Akadémia</t>
  </si>
  <si>
    <t>FC Voluntari</t>
  </si>
  <si>
    <t>Rudeš Zagreb</t>
  </si>
  <si>
    <t>NK Osijek</t>
  </si>
  <si>
    <t>FC Famalicão</t>
  </si>
  <si>
    <t>Gil Vicente</t>
  </si>
  <si>
    <t>FC Arouca</t>
  </si>
  <si>
    <t>Vitória Guimarães B</t>
  </si>
  <si>
    <t>Sporting Covilha</t>
  </si>
  <si>
    <t>Varzim SC</t>
  </si>
  <si>
    <t>Tatran Presov</t>
  </si>
  <si>
    <t>Zlate Moravce</t>
  </si>
  <si>
    <t>FK Senica</t>
  </si>
  <si>
    <t>Zemplin Michalovce</t>
  </si>
  <si>
    <t>FC Nitra</t>
  </si>
  <si>
    <t>Sport Podbrezova</t>
  </si>
  <si>
    <t>Algeria, Ligue 1</t>
  </si>
  <si>
    <t>DRB Tadjenanet</t>
  </si>
  <si>
    <t>USM Bel Abbès</t>
  </si>
  <si>
    <t>JS Kabylie</t>
  </si>
  <si>
    <t>ES Sétif</t>
  </si>
  <si>
    <t>NA Hussein Dey</t>
  </si>
  <si>
    <t>USM El Harrach</t>
  </si>
  <si>
    <t>Everton de Vina</t>
  </si>
  <si>
    <t>Tala'ea Al Jaish</t>
  </si>
  <si>
    <t>Ismaily SC</t>
  </si>
  <si>
    <t>Alcorcón</t>
  </si>
  <si>
    <t>CD Numancia</t>
  </si>
  <si>
    <t>Real Zaragoza</t>
  </si>
  <si>
    <t>SD Huesca</t>
  </si>
  <si>
    <t>Gornik Zabrze</t>
  </si>
  <si>
    <t>Cracovia</t>
  </si>
  <si>
    <t>Borac Banja Luka</t>
  </si>
  <si>
    <t>GOSK Gabela</t>
  </si>
  <si>
    <t>Bytovia</t>
  </si>
  <si>
    <t>Miedz Legnica</t>
  </si>
  <si>
    <t>Wigry Suwalki</t>
  </si>
  <si>
    <t>GKS Katowice</t>
  </si>
  <si>
    <t>Ruch Chorzow</t>
  </si>
  <si>
    <t>Olimpia Grudziadz</t>
  </si>
  <si>
    <t>Belgrano Córdoba</t>
  </si>
  <si>
    <t>CA Lanús</t>
  </si>
  <si>
    <t>Hamburger SV</t>
  </si>
  <si>
    <t>Schalke 04</t>
  </si>
  <si>
    <t>Vorskla</t>
  </si>
  <si>
    <t>FC Mariupol</t>
  </si>
  <si>
    <t>AC Prato</t>
  </si>
  <si>
    <t>Giana Erminio</t>
  </si>
  <si>
    <t>Hapoel Ashkelon</t>
  </si>
  <si>
    <t>Bnei Sakhnin</t>
  </si>
  <si>
    <t>Hassania Agadir</t>
  </si>
  <si>
    <t>Lille OSC</t>
  </si>
  <si>
    <t>Amiens SC</t>
  </si>
  <si>
    <t>Angers SCO</t>
  </si>
  <si>
    <t>Strasbourg</t>
  </si>
  <si>
    <t>Dijon FCO</t>
  </si>
  <si>
    <t>Albacete Balompie</t>
  </si>
  <si>
    <t>Rayo Vallecano</t>
  </si>
  <si>
    <t>Belgium, First Division</t>
  </si>
  <si>
    <t>Sint-Truiden</t>
  </si>
  <si>
    <t>Royal Antwerp</t>
  </si>
  <si>
    <t>KV Oostende</t>
  </si>
  <si>
    <t>Eupen</t>
  </si>
  <si>
    <t>Colon Santa Fe</t>
  </si>
  <si>
    <t>Vélez Sársfield</t>
  </si>
  <si>
    <t>Aban</t>
  </si>
  <si>
    <t>Racing Genk</t>
  </si>
  <si>
    <t>Standard Liège</t>
  </si>
  <si>
    <t>2-5</t>
  </si>
  <si>
    <t>Tristán Suárez</t>
  </si>
  <si>
    <t>Barracas Central</t>
  </si>
  <si>
    <t>CA Fénix Pilar</t>
  </si>
  <si>
    <t>Colegiales</t>
  </si>
  <si>
    <t>UAI Urquiza</t>
  </si>
  <si>
    <t>Deportivo Espanol</t>
  </si>
  <si>
    <t>Sampdoria</t>
  </si>
  <si>
    <t>Leones FC</t>
  </si>
  <si>
    <t>Barranquilla FC</t>
  </si>
  <si>
    <t>Real Santander</t>
  </si>
  <si>
    <t>1-4</t>
  </si>
  <si>
    <t>Costa Rica, Primera Division</t>
  </si>
  <si>
    <t>Universidad CR</t>
  </si>
  <si>
    <t>AD Carmelita</t>
  </si>
  <si>
    <t>CA Banfield</t>
  </si>
  <si>
    <t>Atl. Bucaramanga</t>
  </si>
  <si>
    <t>Sunday 8, April, 2018</t>
  </si>
  <si>
    <t>San Martín T.</t>
  </si>
  <si>
    <t>Alianza Petrolera</t>
  </si>
  <si>
    <t>Millonarios</t>
  </si>
  <si>
    <t>Estonia, Esiliiga</t>
  </si>
  <si>
    <t>FC Elva</t>
  </si>
  <si>
    <t>Tartu JK Welco</t>
  </si>
  <si>
    <t>FC Utrecht</t>
  </si>
  <si>
    <t>ADO Den Haag</t>
  </si>
  <si>
    <t>Riga FC</t>
  </si>
  <si>
    <t>Rigas Futbola skola</t>
  </si>
  <si>
    <t>Nykøbing FC</t>
  </si>
  <si>
    <t>Viborg FF</t>
  </si>
  <si>
    <t>Chonburi FC</t>
  </si>
  <si>
    <t>Chainat FC</t>
  </si>
  <si>
    <t>İstanbulspor AŞ</t>
  </si>
  <si>
    <t>Reggina Calcio</t>
  </si>
  <si>
    <t>US Lecce</t>
  </si>
  <si>
    <t>Triestina</t>
  </si>
  <si>
    <t>Padova</t>
  </si>
  <si>
    <t>Casertana</t>
  </si>
  <si>
    <t>Sicula Leonzio</t>
  </si>
  <si>
    <t>Virtus Francavilla</t>
  </si>
  <si>
    <t>Trapani Calcio</t>
  </si>
  <si>
    <t>Cosenza Calcio</t>
  </si>
  <si>
    <t>Catanzaro</t>
  </si>
  <si>
    <t>FC Crotone</t>
  </si>
  <si>
    <t>Bologna FC</t>
  </si>
  <si>
    <t>Djurgårdens IF</t>
  </si>
  <si>
    <t>Trelleborgs FF</t>
  </si>
  <si>
    <t>Venezia FC</t>
  </si>
  <si>
    <t>Brescia Calcio</t>
  </si>
  <si>
    <t>Helsingborg</t>
  </si>
  <si>
    <t>Östers IF</t>
  </si>
  <si>
    <t>AS Trencin</t>
  </si>
  <si>
    <t>Lokomotiv Moscow</t>
  </si>
  <si>
    <t>CD Lugo</t>
  </si>
  <si>
    <t>Real Oviedo</t>
  </si>
  <si>
    <t>Brøndby IF</t>
  </si>
  <si>
    <t>AC Horsens</t>
  </si>
  <si>
    <t>Switzerland, Super League</t>
  </si>
  <si>
    <t>St. Gallen</t>
  </si>
  <si>
    <t>BSC Young Boys</t>
  </si>
  <si>
    <t>2-4</t>
  </si>
  <si>
    <t>Lausanne-Sport</t>
  </si>
  <si>
    <t>FC Sion</t>
  </si>
  <si>
    <t>Husqvarna FF</t>
  </si>
  <si>
    <t>Mjällby AIF</t>
  </si>
  <si>
    <t>Neftchi Baku</t>
  </si>
  <si>
    <t>Teramo Calcio</t>
  </si>
  <si>
    <t>AC Renate</t>
  </si>
  <si>
    <t>Fidelis Andria</t>
  </si>
  <si>
    <t>Akragas</t>
  </si>
  <si>
    <t>AC Mestre</t>
  </si>
  <si>
    <t>Slaven Belupo</t>
  </si>
  <si>
    <t>HNK Rijeka</t>
  </si>
  <si>
    <t>Kawkab Marrakech</t>
  </si>
  <si>
    <t>Los Andes</t>
  </si>
  <si>
    <t>Ind. Rivadavia</t>
  </si>
  <si>
    <t>Bassano Virtus</t>
  </si>
  <si>
    <t>Sambenedettese</t>
  </si>
  <si>
    <t>Almirante Brown</t>
  </si>
  <si>
    <t>Sacachispas</t>
  </si>
  <si>
    <t>Sirius IK</t>
  </si>
  <si>
    <t>GIF Sundsvall</t>
  </si>
  <si>
    <t>Pro Vercelli</t>
  </si>
  <si>
    <t>Novara</t>
  </si>
  <si>
    <t>Cesena</t>
  </si>
  <si>
    <t>Virtus Entella</t>
  </si>
  <si>
    <t>Zaglebie Sosnowiec</t>
  </si>
  <si>
    <t>Odra Opole</t>
  </si>
  <si>
    <t>Udinese Calcio</t>
  </si>
  <si>
    <t>Lazio</t>
  </si>
  <si>
    <t>Czech Republic, 1. Liga</t>
  </si>
  <si>
    <t>Bohemians 1905</t>
  </si>
  <si>
    <t>Viktoria Plzen</t>
  </si>
  <si>
    <t>5-2</t>
  </si>
  <si>
    <t>Valletta FC</t>
  </si>
  <si>
    <t>Hamrun Spartans</t>
  </si>
  <si>
    <t>Monopoli</t>
  </si>
  <si>
    <t>AS Bisceglie</t>
  </si>
  <si>
    <t>NK Domzale</t>
  </si>
  <si>
    <t>ND Triglav</t>
  </si>
  <si>
    <t>Deportivo Toluca</t>
  </si>
  <si>
    <t>Tigres UANL</t>
  </si>
  <si>
    <t>Westerlo</t>
  </si>
  <si>
    <t>Roeselare</t>
  </si>
  <si>
    <t>CA Platense</t>
  </si>
  <si>
    <t>Estudiantes BsAs</t>
  </si>
  <si>
    <t>Talleres (RdE)</t>
  </si>
  <si>
    <t>Villa Dálmine</t>
  </si>
  <si>
    <t>AlbinoLeffe</t>
  </si>
  <si>
    <t>Brown de Adrogué</t>
  </si>
  <si>
    <t>Metropolitanos</t>
  </si>
  <si>
    <t>Zulia FC</t>
  </si>
  <si>
    <t>Deportes Quindío</t>
  </si>
  <si>
    <t>Orsomarso SC</t>
  </si>
  <si>
    <t>Atlético Nacional</t>
  </si>
  <si>
    <t>Ind. Medellin</t>
  </si>
  <si>
    <t>Ind. Santa Fe</t>
  </si>
  <si>
    <t>Rionegro Águilas</t>
  </si>
  <si>
    <t>Mineros Guyana</t>
  </si>
  <si>
    <t>Alebrijes de Oaxaca</t>
  </si>
  <si>
    <t>Bolivia, Liga Profesional</t>
  </si>
  <si>
    <t>Oriente Petrolero</t>
  </si>
  <si>
    <t>Jorge Wilstermann</t>
  </si>
  <si>
    <t>Deportes Tolima</t>
  </si>
  <si>
    <t>Junior Barranquilla</t>
  </si>
  <si>
    <t>Atlante FC</t>
  </si>
  <si>
    <t>Leones Negros</t>
  </si>
  <si>
    <t>Karpaty Lviv</t>
  </si>
  <si>
    <t>Zirka Kirovohrad</t>
  </si>
  <si>
    <t>Juventus Bucuresti</t>
  </si>
  <si>
    <t>Genclerbirligi</t>
  </si>
  <si>
    <t>Steaua Bucuresti</t>
  </si>
  <si>
    <t>CS Univ Craiova</t>
  </si>
  <si>
    <t>RC Lens</t>
  </si>
  <si>
    <t>AS Nancy</t>
  </si>
  <si>
    <t>Calcio Catania</t>
  </si>
  <si>
    <t>Juve Stabia</t>
  </si>
  <si>
    <t>FC Sumy</t>
  </si>
  <si>
    <t>Inhulets Petrove</t>
  </si>
  <si>
    <t>Olbia Calcio</t>
  </si>
  <si>
    <t>Hirnyk-Sport</t>
  </si>
  <si>
    <t>WSG Wattens</t>
  </si>
  <si>
    <t>IFK Göteborg</t>
  </si>
  <si>
    <t>Hammarby IF</t>
  </si>
  <si>
    <t>Viking FK</t>
  </si>
  <si>
    <t>Mjondalen IF</t>
  </si>
  <si>
    <t>Monday 9, April, 2018</t>
  </si>
  <si>
    <t>Tuesday 10, April, 2018</t>
  </si>
  <si>
    <t>Bangkok United</t>
  </si>
  <si>
    <t>Nakhonratchasima</t>
  </si>
  <si>
    <t>Esteghlal Tehran</t>
  </si>
  <si>
    <t>Sogdiana Jizzakh</t>
  </si>
  <si>
    <t>Navbahor</t>
  </si>
  <si>
    <t>Zenit-2</t>
  </si>
  <si>
    <t>Dynamo St Peter.</t>
  </si>
  <si>
    <t>Mosonmagyarovari</t>
  </si>
  <si>
    <t>Vác FC</t>
  </si>
  <si>
    <t>MTK Budapest</t>
  </si>
  <si>
    <t>Szegedi AK</t>
  </si>
  <si>
    <t>Académico Viseu</t>
  </si>
  <si>
    <t>Real SC</t>
  </si>
  <si>
    <t>UD Oliveirense</t>
  </si>
  <si>
    <t>Kuban Krasnodar</t>
  </si>
  <si>
    <t>Puszcza</t>
  </si>
  <si>
    <t>Avangard Kursk</t>
  </si>
  <si>
    <t>GKS Tychy</t>
  </si>
  <si>
    <t>Chojniczanka</t>
  </si>
  <si>
    <t>Chrobry Glogow</t>
  </si>
  <si>
    <t>Pogoń Siedlce</t>
  </si>
  <si>
    <t>Stal Mielec</t>
  </si>
  <si>
    <t>Stomil Olsztyn</t>
  </si>
  <si>
    <t>Gyori ETO FC</t>
  </si>
  <si>
    <t>Krylia Sovetov</t>
  </si>
  <si>
    <t>Envigado FC</t>
  </si>
  <si>
    <t>Wednesday 11, April, 2018</t>
  </si>
  <si>
    <t>Sepahan Esfahan</t>
  </si>
  <si>
    <t>Sanat Naft AC</t>
  </si>
  <si>
    <t>Siah Jamegan</t>
  </si>
  <si>
    <t>Paykan FC</t>
  </si>
  <si>
    <t>FC Nazareth Ilit</t>
  </si>
  <si>
    <t>MC Oran</t>
  </si>
  <si>
    <t>CR Belouizdad</t>
  </si>
  <si>
    <t>Hradec Kralove</t>
  </si>
  <si>
    <t>FK Tosno</t>
  </si>
  <si>
    <t>FC Liefering</t>
  </si>
  <si>
    <t>Shakhter Soligorsk</t>
  </si>
  <si>
    <t>Fortuna Sittard</t>
  </si>
  <si>
    <t>FC Volendam</t>
  </si>
  <si>
    <t>Nîmes Olympique</t>
  </si>
  <si>
    <t>FC Sochaux</t>
  </si>
  <si>
    <t>US Concarneau</t>
  </si>
  <si>
    <t>Pau FC</t>
  </si>
  <si>
    <t>Korona Kielce</t>
  </si>
  <si>
    <t>Wales, Premier League</t>
  </si>
  <si>
    <t>Bala Town</t>
  </si>
  <si>
    <t>The New Saints</t>
  </si>
  <si>
    <t>Atlético Tucumán</t>
  </si>
  <si>
    <t>Kaisar Kyzylorda</t>
  </si>
  <si>
    <t>Irtysh Pavlodar</t>
  </si>
  <si>
    <t>Gaz Metan Medias</t>
  </si>
  <si>
    <t>Dynamo Moscow</t>
  </si>
  <si>
    <t>Veres Rivne</t>
  </si>
  <si>
    <t>Shakhter Karagandy</t>
  </si>
  <si>
    <t>Beroe Stara Zagora</t>
  </si>
  <si>
    <t>Botev Plovdiv</t>
  </si>
  <si>
    <t>Naftovyk-Ukrnafta</t>
  </si>
  <si>
    <t>Pistoiese</t>
  </si>
  <si>
    <t>Paris FC</t>
  </si>
  <si>
    <t>Stade Reims</t>
  </si>
  <si>
    <t>Frosinone</t>
  </si>
  <si>
    <t>Spezia Calcio</t>
  </si>
  <si>
    <t>Cukaricki Belgrade</t>
  </si>
  <si>
    <t>Radnicki Nis</t>
  </si>
  <si>
    <t>AS Béziers</t>
  </si>
  <si>
    <t>Hoffenheim</t>
  </si>
  <si>
    <t>Piast Gliwice</t>
  </si>
  <si>
    <t>Sutjeska Niksic</t>
  </si>
  <si>
    <t>OFK Petrovac</t>
  </si>
  <si>
    <t>Floriana FC</t>
  </si>
  <si>
    <t>Levadiakos</t>
  </si>
  <si>
    <t>Asteras Tripoli</t>
  </si>
  <si>
    <t>Banik Ostrava</t>
  </si>
  <si>
    <t>Frydek-Mistek</t>
  </si>
  <si>
    <t>Ceske Budejovice</t>
  </si>
  <si>
    <t>Gavorrano</t>
  </si>
  <si>
    <t>Portugal, Primeira Liga</t>
  </si>
  <si>
    <t>CD Aves</t>
  </si>
  <si>
    <t>CD Feirense</t>
  </si>
  <si>
    <t>Balmazujvaros</t>
  </si>
  <si>
    <t>Diosgyori VTK</t>
  </si>
  <si>
    <t>Videoton FC</t>
  </si>
  <si>
    <t>Hapoel Raanana</t>
  </si>
  <si>
    <t>Slovacko</t>
  </si>
  <si>
    <t>1. FC Brno</t>
  </si>
  <si>
    <t>Maccabi Netanya</t>
  </si>
  <si>
    <t>Sivasspor</t>
  </si>
  <si>
    <t>Fenerbahçe SK</t>
  </si>
  <si>
    <t>Arsenal Tula</t>
  </si>
  <si>
    <t>IK Start</t>
  </si>
  <si>
    <t>1-6</t>
  </si>
  <si>
    <t>Anorthosis FC</t>
  </si>
  <si>
    <t>Macva Sabac</t>
  </si>
  <si>
    <t>Celik Zenica</t>
  </si>
  <si>
    <t>UD Las Palmas</t>
  </si>
  <si>
    <t>Real Sociedad</t>
  </si>
  <si>
    <t>Boavista FC</t>
  </si>
  <si>
    <t>GD Chaves</t>
  </si>
  <si>
    <t>Limerick FC</t>
  </si>
  <si>
    <t>Sligo Rovers</t>
  </si>
  <si>
    <t>Maccabi Haifa</t>
  </si>
  <si>
    <t>CSMS Iasi</t>
  </si>
  <si>
    <t>19:15</t>
  </si>
  <si>
    <t>KAA Gent</t>
  </si>
  <si>
    <t>19:45</t>
  </si>
  <si>
    <t>Atalanta Bergamo</t>
  </si>
  <si>
    <t>Inter Milano</t>
  </si>
  <si>
    <t>20:30</t>
  </si>
  <si>
    <t>FAR Rabat</t>
  </si>
  <si>
    <t>3-4</t>
  </si>
  <si>
    <t>Brazil, Serie B</t>
  </si>
  <si>
    <t>Vila Nova/GO</t>
  </si>
  <si>
    <t>Avai FC/SC</t>
  </si>
  <si>
    <t>Londrina/PR</t>
  </si>
  <si>
    <t>Boa Esporte/MG</t>
  </si>
  <si>
    <t>21:05</t>
  </si>
  <si>
    <t>CA Aldosivi</t>
  </si>
  <si>
    <t>Boyacá Chicó</t>
  </si>
  <si>
    <t>Paraguay, Primera Division</t>
  </si>
  <si>
    <t>22:15</t>
  </si>
  <si>
    <t>3 de Febrero</t>
  </si>
  <si>
    <t>Deportivo Santaní</t>
  </si>
  <si>
    <t>Saturday 14, April, 2018</t>
  </si>
  <si>
    <t>Friday 13, April, 2018</t>
  </si>
  <si>
    <t>23:30</t>
  </si>
  <si>
    <t>Portuguesa FC</t>
  </si>
  <si>
    <t>Curicó Unido</t>
  </si>
  <si>
    <t>Antofagasta</t>
  </si>
  <si>
    <t>LDU Quito</t>
  </si>
  <si>
    <t>PSIS Semarang</t>
  </si>
  <si>
    <t>PSMS Medan</t>
  </si>
  <si>
    <t>Córdoba CF</t>
  </si>
  <si>
    <t>Concordia Chiajna</t>
  </si>
  <si>
    <t>FK Orenburg</t>
  </si>
  <si>
    <t>FC Smolevichi</t>
  </si>
  <si>
    <t>FK Minsk</t>
  </si>
  <si>
    <t>SV Darmstadt</t>
  </si>
  <si>
    <t>Vejle BK</t>
  </si>
  <si>
    <t>Finland, Veikkausliiga</t>
  </si>
  <si>
    <t>TPS Turku</t>
  </si>
  <si>
    <t>Seinajoen JK</t>
  </si>
  <si>
    <t>FC Honka Espoo</t>
  </si>
  <si>
    <t>FC Lahti</t>
  </si>
  <si>
    <t>Manisaspor</t>
  </si>
  <si>
    <t>Erzurum BB</t>
  </si>
  <si>
    <t>Siracusa</t>
  </si>
  <si>
    <t>Norrköping</t>
  </si>
  <si>
    <t>Kalmar FF</t>
  </si>
  <si>
    <t>FK Tambov</t>
  </si>
  <si>
    <t>UD Almería</t>
  </si>
  <si>
    <t>FC Basel</t>
  </si>
  <si>
    <t>FC Zürich</t>
  </si>
  <si>
    <t>FK Napredak</t>
  </si>
  <si>
    <t>FK Vojvodina</t>
  </si>
  <si>
    <t>Nacional Madeira</t>
  </si>
  <si>
    <t>CD Santa Clara</t>
  </si>
  <si>
    <t>Rabotnicki Skopje</t>
  </si>
  <si>
    <t>Vardar Skopje</t>
  </si>
  <si>
    <t>Panachaiki FC</t>
  </si>
  <si>
    <t>Apollon Kalamaria</t>
  </si>
  <si>
    <t>AE Spartis</t>
  </si>
  <si>
    <t>Anagennisi Karditsa</t>
  </si>
  <si>
    <t>ES Metlaoui</t>
  </si>
  <si>
    <t>CO Médenine</t>
  </si>
  <si>
    <t>Club Africain Tunis</t>
  </si>
  <si>
    <t>CA Bizertin</t>
  </si>
  <si>
    <t>Stade Tunisien</t>
  </si>
  <si>
    <t>Étoile Sahel Sousse</t>
  </si>
  <si>
    <t>CS Sfaxien</t>
  </si>
  <si>
    <t>JS Kairouanaise</t>
  </si>
  <si>
    <t>Esperance Zarzis</t>
  </si>
  <si>
    <t>AS Gabès</t>
  </si>
  <si>
    <t>Atromitos FC</t>
  </si>
  <si>
    <t>Dorogi FC</t>
  </si>
  <si>
    <t>Pordenone</t>
  </si>
  <si>
    <t>Rende Calcio</t>
  </si>
  <si>
    <t>Matera Calcio</t>
  </si>
  <si>
    <t>PSV Eindhoven</t>
  </si>
  <si>
    <t>AFC Ajax</t>
  </si>
  <si>
    <t>Académica Coimbra</t>
  </si>
  <si>
    <t>Leixões SC</t>
  </si>
  <si>
    <t>FC Penafiel</t>
  </si>
  <si>
    <t>APOEL FC</t>
  </si>
  <si>
    <t>Omonia Nicosia</t>
  </si>
  <si>
    <t>Univ. Popayan</t>
  </si>
  <si>
    <t>Siroki Brijeg</t>
  </si>
  <si>
    <t>SK Brann</t>
  </si>
  <si>
    <t>LD Alajuelense</t>
  </si>
  <si>
    <t>AS Roma</t>
  </si>
  <si>
    <t>Brazil, Serie A</t>
  </si>
  <si>
    <t>Corinthians SP</t>
  </si>
  <si>
    <t>Fluminense RJ</t>
  </si>
  <si>
    <t>Juventud Unida (G)</t>
  </si>
  <si>
    <t>Instituto Córdoba</t>
  </si>
  <si>
    <t>Brazil, Serie C</t>
  </si>
  <si>
    <t>Salgueiro PE</t>
  </si>
  <si>
    <t>Botafogo PB</t>
  </si>
  <si>
    <t>Bogotá FC</t>
  </si>
  <si>
    <t>CS Emelec</t>
  </si>
  <si>
    <t>Ind. del Valle</t>
  </si>
  <si>
    <t>Sunday 15, April, 2018</t>
  </si>
  <si>
    <t>Monday 16, April, 2018</t>
  </si>
  <si>
    <t>Ittihad Alexandria</t>
  </si>
  <si>
    <t>Varbergs BoIS</t>
  </si>
  <si>
    <t>Mainz</t>
  </si>
  <si>
    <t>St Patricks Dublin</t>
  </si>
  <si>
    <t>Sport Boys Warnes</t>
  </si>
  <si>
    <t>Nacional Potosí</t>
  </si>
  <si>
    <t>Cúcuta Deportivo</t>
  </si>
  <si>
    <t>Perugia Calcio</t>
  </si>
  <si>
    <t>RE Mouscron</t>
  </si>
  <si>
    <t>Waasland-Beveren</t>
  </si>
  <si>
    <t>KV Kortrijk</t>
  </si>
  <si>
    <t>OH Leuven</t>
  </si>
  <si>
    <t>SC Heerenveen</t>
  </si>
  <si>
    <t>Villarreal CF</t>
  </si>
  <si>
    <t>CD Leganes</t>
  </si>
  <si>
    <t>Tuesday 17, April, 2018</t>
  </si>
  <si>
    <t>Wednesday 18, April, 2018</t>
  </si>
  <si>
    <t>Volyn Lutsk</t>
  </si>
  <si>
    <t>MFK Mikolaiv</t>
  </si>
  <si>
    <t>Kremen Kr.</t>
  </si>
  <si>
    <t>Academy Pandev</t>
  </si>
  <si>
    <t>CSKA Sofia</t>
  </si>
  <si>
    <t>Levski Sofia</t>
  </si>
  <si>
    <t>Rudar Pljevlja</t>
  </si>
  <si>
    <t>Örebro SK</t>
  </si>
  <si>
    <t>AIK Fotboll</t>
  </si>
  <si>
    <t>Switzerland, Challenge League</t>
  </si>
  <si>
    <t>FC Aarau</t>
  </si>
  <si>
    <t>Neuchâtel Xamax</t>
  </si>
  <si>
    <t>19:35</t>
  </si>
  <si>
    <t>SPAL 1907</t>
  </si>
  <si>
    <t>Valledupar FC</t>
  </si>
  <si>
    <t>Bulgaria, B PFG</t>
  </si>
  <si>
    <t>Maritsa Plovdiv</t>
  </si>
  <si>
    <t>Litex Lovech</t>
  </si>
  <si>
    <t>FC Luzern</t>
  </si>
  <si>
    <t>Levante UD</t>
  </si>
  <si>
    <t>Real Betis</t>
  </si>
  <si>
    <t>Cortuluá</t>
  </si>
  <si>
    <t>Thursday 19, April, 2018</t>
  </si>
  <si>
    <t>FC Bunyodkor</t>
  </si>
  <si>
    <t>Maccabi Herzliya</t>
  </si>
  <si>
    <t>USM Blida</t>
  </si>
  <si>
    <t>MC Alger</t>
  </si>
  <si>
    <t>O Médéa</t>
  </si>
  <si>
    <t>CS Constantine</t>
  </si>
  <si>
    <t>USM Alger</t>
  </si>
  <si>
    <t>FK Vozdovac</t>
  </si>
  <si>
    <t>0-6</t>
  </si>
  <si>
    <t>Austria Lustenau</t>
  </si>
  <si>
    <t>Hartberg</t>
  </si>
  <si>
    <t>IK Brage</t>
  </si>
  <si>
    <t>Stade Rennais</t>
  </si>
  <si>
    <t>Bourg-Peronnas</t>
  </si>
  <si>
    <t>Dundalk FC</t>
  </si>
  <si>
    <t>Derry City</t>
  </si>
  <si>
    <t>Sporting Braga</t>
  </si>
  <si>
    <t>Marítimo</t>
  </si>
  <si>
    <t>Trujillanos FC</t>
  </si>
  <si>
    <t>1:00</t>
  </si>
  <si>
    <t>Puebla FC</t>
  </si>
  <si>
    <t>1:15</t>
  </si>
  <si>
    <t>Estudiantes La Plata</t>
  </si>
  <si>
    <t>1:30</t>
  </si>
  <si>
    <t>Paysandu PA</t>
  </si>
  <si>
    <t>Londrina PR</t>
  </si>
  <si>
    <t>Sporting KC</t>
  </si>
  <si>
    <t>Whitecaps FC</t>
  </si>
  <si>
    <t>6-0</t>
  </si>
  <si>
    <t>Elazığspor</t>
  </si>
  <si>
    <t>11:30</t>
  </si>
  <si>
    <t>Bursaspor</t>
  </si>
  <si>
    <t>FC Vereya</t>
  </si>
  <si>
    <t>Boluspor</t>
  </si>
  <si>
    <t>Cremonese</t>
  </si>
  <si>
    <t>Cittadella</t>
  </si>
  <si>
    <t>Inter Turku</t>
  </si>
  <si>
    <t>Dinamo Minsk</t>
  </si>
  <si>
    <t>Qoqon FK</t>
  </si>
  <si>
    <t>Nasaf Qarshi</t>
  </si>
  <si>
    <t>Pogon Szczecin</t>
  </si>
  <si>
    <t>Östersunds FK</t>
  </si>
  <si>
    <t>Gimnàstic Tarragona</t>
  </si>
  <si>
    <t>United Arab Emirates, Pro League</t>
  </si>
  <si>
    <t>Wahda Abu Dhabi</t>
  </si>
  <si>
    <t>Ajman Club</t>
  </si>
  <si>
    <t>Zrinjski Mostar</t>
  </si>
  <si>
    <t>Montenegro, 1. CFL</t>
  </si>
  <si>
    <t>FK Kom</t>
  </si>
  <si>
    <t>Olympique Marseille</t>
  </si>
  <si>
    <t>Paksi FC</t>
  </si>
  <si>
    <t>União da Madeira</t>
  </si>
  <si>
    <t>NK Vitez</t>
  </si>
  <si>
    <t>FK Zeljeznicar</t>
  </si>
  <si>
    <t>Torpedo Zhodino</t>
  </si>
  <si>
    <t>Lokomotiv Tashkent</t>
  </si>
  <si>
    <t>16:45</t>
  </si>
  <si>
    <t>Stabaek</t>
  </si>
  <si>
    <t>Pafos FC</t>
  </si>
  <si>
    <t>17:05</t>
  </si>
  <si>
    <t>Hapoel Acre</t>
  </si>
  <si>
    <t>FC Thun</t>
  </si>
  <si>
    <t>Grasshoppers</t>
  </si>
  <si>
    <t>FC Lugano</t>
  </si>
  <si>
    <t>4-3</t>
  </si>
  <si>
    <t>FK Khimki</t>
  </si>
  <si>
    <t>19:05</t>
  </si>
  <si>
    <t>Piacenza Calcio</t>
  </si>
  <si>
    <t>CD Guabirá</t>
  </si>
  <si>
    <t>Bolívar</t>
  </si>
  <si>
    <t>Remo PA</t>
  </si>
  <si>
    <t>Globo FC RN</t>
  </si>
  <si>
    <t>Anzoátegui</t>
  </si>
  <si>
    <t>Aragua</t>
  </si>
  <si>
    <t>Deportivo Lara</t>
  </si>
  <si>
    <t>Caracas</t>
  </si>
  <si>
    <t>Deportivo La Guaira</t>
  </si>
  <si>
    <t>Avai FC SC</t>
  </si>
  <si>
    <t>Brasil Pelotas RS</t>
  </si>
  <si>
    <t>Guarani SP</t>
  </si>
  <si>
    <t>Sampaio Correa MA</t>
  </si>
  <si>
    <t>21:15</t>
  </si>
  <si>
    <t>Sporting Cristal</t>
  </si>
  <si>
    <t>Univ San Martín</t>
  </si>
  <si>
    <t>Friday 20, April, 2018</t>
  </si>
  <si>
    <t>Saturday 21, April, 2018</t>
  </si>
  <si>
    <t>Sunday 22, April, 2018</t>
  </si>
  <si>
    <t>CF Monterrey</t>
  </si>
  <si>
    <t>Lobos de la BUAP</t>
  </si>
  <si>
    <t>3:00</t>
  </si>
  <si>
    <t>10:00</t>
  </si>
  <si>
    <t>Akzhayik Oral</t>
  </si>
  <si>
    <t>Torpedo-MAZ</t>
  </si>
  <si>
    <t>Spartaks Jurmala</t>
  </si>
  <si>
    <t>Pattaya United</t>
  </si>
  <si>
    <t>RB Salzburg</t>
  </si>
  <si>
    <t>SCR Altach</t>
  </si>
  <si>
    <t>Səbail FK</t>
  </si>
  <si>
    <t>Pyunik FC</t>
  </si>
  <si>
    <t>Al Raja</t>
  </si>
  <si>
    <t>Teraktor Sazi</t>
  </si>
  <si>
    <t>MFK OKD Karvina</t>
  </si>
  <si>
    <t>Teplice</t>
  </si>
  <si>
    <t>FC Winterthur</t>
  </si>
  <si>
    <t>FC Wil</t>
  </si>
  <si>
    <t>FC Isloch</t>
  </si>
  <si>
    <t>FK Gorodeya</t>
  </si>
  <si>
    <t>Aiginiakos FC</t>
  </si>
  <si>
    <t>Aris Salonica</t>
  </si>
  <si>
    <t>Santarcangelo</t>
  </si>
  <si>
    <t>CD Tondela</t>
  </si>
  <si>
    <t>FK Sozopol</t>
  </si>
  <si>
    <t>FC Oborishte</t>
  </si>
  <si>
    <t>Hajduk Split</t>
  </si>
  <si>
    <t>Dinamo Zagreb</t>
  </si>
  <si>
    <t>Serbia, Jelen Superliga</t>
  </si>
  <si>
    <t>FK Backa</t>
  </si>
  <si>
    <t>FK Sarajevo</t>
  </si>
  <si>
    <t>Karabakh Agdam</t>
  </si>
  <si>
    <t>Slovan Liberec</t>
  </si>
  <si>
    <t>Slavia Praha</t>
  </si>
  <si>
    <t>Nest-Sotra</t>
  </si>
  <si>
    <t>Ullensaker Kisa</t>
  </si>
  <si>
    <t>Club Almagro</t>
  </si>
  <si>
    <t>Deportivo Morón</t>
  </si>
  <si>
    <t>Ypiranga RS</t>
  </si>
  <si>
    <t>Operário PR</t>
  </si>
  <si>
    <t>Atlético Mineiro MG</t>
  </si>
  <si>
    <t>Vitória BA</t>
  </si>
  <si>
    <t>Palmeiras SP</t>
  </si>
  <si>
    <t>Internacional RS</t>
  </si>
  <si>
    <t>Chapecoense SC</t>
  </si>
  <si>
    <t>Vasco da Gama RJ</t>
  </si>
  <si>
    <t>Tigres FC (COL)</t>
  </si>
  <si>
    <t>ABC Natal RN</t>
  </si>
  <si>
    <t>Juazeirense BA</t>
  </si>
  <si>
    <t>Seattle Sounders</t>
  </si>
  <si>
    <t>Minnesota United</t>
  </si>
  <si>
    <t>Estudiantes FC</t>
  </si>
  <si>
    <t>Deportivo Tachira</t>
  </si>
  <si>
    <t>Universidad Católica</t>
  </si>
  <si>
    <t>Audax Italiano</t>
  </si>
  <si>
    <t>Kolos Kovalivka</t>
  </si>
  <si>
    <t>Alki Oroklini</t>
  </si>
  <si>
    <t>4-5</t>
  </si>
  <si>
    <t>Brommapojkarna</t>
  </si>
  <si>
    <t>Odd BK</t>
  </si>
  <si>
    <t>FC Ashdod</t>
  </si>
  <si>
    <t>AC Ajaccio</t>
  </si>
  <si>
    <t>Monday 23, April, 2018</t>
  </si>
  <si>
    <t>Sport Recife PE</t>
  </si>
  <si>
    <t>Botafogo RJ</t>
  </si>
  <si>
    <t>Carabobo</t>
  </si>
  <si>
    <t>0:30</t>
  </si>
  <si>
    <t>1:05</t>
  </si>
  <si>
    <t>Independiente</t>
  </si>
  <si>
    <t>Metallurg Bekabad</t>
  </si>
  <si>
    <t>JS Saoura</t>
  </si>
  <si>
    <t>US Biskra</t>
  </si>
  <si>
    <t>Tuesday 24, April, 2018</t>
  </si>
  <si>
    <t>Apollon Larisa</t>
  </si>
  <si>
    <t>Taborsko</t>
  </si>
  <si>
    <t>Chabab Khénifra</t>
  </si>
  <si>
    <t>RoPS Rovaniemi</t>
  </si>
  <si>
    <t>Mladost Lucani</t>
  </si>
  <si>
    <t>Javor Ivanjica</t>
  </si>
  <si>
    <t>17:45</t>
  </si>
  <si>
    <t>Wednesday 25, April, 2018</t>
  </si>
  <si>
    <t>Jordan, Jordan League</t>
  </si>
  <si>
    <t>That Ras</t>
  </si>
  <si>
    <t>Ramtha Club</t>
  </si>
  <si>
    <t>14:45</t>
  </si>
  <si>
    <t>Shabab Al Urdun</t>
  </si>
  <si>
    <t>Mansheyat</t>
  </si>
  <si>
    <t>Hapoel Hadera</t>
  </si>
  <si>
    <t>Ahly Cairo</t>
  </si>
  <si>
    <t>Zamalek SC</t>
  </si>
  <si>
    <t>Thursday 26, April, 2018</t>
  </si>
  <si>
    <t>Friday 27, April, 2018</t>
  </si>
  <si>
    <t>Arema FC</t>
  </si>
  <si>
    <t>Persipura Jayapura</t>
  </si>
  <si>
    <t>Esperance ST</t>
  </si>
  <si>
    <t>Arka Gdynia</t>
  </si>
  <si>
    <t>1-5</t>
  </si>
  <si>
    <t>Istra 1961</t>
  </si>
  <si>
    <t>Arminia Bielefeld</t>
  </si>
  <si>
    <t>Kaiserslautern</t>
  </si>
  <si>
    <t>Palermo</t>
  </si>
  <si>
    <t>Stade Brestois</t>
  </si>
  <si>
    <t>Chamois Niortais</t>
  </si>
  <si>
    <t>Shamrock Rovers</t>
  </si>
  <si>
    <t>UCD Dublin</t>
  </si>
  <si>
    <t>Wexford Youths</t>
  </si>
  <si>
    <t>CF Reus Deportiu</t>
  </si>
  <si>
    <t>9:00</t>
  </si>
  <si>
    <t>FK Ordabasy</t>
  </si>
  <si>
    <t>Tom Tomsk</t>
  </si>
  <si>
    <t>Siam Navy</t>
  </si>
  <si>
    <t>Parma FC</t>
  </si>
  <si>
    <t>Ternana Calcio</t>
  </si>
  <si>
    <t>Pescara</t>
  </si>
  <si>
    <t>FK Poltava</t>
  </si>
  <si>
    <t>Wisla Plock</t>
  </si>
  <si>
    <t>Barcelona B</t>
  </si>
  <si>
    <t>Real Valladolid</t>
  </si>
  <si>
    <t>Cadiz CF</t>
  </si>
  <si>
    <t>Doxa Katokopia</t>
  </si>
  <si>
    <t>Moldova, Divizia Nationala</t>
  </si>
  <si>
    <t>FC Speranta</t>
  </si>
  <si>
    <t>Petrocub S-G</t>
  </si>
  <si>
    <t>BATE Borisov</t>
  </si>
  <si>
    <t>Northern Ireland, Premiership</t>
  </si>
  <si>
    <t>Ards FC</t>
  </si>
  <si>
    <t>Dungannon Swifts</t>
  </si>
  <si>
    <t>Glenavon</t>
  </si>
  <si>
    <t>Coleraine FC</t>
  </si>
  <si>
    <t>Vitória Setúbal</t>
  </si>
  <si>
    <t>Juventus FC</t>
  </si>
  <si>
    <t>Grêmio RS</t>
  </si>
  <si>
    <t>Girona FC</t>
  </si>
  <si>
    <t>Lithuania, A Liga</t>
  </si>
  <si>
    <t>FK Kauno Zalgiris</t>
  </si>
  <si>
    <t>FK Atlantas</t>
  </si>
  <si>
    <t>Buxoro FK</t>
  </si>
  <si>
    <t>Muang Thong Utd</t>
  </si>
  <si>
    <t>NAC Breda</t>
  </si>
  <si>
    <t>Sporting Gijón</t>
  </si>
  <si>
    <t>6-1</t>
  </si>
  <si>
    <t>KuPS Kuopio</t>
  </si>
  <si>
    <t>Ilves Tampere</t>
  </si>
  <si>
    <t>Rapperswil</t>
  </si>
  <si>
    <t>FC Wohlen</t>
  </si>
  <si>
    <t>Atlético Madrid</t>
  </si>
  <si>
    <t>FK Vitebsk</t>
  </si>
  <si>
    <t>15:50</t>
  </si>
  <si>
    <t>Olimpija Ljubljana</t>
  </si>
  <si>
    <t>Sigma Olomouc</t>
  </si>
  <si>
    <t>FK Zlin</t>
  </si>
  <si>
    <t>PS Kemi</t>
  </si>
  <si>
    <t>IFK Mariehamn</t>
  </si>
  <si>
    <t>Soproni VSE</t>
  </si>
  <si>
    <t>Sollentuna FK</t>
  </si>
  <si>
    <t>Fondi Calcio</t>
  </si>
  <si>
    <t>PAOK Salonica</t>
  </si>
  <si>
    <t>Olympiakos Pireus</t>
  </si>
  <si>
    <t>Panetolikos</t>
  </si>
  <si>
    <t>Levanger FK</t>
  </si>
  <si>
    <t>HamKam</t>
  </si>
  <si>
    <t>Sandnes Ulf</t>
  </si>
  <si>
    <t>Asane Fotball</t>
  </si>
  <si>
    <t>Floro SK</t>
  </si>
  <si>
    <t>San Lorenzo</t>
  </si>
  <si>
    <t>Radnik Surdulica</t>
  </si>
  <si>
    <t>Al Masry</t>
  </si>
  <si>
    <t>La Hoya Lorca</t>
  </si>
  <si>
    <t>Ceará SC CE</t>
  </si>
  <si>
    <t>CR Flamengo RJ</t>
  </si>
  <si>
    <t>São Paulo SP</t>
  </si>
  <si>
    <t>Bahia BA</t>
  </si>
  <si>
    <t>Atlético PR</t>
  </si>
  <si>
    <t>Joinville SC</t>
  </si>
  <si>
    <t>Bragantino SP</t>
  </si>
  <si>
    <t>20:45</t>
  </si>
  <si>
    <t>Cruzeiro MG</t>
  </si>
  <si>
    <t>Saturday 28, April, 2018</t>
  </si>
  <si>
    <t>Sunday 29, April, 2018</t>
  </si>
  <si>
    <t>FK Ural</t>
  </si>
  <si>
    <t>Atletico Rafaela</t>
  </si>
  <si>
    <t>Gimnasia Jujuy</t>
  </si>
  <si>
    <t>Bohemians FC</t>
  </si>
  <si>
    <t>Bray Wanderers</t>
  </si>
  <si>
    <t>Monagas SC</t>
  </si>
  <si>
    <t>Monday 30, April, 2018</t>
  </si>
  <si>
    <t>Tuesday 01, May, 2018</t>
  </si>
  <si>
    <t>Boa Esporte MG</t>
  </si>
  <si>
    <t>Juventude RS</t>
  </si>
  <si>
    <t>Fortaleza CE</t>
  </si>
  <si>
    <t>Soroksar</t>
  </si>
  <si>
    <t>Kisvárda FC</t>
  </si>
  <si>
    <t>FC Roskilde</t>
  </si>
  <si>
    <t>Budafoki LC</t>
  </si>
  <si>
    <t>Wednesday 02, May, 2018</t>
  </si>
  <si>
    <t>FK Liepaja</t>
  </si>
  <si>
    <t>Al Aqaba SC</t>
  </si>
  <si>
    <t>Eskişehirspor</t>
  </si>
  <si>
    <t>Paradou AC</t>
  </si>
  <si>
    <t xml:space="preserve">France, Ligue </t>
  </si>
  <si>
    <t>Cultural Leonesa</t>
  </si>
  <si>
    <t>Friday 04, May, 2018</t>
  </si>
  <si>
    <t>Monday 07, May, 2018</t>
  </si>
  <si>
    <t>HJK Helsinki</t>
  </si>
  <si>
    <t>VPS Vaasa</t>
  </si>
  <si>
    <t>Adana Demirspor</t>
  </si>
  <si>
    <t>IFK Värnamo</t>
  </si>
  <si>
    <t>Iceland, Urvalsdeild</t>
  </si>
  <si>
    <t>20:15</t>
  </si>
  <si>
    <t>Keflavik IF</t>
  </si>
  <si>
    <t>UMF Grindavik</t>
  </si>
  <si>
    <t>Banants Yerevan</t>
  </si>
  <si>
    <t>Stumbras Kaunas</t>
  </si>
  <si>
    <t>Tuesday 08, May, 2018</t>
  </si>
  <si>
    <t>Wednesday 09, May, 2018</t>
  </si>
  <si>
    <t>Gandzasar Kapan</t>
  </si>
  <si>
    <t>Croatia, 2. HNL</t>
  </si>
  <si>
    <t>Lucko Zagreb</t>
  </si>
  <si>
    <t>NK Varaždin</t>
  </si>
  <si>
    <t>FK Palanga</t>
  </si>
  <si>
    <t>NK Solin</t>
  </si>
  <si>
    <t>Hajduk Split II</t>
  </si>
  <si>
    <t>Italy, Coppa Italia</t>
  </si>
  <si>
    <t>AC Milan</t>
  </si>
  <si>
    <t>Buqa'a Amman</t>
  </si>
  <si>
    <t>Stade Gabésien</t>
  </si>
  <si>
    <t>Thursday 10, May, 2018</t>
  </si>
  <si>
    <t>Pakhtakor</t>
  </si>
  <si>
    <t>Wiener Neustadt</t>
  </si>
  <si>
    <t>Avellino</t>
  </si>
  <si>
    <t>France, Ligue</t>
  </si>
  <si>
    <t>LB Châteauroux</t>
  </si>
  <si>
    <t>Shelbourne FC</t>
  </si>
  <si>
    <t>Iceland, 1 deild</t>
  </si>
  <si>
    <t>Trottur Reykjavik</t>
  </si>
  <si>
    <t>Fram Reykjavik</t>
  </si>
  <si>
    <t>Friday 11, May, 2018</t>
  </si>
  <si>
    <t>11:15</t>
  </si>
  <si>
    <t>Sporting Lisboa B</t>
  </si>
  <si>
    <t>11:45</t>
  </si>
  <si>
    <t>Police Tero FC</t>
  </si>
  <si>
    <t>Buriram United</t>
  </si>
  <si>
    <t>Malaysia, Super League</t>
  </si>
  <si>
    <t>Selangor FA</t>
  </si>
  <si>
    <t>Darul Takzim</t>
  </si>
  <si>
    <t>Nieciecza KS</t>
  </si>
  <si>
    <t>CA Huracán</t>
  </si>
  <si>
    <t>KR Reykjavik</t>
  </si>
  <si>
    <t>FS METTA/LU Riga</t>
  </si>
  <si>
    <t>HK Kopavogur</t>
  </si>
  <si>
    <t>Vikingur Olafsvik</t>
  </si>
  <si>
    <t>Breidablik</t>
  </si>
  <si>
    <t>Athletic Bilbao</t>
  </si>
  <si>
    <t>SJ Earthquakes</t>
  </si>
  <si>
    <t>Belenenses</t>
  </si>
  <si>
    <t>Tupi MG</t>
  </si>
  <si>
    <t>Botafogo SP</t>
  </si>
  <si>
    <t>Figueirense SC</t>
  </si>
  <si>
    <t>CSA AL</t>
  </si>
  <si>
    <t>Saturday 12, May, 2018</t>
  </si>
  <si>
    <t>Sunday 13, May, 2018</t>
  </si>
  <si>
    <t>Fiorentina</t>
  </si>
  <si>
    <t>MSV Duisburg</t>
  </si>
  <si>
    <t>Jahn Regensburg</t>
  </si>
  <si>
    <t>Mlada Boleslav</t>
  </si>
  <si>
    <t>Molde FK</t>
  </si>
  <si>
    <t>FK Bodo/Glimt</t>
  </si>
  <si>
    <t>Sevilla Atletico</t>
  </si>
  <si>
    <t>Zimbru Chisinau</t>
  </si>
  <si>
    <t>Sporting Lisboa</t>
  </si>
  <si>
    <t>Fjölnir</t>
  </si>
  <si>
    <t>FH Hafnarfjordur</t>
  </si>
  <si>
    <t>Liverpool (URU)</t>
  </si>
  <si>
    <t>Danubio FC</t>
  </si>
  <si>
    <t>SSC Napoli</t>
  </si>
  <si>
    <t>Vila Nova GO</t>
  </si>
  <si>
    <t>Ponte Preta SP</t>
  </si>
  <si>
    <t>Tombense FC MG</t>
  </si>
  <si>
    <t>Portland Timbers</t>
  </si>
  <si>
    <t>Valur Reykjavik</t>
  </si>
  <si>
    <t>Fylkir FC</t>
  </si>
  <si>
    <t>Deportivo Cuenca</t>
  </si>
  <si>
    <t>Barcelona SC</t>
  </si>
  <si>
    <t>Le Havre AC</t>
  </si>
  <si>
    <t>Tuesday 15, May, 2018</t>
  </si>
  <si>
    <t>Monday 14, May, 2018</t>
  </si>
  <si>
    <t>Wednesday 16, May, 2018</t>
  </si>
  <si>
    <t>Fotbal Trinec</t>
  </si>
  <si>
    <t>FC Vlasim</t>
  </si>
  <si>
    <t>FC Milsami</t>
  </si>
  <si>
    <t>Germany, 2nd Bundesliga</t>
  </si>
  <si>
    <t>Erzgebirge Aue</t>
  </si>
  <si>
    <t>Leiknir Reykjavik</t>
  </si>
  <si>
    <t>Zamora FC</t>
  </si>
  <si>
    <t>Friday 18, May, 2018</t>
  </si>
  <si>
    <t>FK Kyzylzhar</t>
  </si>
  <si>
    <t>Celta de Vigo</t>
  </si>
  <si>
    <t>5-3</t>
  </si>
  <si>
    <t>Haladas</t>
  </si>
  <si>
    <t>Ujpest FC</t>
  </si>
  <si>
    <t>Göztepe Izmir</t>
  </si>
  <si>
    <t>KSC Lokeren</t>
  </si>
  <si>
    <t>Longford Town</t>
  </si>
  <si>
    <t>Paris St. Germain</t>
  </si>
  <si>
    <t>Nacional (URU)</t>
  </si>
  <si>
    <t>Oeste SP</t>
  </si>
  <si>
    <t>Cuiabá MT</t>
  </si>
  <si>
    <t>FC Dallas</t>
  </si>
  <si>
    <t>12:15</t>
  </si>
  <si>
    <t>Sukhothai FC</t>
  </si>
  <si>
    <t>Torino FC</t>
  </si>
  <si>
    <t>14:15</t>
  </si>
  <si>
    <t>FK Karlskrona</t>
  </si>
  <si>
    <t>SKN St. Pölten</t>
  </si>
  <si>
    <t>BFC Siofok</t>
  </si>
  <si>
    <t>Zaria Balti</t>
  </si>
  <si>
    <t>Dinamo-Auto</t>
  </si>
  <si>
    <t>Sfîntul Gheorghe</t>
  </si>
  <si>
    <t>América Mineiro</t>
  </si>
  <si>
    <t>Luverdense MT</t>
  </si>
  <si>
    <t>Atletico AC</t>
  </si>
  <si>
    <t>Saturday 19, May, 2018</t>
  </si>
  <si>
    <t>Sunday 20, May, 2018</t>
  </si>
  <si>
    <t>Finland, Ykkonen</t>
  </si>
  <si>
    <t>AC Kajaani</t>
  </si>
  <si>
    <t>FC Haka</t>
  </si>
  <si>
    <t>Maccabi Tel Aviv</t>
  </si>
  <si>
    <t>Monday 21, May, 2018</t>
  </si>
  <si>
    <t>1:45</t>
  </si>
  <si>
    <t>Sriwijaya FC</t>
  </si>
  <si>
    <t>Bhayangkara Utd</t>
  </si>
  <si>
    <t>14:49</t>
  </si>
  <si>
    <t>14:56</t>
  </si>
  <si>
    <t>Qyzylqum</t>
  </si>
  <si>
    <t>Kuala Lumpur</t>
  </si>
  <si>
    <t>Kelantan FA</t>
  </si>
  <si>
    <t>Terengganu</t>
  </si>
  <si>
    <t>Perak FA</t>
  </si>
  <si>
    <t>Estonia, Meistriliiga</t>
  </si>
  <si>
    <t>Paide</t>
  </si>
  <si>
    <t>Trans Narva</t>
  </si>
  <si>
    <t>Vikingur Reykjavik</t>
  </si>
  <si>
    <t>Stjarnan FC</t>
  </si>
  <si>
    <t>Stat</t>
  </si>
  <si>
    <t>Home Team</t>
  </si>
  <si>
    <t>*</t>
  </si>
  <si>
    <t>Tuesday ~ May 22, 2018</t>
  </si>
  <si>
    <t>Negeri Sembilan</t>
  </si>
  <si>
    <t>MFK Ruzomberok</t>
  </si>
  <si>
    <t>FC Kuressaare</t>
  </si>
  <si>
    <t>Parnu</t>
  </si>
  <si>
    <t>JK Tallinna Kalev</t>
  </si>
  <si>
    <t>Nomme Kalju</t>
  </si>
  <si>
    <t>Örgryte IS</t>
  </si>
  <si>
    <t>Landskrona BoIS</t>
  </si>
  <si>
    <t>Halmstads BK</t>
  </si>
  <si>
    <t>Jomo Cosmos</t>
  </si>
  <si>
    <t>Wednesday ~ May 23, 2018</t>
  </si>
  <si>
    <t>Thursday ~ May 24, 2018</t>
  </si>
  <si>
    <t>Nomme Kalju II</t>
  </si>
  <si>
    <t>KPV Kokkola</t>
  </si>
  <si>
    <t>Levadia II Tallinn</t>
  </si>
  <si>
    <t>Dalkurd FF</t>
  </si>
  <si>
    <t>Tulevik Viljandi</t>
  </si>
  <si>
    <t>Vietnam, V-League</t>
  </si>
  <si>
    <t>Hoang Anh Gia Lai</t>
  </si>
  <si>
    <t>Song Lam Nghe An</t>
  </si>
  <si>
    <t>Air Force Central</t>
  </si>
  <si>
    <t>6-3</t>
  </si>
  <si>
    <t>Denmark, 2nd Division</t>
  </si>
  <si>
    <t>Hvidovre IF</t>
  </si>
  <si>
    <t>BK Avarta</t>
  </si>
  <si>
    <t>IF Lyseng</t>
  </si>
  <si>
    <t>B93 København</t>
  </si>
  <si>
    <t>Norway, 2nd Division</t>
  </si>
  <si>
    <t>KFUM Oslo</t>
  </si>
  <si>
    <t>Kjelsas</t>
  </si>
  <si>
    <t>Port FC</t>
  </si>
  <si>
    <t>T&amp;T Ha Noi</t>
  </si>
  <si>
    <t>Thanh Hoa FC</t>
  </si>
  <si>
    <t>Singapore, S-league</t>
  </si>
  <si>
    <t>Home United</t>
  </si>
  <si>
    <t>Brunei DPMM FC</t>
  </si>
  <si>
    <t>Jammerbugt FC</t>
  </si>
  <si>
    <t>Skovshoved IF</t>
  </si>
  <si>
    <t>Hillerod</t>
  </si>
  <si>
    <t>Odder IGF</t>
  </si>
  <si>
    <t>FK Jablonec</t>
  </si>
  <si>
    <t>Dukla Praha</t>
  </si>
  <si>
    <t>FF Jaro</t>
  </si>
  <si>
    <t>PKNP FC</t>
  </si>
  <si>
    <t>Melaka United</t>
  </si>
  <si>
    <t>Baerum SK</t>
  </si>
  <si>
    <t>Honefoss BK</t>
  </si>
  <si>
    <t>Raufoss IL</t>
  </si>
  <si>
    <t>Moss FK</t>
  </si>
  <si>
    <t>Sweden, Div 1 Södra</t>
  </si>
  <si>
    <t>Oskarshamns AIK</t>
  </si>
  <si>
    <t>Utsiktens BK</t>
  </si>
  <si>
    <t>UMF Selfoss</t>
  </si>
  <si>
    <t>IF Magni</t>
  </si>
  <si>
    <t>CD Comerciantes</t>
  </si>
  <si>
    <t>Sport Huancayo</t>
  </si>
  <si>
    <t>Atlético Fénix</t>
  </si>
  <si>
    <t>CD Huachipato</t>
  </si>
  <si>
    <t>Univ de Chile</t>
  </si>
  <si>
    <t>Goiás GO</t>
  </si>
  <si>
    <t>Sao Bento SP</t>
  </si>
  <si>
    <t>Real Salt Lake</t>
  </si>
  <si>
    <t>Persela Lamongan</t>
  </si>
  <si>
    <t>PS TIRA</t>
  </si>
  <si>
    <t>Friday ~ May 25, 2018</t>
  </si>
  <si>
    <t>Monday ~ May 28, 2018</t>
  </si>
  <si>
    <t>Can Tho FC</t>
  </si>
  <si>
    <t>SHB-Da Nang FC</t>
  </si>
  <si>
    <t>Binh Duong FC</t>
  </si>
  <si>
    <t>Sai Gon FC</t>
  </si>
  <si>
    <t>Persebaya Surabaya</t>
  </si>
  <si>
    <t>Skovde AIK</t>
  </si>
  <si>
    <t>0-5</t>
  </si>
  <si>
    <t>Stabaek 2</t>
  </si>
  <si>
    <t>Grorud IL</t>
  </si>
  <si>
    <t>Ayacucho FC</t>
  </si>
  <si>
    <t>Independiente FBC</t>
  </si>
  <si>
    <t>Sol de América</t>
  </si>
  <si>
    <t>Tuesday ~ May 29, 2018</t>
  </si>
  <si>
    <t>Sanna Khanh Hoa</t>
  </si>
  <si>
    <t>Nam Dinh FC</t>
  </si>
  <si>
    <t>Ho Chi Minh</t>
  </si>
  <si>
    <t>Quang Nam FC</t>
  </si>
  <si>
    <t>Young Lions</t>
  </si>
  <si>
    <t>Tampines Rovers</t>
  </si>
  <si>
    <t>Barito Putera</t>
  </si>
  <si>
    <t>Persija Jakarta</t>
  </si>
  <si>
    <t>Wednesday ~ May 30, 2018</t>
  </si>
  <si>
    <t>Kairat Almaty</t>
  </si>
  <si>
    <t>FK Aktobe</t>
  </si>
  <si>
    <t>Mvo Wanderers</t>
  </si>
  <si>
    <t>Thursday ~ May 31, 2018</t>
  </si>
  <si>
    <t>Kedah FA</t>
  </si>
  <si>
    <t>Cobh Ramblers</t>
  </si>
  <si>
    <t>Drogheda Utd</t>
  </si>
  <si>
    <t>Cabinteely FC</t>
  </si>
  <si>
    <t>Friday ~ June 01, 2018</t>
  </si>
  <si>
    <t>FC Sydvest</t>
  </si>
  <si>
    <t>BK Marienlyst</t>
  </si>
  <si>
    <t>Kjellerup IF</t>
  </si>
  <si>
    <t>Kolding IF</t>
  </si>
  <si>
    <t>Næstved BK</t>
  </si>
  <si>
    <t>Dalum IF</t>
  </si>
  <si>
    <t>Balestier Khalsa</t>
  </si>
  <si>
    <t>Geylang</t>
  </si>
  <si>
    <t>Warriors FC (SG)</t>
  </si>
  <si>
    <t>Hougang United</t>
  </si>
  <si>
    <t>Nyköpings BIS</t>
  </si>
  <si>
    <t>Ljungskile SK</t>
  </si>
  <si>
    <t>EIF Ekenas</t>
  </si>
  <si>
    <t>Klubi 04</t>
  </si>
  <si>
    <t>Fløy IL</t>
  </si>
  <si>
    <t>Egersunds IK</t>
  </si>
  <si>
    <t>Asker Fotball</t>
  </si>
  <si>
    <t>Nybergsund IL-Trysil</t>
  </si>
  <si>
    <t>Vasteras SK FK</t>
  </si>
  <si>
    <t>Team Thoren</t>
  </si>
  <si>
    <t>Karlslunds IF HFK</t>
  </si>
  <si>
    <t>Akropolis IF</t>
  </si>
  <si>
    <t>Arameiska-Syrianska</t>
  </si>
  <si>
    <t>Carlstad United</t>
  </si>
  <si>
    <t>1-8</t>
  </si>
  <si>
    <t>IK Oddevold</t>
  </si>
  <si>
    <t>Ängelholms FF</t>
  </si>
  <si>
    <t>Grebbestads</t>
  </si>
  <si>
    <t>IR Reykjavik</t>
  </si>
  <si>
    <t>Thor Akureyri</t>
  </si>
  <si>
    <t>Degerfors IF</t>
  </si>
  <si>
    <t>Rampla Juniors</t>
  </si>
  <si>
    <t>Tombense FC/MG</t>
  </si>
  <si>
    <t>Cuiabá/MT</t>
  </si>
  <si>
    <t>Bragantino/SP</t>
  </si>
  <si>
    <t>Chile, Primera B</t>
  </si>
  <si>
    <t>Santiago Morning</t>
  </si>
  <si>
    <t>Cobresal</t>
  </si>
  <si>
    <t>Unión San Felipe</t>
  </si>
  <si>
    <t>Rangers Talca</t>
  </si>
  <si>
    <t>Santa Cruz/PE</t>
  </si>
  <si>
    <t>Juazeirense/BA</t>
  </si>
  <si>
    <t>Los Angeles Galaxy</t>
  </si>
  <si>
    <t>Vasco da Gama/RJ</t>
  </si>
  <si>
    <t>Botafogo/RJ</t>
  </si>
  <si>
    <t>Tecnico U.</t>
  </si>
  <si>
    <t>New York City FC</t>
  </si>
  <si>
    <t>Orlando City SC</t>
  </si>
  <si>
    <t>Columbus Crew</t>
  </si>
  <si>
    <t>Toronto FC</t>
  </si>
  <si>
    <t>Los Angeles FC</t>
  </si>
  <si>
    <t>Chicago Fire</t>
  </si>
  <si>
    <t>Japan, J.League 2</t>
  </si>
  <si>
    <t>Oita Trinita</t>
  </si>
  <si>
    <t>Roasso Kumamoto</t>
  </si>
  <si>
    <t>Rakow Czestochowa</t>
  </si>
  <si>
    <t>VSK Aarhus</t>
  </si>
  <si>
    <t>FK Mjolner</t>
  </si>
  <si>
    <t>Fram Larvik</t>
  </si>
  <si>
    <t>Alta IF</t>
  </si>
  <si>
    <t>Albirex Niigata (S)</t>
  </si>
  <si>
    <t>Ullensaker/Kisa</t>
  </si>
  <si>
    <t>Madura United FC</t>
  </si>
  <si>
    <t>Bali United Pusam</t>
  </si>
  <si>
    <t>Åtvidabergs FF</t>
  </si>
  <si>
    <t>Assyriska FF</t>
  </si>
  <si>
    <t>Falkenbergs FF</t>
  </si>
  <si>
    <t>KA Akureyri</t>
  </si>
  <si>
    <t>Strommen IF</t>
  </si>
  <si>
    <t>Notodden FK</t>
  </si>
  <si>
    <t>Odd Grenland 2</t>
  </si>
  <si>
    <t>Ypiranga/RS</t>
  </si>
  <si>
    <t>Botafogo/SP</t>
  </si>
  <si>
    <t>Alianza Lima</t>
  </si>
  <si>
    <t>Unión Comercio</t>
  </si>
  <si>
    <t>Bolivia, Liga Profesional Boliviano</t>
  </si>
  <si>
    <t>The Strongest</t>
  </si>
  <si>
    <t>Bahia/BA</t>
  </si>
  <si>
    <t>Grêmio/RS</t>
  </si>
  <si>
    <t>CR Flamengo/RJ</t>
  </si>
  <si>
    <t>Corinthians/SP</t>
  </si>
  <si>
    <t>San Marcos Arica</t>
  </si>
  <si>
    <t>Coquimbo Unido</t>
  </si>
  <si>
    <t>Deportivo Capiatá</t>
  </si>
  <si>
    <t>Olimpia Asunción</t>
  </si>
  <si>
    <t>CA Torque</t>
  </si>
  <si>
    <t>Defensor Sporting</t>
  </si>
  <si>
    <t>Saturday ~ June 02, 2018</t>
  </si>
  <si>
    <t>Sunday ~ June 03, 2018</t>
  </si>
  <si>
    <t>Monday ~ June 04, 2018</t>
  </si>
  <si>
    <t>PSM Makassar</t>
  </si>
  <si>
    <t>Athlone Town</t>
  </si>
  <si>
    <t>General Díaz</t>
  </si>
  <si>
    <t>Gefle IF</t>
  </si>
  <si>
    <t>Binacional</t>
  </si>
  <si>
    <t>Tuesday ~ June 05, 2018</t>
  </si>
  <si>
    <t>Torns IF</t>
  </si>
  <si>
    <t>Tvaakers IF</t>
  </si>
  <si>
    <t>Kristianstads FF</t>
  </si>
  <si>
    <t>Pahang FA</t>
  </si>
  <si>
    <t>Rynninge IK</t>
  </si>
  <si>
    <t>Lunds BK</t>
  </si>
  <si>
    <t>Real Garcilaso</t>
  </si>
  <si>
    <t>Wednesday ~ June 06, 2018</t>
  </si>
  <si>
    <t>Canc</t>
  </si>
  <si>
    <t>CA Progreso</t>
  </si>
  <si>
    <t>Thursday ~ June 07, 2018</t>
  </si>
  <si>
    <t>Friday ~ June 08, 2018</t>
  </si>
  <si>
    <t>IA Akranes</t>
  </si>
  <si>
    <t>UMF Njardvik</t>
  </si>
  <si>
    <t>Ringkøbing IF</t>
  </si>
  <si>
    <t>Greve Fodbold</t>
  </si>
  <si>
    <t>BK Frem</t>
  </si>
  <si>
    <t>Prachuap</t>
  </si>
  <si>
    <t>Bangkok Glass</t>
  </si>
  <si>
    <t>Suphanburi FC</t>
  </si>
  <si>
    <t>Sogndal</t>
  </si>
  <si>
    <t>HIFK Helsinki</t>
  </si>
  <si>
    <t>FC KTP</t>
  </si>
  <si>
    <t>JJK Jyväskylä</t>
  </si>
  <si>
    <t>AC Oulu</t>
  </si>
  <si>
    <t>IBV Vestmannaeyjar</t>
  </si>
  <si>
    <t>FK Vidar</t>
  </si>
  <si>
    <t>Elverum Fotball</t>
  </si>
  <si>
    <t>Fredrikstad FK</t>
  </si>
  <si>
    <t>AFC Eskilstuna</t>
  </si>
  <si>
    <t>Tupi/MG</t>
  </si>
  <si>
    <t>Sao Bento/SP</t>
  </si>
  <si>
    <t>Fortaleza/CE</t>
  </si>
  <si>
    <t>Botafogo/PB</t>
  </si>
  <si>
    <t>Saturday ~ June 09, 2018</t>
  </si>
  <si>
    <t>Bryne FK</t>
  </si>
  <si>
    <t>Vard Haugesund</t>
  </si>
  <si>
    <t>Valerenga 2</t>
  </si>
  <si>
    <t>Nardo FK</t>
  </si>
  <si>
    <t>Tromso IL</t>
  </si>
  <si>
    <t>Rosenborg BK</t>
  </si>
  <si>
    <t>Sunday ~ June 10, 2018</t>
  </si>
  <si>
    <t>Monday ~ June 11, 2018</t>
  </si>
  <si>
    <t>Tuesday ~ June 12, 2018</t>
  </si>
  <si>
    <t>Haukar</t>
  </si>
  <si>
    <t>Goiás/GO</t>
  </si>
  <si>
    <t>Wednesday ~ June 13, 2018</t>
  </si>
  <si>
    <t>Friday ~ June 15, 2018</t>
  </si>
  <si>
    <t>Næsby BK</t>
  </si>
  <si>
    <t>Hellerup IK</t>
  </si>
  <si>
    <t>Stjørdals-Blink</t>
  </si>
  <si>
    <t>Joinville/SC</t>
  </si>
  <si>
    <t>Salgueiro/PE</t>
  </si>
  <si>
    <t>Atlético/GO</t>
  </si>
  <si>
    <t>Saturday ~ June 16, 2018</t>
  </si>
  <si>
    <t>Sunday ~ June 17, 2018</t>
  </si>
  <si>
    <t>FC Astana</t>
  </si>
  <si>
    <t>Kongsvinger</t>
  </si>
  <si>
    <t>Monday ~ June 18, 2018</t>
  </si>
  <si>
    <t>PKNS FC</t>
  </si>
  <si>
    <t>Tuesday ~ June 19, 2018</t>
  </si>
  <si>
    <t>VMFD Zalgiris</t>
  </si>
  <si>
    <t>FK Suduva</t>
  </si>
  <si>
    <t>FK Jonava</t>
  </si>
  <si>
    <t>Wednesday ~ June 20, 2018</t>
  </si>
  <si>
    <t>BK Forward</t>
  </si>
  <si>
    <t>Thursday ~ June 21, 2018</t>
  </si>
  <si>
    <t>Hai Phong FC</t>
  </si>
  <si>
    <t>Than Quang Ninh</t>
  </si>
  <si>
    <t>Friday ~ June 22, 2018</t>
  </si>
  <si>
    <t>Philadelphia Union</t>
  </si>
  <si>
    <t>Coritiba/PR</t>
  </si>
  <si>
    <t>Figueirense/SC</t>
  </si>
  <si>
    <t>Saturday ~ June 23, 2018</t>
  </si>
  <si>
    <t>Eskilsminne</t>
  </si>
  <si>
    <t>Sandefjord</t>
  </si>
  <si>
    <t>7-2</t>
  </si>
  <si>
    <t>Atlanta United</t>
  </si>
  <si>
    <t>Sunday ~ June 24, 2018</t>
  </si>
  <si>
    <t>Monday ~ June 25, 2018</t>
  </si>
  <si>
    <t>Tuesday ~ June 26, 2018</t>
  </si>
  <si>
    <t>Wednesday ~ June 27, 2018</t>
  </si>
  <si>
    <t>Friday ~ June 29, 2018</t>
  </si>
  <si>
    <t>CSA/AL</t>
  </si>
  <si>
    <t>Valmieras FK</t>
  </si>
  <si>
    <t>3-5</t>
  </si>
  <si>
    <t>Arameisk-Syrianska</t>
  </si>
  <si>
    <t>Criciúma/SC</t>
  </si>
  <si>
    <t>Nautico/PE</t>
  </si>
  <si>
    <t>Atletico/AC</t>
  </si>
  <si>
    <t>Saturday ~ June 30, 2018</t>
  </si>
  <si>
    <t>Fagiano Okayama</t>
  </si>
  <si>
    <t>Zweigen Kanazawa</t>
  </si>
  <si>
    <t>Sheriff Tiraspol</t>
  </si>
  <si>
    <t>Ranheim Fotball</t>
  </si>
  <si>
    <t>Nybergsund</t>
  </si>
  <si>
    <t>Confiança/SE</t>
  </si>
  <si>
    <t>Sampaio Correa/MA</t>
  </si>
  <si>
    <t>ABC Natal/RN</t>
  </si>
  <si>
    <t>Guayaquil City</t>
  </si>
  <si>
    <t>Sunday ~ July 01, 2018</t>
  </si>
  <si>
    <t>Lillestrom SK</t>
  </si>
  <si>
    <t>Stromsgodset IF</t>
  </si>
  <si>
    <t>Monday ~ July 02, 2018</t>
  </si>
  <si>
    <t>Tuesday ~ July 03, 2018</t>
  </si>
  <si>
    <t>Wednesday ~ July 04, 2018</t>
  </si>
  <si>
    <t>Thursday ~ July 05, 2018</t>
  </si>
  <si>
    <t>Friday ~ July 06, 2018</t>
  </si>
  <si>
    <t>7-0</t>
  </si>
  <si>
    <t>BK Häcken</t>
  </si>
  <si>
    <t>Luverdense/MT</t>
  </si>
  <si>
    <t>Saturday ~ July 07, 2018</t>
  </si>
  <si>
    <t>Skellefteå FF</t>
  </si>
  <si>
    <t>Persib Bandung</t>
  </si>
  <si>
    <t>Chiangrai United</t>
  </si>
  <si>
    <t>FK Haugesund</t>
  </si>
  <si>
    <t>Macará</t>
  </si>
  <si>
    <t>Santa Cruz PE</t>
  </si>
  <si>
    <t>Sunday ~ July 08, 2018</t>
  </si>
  <si>
    <t>Kristiansund BK</t>
  </si>
  <si>
    <t>Coritiba PR</t>
  </si>
  <si>
    <t>Monday ~ July 09, 2018</t>
  </si>
  <si>
    <t>Wednesday ~ July 11, 2018</t>
  </si>
  <si>
    <t>Thursday ~ July 12, 2018</t>
  </si>
  <si>
    <t>Friday ~ July 13, 2018</t>
  </si>
  <si>
    <t>FC Zhetysu</t>
  </si>
  <si>
    <t>Linköping City</t>
  </si>
  <si>
    <t>Sunday ~ July 15, 2018</t>
  </si>
  <si>
    <t>SKA-Khabarovsk</t>
  </si>
  <si>
    <t>Armavir FK</t>
  </si>
  <si>
    <t>FC København</t>
  </si>
  <si>
    <t>Monday ~ July 16, 2018</t>
  </si>
  <si>
    <t>Tuesday ~ July 17, 2018</t>
  </si>
  <si>
    <t>Lok. Tashkent</t>
  </si>
  <si>
    <t>Club Guaraní</t>
  </si>
  <si>
    <t>Wednesday ~ July 18, 2018</t>
  </si>
  <si>
    <t>Thursday ~ July 19, 2018</t>
  </si>
  <si>
    <t>Cherno More Varna</t>
  </si>
  <si>
    <t>Botev Vratsa</t>
  </si>
  <si>
    <t>Sandecja</t>
  </si>
  <si>
    <t>CFR Cluj</t>
  </si>
  <si>
    <t>Friday ~ July 20, 2018</t>
  </si>
  <si>
    <t>Kobra Kharkiv</t>
  </si>
  <si>
    <t>Ludogorets</t>
  </si>
  <si>
    <t>Etar VT</t>
  </si>
  <si>
    <t>FC Schaffhausen</t>
  </si>
  <si>
    <t>Colo Colo</t>
  </si>
  <si>
    <t>Servette FC</t>
  </si>
  <si>
    <t>FK Rad</t>
  </si>
  <si>
    <t>Tombense FC</t>
  </si>
  <si>
    <t>Correcaminos</t>
  </si>
  <si>
    <t>Coritiba</t>
  </si>
  <si>
    <t>Sao Bento</t>
  </si>
  <si>
    <t>Juventude</t>
  </si>
  <si>
    <t>CRB</t>
  </si>
  <si>
    <t>Club Atlas</t>
  </si>
  <si>
    <t>Querétaro FC</t>
  </si>
  <si>
    <t>Cimarrones Sonora</t>
  </si>
  <si>
    <t>Saturday ~ July 21, 2018</t>
  </si>
  <si>
    <t>Odense BK</t>
  </si>
  <si>
    <t>SønderjyskE</t>
  </si>
  <si>
    <t>FC Chiasso</t>
  </si>
  <si>
    <t>FC Vaduz</t>
  </si>
  <si>
    <t>FC Nordsjælland</t>
  </si>
  <si>
    <t>Jihlava</t>
  </si>
  <si>
    <t>Tammeka Tartu</t>
  </si>
  <si>
    <t>Mordovia Saransk</t>
  </si>
  <si>
    <t>Rudar Velenje</t>
  </si>
  <si>
    <t>FC Lviv</t>
  </si>
  <si>
    <t>Slovan Bratislava</t>
  </si>
  <si>
    <t>Municipal Grecia</t>
  </si>
  <si>
    <t>Club Destroyers</t>
  </si>
  <si>
    <t>Sport Recife</t>
  </si>
  <si>
    <t>Bahia</t>
  </si>
  <si>
    <t>Vitória</t>
  </si>
  <si>
    <t>Paraná Clube</t>
  </si>
  <si>
    <t>Barnechea</t>
  </si>
  <si>
    <t>Deportes Valdivia</t>
  </si>
  <si>
    <t>Cerro Porteño</t>
  </si>
  <si>
    <t>SD Aucas</t>
  </si>
  <si>
    <t>Pérez Zeledón</t>
  </si>
  <si>
    <t>Guadalupe FC</t>
  </si>
  <si>
    <t>Limón FC</t>
  </si>
  <si>
    <t>AD San Carlos</t>
  </si>
  <si>
    <t>Sunday ~ July 22, 2018</t>
  </si>
  <si>
    <t>Blooming</t>
  </si>
  <si>
    <t>Monday ~ July 23, 2018</t>
  </si>
  <si>
    <t>Wednesday ~ July 26, 2018</t>
  </si>
  <si>
    <t>9:15</t>
  </si>
  <si>
    <t>MFK Chrudim</t>
  </si>
  <si>
    <t>Usti nad Labem</t>
  </si>
  <si>
    <t>VfL Osnabruck</t>
  </si>
  <si>
    <t>Würzburger Kickers</t>
  </si>
  <si>
    <t>FC Midtjylland</t>
  </si>
  <si>
    <t>Esbjerg fB</t>
  </si>
  <si>
    <t>Poland, II Liga</t>
  </si>
  <si>
    <t>Stal Stalowa Wola</t>
  </si>
  <si>
    <t>Resovia</t>
  </si>
  <si>
    <t>Zvijezda 09</t>
  </si>
  <si>
    <t>Strumska Slava</t>
  </si>
  <si>
    <t>OFK Pomorie</t>
  </si>
  <si>
    <t>SC Kriens</t>
  </si>
  <si>
    <t>Slovakia, 2. Liga</t>
  </si>
  <si>
    <t>Dukla Banska Bystrica</t>
  </si>
  <si>
    <t>FK Poprad</t>
  </si>
  <si>
    <t>Partizán Bardejov</t>
  </si>
  <si>
    <t>KFC Komarno</t>
  </si>
  <si>
    <t>Santiago Wanderers</t>
  </si>
  <si>
    <t>Zulte Waregem</t>
  </si>
  <si>
    <t>Santa Cruz</t>
  </si>
  <si>
    <t>Confiança</t>
  </si>
  <si>
    <t>Ceará SC</t>
  </si>
  <si>
    <t>Londrina</t>
  </si>
  <si>
    <t>Guarani</t>
  </si>
  <si>
    <t>Brasil de Pelotas</t>
  </si>
  <si>
    <t>Fortaleza</t>
  </si>
  <si>
    <t>Volta Redonda</t>
  </si>
  <si>
    <t>Club Brugge</t>
  </si>
  <si>
    <t>FK Krasnodar-2</t>
  </si>
  <si>
    <t>Wolfsberger AC</t>
  </si>
  <si>
    <t>LASK Linz</t>
  </si>
  <si>
    <t>Admira</t>
  </si>
  <si>
    <t>Rapid Wien</t>
  </si>
  <si>
    <t>PFC Sochi</t>
  </si>
  <si>
    <t>Sparta Praha</t>
  </si>
  <si>
    <t>Tallinna Kalev II</t>
  </si>
  <si>
    <t>Keila JK</t>
  </si>
  <si>
    <t>Budapest Honved</t>
  </si>
  <si>
    <t>Budaorsi SC</t>
  </si>
  <si>
    <t>Aalesund FK</t>
  </si>
  <si>
    <t>FC Obolon-Brovar</t>
  </si>
  <si>
    <t>ND Mura</t>
  </si>
  <si>
    <t>Bekescsaba Elore</t>
  </si>
  <si>
    <t>CA Peñarol</t>
  </si>
  <si>
    <t>Saprissa</t>
  </si>
  <si>
    <t>Real Potosí</t>
  </si>
  <si>
    <t>CD Magallanes</t>
  </si>
  <si>
    <t>Atlético FC</t>
  </si>
  <si>
    <t>Santos Guápiles</t>
  </si>
  <si>
    <t>Sunday ~ July 29, 2018</t>
  </si>
  <si>
    <t>Saturday ~ July 28, 2018</t>
  </si>
  <si>
    <t>FC Metz</t>
  </si>
  <si>
    <t>Monday ~ July 30, 2018</t>
  </si>
  <si>
    <t>Perseru Serui</t>
  </si>
  <si>
    <t>Tuesday ~ July 31, 2018</t>
  </si>
  <si>
    <t>Wednesday ~ August 01, 2018</t>
  </si>
  <si>
    <t>Thursday ~ August 02, 2018</t>
  </si>
  <si>
    <t>Friday ~ August 03, 2018</t>
  </si>
  <si>
    <t>Nassaji Mazandaran</t>
  </si>
  <si>
    <t>Opava</t>
  </si>
  <si>
    <t>Clermont Foot</t>
  </si>
  <si>
    <t>Saturday ~ August 04, 2018</t>
  </si>
  <si>
    <t>7:30</t>
  </si>
  <si>
    <t>Brønshøj BK</t>
  </si>
  <si>
    <t>Ballymena United</t>
  </si>
  <si>
    <t>Linfield Belfast</t>
  </si>
  <si>
    <t>Qatar, Stars League</t>
  </si>
  <si>
    <t>15:35</t>
  </si>
  <si>
    <t>Gharrafa SC</t>
  </si>
  <si>
    <t>Qatar SC</t>
  </si>
  <si>
    <t>Arabi Doha</t>
  </si>
  <si>
    <t>Khor SC</t>
  </si>
  <si>
    <t>Wacker Innsbruck</t>
  </si>
  <si>
    <t>Mattersburg</t>
  </si>
  <si>
    <t>Deportes Melipilla</t>
  </si>
  <si>
    <t>Debrecen VSC</t>
  </si>
  <si>
    <t>Sailiya SC</t>
  </si>
  <si>
    <t>Umm Salal SC</t>
  </si>
  <si>
    <t>18:15</t>
  </si>
  <si>
    <t>Widzew Lodz</t>
  </si>
  <si>
    <t>Znicz Pruszkow</t>
  </si>
  <si>
    <t>Cercle Brugge</t>
  </si>
  <si>
    <t>Atlético San Luis</t>
  </si>
  <si>
    <t>Venados Yucatán</t>
  </si>
  <si>
    <t>Santos FC</t>
  </si>
  <si>
    <t>Goiás</t>
  </si>
  <si>
    <t>Vila Nova FC</t>
  </si>
  <si>
    <t>Sunday ~ August 05, 2018</t>
  </si>
  <si>
    <t>FC Helsingor</t>
  </si>
  <si>
    <t>Wacker Innsbruck II</t>
  </si>
  <si>
    <t>SKU Amstetten</t>
  </si>
  <si>
    <t>Nyiregyhaza</t>
  </si>
  <si>
    <t>Dinamo Vranje</t>
  </si>
  <si>
    <t>Globo FC</t>
  </si>
  <si>
    <t>Sportivo Luqueño</t>
  </si>
  <si>
    <t>Monday ~ August 06, 2018</t>
  </si>
  <si>
    <t>Anzhi Makhachkala</t>
  </si>
  <si>
    <t>AaB Aalborg</t>
  </si>
  <si>
    <t>Tuesday ~ August 07, 2018</t>
  </si>
  <si>
    <t>13:15</t>
  </si>
  <si>
    <t>Wednesday ~ August 08, 2018</t>
  </si>
  <si>
    <t>Rayyan SC</t>
  </si>
  <si>
    <t>Prykarpattya</t>
  </si>
  <si>
    <t>Naft M. Soleyman</t>
  </si>
  <si>
    <t>Ahli Doha</t>
  </si>
  <si>
    <t>Horn</t>
  </si>
  <si>
    <t>FC Lorient</t>
  </si>
  <si>
    <t>Villefranche</t>
  </si>
  <si>
    <t>Marignane</t>
  </si>
  <si>
    <t>Tours FC</t>
  </si>
  <si>
    <t>Entente SSG</t>
  </si>
  <si>
    <t>Friday ~ August 10, 2018</t>
  </si>
  <si>
    <t>Saturday ~ August 11, 2018</t>
  </si>
  <si>
    <t>Znojmo</t>
  </si>
  <si>
    <t>Middelfart G &amp; BK</t>
  </si>
  <si>
    <t>Brabrand IF</t>
  </si>
  <si>
    <t>Levadia Tallinn</t>
  </si>
  <si>
    <t>Crusaders Belfast</t>
  </si>
  <si>
    <t>Warrenpoint Town</t>
  </si>
  <si>
    <t>Glentoran Belfast</t>
  </si>
  <si>
    <t>Slovenia, 2nd SNL</t>
  </si>
  <si>
    <t>NK Bravo</t>
  </si>
  <si>
    <t>NK Fuzinar</t>
  </si>
  <si>
    <t>PFK Nesebar</t>
  </si>
  <si>
    <t>Tsarsko Selo</t>
  </si>
  <si>
    <t>Lokomotiva Kosice</t>
  </si>
  <si>
    <t>NK Brežice</t>
  </si>
  <si>
    <t>NK Dekani</t>
  </si>
  <si>
    <t>Nafta Lendava</t>
  </si>
  <si>
    <t>NŠ Drava</t>
  </si>
  <si>
    <t>ND Bilje</t>
  </si>
  <si>
    <t>Warta Poznan</t>
  </si>
  <si>
    <t>Criciúma</t>
  </si>
  <si>
    <t>Atlético GO</t>
  </si>
  <si>
    <t>Remo</t>
  </si>
  <si>
    <t>Nautico</t>
  </si>
  <si>
    <t>Juazeirense</t>
  </si>
  <si>
    <t>Vorwärts Steyr</t>
  </si>
  <si>
    <t>10:30</t>
  </si>
  <si>
    <t>Energie Cottbus</t>
  </si>
  <si>
    <t>Dunarea Calarasi</t>
  </si>
  <si>
    <t>Slagelse B&amp;I</t>
  </si>
  <si>
    <t>AB Gladsaxe</t>
  </si>
  <si>
    <t>Puerto Montt</t>
  </si>
  <si>
    <t>Vitosha Bistritsa</t>
  </si>
  <si>
    <t>Godoy Cruz</t>
  </si>
  <si>
    <t>Besiktas JK</t>
  </si>
  <si>
    <t>Akhisarspor</t>
  </si>
  <si>
    <t>2:30</t>
  </si>
  <si>
    <t>2:35</t>
  </si>
  <si>
    <t>Corinthians</t>
  </si>
  <si>
    <t>São Paulo FC</t>
  </si>
  <si>
    <t>22:45</t>
  </si>
  <si>
    <t>Libertad</t>
  </si>
  <si>
    <t>Sunday ~ August 12, 2018</t>
  </si>
  <si>
    <t>Monday ~ August 13, 2018</t>
  </si>
  <si>
    <t>Preußen Münster</t>
  </si>
  <si>
    <t>Sportfreunde Lotte</t>
  </si>
  <si>
    <t>15:25</t>
  </si>
  <si>
    <t>MFK Skalica</t>
  </si>
  <si>
    <t>Tabor Sezana</t>
  </si>
  <si>
    <t>Viktoria Zizkov</t>
  </si>
  <si>
    <t>17:35</t>
  </si>
  <si>
    <t>Skive IK</t>
  </si>
  <si>
    <t>Birkirkara FC</t>
  </si>
  <si>
    <t>Balzan FC</t>
  </si>
  <si>
    <t>Austria Klagenfurt</t>
  </si>
  <si>
    <t>JA Drancy</t>
  </si>
  <si>
    <t>Le Mans FC</t>
  </si>
  <si>
    <t>US Avranches</t>
  </si>
  <si>
    <t>FC Groningen</t>
  </si>
  <si>
    <t>Willem II Tilburg</t>
  </si>
  <si>
    <t>NEC Nijmegen</t>
  </si>
  <si>
    <t>MVV Maastricht</t>
  </si>
  <si>
    <t>SC Telstar</t>
  </si>
  <si>
    <t>Roda Kerkrade</t>
  </si>
  <si>
    <t>Jong Ajax</t>
  </si>
  <si>
    <t>FC Dordrecht</t>
  </si>
  <si>
    <t>Helmond Sport</t>
  </si>
  <si>
    <t>Aberystwyth Town</t>
  </si>
  <si>
    <t>Cardiff Met</t>
  </si>
  <si>
    <t>Newry City</t>
  </si>
  <si>
    <t>Newtown AFC</t>
  </si>
  <si>
    <t>Caernarfon Town</t>
  </si>
  <si>
    <t>23:15</t>
  </si>
  <si>
    <t>Paysandu</t>
  </si>
  <si>
    <t>Friday ~ August 17, 2018</t>
  </si>
  <si>
    <t>Saturday ~ August 18, 2018</t>
  </si>
  <si>
    <t>Vejgaard BK</t>
  </si>
  <si>
    <t>Vanløse IF</t>
  </si>
  <si>
    <t>Aarhus Fremad</t>
  </si>
  <si>
    <t>Tarup-Paarup IF</t>
  </si>
  <si>
    <t>Syrianska FC</t>
  </si>
  <si>
    <t>Lori Vanadzor</t>
  </si>
  <si>
    <t>Artsakh FC</t>
  </si>
  <si>
    <t>FK Arendal</t>
  </si>
  <si>
    <t>Hatayspor</t>
  </si>
  <si>
    <t>Cefn Druids AFC</t>
  </si>
  <si>
    <t>Llanelli AFC</t>
  </si>
  <si>
    <t>Institute FC</t>
  </si>
  <si>
    <t>OFK Titograd</t>
  </si>
  <si>
    <t>Mornar Bar</t>
  </si>
  <si>
    <t>Georgia, Umaglesi Liga</t>
  </si>
  <si>
    <t>Dinamo Tbilisi</t>
  </si>
  <si>
    <t>FC Samtredia</t>
  </si>
  <si>
    <t>CD Mafra</t>
  </si>
  <si>
    <t>Metalist Kharkov</t>
  </si>
  <si>
    <t>VVV Venlo</t>
  </si>
  <si>
    <t>Kharaitiyat</t>
  </si>
  <si>
    <t>Elche CF</t>
  </si>
  <si>
    <t>Atenas San Carlos</t>
  </si>
  <si>
    <t>Heracles Almelo</t>
  </si>
  <si>
    <t>Aurora FC</t>
  </si>
  <si>
    <t>Boa Esporte</t>
  </si>
  <si>
    <t>Oeste FC</t>
  </si>
  <si>
    <t>O Higgins</t>
  </si>
  <si>
    <t>Sunday ~ August 19, 2018</t>
  </si>
  <si>
    <t>PEC Zwolle</t>
  </si>
  <si>
    <t>13:45</t>
  </si>
  <si>
    <t>Silkeborg IF</t>
  </si>
  <si>
    <t>Barry Town</t>
  </si>
  <si>
    <t>San Martin S.J.</t>
  </si>
  <si>
    <t>Slavoj Trebisov</t>
  </si>
  <si>
    <t>Liptovsky Mikulas</t>
  </si>
  <si>
    <t>Vitesse Arnhem</t>
  </si>
  <si>
    <t>Gandzasar</t>
  </si>
  <si>
    <t>Alashkert</t>
  </si>
  <si>
    <t>Makedonija GP</t>
  </si>
  <si>
    <t>Rio Ave</t>
  </si>
  <si>
    <t>Moreirense FC</t>
  </si>
  <si>
    <t>GAP Connah's Quay</t>
  </si>
  <si>
    <t>Kaposvari Rakoczi</t>
  </si>
  <si>
    <t>Pribram</t>
  </si>
  <si>
    <t>Flora Tallinn</t>
  </si>
  <si>
    <t>Afjet Afyonspor</t>
  </si>
  <si>
    <t>Altay SK Izmir</t>
  </si>
  <si>
    <t>FK Tuzla City</t>
  </si>
  <si>
    <t>Alanyaspor</t>
  </si>
  <si>
    <t>Cruzeiro</t>
  </si>
  <si>
    <t>Marseille</t>
  </si>
  <si>
    <t>Real Madrid</t>
  </si>
  <si>
    <t>Monday ~ August 20, 2018</t>
  </si>
  <si>
    <t>FC Hermannstadt</t>
  </si>
  <si>
    <t>Jong AZ Alkmaar</t>
  </si>
  <si>
    <t>Almere City FC</t>
  </si>
  <si>
    <t>Valencia CF</t>
  </si>
  <si>
    <t>CG Tarragona</t>
  </si>
  <si>
    <t>Kasımpaşa SK</t>
  </si>
  <si>
    <t>Istanbul Basaksehir</t>
  </si>
  <si>
    <t>Total Win</t>
  </si>
  <si>
    <t>Total Lost</t>
  </si>
  <si>
    <t>ROI</t>
  </si>
  <si>
    <t>Wednesday ~ August 22, 2018</t>
  </si>
  <si>
    <t>Ararat Yerevan</t>
  </si>
  <si>
    <t>Ararat-Armenia</t>
  </si>
  <si>
    <t>Thursday ~ August 23, 2018</t>
  </si>
  <si>
    <t>Friday ~ August 24, 2018</t>
  </si>
  <si>
    <t>15:05</t>
  </si>
  <si>
    <t>Rizespor</t>
  </si>
  <si>
    <t>FC Eindhoven</t>
  </si>
  <si>
    <t>Go Ahead Eagles</t>
  </si>
  <si>
    <t>FC Twente</t>
  </si>
  <si>
    <t>Sparta Rotterdam</t>
  </si>
  <si>
    <t>Proleter Novi Sad</t>
  </si>
  <si>
    <t>MSK Zilina B</t>
  </si>
  <si>
    <t>Extremadura UD</t>
  </si>
  <si>
    <t>Saturday ~ August 25, 2018</t>
  </si>
  <si>
    <t>Racing Club</t>
  </si>
  <si>
    <t>CS Alagoano</t>
  </si>
  <si>
    <t>Hansa Rostock</t>
  </si>
  <si>
    <t>Fortuna Düsseldorf</t>
  </si>
  <si>
    <t>FC Augsburg</t>
  </si>
  <si>
    <t xml:space="preserve">X </t>
  </si>
  <si>
    <t>STK Samorin</t>
  </si>
  <si>
    <t>SK Odeva Lipany</t>
  </si>
  <si>
    <t>CSKA 1948</t>
  </si>
  <si>
    <t>Portimonense SC</t>
  </si>
  <si>
    <t>Giresunspor</t>
  </si>
  <si>
    <t>Pieta Hotspurs</t>
  </si>
  <si>
    <t>SL Benfica</t>
  </si>
  <si>
    <t>Qormi FC</t>
  </si>
  <si>
    <t>Kayserispor</t>
  </si>
  <si>
    <t>Yeni Malatyaspor</t>
  </si>
  <si>
    <t>Ponte Preta</t>
  </si>
  <si>
    <t>Thisted FC</t>
  </si>
  <si>
    <t>VfB Stuttgart</t>
  </si>
  <si>
    <t>Legia Warszawa</t>
  </si>
  <si>
    <t>Blekitni Stargard</t>
  </si>
  <si>
    <t>ROW 1964 Rybnik</t>
  </si>
  <si>
    <t>LASK Juniors</t>
  </si>
  <si>
    <t>Radomiak Radom</t>
  </si>
  <si>
    <t>US Foggia</t>
  </si>
  <si>
    <t>Sunday ~ August 26, 2018</t>
  </si>
  <si>
    <t>Valenciennes FC</t>
  </si>
  <si>
    <t>Tuesday ~ August 28, 2018</t>
  </si>
  <si>
    <t>Monday ~ August 27, 2018</t>
  </si>
  <si>
    <t>Wednesday ~ August 29, 2018</t>
  </si>
  <si>
    <t>Serbia, Prva Liga</t>
  </si>
  <si>
    <t>Bačka Topola</t>
  </si>
  <si>
    <t>FK Metalac</t>
  </si>
  <si>
    <t>FK Radnicki 1923</t>
  </si>
  <si>
    <t>FK Novi Pazar</t>
  </si>
  <si>
    <t>Bečej 1918</t>
  </si>
  <si>
    <t>Teleoptik</t>
  </si>
  <si>
    <t>FK Sindjelić</t>
  </si>
  <si>
    <t>FK Indjija</t>
  </si>
  <si>
    <t>FK Žarkovo</t>
  </si>
  <si>
    <t>0</t>
  </si>
  <si>
    <t>Monori SE</t>
  </si>
  <si>
    <t>FK Trakai</t>
  </si>
  <si>
    <t>Defensores Unidos</t>
  </si>
  <si>
    <t>14:55</t>
  </si>
  <si>
    <t>Al Nasr Dubai</t>
  </si>
  <si>
    <t>Oman, Omani League</t>
  </si>
  <si>
    <t>Nasr Salalah</t>
  </si>
  <si>
    <t>Al Suwaiq</t>
  </si>
  <si>
    <t>Jazeera Amman</t>
  </si>
  <si>
    <t>Sohar Club</t>
  </si>
  <si>
    <t>Mirbat SC</t>
  </si>
  <si>
    <t>Saudi Arabia, Pro League</t>
  </si>
  <si>
    <t>Ettifaq FC</t>
  </si>
  <si>
    <t>Ohud Medina</t>
  </si>
  <si>
    <t>Sektzia Nes Tziona</t>
  </si>
  <si>
    <t>17:20</t>
  </si>
  <si>
    <t>Al Ahli Jeddah</t>
  </si>
  <si>
    <t>Al Baten</t>
  </si>
  <si>
    <t>Thursday ~ August 30, 2018</t>
  </si>
  <si>
    <t>Ludogorets II</t>
  </si>
  <si>
    <t>SK Dnipro-1</t>
  </si>
  <si>
    <t>Kuwait, Kuwait League</t>
  </si>
  <si>
    <t>Fahaheel SC</t>
  </si>
  <si>
    <t>Jahra FC</t>
  </si>
  <si>
    <t>Al Oruba SC</t>
  </si>
  <si>
    <t>Sur Club</t>
  </si>
  <si>
    <t>SV Lafnitz</t>
  </si>
  <si>
    <t>US Orléans</t>
  </si>
  <si>
    <t>US Quevilly</t>
  </si>
  <si>
    <t>Konyaspor</t>
  </si>
  <si>
    <t>Vitória Guimarães</t>
  </si>
  <si>
    <t>Friday ~ August 31, 2018</t>
  </si>
  <si>
    <t>Dynamo Dresden</t>
  </si>
  <si>
    <t>Nürnberg</t>
  </si>
  <si>
    <t>Slask Wroclaw</t>
  </si>
  <si>
    <t>Ahli Amman</t>
  </si>
  <si>
    <t>SKF Sered</t>
  </si>
  <si>
    <t>Grêmio</t>
  </si>
  <si>
    <t>Saturday ~ September 01, 2018</t>
  </si>
  <si>
    <t>Austria Wien II</t>
  </si>
  <si>
    <t>AS Saint-Étienne</t>
  </si>
  <si>
    <t>KV Mechelen</t>
  </si>
  <si>
    <t>Hertha BSC</t>
  </si>
  <si>
    <t>Livorno</t>
  </si>
  <si>
    <t>Spartak Moscow</t>
  </si>
  <si>
    <t>Ñublense</t>
  </si>
  <si>
    <t>22:05</t>
  </si>
  <si>
    <t>Sunday ~ September 02, 2018</t>
  </si>
  <si>
    <t>Beitar Jerusalem</t>
  </si>
  <si>
    <t>Monday ~ September 03, 2018</t>
  </si>
  <si>
    <t>SO Cholet</t>
  </si>
  <si>
    <t>Real Mallorca</t>
  </si>
  <si>
    <t>Friday ~ September 07, 2018</t>
  </si>
  <si>
    <t>Saturday ~ September 08, 2018</t>
  </si>
  <si>
    <t>Belarus, Pervaya Liga</t>
  </si>
  <si>
    <t>FK Slonim</t>
  </si>
  <si>
    <t>Slavia Mozyr</t>
  </si>
  <si>
    <t>Granit Mikashevichi</t>
  </si>
  <si>
    <t>FK Orsha</t>
  </si>
  <si>
    <t>FK Volna Pinsk</t>
  </si>
  <si>
    <t>Khimik Svetlogorsk</t>
  </si>
  <si>
    <t>Ahrobiznes Volochysk</t>
  </si>
  <si>
    <t>GKS Belchatow</t>
  </si>
  <si>
    <t>Rozwoj Katowice</t>
  </si>
  <si>
    <t>Figueirense</t>
  </si>
  <si>
    <t>Sunday ~ September 09, 2018</t>
  </si>
  <si>
    <t>Petrzalka</t>
  </si>
  <si>
    <t>Hapoel Iksal</t>
  </si>
  <si>
    <t>Wednesday ~ September 12, 2018</t>
  </si>
  <si>
    <t>Thursday ~ September 13, 2018</t>
  </si>
  <si>
    <t>Hussein Irbid</t>
  </si>
  <si>
    <t>Carl Zeiss Jena</t>
  </si>
  <si>
    <t>FK Pohronie</t>
  </si>
  <si>
    <t>Jong PSV</t>
  </si>
  <si>
    <t>4-4</t>
  </si>
  <si>
    <t>Borussia Dortmund</t>
  </si>
  <si>
    <t>Eintracht Frankfurt</t>
  </si>
  <si>
    <t>Friday ~ September 14, 2018</t>
  </si>
  <si>
    <t>Saturday ~ September 15, 2018</t>
  </si>
  <si>
    <t>Japan, J.League 1</t>
  </si>
  <si>
    <t>Kawasaki Frontale</t>
  </si>
  <si>
    <t>Consadole Sapporo</t>
  </si>
  <si>
    <t>Heidenheim</t>
  </si>
  <si>
    <t xml:space="preserve">- </t>
  </si>
  <si>
    <t>GKS Jastrzebie</t>
  </si>
  <si>
    <t>Garbarnia Krakow</t>
  </si>
  <si>
    <t>Elana Torun</t>
  </si>
  <si>
    <t>FK Septemvri</t>
  </si>
  <si>
    <t>16:15</t>
  </si>
  <si>
    <t>OFI Creta</t>
  </si>
  <si>
    <t>Olimpia Elblag</t>
  </si>
  <si>
    <t>FSV Zwickau</t>
  </si>
  <si>
    <t>Unterhaching</t>
  </si>
  <si>
    <t>Gryf Wejherowo</t>
  </si>
  <si>
    <t>Skra Czestochowa</t>
  </si>
  <si>
    <t>River Plate (URU)</t>
  </si>
  <si>
    <t>Sunday ~ September 16, 2018</t>
  </si>
  <si>
    <t>Monday ~ September 17, 2018</t>
  </si>
  <si>
    <t>Hapoel Kfar Saba</t>
  </si>
  <si>
    <t>Tuesday ~ September 18, 2018</t>
  </si>
  <si>
    <t>FK Lovcen</t>
  </si>
  <si>
    <t>Nea Salamina</t>
  </si>
  <si>
    <t>FC Chertanovo</t>
  </si>
  <si>
    <t>Sundowns FC</t>
  </si>
  <si>
    <t>Nojom El Mostabel</t>
  </si>
  <si>
    <t>15:55</t>
  </si>
  <si>
    <t>18:05</t>
  </si>
  <si>
    <t>Shahaniya SC</t>
  </si>
  <si>
    <t>Al Hilal Riyadh</t>
  </si>
  <si>
    <t>Wednesday ~ September 19, 2018</t>
  </si>
  <si>
    <t>Thursday ~ September 20, 2018</t>
  </si>
  <si>
    <t>Friday ~ September 21, 2018</t>
  </si>
  <si>
    <t>16:35</t>
  </si>
  <si>
    <t>Al Faisaly (KSA)</t>
  </si>
  <si>
    <t>Senglea Athletic</t>
  </si>
  <si>
    <t>Wihdat Amman</t>
  </si>
  <si>
    <t>CA Bordj Bou Arreridj</t>
  </si>
  <si>
    <t>MO Béjaïa</t>
  </si>
  <si>
    <t>18:20</t>
  </si>
  <si>
    <t>Jong Utrecht</t>
  </si>
  <si>
    <t>Mosta FC</t>
  </si>
  <si>
    <t>Saturday ~ September 22, 2018</t>
  </si>
  <si>
    <t>Kyoto Sanga</t>
  </si>
  <si>
    <t>Tochigi SC</t>
  </si>
  <si>
    <t>V-Varen Nagasaki</t>
  </si>
  <si>
    <t>Vegalta Sendai</t>
  </si>
  <si>
    <t>Sanfrecce</t>
  </si>
  <si>
    <t>FC Tokyo</t>
  </si>
  <si>
    <t>Renofa Yamaguchi</t>
  </si>
  <si>
    <t>TSV 1860</t>
  </si>
  <si>
    <t>SV Wehen</t>
  </si>
  <si>
    <t>Uerdingen</t>
  </si>
  <si>
    <t>Brattvag IL</t>
  </si>
  <si>
    <t>El Gouna</t>
  </si>
  <si>
    <t>Carmarthen Town</t>
  </si>
  <si>
    <t>PR</t>
  </si>
  <si>
    <t>Cardiff City</t>
  </si>
  <si>
    <t>Manchester City</t>
  </si>
  <si>
    <t>SD Eibar</t>
  </si>
  <si>
    <t>Al Wahda Mecca</t>
  </si>
  <si>
    <t>Al Raed Club</t>
  </si>
  <si>
    <t>Bayern München</t>
  </si>
  <si>
    <t>Faisaly Amman</t>
  </si>
  <si>
    <t>Al Salt</t>
  </si>
  <si>
    <t>Kuwait SC</t>
  </si>
  <si>
    <t>Al Arabi Kuwait</t>
  </si>
  <si>
    <t>FC Rieti</t>
  </si>
  <si>
    <t>AC Rimini</t>
  </si>
  <si>
    <t>FC Porto</t>
  </si>
  <si>
    <t>Canc.</t>
  </si>
  <si>
    <t>Sunday ~ September 23, 2018</t>
  </si>
  <si>
    <t>8:00</t>
  </si>
  <si>
    <t>AC Gozzano</t>
  </si>
  <si>
    <t>AZ Alkmaar</t>
  </si>
  <si>
    <t>Haras Al Hodoud</t>
  </si>
  <si>
    <t>Belasica</t>
  </si>
  <si>
    <t>Pobeda Prilep</t>
  </si>
  <si>
    <t>Univ de Concepcion</t>
  </si>
  <si>
    <t>Salmiya SC</t>
  </si>
  <si>
    <t>SC Farense</t>
  </si>
  <si>
    <t>GD Estoril</t>
  </si>
  <si>
    <t>RB Leipzig</t>
  </si>
  <si>
    <t>NK Aluminij</t>
  </si>
  <si>
    <t>Virtus Verona</t>
  </si>
  <si>
    <t>Internacional</t>
  </si>
  <si>
    <t>Flamengo RJ</t>
  </si>
  <si>
    <t>Atlético Mineiro</t>
  </si>
  <si>
    <t>Palmeiras</t>
  </si>
  <si>
    <t>CS Herediano</t>
  </si>
  <si>
    <t>23:45</t>
  </si>
  <si>
    <t>Sport Rosario</t>
  </si>
  <si>
    <t>Monday ~ September 24, 2018</t>
  </si>
  <si>
    <t>Apollon Limassol</t>
  </si>
  <si>
    <t>Tuesday ~ September 25, 2018</t>
  </si>
  <si>
    <t>14:25</t>
  </si>
  <si>
    <t>Jazira Abu Dhabi</t>
  </si>
  <si>
    <t>Wasl Dubai</t>
  </si>
  <si>
    <t>Emirates Club</t>
  </si>
  <si>
    <t>Hannover 96</t>
  </si>
  <si>
    <t>Wednesday ~ September 26, 2018</t>
  </si>
  <si>
    <t>16:55</t>
  </si>
  <si>
    <t>Ittihad Jeddah</t>
  </si>
  <si>
    <t>Bayer Leverkusen</t>
  </si>
  <si>
    <t>VfR Aalen</t>
  </si>
  <si>
    <t>NK Krsko</t>
  </si>
  <si>
    <t>Pesaro</t>
  </si>
  <si>
    <t>Thursday ~ September 27, 2018</t>
  </si>
  <si>
    <t>Dubba Al Fujairah</t>
  </si>
  <si>
    <t>Al Dhafra</t>
  </si>
  <si>
    <t>Baniyas</t>
  </si>
  <si>
    <t>Juventus U23</t>
  </si>
  <si>
    <t>Ain M'lila</t>
  </si>
  <si>
    <t>Al Ain</t>
  </si>
  <si>
    <t>Al Ahli Dubai</t>
  </si>
  <si>
    <t>Friday ~ September 28, 2018</t>
  </si>
  <si>
    <t>Saturday ~ September 29, 2018</t>
  </si>
  <si>
    <t>Avispa Fukuoka</t>
  </si>
  <si>
    <t>Omiya Ardija</t>
  </si>
  <si>
    <t>Albirex Niigata</t>
  </si>
  <si>
    <t>SS Cavese</t>
  </si>
  <si>
    <t>Catania</t>
  </si>
  <si>
    <t>Viterbese Calcio</t>
  </si>
  <si>
    <t>16:25</t>
  </si>
  <si>
    <t>Al Sareeh</t>
  </si>
  <si>
    <t>Sampaio Correa</t>
  </si>
  <si>
    <t>Colorado Rapids</t>
  </si>
  <si>
    <t>Newell's Old Boys</t>
  </si>
  <si>
    <t>Royal Pari</t>
  </si>
  <si>
    <t>CD San José</t>
  </si>
  <si>
    <t>Pachuca CF</t>
  </si>
  <si>
    <t>7:00</t>
  </si>
  <si>
    <t>FC Emmen</t>
  </si>
  <si>
    <t>Sliema Wanderers</t>
  </si>
  <si>
    <t>Tarxien Rainbows</t>
  </si>
  <si>
    <t>Skeid Fotball</t>
  </si>
  <si>
    <t>Balikesirspor</t>
  </si>
  <si>
    <t>Cobreloa</t>
  </si>
  <si>
    <t>LKS Lodz</t>
  </si>
  <si>
    <t>Imolese Calcio</t>
  </si>
  <si>
    <t>Benevento Calcio</t>
  </si>
  <si>
    <t>Boston River</t>
  </si>
  <si>
    <t>Deportes Copiapó</t>
  </si>
  <si>
    <t>post</t>
  </si>
  <si>
    <t>CS Cartaginés</t>
  </si>
  <si>
    <t>Sunday ~ September 30, 2018</t>
  </si>
  <si>
    <t>Monday ~ October 01, 2018</t>
  </si>
  <si>
    <t>Ingolstadt</t>
  </si>
  <si>
    <t>Union Berlin</t>
  </si>
  <si>
    <t>Tuesday ~ October 02, 2018</t>
  </si>
  <si>
    <t>Highlands Park</t>
  </si>
  <si>
    <t>Wednesday ~ October 03, 2018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</si>
</sst>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/>
    </xf>
    <xf numFmtId="0" fontId="0" fillId="0" borderId="0" xfId="0" applyNumberFormat="1" applyFont="1" applyAlignment="1">
      <alignment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/>
    </xf>
    <xf numFmtId="20" fontId="0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82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color theme="0"/>
      </font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1500"/>
  <sheetViews>
    <sheetView topLeftCell="A1478" zoomScale="90" zoomScaleNormal="90" workbookViewId="0">
      <selection activeCell="C1499" sqref="C1499"/>
    </sheetView>
  </sheetViews>
  <sheetFormatPr defaultRowHeight="15"/>
  <cols>
    <col min="1" max="1" width="5.28515625" customWidth="1"/>
    <col min="2" max="2" width="37.42578125" hidden="1" customWidth="1"/>
    <col min="3" max="3" width="5.42578125" customWidth="1"/>
    <col min="4" max="4" width="9.140625" style="10" customWidth="1"/>
    <col min="5" max="5" width="6.85546875" style="6" customWidth="1"/>
    <col min="6" max="6" width="15.7109375" style="17" customWidth="1"/>
    <col min="7" max="7" width="4.140625" style="18" customWidth="1"/>
    <col min="8" max="8" width="15.7109375" style="17" customWidth="1"/>
    <col min="9" max="14" width="4.28515625" customWidth="1"/>
    <col min="15" max="16" width="7.7109375" style="19" customWidth="1"/>
    <col min="17" max="18" width="7.7109375" customWidth="1"/>
    <col min="19" max="20" width="9.28515625" customWidth="1"/>
    <col min="21" max="22" width="4.28515625" style="7" customWidth="1"/>
    <col min="23" max="23" width="5.7109375" style="7" customWidth="1"/>
    <col min="24" max="24" width="6.85546875" style="8" customWidth="1"/>
    <col min="25" max="25" width="2.7109375" customWidth="1"/>
    <col min="26" max="29" width="4.28515625" hidden="1" customWidth="1"/>
    <col min="30" max="30" width="4.28515625" customWidth="1"/>
    <col min="31" max="31" width="9.42578125" hidden="1" customWidth="1"/>
    <col min="32" max="32" width="3" hidden="1" customWidth="1"/>
    <col min="33" max="34" width="8.85546875" hidden="1" customWidth="1"/>
    <col min="35" max="35" width="5.140625" customWidth="1"/>
    <col min="36" max="36" width="7.85546875" customWidth="1"/>
    <col min="37" max="37" width="2.28515625" customWidth="1"/>
    <col min="38" max="38" width="7.42578125" customWidth="1"/>
    <col min="39" max="39" width="5.42578125" customWidth="1"/>
  </cols>
  <sheetData>
    <row r="1" spans="1:39">
      <c r="A1" s="1" t="s">
        <v>0</v>
      </c>
      <c r="B1" s="1"/>
      <c r="C1" s="1"/>
      <c r="D1" s="2" t="s">
        <v>1</v>
      </c>
      <c r="E1" s="3" t="s">
        <v>2</v>
      </c>
      <c r="F1" s="4" t="s">
        <v>3</v>
      </c>
      <c r="G1" s="5" t="s">
        <v>4</v>
      </c>
      <c r="H1" s="4" t="s">
        <v>5</v>
      </c>
      <c r="O1" s="6"/>
      <c r="P1" s="6"/>
      <c r="U1" s="7" t="s">
        <v>6</v>
      </c>
      <c r="V1" s="7" t="s">
        <v>7</v>
      </c>
      <c r="W1" s="7" t="s">
        <v>8</v>
      </c>
      <c r="X1" s="8" t="s">
        <v>9</v>
      </c>
      <c r="AK1" t="s">
        <v>10</v>
      </c>
    </row>
    <row r="2" spans="1:39">
      <c r="A2" s="1"/>
      <c r="B2" s="1"/>
      <c r="C2" s="2" t="s">
        <v>306</v>
      </c>
      <c r="D2" s="2"/>
      <c r="E2" s="3"/>
      <c r="F2" s="4"/>
      <c r="G2" s="5"/>
      <c r="H2" s="4"/>
      <c r="O2" s="6"/>
      <c r="P2" s="6"/>
    </row>
    <row r="3" spans="1:39">
      <c r="A3" s="7">
        <v>1</v>
      </c>
      <c r="B3" s="7" t="str">
        <f>CONCATENATE(D3, " - ",E3)</f>
        <v>Colombia, Liga Postobon I - 0:00</v>
      </c>
      <c r="C3" s="7" t="s">
        <v>11</v>
      </c>
      <c r="D3" s="9" t="s">
        <v>12</v>
      </c>
      <c r="E3" s="6" t="s">
        <v>13</v>
      </c>
      <c r="F3" s="10" t="s">
        <v>14</v>
      </c>
      <c r="G3" s="7" t="s">
        <v>4</v>
      </c>
      <c r="H3" s="10" t="s">
        <v>15</v>
      </c>
      <c r="I3" s="7">
        <v>33</v>
      </c>
      <c r="J3" s="7">
        <v>50</v>
      </c>
      <c r="K3" s="7">
        <v>17</v>
      </c>
      <c r="L3" s="7" t="s">
        <v>16</v>
      </c>
      <c r="M3" s="7">
        <v>1</v>
      </c>
      <c r="N3" s="7">
        <v>16</v>
      </c>
      <c r="O3" s="6" t="s">
        <v>17</v>
      </c>
      <c r="P3" s="6" t="s">
        <v>301</v>
      </c>
      <c r="Q3" s="7">
        <v>50</v>
      </c>
      <c r="R3" s="7" t="b">
        <v>1</v>
      </c>
      <c r="S3" s="7" t="s">
        <v>19</v>
      </c>
      <c r="T3" s="7" t="s">
        <v>19</v>
      </c>
      <c r="U3" s="11">
        <v>56</v>
      </c>
      <c r="V3" s="11" t="s">
        <v>20</v>
      </c>
      <c r="W3" s="12">
        <v>1.4</v>
      </c>
      <c r="X3" s="12">
        <f t="shared" ref="X3:X66" si="0">IF(W3=1.5,1.3,IF(W3=1.55,1.3,IF(W3=1.6,1.3,IF(W3=1.65,1.35,IF(W3=1.7,1.35,IF(W3=1.75,1.4,IF(W3=1.8,1.45,IF(W3=1.8,1.5,IF(W3=1.85,1.5,IF(W3=1.9,1.55,IF(W3=1.95,1.6,IF(W3=2,1.6,IF(W3&lt;1.5,1.25,1.65)))))))))))))</f>
        <v>1.25</v>
      </c>
      <c r="Y3" s="13"/>
      <c r="Z3" s="7">
        <f>IF(J3&gt;52,10,0)</f>
        <v>0</v>
      </c>
      <c r="AA3">
        <f>IF(N3&gt;15,0,IF(N3&lt;8,10,5))</f>
        <v>0</v>
      </c>
      <c r="AB3">
        <f>IF(U3&gt;60,10,IF(U3&lt;49,0,5))</f>
        <v>5</v>
      </c>
      <c r="AC3">
        <f>IF(V3="Y",10,IF(V3="C",5,0))</f>
        <v>10</v>
      </c>
      <c r="AD3" s="7">
        <f>SUM(Z3:AC3)+50</f>
        <v>65</v>
      </c>
      <c r="AE3" s="7" t="str">
        <f>IF(AD3&lt;56,"HT Over 0.5 Goals","HT Under 1.5 Goals")</f>
        <v>HT Under 1.5 Goals</v>
      </c>
      <c r="AF3" s="14"/>
      <c r="AG3" s="14" t="str">
        <f>IF(O3="1-0","HT Under 1.5 Goals",IF(O3="0-0","HT Under 1.5 Goals",IF(O3="0-1","HT Under 1.5 Goals","HT Over 0.5 Goals")))</f>
        <v>HT Over 0.5 Goals</v>
      </c>
      <c r="AH3" s="14" t="str">
        <f>IF(O3="?",O3,AJ3)</f>
        <v>LOST</v>
      </c>
      <c r="AI3" s="14"/>
      <c r="AJ3" s="14" t="str">
        <f t="shared" ref="AJ3:AJ66" si="1">IF(AE3=AG3,"WON",IF(O3="0-1","WON",IF(O3="1-0","WON",IF(O3="?","?","LOST"))))</f>
        <v>LOST</v>
      </c>
      <c r="AL3" s="7" t="str">
        <f>IF(AND(C3="OK",J3&gt;52,N3&lt;11,W3&lt;1.66),"Prime","…")</f>
        <v>…</v>
      </c>
      <c r="AM3" s="21">
        <f t="shared" ref="AM3:AM66" si="2">40+(IF(J3&lt;50,0,J3/3.2)+(IF(M3="X",5,IF(M3="2",2,0)))+(IF(N3&gt;15,0,15-N3))+(IF(U3&lt;50,0,U3/5)))</f>
        <v>66.825000000000003</v>
      </c>
    </row>
    <row r="4" spans="1:39">
      <c r="A4" s="7">
        <v>2</v>
      </c>
      <c r="B4" s="7" t="str">
        <f t="shared" ref="B4:B67" si="3">CONCATENATE(D4, " - ",E4)</f>
        <v>Mexico, Liga de Ascenso - 0:00</v>
      </c>
      <c r="C4" s="7"/>
      <c r="D4" s="10" t="s">
        <v>21</v>
      </c>
      <c r="E4" s="6" t="s">
        <v>13</v>
      </c>
      <c r="F4" s="10" t="s">
        <v>22</v>
      </c>
      <c r="G4" s="7" t="s">
        <v>4</v>
      </c>
      <c r="H4" s="10" t="s">
        <v>23</v>
      </c>
      <c r="I4" s="7">
        <v>15</v>
      </c>
      <c r="J4" s="7">
        <v>69</v>
      </c>
      <c r="K4" s="7">
        <v>16</v>
      </c>
      <c r="L4" s="7" t="s">
        <v>16</v>
      </c>
      <c r="M4" s="7" t="s">
        <v>16</v>
      </c>
      <c r="N4" s="7">
        <v>1</v>
      </c>
      <c r="O4" s="6" t="s">
        <v>24</v>
      </c>
      <c r="P4" s="6" t="s">
        <v>120</v>
      </c>
      <c r="Q4" s="7" t="b">
        <v>1</v>
      </c>
      <c r="R4" s="7" t="b">
        <v>1</v>
      </c>
      <c r="S4" s="7" t="b">
        <v>1</v>
      </c>
      <c r="T4" s="7" t="b">
        <v>1</v>
      </c>
      <c r="U4" s="11">
        <v>52</v>
      </c>
      <c r="V4" s="11" t="s">
        <v>20</v>
      </c>
      <c r="W4" s="12">
        <v>1.6</v>
      </c>
      <c r="X4" s="12">
        <f t="shared" si="0"/>
        <v>1.3</v>
      </c>
      <c r="Y4" s="13"/>
      <c r="Z4" s="7">
        <f t="shared" ref="Z4:Z67" si="4">IF(J4&gt;52,10,0)</f>
        <v>10</v>
      </c>
      <c r="AA4">
        <f t="shared" ref="AA4:AA67" si="5">IF(N4&gt;15,0,IF(N4&lt;8,10,5))</f>
        <v>10</v>
      </c>
      <c r="AB4">
        <f t="shared" ref="AB4:AB67" si="6">IF(U4&gt;60,10,IF(U4&lt;49,0,5))</f>
        <v>5</v>
      </c>
      <c r="AC4">
        <f t="shared" ref="AC4:AC67" si="7">IF(V4="Y",10,IF(V4="C",5,0))</f>
        <v>10</v>
      </c>
      <c r="AD4" s="7">
        <f t="shared" ref="AD4:AD67" si="8">SUM(Z4:AC4)+50</f>
        <v>85</v>
      </c>
      <c r="AE4" s="7" t="str">
        <f t="shared" ref="AE4:AE67" si="9">IF(AD4&lt;56,"HT Over 0.5 Goals","HT Under 1.5 Goals")</f>
        <v>HT Under 1.5 Goals</v>
      </c>
      <c r="AF4" s="14"/>
      <c r="AG4" s="14" t="str">
        <f t="shared" ref="AG4:AG67" si="10">IF(O4="1-0","HT Under 1.5 Goals",IF(O4="0-0","HT Under 1.5 Goals",IF(O4="0-1","HT Under 1.5 Goals","HT Over 0.5 Goals")))</f>
        <v>HT Under 1.5 Goals</v>
      </c>
      <c r="AH4" s="14" t="str">
        <f t="shared" ref="AH4:AH67" si="11">IF(O4="?",O4,AJ4)</f>
        <v>WON</v>
      </c>
      <c r="AI4" s="14"/>
      <c r="AJ4" s="14" t="str">
        <f t="shared" si="1"/>
        <v>WON</v>
      </c>
      <c r="AL4" s="7" t="str">
        <f t="shared" ref="AL4:AL67" si="12">IF(AND(C4="OK",J4&gt;52,N4&lt;11,W4&lt;1.66),"Prime","…")</f>
        <v>…</v>
      </c>
      <c r="AM4" s="21">
        <f t="shared" si="2"/>
        <v>90.962500000000006</v>
      </c>
    </row>
    <row r="5" spans="1:39">
      <c r="A5" s="7">
        <v>3</v>
      </c>
      <c r="B5" s="7" t="str">
        <f t="shared" si="3"/>
        <v>Peru, Primera Division - 2:00</v>
      </c>
      <c r="C5" s="7"/>
      <c r="D5" s="10" t="s">
        <v>25</v>
      </c>
      <c r="E5" s="6" t="s">
        <v>26</v>
      </c>
      <c r="F5" s="10" t="s">
        <v>27</v>
      </c>
      <c r="G5" s="7" t="s">
        <v>4</v>
      </c>
      <c r="H5" s="10" t="s">
        <v>28</v>
      </c>
      <c r="I5" s="7">
        <v>18</v>
      </c>
      <c r="J5" s="7">
        <v>54</v>
      </c>
      <c r="K5" s="7">
        <v>28</v>
      </c>
      <c r="L5" s="7" t="s">
        <v>16</v>
      </c>
      <c r="M5" s="7">
        <v>2</v>
      </c>
      <c r="N5" s="7">
        <v>10</v>
      </c>
      <c r="O5" s="6" t="s">
        <v>24</v>
      </c>
      <c r="P5" s="6" t="s">
        <v>69</v>
      </c>
      <c r="Q5" s="7" t="b">
        <v>1</v>
      </c>
      <c r="R5" s="7" t="b">
        <v>1</v>
      </c>
      <c r="S5" s="7" t="s">
        <v>19</v>
      </c>
      <c r="T5" s="7" t="s">
        <v>19</v>
      </c>
      <c r="U5" s="11">
        <v>52</v>
      </c>
      <c r="V5" s="11" t="s">
        <v>20</v>
      </c>
      <c r="W5" s="12">
        <v>1.65</v>
      </c>
      <c r="X5" s="12">
        <f t="shared" si="0"/>
        <v>1.35</v>
      </c>
      <c r="Y5" s="13"/>
      <c r="Z5" s="7">
        <f t="shared" si="4"/>
        <v>10</v>
      </c>
      <c r="AA5">
        <f t="shared" si="5"/>
        <v>5</v>
      </c>
      <c r="AB5">
        <f t="shared" si="6"/>
        <v>5</v>
      </c>
      <c r="AC5">
        <f t="shared" si="7"/>
        <v>10</v>
      </c>
      <c r="AD5" s="7">
        <f t="shared" si="8"/>
        <v>80</v>
      </c>
      <c r="AE5" s="7" t="str">
        <f t="shared" si="9"/>
        <v>HT Under 1.5 Goals</v>
      </c>
      <c r="AF5" s="14"/>
      <c r="AG5" s="14" t="str">
        <f t="shared" si="10"/>
        <v>HT Under 1.5 Goals</v>
      </c>
      <c r="AH5" s="14" t="str">
        <f t="shared" si="11"/>
        <v>WON</v>
      </c>
      <c r="AI5" s="14"/>
      <c r="AJ5" s="14" t="str">
        <f t="shared" si="1"/>
        <v>WON</v>
      </c>
      <c r="AL5" s="7" t="str">
        <f t="shared" si="12"/>
        <v>…</v>
      </c>
      <c r="AM5" s="21">
        <f t="shared" si="2"/>
        <v>72.275000000000006</v>
      </c>
    </row>
    <row r="6" spans="1:39">
      <c r="A6" s="7">
        <v>4</v>
      </c>
      <c r="B6" s="7" t="str">
        <f t="shared" si="3"/>
        <v>Mexico, Primera Division - 4:00</v>
      </c>
      <c r="C6" s="7" t="s">
        <v>11</v>
      </c>
      <c r="D6" s="10" t="s">
        <v>29</v>
      </c>
      <c r="E6" s="6" t="s">
        <v>30</v>
      </c>
      <c r="F6" s="10" t="s">
        <v>31</v>
      </c>
      <c r="G6" s="7" t="s">
        <v>4</v>
      </c>
      <c r="H6" s="10" t="s">
        <v>32</v>
      </c>
      <c r="I6" s="7">
        <v>31</v>
      </c>
      <c r="J6" s="7">
        <v>54</v>
      </c>
      <c r="K6" s="7">
        <v>15</v>
      </c>
      <c r="L6" s="7" t="s">
        <v>16</v>
      </c>
      <c r="M6" s="7">
        <v>1</v>
      </c>
      <c r="N6" s="7">
        <v>16</v>
      </c>
      <c r="O6" s="6" t="s">
        <v>33</v>
      </c>
      <c r="P6" s="6" t="s">
        <v>33</v>
      </c>
      <c r="Q6" s="7" t="b">
        <v>1</v>
      </c>
      <c r="R6" s="7" t="b">
        <v>1</v>
      </c>
      <c r="S6" s="7" t="s">
        <v>19</v>
      </c>
      <c r="T6" s="7" t="s">
        <v>19</v>
      </c>
      <c r="U6" s="11">
        <v>54</v>
      </c>
      <c r="V6" s="11" t="s">
        <v>20</v>
      </c>
      <c r="W6" s="12">
        <v>1.6</v>
      </c>
      <c r="X6" s="12">
        <f t="shared" si="0"/>
        <v>1.3</v>
      </c>
      <c r="Y6" s="13"/>
      <c r="Z6" s="7">
        <f t="shared" si="4"/>
        <v>10</v>
      </c>
      <c r="AA6">
        <f t="shared" si="5"/>
        <v>0</v>
      </c>
      <c r="AB6">
        <f t="shared" si="6"/>
        <v>5</v>
      </c>
      <c r="AC6">
        <f t="shared" si="7"/>
        <v>10</v>
      </c>
      <c r="AD6" s="7">
        <f t="shared" si="8"/>
        <v>75</v>
      </c>
      <c r="AE6" s="7" t="str">
        <f t="shared" si="9"/>
        <v>HT Under 1.5 Goals</v>
      </c>
      <c r="AF6" s="14"/>
      <c r="AG6" s="14" t="str">
        <f t="shared" si="10"/>
        <v>HT Over 0.5 Goals</v>
      </c>
      <c r="AH6" s="14" t="str">
        <f t="shared" si="11"/>
        <v>LOST</v>
      </c>
      <c r="AI6" s="14"/>
      <c r="AJ6" s="14" t="str">
        <f t="shared" si="1"/>
        <v>LOST</v>
      </c>
      <c r="AL6" s="7" t="str">
        <f t="shared" si="12"/>
        <v>…</v>
      </c>
      <c r="AM6" s="21">
        <f t="shared" si="2"/>
        <v>67.674999999999997</v>
      </c>
    </row>
    <row r="7" spans="1:39">
      <c r="A7" s="7">
        <v>5</v>
      </c>
      <c r="B7" s="7" t="str">
        <f t="shared" si="3"/>
        <v>Spain, Primera Division - 11:00</v>
      </c>
      <c r="C7" s="7" t="s">
        <v>11</v>
      </c>
      <c r="D7" s="10" t="s">
        <v>34</v>
      </c>
      <c r="E7" s="6" t="s">
        <v>35</v>
      </c>
      <c r="F7" s="10" t="s">
        <v>36</v>
      </c>
      <c r="G7" s="7" t="s">
        <v>4</v>
      </c>
      <c r="H7" s="10" t="s">
        <v>37</v>
      </c>
      <c r="I7" s="7">
        <v>28</v>
      </c>
      <c r="J7" s="7">
        <v>46</v>
      </c>
      <c r="K7" s="7">
        <v>26</v>
      </c>
      <c r="L7" s="7" t="s">
        <v>16</v>
      </c>
      <c r="M7" s="7">
        <v>1</v>
      </c>
      <c r="N7" s="7">
        <v>2</v>
      </c>
      <c r="O7" s="6" t="s">
        <v>24</v>
      </c>
      <c r="P7" s="6" t="s">
        <v>24</v>
      </c>
      <c r="Q7" s="7">
        <v>46</v>
      </c>
      <c r="R7" s="7" t="b">
        <v>1</v>
      </c>
      <c r="S7" s="7" t="s">
        <v>19</v>
      </c>
      <c r="T7" s="7" t="b">
        <v>1</v>
      </c>
      <c r="U7" s="11">
        <v>56</v>
      </c>
      <c r="V7" s="11" t="s">
        <v>20</v>
      </c>
      <c r="W7" s="12">
        <v>1.5</v>
      </c>
      <c r="X7" s="12">
        <f t="shared" si="0"/>
        <v>1.3</v>
      </c>
      <c r="Y7" s="13"/>
      <c r="Z7" s="7">
        <f t="shared" si="4"/>
        <v>0</v>
      </c>
      <c r="AA7">
        <f t="shared" si="5"/>
        <v>10</v>
      </c>
      <c r="AB7">
        <f t="shared" si="6"/>
        <v>5</v>
      </c>
      <c r="AC7">
        <f t="shared" si="7"/>
        <v>10</v>
      </c>
      <c r="AD7" s="7">
        <f t="shared" si="8"/>
        <v>75</v>
      </c>
      <c r="AE7" s="7" t="str">
        <f t="shared" si="9"/>
        <v>HT Under 1.5 Goals</v>
      </c>
      <c r="AF7" s="14"/>
      <c r="AG7" s="14" t="str">
        <f t="shared" si="10"/>
        <v>HT Under 1.5 Goals</v>
      </c>
      <c r="AH7" s="14" t="str">
        <f t="shared" si="11"/>
        <v>WON</v>
      </c>
      <c r="AI7" s="14"/>
      <c r="AJ7" s="14" t="str">
        <f t="shared" si="1"/>
        <v>WON</v>
      </c>
      <c r="AL7" s="7" t="str">
        <f t="shared" si="12"/>
        <v>…</v>
      </c>
      <c r="AM7" s="21">
        <f t="shared" si="2"/>
        <v>64.2</v>
      </c>
    </row>
    <row r="8" spans="1:39">
      <c r="A8" s="7">
        <v>6</v>
      </c>
      <c r="B8" s="7" t="str">
        <f t="shared" si="3"/>
        <v>Azerbaijan, Premier League - 12:00</v>
      </c>
      <c r="C8" s="7"/>
      <c r="D8" s="10" t="s">
        <v>38</v>
      </c>
      <c r="E8" s="6" t="s">
        <v>39</v>
      </c>
      <c r="F8" s="10" t="s">
        <v>40</v>
      </c>
      <c r="G8" s="7" t="s">
        <v>4</v>
      </c>
      <c r="H8" s="10" t="s">
        <v>41</v>
      </c>
      <c r="I8" s="7">
        <v>13</v>
      </c>
      <c r="J8" s="7">
        <v>52</v>
      </c>
      <c r="K8" s="7">
        <v>35</v>
      </c>
      <c r="L8" s="7" t="s">
        <v>16</v>
      </c>
      <c r="M8" s="7">
        <v>2</v>
      </c>
      <c r="N8" s="7">
        <v>22</v>
      </c>
      <c r="O8" s="6" t="s">
        <v>24</v>
      </c>
      <c r="P8" s="6" t="s">
        <v>24</v>
      </c>
      <c r="Q8" s="7">
        <v>52</v>
      </c>
      <c r="R8" s="7" t="b">
        <v>1</v>
      </c>
      <c r="S8" s="7" t="s">
        <v>19</v>
      </c>
      <c r="T8" s="7" t="s">
        <v>19</v>
      </c>
      <c r="U8" s="11">
        <v>56</v>
      </c>
      <c r="V8" s="11" t="s">
        <v>42</v>
      </c>
      <c r="W8" s="12">
        <v>1.65</v>
      </c>
      <c r="X8" s="12">
        <f t="shared" si="0"/>
        <v>1.35</v>
      </c>
      <c r="Y8" s="13"/>
      <c r="Z8" s="7">
        <f t="shared" si="4"/>
        <v>0</v>
      </c>
      <c r="AA8">
        <f t="shared" si="5"/>
        <v>0</v>
      </c>
      <c r="AB8">
        <f t="shared" si="6"/>
        <v>5</v>
      </c>
      <c r="AC8">
        <f t="shared" si="7"/>
        <v>5</v>
      </c>
      <c r="AD8" s="7">
        <f t="shared" si="8"/>
        <v>60</v>
      </c>
      <c r="AE8" s="7" t="str">
        <f t="shared" si="9"/>
        <v>HT Under 1.5 Goals</v>
      </c>
      <c r="AF8" s="14"/>
      <c r="AG8" s="14" t="str">
        <f t="shared" si="10"/>
        <v>HT Under 1.5 Goals</v>
      </c>
      <c r="AH8" s="14" t="str">
        <f t="shared" si="11"/>
        <v>WON</v>
      </c>
      <c r="AI8" s="14"/>
      <c r="AJ8" s="14" t="str">
        <f t="shared" si="1"/>
        <v>WON</v>
      </c>
      <c r="AL8" s="7" t="str">
        <f t="shared" si="12"/>
        <v>…</v>
      </c>
      <c r="AM8" s="21">
        <f t="shared" si="2"/>
        <v>67.45</v>
      </c>
    </row>
    <row r="9" spans="1:39">
      <c r="A9" s="7">
        <v>7</v>
      </c>
      <c r="B9" s="7" t="str">
        <f t="shared" si="3"/>
        <v>Germany, 2. Bundesliga - 12:30</v>
      </c>
      <c r="C9" s="7"/>
      <c r="D9" s="10" t="s">
        <v>43</v>
      </c>
      <c r="E9" s="6" t="s">
        <v>44</v>
      </c>
      <c r="F9" s="10" t="s">
        <v>45</v>
      </c>
      <c r="G9" s="7" t="s">
        <v>4</v>
      </c>
      <c r="H9" s="10" t="s">
        <v>46</v>
      </c>
      <c r="I9" s="7">
        <v>23</v>
      </c>
      <c r="J9" s="7">
        <v>49</v>
      </c>
      <c r="K9" s="7">
        <v>28</v>
      </c>
      <c r="L9" s="7" t="s">
        <v>16</v>
      </c>
      <c r="M9" s="7" t="s">
        <v>16</v>
      </c>
      <c r="N9" s="7">
        <v>5</v>
      </c>
      <c r="O9" s="6" t="s">
        <v>47</v>
      </c>
      <c r="P9" s="6" t="s">
        <v>69</v>
      </c>
      <c r="Q9" s="7">
        <v>49</v>
      </c>
      <c r="R9" s="7" t="b">
        <v>1</v>
      </c>
      <c r="S9" s="7" t="b">
        <v>1</v>
      </c>
      <c r="T9" s="7" t="b">
        <v>1</v>
      </c>
      <c r="U9" s="11">
        <v>48</v>
      </c>
      <c r="V9" s="11" t="s">
        <v>48</v>
      </c>
      <c r="W9" s="12">
        <v>1.55</v>
      </c>
      <c r="X9" s="12">
        <f t="shared" si="0"/>
        <v>1.3</v>
      </c>
      <c r="Y9" s="13"/>
      <c r="Z9" s="7">
        <f t="shared" si="4"/>
        <v>0</v>
      </c>
      <c r="AA9">
        <f t="shared" si="5"/>
        <v>10</v>
      </c>
      <c r="AB9">
        <f t="shared" si="6"/>
        <v>0</v>
      </c>
      <c r="AC9">
        <f t="shared" si="7"/>
        <v>0</v>
      </c>
      <c r="AD9" s="7">
        <f t="shared" si="8"/>
        <v>60</v>
      </c>
      <c r="AE9" s="7" t="str">
        <f t="shared" si="9"/>
        <v>HT Under 1.5 Goals</v>
      </c>
      <c r="AF9" s="14"/>
      <c r="AG9" s="14" t="str">
        <f t="shared" si="10"/>
        <v>HT Under 1.5 Goals</v>
      </c>
      <c r="AH9" s="14" t="str">
        <f t="shared" si="11"/>
        <v>WON</v>
      </c>
      <c r="AI9" s="14"/>
      <c r="AJ9" s="14" t="str">
        <f t="shared" si="1"/>
        <v>WON</v>
      </c>
      <c r="AL9" s="7" t="str">
        <f t="shared" si="12"/>
        <v>…</v>
      </c>
      <c r="AM9" s="21">
        <f t="shared" si="2"/>
        <v>55</v>
      </c>
    </row>
    <row r="10" spans="1:39">
      <c r="A10" s="7">
        <v>8</v>
      </c>
      <c r="B10" s="7" t="str">
        <f t="shared" si="3"/>
        <v>Germany, 2. Bundesliga - 12:30</v>
      </c>
      <c r="C10" s="7"/>
      <c r="D10" s="10" t="s">
        <v>43</v>
      </c>
      <c r="E10" s="6" t="s">
        <v>44</v>
      </c>
      <c r="F10" s="10" t="s">
        <v>49</v>
      </c>
      <c r="G10" s="7" t="s">
        <v>4</v>
      </c>
      <c r="H10" s="10" t="s">
        <v>50</v>
      </c>
      <c r="I10" s="7">
        <v>21</v>
      </c>
      <c r="J10" s="7">
        <v>47</v>
      </c>
      <c r="K10" s="7">
        <v>31</v>
      </c>
      <c r="L10" s="7" t="s">
        <v>16</v>
      </c>
      <c r="M10" s="7" t="s">
        <v>16</v>
      </c>
      <c r="N10" s="7">
        <v>10</v>
      </c>
      <c r="O10" s="6" t="s">
        <v>47</v>
      </c>
      <c r="P10" s="6" t="s">
        <v>75</v>
      </c>
      <c r="Q10" s="7">
        <v>47</v>
      </c>
      <c r="R10" s="7" t="b">
        <v>1</v>
      </c>
      <c r="S10" s="7" t="b">
        <v>1</v>
      </c>
      <c r="T10" s="7" t="s">
        <v>19</v>
      </c>
      <c r="U10" s="11">
        <v>62</v>
      </c>
      <c r="V10" s="11" t="s">
        <v>20</v>
      </c>
      <c r="W10" s="12">
        <v>1.7</v>
      </c>
      <c r="X10" s="12">
        <f t="shared" si="0"/>
        <v>1.35</v>
      </c>
      <c r="Y10" s="13"/>
      <c r="Z10" s="7">
        <f t="shared" si="4"/>
        <v>0</v>
      </c>
      <c r="AA10">
        <f t="shared" si="5"/>
        <v>5</v>
      </c>
      <c r="AB10">
        <f t="shared" si="6"/>
        <v>10</v>
      </c>
      <c r="AC10">
        <f t="shared" si="7"/>
        <v>10</v>
      </c>
      <c r="AD10" s="7">
        <f t="shared" si="8"/>
        <v>75</v>
      </c>
      <c r="AE10" s="7" t="str">
        <f t="shared" si="9"/>
        <v>HT Under 1.5 Goals</v>
      </c>
      <c r="AF10" s="14"/>
      <c r="AG10" s="14" t="str">
        <f t="shared" si="10"/>
        <v>HT Under 1.5 Goals</v>
      </c>
      <c r="AH10" s="14" t="str">
        <f t="shared" si="11"/>
        <v>WON</v>
      </c>
      <c r="AI10" s="14"/>
      <c r="AJ10" s="14" t="str">
        <f t="shared" si="1"/>
        <v>WON</v>
      </c>
      <c r="AL10" s="7" t="str">
        <f t="shared" si="12"/>
        <v>…</v>
      </c>
      <c r="AM10" s="21">
        <f t="shared" si="2"/>
        <v>62.4</v>
      </c>
    </row>
    <row r="11" spans="1:39">
      <c r="A11" s="7">
        <v>9</v>
      </c>
      <c r="B11" s="7" t="str">
        <f t="shared" si="3"/>
        <v>Denmark, Superligaen - 13:00</v>
      </c>
      <c r="C11" s="7"/>
      <c r="D11" s="10" t="s">
        <v>51</v>
      </c>
      <c r="E11" s="6" t="s">
        <v>52</v>
      </c>
      <c r="F11" s="10" t="s">
        <v>53</v>
      </c>
      <c r="G11" s="7" t="s">
        <v>4</v>
      </c>
      <c r="H11" s="10" t="s">
        <v>54</v>
      </c>
      <c r="I11" s="7">
        <v>23</v>
      </c>
      <c r="J11" s="7">
        <v>45</v>
      </c>
      <c r="K11" s="7">
        <v>32</v>
      </c>
      <c r="L11" s="7" t="s">
        <v>16</v>
      </c>
      <c r="M11" s="7" t="s">
        <v>16</v>
      </c>
      <c r="N11" s="7">
        <v>9</v>
      </c>
      <c r="O11" s="6" t="s">
        <v>47</v>
      </c>
      <c r="P11" s="6" t="s">
        <v>299</v>
      </c>
      <c r="Q11" s="7">
        <v>45</v>
      </c>
      <c r="R11" s="7" t="b">
        <v>1</v>
      </c>
      <c r="S11" s="7" t="b">
        <v>1</v>
      </c>
      <c r="T11" s="7" t="s">
        <v>19</v>
      </c>
      <c r="U11" s="11">
        <v>60</v>
      </c>
      <c r="V11" s="11" t="s">
        <v>20</v>
      </c>
      <c r="W11" s="12">
        <v>1.55</v>
      </c>
      <c r="X11" s="12">
        <f t="shared" si="0"/>
        <v>1.3</v>
      </c>
      <c r="Y11" s="13"/>
      <c r="Z11" s="7">
        <f t="shared" si="4"/>
        <v>0</v>
      </c>
      <c r="AA11">
        <f t="shared" si="5"/>
        <v>5</v>
      </c>
      <c r="AB11">
        <f t="shared" si="6"/>
        <v>5</v>
      </c>
      <c r="AC11">
        <f t="shared" si="7"/>
        <v>10</v>
      </c>
      <c r="AD11" s="7">
        <f t="shared" si="8"/>
        <v>70</v>
      </c>
      <c r="AE11" s="7" t="str">
        <f t="shared" si="9"/>
        <v>HT Under 1.5 Goals</v>
      </c>
      <c r="AF11" s="14"/>
      <c r="AG11" s="14" t="str">
        <f t="shared" si="10"/>
        <v>HT Under 1.5 Goals</v>
      </c>
      <c r="AH11" s="14" t="str">
        <f t="shared" si="11"/>
        <v>WON</v>
      </c>
      <c r="AI11" s="14"/>
      <c r="AJ11" s="14" t="str">
        <f t="shared" si="1"/>
        <v>WON</v>
      </c>
      <c r="AL11" s="7" t="str">
        <f t="shared" si="12"/>
        <v>…</v>
      </c>
      <c r="AM11" s="21">
        <f t="shared" si="2"/>
        <v>63</v>
      </c>
    </row>
    <row r="12" spans="1:39">
      <c r="A12" s="7">
        <v>10</v>
      </c>
      <c r="B12" s="7" t="str">
        <f t="shared" si="3"/>
        <v>Greece, Super League - 13:00</v>
      </c>
      <c r="C12" s="7" t="s">
        <v>11</v>
      </c>
      <c r="D12" s="10" t="s">
        <v>55</v>
      </c>
      <c r="E12" s="6" t="s">
        <v>52</v>
      </c>
      <c r="F12" s="10" t="s">
        <v>56</v>
      </c>
      <c r="G12" s="7" t="s">
        <v>4</v>
      </c>
      <c r="H12" s="10" t="s">
        <v>57</v>
      </c>
      <c r="I12" s="7">
        <v>26</v>
      </c>
      <c r="J12" s="7">
        <v>49</v>
      </c>
      <c r="K12" s="7">
        <v>26</v>
      </c>
      <c r="L12" s="7" t="s">
        <v>16</v>
      </c>
      <c r="M12" s="7" t="s">
        <v>16</v>
      </c>
      <c r="N12" s="7">
        <v>0</v>
      </c>
      <c r="O12" s="6" t="s">
        <v>24</v>
      </c>
      <c r="P12" s="6" t="s">
        <v>24</v>
      </c>
      <c r="Q12" s="7">
        <v>49</v>
      </c>
      <c r="R12" s="7" t="b">
        <v>1</v>
      </c>
      <c r="S12" s="7" t="b">
        <v>1</v>
      </c>
      <c r="T12" s="7" t="b">
        <v>1</v>
      </c>
      <c r="U12" s="11">
        <v>56</v>
      </c>
      <c r="V12" s="11" t="s">
        <v>20</v>
      </c>
      <c r="W12" s="12">
        <v>1.5</v>
      </c>
      <c r="X12" s="12">
        <f t="shared" si="0"/>
        <v>1.3</v>
      </c>
      <c r="Y12" s="13"/>
      <c r="Z12" s="7">
        <f t="shared" si="4"/>
        <v>0</v>
      </c>
      <c r="AA12">
        <f t="shared" si="5"/>
        <v>10</v>
      </c>
      <c r="AB12">
        <f t="shared" si="6"/>
        <v>5</v>
      </c>
      <c r="AC12">
        <f t="shared" si="7"/>
        <v>10</v>
      </c>
      <c r="AD12" s="7">
        <f t="shared" si="8"/>
        <v>75</v>
      </c>
      <c r="AE12" s="7" t="str">
        <f t="shared" si="9"/>
        <v>HT Under 1.5 Goals</v>
      </c>
      <c r="AF12" s="14"/>
      <c r="AG12" s="14" t="str">
        <f t="shared" si="10"/>
        <v>HT Under 1.5 Goals</v>
      </c>
      <c r="AH12" s="14" t="str">
        <f t="shared" si="11"/>
        <v>WON</v>
      </c>
      <c r="AI12" s="14"/>
      <c r="AJ12" s="14" t="str">
        <f t="shared" si="1"/>
        <v>WON</v>
      </c>
      <c r="AL12" s="7" t="str">
        <f t="shared" si="12"/>
        <v>…</v>
      </c>
      <c r="AM12" s="21">
        <f t="shared" si="2"/>
        <v>71.2</v>
      </c>
    </row>
    <row r="13" spans="1:39">
      <c r="A13" s="7">
        <v>11</v>
      </c>
      <c r="B13" s="7" t="str">
        <f t="shared" si="3"/>
        <v>Russia, National League - 13:00</v>
      </c>
      <c r="C13" s="7" t="s">
        <v>11</v>
      </c>
      <c r="D13" s="10" t="s">
        <v>58</v>
      </c>
      <c r="E13" s="6" t="s">
        <v>52</v>
      </c>
      <c r="F13" s="10" t="s">
        <v>59</v>
      </c>
      <c r="G13" s="7" t="s">
        <v>4</v>
      </c>
      <c r="H13" s="10" t="s">
        <v>60</v>
      </c>
      <c r="I13" s="7">
        <v>31</v>
      </c>
      <c r="J13" s="7">
        <v>48</v>
      </c>
      <c r="K13" s="7">
        <v>21</v>
      </c>
      <c r="L13" s="7" t="s">
        <v>16</v>
      </c>
      <c r="M13" s="7" t="s">
        <v>16</v>
      </c>
      <c r="N13" s="7">
        <v>10</v>
      </c>
      <c r="O13" s="6" t="s">
        <v>61</v>
      </c>
      <c r="P13" s="6" t="s">
        <v>298</v>
      </c>
      <c r="Q13" s="7">
        <v>48</v>
      </c>
      <c r="R13" s="7" t="b">
        <v>1</v>
      </c>
      <c r="S13" s="7" t="b">
        <v>1</v>
      </c>
      <c r="T13" s="7" t="s">
        <v>19</v>
      </c>
      <c r="U13" s="11">
        <v>76</v>
      </c>
      <c r="V13" s="11" t="s">
        <v>48</v>
      </c>
      <c r="W13" s="12">
        <v>1.6</v>
      </c>
      <c r="X13" s="12">
        <f t="shared" si="0"/>
        <v>1.3</v>
      </c>
      <c r="Y13" s="13"/>
      <c r="Z13" s="7">
        <f t="shared" si="4"/>
        <v>0</v>
      </c>
      <c r="AA13">
        <f t="shared" si="5"/>
        <v>5</v>
      </c>
      <c r="AB13">
        <f t="shared" si="6"/>
        <v>10</v>
      </c>
      <c r="AC13">
        <f t="shared" si="7"/>
        <v>0</v>
      </c>
      <c r="AD13" s="7">
        <f t="shared" si="8"/>
        <v>65</v>
      </c>
      <c r="AE13" s="7" t="str">
        <f t="shared" si="9"/>
        <v>HT Under 1.5 Goals</v>
      </c>
      <c r="AF13" s="14"/>
      <c r="AG13" s="14" t="str">
        <f t="shared" si="10"/>
        <v>HT Over 0.5 Goals</v>
      </c>
      <c r="AH13" s="14" t="str">
        <f t="shared" si="11"/>
        <v>LOST</v>
      </c>
      <c r="AI13" s="14"/>
      <c r="AJ13" s="14" t="str">
        <f t="shared" si="1"/>
        <v>LOST</v>
      </c>
      <c r="AL13" s="7" t="str">
        <f t="shared" si="12"/>
        <v>…</v>
      </c>
      <c r="AM13" s="21">
        <f t="shared" si="2"/>
        <v>65.2</v>
      </c>
    </row>
    <row r="14" spans="1:39">
      <c r="A14" s="7">
        <v>12</v>
      </c>
      <c r="B14" s="7" t="str">
        <f t="shared" si="3"/>
        <v>France, Ligue 1 - 14:00</v>
      </c>
      <c r="C14" s="7" t="s">
        <v>11</v>
      </c>
      <c r="D14" s="10" t="s">
        <v>62</v>
      </c>
      <c r="E14" s="6" t="s">
        <v>63</v>
      </c>
      <c r="F14" s="10" t="s">
        <v>64</v>
      </c>
      <c r="G14" s="7" t="s">
        <v>4</v>
      </c>
      <c r="H14" s="10" t="s">
        <v>65</v>
      </c>
      <c r="I14" s="7">
        <v>20</v>
      </c>
      <c r="J14" s="7">
        <v>47</v>
      </c>
      <c r="K14" s="7">
        <v>33</v>
      </c>
      <c r="L14" s="7" t="s">
        <v>16</v>
      </c>
      <c r="M14" s="7" t="s">
        <v>16</v>
      </c>
      <c r="N14" s="7">
        <v>13</v>
      </c>
      <c r="O14" s="6" t="s">
        <v>24</v>
      </c>
      <c r="P14" s="6" t="s">
        <v>33</v>
      </c>
      <c r="Q14" s="7">
        <v>47</v>
      </c>
      <c r="R14" s="7" t="b">
        <v>1</v>
      </c>
      <c r="S14" s="7" t="b">
        <v>1</v>
      </c>
      <c r="T14" s="7" t="s">
        <v>19</v>
      </c>
      <c r="U14" s="11">
        <v>22</v>
      </c>
      <c r="V14" s="11" t="s">
        <v>20</v>
      </c>
      <c r="W14" s="12">
        <v>1.5</v>
      </c>
      <c r="X14" s="12">
        <f t="shared" si="0"/>
        <v>1.3</v>
      </c>
      <c r="Y14" s="13"/>
      <c r="Z14" s="7">
        <f t="shared" si="4"/>
        <v>0</v>
      </c>
      <c r="AA14">
        <f t="shared" si="5"/>
        <v>5</v>
      </c>
      <c r="AB14">
        <f t="shared" si="6"/>
        <v>0</v>
      </c>
      <c r="AC14">
        <f t="shared" si="7"/>
        <v>10</v>
      </c>
      <c r="AD14" s="7">
        <f t="shared" si="8"/>
        <v>65</v>
      </c>
      <c r="AE14" s="7" t="str">
        <f t="shared" si="9"/>
        <v>HT Under 1.5 Goals</v>
      </c>
      <c r="AF14" s="14"/>
      <c r="AG14" s="14" t="str">
        <f t="shared" si="10"/>
        <v>HT Under 1.5 Goals</v>
      </c>
      <c r="AH14" s="14" t="str">
        <f t="shared" si="11"/>
        <v>WON</v>
      </c>
      <c r="AI14" s="14"/>
      <c r="AJ14" s="14" t="str">
        <f t="shared" si="1"/>
        <v>WON</v>
      </c>
      <c r="AL14" s="7" t="str">
        <f t="shared" si="12"/>
        <v>…</v>
      </c>
      <c r="AM14" s="21">
        <f t="shared" si="2"/>
        <v>47</v>
      </c>
    </row>
    <row r="15" spans="1:39">
      <c r="A15" s="7">
        <v>13</v>
      </c>
      <c r="B15" s="7" t="str">
        <f t="shared" si="3"/>
        <v>Sweden, Superettan - 14:00</v>
      </c>
      <c r="C15" s="7"/>
      <c r="D15" s="10" t="s">
        <v>66</v>
      </c>
      <c r="E15" s="6" t="s">
        <v>63</v>
      </c>
      <c r="F15" s="10" t="s">
        <v>67</v>
      </c>
      <c r="G15" s="7" t="s">
        <v>4</v>
      </c>
      <c r="H15" s="10" t="s">
        <v>68</v>
      </c>
      <c r="I15" s="7">
        <v>17</v>
      </c>
      <c r="J15" s="7">
        <v>50</v>
      </c>
      <c r="K15" s="7">
        <v>33</v>
      </c>
      <c r="L15" s="7" t="s">
        <v>16</v>
      </c>
      <c r="M15" s="7">
        <v>2</v>
      </c>
      <c r="N15" s="7">
        <v>16</v>
      </c>
      <c r="O15" s="6" t="s">
        <v>69</v>
      </c>
      <c r="P15" s="6" t="s">
        <v>33</v>
      </c>
      <c r="Q15" s="7">
        <v>50</v>
      </c>
      <c r="R15" s="7" t="b">
        <v>1</v>
      </c>
      <c r="S15" s="7" t="s">
        <v>19</v>
      </c>
      <c r="T15" s="7" t="s">
        <v>19</v>
      </c>
      <c r="U15" s="11">
        <v>58</v>
      </c>
      <c r="V15" s="11" t="s">
        <v>20</v>
      </c>
      <c r="W15" s="12">
        <v>1.65</v>
      </c>
      <c r="X15" s="12">
        <f t="shared" si="0"/>
        <v>1.35</v>
      </c>
      <c r="Y15" s="13"/>
      <c r="Z15" s="7">
        <f t="shared" si="4"/>
        <v>0</v>
      </c>
      <c r="AA15">
        <f t="shared" si="5"/>
        <v>0</v>
      </c>
      <c r="AB15">
        <f t="shared" si="6"/>
        <v>5</v>
      </c>
      <c r="AC15">
        <f t="shared" si="7"/>
        <v>10</v>
      </c>
      <c r="AD15" s="7">
        <f t="shared" si="8"/>
        <v>65</v>
      </c>
      <c r="AE15" s="7" t="str">
        <f t="shared" si="9"/>
        <v>HT Under 1.5 Goals</v>
      </c>
      <c r="AF15" s="14"/>
      <c r="AG15" s="14" t="str">
        <f t="shared" si="10"/>
        <v>HT Over 0.5 Goals</v>
      </c>
      <c r="AH15" s="14" t="str">
        <f t="shared" si="11"/>
        <v>LOST</v>
      </c>
      <c r="AI15" s="14"/>
      <c r="AJ15" s="14" t="str">
        <f t="shared" si="1"/>
        <v>LOST</v>
      </c>
      <c r="AL15" s="7" t="str">
        <f t="shared" si="12"/>
        <v>…</v>
      </c>
      <c r="AM15" s="21">
        <f t="shared" si="2"/>
        <v>67.224999999999994</v>
      </c>
    </row>
    <row r="16" spans="1:39">
      <c r="A16" s="7">
        <v>14</v>
      </c>
      <c r="B16" s="7" t="str">
        <f t="shared" si="3"/>
        <v>Macedonia, 1. MFL - 14:00</v>
      </c>
      <c r="C16" s="7"/>
      <c r="D16" s="10" t="s">
        <v>70</v>
      </c>
      <c r="E16" s="6" t="s">
        <v>63</v>
      </c>
      <c r="F16" s="10" t="s">
        <v>71</v>
      </c>
      <c r="G16" s="7" t="s">
        <v>4</v>
      </c>
      <c r="H16" s="10" t="s">
        <v>72</v>
      </c>
      <c r="I16" s="7">
        <v>11</v>
      </c>
      <c r="J16" s="7">
        <v>46</v>
      </c>
      <c r="K16" s="7">
        <v>42</v>
      </c>
      <c r="L16" s="7" t="s">
        <v>16</v>
      </c>
      <c r="M16" s="7">
        <v>2</v>
      </c>
      <c r="N16" s="7">
        <v>31</v>
      </c>
      <c r="O16" s="6" t="s">
        <v>24</v>
      </c>
      <c r="P16" s="6" t="s">
        <v>24</v>
      </c>
      <c r="Q16" s="7">
        <v>46</v>
      </c>
      <c r="R16" s="7" t="b">
        <v>1</v>
      </c>
      <c r="S16" s="7" t="s">
        <v>19</v>
      </c>
      <c r="T16" s="7" t="s">
        <v>19</v>
      </c>
      <c r="U16" s="11">
        <v>51</v>
      </c>
      <c r="V16" s="11"/>
      <c r="W16" s="12">
        <v>1.5</v>
      </c>
      <c r="X16" s="12">
        <f t="shared" si="0"/>
        <v>1.3</v>
      </c>
      <c r="Y16" s="13"/>
      <c r="Z16" s="7">
        <f t="shared" si="4"/>
        <v>0</v>
      </c>
      <c r="AA16">
        <f t="shared" si="5"/>
        <v>0</v>
      </c>
      <c r="AB16">
        <f t="shared" si="6"/>
        <v>5</v>
      </c>
      <c r="AC16">
        <f t="shared" si="7"/>
        <v>0</v>
      </c>
      <c r="AD16" s="7">
        <f t="shared" si="8"/>
        <v>55</v>
      </c>
      <c r="AE16" s="7" t="str">
        <f t="shared" si="9"/>
        <v>HT Over 0.5 Goals</v>
      </c>
      <c r="AF16" s="14"/>
      <c r="AG16" s="14" t="str">
        <f t="shared" si="10"/>
        <v>HT Under 1.5 Goals</v>
      </c>
      <c r="AH16" s="14" t="str">
        <f t="shared" si="11"/>
        <v>LOST</v>
      </c>
      <c r="AI16" s="14"/>
      <c r="AJ16" s="14" t="str">
        <f t="shared" si="1"/>
        <v>LOST</v>
      </c>
      <c r="AL16" s="7" t="str">
        <f t="shared" si="12"/>
        <v>…</v>
      </c>
      <c r="AM16" s="21">
        <f t="shared" si="2"/>
        <v>50.2</v>
      </c>
    </row>
    <row r="17" spans="1:39">
      <c r="A17" s="7">
        <v>15</v>
      </c>
      <c r="B17" s="7" t="str">
        <f t="shared" si="3"/>
        <v>Macedonia, 1. MFL - 14:00</v>
      </c>
      <c r="C17" s="7"/>
      <c r="D17" s="10" t="s">
        <v>70</v>
      </c>
      <c r="E17" s="6" t="s">
        <v>63</v>
      </c>
      <c r="F17" s="10" t="s">
        <v>73</v>
      </c>
      <c r="G17" s="7" t="s">
        <v>4</v>
      </c>
      <c r="H17" s="10" t="s">
        <v>74</v>
      </c>
      <c r="I17" s="7">
        <v>18</v>
      </c>
      <c r="J17" s="7">
        <v>56</v>
      </c>
      <c r="K17" s="7">
        <v>26</v>
      </c>
      <c r="L17" s="7" t="s">
        <v>16</v>
      </c>
      <c r="M17" s="7" t="s">
        <v>16</v>
      </c>
      <c r="N17" s="7">
        <v>8</v>
      </c>
      <c r="O17" s="6" t="s">
        <v>75</v>
      </c>
      <c r="P17" s="6" t="s">
        <v>297</v>
      </c>
      <c r="Q17" s="7" t="b">
        <v>1</v>
      </c>
      <c r="R17" s="7" t="b">
        <v>1</v>
      </c>
      <c r="S17" s="7" t="b">
        <v>1</v>
      </c>
      <c r="T17" s="7" t="s">
        <v>19</v>
      </c>
      <c r="U17" s="11">
        <v>48</v>
      </c>
      <c r="V17" s="11"/>
      <c r="W17" s="12">
        <v>1.55</v>
      </c>
      <c r="X17" s="12">
        <f t="shared" si="0"/>
        <v>1.3</v>
      </c>
      <c r="Y17" s="13"/>
      <c r="Z17" s="7">
        <f t="shared" si="4"/>
        <v>10</v>
      </c>
      <c r="AA17">
        <f t="shared" si="5"/>
        <v>5</v>
      </c>
      <c r="AB17">
        <f t="shared" si="6"/>
        <v>0</v>
      </c>
      <c r="AC17">
        <f t="shared" si="7"/>
        <v>0</v>
      </c>
      <c r="AD17" s="7">
        <f t="shared" si="8"/>
        <v>65</v>
      </c>
      <c r="AE17" s="7" t="str">
        <f t="shared" si="9"/>
        <v>HT Under 1.5 Goals</v>
      </c>
      <c r="AF17" s="14"/>
      <c r="AG17" s="14" t="str">
        <f t="shared" si="10"/>
        <v>HT Over 0.5 Goals</v>
      </c>
      <c r="AH17" s="14" t="str">
        <f t="shared" si="11"/>
        <v>LOST</v>
      </c>
      <c r="AI17" s="14"/>
      <c r="AJ17" s="14" t="str">
        <f t="shared" si="1"/>
        <v>LOST</v>
      </c>
      <c r="AL17" s="7" t="str">
        <f t="shared" si="12"/>
        <v>…</v>
      </c>
      <c r="AM17" s="21">
        <f t="shared" si="2"/>
        <v>69.5</v>
      </c>
    </row>
    <row r="18" spans="1:39">
      <c r="A18" s="7">
        <v>16</v>
      </c>
      <c r="B18" s="7" t="str">
        <f t="shared" si="3"/>
        <v>Czech Republic, Druha liga - 14:00</v>
      </c>
      <c r="C18" s="7"/>
      <c r="D18" s="10" t="s">
        <v>76</v>
      </c>
      <c r="E18" s="6" t="s">
        <v>63</v>
      </c>
      <c r="F18" s="10" t="s">
        <v>77</v>
      </c>
      <c r="G18" s="7" t="s">
        <v>4</v>
      </c>
      <c r="H18" s="10" t="s">
        <v>78</v>
      </c>
      <c r="I18" s="7">
        <v>14</v>
      </c>
      <c r="J18" s="7">
        <v>49</v>
      </c>
      <c r="K18" s="7">
        <v>37</v>
      </c>
      <c r="L18" s="7" t="s">
        <v>16</v>
      </c>
      <c r="M18" s="7">
        <v>2</v>
      </c>
      <c r="N18" s="7">
        <v>23</v>
      </c>
      <c r="O18" s="6" t="s">
        <v>24</v>
      </c>
      <c r="P18" s="6" t="s">
        <v>24</v>
      </c>
      <c r="Q18" s="7">
        <v>49</v>
      </c>
      <c r="R18" s="7" t="b">
        <v>1</v>
      </c>
      <c r="S18" s="7" t="s">
        <v>19</v>
      </c>
      <c r="T18" s="7" t="s">
        <v>19</v>
      </c>
      <c r="U18" s="11">
        <v>55</v>
      </c>
      <c r="V18" s="11" t="s">
        <v>42</v>
      </c>
      <c r="W18" s="12">
        <v>1.65</v>
      </c>
      <c r="X18" s="12">
        <f t="shared" si="0"/>
        <v>1.35</v>
      </c>
      <c r="Y18" s="13"/>
      <c r="Z18" s="7">
        <f t="shared" si="4"/>
        <v>0</v>
      </c>
      <c r="AA18">
        <f t="shared" si="5"/>
        <v>0</v>
      </c>
      <c r="AB18">
        <f t="shared" si="6"/>
        <v>5</v>
      </c>
      <c r="AC18">
        <f t="shared" si="7"/>
        <v>5</v>
      </c>
      <c r="AD18" s="7">
        <f t="shared" si="8"/>
        <v>60</v>
      </c>
      <c r="AE18" s="7" t="str">
        <f t="shared" si="9"/>
        <v>HT Under 1.5 Goals</v>
      </c>
      <c r="AF18" s="14"/>
      <c r="AG18" s="14" t="str">
        <f t="shared" si="10"/>
        <v>HT Under 1.5 Goals</v>
      </c>
      <c r="AH18" s="14" t="str">
        <f t="shared" si="11"/>
        <v>WON</v>
      </c>
      <c r="AI18" s="14"/>
      <c r="AJ18" s="14" t="str">
        <f t="shared" si="1"/>
        <v>WON</v>
      </c>
      <c r="AL18" s="7" t="str">
        <f t="shared" si="12"/>
        <v>…</v>
      </c>
      <c r="AM18" s="21">
        <f t="shared" si="2"/>
        <v>51</v>
      </c>
    </row>
    <row r="19" spans="1:39">
      <c r="A19" s="7">
        <v>17</v>
      </c>
      <c r="B19" s="7" t="str">
        <f t="shared" si="3"/>
        <v>Czech Republic, Druha liga - 14:00</v>
      </c>
      <c r="C19" s="7"/>
      <c r="D19" s="10" t="s">
        <v>76</v>
      </c>
      <c r="E19" s="6" t="s">
        <v>63</v>
      </c>
      <c r="F19" s="10" t="s">
        <v>79</v>
      </c>
      <c r="G19" s="7" t="s">
        <v>4</v>
      </c>
      <c r="H19" s="10" t="s">
        <v>80</v>
      </c>
      <c r="I19" s="7">
        <v>19</v>
      </c>
      <c r="J19" s="7">
        <v>50</v>
      </c>
      <c r="K19" s="7">
        <v>31</v>
      </c>
      <c r="L19" s="7" t="s">
        <v>16</v>
      </c>
      <c r="M19" s="7">
        <v>2</v>
      </c>
      <c r="N19" s="7">
        <v>12</v>
      </c>
      <c r="O19" s="6" t="s">
        <v>47</v>
      </c>
      <c r="P19" s="6" t="s">
        <v>47</v>
      </c>
      <c r="Q19" s="7">
        <v>50</v>
      </c>
      <c r="R19" s="7" t="b">
        <v>1</v>
      </c>
      <c r="S19" s="7" t="s">
        <v>19</v>
      </c>
      <c r="T19" s="7" t="s">
        <v>19</v>
      </c>
      <c r="U19" s="11">
        <v>37</v>
      </c>
      <c r="V19" s="11" t="s">
        <v>48</v>
      </c>
      <c r="W19" s="12">
        <v>1.7</v>
      </c>
      <c r="X19" s="12">
        <f t="shared" si="0"/>
        <v>1.35</v>
      </c>
      <c r="Y19" s="13"/>
      <c r="Z19" s="7">
        <f t="shared" si="4"/>
        <v>0</v>
      </c>
      <c r="AA19">
        <f t="shared" si="5"/>
        <v>5</v>
      </c>
      <c r="AB19">
        <f t="shared" si="6"/>
        <v>0</v>
      </c>
      <c r="AC19">
        <f t="shared" si="7"/>
        <v>0</v>
      </c>
      <c r="AD19" s="7">
        <f t="shared" si="8"/>
        <v>55</v>
      </c>
      <c r="AE19" s="7" t="str">
        <f t="shared" si="9"/>
        <v>HT Over 0.5 Goals</v>
      </c>
      <c r="AF19" s="14"/>
      <c r="AG19" s="14" t="str">
        <f t="shared" si="10"/>
        <v>HT Under 1.5 Goals</v>
      </c>
      <c r="AH19" s="14" t="str">
        <f t="shared" si="11"/>
        <v>WON</v>
      </c>
      <c r="AI19" s="14"/>
      <c r="AJ19" s="14" t="str">
        <f t="shared" si="1"/>
        <v>WON</v>
      </c>
      <c r="AL19" s="7" t="str">
        <f t="shared" si="12"/>
        <v>…</v>
      </c>
      <c r="AM19" s="21">
        <f t="shared" si="2"/>
        <v>58.625</v>
      </c>
    </row>
    <row r="20" spans="1:39">
      <c r="A20" s="7">
        <v>18</v>
      </c>
      <c r="B20" s="7" t="str">
        <f t="shared" si="3"/>
        <v>Greece, Football League - 14:00</v>
      </c>
      <c r="C20" s="7" t="s">
        <v>11</v>
      </c>
      <c r="D20" s="10" t="s">
        <v>81</v>
      </c>
      <c r="E20" s="6" t="s">
        <v>63</v>
      </c>
      <c r="F20" s="10" t="s">
        <v>82</v>
      </c>
      <c r="G20" s="7" t="s">
        <v>4</v>
      </c>
      <c r="H20" s="10" t="s">
        <v>83</v>
      </c>
      <c r="I20" s="7">
        <v>23</v>
      </c>
      <c r="J20" s="7">
        <v>62</v>
      </c>
      <c r="K20" s="7">
        <v>15</v>
      </c>
      <c r="L20" s="7" t="s">
        <v>16</v>
      </c>
      <c r="M20" s="7">
        <v>1</v>
      </c>
      <c r="N20" s="7">
        <v>8</v>
      </c>
      <c r="O20" s="6" t="s">
        <v>47</v>
      </c>
      <c r="P20" s="6" t="s">
        <v>302</v>
      </c>
      <c r="Q20" s="7" t="b">
        <v>1</v>
      </c>
      <c r="R20" s="7" t="b">
        <v>1</v>
      </c>
      <c r="S20" s="7" t="s">
        <v>19</v>
      </c>
      <c r="T20" s="7" t="s">
        <v>19</v>
      </c>
      <c r="U20" s="11">
        <v>53</v>
      </c>
      <c r="V20" s="11"/>
      <c r="W20" s="12">
        <v>1.55</v>
      </c>
      <c r="X20" s="12">
        <f t="shared" si="0"/>
        <v>1.3</v>
      </c>
      <c r="Y20" s="13"/>
      <c r="Z20" s="7">
        <f t="shared" si="4"/>
        <v>10</v>
      </c>
      <c r="AA20">
        <f t="shared" si="5"/>
        <v>5</v>
      </c>
      <c r="AB20">
        <f t="shared" si="6"/>
        <v>5</v>
      </c>
      <c r="AC20">
        <f t="shared" si="7"/>
        <v>0</v>
      </c>
      <c r="AD20" s="7">
        <f t="shared" si="8"/>
        <v>70</v>
      </c>
      <c r="AE20" s="7" t="str">
        <f t="shared" si="9"/>
        <v>HT Under 1.5 Goals</v>
      </c>
      <c r="AF20" s="14"/>
      <c r="AG20" s="14" t="str">
        <f t="shared" si="10"/>
        <v>HT Under 1.5 Goals</v>
      </c>
      <c r="AH20" s="14" t="str">
        <f t="shared" si="11"/>
        <v>WON</v>
      </c>
      <c r="AI20" s="14"/>
      <c r="AJ20" s="14" t="str">
        <f t="shared" si="1"/>
        <v>WON</v>
      </c>
      <c r="AL20" s="7" t="str">
        <f t="shared" si="12"/>
        <v>Prime</v>
      </c>
      <c r="AM20" s="21">
        <f t="shared" si="2"/>
        <v>76.974999999999994</v>
      </c>
    </row>
    <row r="21" spans="1:39">
      <c r="A21" s="7">
        <v>19</v>
      </c>
      <c r="B21" s="7" t="str">
        <f t="shared" si="3"/>
        <v>Slovakia, Superliga - 14:20</v>
      </c>
      <c r="C21" s="7"/>
      <c r="D21" s="10" t="s">
        <v>84</v>
      </c>
      <c r="E21" s="6" t="s">
        <v>85</v>
      </c>
      <c r="F21" s="10" t="s">
        <v>86</v>
      </c>
      <c r="G21" s="7" t="s">
        <v>4</v>
      </c>
      <c r="H21" s="10" t="s">
        <v>87</v>
      </c>
      <c r="I21" s="7">
        <v>17</v>
      </c>
      <c r="J21" s="7">
        <v>46</v>
      </c>
      <c r="K21" s="7">
        <v>37</v>
      </c>
      <c r="L21" s="7" t="s">
        <v>16</v>
      </c>
      <c r="M21" s="7">
        <v>2</v>
      </c>
      <c r="N21" s="7">
        <v>20</v>
      </c>
      <c r="O21" s="6" t="s">
        <v>24</v>
      </c>
      <c r="P21" s="6" t="s">
        <v>47</v>
      </c>
      <c r="Q21" s="7">
        <v>46</v>
      </c>
      <c r="R21" s="7" t="b">
        <v>1</v>
      </c>
      <c r="S21" s="7" t="s">
        <v>19</v>
      </c>
      <c r="T21" s="7" t="s">
        <v>19</v>
      </c>
      <c r="U21" s="11">
        <v>56</v>
      </c>
      <c r="V21" s="11" t="s">
        <v>20</v>
      </c>
      <c r="W21" s="12">
        <v>1.6</v>
      </c>
      <c r="X21" s="12">
        <f t="shared" si="0"/>
        <v>1.3</v>
      </c>
      <c r="Y21" s="13"/>
      <c r="Z21" s="7">
        <f t="shared" si="4"/>
        <v>0</v>
      </c>
      <c r="AA21">
        <f t="shared" si="5"/>
        <v>0</v>
      </c>
      <c r="AB21">
        <f t="shared" si="6"/>
        <v>5</v>
      </c>
      <c r="AC21">
        <f t="shared" si="7"/>
        <v>10</v>
      </c>
      <c r="AD21" s="7">
        <f t="shared" si="8"/>
        <v>65</v>
      </c>
      <c r="AE21" s="7" t="str">
        <f t="shared" si="9"/>
        <v>HT Under 1.5 Goals</v>
      </c>
      <c r="AF21" s="14"/>
      <c r="AG21" s="14" t="str">
        <f t="shared" si="10"/>
        <v>HT Under 1.5 Goals</v>
      </c>
      <c r="AH21" s="14" t="str">
        <f t="shared" si="11"/>
        <v>WON</v>
      </c>
      <c r="AI21" s="14"/>
      <c r="AJ21" s="14" t="str">
        <f t="shared" si="1"/>
        <v>WON</v>
      </c>
      <c r="AL21" s="7" t="str">
        <f t="shared" si="12"/>
        <v>…</v>
      </c>
      <c r="AM21" s="21">
        <f t="shared" si="2"/>
        <v>51.2</v>
      </c>
    </row>
    <row r="22" spans="1:39">
      <c r="A22" s="7">
        <v>20</v>
      </c>
      <c r="B22" s="7" t="str">
        <f t="shared" si="3"/>
        <v>Russia, Premier League - 14:30</v>
      </c>
      <c r="C22" s="7" t="s">
        <v>11</v>
      </c>
      <c r="D22" s="10" t="s">
        <v>88</v>
      </c>
      <c r="E22" s="6" t="s">
        <v>89</v>
      </c>
      <c r="F22" s="10" t="s">
        <v>90</v>
      </c>
      <c r="G22" s="7" t="s">
        <v>4</v>
      </c>
      <c r="H22" s="10" t="s">
        <v>91</v>
      </c>
      <c r="I22" s="7">
        <v>14</v>
      </c>
      <c r="J22" s="7">
        <v>60</v>
      </c>
      <c r="K22" s="7">
        <v>26</v>
      </c>
      <c r="L22" s="7" t="s">
        <v>16</v>
      </c>
      <c r="M22" s="7" t="s">
        <v>16</v>
      </c>
      <c r="N22" s="7">
        <v>12</v>
      </c>
      <c r="O22" s="6" t="s">
        <v>61</v>
      </c>
      <c r="P22" s="6" t="s">
        <v>96</v>
      </c>
      <c r="Q22" s="7" t="b">
        <v>1</v>
      </c>
      <c r="R22" s="7" t="b">
        <v>1</v>
      </c>
      <c r="S22" s="7" t="b">
        <v>1</v>
      </c>
      <c r="T22" s="7" t="s">
        <v>19</v>
      </c>
      <c r="U22" s="11">
        <v>67</v>
      </c>
      <c r="V22" s="11" t="s">
        <v>48</v>
      </c>
      <c r="W22" s="12">
        <v>1.45</v>
      </c>
      <c r="X22" s="12">
        <f t="shared" si="0"/>
        <v>1.25</v>
      </c>
      <c r="Y22" s="13"/>
      <c r="Z22" s="7">
        <f t="shared" si="4"/>
        <v>10</v>
      </c>
      <c r="AA22">
        <f t="shared" si="5"/>
        <v>5</v>
      </c>
      <c r="AB22">
        <f t="shared" si="6"/>
        <v>10</v>
      </c>
      <c r="AC22">
        <f t="shared" si="7"/>
        <v>0</v>
      </c>
      <c r="AD22" s="7">
        <f t="shared" si="8"/>
        <v>75</v>
      </c>
      <c r="AE22" s="7" t="str">
        <f t="shared" si="9"/>
        <v>HT Under 1.5 Goals</v>
      </c>
      <c r="AF22" s="14"/>
      <c r="AG22" s="14" t="str">
        <f t="shared" si="10"/>
        <v>HT Over 0.5 Goals</v>
      </c>
      <c r="AH22" s="14" t="str">
        <f t="shared" si="11"/>
        <v>LOST</v>
      </c>
      <c r="AI22" s="14"/>
      <c r="AJ22" s="14" t="str">
        <f t="shared" si="1"/>
        <v>LOST</v>
      </c>
      <c r="AL22" s="7" t="str">
        <f t="shared" si="12"/>
        <v>…</v>
      </c>
      <c r="AM22" s="21">
        <f t="shared" si="2"/>
        <v>80.150000000000006</v>
      </c>
    </row>
    <row r="23" spans="1:39">
      <c r="A23" s="7">
        <v>21</v>
      </c>
      <c r="B23" s="7" t="str">
        <f t="shared" si="3"/>
        <v>Argentina, Primera Division - 15:00</v>
      </c>
      <c r="C23" s="7" t="s">
        <v>11</v>
      </c>
      <c r="D23" s="10" t="s">
        <v>92</v>
      </c>
      <c r="E23" s="6" t="s">
        <v>93</v>
      </c>
      <c r="F23" s="10" t="s">
        <v>94</v>
      </c>
      <c r="G23" s="7" t="s">
        <v>4</v>
      </c>
      <c r="H23" s="10" t="s">
        <v>95</v>
      </c>
      <c r="I23" s="7">
        <v>35</v>
      </c>
      <c r="J23" s="7">
        <v>50</v>
      </c>
      <c r="K23" s="7">
        <v>16</v>
      </c>
      <c r="L23" s="7" t="s">
        <v>16</v>
      </c>
      <c r="M23" s="7" t="s">
        <v>16</v>
      </c>
      <c r="N23" s="7">
        <v>19</v>
      </c>
      <c r="O23" s="6" t="s">
        <v>96</v>
      </c>
      <c r="P23" s="6" t="s">
        <v>299</v>
      </c>
      <c r="Q23" s="7">
        <v>50</v>
      </c>
      <c r="R23" s="7" t="b">
        <v>1</v>
      </c>
      <c r="S23" s="7" t="b">
        <v>1</v>
      </c>
      <c r="T23" s="7" t="s">
        <v>19</v>
      </c>
      <c r="U23" s="11">
        <v>47</v>
      </c>
      <c r="V23" s="11" t="s">
        <v>20</v>
      </c>
      <c r="W23" s="12">
        <v>1.55</v>
      </c>
      <c r="X23" s="12">
        <f t="shared" si="0"/>
        <v>1.3</v>
      </c>
      <c r="Y23" s="13"/>
      <c r="Z23" s="7">
        <f t="shared" si="4"/>
        <v>0</v>
      </c>
      <c r="AA23">
        <f t="shared" si="5"/>
        <v>0</v>
      </c>
      <c r="AB23">
        <f t="shared" si="6"/>
        <v>0</v>
      </c>
      <c r="AC23">
        <f t="shared" si="7"/>
        <v>10</v>
      </c>
      <c r="AD23" s="7">
        <f t="shared" si="8"/>
        <v>60</v>
      </c>
      <c r="AE23" s="7" t="str">
        <f t="shared" si="9"/>
        <v>HT Under 1.5 Goals</v>
      </c>
      <c r="AF23" s="14"/>
      <c r="AG23" s="14" t="str">
        <f t="shared" si="10"/>
        <v>HT Over 0.5 Goals</v>
      </c>
      <c r="AH23" s="14" t="str">
        <f t="shared" si="11"/>
        <v>LOST</v>
      </c>
      <c r="AI23" s="14"/>
      <c r="AJ23" s="14" t="str">
        <f t="shared" si="1"/>
        <v>LOST</v>
      </c>
      <c r="AL23" s="7" t="str">
        <f t="shared" si="12"/>
        <v>…</v>
      </c>
      <c r="AM23" s="21">
        <f t="shared" si="2"/>
        <v>60.625</v>
      </c>
    </row>
    <row r="24" spans="1:39">
      <c r="A24" s="7">
        <v>22</v>
      </c>
      <c r="B24" s="7" t="str">
        <f t="shared" si="3"/>
        <v>Spain, Segunda Division - 15:00</v>
      </c>
      <c r="C24" s="7" t="s">
        <v>11</v>
      </c>
      <c r="D24" s="10" t="s">
        <v>97</v>
      </c>
      <c r="E24" s="6" t="s">
        <v>93</v>
      </c>
      <c r="F24" s="10" t="s">
        <v>98</v>
      </c>
      <c r="G24" s="7" t="s">
        <v>4</v>
      </c>
      <c r="H24" s="10" t="s">
        <v>99</v>
      </c>
      <c r="I24" s="7">
        <v>25</v>
      </c>
      <c r="J24" s="7">
        <v>46</v>
      </c>
      <c r="K24" s="7">
        <v>29</v>
      </c>
      <c r="L24" s="7" t="s">
        <v>16</v>
      </c>
      <c r="M24" s="7" t="s">
        <v>16</v>
      </c>
      <c r="N24" s="7">
        <v>4</v>
      </c>
      <c r="O24" s="6" t="s">
        <v>24</v>
      </c>
      <c r="P24" s="6" t="s">
        <v>120</v>
      </c>
      <c r="Q24" s="7">
        <v>46</v>
      </c>
      <c r="R24" s="7" t="b">
        <v>1</v>
      </c>
      <c r="S24" s="7" t="b">
        <v>1</v>
      </c>
      <c r="T24" s="7" t="b">
        <v>1</v>
      </c>
      <c r="U24" s="11">
        <v>53</v>
      </c>
      <c r="V24" s="11" t="s">
        <v>48</v>
      </c>
      <c r="W24" s="12">
        <v>1.5</v>
      </c>
      <c r="X24" s="12">
        <f t="shared" si="0"/>
        <v>1.3</v>
      </c>
      <c r="Y24" s="13"/>
      <c r="Z24" s="7">
        <f t="shared" si="4"/>
        <v>0</v>
      </c>
      <c r="AA24">
        <f t="shared" si="5"/>
        <v>10</v>
      </c>
      <c r="AB24">
        <f t="shared" si="6"/>
        <v>5</v>
      </c>
      <c r="AC24">
        <f t="shared" si="7"/>
        <v>0</v>
      </c>
      <c r="AD24" s="7">
        <f t="shared" si="8"/>
        <v>65</v>
      </c>
      <c r="AE24" s="7" t="str">
        <f t="shared" si="9"/>
        <v>HT Under 1.5 Goals</v>
      </c>
      <c r="AF24" s="14"/>
      <c r="AG24" s="14" t="str">
        <f t="shared" si="10"/>
        <v>HT Under 1.5 Goals</v>
      </c>
      <c r="AH24" s="14" t="str">
        <f t="shared" si="11"/>
        <v>WON</v>
      </c>
      <c r="AI24" s="14"/>
      <c r="AJ24" s="14" t="str">
        <f t="shared" si="1"/>
        <v>WON</v>
      </c>
      <c r="AL24" s="7" t="str">
        <f t="shared" si="12"/>
        <v>…</v>
      </c>
      <c r="AM24" s="21">
        <f t="shared" si="2"/>
        <v>66.599999999999994</v>
      </c>
    </row>
    <row r="25" spans="1:39">
      <c r="A25" s="7">
        <v>23</v>
      </c>
      <c r="B25" s="7" t="str">
        <f t="shared" si="3"/>
        <v>Denmark, Superligaen - 15:00</v>
      </c>
      <c r="C25" s="7"/>
      <c r="D25" s="10" t="s">
        <v>51</v>
      </c>
      <c r="E25" s="6" t="s">
        <v>93</v>
      </c>
      <c r="F25" s="10" t="s">
        <v>100</v>
      </c>
      <c r="G25" s="7" t="s">
        <v>4</v>
      </c>
      <c r="H25" s="10" t="s">
        <v>101</v>
      </c>
      <c r="I25" s="7">
        <v>29</v>
      </c>
      <c r="J25" s="7">
        <v>49</v>
      </c>
      <c r="K25" s="7">
        <v>22</v>
      </c>
      <c r="L25" s="7" t="s">
        <v>16</v>
      </c>
      <c r="M25" s="7" t="s">
        <v>16</v>
      </c>
      <c r="N25" s="7">
        <v>7</v>
      </c>
      <c r="O25" s="6" t="s">
        <v>75</v>
      </c>
      <c r="P25" s="6" t="s">
        <v>75</v>
      </c>
      <c r="Q25" s="7">
        <v>49</v>
      </c>
      <c r="R25" s="7" t="b">
        <v>1</v>
      </c>
      <c r="S25" s="7" t="b">
        <v>1</v>
      </c>
      <c r="T25" s="7" t="s">
        <v>19</v>
      </c>
      <c r="U25" s="11">
        <v>46</v>
      </c>
      <c r="V25" s="11" t="s">
        <v>20</v>
      </c>
      <c r="W25" s="12">
        <v>1.7</v>
      </c>
      <c r="X25" s="12">
        <f t="shared" si="0"/>
        <v>1.35</v>
      </c>
      <c r="Y25" s="13"/>
      <c r="Z25" s="7">
        <f t="shared" si="4"/>
        <v>0</v>
      </c>
      <c r="AA25">
        <f t="shared" si="5"/>
        <v>10</v>
      </c>
      <c r="AB25">
        <f t="shared" si="6"/>
        <v>0</v>
      </c>
      <c r="AC25">
        <f t="shared" si="7"/>
        <v>10</v>
      </c>
      <c r="AD25" s="7">
        <f t="shared" si="8"/>
        <v>70</v>
      </c>
      <c r="AE25" s="7" t="str">
        <f t="shared" si="9"/>
        <v>HT Under 1.5 Goals</v>
      </c>
      <c r="AF25" s="14"/>
      <c r="AG25" s="14" t="str">
        <f t="shared" si="10"/>
        <v>HT Over 0.5 Goals</v>
      </c>
      <c r="AH25" s="14" t="str">
        <f t="shared" si="11"/>
        <v>LOST</v>
      </c>
      <c r="AI25" s="14"/>
      <c r="AJ25" s="14" t="str">
        <f t="shared" si="1"/>
        <v>LOST</v>
      </c>
      <c r="AL25" s="7" t="str">
        <f t="shared" si="12"/>
        <v>…</v>
      </c>
      <c r="AM25" s="21">
        <f t="shared" si="2"/>
        <v>53</v>
      </c>
    </row>
    <row r="26" spans="1:39">
      <c r="A26" s="7">
        <v>24</v>
      </c>
      <c r="B26" s="7" t="str">
        <f t="shared" si="3"/>
        <v>Greece, Super League - 15:15</v>
      </c>
      <c r="C26" s="7" t="s">
        <v>11</v>
      </c>
      <c r="D26" s="10" t="s">
        <v>55</v>
      </c>
      <c r="E26" s="6" t="s">
        <v>102</v>
      </c>
      <c r="F26" s="10" t="s">
        <v>103</v>
      </c>
      <c r="G26" s="7" t="s">
        <v>4</v>
      </c>
      <c r="H26" s="10" t="s">
        <v>104</v>
      </c>
      <c r="I26" s="7">
        <v>18</v>
      </c>
      <c r="J26" s="7">
        <v>73</v>
      </c>
      <c r="K26" s="7">
        <v>9</v>
      </c>
      <c r="L26" s="7" t="s">
        <v>16</v>
      </c>
      <c r="M26" s="7" t="s">
        <v>16</v>
      </c>
      <c r="N26" s="7">
        <v>9</v>
      </c>
      <c r="O26" s="6" t="s">
        <v>24</v>
      </c>
      <c r="P26" s="6" t="s">
        <v>24</v>
      </c>
      <c r="Q26" s="7" t="b">
        <v>1</v>
      </c>
      <c r="R26" s="7" t="b">
        <v>1</v>
      </c>
      <c r="S26" s="7" t="b">
        <v>1</v>
      </c>
      <c r="T26" s="7" t="s">
        <v>19</v>
      </c>
      <c r="U26" s="11">
        <v>47</v>
      </c>
      <c r="V26" s="11" t="s">
        <v>20</v>
      </c>
      <c r="W26" s="12">
        <v>1.4</v>
      </c>
      <c r="X26" s="12">
        <f t="shared" si="0"/>
        <v>1.25</v>
      </c>
      <c r="Y26" s="13"/>
      <c r="Z26" s="7">
        <f t="shared" si="4"/>
        <v>10</v>
      </c>
      <c r="AA26">
        <f t="shared" si="5"/>
        <v>5</v>
      </c>
      <c r="AB26">
        <f t="shared" si="6"/>
        <v>0</v>
      </c>
      <c r="AC26">
        <f t="shared" si="7"/>
        <v>10</v>
      </c>
      <c r="AD26" s="7">
        <f t="shared" si="8"/>
        <v>75</v>
      </c>
      <c r="AE26" s="7" t="str">
        <f t="shared" si="9"/>
        <v>HT Under 1.5 Goals</v>
      </c>
      <c r="AF26" s="14"/>
      <c r="AG26" s="14" t="str">
        <f t="shared" si="10"/>
        <v>HT Under 1.5 Goals</v>
      </c>
      <c r="AH26" s="14" t="str">
        <f t="shared" si="11"/>
        <v>WON</v>
      </c>
      <c r="AI26" s="14"/>
      <c r="AJ26" s="14" t="str">
        <f t="shared" si="1"/>
        <v>WON</v>
      </c>
      <c r="AL26" s="7" t="str">
        <f t="shared" si="12"/>
        <v>Prime</v>
      </c>
      <c r="AM26" s="21">
        <f t="shared" si="2"/>
        <v>73.8125</v>
      </c>
    </row>
    <row r="27" spans="1:39">
      <c r="A27" s="7">
        <v>25</v>
      </c>
      <c r="B27" s="7" t="str">
        <f t="shared" si="3"/>
        <v>Greece, Super League - 15:15</v>
      </c>
      <c r="C27" s="7" t="s">
        <v>11</v>
      </c>
      <c r="D27" s="10" t="s">
        <v>55</v>
      </c>
      <c r="E27" s="6" t="s">
        <v>102</v>
      </c>
      <c r="F27" s="10" t="s">
        <v>105</v>
      </c>
      <c r="G27" s="7" t="s">
        <v>4</v>
      </c>
      <c r="H27" s="10" t="s">
        <v>106</v>
      </c>
      <c r="I27" s="7">
        <v>24</v>
      </c>
      <c r="J27" s="7">
        <v>58</v>
      </c>
      <c r="K27" s="7">
        <v>18</v>
      </c>
      <c r="L27" s="7" t="s">
        <v>16</v>
      </c>
      <c r="M27" s="7">
        <v>1</v>
      </c>
      <c r="N27" s="7">
        <v>6</v>
      </c>
      <c r="O27" s="6" t="s">
        <v>47</v>
      </c>
      <c r="P27" s="6" t="s">
        <v>17</v>
      </c>
      <c r="Q27" s="7" t="b">
        <v>1</v>
      </c>
      <c r="R27" s="7" t="b">
        <v>1</v>
      </c>
      <c r="S27" s="7" t="s">
        <v>19</v>
      </c>
      <c r="T27" s="7" t="b">
        <v>1</v>
      </c>
      <c r="U27" s="11">
        <v>47</v>
      </c>
      <c r="V27" s="11" t="s">
        <v>20</v>
      </c>
      <c r="W27" s="12">
        <v>1.4</v>
      </c>
      <c r="X27" s="12">
        <f t="shared" si="0"/>
        <v>1.25</v>
      </c>
      <c r="Y27" s="13"/>
      <c r="Z27" s="7">
        <f t="shared" si="4"/>
        <v>10</v>
      </c>
      <c r="AA27">
        <f t="shared" si="5"/>
        <v>10</v>
      </c>
      <c r="AB27">
        <f t="shared" si="6"/>
        <v>0</v>
      </c>
      <c r="AC27">
        <f t="shared" si="7"/>
        <v>10</v>
      </c>
      <c r="AD27" s="7">
        <f t="shared" si="8"/>
        <v>80</v>
      </c>
      <c r="AE27" s="7" t="str">
        <f t="shared" si="9"/>
        <v>HT Under 1.5 Goals</v>
      </c>
      <c r="AF27" s="14"/>
      <c r="AG27" s="14" t="str">
        <f t="shared" si="10"/>
        <v>HT Under 1.5 Goals</v>
      </c>
      <c r="AH27" s="14" t="str">
        <f t="shared" si="11"/>
        <v>WON</v>
      </c>
      <c r="AI27" s="14"/>
      <c r="AJ27" s="14" t="str">
        <f t="shared" si="1"/>
        <v>WON</v>
      </c>
      <c r="AL27" s="7" t="str">
        <f t="shared" si="12"/>
        <v>Prime</v>
      </c>
      <c r="AM27" s="21">
        <f t="shared" si="2"/>
        <v>67.125</v>
      </c>
    </row>
    <row r="28" spans="1:39">
      <c r="A28" s="7">
        <v>26</v>
      </c>
      <c r="B28" s="7" t="str">
        <f t="shared" si="3"/>
        <v>Hungary, NB II - 15:30</v>
      </c>
      <c r="C28" s="7" t="s">
        <v>11</v>
      </c>
      <c r="D28" s="10" t="s">
        <v>107</v>
      </c>
      <c r="E28" s="6" t="s">
        <v>108</v>
      </c>
      <c r="F28" s="10" t="s">
        <v>109</v>
      </c>
      <c r="G28" s="7" t="s">
        <v>4</v>
      </c>
      <c r="H28" s="10" t="s">
        <v>110</v>
      </c>
      <c r="I28" s="7">
        <v>20</v>
      </c>
      <c r="J28" s="7">
        <v>52</v>
      </c>
      <c r="K28" s="7">
        <v>28</v>
      </c>
      <c r="L28" s="7" t="s">
        <v>16</v>
      </c>
      <c r="M28" s="7">
        <v>2</v>
      </c>
      <c r="N28" s="7">
        <v>8</v>
      </c>
      <c r="O28" s="6" t="s">
        <v>33</v>
      </c>
      <c r="P28" s="6" t="s">
        <v>303</v>
      </c>
      <c r="Q28" s="7">
        <v>52</v>
      </c>
      <c r="R28" s="7" t="b">
        <v>1</v>
      </c>
      <c r="S28" s="7" t="s">
        <v>19</v>
      </c>
      <c r="T28" s="7" t="s">
        <v>19</v>
      </c>
      <c r="U28" s="11">
        <v>60</v>
      </c>
      <c r="V28" s="11"/>
      <c r="W28" s="12">
        <v>1.65</v>
      </c>
      <c r="X28" s="12">
        <f t="shared" si="0"/>
        <v>1.35</v>
      </c>
      <c r="Y28" s="13"/>
      <c r="Z28" s="7">
        <f t="shared" si="4"/>
        <v>0</v>
      </c>
      <c r="AA28">
        <f t="shared" si="5"/>
        <v>5</v>
      </c>
      <c r="AB28">
        <f t="shared" si="6"/>
        <v>5</v>
      </c>
      <c r="AC28">
        <f t="shared" si="7"/>
        <v>0</v>
      </c>
      <c r="AD28" s="7">
        <f t="shared" si="8"/>
        <v>60</v>
      </c>
      <c r="AE28" s="7" t="str">
        <f t="shared" si="9"/>
        <v>HT Under 1.5 Goals</v>
      </c>
      <c r="AF28" s="14"/>
      <c r="AG28" s="14" t="str">
        <f t="shared" si="10"/>
        <v>HT Over 0.5 Goals</v>
      </c>
      <c r="AH28" s="14" t="str">
        <f t="shared" si="11"/>
        <v>LOST</v>
      </c>
      <c r="AI28" s="14"/>
      <c r="AJ28" s="14" t="str">
        <f t="shared" si="1"/>
        <v>LOST</v>
      </c>
      <c r="AL28" s="7" t="str">
        <f t="shared" si="12"/>
        <v>…</v>
      </c>
      <c r="AM28" s="21">
        <f t="shared" si="2"/>
        <v>75.25</v>
      </c>
    </row>
    <row r="29" spans="1:39">
      <c r="A29" s="7">
        <v>27</v>
      </c>
      <c r="B29" s="7" t="str">
        <f t="shared" si="3"/>
        <v>Netherlands, Eredivisie - 15:45</v>
      </c>
      <c r="C29" s="7"/>
      <c r="D29" s="10" t="s">
        <v>111</v>
      </c>
      <c r="E29" s="6" t="s">
        <v>112</v>
      </c>
      <c r="F29" s="10" t="s">
        <v>113</v>
      </c>
      <c r="G29" s="7" t="s">
        <v>4</v>
      </c>
      <c r="H29" s="10" t="s">
        <v>114</v>
      </c>
      <c r="I29" s="7">
        <v>32</v>
      </c>
      <c r="J29" s="7">
        <v>49</v>
      </c>
      <c r="K29" s="7">
        <v>19</v>
      </c>
      <c r="L29" s="7" t="s">
        <v>16</v>
      </c>
      <c r="M29" s="7">
        <v>1</v>
      </c>
      <c r="N29" s="7">
        <v>13</v>
      </c>
      <c r="O29" s="6" t="s">
        <v>17</v>
      </c>
      <c r="P29" s="6" t="s">
        <v>304</v>
      </c>
      <c r="Q29" s="7">
        <v>49</v>
      </c>
      <c r="R29" s="7" t="b">
        <v>1</v>
      </c>
      <c r="S29" s="7" t="s">
        <v>19</v>
      </c>
      <c r="T29" s="7" t="s">
        <v>19</v>
      </c>
      <c r="U29" s="11">
        <v>30</v>
      </c>
      <c r="V29" s="11" t="s">
        <v>48</v>
      </c>
      <c r="W29" s="12">
        <v>1.4</v>
      </c>
      <c r="X29" s="12">
        <f t="shared" si="0"/>
        <v>1.25</v>
      </c>
      <c r="Y29" s="13"/>
      <c r="Z29" s="7">
        <f t="shared" si="4"/>
        <v>0</v>
      </c>
      <c r="AA29">
        <f t="shared" si="5"/>
        <v>5</v>
      </c>
      <c r="AB29">
        <f t="shared" si="6"/>
        <v>0</v>
      </c>
      <c r="AC29">
        <f t="shared" si="7"/>
        <v>0</v>
      </c>
      <c r="AD29" s="7">
        <f t="shared" si="8"/>
        <v>55</v>
      </c>
      <c r="AE29" s="7" t="str">
        <f t="shared" si="9"/>
        <v>HT Over 0.5 Goals</v>
      </c>
      <c r="AF29" s="14"/>
      <c r="AG29" s="14" t="str">
        <f t="shared" si="10"/>
        <v>HT Over 0.5 Goals</v>
      </c>
      <c r="AH29" s="14" t="str">
        <f t="shared" si="11"/>
        <v>WON</v>
      </c>
      <c r="AI29" s="14"/>
      <c r="AJ29" s="14" t="str">
        <f t="shared" si="1"/>
        <v>WON</v>
      </c>
      <c r="AL29" s="7" t="str">
        <f t="shared" si="12"/>
        <v>…</v>
      </c>
      <c r="AM29" s="21">
        <f t="shared" si="2"/>
        <v>42</v>
      </c>
    </row>
    <row r="30" spans="1:39">
      <c r="A30" s="7">
        <v>28</v>
      </c>
      <c r="B30" s="7" t="str">
        <f t="shared" si="3"/>
        <v>France, Ligue 1 - 16:00</v>
      </c>
      <c r="C30" s="7" t="s">
        <v>11</v>
      </c>
      <c r="D30" s="10" t="s">
        <v>62</v>
      </c>
      <c r="E30" s="6" t="s">
        <v>115</v>
      </c>
      <c r="F30" s="10" t="s">
        <v>116</v>
      </c>
      <c r="G30" s="7" t="s">
        <v>4</v>
      </c>
      <c r="H30" s="10" t="s">
        <v>117</v>
      </c>
      <c r="I30" s="7">
        <v>24</v>
      </c>
      <c r="J30" s="7">
        <v>46</v>
      </c>
      <c r="K30" s="7">
        <v>29</v>
      </c>
      <c r="L30" s="7" t="s">
        <v>16</v>
      </c>
      <c r="M30" s="7" t="s">
        <v>16</v>
      </c>
      <c r="N30" s="7">
        <v>5</v>
      </c>
      <c r="O30" s="6" t="s">
        <v>61</v>
      </c>
      <c r="P30" s="6" t="s">
        <v>299</v>
      </c>
      <c r="Q30" s="7">
        <v>46</v>
      </c>
      <c r="R30" s="7" t="b">
        <v>1</v>
      </c>
      <c r="S30" s="7" t="b">
        <v>1</v>
      </c>
      <c r="T30" s="7" t="b">
        <v>1</v>
      </c>
      <c r="U30" s="11">
        <v>66</v>
      </c>
      <c r="V30" s="11" t="s">
        <v>20</v>
      </c>
      <c r="W30" s="12">
        <v>1.55</v>
      </c>
      <c r="X30" s="12">
        <f t="shared" si="0"/>
        <v>1.3</v>
      </c>
      <c r="Y30" s="13"/>
      <c r="Z30" s="7">
        <f t="shared" si="4"/>
        <v>0</v>
      </c>
      <c r="AA30">
        <f t="shared" si="5"/>
        <v>10</v>
      </c>
      <c r="AB30">
        <f t="shared" si="6"/>
        <v>10</v>
      </c>
      <c r="AC30">
        <f t="shared" si="7"/>
        <v>10</v>
      </c>
      <c r="AD30" s="7">
        <f t="shared" si="8"/>
        <v>80</v>
      </c>
      <c r="AE30" s="7" t="str">
        <f t="shared" si="9"/>
        <v>HT Under 1.5 Goals</v>
      </c>
      <c r="AF30" s="14"/>
      <c r="AG30" s="14" t="str">
        <f t="shared" si="10"/>
        <v>HT Over 0.5 Goals</v>
      </c>
      <c r="AH30" s="14" t="str">
        <f t="shared" si="11"/>
        <v>LOST</v>
      </c>
      <c r="AI30" s="14"/>
      <c r="AJ30" s="14" t="str">
        <f t="shared" si="1"/>
        <v>LOST</v>
      </c>
      <c r="AL30" s="7" t="str">
        <f t="shared" si="12"/>
        <v>…</v>
      </c>
      <c r="AM30" s="21">
        <f t="shared" si="2"/>
        <v>68.2</v>
      </c>
    </row>
    <row r="31" spans="1:39">
      <c r="A31" s="7">
        <v>29</v>
      </c>
      <c r="B31" s="7" t="str">
        <f t="shared" si="3"/>
        <v>France, Ligue 1 - 16:00</v>
      </c>
      <c r="C31" s="7" t="s">
        <v>11</v>
      </c>
      <c r="D31" s="10" t="s">
        <v>62</v>
      </c>
      <c r="E31" s="6" t="s">
        <v>115</v>
      </c>
      <c r="F31" s="10" t="s">
        <v>118</v>
      </c>
      <c r="G31" s="7" t="s">
        <v>4</v>
      </c>
      <c r="H31" s="10" t="s">
        <v>119</v>
      </c>
      <c r="I31" s="7">
        <v>15</v>
      </c>
      <c r="J31" s="7">
        <v>59</v>
      </c>
      <c r="K31" s="7">
        <v>25</v>
      </c>
      <c r="L31" s="7" t="s">
        <v>16</v>
      </c>
      <c r="M31" s="7">
        <v>2</v>
      </c>
      <c r="N31" s="7">
        <v>10</v>
      </c>
      <c r="O31" s="6" t="s">
        <v>120</v>
      </c>
      <c r="P31" s="6" t="s">
        <v>61</v>
      </c>
      <c r="Q31" s="7" t="b">
        <v>1</v>
      </c>
      <c r="R31" s="7" t="b">
        <v>1</v>
      </c>
      <c r="S31" s="7" t="s">
        <v>19</v>
      </c>
      <c r="T31" s="7" t="s">
        <v>19</v>
      </c>
      <c r="U31" s="11">
        <v>44</v>
      </c>
      <c r="V31" s="11" t="s">
        <v>20</v>
      </c>
      <c r="W31" s="12">
        <v>1.65</v>
      </c>
      <c r="X31" s="12">
        <f t="shared" si="0"/>
        <v>1.35</v>
      </c>
      <c r="Y31" s="13"/>
      <c r="Z31" s="7">
        <f t="shared" si="4"/>
        <v>10</v>
      </c>
      <c r="AA31">
        <f t="shared" si="5"/>
        <v>5</v>
      </c>
      <c r="AB31">
        <f t="shared" si="6"/>
        <v>0</v>
      </c>
      <c r="AC31">
        <f t="shared" si="7"/>
        <v>10</v>
      </c>
      <c r="AD31" s="7">
        <f t="shared" si="8"/>
        <v>75</v>
      </c>
      <c r="AE31" s="7" t="str">
        <f t="shared" si="9"/>
        <v>HT Under 1.5 Goals</v>
      </c>
      <c r="AF31" s="14"/>
      <c r="AG31" s="14" t="str">
        <f t="shared" si="10"/>
        <v>HT Under 1.5 Goals</v>
      </c>
      <c r="AH31" s="14" t="str">
        <f t="shared" si="11"/>
        <v>WON</v>
      </c>
      <c r="AI31" s="14"/>
      <c r="AJ31" s="14" t="str">
        <f t="shared" si="1"/>
        <v>WON</v>
      </c>
      <c r="AL31" s="7" t="str">
        <f t="shared" si="12"/>
        <v>Prime</v>
      </c>
      <c r="AM31" s="21">
        <f t="shared" si="2"/>
        <v>63.4375</v>
      </c>
    </row>
    <row r="32" spans="1:39">
      <c r="A32" s="7">
        <v>30</v>
      </c>
      <c r="B32" s="7" t="str">
        <f t="shared" si="3"/>
        <v>Romania, Liga 1 - 16:00</v>
      </c>
      <c r="C32" s="7" t="s">
        <v>11</v>
      </c>
      <c r="D32" s="10" t="s">
        <v>121</v>
      </c>
      <c r="E32" s="6" t="s">
        <v>115</v>
      </c>
      <c r="F32" s="10" t="s">
        <v>122</v>
      </c>
      <c r="G32" s="7" t="s">
        <v>4</v>
      </c>
      <c r="H32" s="10" t="s">
        <v>123</v>
      </c>
      <c r="I32" s="7">
        <v>26</v>
      </c>
      <c r="J32" s="7">
        <v>50</v>
      </c>
      <c r="K32" s="7">
        <v>25</v>
      </c>
      <c r="L32" s="7" t="s">
        <v>16</v>
      </c>
      <c r="M32" s="7">
        <v>1</v>
      </c>
      <c r="N32" s="7">
        <v>1</v>
      </c>
      <c r="O32" s="6" t="s">
        <v>120</v>
      </c>
      <c r="P32" s="6" t="s">
        <v>61</v>
      </c>
      <c r="Q32" s="7">
        <v>50</v>
      </c>
      <c r="R32" s="7" t="b">
        <v>1</v>
      </c>
      <c r="S32" s="7" t="s">
        <v>19</v>
      </c>
      <c r="T32" s="7" t="b">
        <v>1</v>
      </c>
      <c r="U32" s="11">
        <v>55</v>
      </c>
      <c r="V32" s="11" t="s">
        <v>48</v>
      </c>
      <c r="W32" s="12">
        <v>1.45</v>
      </c>
      <c r="X32" s="12">
        <f t="shared" si="0"/>
        <v>1.25</v>
      </c>
      <c r="Y32" s="13"/>
      <c r="Z32" s="7">
        <f t="shared" si="4"/>
        <v>0</v>
      </c>
      <c r="AA32">
        <f t="shared" si="5"/>
        <v>10</v>
      </c>
      <c r="AB32">
        <f t="shared" si="6"/>
        <v>5</v>
      </c>
      <c r="AC32">
        <f t="shared" si="7"/>
        <v>0</v>
      </c>
      <c r="AD32" s="7">
        <f t="shared" si="8"/>
        <v>65</v>
      </c>
      <c r="AE32" s="7" t="str">
        <f t="shared" si="9"/>
        <v>HT Under 1.5 Goals</v>
      </c>
      <c r="AF32" s="14"/>
      <c r="AG32" s="14" t="str">
        <f t="shared" si="10"/>
        <v>HT Under 1.5 Goals</v>
      </c>
      <c r="AH32" s="14" t="str">
        <f t="shared" si="11"/>
        <v>WON</v>
      </c>
      <c r="AI32" s="14"/>
      <c r="AJ32" s="14" t="str">
        <f t="shared" si="1"/>
        <v>WON</v>
      </c>
      <c r="AL32" s="7" t="str">
        <f t="shared" si="12"/>
        <v>…</v>
      </c>
      <c r="AM32" s="21">
        <f t="shared" si="2"/>
        <v>80.625</v>
      </c>
    </row>
    <row r="33" spans="1:39">
      <c r="A33" s="7">
        <v>31</v>
      </c>
      <c r="B33" s="7" t="str">
        <f t="shared" si="3"/>
        <v>Morocco, Botola - 16:00</v>
      </c>
      <c r="C33" s="7" t="s">
        <v>11</v>
      </c>
      <c r="D33" s="10" t="s">
        <v>124</v>
      </c>
      <c r="E33" s="6" t="s">
        <v>115</v>
      </c>
      <c r="F33" s="10" t="s">
        <v>125</v>
      </c>
      <c r="G33" s="7" t="s">
        <v>4</v>
      </c>
      <c r="H33" s="10" t="s">
        <v>126</v>
      </c>
      <c r="I33" s="7">
        <v>18</v>
      </c>
      <c r="J33" s="7">
        <v>65</v>
      </c>
      <c r="K33" s="7">
        <v>17</v>
      </c>
      <c r="L33" s="7" t="s">
        <v>16</v>
      </c>
      <c r="M33" s="7">
        <v>2</v>
      </c>
      <c r="N33" s="7">
        <v>1</v>
      </c>
      <c r="O33" s="6" t="s">
        <v>47</v>
      </c>
      <c r="P33" s="6" t="s">
        <v>47</v>
      </c>
      <c r="Q33" s="7" t="b">
        <v>1</v>
      </c>
      <c r="R33" s="7" t="b">
        <v>1</v>
      </c>
      <c r="S33" s="7" t="s">
        <v>19</v>
      </c>
      <c r="T33" s="7" t="b">
        <v>1</v>
      </c>
      <c r="U33" s="11">
        <v>77</v>
      </c>
      <c r="V33" s="11" t="s">
        <v>48</v>
      </c>
      <c r="W33" s="12">
        <v>1.45</v>
      </c>
      <c r="X33" s="12">
        <f t="shared" si="0"/>
        <v>1.25</v>
      </c>
      <c r="Y33" s="13"/>
      <c r="Z33" s="7">
        <f t="shared" si="4"/>
        <v>10</v>
      </c>
      <c r="AA33">
        <f t="shared" si="5"/>
        <v>10</v>
      </c>
      <c r="AB33">
        <f t="shared" si="6"/>
        <v>10</v>
      </c>
      <c r="AC33">
        <f t="shared" si="7"/>
        <v>0</v>
      </c>
      <c r="AD33" s="7">
        <f t="shared" si="8"/>
        <v>80</v>
      </c>
      <c r="AE33" s="7" t="str">
        <f t="shared" si="9"/>
        <v>HT Under 1.5 Goals</v>
      </c>
      <c r="AF33" s="14"/>
      <c r="AG33" s="14" t="str">
        <f t="shared" si="10"/>
        <v>HT Under 1.5 Goals</v>
      </c>
      <c r="AH33" s="14" t="str">
        <f t="shared" si="11"/>
        <v>WON</v>
      </c>
      <c r="AI33" s="14"/>
      <c r="AJ33" s="14" t="str">
        <f t="shared" si="1"/>
        <v>WON</v>
      </c>
      <c r="AL33" s="7" t="str">
        <f t="shared" si="12"/>
        <v>Prime</v>
      </c>
      <c r="AM33" s="21">
        <f t="shared" si="2"/>
        <v>89.712500000000006</v>
      </c>
    </row>
    <row r="34" spans="1:39">
      <c r="A34" s="7">
        <v>32</v>
      </c>
      <c r="B34" s="7" t="str">
        <f t="shared" si="3"/>
        <v>Turkey, TFF 1. Lig - 16:00</v>
      </c>
      <c r="C34" s="7"/>
      <c r="D34" s="10" t="s">
        <v>127</v>
      </c>
      <c r="E34" s="6" t="s">
        <v>115</v>
      </c>
      <c r="F34" s="10" t="s">
        <v>128</v>
      </c>
      <c r="G34" s="7" t="s">
        <v>4</v>
      </c>
      <c r="H34" s="10" t="s">
        <v>129</v>
      </c>
      <c r="I34" s="7">
        <v>11</v>
      </c>
      <c r="J34" s="7">
        <v>68</v>
      </c>
      <c r="K34" s="7">
        <v>21</v>
      </c>
      <c r="L34" s="7" t="s">
        <v>16</v>
      </c>
      <c r="M34" s="7">
        <v>2</v>
      </c>
      <c r="N34" s="7">
        <v>10</v>
      </c>
      <c r="O34" s="6" t="s">
        <v>75</v>
      </c>
      <c r="P34" s="6" t="s">
        <v>297</v>
      </c>
      <c r="Q34" s="7" t="b">
        <v>1</v>
      </c>
      <c r="R34" s="7" t="b">
        <v>1</v>
      </c>
      <c r="S34" s="7" t="s">
        <v>19</v>
      </c>
      <c r="T34" s="7" t="s">
        <v>19</v>
      </c>
      <c r="U34" s="11">
        <v>35</v>
      </c>
      <c r="V34" s="11" t="s">
        <v>20</v>
      </c>
      <c r="W34" s="12">
        <v>1.7</v>
      </c>
      <c r="X34" s="12">
        <f t="shared" si="0"/>
        <v>1.35</v>
      </c>
      <c r="Y34" s="13"/>
      <c r="Z34" s="7">
        <f t="shared" si="4"/>
        <v>10</v>
      </c>
      <c r="AA34">
        <f t="shared" si="5"/>
        <v>5</v>
      </c>
      <c r="AB34">
        <f t="shared" si="6"/>
        <v>0</v>
      </c>
      <c r="AC34">
        <f t="shared" si="7"/>
        <v>10</v>
      </c>
      <c r="AD34" s="7">
        <f t="shared" si="8"/>
        <v>75</v>
      </c>
      <c r="AE34" s="7" t="str">
        <f t="shared" si="9"/>
        <v>HT Under 1.5 Goals</v>
      </c>
      <c r="AF34" s="14"/>
      <c r="AG34" s="14" t="str">
        <f t="shared" si="10"/>
        <v>HT Over 0.5 Goals</v>
      </c>
      <c r="AH34" s="14" t="str">
        <f t="shared" si="11"/>
        <v>LOST</v>
      </c>
      <c r="AI34" s="14"/>
      <c r="AJ34" s="14" t="str">
        <f t="shared" si="1"/>
        <v>LOST</v>
      </c>
      <c r="AL34" s="7" t="str">
        <f t="shared" si="12"/>
        <v>…</v>
      </c>
      <c r="AM34" s="21">
        <f t="shared" si="2"/>
        <v>66.25</v>
      </c>
    </row>
    <row r="35" spans="1:39">
      <c r="A35" s="7">
        <v>33</v>
      </c>
      <c r="B35" s="7" t="str">
        <f t="shared" si="3"/>
        <v>Hungary, NB II - 16:00</v>
      </c>
      <c r="C35" s="7" t="s">
        <v>11</v>
      </c>
      <c r="D35" s="9" t="s">
        <v>107</v>
      </c>
      <c r="E35" s="6" t="s">
        <v>115</v>
      </c>
      <c r="F35" s="10" t="s">
        <v>130</v>
      </c>
      <c r="G35" s="7" t="s">
        <v>4</v>
      </c>
      <c r="H35" s="10" t="s">
        <v>131</v>
      </c>
      <c r="I35" s="7">
        <v>26</v>
      </c>
      <c r="J35" s="7">
        <v>52</v>
      </c>
      <c r="K35" s="7">
        <v>22</v>
      </c>
      <c r="L35" s="7" t="s">
        <v>16</v>
      </c>
      <c r="M35" s="7">
        <v>1</v>
      </c>
      <c r="N35" s="7">
        <v>4</v>
      </c>
      <c r="O35" s="6" t="s">
        <v>33</v>
      </c>
      <c r="P35" s="6" t="s">
        <v>303</v>
      </c>
      <c r="Q35" s="7">
        <v>52</v>
      </c>
      <c r="R35" s="7" t="b">
        <v>1</v>
      </c>
      <c r="S35" s="7" t="s">
        <v>19</v>
      </c>
      <c r="T35" s="7" t="b">
        <v>1</v>
      </c>
      <c r="U35" s="11">
        <v>59</v>
      </c>
      <c r="V35" s="11" t="s">
        <v>20</v>
      </c>
      <c r="W35" s="12">
        <v>1.65</v>
      </c>
      <c r="X35" s="12">
        <f t="shared" si="0"/>
        <v>1.35</v>
      </c>
      <c r="Y35" s="13"/>
      <c r="Z35" s="7">
        <f t="shared" si="4"/>
        <v>0</v>
      </c>
      <c r="AA35">
        <f t="shared" si="5"/>
        <v>10</v>
      </c>
      <c r="AB35">
        <f t="shared" si="6"/>
        <v>5</v>
      </c>
      <c r="AC35">
        <f t="shared" si="7"/>
        <v>10</v>
      </c>
      <c r="AD35" s="7">
        <f t="shared" si="8"/>
        <v>75</v>
      </c>
      <c r="AE35" s="7" t="str">
        <f t="shared" si="9"/>
        <v>HT Under 1.5 Goals</v>
      </c>
      <c r="AF35" s="14"/>
      <c r="AG35" s="14" t="str">
        <f t="shared" si="10"/>
        <v>HT Over 0.5 Goals</v>
      </c>
      <c r="AH35" s="14" t="str">
        <f t="shared" si="11"/>
        <v>LOST</v>
      </c>
      <c r="AI35" s="14"/>
      <c r="AJ35" s="14" t="str">
        <f t="shared" si="1"/>
        <v>LOST</v>
      </c>
      <c r="AL35" s="7" t="str">
        <f t="shared" si="12"/>
        <v>…</v>
      </c>
      <c r="AM35" s="21">
        <f t="shared" si="2"/>
        <v>79.05</v>
      </c>
    </row>
    <row r="36" spans="1:39">
      <c r="A36" s="7">
        <v>34</v>
      </c>
      <c r="B36" s="7" t="str">
        <f t="shared" si="3"/>
        <v>Hungary, NB II - 16:00</v>
      </c>
      <c r="C36" s="7" t="s">
        <v>11</v>
      </c>
      <c r="D36" s="10" t="s">
        <v>107</v>
      </c>
      <c r="E36" s="6" t="s">
        <v>115</v>
      </c>
      <c r="F36" s="10" t="s">
        <v>132</v>
      </c>
      <c r="G36" s="7" t="s">
        <v>4</v>
      </c>
      <c r="H36" s="10" t="s">
        <v>133</v>
      </c>
      <c r="I36" s="7">
        <v>20</v>
      </c>
      <c r="J36" s="7">
        <v>58</v>
      </c>
      <c r="K36" s="7">
        <v>22</v>
      </c>
      <c r="L36" s="7" t="s">
        <v>16</v>
      </c>
      <c r="M36" s="7">
        <v>2</v>
      </c>
      <c r="N36" s="7">
        <v>2</v>
      </c>
      <c r="O36" s="6" t="s">
        <v>47</v>
      </c>
      <c r="P36" s="6" t="s">
        <v>75</v>
      </c>
      <c r="Q36" s="7" t="b">
        <v>1</v>
      </c>
      <c r="R36" s="7" t="b">
        <v>1</v>
      </c>
      <c r="S36" s="7" t="s">
        <v>19</v>
      </c>
      <c r="T36" s="7" t="b">
        <v>1</v>
      </c>
      <c r="U36" s="11">
        <v>47</v>
      </c>
      <c r="V36" s="11" t="s">
        <v>48</v>
      </c>
      <c r="W36" s="12">
        <v>1.65</v>
      </c>
      <c r="X36" s="12">
        <f t="shared" si="0"/>
        <v>1.35</v>
      </c>
      <c r="Y36" s="13"/>
      <c r="Z36" s="7">
        <f t="shared" si="4"/>
        <v>10</v>
      </c>
      <c r="AA36">
        <f t="shared" si="5"/>
        <v>10</v>
      </c>
      <c r="AB36">
        <f t="shared" si="6"/>
        <v>0</v>
      </c>
      <c r="AC36">
        <f t="shared" si="7"/>
        <v>0</v>
      </c>
      <c r="AD36" s="7">
        <f t="shared" si="8"/>
        <v>70</v>
      </c>
      <c r="AE36" s="7" t="str">
        <f t="shared" si="9"/>
        <v>HT Under 1.5 Goals</v>
      </c>
      <c r="AF36" s="14"/>
      <c r="AG36" s="14" t="str">
        <f t="shared" si="10"/>
        <v>HT Under 1.5 Goals</v>
      </c>
      <c r="AH36" s="14" t="str">
        <f t="shared" si="11"/>
        <v>WON</v>
      </c>
      <c r="AI36" s="14"/>
      <c r="AJ36" s="14" t="str">
        <f t="shared" si="1"/>
        <v>WON</v>
      </c>
      <c r="AL36" s="7" t="str">
        <f t="shared" si="12"/>
        <v>Prime</v>
      </c>
      <c r="AM36" s="21">
        <f t="shared" si="2"/>
        <v>71.125</v>
      </c>
    </row>
    <row r="37" spans="1:39">
      <c r="A37" s="7">
        <v>35</v>
      </c>
      <c r="B37" s="7" t="str">
        <f t="shared" si="3"/>
        <v>Turkey, Super Lig - 17:00</v>
      </c>
      <c r="C37" s="7"/>
      <c r="D37" s="10" t="s">
        <v>134</v>
      </c>
      <c r="E37" s="6" t="s">
        <v>135</v>
      </c>
      <c r="F37" s="10" t="s">
        <v>136</v>
      </c>
      <c r="G37" s="7" t="s">
        <v>4</v>
      </c>
      <c r="H37" s="10" t="s">
        <v>137</v>
      </c>
      <c r="I37" s="7">
        <v>36</v>
      </c>
      <c r="J37" s="7">
        <v>45</v>
      </c>
      <c r="K37" s="7">
        <v>19</v>
      </c>
      <c r="L37" s="7" t="s">
        <v>16</v>
      </c>
      <c r="M37" s="7">
        <v>1</v>
      </c>
      <c r="N37" s="7">
        <v>17</v>
      </c>
      <c r="O37" s="6" t="s">
        <v>47</v>
      </c>
      <c r="P37" s="6" t="s">
        <v>33</v>
      </c>
      <c r="Q37" s="7">
        <v>45</v>
      </c>
      <c r="R37" s="7" t="b">
        <v>1</v>
      </c>
      <c r="S37" s="7" t="s">
        <v>19</v>
      </c>
      <c r="T37" s="7" t="s">
        <v>19</v>
      </c>
      <c r="U37" s="11">
        <v>35</v>
      </c>
      <c r="V37" s="11" t="s">
        <v>48</v>
      </c>
      <c r="W37" s="12">
        <v>1.45</v>
      </c>
      <c r="X37" s="12">
        <f t="shared" si="0"/>
        <v>1.25</v>
      </c>
      <c r="Y37" s="13"/>
      <c r="Z37" s="7">
        <f t="shared" si="4"/>
        <v>0</v>
      </c>
      <c r="AA37">
        <f t="shared" si="5"/>
        <v>0</v>
      </c>
      <c r="AB37">
        <f t="shared" si="6"/>
        <v>0</v>
      </c>
      <c r="AC37">
        <f t="shared" si="7"/>
        <v>0</v>
      </c>
      <c r="AD37" s="7">
        <f t="shared" si="8"/>
        <v>50</v>
      </c>
      <c r="AE37" s="7" t="str">
        <f t="shared" si="9"/>
        <v>HT Over 0.5 Goals</v>
      </c>
      <c r="AF37" s="14"/>
      <c r="AG37" s="14" t="str">
        <f t="shared" si="10"/>
        <v>HT Under 1.5 Goals</v>
      </c>
      <c r="AH37" s="14" t="str">
        <f t="shared" si="11"/>
        <v>WON</v>
      </c>
      <c r="AI37" s="14"/>
      <c r="AJ37" s="14" t="str">
        <f t="shared" si="1"/>
        <v>WON</v>
      </c>
      <c r="AL37" s="7" t="str">
        <f t="shared" si="12"/>
        <v>…</v>
      </c>
      <c r="AM37" s="21">
        <f t="shared" si="2"/>
        <v>40</v>
      </c>
    </row>
    <row r="38" spans="1:39">
      <c r="A38" s="7">
        <v>36</v>
      </c>
      <c r="B38" s="7" t="str">
        <f t="shared" si="3"/>
        <v>Russia, Premier League - 17:00</v>
      </c>
      <c r="C38" s="7" t="s">
        <v>11</v>
      </c>
      <c r="D38" s="10" t="s">
        <v>88</v>
      </c>
      <c r="E38" s="6" t="s">
        <v>135</v>
      </c>
      <c r="F38" s="10" t="s">
        <v>138</v>
      </c>
      <c r="G38" s="7" t="s">
        <v>4</v>
      </c>
      <c r="H38" s="10" t="s">
        <v>139</v>
      </c>
      <c r="I38" s="7">
        <v>24</v>
      </c>
      <c r="J38" s="7">
        <v>46</v>
      </c>
      <c r="K38" s="7">
        <v>29</v>
      </c>
      <c r="L38" s="7" t="s">
        <v>16</v>
      </c>
      <c r="M38" s="7">
        <v>2</v>
      </c>
      <c r="N38" s="7">
        <v>5</v>
      </c>
      <c r="O38" s="6" t="s">
        <v>120</v>
      </c>
      <c r="P38" s="6" t="s">
        <v>96</v>
      </c>
      <c r="Q38" s="7">
        <v>46</v>
      </c>
      <c r="R38" s="7" t="b">
        <v>1</v>
      </c>
      <c r="S38" s="7" t="s">
        <v>19</v>
      </c>
      <c r="T38" s="7" t="b">
        <v>1</v>
      </c>
      <c r="U38" s="11">
        <v>60</v>
      </c>
      <c r="V38" s="11" t="s">
        <v>20</v>
      </c>
      <c r="W38" s="12">
        <v>1.4</v>
      </c>
      <c r="X38" s="12">
        <f t="shared" si="0"/>
        <v>1.25</v>
      </c>
      <c r="Y38" s="13"/>
      <c r="Z38" s="7">
        <f t="shared" si="4"/>
        <v>0</v>
      </c>
      <c r="AA38">
        <f t="shared" si="5"/>
        <v>10</v>
      </c>
      <c r="AB38">
        <f t="shared" si="6"/>
        <v>5</v>
      </c>
      <c r="AC38">
        <f t="shared" si="7"/>
        <v>10</v>
      </c>
      <c r="AD38" s="7">
        <f t="shared" si="8"/>
        <v>75</v>
      </c>
      <c r="AE38" s="7" t="str">
        <f t="shared" si="9"/>
        <v>HT Under 1.5 Goals</v>
      </c>
      <c r="AF38" s="14"/>
      <c r="AG38" s="14" t="str">
        <f t="shared" si="10"/>
        <v>HT Under 1.5 Goals</v>
      </c>
      <c r="AH38" s="14" t="str">
        <f t="shared" si="11"/>
        <v>WON</v>
      </c>
      <c r="AI38" s="14"/>
      <c r="AJ38" s="14" t="str">
        <f t="shared" si="1"/>
        <v>WON</v>
      </c>
      <c r="AL38" s="7" t="str">
        <f t="shared" si="12"/>
        <v>…</v>
      </c>
      <c r="AM38" s="21">
        <f t="shared" si="2"/>
        <v>62</v>
      </c>
    </row>
    <row r="39" spans="1:39">
      <c r="A39" s="7">
        <v>37</v>
      </c>
      <c r="B39" s="7" t="str">
        <f t="shared" si="3"/>
        <v>Argentina, Primera Division - 17:15</v>
      </c>
      <c r="C39" s="7" t="s">
        <v>11</v>
      </c>
      <c r="D39" s="10" t="s">
        <v>92</v>
      </c>
      <c r="E39" s="6" t="s">
        <v>140</v>
      </c>
      <c r="F39" s="10" t="s">
        <v>141</v>
      </c>
      <c r="G39" s="7" t="s">
        <v>4</v>
      </c>
      <c r="H39" s="10" t="s">
        <v>142</v>
      </c>
      <c r="I39" s="7">
        <v>37</v>
      </c>
      <c r="J39" s="7">
        <v>47</v>
      </c>
      <c r="K39" s="7">
        <v>16</v>
      </c>
      <c r="L39" s="7" t="s">
        <v>16</v>
      </c>
      <c r="M39" s="7" t="s">
        <v>16</v>
      </c>
      <c r="N39" s="7">
        <v>21</v>
      </c>
      <c r="O39" s="6" t="s">
        <v>47</v>
      </c>
      <c r="P39" s="6" t="s">
        <v>298</v>
      </c>
      <c r="Q39" s="7">
        <v>47</v>
      </c>
      <c r="R39" s="7" t="b">
        <v>1</v>
      </c>
      <c r="S39" s="7" t="b">
        <v>1</v>
      </c>
      <c r="T39" s="7" t="s">
        <v>19</v>
      </c>
      <c r="U39" s="11">
        <v>67</v>
      </c>
      <c r="V39" s="11" t="s">
        <v>20</v>
      </c>
      <c r="W39" s="12">
        <v>1.5</v>
      </c>
      <c r="X39" s="12">
        <f t="shared" si="0"/>
        <v>1.3</v>
      </c>
      <c r="Y39" s="13"/>
      <c r="Z39" s="7">
        <f t="shared" si="4"/>
        <v>0</v>
      </c>
      <c r="AA39">
        <f t="shared" si="5"/>
        <v>0</v>
      </c>
      <c r="AB39">
        <f t="shared" si="6"/>
        <v>10</v>
      </c>
      <c r="AC39">
        <f t="shared" si="7"/>
        <v>10</v>
      </c>
      <c r="AD39" s="7">
        <f t="shared" si="8"/>
        <v>70</v>
      </c>
      <c r="AE39" s="7" t="str">
        <f t="shared" si="9"/>
        <v>HT Under 1.5 Goals</v>
      </c>
      <c r="AF39" s="14"/>
      <c r="AG39" s="14" t="str">
        <f t="shared" si="10"/>
        <v>HT Under 1.5 Goals</v>
      </c>
      <c r="AH39" s="14" t="str">
        <f t="shared" si="11"/>
        <v>WON</v>
      </c>
      <c r="AI39" s="14"/>
      <c r="AJ39" s="14" t="str">
        <f t="shared" si="1"/>
        <v>WON</v>
      </c>
      <c r="AL39" s="7" t="str">
        <f t="shared" si="12"/>
        <v>…</v>
      </c>
      <c r="AM39" s="21">
        <f t="shared" si="2"/>
        <v>58.4</v>
      </c>
    </row>
    <row r="40" spans="1:39">
      <c r="A40" s="7">
        <v>38</v>
      </c>
      <c r="B40" s="7" t="str">
        <f t="shared" si="3"/>
        <v>Greece, Super League - 17:30</v>
      </c>
      <c r="C40" s="7" t="s">
        <v>11</v>
      </c>
      <c r="D40" s="10" t="s">
        <v>55</v>
      </c>
      <c r="E40" s="6" t="s">
        <v>143</v>
      </c>
      <c r="F40" s="10" t="s">
        <v>144</v>
      </c>
      <c r="G40" s="7" t="s">
        <v>4</v>
      </c>
      <c r="H40" s="10" t="s">
        <v>145</v>
      </c>
      <c r="I40" s="7">
        <v>33</v>
      </c>
      <c r="J40" s="7">
        <v>50</v>
      </c>
      <c r="K40" s="7">
        <v>17</v>
      </c>
      <c r="L40" s="7" t="s">
        <v>16</v>
      </c>
      <c r="M40" s="7">
        <v>1</v>
      </c>
      <c r="N40" s="7">
        <v>16</v>
      </c>
      <c r="O40" s="6" t="s">
        <v>47</v>
      </c>
      <c r="P40" s="6" t="s">
        <v>17</v>
      </c>
      <c r="Q40" s="7">
        <v>50</v>
      </c>
      <c r="R40" s="7" t="b">
        <v>1</v>
      </c>
      <c r="S40" s="7" t="s">
        <v>19</v>
      </c>
      <c r="T40" s="7" t="s">
        <v>19</v>
      </c>
      <c r="U40" s="11">
        <v>58</v>
      </c>
      <c r="V40" s="11" t="s">
        <v>20</v>
      </c>
      <c r="W40" s="12">
        <v>1.6</v>
      </c>
      <c r="X40" s="12">
        <f t="shared" si="0"/>
        <v>1.3</v>
      </c>
      <c r="Y40" s="13"/>
      <c r="Z40" s="7">
        <f t="shared" si="4"/>
        <v>0</v>
      </c>
      <c r="AA40">
        <f t="shared" si="5"/>
        <v>0</v>
      </c>
      <c r="AB40">
        <f t="shared" si="6"/>
        <v>5</v>
      </c>
      <c r="AC40">
        <f t="shared" si="7"/>
        <v>10</v>
      </c>
      <c r="AD40" s="7">
        <f t="shared" si="8"/>
        <v>65</v>
      </c>
      <c r="AE40" s="7" t="str">
        <f t="shared" si="9"/>
        <v>HT Under 1.5 Goals</v>
      </c>
      <c r="AF40" s="14"/>
      <c r="AG40" s="14" t="str">
        <f t="shared" si="10"/>
        <v>HT Under 1.5 Goals</v>
      </c>
      <c r="AH40" s="14" t="str">
        <f t="shared" si="11"/>
        <v>WON</v>
      </c>
      <c r="AI40" s="14"/>
      <c r="AJ40" s="14" t="str">
        <f t="shared" si="1"/>
        <v>WON</v>
      </c>
      <c r="AL40" s="7" t="str">
        <f t="shared" si="12"/>
        <v>…</v>
      </c>
      <c r="AM40" s="21">
        <f t="shared" si="2"/>
        <v>67.224999999999994</v>
      </c>
    </row>
    <row r="41" spans="1:39">
      <c r="A41" s="7">
        <v>39</v>
      </c>
      <c r="B41" s="7" t="str">
        <f t="shared" si="3"/>
        <v>Ukraine, Premier League - 17:30</v>
      </c>
      <c r="C41" s="7" t="s">
        <v>11</v>
      </c>
      <c r="D41" s="10" t="s">
        <v>146</v>
      </c>
      <c r="E41" s="6" t="s">
        <v>143</v>
      </c>
      <c r="F41" s="10" t="s">
        <v>147</v>
      </c>
      <c r="G41" s="7" t="s">
        <v>4</v>
      </c>
      <c r="H41" s="10" t="s">
        <v>148</v>
      </c>
      <c r="I41" s="7">
        <v>9</v>
      </c>
      <c r="J41" s="7">
        <v>52</v>
      </c>
      <c r="K41" s="7">
        <v>39</v>
      </c>
      <c r="L41" s="7" t="s">
        <v>16</v>
      </c>
      <c r="M41" s="7">
        <v>2</v>
      </c>
      <c r="N41" s="7">
        <v>30</v>
      </c>
      <c r="O41" s="6" t="s">
        <v>120</v>
      </c>
      <c r="P41" s="6" t="s">
        <v>305</v>
      </c>
      <c r="Q41" s="7">
        <v>52</v>
      </c>
      <c r="R41" s="7" t="b">
        <v>1</v>
      </c>
      <c r="S41" s="7" t="s">
        <v>19</v>
      </c>
      <c r="T41" s="7" t="s">
        <v>19</v>
      </c>
      <c r="U41" s="11">
        <v>33</v>
      </c>
      <c r="V41" s="11" t="s">
        <v>48</v>
      </c>
      <c r="W41" s="12">
        <v>1.65</v>
      </c>
      <c r="X41" s="12">
        <f t="shared" si="0"/>
        <v>1.35</v>
      </c>
      <c r="Y41" s="13"/>
      <c r="Z41" s="7">
        <f t="shared" si="4"/>
        <v>0</v>
      </c>
      <c r="AA41">
        <f t="shared" si="5"/>
        <v>0</v>
      </c>
      <c r="AB41">
        <f t="shared" si="6"/>
        <v>0</v>
      </c>
      <c r="AC41">
        <f t="shared" si="7"/>
        <v>0</v>
      </c>
      <c r="AD41" s="7">
        <f t="shared" si="8"/>
        <v>50</v>
      </c>
      <c r="AE41" s="7" t="str">
        <f t="shared" si="9"/>
        <v>HT Over 0.5 Goals</v>
      </c>
      <c r="AF41" s="14"/>
      <c r="AG41" s="14" t="str">
        <f t="shared" si="10"/>
        <v>HT Under 1.5 Goals</v>
      </c>
      <c r="AH41" s="14" t="str">
        <f t="shared" si="11"/>
        <v>WON</v>
      </c>
      <c r="AI41" s="14"/>
      <c r="AJ41" s="14" t="str">
        <f t="shared" si="1"/>
        <v>WON</v>
      </c>
      <c r="AL41" s="7" t="str">
        <f t="shared" si="12"/>
        <v>…</v>
      </c>
      <c r="AM41" s="21">
        <f t="shared" si="2"/>
        <v>56.25</v>
      </c>
    </row>
    <row r="42" spans="1:39">
      <c r="A42" s="7">
        <v>40</v>
      </c>
      <c r="B42" s="7" t="str">
        <f t="shared" si="3"/>
        <v>Ukraine, Premier League - 17:30</v>
      </c>
      <c r="C42" s="7" t="s">
        <v>11</v>
      </c>
      <c r="D42" s="10" t="s">
        <v>146</v>
      </c>
      <c r="E42" s="6" t="s">
        <v>143</v>
      </c>
      <c r="F42" s="10" t="s">
        <v>149</v>
      </c>
      <c r="G42" s="7" t="s">
        <v>4</v>
      </c>
      <c r="H42" s="10" t="s">
        <v>150</v>
      </c>
      <c r="I42" s="7">
        <v>34</v>
      </c>
      <c r="J42" s="7">
        <v>45</v>
      </c>
      <c r="K42" s="7">
        <v>21</v>
      </c>
      <c r="L42" s="7" t="s">
        <v>16</v>
      </c>
      <c r="M42" s="7" t="s">
        <v>16</v>
      </c>
      <c r="N42" s="7">
        <v>13</v>
      </c>
      <c r="O42" s="6" t="s">
        <v>24</v>
      </c>
      <c r="P42" s="6" t="s">
        <v>24</v>
      </c>
      <c r="Q42" s="7">
        <v>45</v>
      </c>
      <c r="R42" s="7" t="b">
        <v>1</v>
      </c>
      <c r="S42" s="7" t="b">
        <v>1</v>
      </c>
      <c r="T42" s="7" t="s">
        <v>19</v>
      </c>
      <c r="U42" s="11">
        <v>63</v>
      </c>
      <c r="V42" s="11" t="s">
        <v>20</v>
      </c>
      <c r="W42" s="12">
        <v>1.55</v>
      </c>
      <c r="X42" s="12">
        <f t="shared" si="0"/>
        <v>1.3</v>
      </c>
      <c r="Y42" s="13"/>
      <c r="Z42" s="7">
        <f t="shared" si="4"/>
        <v>0</v>
      </c>
      <c r="AA42">
        <f t="shared" si="5"/>
        <v>5</v>
      </c>
      <c r="AB42">
        <f t="shared" si="6"/>
        <v>10</v>
      </c>
      <c r="AC42">
        <f t="shared" si="7"/>
        <v>10</v>
      </c>
      <c r="AD42" s="7">
        <f t="shared" si="8"/>
        <v>75</v>
      </c>
      <c r="AE42" s="7" t="str">
        <f t="shared" si="9"/>
        <v>HT Under 1.5 Goals</v>
      </c>
      <c r="AF42" s="14"/>
      <c r="AG42" s="14" t="str">
        <f t="shared" si="10"/>
        <v>HT Under 1.5 Goals</v>
      </c>
      <c r="AH42" s="14" t="str">
        <f t="shared" si="11"/>
        <v>WON</v>
      </c>
      <c r="AI42" s="14"/>
      <c r="AJ42" s="14" t="str">
        <f t="shared" si="1"/>
        <v>WON</v>
      </c>
      <c r="AL42" s="7" t="str">
        <f t="shared" si="12"/>
        <v>…</v>
      </c>
      <c r="AM42" s="21">
        <f t="shared" si="2"/>
        <v>59.6</v>
      </c>
    </row>
    <row r="43" spans="1:39">
      <c r="A43" s="7">
        <v>41</v>
      </c>
      <c r="B43" s="7" t="str">
        <f t="shared" si="3"/>
        <v>Bulgaria, A PFG - 18:00</v>
      </c>
      <c r="C43" s="7" t="s">
        <v>11</v>
      </c>
      <c r="D43" s="10" t="s">
        <v>151</v>
      </c>
      <c r="E43" s="6" t="s">
        <v>152</v>
      </c>
      <c r="F43" s="10" t="s">
        <v>153</v>
      </c>
      <c r="G43" s="7" t="s">
        <v>4</v>
      </c>
      <c r="H43" s="10" t="s">
        <v>154</v>
      </c>
      <c r="I43" s="7">
        <v>30</v>
      </c>
      <c r="J43" s="7">
        <v>50</v>
      </c>
      <c r="K43" s="7">
        <v>21</v>
      </c>
      <c r="L43" s="7" t="s">
        <v>16</v>
      </c>
      <c r="M43" s="7">
        <v>1</v>
      </c>
      <c r="N43" s="7">
        <v>9</v>
      </c>
      <c r="O43" s="6" t="s">
        <v>47</v>
      </c>
      <c r="P43" s="6" t="s">
        <v>298</v>
      </c>
      <c r="Q43" s="7">
        <v>50</v>
      </c>
      <c r="R43" s="7" t="b">
        <v>1</v>
      </c>
      <c r="S43" s="7" t="s">
        <v>19</v>
      </c>
      <c r="T43" s="7" t="s">
        <v>19</v>
      </c>
      <c r="U43" s="11">
        <v>50</v>
      </c>
      <c r="V43" s="11" t="s">
        <v>20</v>
      </c>
      <c r="W43" s="12">
        <v>1.7</v>
      </c>
      <c r="X43" s="12">
        <f t="shared" si="0"/>
        <v>1.35</v>
      </c>
      <c r="Y43" s="13"/>
      <c r="Z43" s="7">
        <f t="shared" si="4"/>
        <v>0</v>
      </c>
      <c r="AA43">
        <f t="shared" si="5"/>
        <v>5</v>
      </c>
      <c r="AB43">
        <f t="shared" si="6"/>
        <v>5</v>
      </c>
      <c r="AC43">
        <f t="shared" si="7"/>
        <v>10</v>
      </c>
      <c r="AD43" s="7">
        <f t="shared" si="8"/>
        <v>70</v>
      </c>
      <c r="AE43" s="7" t="str">
        <f t="shared" si="9"/>
        <v>HT Under 1.5 Goals</v>
      </c>
      <c r="AF43" s="14"/>
      <c r="AG43" s="14" t="str">
        <f t="shared" si="10"/>
        <v>HT Under 1.5 Goals</v>
      </c>
      <c r="AH43" s="14" t="str">
        <f t="shared" si="11"/>
        <v>WON</v>
      </c>
      <c r="AI43" s="14"/>
      <c r="AJ43" s="14" t="str">
        <f t="shared" si="1"/>
        <v>WON</v>
      </c>
      <c r="AL43" s="7" t="str">
        <f t="shared" si="12"/>
        <v>…</v>
      </c>
      <c r="AM43" s="21">
        <f t="shared" si="2"/>
        <v>71.625</v>
      </c>
    </row>
    <row r="44" spans="1:39">
      <c r="A44" s="7">
        <v>42</v>
      </c>
      <c r="B44" s="7" t="str">
        <f t="shared" si="3"/>
        <v>Mexico, Primera Division - 18:00</v>
      </c>
      <c r="C44" s="7"/>
      <c r="D44" s="10" t="s">
        <v>29</v>
      </c>
      <c r="E44" s="6" t="s">
        <v>152</v>
      </c>
      <c r="F44" s="10" t="s">
        <v>155</v>
      </c>
      <c r="G44" s="7" t="s">
        <v>4</v>
      </c>
      <c r="H44" s="10" t="s">
        <v>156</v>
      </c>
      <c r="I44" s="7">
        <v>25</v>
      </c>
      <c r="J44" s="7">
        <v>54</v>
      </c>
      <c r="K44" s="7">
        <v>21</v>
      </c>
      <c r="L44" s="7" t="s">
        <v>16</v>
      </c>
      <c r="M44" s="7" t="s">
        <v>16</v>
      </c>
      <c r="N44" s="7">
        <v>4</v>
      </c>
      <c r="O44" s="6" t="s">
        <v>47</v>
      </c>
      <c r="P44" s="6" t="s">
        <v>69</v>
      </c>
      <c r="Q44" s="7" t="b">
        <v>1</v>
      </c>
      <c r="R44" s="7" t="b">
        <v>1</v>
      </c>
      <c r="S44" s="7" t="b">
        <v>1</v>
      </c>
      <c r="T44" s="7" t="b">
        <v>1</v>
      </c>
      <c r="U44" s="11">
        <v>59</v>
      </c>
      <c r="V44" s="11" t="s">
        <v>20</v>
      </c>
      <c r="W44" s="12">
        <v>1.6</v>
      </c>
      <c r="X44" s="12">
        <f t="shared" si="0"/>
        <v>1.3</v>
      </c>
      <c r="Y44" s="13"/>
      <c r="Z44" s="7">
        <f t="shared" si="4"/>
        <v>10</v>
      </c>
      <c r="AA44">
        <f t="shared" si="5"/>
        <v>10</v>
      </c>
      <c r="AB44">
        <f t="shared" si="6"/>
        <v>5</v>
      </c>
      <c r="AC44">
        <f t="shared" si="7"/>
        <v>10</v>
      </c>
      <c r="AD44" s="7">
        <f t="shared" si="8"/>
        <v>85</v>
      </c>
      <c r="AE44" s="7" t="str">
        <f t="shared" si="9"/>
        <v>HT Under 1.5 Goals</v>
      </c>
      <c r="AF44" s="14"/>
      <c r="AG44" s="14" t="str">
        <f t="shared" si="10"/>
        <v>HT Under 1.5 Goals</v>
      </c>
      <c r="AH44" s="14" t="str">
        <f t="shared" si="11"/>
        <v>WON</v>
      </c>
      <c r="AI44" s="14"/>
      <c r="AJ44" s="14" t="str">
        <f t="shared" si="1"/>
        <v>WON</v>
      </c>
      <c r="AL44" s="7" t="str">
        <f t="shared" si="12"/>
        <v>…</v>
      </c>
      <c r="AM44" s="21">
        <f t="shared" si="2"/>
        <v>84.674999999999997</v>
      </c>
    </row>
    <row r="45" spans="1:39">
      <c r="A45" s="7">
        <v>43</v>
      </c>
      <c r="B45" s="7" t="str">
        <f t="shared" si="3"/>
        <v>Morocco, Botola - 18:00</v>
      </c>
      <c r="C45" s="7"/>
      <c r="D45" s="10" t="s">
        <v>124</v>
      </c>
      <c r="E45" s="6" t="s">
        <v>152</v>
      </c>
      <c r="F45" s="10" t="s">
        <v>157</v>
      </c>
      <c r="G45" s="7" t="s">
        <v>4</v>
      </c>
      <c r="H45" s="10" t="s">
        <v>158</v>
      </c>
      <c r="I45" s="7">
        <v>12</v>
      </c>
      <c r="J45" s="7">
        <v>46</v>
      </c>
      <c r="K45" s="7">
        <v>42</v>
      </c>
      <c r="L45" s="7" t="s">
        <v>16</v>
      </c>
      <c r="M45" s="7" t="s">
        <v>16</v>
      </c>
      <c r="N45" s="7">
        <v>30</v>
      </c>
      <c r="O45" s="6" t="s">
        <v>120</v>
      </c>
      <c r="P45" s="6" t="s">
        <v>96</v>
      </c>
      <c r="Q45" s="7">
        <v>46</v>
      </c>
      <c r="R45" s="7" t="b">
        <v>1</v>
      </c>
      <c r="S45" s="7" t="b">
        <v>1</v>
      </c>
      <c r="T45" s="7" t="s">
        <v>19</v>
      </c>
      <c r="U45" s="11">
        <v>67</v>
      </c>
      <c r="V45" s="11" t="s">
        <v>42</v>
      </c>
      <c r="W45" s="12">
        <v>1.55</v>
      </c>
      <c r="X45" s="12">
        <f t="shared" si="0"/>
        <v>1.3</v>
      </c>
      <c r="Y45" s="13"/>
      <c r="Z45" s="7">
        <f t="shared" si="4"/>
        <v>0</v>
      </c>
      <c r="AA45">
        <f t="shared" si="5"/>
        <v>0</v>
      </c>
      <c r="AB45">
        <f t="shared" si="6"/>
        <v>10</v>
      </c>
      <c r="AC45">
        <f t="shared" si="7"/>
        <v>5</v>
      </c>
      <c r="AD45" s="7">
        <f t="shared" si="8"/>
        <v>65</v>
      </c>
      <c r="AE45" s="7" t="str">
        <f t="shared" si="9"/>
        <v>HT Under 1.5 Goals</v>
      </c>
      <c r="AF45" s="14"/>
      <c r="AG45" s="14" t="str">
        <f t="shared" si="10"/>
        <v>HT Under 1.5 Goals</v>
      </c>
      <c r="AH45" s="14" t="str">
        <f t="shared" si="11"/>
        <v>WON</v>
      </c>
      <c r="AI45" s="14"/>
      <c r="AJ45" s="14" t="str">
        <f t="shared" si="1"/>
        <v>WON</v>
      </c>
      <c r="AL45" s="7" t="str">
        <f t="shared" si="12"/>
        <v>…</v>
      </c>
      <c r="AM45" s="21">
        <f t="shared" si="2"/>
        <v>58.4</v>
      </c>
    </row>
    <row r="46" spans="1:39">
      <c r="A46" s="7">
        <v>44</v>
      </c>
      <c r="B46" s="7" t="str">
        <f t="shared" si="3"/>
        <v>Argentina, Primera B Nacional - 18:35</v>
      </c>
      <c r="C46" s="7" t="s">
        <v>11</v>
      </c>
      <c r="D46" s="10" t="s">
        <v>159</v>
      </c>
      <c r="E46" s="6" t="s">
        <v>160</v>
      </c>
      <c r="F46" s="10" t="s">
        <v>161</v>
      </c>
      <c r="G46" s="7" t="s">
        <v>4</v>
      </c>
      <c r="H46" s="10" t="s">
        <v>162</v>
      </c>
      <c r="I46" s="7">
        <v>26</v>
      </c>
      <c r="J46" s="7">
        <v>62</v>
      </c>
      <c r="K46" s="7">
        <v>12</v>
      </c>
      <c r="L46" s="7" t="s">
        <v>16</v>
      </c>
      <c r="M46" s="7">
        <v>1</v>
      </c>
      <c r="N46" s="7">
        <v>14</v>
      </c>
      <c r="O46" s="6" t="s">
        <v>120</v>
      </c>
      <c r="P46" s="6" t="s">
        <v>96</v>
      </c>
      <c r="Q46" s="7" t="b">
        <v>1</v>
      </c>
      <c r="R46" s="7" t="b">
        <v>1</v>
      </c>
      <c r="S46" s="7" t="s">
        <v>19</v>
      </c>
      <c r="T46" s="7" t="s">
        <v>19</v>
      </c>
      <c r="U46" s="11">
        <v>82</v>
      </c>
      <c r="V46" s="11" t="s">
        <v>20</v>
      </c>
      <c r="W46" s="12">
        <v>1.5</v>
      </c>
      <c r="X46" s="12">
        <f t="shared" si="0"/>
        <v>1.3</v>
      </c>
      <c r="Y46" s="13"/>
      <c r="Z46" s="7">
        <f t="shared" si="4"/>
        <v>10</v>
      </c>
      <c r="AA46">
        <f t="shared" si="5"/>
        <v>5</v>
      </c>
      <c r="AB46">
        <f t="shared" si="6"/>
        <v>10</v>
      </c>
      <c r="AC46">
        <f t="shared" si="7"/>
        <v>10</v>
      </c>
      <c r="AD46" s="7">
        <f t="shared" si="8"/>
        <v>85</v>
      </c>
      <c r="AE46" s="7" t="str">
        <f t="shared" si="9"/>
        <v>HT Under 1.5 Goals</v>
      </c>
      <c r="AF46" s="14"/>
      <c r="AG46" s="14" t="str">
        <f t="shared" si="10"/>
        <v>HT Under 1.5 Goals</v>
      </c>
      <c r="AH46" s="14" t="str">
        <f t="shared" si="11"/>
        <v>WON</v>
      </c>
      <c r="AI46" s="14"/>
      <c r="AJ46" s="14" t="str">
        <f t="shared" si="1"/>
        <v>WON</v>
      </c>
      <c r="AL46" s="7" t="str">
        <f t="shared" si="12"/>
        <v>…</v>
      </c>
      <c r="AM46" s="21">
        <f t="shared" si="2"/>
        <v>76.775000000000006</v>
      </c>
    </row>
    <row r="47" spans="1:39">
      <c r="A47" s="7">
        <v>45</v>
      </c>
      <c r="B47" s="7" t="str">
        <f t="shared" si="3"/>
        <v>Tunisia, Ligue 1 - 19:00</v>
      </c>
      <c r="C47" s="7" t="s">
        <v>11</v>
      </c>
      <c r="D47" s="10" t="s">
        <v>163</v>
      </c>
      <c r="E47" s="6" t="s">
        <v>164</v>
      </c>
      <c r="F47" s="10" t="s">
        <v>165</v>
      </c>
      <c r="G47" s="7" t="s">
        <v>4</v>
      </c>
      <c r="H47" s="10" t="s">
        <v>166</v>
      </c>
      <c r="I47" s="7">
        <v>30</v>
      </c>
      <c r="J47" s="7">
        <v>61</v>
      </c>
      <c r="K47" s="7">
        <v>9</v>
      </c>
      <c r="L47" s="7" t="s">
        <v>16</v>
      </c>
      <c r="M47" s="7">
        <v>1</v>
      </c>
      <c r="N47" s="7">
        <v>21</v>
      </c>
      <c r="O47" s="6" t="s">
        <v>47</v>
      </c>
      <c r="P47" s="6" t="s">
        <v>69</v>
      </c>
      <c r="Q47" s="7" t="b">
        <v>1</v>
      </c>
      <c r="R47" s="7" t="b">
        <v>1</v>
      </c>
      <c r="S47" s="7" t="s">
        <v>19</v>
      </c>
      <c r="T47" s="7" t="s">
        <v>19</v>
      </c>
      <c r="U47" s="11">
        <v>77</v>
      </c>
      <c r="V47" s="11" t="s">
        <v>42</v>
      </c>
      <c r="W47" s="12">
        <v>1.55</v>
      </c>
      <c r="X47" s="12">
        <f t="shared" si="0"/>
        <v>1.3</v>
      </c>
      <c r="Y47" s="13"/>
      <c r="Z47" s="7">
        <f t="shared" si="4"/>
        <v>10</v>
      </c>
      <c r="AA47">
        <f t="shared" si="5"/>
        <v>0</v>
      </c>
      <c r="AB47">
        <f t="shared" si="6"/>
        <v>10</v>
      </c>
      <c r="AC47">
        <f t="shared" si="7"/>
        <v>5</v>
      </c>
      <c r="AD47" s="7">
        <f t="shared" si="8"/>
        <v>75</v>
      </c>
      <c r="AE47" s="7" t="str">
        <f t="shared" si="9"/>
        <v>HT Under 1.5 Goals</v>
      </c>
      <c r="AF47" s="14"/>
      <c r="AG47" s="14" t="str">
        <f t="shared" si="10"/>
        <v>HT Under 1.5 Goals</v>
      </c>
      <c r="AH47" s="14" t="str">
        <f t="shared" si="11"/>
        <v>WON</v>
      </c>
      <c r="AI47" s="14"/>
      <c r="AJ47" s="14" t="str">
        <f t="shared" si="1"/>
        <v>WON</v>
      </c>
      <c r="AL47" s="7" t="str">
        <f t="shared" si="12"/>
        <v>…</v>
      </c>
      <c r="AM47" s="21">
        <f t="shared" si="2"/>
        <v>74.462500000000006</v>
      </c>
    </row>
    <row r="48" spans="1:39">
      <c r="A48" s="7">
        <v>46</v>
      </c>
      <c r="B48" s="7" t="str">
        <f t="shared" si="3"/>
        <v>Argentina, Primera Division - 19:30</v>
      </c>
      <c r="C48" s="7" t="s">
        <v>11</v>
      </c>
      <c r="D48" s="10" t="s">
        <v>92</v>
      </c>
      <c r="E48" s="6" t="s">
        <v>167</v>
      </c>
      <c r="F48" s="10" t="s">
        <v>168</v>
      </c>
      <c r="G48" s="7" t="s">
        <v>4</v>
      </c>
      <c r="H48" s="10" t="s">
        <v>169</v>
      </c>
      <c r="I48" s="7">
        <v>19</v>
      </c>
      <c r="J48" s="7">
        <v>56</v>
      </c>
      <c r="K48" s="7">
        <v>25</v>
      </c>
      <c r="L48" s="7" t="s">
        <v>16</v>
      </c>
      <c r="M48" s="7" t="s">
        <v>16</v>
      </c>
      <c r="N48" s="7">
        <v>6</v>
      </c>
      <c r="O48" s="6" t="s">
        <v>47</v>
      </c>
      <c r="P48" s="6" t="s">
        <v>17</v>
      </c>
      <c r="Q48" s="7" t="b">
        <v>1</v>
      </c>
      <c r="R48" s="7" t="b">
        <v>1</v>
      </c>
      <c r="S48" s="7" t="b">
        <v>1</v>
      </c>
      <c r="T48" s="7" t="b">
        <v>1</v>
      </c>
      <c r="U48" s="11">
        <v>57</v>
      </c>
      <c r="V48" s="11" t="s">
        <v>20</v>
      </c>
      <c r="W48" s="12">
        <v>1.6</v>
      </c>
      <c r="X48" s="12">
        <f t="shared" si="0"/>
        <v>1.3</v>
      </c>
      <c r="Y48" s="13"/>
      <c r="Z48" s="7">
        <f t="shared" si="4"/>
        <v>10</v>
      </c>
      <c r="AA48">
        <f t="shared" si="5"/>
        <v>10</v>
      </c>
      <c r="AB48">
        <f t="shared" si="6"/>
        <v>5</v>
      </c>
      <c r="AC48">
        <f t="shared" si="7"/>
        <v>10</v>
      </c>
      <c r="AD48" s="7">
        <f t="shared" si="8"/>
        <v>85</v>
      </c>
      <c r="AE48" s="7" t="str">
        <f t="shared" si="9"/>
        <v>HT Under 1.5 Goals</v>
      </c>
      <c r="AF48" s="14"/>
      <c r="AG48" s="14" t="str">
        <f t="shared" si="10"/>
        <v>HT Under 1.5 Goals</v>
      </c>
      <c r="AH48" s="14" t="str">
        <f t="shared" si="11"/>
        <v>WON</v>
      </c>
      <c r="AI48" s="14"/>
      <c r="AJ48" s="14" t="str">
        <f t="shared" si="1"/>
        <v>WON</v>
      </c>
      <c r="AL48" s="7" t="str">
        <f t="shared" si="12"/>
        <v>Prime</v>
      </c>
      <c r="AM48" s="21">
        <f t="shared" si="2"/>
        <v>82.9</v>
      </c>
    </row>
    <row r="49" spans="1:39">
      <c r="A49" s="7">
        <v>47</v>
      </c>
      <c r="B49" s="7" t="str">
        <f t="shared" si="3"/>
        <v>Argentina, Primera B Nacional - 19:30</v>
      </c>
      <c r="C49" s="7" t="s">
        <v>11</v>
      </c>
      <c r="D49" s="10" t="s">
        <v>159</v>
      </c>
      <c r="E49" s="6" t="s">
        <v>167</v>
      </c>
      <c r="F49" s="10" t="s">
        <v>170</v>
      </c>
      <c r="G49" s="7" t="s">
        <v>4</v>
      </c>
      <c r="H49" s="10" t="s">
        <v>171</v>
      </c>
      <c r="I49" s="7">
        <v>22</v>
      </c>
      <c r="J49" s="7">
        <v>44</v>
      </c>
      <c r="K49" s="7">
        <v>34</v>
      </c>
      <c r="L49" s="7" t="s">
        <v>16</v>
      </c>
      <c r="M49" s="7">
        <v>1</v>
      </c>
      <c r="N49" s="7">
        <v>12</v>
      </c>
      <c r="O49" s="6" t="s">
        <v>47</v>
      </c>
      <c r="P49" s="6" t="s">
        <v>69</v>
      </c>
      <c r="Q49" s="7">
        <v>44</v>
      </c>
      <c r="R49" s="7" t="b">
        <v>1</v>
      </c>
      <c r="S49" s="7" t="s">
        <v>19</v>
      </c>
      <c r="T49" s="7" t="s">
        <v>19</v>
      </c>
      <c r="U49" s="11">
        <v>67</v>
      </c>
      <c r="V49" s="11" t="s">
        <v>42</v>
      </c>
      <c r="W49" s="12">
        <v>1.5</v>
      </c>
      <c r="X49" s="12">
        <f t="shared" si="0"/>
        <v>1.3</v>
      </c>
      <c r="Y49" s="13"/>
      <c r="Z49" s="7">
        <f t="shared" si="4"/>
        <v>0</v>
      </c>
      <c r="AA49">
        <f t="shared" si="5"/>
        <v>5</v>
      </c>
      <c r="AB49">
        <f t="shared" si="6"/>
        <v>10</v>
      </c>
      <c r="AC49">
        <f t="shared" si="7"/>
        <v>5</v>
      </c>
      <c r="AD49" s="7">
        <f t="shared" si="8"/>
        <v>70</v>
      </c>
      <c r="AE49" s="7" t="str">
        <f t="shared" si="9"/>
        <v>HT Under 1.5 Goals</v>
      </c>
      <c r="AF49" s="14"/>
      <c r="AG49" s="14" t="str">
        <f t="shared" si="10"/>
        <v>HT Under 1.5 Goals</v>
      </c>
      <c r="AH49" s="14" t="str">
        <f t="shared" si="11"/>
        <v>WON</v>
      </c>
      <c r="AI49" s="14"/>
      <c r="AJ49" s="14" t="str">
        <f t="shared" si="1"/>
        <v>WON</v>
      </c>
      <c r="AL49" s="7" t="str">
        <f t="shared" si="12"/>
        <v>…</v>
      </c>
      <c r="AM49" s="21">
        <f t="shared" si="2"/>
        <v>56.4</v>
      </c>
    </row>
    <row r="50" spans="1:39">
      <c r="A50" s="7">
        <v>48</v>
      </c>
      <c r="B50" s="7" t="str">
        <f t="shared" si="3"/>
        <v>Argentina, Primera B Nacional - 19:30</v>
      </c>
      <c r="C50" s="7" t="s">
        <v>11</v>
      </c>
      <c r="D50" s="10" t="s">
        <v>159</v>
      </c>
      <c r="E50" s="6" t="s">
        <v>167</v>
      </c>
      <c r="F50" s="10" t="s">
        <v>172</v>
      </c>
      <c r="G50" s="7" t="s">
        <v>4</v>
      </c>
      <c r="H50" s="10" t="s">
        <v>173</v>
      </c>
      <c r="I50" s="7">
        <v>22</v>
      </c>
      <c r="J50" s="7">
        <v>58</v>
      </c>
      <c r="K50" s="7">
        <v>20</v>
      </c>
      <c r="L50" s="7" t="s">
        <v>16</v>
      </c>
      <c r="M50" s="7" t="s">
        <v>16</v>
      </c>
      <c r="N50" s="7">
        <v>2</v>
      </c>
      <c r="O50" s="6" t="s">
        <v>24</v>
      </c>
      <c r="P50" s="6" t="s">
        <v>75</v>
      </c>
      <c r="Q50" s="7" t="b">
        <v>1</v>
      </c>
      <c r="R50" s="7" t="b">
        <v>1</v>
      </c>
      <c r="S50" s="7" t="b">
        <v>1</v>
      </c>
      <c r="T50" s="7" t="b">
        <v>1</v>
      </c>
      <c r="U50" s="11">
        <v>61</v>
      </c>
      <c r="V50" s="11" t="s">
        <v>42</v>
      </c>
      <c r="W50" s="12">
        <v>1.45</v>
      </c>
      <c r="X50" s="12">
        <f t="shared" si="0"/>
        <v>1.25</v>
      </c>
      <c r="Y50" s="13"/>
      <c r="Z50" s="7">
        <f t="shared" si="4"/>
        <v>10</v>
      </c>
      <c r="AA50">
        <f t="shared" si="5"/>
        <v>10</v>
      </c>
      <c r="AB50">
        <f t="shared" si="6"/>
        <v>10</v>
      </c>
      <c r="AC50">
        <f t="shared" si="7"/>
        <v>5</v>
      </c>
      <c r="AD50" s="7">
        <f t="shared" si="8"/>
        <v>85</v>
      </c>
      <c r="AE50" s="7" t="str">
        <f t="shared" si="9"/>
        <v>HT Under 1.5 Goals</v>
      </c>
      <c r="AF50" s="14"/>
      <c r="AG50" s="14" t="str">
        <f t="shared" si="10"/>
        <v>HT Under 1.5 Goals</v>
      </c>
      <c r="AH50" s="14" t="str">
        <f t="shared" si="11"/>
        <v>WON</v>
      </c>
      <c r="AI50" s="14"/>
      <c r="AJ50" s="14" t="str">
        <f t="shared" si="1"/>
        <v>WON</v>
      </c>
      <c r="AL50" s="7" t="str">
        <f t="shared" si="12"/>
        <v>Prime</v>
      </c>
      <c r="AM50" s="21">
        <f t="shared" si="2"/>
        <v>88.325000000000003</v>
      </c>
    </row>
    <row r="51" spans="1:39">
      <c r="A51" s="7">
        <v>49</v>
      </c>
      <c r="B51" s="7" t="str">
        <f t="shared" si="3"/>
        <v>Argentina, Primera B Nacional - 19:30</v>
      </c>
      <c r="C51" s="7" t="s">
        <v>11</v>
      </c>
      <c r="D51" s="10" t="s">
        <v>159</v>
      </c>
      <c r="E51" s="6" t="s">
        <v>167</v>
      </c>
      <c r="F51" s="10" t="s">
        <v>174</v>
      </c>
      <c r="G51" s="7" t="s">
        <v>4</v>
      </c>
      <c r="H51" s="10" t="s">
        <v>175</v>
      </c>
      <c r="I51" s="7">
        <v>22</v>
      </c>
      <c r="J51" s="7">
        <v>74</v>
      </c>
      <c r="K51" s="7">
        <v>4</v>
      </c>
      <c r="L51" s="7" t="s">
        <v>16</v>
      </c>
      <c r="M51" s="7" t="s">
        <v>16</v>
      </c>
      <c r="N51" s="7">
        <v>18</v>
      </c>
      <c r="O51" s="6" t="s">
        <v>24</v>
      </c>
      <c r="P51" s="6" t="s">
        <v>69</v>
      </c>
      <c r="Q51" s="7" t="b">
        <v>1</v>
      </c>
      <c r="R51" s="7" t="b">
        <v>1</v>
      </c>
      <c r="S51" s="7" t="b">
        <v>1</v>
      </c>
      <c r="T51" s="7" t="s">
        <v>19</v>
      </c>
      <c r="U51" s="11">
        <v>87</v>
      </c>
      <c r="V51" s="11" t="s">
        <v>20</v>
      </c>
      <c r="W51" s="12">
        <v>1.4</v>
      </c>
      <c r="X51" s="12">
        <f t="shared" si="0"/>
        <v>1.25</v>
      </c>
      <c r="Y51" s="13"/>
      <c r="Z51" s="7">
        <f t="shared" si="4"/>
        <v>10</v>
      </c>
      <c r="AA51">
        <f t="shared" si="5"/>
        <v>0</v>
      </c>
      <c r="AB51">
        <f t="shared" si="6"/>
        <v>10</v>
      </c>
      <c r="AC51">
        <f t="shared" si="7"/>
        <v>10</v>
      </c>
      <c r="AD51" s="7">
        <f t="shared" si="8"/>
        <v>80</v>
      </c>
      <c r="AE51" s="7" t="str">
        <f t="shared" si="9"/>
        <v>HT Under 1.5 Goals</v>
      </c>
      <c r="AF51" s="14"/>
      <c r="AG51" s="14" t="str">
        <f t="shared" si="10"/>
        <v>HT Under 1.5 Goals</v>
      </c>
      <c r="AH51" s="14" t="str">
        <f t="shared" si="11"/>
        <v>WON</v>
      </c>
      <c r="AI51" s="14"/>
      <c r="AJ51" s="14" t="str">
        <f t="shared" si="1"/>
        <v>WON</v>
      </c>
      <c r="AL51" s="7" t="str">
        <f t="shared" si="12"/>
        <v>…</v>
      </c>
      <c r="AM51" s="21">
        <f t="shared" si="2"/>
        <v>85.525000000000006</v>
      </c>
    </row>
    <row r="52" spans="1:39">
      <c r="A52" s="7">
        <v>50</v>
      </c>
      <c r="B52" s="7" t="str">
        <f t="shared" si="3"/>
        <v>France, Ligue 1 - 20:00</v>
      </c>
      <c r="C52" s="7" t="s">
        <v>11</v>
      </c>
      <c r="D52" s="10" t="s">
        <v>62</v>
      </c>
      <c r="E52" s="6" t="s">
        <v>176</v>
      </c>
      <c r="F52" s="10" t="s">
        <v>177</v>
      </c>
      <c r="G52" s="7" t="s">
        <v>4</v>
      </c>
      <c r="H52" s="10" t="s">
        <v>178</v>
      </c>
      <c r="I52" s="7">
        <v>34</v>
      </c>
      <c r="J52" s="7">
        <v>50</v>
      </c>
      <c r="K52" s="7">
        <v>16</v>
      </c>
      <c r="L52" s="7" t="s">
        <v>16</v>
      </c>
      <c r="M52" s="7">
        <v>1</v>
      </c>
      <c r="N52" s="7">
        <v>18</v>
      </c>
      <c r="O52" s="6" t="s">
        <v>75</v>
      </c>
      <c r="P52" s="6" t="s">
        <v>75</v>
      </c>
      <c r="Q52" s="7">
        <v>50</v>
      </c>
      <c r="R52" s="7" t="b">
        <v>1</v>
      </c>
      <c r="S52" s="7" t="s">
        <v>19</v>
      </c>
      <c r="T52" s="7" t="s">
        <v>19</v>
      </c>
      <c r="U52" s="11">
        <v>58</v>
      </c>
      <c r="V52" s="11" t="s">
        <v>48</v>
      </c>
      <c r="W52" s="12">
        <v>1.6</v>
      </c>
      <c r="X52" s="12">
        <f t="shared" si="0"/>
        <v>1.3</v>
      </c>
      <c r="Y52" s="13"/>
      <c r="Z52" s="7">
        <f t="shared" si="4"/>
        <v>0</v>
      </c>
      <c r="AA52">
        <f t="shared" si="5"/>
        <v>0</v>
      </c>
      <c r="AB52">
        <f t="shared" si="6"/>
        <v>5</v>
      </c>
      <c r="AC52">
        <f t="shared" si="7"/>
        <v>0</v>
      </c>
      <c r="AD52" s="7">
        <f t="shared" si="8"/>
        <v>55</v>
      </c>
      <c r="AE52" s="7" t="str">
        <f t="shared" si="9"/>
        <v>HT Over 0.5 Goals</v>
      </c>
      <c r="AF52" s="14"/>
      <c r="AG52" s="14" t="str">
        <f t="shared" si="10"/>
        <v>HT Over 0.5 Goals</v>
      </c>
      <c r="AH52" s="14" t="str">
        <f t="shared" si="11"/>
        <v>WON</v>
      </c>
      <c r="AI52" s="14"/>
      <c r="AJ52" s="14" t="str">
        <f t="shared" si="1"/>
        <v>WON</v>
      </c>
      <c r="AL52" s="7" t="str">
        <f t="shared" si="12"/>
        <v>…</v>
      </c>
      <c r="AM52" s="21">
        <f t="shared" si="2"/>
        <v>67.224999999999994</v>
      </c>
    </row>
    <row r="53" spans="1:39">
      <c r="A53" s="7">
        <v>51</v>
      </c>
      <c r="B53" s="7" t="str">
        <f t="shared" si="3"/>
        <v>Morocco, Botola - 20:00</v>
      </c>
      <c r="C53" s="7" t="s">
        <v>11</v>
      </c>
      <c r="D53" s="10" t="s">
        <v>124</v>
      </c>
      <c r="E53" s="6" t="s">
        <v>176</v>
      </c>
      <c r="F53" s="10" t="s">
        <v>179</v>
      </c>
      <c r="G53" s="7" t="s">
        <v>4</v>
      </c>
      <c r="H53" s="10" t="s">
        <v>180</v>
      </c>
      <c r="I53" s="7">
        <v>20</v>
      </c>
      <c r="J53" s="7">
        <v>50</v>
      </c>
      <c r="K53" s="7">
        <v>30</v>
      </c>
      <c r="L53" s="7" t="s">
        <v>16</v>
      </c>
      <c r="M53" s="7" t="s">
        <v>16</v>
      </c>
      <c r="N53" s="7">
        <v>10</v>
      </c>
      <c r="O53" s="6" t="s">
        <v>47</v>
      </c>
      <c r="P53" s="6" t="s">
        <v>47</v>
      </c>
      <c r="Q53" s="7">
        <v>50</v>
      </c>
      <c r="R53" s="7" t="b">
        <v>1</v>
      </c>
      <c r="S53" s="7" t="b">
        <v>1</v>
      </c>
      <c r="T53" s="7" t="s">
        <v>19</v>
      </c>
      <c r="U53" s="11">
        <v>68</v>
      </c>
      <c r="V53" s="11" t="s">
        <v>42</v>
      </c>
      <c r="W53" s="12">
        <v>1.4</v>
      </c>
      <c r="X53" s="12">
        <f t="shared" si="0"/>
        <v>1.25</v>
      </c>
      <c r="Y53" s="13"/>
      <c r="Z53" s="7">
        <f t="shared" si="4"/>
        <v>0</v>
      </c>
      <c r="AA53">
        <f t="shared" si="5"/>
        <v>5</v>
      </c>
      <c r="AB53">
        <f t="shared" si="6"/>
        <v>10</v>
      </c>
      <c r="AC53">
        <f t="shared" si="7"/>
        <v>5</v>
      </c>
      <c r="AD53" s="7">
        <f t="shared" si="8"/>
        <v>70</v>
      </c>
      <c r="AE53" s="7" t="str">
        <f t="shared" si="9"/>
        <v>HT Under 1.5 Goals</v>
      </c>
      <c r="AF53" s="14"/>
      <c r="AG53" s="14" t="str">
        <f t="shared" si="10"/>
        <v>HT Under 1.5 Goals</v>
      </c>
      <c r="AH53" s="14" t="str">
        <f t="shared" si="11"/>
        <v>WON</v>
      </c>
      <c r="AI53" s="14"/>
      <c r="AJ53" s="14" t="str">
        <f t="shared" si="1"/>
        <v>WON</v>
      </c>
      <c r="AL53" s="7" t="str">
        <f t="shared" si="12"/>
        <v>…</v>
      </c>
      <c r="AM53" s="21">
        <f t="shared" si="2"/>
        <v>79.224999999999994</v>
      </c>
    </row>
    <row r="54" spans="1:39">
      <c r="A54" s="7">
        <v>52</v>
      </c>
      <c r="B54" s="7" t="str">
        <f t="shared" si="3"/>
        <v>Uruguay, Primera Division - 20:00</v>
      </c>
      <c r="C54" s="7"/>
      <c r="D54" s="10" t="s">
        <v>181</v>
      </c>
      <c r="E54" s="6" t="s">
        <v>176</v>
      </c>
      <c r="F54" s="10" t="s">
        <v>182</v>
      </c>
      <c r="G54" s="7" t="s">
        <v>4</v>
      </c>
      <c r="H54" s="10" t="s">
        <v>183</v>
      </c>
      <c r="I54" s="7">
        <v>33</v>
      </c>
      <c r="J54" s="7">
        <v>48</v>
      </c>
      <c r="K54" s="7">
        <v>20</v>
      </c>
      <c r="L54" s="7" t="s">
        <v>16</v>
      </c>
      <c r="M54" s="7">
        <v>1</v>
      </c>
      <c r="N54" s="7">
        <v>13</v>
      </c>
      <c r="O54" s="6" t="s">
        <v>33</v>
      </c>
      <c r="P54" s="6" t="s">
        <v>96</v>
      </c>
      <c r="Q54" s="7">
        <v>48</v>
      </c>
      <c r="R54" s="7" t="b">
        <v>1</v>
      </c>
      <c r="S54" s="7" t="s">
        <v>19</v>
      </c>
      <c r="T54" s="7" t="s">
        <v>19</v>
      </c>
      <c r="U54" s="11">
        <v>54</v>
      </c>
      <c r="V54" s="11" t="s">
        <v>48</v>
      </c>
      <c r="W54" s="12">
        <v>1.65</v>
      </c>
      <c r="X54" s="12">
        <f t="shared" si="0"/>
        <v>1.35</v>
      </c>
      <c r="Y54" s="13"/>
      <c r="Z54" s="7">
        <f t="shared" si="4"/>
        <v>0</v>
      </c>
      <c r="AA54">
        <f t="shared" si="5"/>
        <v>5</v>
      </c>
      <c r="AB54">
        <f t="shared" si="6"/>
        <v>5</v>
      </c>
      <c r="AC54">
        <f t="shared" si="7"/>
        <v>0</v>
      </c>
      <c r="AD54" s="7">
        <f t="shared" si="8"/>
        <v>60</v>
      </c>
      <c r="AE54" s="7" t="str">
        <f t="shared" si="9"/>
        <v>HT Under 1.5 Goals</v>
      </c>
      <c r="AF54" s="14"/>
      <c r="AG54" s="14" t="str">
        <f t="shared" si="10"/>
        <v>HT Over 0.5 Goals</v>
      </c>
      <c r="AH54" s="14" t="str">
        <f t="shared" si="11"/>
        <v>LOST</v>
      </c>
      <c r="AI54" s="14"/>
      <c r="AJ54" s="14" t="str">
        <f t="shared" si="1"/>
        <v>LOST</v>
      </c>
      <c r="AL54" s="7" t="str">
        <f t="shared" si="12"/>
        <v>…</v>
      </c>
      <c r="AM54" s="21">
        <f t="shared" si="2"/>
        <v>52.8</v>
      </c>
    </row>
    <row r="55" spans="1:39">
      <c r="A55" s="7">
        <v>53</v>
      </c>
      <c r="B55" s="7" t="str">
        <f t="shared" si="3"/>
        <v>Colombia, Liga Postobon I - 20:00</v>
      </c>
      <c r="C55" s="7" t="s">
        <v>11</v>
      </c>
      <c r="D55" s="10" t="s">
        <v>12</v>
      </c>
      <c r="E55" s="6" t="s">
        <v>176</v>
      </c>
      <c r="F55" s="10" t="s">
        <v>184</v>
      </c>
      <c r="G55" s="7" t="s">
        <v>4</v>
      </c>
      <c r="H55" s="10" t="s">
        <v>185</v>
      </c>
      <c r="I55" s="7">
        <v>23</v>
      </c>
      <c r="J55" s="7">
        <v>67</v>
      </c>
      <c r="K55" s="7">
        <v>9</v>
      </c>
      <c r="L55" s="7" t="s">
        <v>16</v>
      </c>
      <c r="M55" s="7">
        <v>1</v>
      </c>
      <c r="N55" s="7">
        <v>14</v>
      </c>
      <c r="O55" s="6" t="s">
        <v>24</v>
      </c>
      <c r="P55" s="6" t="s">
        <v>120</v>
      </c>
      <c r="Q55" s="7" t="b">
        <v>1</v>
      </c>
      <c r="R55" s="7" t="b">
        <v>1</v>
      </c>
      <c r="S55" s="7" t="s">
        <v>19</v>
      </c>
      <c r="T55" s="7" t="s">
        <v>19</v>
      </c>
      <c r="U55" s="11">
        <v>57</v>
      </c>
      <c r="V55" s="11" t="s">
        <v>20</v>
      </c>
      <c r="W55" s="12">
        <v>1.6</v>
      </c>
      <c r="X55" s="12">
        <f t="shared" si="0"/>
        <v>1.3</v>
      </c>
      <c r="Y55" s="13"/>
      <c r="Z55" s="7">
        <f t="shared" si="4"/>
        <v>10</v>
      </c>
      <c r="AA55">
        <f t="shared" si="5"/>
        <v>5</v>
      </c>
      <c r="AB55">
        <f t="shared" si="6"/>
        <v>5</v>
      </c>
      <c r="AC55">
        <f t="shared" si="7"/>
        <v>10</v>
      </c>
      <c r="AD55" s="7">
        <f t="shared" si="8"/>
        <v>80</v>
      </c>
      <c r="AE55" s="7" t="str">
        <f t="shared" si="9"/>
        <v>HT Under 1.5 Goals</v>
      </c>
      <c r="AF55" s="14"/>
      <c r="AG55" s="14" t="str">
        <f t="shared" si="10"/>
        <v>HT Under 1.5 Goals</v>
      </c>
      <c r="AH55" s="14" t="str">
        <f t="shared" si="11"/>
        <v>WON</v>
      </c>
      <c r="AI55" s="14"/>
      <c r="AJ55" s="14" t="str">
        <f t="shared" si="1"/>
        <v>WON</v>
      </c>
      <c r="AL55" s="7" t="str">
        <f t="shared" si="12"/>
        <v>…</v>
      </c>
      <c r="AM55" s="21">
        <f t="shared" si="2"/>
        <v>73.337500000000006</v>
      </c>
    </row>
    <row r="56" spans="1:39">
      <c r="A56" s="7">
        <v>54</v>
      </c>
      <c r="B56" s="7" t="str">
        <f t="shared" si="3"/>
        <v>Argentina, Primera B Nacional - 21:00</v>
      </c>
      <c r="C56" s="7" t="s">
        <v>11</v>
      </c>
      <c r="D56" s="10" t="s">
        <v>159</v>
      </c>
      <c r="E56" s="6" t="s">
        <v>186</v>
      </c>
      <c r="F56" s="10" t="s">
        <v>187</v>
      </c>
      <c r="G56" s="7" t="s">
        <v>4</v>
      </c>
      <c r="H56" s="10" t="s">
        <v>188</v>
      </c>
      <c r="I56" s="7">
        <v>30</v>
      </c>
      <c r="J56" s="7">
        <v>50</v>
      </c>
      <c r="K56" s="7">
        <v>19</v>
      </c>
      <c r="L56" s="7" t="s">
        <v>16</v>
      </c>
      <c r="M56" s="7">
        <v>1</v>
      </c>
      <c r="N56" s="7">
        <v>11</v>
      </c>
      <c r="O56" s="6" t="s">
        <v>120</v>
      </c>
      <c r="P56" s="6" t="s">
        <v>69</v>
      </c>
      <c r="Q56" s="7">
        <v>50</v>
      </c>
      <c r="R56" s="7" t="b">
        <v>1</v>
      </c>
      <c r="S56" s="7" t="s">
        <v>19</v>
      </c>
      <c r="T56" s="7" t="s">
        <v>19</v>
      </c>
      <c r="U56" s="11">
        <v>80</v>
      </c>
      <c r="V56" s="11" t="s">
        <v>20</v>
      </c>
      <c r="W56" s="12">
        <v>1.4</v>
      </c>
      <c r="X56" s="12">
        <f t="shared" si="0"/>
        <v>1.25</v>
      </c>
      <c r="Y56" s="13"/>
      <c r="Z56" s="7">
        <f t="shared" si="4"/>
        <v>0</v>
      </c>
      <c r="AA56">
        <f t="shared" si="5"/>
        <v>5</v>
      </c>
      <c r="AB56">
        <f t="shared" si="6"/>
        <v>10</v>
      </c>
      <c r="AC56">
        <f t="shared" si="7"/>
        <v>10</v>
      </c>
      <c r="AD56" s="7">
        <f t="shared" si="8"/>
        <v>75</v>
      </c>
      <c r="AE56" s="7" t="str">
        <f t="shared" si="9"/>
        <v>HT Under 1.5 Goals</v>
      </c>
      <c r="AF56" s="14"/>
      <c r="AG56" s="14" t="str">
        <f t="shared" si="10"/>
        <v>HT Under 1.5 Goals</v>
      </c>
      <c r="AH56" s="14" t="str">
        <f t="shared" si="11"/>
        <v>WON</v>
      </c>
      <c r="AI56" s="14"/>
      <c r="AJ56" s="14" t="str">
        <f t="shared" si="1"/>
        <v>WON</v>
      </c>
      <c r="AL56" s="7" t="str">
        <f t="shared" si="12"/>
        <v>…</v>
      </c>
      <c r="AM56" s="21">
        <f t="shared" si="2"/>
        <v>75.625</v>
      </c>
    </row>
    <row r="57" spans="1:39">
      <c r="A57" s="7">
        <v>55</v>
      </c>
      <c r="B57" s="7" t="str">
        <f t="shared" si="3"/>
        <v>Colombia, Primera B - 21:00</v>
      </c>
      <c r="C57" s="7" t="s">
        <v>11</v>
      </c>
      <c r="D57" s="10" t="s">
        <v>189</v>
      </c>
      <c r="E57" s="6" t="s">
        <v>186</v>
      </c>
      <c r="F57" s="10" t="s">
        <v>190</v>
      </c>
      <c r="G57" s="7" t="s">
        <v>4</v>
      </c>
      <c r="H57" s="10" t="s">
        <v>191</v>
      </c>
      <c r="I57" s="7">
        <v>14</v>
      </c>
      <c r="J57" s="7">
        <v>76</v>
      </c>
      <c r="K57" s="7">
        <v>10</v>
      </c>
      <c r="L57" s="7" t="s">
        <v>16</v>
      </c>
      <c r="M57" s="7">
        <v>1</v>
      </c>
      <c r="N57" s="7">
        <v>4</v>
      </c>
      <c r="O57" s="6" t="s">
        <v>24</v>
      </c>
      <c r="P57" s="6" t="s">
        <v>24</v>
      </c>
      <c r="Q57" s="7" t="b">
        <v>1</v>
      </c>
      <c r="R57" s="7" t="b">
        <v>1</v>
      </c>
      <c r="S57" s="7" t="s">
        <v>19</v>
      </c>
      <c r="T57" s="7" t="b">
        <v>1</v>
      </c>
      <c r="U57" s="11">
        <v>39</v>
      </c>
      <c r="V57" s="11" t="s">
        <v>48</v>
      </c>
      <c r="W57" s="12">
        <v>1.6</v>
      </c>
      <c r="X57" s="12">
        <f t="shared" si="0"/>
        <v>1.3</v>
      </c>
      <c r="Y57" s="13"/>
      <c r="Z57" s="7">
        <f t="shared" si="4"/>
        <v>10</v>
      </c>
      <c r="AA57">
        <f t="shared" si="5"/>
        <v>10</v>
      </c>
      <c r="AB57">
        <f t="shared" si="6"/>
        <v>0</v>
      </c>
      <c r="AC57">
        <f t="shared" si="7"/>
        <v>0</v>
      </c>
      <c r="AD57" s="7">
        <f t="shared" si="8"/>
        <v>70</v>
      </c>
      <c r="AE57" s="7" t="str">
        <f t="shared" si="9"/>
        <v>HT Under 1.5 Goals</v>
      </c>
      <c r="AF57" s="14"/>
      <c r="AG57" s="14" t="str">
        <f t="shared" si="10"/>
        <v>HT Under 1.5 Goals</v>
      </c>
      <c r="AH57" s="14" t="str">
        <f t="shared" si="11"/>
        <v>WON</v>
      </c>
      <c r="AI57" s="14"/>
      <c r="AJ57" s="14" t="str">
        <f t="shared" si="1"/>
        <v>WON</v>
      </c>
      <c r="AL57" s="7" t="str">
        <f t="shared" si="12"/>
        <v>Prime</v>
      </c>
      <c r="AM57" s="21">
        <f t="shared" si="2"/>
        <v>74.75</v>
      </c>
    </row>
    <row r="58" spans="1:39">
      <c r="A58" s="7">
        <v>56</v>
      </c>
      <c r="B58" s="7" t="str">
        <f t="shared" si="3"/>
        <v>Chile, Primera Division - 21:30</v>
      </c>
      <c r="C58" s="7"/>
      <c r="D58" s="10" t="s">
        <v>192</v>
      </c>
      <c r="E58" s="6" t="s">
        <v>193</v>
      </c>
      <c r="F58" s="10" t="s">
        <v>194</v>
      </c>
      <c r="G58" s="7" t="s">
        <v>4</v>
      </c>
      <c r="H58" s="10" t="s">
        <v>195</v>
      </c>
      <c r="I58" s="7">
        <v>23</v>
      </c>
      <c r="J58" s="7">
        <v>43</v>
      </c>
      <c r="K58" s="7">
        <v>35</v>
      </c>
      <c r="L58" s="7" t="s">
        <v>16</v>
      </c>
      <c r="M58" s="7" t="s">
        <v>16</v>
      </c>
      <c r="N58" s="7">
        <v>12</v>
      </c>
      <c r="O58" s="6" t="s">
        <v>47</v>
      </c>
      <c r="P58" s="6" t="s">
        <v>47</v>
      </c>
      <c r="Q58" s="7">
        <v>43</v>
      </c>
      <c r="R58" s="7" t="b">
        <v>1</v>
      </c>
      <c r="S58" s="7" t="b">
        <v>1</v>
      </c>
      <c r="T58" s="7" t="s">
        <v>19</v>
      </c>
      <c r="U58" s="11">
        <v>39</v>
      </c>
      <c r="V58" s="11" t="s">
        <v>48</v>
      </c>
      <c r="W58" s="12">
        <v>1.75</v>
      </c>
      <c r="X58" s="12">
        <f t="shared" si="0"/>
        <v>1.4</v>
      </c>
      <c r="Y58" s="13"/>
      <c r="Z58" s="7">
        <f t="shared" si="4"/>
        <v>0</v>
      </c>
      <c r="AA58">
        <f t="shared" si="5"/>
        <v>5</v>
      </c>
      <c r="AB58">
        <f t="shared" si="6"/>
        <v>0</v>
      </c>
      <c r="AC58">
        <f t="shared" si="7"/>
        <v>0</v>
      </c>
      <c r="AD58" s="7">
        <f t="shared" si="8"/>
        <v>55</v>
      </c>
      <c r="AE58" s="7" t="str">
        <f t="shared" si="9"/>
        <v>HT Over 0.5 Goals</v>
      </c>
      <c r="AF58" s="14"/>
      <c r="AG58" s="14" t="str">
        <f t="shared" si="10"/>
        <v>HT Under 1.5 Goals</v>
      </c>
      <c r="AH58" s="14" t="str">
        <f t="shared" si="11"/>
        <v>WON</v>
      </c>
      <c r="AI58" s="14"/>
      <c r="AJ58" s="14" t="str">
        <f t="shared" si="1"/>
        <v>WON</v>
      </c>
      <c r="AL58" s="7" t="str">
        <f t="shared" si="12"/>
        <v>…</v>
      </c>
      <c r="AM58" s="21">
        <f t="shared" si="2"/>
        <v>48</v>
      </c>
    </row>
    <row r="59" spans="1:39">
      <c r="A59" s="7">
        <v>57</v>
      </c>
      <c r="B59" s="7" t="str">
        <f t="shared" si="3"/>
        <v>Colombia, Primera B - 21:30</v>
      </c>
      <c r="C59" s="7" t="s">
        <v>11</v>
      </c>
      <c r="D59" s="10" t="s">
        <v>189</v>
      </c>
      <c r="E59" s="6" t="s">
        <v>193</v>
      </c>
      <c r="F59" s="10" t="s">
        <v>196</v>
      </c>
      <c r="G59" s="7" t="s">
        <v>4</v>
      </c>
      <c r="H59" s="10" t="s">
        <v>197</v>
      </c>
      <c r="I59" s="7">
        <v>19</v>
      </c>
      <c r="J59" s="7">
        <v>49</v>
      </c>
      <c r="K59" s="7">
        <v>33</v>
      </c>
      <c r="L59" s="7" t="s">
        <v>16</v>
      </c>
      <c r="M59" s="7" t="s">
        <v>16</v>
      </c>
      <c r="N59" s="7">
        <v>14</v>
      </c>
      <c r="O59" s="6" t="s">
        <v>69</v>
      </c>
      <c r="P59" s="6" t="s">
        <v>47</v>
      </c>
      <c r="Q59" s="7">
        <v>49</v>
      </c>
      <c r="R59" s="7" t="b">
        <v>1</v>
      </c>
      <c r="S59" s="7" t="b">
        <v>1</v>
      </c>
      <c r="T59" s="7" t="s">
        <v>19</v>
      </c>
      <c r="U59" s="11">
        <v>54</v>
      </c>
      <c r="V59" s="11" t="s">
        <v>42</v>
      </c>
      <c r="W59" s="12">
        <v>1.6</v>
      </c>
      <c r="X59" s="12">
        <f t="shared" si="0"/>
        <v>1.3</v>
      </c>
      <c r="Y59" s="13"/>
      <c r="Z59" s="7">
        <f t="shared" si="4"/>
        <v>0</v>
      </c>
      <c r="AA59">
        <f t="shared" si="5"/>
        <v>5</v>
      </c>
      <c r="AB59">
        <f t="shared" si="6"/>
        <v>5</v>
      </c>
      <c r="AC59">
        <f t="shared" si="7"/>
        <v>5</v>
      </c>
      <c r="AD59" s="7">
        <f t="shared" si="8"/>
        <v>65</v>
      </c>
      <c r="AE59" s="7" t="str">
        <f t="shared" si="9"/>
        <v>HT Under 1.5 Goals</v>
      </c>
      <c r="AF59" s="14"/>
      <c r="AG59" s="14" t="str">
        <f t="shared" si="10"/>
        <v>HT Over 0.5 Goals</v>
      </c>
      <c r="AH59" s="14" t="str">
        <f t="shared" si="11"/>
        <v>LOST</v>
      </c>
      <c r="AI59" s="14"/>
      <c r="AJ59" s="14" t="str">
        <f t="shared" si="1"/>
        <v>LOST</v>
      </c>
      <c r="AL59" s="7" t="str">
        <f t="shared" si="12"/>
        <v>…</v>
      </c>
      <c r="AM59" s="21">
        <f t="shared" si="2"/>
        <v>56.8</v>
      </c>
    </row>
    <row r="60" spans="1:39">
      <c r="A60" s="7">
        <v>58</v>
      </c>
      <c r="B60" s="7" t="str">
        <f t="shared" si="3"/>
        <v>Argentina, Primera Division - 21:45</v>
      </c>
      <c r="C60" s="7" t="s">
        <v>11</v>
      </c>
      <c r="D60" s="10" t="s">
        <v>92</v>
      </c>
      <c r="E60" s="6" t="s">
        <v>198</v>
      </c>
      <c r="F60" s="10" t="s">
        <v>199</v>
      </c>
      <c r="G60" s="7" t="s">
        <v>4</v>
      </c>
      <c r="H60" s="10" t="s">
        <v>200</v>
      </c>
      <c r="I60" s="7">
        <v>27</v>
      </c>
      <c r="J60" s="7">
        <v>51</v>
      </c>
      <c r="K60" s="7">
        <v>23</v>
      </c>
      <c r="L60" s="7" t="s">
        <v>16</v>
      </c>
      <c r="M60" s="7" t="s">
        <v>16</v>
      </c>
      <c r="N60" s="7">
        <v>4</v>
      </c>
      <c r="O60" s="6" t="s">
        <v>69</v>
      </c>
      <c r="P60" s="6" t="s">
        <v>33</v>
      </c>
      <c r="Q60" s="7">
        <v>51</v>
      </c>
      <c r="R60" s="7" t="b">
        <v>1</v>
      </c>
      <c r="S60" s="7" t="b">
        <v>1</v>
      </c>
      <c r="T60" s="7" t="b">
        <v>1</v>
      </c>
      <c r="U60" s="11">
        <v>50</v>
      </c>
      <c r="V60" s="11" t="s">
        <v>20</v>
      </c>
      <c r="W60" s="12">
        <v>1.5</v>
      </c>
      <c r="X60" s="12">
        <f t="shared" si="0"/>
        <v>1.3</v>
      </c>
      <c r="Y60" s="13"/>
      <c r="Z60" s="7">
        <f t="shared" si="4"/>
        <v>0</v>
      </c>
      <c r="AA60">
        <f t="shared" si="5"/>
        <v>10</v>
      </c>
      <c r="AB60">
        <f t="shared" si="6"/>
        <v>5</v>
      </c>
      <c r="AC60">
        <f t="shared" si="7"/>
        <v>10</v>
      </c>
      <c r="AD60" s="7">
        <f t="shared" si="8"/>
        <v>75</v>
      </c>
      <c r="AE60" s="7" t="str">
        <f t="shared" si="9"/>
        <v>HT Under 1.5 Goals</v>
      </c>
      <c r="AF60" s="14"/>
      <c r="AG60" s="14" t="str">
        <f t="shared" si="10"/>
        <v>HT Over 0.5 Goals</v>
      </c>
      <c r="AH60" s="14" t="str">
        <f t="shared" si="11"/>
        <v>LOST</v>
      </c>
      <c r="AI60" s="14"/>
      <c r="AJ60" s="14" t="str">
        <f t="shared" si="1"/>
        <v>LOST</v>
      </c>
      <c r="AL60" s="7" t="str">
        <f t="shared" si="12"/>
        <v>…</v>
      </c>
      <c r="AM60" s="21">
        <f t="shared" si="2"/>
        <v>81.9375</v>
      </c>
    </row>
    <row r="61" spans="1:39">
      <c r="A61" s="7">
        <v>59</v>
      </c>
      <c r="B61" s="7" t="str">
        <f t="shared" si="3"/>
        <v>Colombia, Liga Postobon I - 22:00</v>
      </c>
      <c r="C61" s="7" t="s">
        <v>11</v>
      </c>
      <c r="D61" s="10" t="s">
        <v>12</v>
      </c>
      <c r="E61" s="6" t="s">
        <v>201</v>
      </c>
      <c r="F61" s="10" t="s">
        <v>202</v>
      </c>
      <c r="G61" s="7" t="s">
        <v>4</v>
      </c>
      <c r="H61" s="10" t="s">
        <v>203</v>
      </c>
      <c r="I61" s="7">
        <v>26</v>
      </c>
      <c r="J61" s="7">
        <v>47</v>
      </c>
      <c r="K61" s="7">
        <v>27</v>
      </c>
      <c r="L61" s="7" t="s">
        <v>16</v>
      </c>
      <c r="M61" s="7">
        <v>1</v>
      </c>
      <c r="N61" s="7">
        <v>1</v>
      </c>
      <c r="O61" s="6" t="s">
        <v>69</v>
      </c>
      <c r="P61" s="6" t="s">
        <v>278</v>
      </c>
      <c r="Q61" s="7">
        <v>47</v>
      </c>
      <c r="R61" s="7" t="b">
        <v>1</v>
      </c>
      <c r="S61" s="7" t="s">
        <v>19</v>
      </c>
      <c r="T61" s="7" t="b">
        <v>1</v>
      </c>
      <c r="U61" s="11">
        <v>55</v>
      </c>
      <c r="V61" s="11" t="s">
        <v>20</v>
      </c>
      <c r="W61" s="12">
        <v>1.6</v>
      </c>
      <c r="X61" s="12">
        <f t="shared" si="0"/>
        <v>1.3</v>
      </c>
      <c r="Y61" s="13"/>
      <c r="Z61" s="7">
        <f t="shared" si="4"/>
        <v>0</v>
      </c>
      <c r="AA61">
        <f t="shared" si="5"/>
        <v>10</v>
      </c>
      <c r="AB61">
        <f t="shared" si="6"/>
        <v>5</v>
      </c>
      <c r="AC61">
        <f t="shared" si="7"/>
        <v>10</v>
      </c>
      <c r="AD61" s="7">
        <f t="shared" si="8"/>
        <v>75</v>
      </c>
      <c r="AE61" s="7" t="str">
        <f t="shared" si="9"/>
        <v>HT Under 1.5 Goals</v>
      </c>
      <c r="AF61" s="14"/>
      <c r="AG61" s="14" t="str">
        <f t="shared" si="10"/>
        <v>HT Over 0.5 Goals</v>
      </c>
      <c r="AH61" s="14" t="str">
        <f t="shared" si="11"/>
        <v>LOST</v>
      </c>
      <c r="AI61" s="14"/>
      <c r="AJ61" s="14" t="str">
        <f t="shared" si="1"/>
        <v>LOST</v>
      </c>
      <c r="AL61" s="7" t="str">
        <f t="shared" si="12"/>
        <v>…</v>
      </c>
      <c r="AM61" s="21">
        <f t="shared" si="2"/>
        <v>65</v>
      </c>
    </row>
    <row r="62" spans="1:39">
      <c r="A62" s="7">
        <v>60</v>
      </c>
      <c r="B62" s="7" t="str">
        <f t="shared" si="3"/>
        <v>Peru, Primera Division - 22:00</v>
      </c>
      <c r="C62" s="7"/>
      <c r="D62" s="10" t="s">
        <v>25</v>
      </c>
      <c r="E62" s="6" t="s">
        <v>201</v>
      </c>
      <c r="F62" s="10" t="s">
        <v>204</v>
      </c>
      <c r="G62" s="7" t="s">
        <v>4</v>
      </c>
      <c r="H62" s="10" t="s">
        <v>205</v>
      </c>
      <c r="I62" s="7">
        <v>24</v>
      </c>
      <c r="J62" s="7">
        <v>55</v>
      </c>
      <c r="K62" s="7">
        <v>21</v>
      </c>
      <c r="L62" s="7" t="s">
        <v>16</v>
      </c>
      <c r="M62" s="7" t="s">
        <v>16</v>
      </c>
      <c r="N62" s="7">
        <v>3</v>
      </c>
      <c r="O62" s="6" t="s">
        <v>24</v>
      </c>
      <c r="P62" s="6" t="s">
        <v>24</v>
      </c>
      <c r="Q62" s="7" t="b">
        <v>1</v>
      </c>
      <c r="R62" s="7" t="b">
        <v>1</v>
      </c>
      <c r="S62" s="7" t="b">
        <v>1</v>
      </c>
      <c r="T62" s="7" t="b">
        <v>1</v>
      </c>
      <c r="U62" s="11">
        <v>47</v>
      </c>
      <c r="V62" s="11" t="s">
        <v>20</v>
      </c>
      <c r="W62" s="12">
        <v>1.7</v>
      </c>
      <c r="X62" s="12">
        <f t="shared" si="0"/>
        <v>1.35</v>
      </c>
      <c r="Y62" s="13"/>
      <c r="Z62" s="7">
        <f t="shared" si="4"/>
        <v>10</v>
      </c>
      <c r="AA62">
        <f t="shared" si="5"/>
        <v>10</v>
      </c>
      <c r="AB62">
        <f t="shared" si="6"/>
        <v>0</v>
      </c>
      <c r="AC62">
        <f t="shared" si="7"/>
        <v>10</v>
      </c>
      <c r="AD62" s="7">
        <f t="shared" si="8"/>
        <v>80</v>
      </c>
      <c r="AE62" s="7" t="str">
        <f t="shared" si="9"/>
        <v>HT Under 1.5 Goals</v>
      </c>
      <c r="AF62" s="14"/>
      <c r="AG62" s="14" t="str">
        <f t="shared" si="10"/>
        <v>HT Under 1.5 Goals</v>
      </c>
      <c r="AH62" s="14" t="str">
        <f t="shared" si="11"/>
        <v>WON</v>
      </c>
      <c r="AI62" s="14"/>
      <c r="AJ62" s="14" t="str">
        <f t="shared" si="1"/>
        <v>WON</v>
      </c>
      <c r="AL62" s="7" t="str">
        <f t="shared" si="12"/>
        <v>…</v>
      </c>
      <c r="AM62" s="21">
        <f t="shared" si="2"/>
        <v>74.1875</v>
      </c>
    </row>
    <row r="63" spans="1:39">
      <c r="A63" s="7">
        <v>61</v>
      </c>
      <c r="B63" s="7" t="str">
        <f t="shared" si="3"/>
        <v xml:space="preserve"> - </v>
      </c>
      <c r="C63" s="7"/>
      <c r="F63" s="10"/>
      <c r="G63" s="7"/>
      <c r="H63" s="10"/>
      <c r="I63" s="7"/>
      <c r="J63" s="7"/>
      <c r="K63" s="7"/>
      <c r="L63" s="7"/>
      <c r="M63" s="7"/>
      <c r="N63" s="7"/>
      <c r="O63" s="6"/>
      <c r="P63" s="6"/>
      <c r="Q63" s="7"/>
      <c r="R63" s="7"/>
      <c r="S63" s="7"/>
      <c r="T63" s="7"/>
      <c r="U63" s="11"/>
      <c r="V63" s="11"/>
      <c r="W63" s="12"/>
      <c r="X63" s="12">
        <f t="shared" si="0"/>
        <v>1.25</v>
      </c>
      <c r="Y63" s="13"/>
      <c r="Z63" s="7">
        <f t="shared" si="4"/>
        <v>0</v>
      </c>
      <c r="AA63">
        <f t="shared" si="5"/>
        <v>10</v>
      </c>
      <c r="AB63">
        <f t="shared" si="6"/>
        <v>0</v>
      </c>
      <c r="AC63">
        <f t="shared" si="7"/>
        <v>0</v>
      </c>
      <c r="AD63" s="7">
        <f t="shared" si="8"/>
        <v>60</v>
      </c>
      <c r="AE63" s="7" t="str">
        <f t="shared" si="9"/>
        <v>HT Under 1.5 Goals</v>
      </c>
      <c r="AF63" s="14"/>
      <c r="AG63" s="14" t="str">
        <f t="shared" si="10"/>
        <v>HT Over 0.5 Goals</v>
      </c>
      <c r="AH63" s="14" t="str">
        <f t="shared" si="11"/>
        <v>LOST</v>
      </c>
      <c r="AI63" s="14"/>
      <c r="AJ63" s="14" t="str">
        <f t="shared" si="1"/>
        <v>LOST</v>
      </c>
      <c r="AL63" s="7" t="str">
        <f t="shared" si="12"/>
        <v>…</v>
      </c>
      <c r="AM63" s="21">
        <f t="shared" si="2"/>
        <v>55</v>
      </c>
    </row>
    <row r="64" spans="1:39">
      <c r="A64" s="7">
        <v>62</v>
      </c>
      <c r="B64" s="7" t="str">
        <f t="shared" si="3"/>
        <v xml:space="preserve"> - </v>
      </c>
      <c r="C64" s="2" t="s">
        <v>268</v>
      </c>
      <c r="F64" s="10"/>
      <c r="G64" s="7"/>
      <c r="H64" s="10"/>
      <c r="I64" s="7"/>
      <c r="J64" s="7"/>
      <c r="K64" s="7"/>
      <c r="L64" s="7"/>
      <c r="M64" s="7"/>
      <c r="N64" s="7"/>
      <c r="O64" s="6"/>
      <c r="P64" s="6"/>
      <c r="Q64" s="7"/>
      <c r="R64" s="7"/>
      <c r="S64" s="7"/>
      <c r="T64" s="7"/>
      <c r="U64" s="11"/>
      <c r="V64" s="11"/>
      <c r="W64" s="12"/>
      <c r="X64" s="12">
        <f t="shared" si="0"/>
        <v>1.25</v>
      </c>
      <c r="Y64" s="13"/>
      <c r="Z64" s="7">
        <f t="shared" si="4"/>
        <v>0</v>
      </c>
      <c r="AA64">
        <f t="shared" si="5"/>
        <v>10</v>
      </c>
      <c r="AB64">
        <f t="shared" si="6"/>
        <v>0</v>
      </c>
      <c r="AC64">
        <f t="shared" si="7"/>
        <v>0</v>
      </c>
      <c r="AD64" s="7">
        <f t="shared" si="8"/>
        <v>60</v>
      </c>
      <c r="AE64" s="7" t="str">
        <f t="shared" si="9"/>
        <v>HT Under 1.5 Goals</v>
      </c>
      <c r="AF64" s="14"/>
      <c r="AG64" s="14" t="str">
        <f t="shared" si="10"/>
        <v>HT Over 0.5 Goals</v>
      </c>
      <c r="AH64" s="14" t="str">
        <f t="shared" si="11"/>
        <v>LOST</v>
      </c>
      <c r="AI64" s="14"/>
      <c r="AJ64" s="14" t="str">
        <f t="shared" si="1"/>
        <v>LOST</v>
      </c>
      <c r="AL64" s="7" t="str">
        <f t="shared" si="12"/>
        <v>…</v>
      </c>
      <c r="AM64" s="21">
        <f t="shared" si="2"/>
        <v>55</v>
      </c>
    </row>
    <row r="65" spans="1:39">
      <c r="A65" s="7">
        <v>63</v>
      </c>
      <c r="B65" s="7" t="str">
        <f t="shared" si="3"/>
        <v>Indonesia, Super League - 9:30</v>
      </c>
      <c r="C65" s="7" t="s">
        <v>11</v>
      </c>
      <c r="D65" s="10" t="s">
        <v>206</v>
      </c>
      <c r="E65" s="6" t="s">
        <v>207</v>
      </c>
      <c r="F65" s="10" t="s">
        <v>208</v>
      </c>
      <c r="G65" s="7" t="s">
        <v>4</v>
      </c>
      <c r="H65" s="10" t="s">
        <v>209</v>
      </c>
      <c r="I65" s="7">
        <v>7</v>
      </c>
      <c r="J65" s="7">
        <v>43</v>
      </c>
      <c r="K65" s="7">
        <v>50</v>
      </c>
      <c r="L65" s="7">
        <v>2</v>
      </c>
      <c r="M65" s="7">
        <v>1</v>
      </c>
      <c r="N65" s="7">
        <v>43</v>
      </c>
      <c r="O65" s="6" t="s">
        <v>24</v>
      </c>
      <c r="P65" s="6" t="s">
        <v>120</v>
      </c>
      <c r="Q65" s="7">
        <v>43</v>
      </c>
      <c r="R65" s="7" t="b">
        <v>0</v>
      </c>
      <c r="S65" s="7" t="s">
        <v>19</v>
      </c>
      <c r="T65" s="7" t="s">
        <v>19</v>
      </c>
      <c r="U65" s="11">
        <v>32</v>
      </c>
      <c r="V65" s="11" t="s">
        <v>48</v>
      </c>
      <c r="W65" s="12">
        <v>1.6</v>
      </c>
      <c r="X65" s="12">
        <f t="shared" si="0"/>
        <v>1.3</v>
      </c>
      <c r="Y65" s="13"/>
      <c r="Z65" s="7">
        <f t="shared" si="4"/>
        <v>0</v>
      </c>
      <c r="AA65">
        <f t="shared" si="5"/>
        <v>0</v>
      </c>
      <c r="AB65">
        <f t="shared" si="6"/>
        <v>0</v>
      </c>
      <c r="AC65">
        <f t="shared" si="7"/>
        <v>0</v>
      </c>
      <c r="AD65" s="7">
        <f t="shared" si="8"/>
        <v>50</v>
      </c>
      <c r="AE65" s="7" t="str">
        <f t="shared" si="9"/>
        <v>HT Over 0.5 Goals</v>
      </c>
      <c r="AF65" s="14"/>
      <c r="AG65" s="14" t="str">
        <f t="shared" si="10"/>
        <v>HT Under 1.5 Goals</v>
      </c>
      <c r="AH65" s="14" t="str">
        <f t="shared" si="11"/>
        <v>LOST</v>
      </c>
      <c r="AI65" s="14"/>
      <c r="AJ65" s="14" t="str">
        <f t="shared" si="1"/>
        <v>LOST</v>
      </c>
      <c r="AL65" s="7" t="str">
        <f t="shared" si="12"/>
        <v>…</v>
      </c>
      <c r="AM65" s="21">
        <f t="shared" si="2"/>
        <v>40</v>
      </c>
    </row>
    <row r="66" spans="1:39">
      <c r="A66" s="7">
        <v>64</v>
      </c>
      <c r="B66" s="7" t="str">
        <f t="shared" si="3"/>
        <v>Ukraine, Persha Liga - 12:00</v>
      </c>
      <c r="C66" s="7" t="s">
        <v>11</v>
      </c>
      <c r="D66" s="10" t="s">
        <v>210</v>
      </c>
      <c r="E66" s="6" t="s">
        <v>39</v>
      </c>
      <c r="F66" s="10" t="s">
        <v>211</v>
      </c>
      <c r="G66" s="7" t="s">
        <v>4</v>
      </c>
      <c r="H66" s="10" t="s">
        <v>212</v>
      </c>
      <c r="I66" s="7">
        <v>35</v>
      </c>
      <c r="J66" s="7">
        <v>43</v>
      </c>
      <c r="K66" s="7">
        <v>22</v>
      </c>
      <c r="L66" s="7" t="s">
        <v>16</v>
      </c>
      <c r="M66" s="7">
        <v>1</v>
      </c>
      <c r="N66" s="7">
        <v>13</v>
      </c>
      <c r="O66" s="6" t="s">
        <v>69</v>
      </c>
      <c r="P66" s="6" t="s">
        <v>297</v>
      </c>
      <c r="Q66" s="7">
        <v>43</v>
      </c>
      <c r="R66" s="7" t="b">
        <v>1</v>
      </c>
      <c r="S66" s="7" t="s">
        <v>19</v>
      </c>
      <c r="T66" s="7" t="s">
        <v>19</v>
      </c>
      <c r="U66" s="11">
        <v>70</v>
      </c>
      <c r="V66" s="11" t="s">
        <v>20</v>
      </c>
      <c r="W66" s="12">
        <v>1.5</v>
      </c>
      <c r="X66" s="12">
        <f t="shared" si="0"/>
        <v>1.3</v>
      </c>
      <c r="Y66" s="13"/>
      <c r="Z66" s="7">
        <f t="shared" si="4"/>
        <v>0</v>
      </c>
      <c r="AA66">
        <f t="shared" si="5"/>
        <v>5</v>
      </c>
      <c r="AB66">
        <f t="shared" si="6"/>
        <v>10</v>
      </c>
      <c r="AC66">
        <f t="shared" si="7"/>
        <v>10</v>
      </c>
      <c r="AD66" s="7">
        <f t="shared" si="8"/>
        <v>75</v>
      </c>
      <c r="AE66" s="7" t="str">
        <f t="shared" si="9"/>
        <v>HT Under 1.5 Goals</v>
      </c>
      <c r="AF66" s="14"/>
      <c r="AG66" s="14" t="str">
        <f t="shared" si="10"/>
        <v>HT Over 0.5 Goals</v>
      </c>
      <c r="AH66" s="14" t="str">
        <f t="shared" si="11"/>
        <v>LOST</v>
      </c>
      <c r="AI66" s="14"/>
      <c r="AJ66" s="14" t="str">
        <f t="shared" si="1"/>
        <v>LOST</v>
      </c>
      <c r="AL66" s="7" t="str">
        <f t="shared" si="12"/>
        <v>…</v>
      </c>
      <c r="AM66" s="21">
        <f t="shared" si="2"/>
        <v>56</v>
      </c>
    </row>
    <row r="67" spans="1:39">
      <c r="A67" s="7">
        <v>65</v>
      </c>
      <c r="B67" s="7" t="str">
        <f t="shared" si="3"/>
        <v>Denmark, 1st Division - 12:45</v>
      </c>
      <c r="C67" s="7"/>
      <c r="D67" s="10" t="s">
        <v>213</v>
      </c>
      <c r="E67" s="6" t="s">
        <v>214</v>
      </c>
      <c r="F67" s="10" t="s">
        <v>215</v>
      </c>
      <c r="G67" s="7" t="s">
        <v>4</v>
      </c>
      <c r="H67" s="10" t="s">
        <v>216</v>
      </c>
      <c r="I67" s="7">
        <v>27</v>
      </c>
      <c r="J67" s="7">
        <v>47</v>
      </c>
      <c r="K67" s="7">
        <v>25</v>
      </c>
      <c r="L67" s="7" t="s">
        <v>16</v>
      </c>
      <c r="M67" s="7">
        <v>1</v>
      </c>
      <c r="N67" s="7">
        <v>2</v>
      </c>
      <c r="O67" s="6" t="s">
        <v>24</v>
      </c>
      <c r="P67" s="6" t="s">
        <v>24</v>
      </c>
      <c r="Q67" s="7">
        <v>47</v>
      </c>
      <c r="R67" s="7" t="b">
        <v>1</v>
      </c>
      <c r="S67" s="7" t="s">
        <v>19</v>
      </c>
      <c r="T67" s="7" t="b">
        <v>1</v>
      </c>
      <c r="U67" s="11">
        <v>62</v>
      </c>
      <c r="V67" s="11" t="s">
        <v>20</v>
      </c>
      <c r="W67" s="12">
        <v>1.7</v>
      </c>
      <c r="X67" s="12">
        <f t="shared" ref="X67:X130" si="13">IF(W67=1.5,1.3,IF(W67=1.55,1.3,IF(W67=1.6,1.3,IF(W67=1.65,1.35,IF(W67=1.7,1.35,IF(W67=1.75,1.4,IF(W67=1.8,1.45,IF(W67=1.8,1.5,IF(W67=1.85,1.5,IF(W67=1.9,1.55,IF(W67=1.95,1.6,IF(W67=2,1.6,IF(W67&lt;1.5,1.25,1.65)))))))))))))</f>
        <v>1.35</v>
      </c>
      <c r="Y67" s="13"/>
      <c r="Z67" s="7">
        <f t="shared" si="4"/>
        <v>0</v>
      </c>
      <c r="AA67">
        <f t="shared" si="5"/>
        <v>10</v>
      </c>
      <c r="AB67">
        <f t="shared" si="6"/>
        <v>10</v>
      </c>
      <c r="AC67">
        <f t="shared" si="7"/>
        <v>10</v>
      </c>
      <c r="AD67" s="7">
        <f t="shared" si="8"/>
        <v>80</v>
      </c>
      <c r="AE67" s="7" t="str">
        <f t="shared" si="9"/>
        <v>HT Under 1.5 Goals</v>
      </c>
      <c r="AF67" s="14"/>
      <c r="AG67" s="14" t="str">
        <f t="shared" si="10"/>
        <v>HT Under 1.5 Goals</v>
      </c>
      <c r="AH67" s="14" t="str">
        <f t="shared" si="11"/>
        <v>WON</v>
      </c>
      <c r="AI67" s="14"/>
      <c r="AJ67" s="14" t="str">
        <f t="shared" ref="AJ67:AJ130" si="14">IF(AE67=AG67,"WON",IF(O67="0-1","WON",IF(O67="1-0","WON",IF(O67="?","?","LOST"))))</f>
        <v>WON</v>
      </c>
      <c r="AL67" s="7" t="str">
        <f t="shared" si="12"/>
        <v>…</v>
      </c>
      <c r="AM67" s="21">
        <f t="shared" ref="AM67:AM130" si="15">40+(IF(J67&lt;50,0,J67/3.2)+(IF(M67="X",5,IF(M67="2",2,0)))+(IF(N67&gt;15,0,15-N67))+(IF(U67&lt;50,0,U67/5)))</f>
        <v>65.400000000000006</v>
      </c>
    </row>
    <row r="68" spans="1:39">
      <c r="A68" s="7">
        <v>66</v>
      </c>
      <c r="B68" s="7" t="str">
        <f t="shared" ref="B68:B131" si="16">CONCATENATE(D68, " - ",E68)</f>
        <v>Netherlands, Eerste Divisie - 13:30</v>
      </c>
      <c r="C68" s="7"/>
      <c r="D68" s="10" t="s">
        <v>217</v>
      </c>
      <c r="E68" s="6" t="s">
        <v>218</v>
      </c>
      <c r="F68" s="10" t="s">
        <v>219</v>
      </c>
      <c r="G68" s="7" t="s">
        <v>4</v>
      </c>
      <c r="H68" s="10" t="s">
        <v>220</v>
      </c>
      <c r="I68" s="7">
        <v>32</v>
      </c>
      <c r="J68" s="7">
        <v>47</v>
      </c>
      <c r="K68" s="7">
        <v>21</v>
      </c>
      <c r="L68" s="7" t="s">
        <v>16</v>
      </c>
      <c r="M68" s="7" t="s">
        <v>16</v>
      </c>
      <c r="N68" s="7">
        <v>11</v>
      </c>
      <c r="O68" s="6" t="s">
        <v>33</v>
      </c>
      <c r="P68" s="6" t="s">
        <v>33</v>
      </c>
      <c r="Q68" s="7">
        <v>47</v>
      </c>
      <c r="R68" s="7" t="b">
        <v>1</v>
      </c>
      <c r="S68" s="7" t="b">
        <v>1</v>
      </c>
      <c r="T68" s="7" t="s">
        <v>19</v>
      </c>
      <c r="U68" s="11">
        <v>38</v>
      </c>
      <c r="V68" s="11" t="s">
        <v>48</v>
      </c>
      <c r="W68" s="12">
        <v>1.5</v>
      </c>
      <c r="X68" s="12">
        <f t="shared" si="13"/>
        <v>1.3</v>
      </c>
      <c r="Y68" s="13"/>
      <c r="Z68" s="7">
        <f t="shared" ref="Z68:Z131" si="17">IF(J68&gt;52,10,0)</f>
        <v>0</v>
      </c>
      <c r="AA68">
        <f t="shared" ref="AA68:AA131" si="18">IF(N68&gt;15,0,IF(N68&lt;8,10,5))</f>
        <v>5</v>
      </c>
      <c r="AB68">
        <f t="shared" ref="AB68:AB131" si="19">IF(U68&gt;60,10,IF(U68&lt;49,0,5))</f>
        <v>0</v>
      </c>
      <c r="AC68">
        <f t="shared" ref="AC68:AC131" si="20">IF(V68="Y",10,IF(V68="C",5,0))</f>
        <v>0</v>
      </c>
      <c r="AD68" s="7">
        <f t="shared" ref="AD68:AD131" si="21">SUM(Z68:AC68)+50</f>
        <v>55</v>
      </c>
      <c r="AE68" s="7" t="str">
        <f t="shared" ref="AE68:AE131" si="22">IF(AD68&lt;56,"HT Over 0.5 Goals","HT Under 1.5 Goals")</f>
        <v>HT Over 0.5 Goals</v>
      </c>
      <c r="AF68" s="14"/>
      <c r="AG68" s="14" t="str">
        <f t="shared" ref="AG68:AG131" si="23">IF(O68="1-0","HT Under 1.5 Goals",IF(O68="0-0","HT Under 1.5 Goals",IF(O68="0-1","HT Under 1.5 Goals","HT Over 0.5 Goals")))</f>
        <v>HT Over 0.5 Goals</v>
      </c>
      <c r="AH68" s="14" t="str">
        <f t="shared" ref="AH68:AH131" si="24">IF(O68="?",O68,AJ68)</f>
        <v>WON</v>
      </c>
      <c r="AI68" s="14"/>
      <c r="AJ68" s="14" t="str">
        <f t="shared" si="14"/>
        <v>WON</v>
      </c>
      <c r="AL68" s="7" t="str">
        <f t="shared" ref="AL68:AL131" si="25">IF(AND(C68="OK",J68&gt;52,N68&lt;11,W68&lt;1.66),"Prime","…")</f>
        <v>…</v>
      </c>
      <c r="AM68" s="21">
        <f t="shared" si="15"/>
        <v>49</v>
      </c>
    </row>
    <row r="69" spans="1:39">
      <c r="A69" s="7">
        <v>67</v>
      </c>
      <c r="B69" s="7" t="str">
        <f t="shared" si="16"/>
        <v>Sweden, Superettan - 14:00</v>
      </c>
      <c r="C69" s="7"/>
      <c r="D69" s="10" t="s">
        <v>66</v>
      </c>
      <c r="E69" s="6" t="s">
        <v>63</v>
      </c>
      <c r="F69" s="10" t="s">
        <v>221</v>
      </c>
      <c r="G69" s="7" t="s">
        <v>4</v>
      </c>
      <c r="H69" s="10" t="s">
        <v>222</v>
      </c>
      <c r="I69" s="7">
        <v>10</v>
      </c>
      <c r="J69" s="7">
        <v>45</v>
      </c>
      <c r="K69" s="7">
        <v>45</v>
      </c>
      <c r="L69" s="7">
        <v>2</v>
      </c>
      <c r="M69" s="7">
        <v>2</v>
      </c>
      <c r="N69" s="7">
        <v>35</v>
      </c>
      <c r="O69" s="6" t="s">
        <v>33</v>
      </c>
      <c r="P69" s="6" t="s">
        <v>298</v>
      </c>
      <c r="Q69" s="7">
        <v>45</v>
      </c>
      <c r="R69" s="7" t="b">
        <v>0</v>
      </c>
      <c r="S69" s="7" t="s">
        <v>19</v>
      </c>
      <c r="T69" s="7" t="s">
        <v>19</v>
      </c>
      <c r="U69" s="11">
        <v>37</v>
      </c>
      <c r="V69" s="11" t="s">
        <v>48</v>
      </c>
      <c r="W69" s="12">
        <v>1.65</v>
      </c>
      <c r="X69" s="12">
        <f t="shared" si="13"/>
        <v>1.35</v>
      </c>
      <c r="Y69" s="13"/>
      <c r="Z69" s="7">
        <f t="shared" si="17"/>
        <v>0</v>
      </c>
      <c r="AA69">
        <f t="shared" si="18"/>
        <v>0</v>
      </c>
      <c r="AB69">
        <f t="shared" si="19"/>
        <v>0</v>
      </c>
      <c r="AC69">
        <f t="shared" si="20"/>
        <v>0</v>
      </c>
      <c r="AD69" s="7">
        <f t="shared" si="21"/>
        <v>50</v>
      </c>
      <c r="AE69" s="7" t="str">
        <f t="shared" si="22"/>
        <v>HT Over 0.5 Goals</v>
      </c>
      <c r="AF69" s="14"/>
      <c r="AG69" s="14" t="str">
        <f t="shared" si="23"/>
        <v>HT Over 0.5 Goals</v>
      </c>
      <c r="AH69" s="14" t="str">
        <f t="shared" si="24"/>
        <v>WON</v>
      </c>
      <c r="AI69" s="14"/>
      <c r="AJ69" s="14" t="str">
        <f t="shared" si="14"/>
        <v>WON</v>
      </c>
      <c r="AL69" s="7" t="str">
        <f t="shared" si="25"/>
        <v>…</v>
      </c>
      <c r="AM69" s="21">
        <f t="shared" si="15"/>
        <v>40</v>
      </c>
    </row>
    <row r="70" spans="1:39">
      <c r="A70" s="7">
        <v>68</v>
      </c>
      <c r="B70" s="7" t="str">
        <f t="shared" si="16"/>
        <v>Azerbaijan, Premier League - 14:00</v>
      </c>
      <c r="C70" s="7"/>
      <c r="D70" s="10" t="s">
        <v>38</v>
      </c>
      <c r="E70" s="6" t="s">
        <v>63</v>
      </c>
      <c r="F70" s="10" t="s">
        <v>223</v>
      </c>
      <c r="G70" s="7" t="s">
        <v>4</v>
      </c>
      <c r="H70" s="10" t="s">
        <v>224</v>
      </c>
      <c r="I70" s="7">
        <v>35</v>
      </c>
      <c r="J70" s="7">
        <v>45</v>
      </c>
      <c r="K70" s="7">
        <v>20</v>
      </c>
      <c r="L70" s="7" t="s">
        <v>16</v>
      </c>
      <c r="M70" s="7">
        <v>1</v>
      </c>
      <c r="N70" s="7">
        <v>15</v>
      </c>
      <c r="O70" s="6" t="s">
        <v>24</v>
      </c>
      <c r="P70" s="6" t="s">
        <v>69</v>
      </c>
      <c r="Q70" s="7">
        <v>45</v>
      </c>
      <c r="R70" s="7" t="b">
        <v>1</v>
      </c>
      <c r="S70" s="7" t="s">
        <v>19</v>
      </c>
      <c r="T70" s="7" t="s">
        <v>19</v>
      </c>
      <c r="U70" s="11">
        <v>51</v>
      </c>
      <c r="V70" s="11" t="s">
        <v>48</v>
      </c>
      <c r="W70" s="12">
        <v>1.55</v>
      </c>
      <c r="X70" s="12">
        <f t="shared" si="13"/>
        <v>1.3</v>
      </c>
      <c r="Y70" s="13"/>
      <c r="Z70" s="7">
        <f t="shared" si="17"/>
        <v>0</v>
      </c>
      <c r="AA70">
        <f t="shared" si="18"/>
        <v>5</v>
      </c>
      <c r="AB70">
        <f t="shared" si="19"/>
        <v>5</v>
      </c>
      <c r="AC70">
        <f t="shared" si="20"/>
        <v>0</v>
      </c>
      <c r="AD70" s="7">
        <f t="shared" si="21"/>
        <v>60</v>
      </c>
      <c r="AE70" s="7" t="str">
        <f t="shared" si="22"/>
        <v>HT Under 1.5 Goals</v>
      </c>
      <c r="AF70" s="14"/>
      <c r="AG70" s="14" t="str">
        <f t="shared" si="23"/>
        <v>HT Under 1.5 Goals</v>
      </c>
      <c r="AH70" s="14" t="str">
        <f t="shared" si="24"/>
        <v>WON</v>
      </c>
      <c r="AI70" s="14"/>
      <c r="AJ70" s="14" t="str">
        <f t="shared" si="14"/>
        <v>WON</v>
      </c>
      <c r="AL70" s="7" t="str">
        <f t="shared" si="25"/>
        <v>…</v>
      </c>
      <c r="AM70" s="21">
        <f t="shared" si="15"/>
        <v>50.2</v>
      </c>
    </row>
    <row r="71" spans="1:39">
      <c r="A71" s="7">
        <v>69</v>
      </c>
      <c r="B71" s="7" t="str">
        <f t="shared" si="16"/>
        <v>Ukraine, Persha Liga - 14:00</v>
      </c>
      <c r="C71" s="7" t="s">
        <v>11</v>
      </c>
      <c r="D71" s="10" t="s">
        <v>210</v>
      </c>
      <c r="E71" s="6" t="s">
        <v>63</v>
      </c>
      <c r="F71" s="10" t="s">
        <v>225</v>
      </c>
      <c r="G71" s="7" t="s">
        <v>4</v>
      </c>
      <c r="H71" s="10" t="s">
        <v>226</v>
      </c>
      <c r="I71" s="7">
        <v>8</v>
      </c>
      <c r="J71" s="7">
        <v>60</v>
      </c>
      <c r="K71" s="7">
        <v>32</v>
      </c>
      <c r="L71" s="7" t="s">
        <v>16</v>
      </c>
      <c r="M71" s="7">
        <v>2</v>
      </c>
      <c r="N71" s="7">
        <v>24</v>
      </c>
      <c r="O71" s="6" t="s">
        <v>120</v>
      </c>
      <c r="P71" s="6" t="s">
        <v>298</v>
      </c>
      <c r="Q71" s="7" t="b">
        <v>1</v>
      </c>
      <c r="R71" s="7" t="b">
        <v>1</v>
      </c>
      <c r="S71" s="7" t="s">
        <v>19</v>
      </c>
      <c r="T71" s="7" t="s">
        <v>19</v>
      </c>
      <c r="U71" s="11">
        <v>73</v>
      </c>
      <c r="V71" s="11" t="s">
        <v>42</v>
      </c>
      <c r="W71" s="12">
        <v>1.5</v>
      </c>
      <c r="X71" s="12">
        <f t="shared" si="13"/>
        <v>1.3</v>
      </c>
      <c r="Y71" s="13"/>
      <c r="Z71" s="7">
        <f t="shared" si="17"/>
        <v>10</v>
      </c>
      <c r="AA71">
        <f t="shared" si="18"/>
        <v>0</v>
      </c>
      <c r="AB71">
        <f t="shared" si="19"/>
        <v>10</v>
      </c>
      <c r="AC71">
        <f t="shared" si="20"/>
        <v>5</v>
      </c>
      <c r="AD71" s="7">
        <f t="shared" si="21"/>
        <v>75</v>
      </c>
      <c r="AE71" s="7" t="str">
        <f t="shared" si="22"/>
        <v>HT Under 1.5 Goals</v>
      </c>
      <c r="AF71" s="14"/>
      <c r="AG71" s="14" t="str">
        <f t="shared" si="23"/>
        <v>HT Under 1.5 Goals</v>
      </c>
      <c r="AH71" s="14" t="str">
        <f t="shared" si="24"/>
        <v>WON</v>
      </c>
      <c r="AI71" s="14"/>
      <c r="AJ71" s="14" t="str">
        <f t="shared" si="14"/>
        <v>WON</v>
      </c>
      <c r="AL71" s="7" t="str">
        <f t="shared" si="25"/>
        <v>…</v>
      </c>
      <c r="AM71" s="21">
        <f t="shared" si="15"/>
        <v>73.349999999999994</v>
      </c>
    </row>
    <row r="72" spans="1:39">
      <c r="A72" s="7">
        <v>70</v>
      </c>
      <c r="B72" s="7" t="str">
        <f t="shared" si="16"/>
        <v>Norway, 1. Division - 14:00</v>
      </c>
      <c r="C72" s="7"/>
      <c r="D72" s="10" t="s">
        <v>227</v>
      </c>
      <c r="E72" s="6" t="s">
        <v>63</v>
      </c>
      <c r="F72" s="10" t="s">
        <v>228</v>
      </c>
      <c r="G72" s="7" t="s">
        <v>4</v>
      </c>
      <c r="H72" s="10" t="s">
        <v>229</v>
      </c>
      <c r="I72" s="7">
        <v>10</v>
      </c>
      <c r="J72" s="7">
        <v>45</v>
      </c>
      <c r="K72" s="7">
        <v>45</v>
      </c>
      <c r="L72" s="7">
        <v>2</v>
      </c>
      <c r="M72" s="7">
        <v>1</v>
      </c>
      <c r="N72" s="7">
        <v>35</v>
      </c>
      <c r="O72" s="6" t="s">
        <v>18</v>
      </c>
      <c r="P72" s="6" t="s">
        <v>230</v>
      </c>
      <c r="Q72" s="7">
        <v>45</v>
      </c>
      <c r="R72" s="7" t="b">
        <v>0</v>
      </c>
      <c r="S72" s="7" t="s">
        <v>19</v>
      </c>
      <c r="T72" s="7" t="s">
        <v>19</v>
      </c>
      <c r="U72" s="11">
        <v>30</v>
      </c>
      <c r="V72" s="11" t="s">
        <v>48</v>
      </c>
      <c r="W72" s="12">
        <v>1.7</v>
      </c>
      <c r="X72" s="12">
        <f t="shared" si="13"/>
        <v>1.35</v>
      </c>
      <c r="Y72" s="13"/>
      <c r="Z72" s="7">
        <f t="shared" si="17"/>
        <v>0</v>
      </c>
      <c r="AA72">
        <f t="shared" si="18"/>
        <v>0</v>
      </c>
      <c r="AB72">
        <f t="shared" si="19"/>
        <v>0</v>
      </c>
      <c r="AC72">
        <f t="shared" si="20"/>
        <v>0</v>
      </c>
      <c r="AD72" s="7">
        <f t="shared" si="21"/>
        <v>50</v>
      </c>
      <c r="AE72" s="7" t="str">
        <f t="shared" si="22"/>
        <v>HT Over 0.5 Goals</v>
      </c>
      <c r="AF72" s="14"/>
      <c r="AG72" s="14" t="str">
        <f t="shared" si="23"/>
        <v>HT Over 0.5 Goals</v>
      </c>
      <c r="AH72" s="14" t="str">
        <f t="shared" si="24"/>
        <v>?</v>
      </c>
      <c r="AI72" s="14"/>
      <c r="AJ72" s="14" t="str">
        <f t="shared" si="14"/>
        <v>WON</v>
      </c>
      <c r="AL72" s="7" t="str">
        <f t="shared" si="25"/>
        <v>…</v>
      </c>
      <c r="AM72" s="21">
        <f t="shared" si="15"/>
        <v>40</v>
      </c>
    </row>
    <row r="73" spans="1:39">
      <c r="A73" s="7">
        <v>71</v>
      </c>
      <c r="B73" s="7" t="str">
        <f t="shared" si="16"/>
        <v>Italy, Serie C - 14:00</v>
      </c>
      <c r="C73" s="7" t="s">
        <v>11</v>
      </c>
      <c r="D73" s="10" t="s">
        <v>231</v>
      </c>
      <c r="E73" s="6" t="s">
        <v>63</v>
      </c>
      <c r="F73" s="10" t="s">
        <v>232</v>
      </c>
      <c r="G73" s="7" t="s">
        <v>4</v>
      </c>
      <c r="H73" s="10" t="s">
        <v>233</v>
      </c>
      <c r="I73" s="7">
        <v>21</v>
      </c>
      <c r="J73" s="7">
        <v>46</v>
      </c>
      <c r="K73" s="7">
        <v>33</v>
      </c>
      <c r="L73" s="7" t="s">
        <v>16</v>
      </c>
      <c r="M73" s="7" t="s">
        <v>16</v>
      </c>
      <c r="N73" s="7">
        <v>12</v>
      </c>
      <c r="O73" s="6" t="s">
        <v>47</v>
      </c>
      <c r="P73" s="6" t="s">
        <v>33</v>
      </c>
      <c r="Q73" s="7">
        <v>46</v>
      </c>
      <c r="R73" s="7" t="b">
        <v>1</v>
      </c>
      <c r="S73" s="7" t="b">
        <v>1</v>
      </c>
      <c r="T73" s="7" t="s">
        <v>19</v>
      </c>
      <c r="U73" s="11">
        <v>49</v>
      </c>
      <c r="V73" s="11" t="s">
        <v>42</v>
      </c>
      <c r="W73" s="12">
        <v>1.5</v>
      </c>
      <c r="X73" s="12">
        <f t="shared" si="13"/>
        <v>1.3</v>
      </c>
      <c r="Y73" s="13"/>
      <c r="Z73" s="7">
        <f t="shared" si="17"/>
        <v>0</v>
      </c>
      <c r="AA73">
        <f t="shared" si="18"/>
        <v>5</v>
      </c>
      <c r="AB73">
        <f t="shared" si="19"/>
        <v>5</v>
      </c>
      <c r="AC73">
        <f t="shared" si="20"/>
        <v>5</v>
      </c>
      <c r="AD73" s="7">
        <f t="shared" si="21"/>
        <v>65</v>
      </c>
      <c r="AE73" s="7" t="str">
        <f t="shared" si="22"/>
        <v>HT Under 1.5 Goals</v>
      </c>
      <c r="AF73" s="14"/>
      <c r="AG73" s="14" t="str">
        <f t="shared" si="23"/>
        <v>HT Under 1.5 Goals</v>
      </c>
      <c r="AH73" s="14" t="str">
        <f t="shared" si="24"/>
        <v>WON</v>
      </c>
      <c r="AI73" s="14"/>
      <c r="AJ73" s="14" t="str">
        <f t="shared" si="14"/>
        <v>WON</v>
      </c>
      <c r="AL73" s="7" t="str">
        <f t="shared" si="25"/>
        <v>…</v>
      </c>
      <c r="AM73" s="21">
        <f t="shared" si="15"/>
        <v>48</v>
      </c>
    </row>
    <row r="74" spans="1:39">
      <c r="A74" s="7">
        <v>72</v>
      </c>
      <c r="B74" s="7" t="str">
        <f t="shared" si="16"/>
        <v>Poland, Ekstraklasa - 14:30</v>
      </c>
      <c r="C74" s="7"/>
      <c r="D74" s="10" t="s">
        <v>234</v>
      </c>
      <c r="E74" s="6" t="s">
        <v>89</v>
      </c>
      <c r="F74" s="10" t="s">
        <v>235</v>
      </c>
      <c r="G74" s="7" t="s">
        <v>4</v>
      </c>
      <c r="H74" s="10" t="s">
        <v>236</v>
      </c>
      <c r="I74" s="7">
        <v>18</v>
      </c>
      <c r="J74" s="7">
        <v>54</v>
      </c>
      <c r="K74" s="7">
        <v>27</v>
      </c>
      <c r="L74" s="7" t="s">
        <v>16</v>
      </c>
      <c r="M74" s="7">
        <v>2</v>
      </c>
      <c r="N74" s="7">
        <v>9</v>
      </c>
      <c r="O74" s="6" t="s">
        <v>47</v>
      </c>
      <c r="P74" s="6" t="s">
        <v>47</v>
      </c>
      <c r="Q74" s="7" t="b">
        <v>1</v>
      </c>
      <c r="R74" s="7" t="b">
        <v>1</v>
      </c>
      <c r="S74" s="7" t="s">
        <v>19</v>
      </c>
      <c r="T74" s="7" t="s">
        <v>19</v>
      </c>
      <c r="U74" s="11">
        <v>51</v>
      </c>
      <c r="V74" s="11" t="s">
        <v>20</v>
      </c>
      <c r="W74" s="12">
        <v>1.7</v>
      </c>
      <c r="X74" s="12">
        <f t="shared" si="13"/>
        <v>1.35</v>
      </c>
      <c r="Y74" s="13"/>
      <c r="Z74" s="7">
        <f t="shared" si="17"/>
        <v>10</v>
      </c>
      <c r="AA74">
        <f t="shared" si="18"/>
        <v>5</v>
      </c>
      <c r="AB74">
        <f t="shared" si="19"/>
        <v>5</v>
      </c>
      <c r="AC74">
        <f t="shared" si="20"/>
        <v>10</v>
      </c>
      <c r="AD74" s="7">
        <f t="shared" si="21"/>
        <v>80</v>
      </c>
      <c r="AE74" s="7" t="str">
        <f t="shared" si="22"/>
        <v>HT Under 1.5 Goals</v>
      </c>
      <c r="AF74" s="14"/>
      <c r="AG74" s="14" t="str">
        <f t="shared" si="23"/>
        <v>HT Under 1.5 Goals</v>
      </c>
      <c r="AH74" s="14" t="str">
        <f t="shared" si="24"/>
        <v>WON</v>
      </c>
      <c r="AI74" s="14"/>
      <c r="AJ74" s="14" t="str">
        <f t="shared" si="14"/>
        <v>WON</v>
      </c>
      <c r="AL74" s="7" t="str">
        <f t="shared" si="25"/>
        <v>…</v>
      </c>
      <c r="AM74" s="21">
        <f t="shared" si="15"/>
        <v>73.075000000000003</v>
      </c>
    </row>
    <row r="75" spans="1:39">
      <c r="A75" s="7">
        <v>73</v>
      </c>
      <c r="B75" s="7" t="str">
        <f t="shared" si="16"/>
        <v>Turkey, TFF 1. Lig - 16:00</v>
      </c>
      <c r="C75" s="7" t="s">
        <v>11</v>
      </c>
      <c r="D75" s="10" t="s">
        <v>127</v>
      </c>
      <c r="E75" s="6" t="s">
        <v>115</v>
      </c>
      <c r="F75" s="10" t="s">
        <v>237</v>
      </c>
      <c r="G75" s="7" t="s">
        <v>4</v>
      </c>
      <c r="H75" s="10" t="s">
        <v>238</v>
      </c>
      <c r="I75" s="7">
        <v>20</v>
      </c>
      <c r="J75" s="7">
        <v>63</v>
      </c>
      <c r="K75" s="7">
        <v>17</v>
      </c>
      <c r="L75" s="7" t="s">
        <v>16</v>
      </c>
      <c r="M75" s="7" t="s">
        <v>16</v>
      </c>
      <c r="N75" s="7">
        <v>3</v>
      </c>
      <c r="O75" s="6" t="s">
        <v>24</v>
      </c>
      <c r="P75" s="6" t="s">
        <v>33</v>
      </c>
      <c r="Q75" s="7" t="b">
        <v>1</v>
      </c>
      <c r="R75" s="7" t="b">
        <v>1</v>
      </c>
      <c r="S75" s="7" t="b">
        <v>1</v>
      </c>
      <c r="T75" s="7" t="b">
        <v>1</v>
      </c>
      <c r="U75" s="11">
        <v>44</v>
      </c>
      <c r="V75" s="11" t="s">
        <v>20</v>
      </c>
      <c r="W75" s="12">
        <v>1.6</v>
      </c>
      <c r="X75" s="12">
        <f t="shared" si="13"/>
        <v>1.3</v>
      </c>
      <c r="Y75" s="13"/>
      <c r="Z75" s="7">
        <f t="shared" si="17"/>
        <v>10</v>
      </c>
      <c r="AA75">
        <f t="shared" si="18"/>
        <v>10</v>
      </c>
      <c r="AB75">
        <f t="shared" si="19"/>
        <v>0</v>
      </c>
      <c r="AC75">
        <f t="shared" si="20"/>
        <v>10</v>
      </c>
      <c r="AD75" s="7">
        <f t="shared" si="21"/>
        <v>80</v>
      </c>
      <c r="AE75" s="7" t="str">
        <f t="shared" si="22"/>
        <v>HT Under 1.5 Goals</v>
      </c>
      <c r="AF75" s="14"/>
      <c r="AG75" s="14" t="str">
        <f t="shared" si="23"/>
        <v>HT Under 1.5 Goals</v>
      </c>
      <c r="AH75" s="14" t="str">
        <f t="shared" si="24"/>
        <v>WON</v>
      </c>
      <c r="AI75" s="14"/>
      <c r="AJ75" s="14" t="str">
        <f t="shared" si="14"/>
        <v>WON</v>
      </c>
      <c r="AL75" s="7" t="str">
        <f t="shared" si="25"/>
        <v>Prime</v>
      </c>
      <c r="AM75" s="21">
        <f t="shared" si="15"/>
        <v>76.6875</v>
      </c>
    </row>
    <row r="76" spans="1:39">
      <c r="A76" s="7">
        <v>74</v>
      </c>
      <c r="B76" s="7" t="str">
        <f t="shared" si="16"/>
        <v>Sweden, Allsvenskan - 16:30</v>
      </c>
      <c r="C76" s="7"/>
      <c r="D76" s="10" t="s">
        <v>239</v>
      </c>
      <c r="E76" s="6" t="s">
        <v>240</v>
      </c>
      <c r="F76" s="10" t="s">
        <v>241</v>
      </c>
      <c r="G76" s="7" t="s">
        <v>4</v>
      </c>
      <c r="H76" s="10" t="s">
        <v>242</v>
      </c>
      <c r="I76" s="7">
        <v>18</v>
      </c>
      <c r="J76" s="7">
        <v>45</v>
      </c>
      <c r="K76" s="7">
        <v>36</v>
      </c>
      <c r="L76" s="7" t="s">
        <v>16</v>
      </c>
      <c r="M76" s="7">
        <v>2</v>
      </c>
      <c r="N76" s="7">
        <v>18</v>
      </c>
      <c r="O76" s="6" t="s">
        <v>96</v>
      </c>
      <c r="P76" s="6" t="s">
        <v>96</v>
      </c>
      <c r="Q76" s="7">
        <v>45</v>
      </c>
      <c r="R76" s="7" t="b">
        <v>1</v>
      </c>
      <c r="S76" s="7" t="s">
        <v>19</v>
      </c>
      <c r="T76" s="7" t="s">
        <v>19</v>
      </c>
      <c r="U76" s="11">
        <v>44</v>
      </c>
      <c r="V76" s="11" t="s">
        <v>48</v>
      </c>
      <c r="W76" s="12">
        <v>1.75</v>
      </c>
      <c r="X76" s="12">
        <f t="shared" si="13"/>
        <v>1.4</v>
      </c>
      <c r="Y76" s="13"/>
      <c r="Z76" s="7">
        <f t="shared" si="17"/>
        <v>0</v>
      </c>
      <c r="AA76">
        <f t="shared" si="18"/>
        <v>0</v>
      </c>
      <c r="AB76">
        <f t="shared" si="19"/>
        <v>0</v>
      </c>
      <c r="AC76">
        <f t="shared" si="20"/>
        <v>0</v>
      </c>
      <c r="AD76" s="7">
        <f t="shared" si="21"/>
        <v>50</v>
      </c>
      <c r="AE76" s="7" t="str">
        <f t="shared" si="22"/>
        <v>HT Over 0.5 Goals</v>
      </c>
      <c r="AF76" s="14"/>
      <c r="AG76" s="14" t="str">
        <f t="shared" si="23"/>
        <v>HT Over 0.5 Goals</v>
      </c>
      <c r="AH76" s="14" t="str">
        <f t="shared" si="24"/>
        <v>WON</v>
      </c>
      <c r="AI76" s="14"/>
      <c r="AJ76" s="14" t="str">
        <f t="shared" si="14"/>
        <v>WON</v>
      </c>
      <c r="AL76" s="7" t="str">
        <f t="shared" si="25"/>
        <v>…</v>
      </c>
      <c r="AM76" s="21">
        <f t="shared" si="15"/>
        <v>40</v>
      </c>
    </row>
    <row r="77" spans="1:39">
      <c r="A77" s="7">
        <v>75</v>
      </c>
      <c r="B77" s="7" t="str">
        <f t="shared" si="16"/>
        <v>Norway, Eliteserien - 17:00</v>
      </c>
      <c r="C77" s="7"/>
      <c r="D77" s="10" t="s">
        <v>243</v>
      </c>
      <c r="E77" s="6" t="s">
        <v>135</v>
      </c>
      <c r="F77" s="10" t="s">
        <v>244</v>
      </c>
      <c r="G77" s="7" t="s">
        <v>4</v>
      </c>
      <c r="H77" s="10" t="s">
        <v>245</v>
      </c>
      <c r="I77" s="7">
        <v>3</v>
      </c>
      <c r="J77" s="7">
        <v>87</v>
      </c>
      <c r="K77" s="7">
        <v>10</v>
      </c>
      <c r="L77" s="7" t="s">
        <v>16</v>
      </c>
      <c r="M77" s="7" t="s">
        <v>16</v>
      </c>
      <c r="N77" s="7">
        <v>7</v>
      </c>
      <c r="O77" s="6" t="s">
        <v>47</v>
      </c>
      <c r="P77" s="6" t="s">
        <v>17</v>
      </c>
      <c r="Q77" s="7" t="b">
        <v>1</v>
      </c>
      <c r="R77" s="7" t="b">
        <v>1</v>
      </c>
      <c r="S77" s="7" t="b">
        <v>1</v>
      </c>
      <c r="T77" s="7" t="s">
        <v>19</v>
      </c>
      <c r="U77" s="11">
        <v>32</v>
      </c>
      <c r="V77" s="11" t="s">
        <v>20</v>
      </c>
      <c r="W77" s="12">
        <v>1.7</v>
      </c>
      <c r="X77" s="12">
        <f t="shared" si="13"/>
        <v>1.35</v>
      </c>
      <c r="Y77" s="13"/>
      <c r="Z77" s="7">
        <f t="shared" si="17"/>
        <v>10</v>
      </c>
      <c r="AA77">
        <f t="shared" si="18"/>
        <v>10</v>
      </c>
      <c r="AB77">
        <f t="shared" si="19"/>
        <v>0</v>
      </c>
      <c r="AC77">
        <f t="shared" si="20"/>
        <v>10</v>
      </c>
      <c r="AD77" s="7">
        <f t="shared" si="21"/>
        <v>80</v>
      </c>
      <c r="AE77" s="7" t="str">
        <f t="shared" si="22"/>
        <v>HT Under 1.5 Goals</v>
      </c>
      <c r="AF77" s="14"/>
      <c r="AG77" s="14" t="str">
        <f t="shared" si="23"/>
        <v>HT Under 1.5 Goals</v>
      </c>
      <c r="AH77" s="14" t="str">
        <f t="shared" si="24"/>
        <v>WON</v>
      </c>
      <c r="AI77" s="14"/>
      <c r="AJ77" s="14" t="str">
        <f t="shared" si="14"/>
        <v>WON</v>
      </c>
      <c r="AL77" s="7" t="str">
        <f t="shared" si="25"/>
        <v>…</v>
      </c>
      <c r="AM77" s="21">
        <f t="shared" si="15"/>
        <v>80.1875</v>
      </c>
    </row>
    <row r="78" spans="1:39">
      <c r="A78" s="7">
        <v>76</v>
      </c>
      <c r="B78" s="7" t="str">
        <f t="shared" si="16"/>
        <v>Poland, Ekstraklasa - 17:00</v>
      </c>
      <c r="C78" s="7"/>
      <c r="D78" s="10" t="s">
        <v>234</v>
      </c>
      <c r="E78" s="6" t="s">
        <v>135</v>
      </c>
      <c r="F78" s="10" t="s">
        <v>246</v>
      </c>
      <c r="G78" s="7" t="s">
        <v>4</v>
      </c>
      <c r="H78" s="10" t="s">
        <v>247</v>
      </c>
      <c r="I78" s="7">
        <v>23</v>
      </c>
      <c r="J78" s="7">
        <v>51</v>
      </c>
      <c r="K78" s="7">
        <v>26</v>
      </c>
      <c r="L78" s="7" t="s">
        <v>16</v>
      </c>
      <c r="M78" s="7" t="s">
        <v>16</v>
      </c>
      <c r="N78" s="7">
        <v>3</v>
      </c>
      <c r="O78" s="6" t="s">
        <v>69</v>
      </c>
      <c r="P78" s="6" t="s">
        <v>299</v>
      </c>
      <c r="Q78" s="7">
        <v>51</v>
      </c>
      <c r="R78" s="7" t="b">
        <v>1</v>
      </c>
      <c r="S78" s="7" t="b">
        <v>1</v>
      </c>
      <c r="T78" s="7" t="b">
        <v>1</v>
      </c>
      <c r="U78" s="11">
        <v>40</v>
      </c>
      <c r="V78" s="11" t="s">
        <v>20</v>
      </c>
      <c r="W78" s="12">
        <v>1.6</v>
      </c>
      <c r="X78" s="12">
        <f t="shared" si="13"/>
        <v>1.3</v>
      </c>
      <c r="Y78" s="13"/>
      <c r="Z78" s="7">
        <f t="shared" si="17"/>
        <v>0</v>
      </c>
      <c r="AA78">
        <f t="shared" si="18"/>
        <v>10</v>
      </c>
      <c r="AB78">
        <f t="shared" si="19"/>
        <v>0</v>
      </c>
      <c r="AC78">
        <f t="shared" si="20"/>
        <v>10</v>
      </c>
      <c r="AD78" s="7">
        <f t="shared" si="21"/>
        <v>70</v>
      </c>
      <c r="AE78" s="7" t="str">
        <f t="shared" si="22"/>
        <v>HT Under 1.5 Goals</v>
      </c>
      <c r="AF78" s="14"/>
      <c r="AG78" s="14" t="str">
        <f t="shared" si="23"/>
        <v>HT Over 0.5 Goals</v>
      </c>
      <c r="AH78" s="14" t="str">
        <f t="shared" si="24"/>
        <v>LOST</v>
      </c>
      <c r="AI78" s="14"/>
      <c r="AJ78" s="14" t="str">
        <f t="shared" si="14"/>
        <v>LOST</v>
      </c>
      <c r="AL78" s="7" t="str">
        <f t="shared" si="25"/>
        <v>…</v>
      </c>
      <c r="AM78" s="21">
        <f t="shared" si="15"/>
        <v>72.9375</v>
      </c>
    </row>
    <row r="79" spans="1:39">
      <c r="A79" s="7">
        <v>77</v>
      </c>
      <c r="B79" s="7" t="str">
        <f t="shared" si="16"/>
        <v>Morocco, Botola - 17:00</v>
      </c>
      <c r="C79" s="7" t="s">
        <v>11</v>
      </c>
      <c r="D79" s="10" t="s">
        <v>124</v>
      </c>
      <c r="E79" s="6" t="s">
        <v>135</v>
      </c>
      <c r="F79" s="10" t="s">
        <v>248</v>
      </c>
      <c r="G79" s="7" t="s">
        <v>4</v>
      </c>
      <c r="H79" s="10" t="s">
        <v>249</v>
      </c>
      <c r="I79" s="7">
        <v>24</v>
      </c>
      <c r="J79" s="7">
        <v>45</v>
      </c>
      <c r="K79" s="7">
        <v>30</v>
      </c>
      <c r="L79" s="7" t="s">
        <v>16</v>
      </c>
      <c r="M79" s="7" t="s">
        <v>16</v>
      </c>
      <c r="N79" s="7">
        <v>6</v>
      </c>
      <c r="O79" s="6" t="s">
        <v>61</v>
      </c>
      <c r="P79" s="6" t="s">
        <v>61</v>
      </c>
      <c r="Q79" s="7">
        <v>45</v>
      </c>
      <c r="R79" s="7" t="b">
        <v>1</v>
      </c>
      <c r="S79" s="7" t="b">
        <v>1</v>
      </c>
      <c r="T79" s="7" t="b">
        <v>1</v>
      </c>
      <c r="U79" s="11">
        <v>77</v>
      </c>
      <c r="V79" s="11" t="s">
        <v>20</v>
      </c>
      <c r="W79" s="12">
        <v>1.4</v>
      </c>
      <c r="X79" s="12">
        <f t="shared" si="13"/>
        <v>1.25</v>
      </c>
      <c r="Y79" s="13"/>
      <c r="Z79" s="7">
        <f t="shared" si="17"/>
        <v>0</v>
      </c>
      <c r="AA79">
        <f t="shared" si="18"/>
        <v>10</v>
      </c>
      <c r="AB79">
        <f t="shared" si="19"/>
        <v>10</v>
      </c>
      <c r="AC79">
        <f t="shared" si="20"/>
        <v>10</v>
      </c>
      <c r="AD79" s="7">
        <f t="shared" si="21"/>
        <v>80</v>
      </c>
      <c r="AE79" s="7" t="str">
        <f t="shared" si="22"/>
        <v>HT Under 1.5 Goals</v>
      </c>
      <c r="AF79" s="14"/>
      <c r="AG79" s="14" t="str">
        <f t="shared" si="23"/>
        <v>HT Over 0.5 Goals</v>
      </c>
      <c r="AH79" s="14" t="str">
        <f t="shared" si="24"/>
        <v>LOST</v>
      </c>
      <c r="AI79" s="14"/>
      <c r="AJ79" s="14" t="str">
        <f t="shared" si="14"/>
        <v>LOST</v>
      </c>
      <c r="AL79" s="7" t="str">
        <f t="shared" si="25"/>
        <v>…</v>
      </c>
      <c r="AM79" s="21">
        <f t="shared" si="15"/>
        <v>69.400000000000006</v>
      </c>
    </row>
    <row r="80" spans="1:39">
      <c r="A80" s="7">
        <v>78</v>
      </c>
      <c r="B80" s="7" t="str">
        <f t="shared" si="16"/>
        <v>Romania, Liga 1 - 18:45</v>
      </c>
      <c r="C80" s="7" t="s">
        <v>11</v>
      </c>
      <c r="D80" s="10" t="s">
        <v>121</v>
      </c>
      <c r="E80" s="6" t="s">
        <v>250</v>
      </c>
      <c r="F80" s="10" t="s">
        <v>251</v>
      </c>
      <c r="G80" s="7" t="s">
        <v>4</v>
      </c>
      <c r="H80" s="10" t="s">
        <v>252</v>
      </c>
      <c r="I80" s="7">
        <v>24</v>
      </c>
      <c r="J80" s="7">
        <v>55</v>
      </c>
      <c r="K80" s="7">
        <v>20</v>
      </c>
      <c r="L80" s="7" t="s">
        <v>16</v>
      </c>
      <c r="M80" s="7" t="s">
        <v>16</v>
      </c>
      <c r="N80" s="7">
        <v>4</v>
      </c>
      <c r="O80" s="6" t="s">
        <v>47</v>
      </c>
      <c r="P80" s="6" t="s">
        <v>298</v>
      </c>
      <c r="Q80" s="7" t="b">
        <v>1</v>
      </c>
      <c r="R80" s="7" t="b">
        <v>1</v>
      </c>
      <c r="S80" s="7" t="b">
        <v>1</v>
      </c>
      <c r="T80" s="7" t="b">
        <v>1</v>
      </c>
      <c r="U80" s="11">
        <v>72</v>
      </c>
      <c r="V80" s="11" t="s">
        <v>20</v>
      </c>
      <c r="W80" s="12">
        <v>1.5</v>
      </c>
      <c r="X80" s="12">
        <f t="shared" si="13"/>
        <v>1.3</v>
      </c>
      <c r="Y80" s="13"/>
      <c r="Z80" s="7">
        <f t="shared" si="17"/>
        <v>10</v>
      </c>
      <c r="AA80">
        <f t="shared" si="18"/>
        <v>10</v>
      </c>
      <c r="AB80">
        <f t="shared" si="19"/>
        <v>10</v>
      </c>
      <c r="AC80">
        <f t="shared" si="20"/>
        <v>10</v>
      </c>
      <c r="AD80" s="7">
        <f t="shared" si="21"/>
        <v>90</v>
      </c>
      <c r="AE80" s="7" t="str">
        <f t="shared" si="22"/>
        <v>HT Under 1.5 Goals</v>
      </c>
      <c r="AF80" s="14"/>
      <c r="AG80" s="14" t="str">
        <f t="shared" si="23"/>
        <v>HT Under 1.5 Goals</v>
      </c>
      <c r="AH80" s="14" t="str">
        <f t="shared" si="24"/>
        <v>WON</v>
      </c>
      <c r="AI80" s="14"/>
      <c r="AJ80" s="14" t="str">
        <f t="shared" si="14"/>
        <v>WON</v>
      </c>
      <c r="AL80" s="7" t="str">
        <f t="shared" si="25"/>
        <v>Prime</v>
      </c>
      <c r="AM80" s="21">
        <f t="shared" si="15"/>
        <v>87.587500000000006</v>
      </c>
    </row>
    <row r="81" spans="1:39">
      <c r="A81" s="7">
        <v>79</v>
      </c>
      <c r="B81" s="7" t="str">
        <f t="shared" si="16"/>
        <v>Morocco, Botola - 19:00</v>
      </c>
      <c r="C81" s="7" t="s">
        <v>11</v>
      </c>
      <c r="D81" s="10" t="s">
        <v>124</v>
      </c>
      <c r="E81" s="6" t="s">
        <v>164</v>
      </c>
      <c r="F81" s="10" t="s">
        <v>253</v>
      </c>
      <c r="G81" s="7" t="s">
        <v>4</v>
      </c>
      <c r="H81" s="10" t="s">
        <v>254</v>
      </c>
      <c r="I81" s="7">
        <v>32</v>
      </c>
      <c r="J81" s="7">
        <v>49</v>
      </c>
      <c r="K81" s="7">
        <v>19</v>
      </c>
      <c r="L81" s="7" t="s">
        <v>16</v>
      </c>
      <c r="M81" s="7" t="s">
        <v>16</v>
      </c>
      <c r="N81" s="7">
        <v>13</v>
      </c>
      <c r="O81" s="6" t="s">
        <v>24</v>
      </c>
      <c r="P81" s="6" t="s">
        <v>24</v>
      </c>
      <c r="Q81" s="7">
        <v>49</v>
      </c>
      <c r="R81" s="7" t="b">
        <v>1</v>
      </c>
      <c r="S81" s="7" t="b">
        <v>1</v>
      </c>
      <c r="T81" s="7" t="s">
        <v>19</v>
      </c>
      <c r="U81" s="11">
        <v>71</v>
      </c>
      <c r="V81" s="11" t="s">
        <v>48</v>
      </c>
      <c r="W81" s="12">
        <v>1.4</v>
      </c>
      <c r="X81" s="12">
        <f t="shared" si="13"/>
        <v>1.25</v>
      </c>
      <c r="Y81" s="13"/>
      <c r="Z81" s="7">
        <f t="shared" si="17"/>
        <v>0</v>
      </c>
      <c r="AA81">
        <f t="shared" si="18"/>
        <v>5</v>
      </c>
      <c r="AB81">
        <f t="shared" si="19"/>
        <v>10</v>
      </c>
      <c r="AC81">
        <f t="shared" si="20"/>
        <v>0</v>
      </c>
      <c r="AD81" s="7">
        <f t="shared" si="21"/>
        <v>65</v>
      </c>
      <c r="AE81" s="7" t="str">
        <f t="shared" si="22"/>
        <v>HT Under 1.5 Goals</v>
      </c>
      <c r="AF81" s="14"/>
      <c r="AG81" s="14" t="str">
        <f t="shared" si="23"/>
        <v>HT Under 1.5 Goals</v>
      </c>
      <c r="AH81" s="14" t="str">
        <f t="shared" si="24"/>
        <v>WON</v>
      </c>
      <c r="AI81" s="14"/>
      <c r="AJ81" s="14" t="str">
        <f t="shared" si="14"/>
        <v>WON</v>
      </c>
      <c r="AL81" s="7" t="str">
        <f t="shared" si="25"/>
        <v>…</v>
      </c>
      <c r="AM81" s="21">
        <f t="shared" si="15"/>
        <v>61.2</v>
      </c>
    </row>
    <row r="82" spans="1:39">
      <c r="A82" s="7">
        <v>80</v>
      </c>
      <c r="B82" s="7" t="str">
        <f t="shared" si="16"/>
        <v>Morocco, Botola - 19:00</v>
      </c>
      <c r="C82" s="7" t="s">
        <v>11</v>
      </c>
      <c r="D82" s="10" t="s">
        <v>124</v>
      </c>
      <c r="E82" s="6" t="s">
        <v>164</v>
      </c>
      <c r="F82" s="10" t="s">
        <v>255</v>
      </c>
      <c r="G82" s="7" t="s">
        <v>4</v>
      </c>
      <c r="H82" s="10" t="s">
        <v>256</v>
      </c>
      <c r="I82" s="7">
        <v>3</v>
      </c>
      <c r="J82" s="7">
        <v>57</v>
      </c>
      <c r="K82" s="7">
        <v>40</v>
      </c>
      <c r="L82" s="7" t="s">
        <v>16</v>
      </c>
      <c r="M82" s="7">
        <v>2</v>
      </c>
      <c r="N82" s="7">
        <v>37</v>
      </c>
      <c r="O82" s="6" t="s">
        <v>24</v>
      </c>
      <c r="P82" s="6" t="s">
        <v>120</v>
      </c>
      <c r="Q82" s="7" t="b">
        <v>1</v>
      </c>
      <c r="R82" s="7" t="b">
        <v>1</v>
      </c>
      <c r="S82" s="7" t="s">
        <v>19</v>
      </c>
      <c r="T82" s="7" t="s">
        <v>19</v>
      </c>
      <c r="U82" s="11">
        <v>72</v>
      </c>
      <c r="V82" s="11" t="s">
        <v>48</v>
      </c>
      <c r="W82" s="12">
        <v>1.5</v>
      </c>
      <c r="X82" s="12">
        <f t="shared" si="13"/>
        <v>1.3</v>
      </c>
      <c r="Y82" s="13"/>
      <c r="Z82" s="7">
        <f t="shared" si="17"/>
        <v>10</v>
      </c>
      <c r="AA82">
        <f t="shared" si="18"/>
        <v>0</v>
      </c>
      <c r="AB82">
        <f t="shared" si="19"/>
        <v>10</v>
      </c>
      <c r="AC82">
        <f t="shared" si="20"/>
        <v>0</v>
      </c>
      <c r="AD82" s="7">
        <f t="shared" si="21"/>
        <v>70</v>
      </c>
      <c r="AE82" s="7" t="str">
        <f t="shared" si="22"/>
        <v>HT Under 1.5 Goals</v>
      </c>
      <c r="AF82" s="14"/>
      <c r="AG82" s="14" t="str">
        <f t="shared" si="23"/>
        <v>HT Under 1.5 Goals</v>
      </c>
      <c r="AH82" s="14" t="str">
        <f t="shared" si="24"/>
        <v>WON</v>
      </c>
      <c r="AI82" s="14"/>
      <c r="AJ82" s="14" t="str">
        <f t="shared" si="14"/>
        <v>WON</v>
      </c>
      <c r="AL82" s="7" t="str">
        <f t="shared" si="25"/>
        <v>…</v>
      </c>
      <c r="AM82" s="21">
        <f t="shared" si="15"/>
        <v>72.212500000000006</v>
      </c>
    </row>
    <row r="83" spans="1:39">
      <c r="A83" s="7">
        <v>81</v>
      </c>
      <c r="B83" s="7" t="str">
        <f t="shared" si="16"/>
        <v>Argentina, Primera B - 19:00</v>
      </c>
      <c r="C83" s="7" t="s">
        <v>11</v>
      </c>
      <c r="D83" s="10" t="s">
        <v>257</v>
      </c>
      <c r="E83" s="6" t="s">
        <v>164</v>
      </c>
      <c r="F83" s="10" t="s">
        <v>258</v>
      </c>
      <c r="G83" s="7" t="s">
        <v>4</v>
      </c>
      <c r="H83" s="10" t="s">
        <v>259</v>
      </c>
      <c r="I83" s="7">
        <v>34</v>
      </c>
      <c r="J83" s="7">
        <v>59</v>
      </c>
      <c r="K83" s="7">
        <v>6</v>
      </c>
      <c r="L83" s="7" t="s">
        <v>16</v>
      </c>
      <c r="M83" s="7">
        <v>1</v>
      </c>
      <c r="N83" s="7">
        <v>28</v>
      </c>
      <c r="O83" s="6" t="s">
        <v>47</v>
      </c>
      <c r="P83" s="6" t="s">
        <v>69</v>
      </c>
      <c r="Q83" s="7" t="b">
        <v>1</v>
      </c>
      <c r="R83" s="7" t="b">
        <v>1</v>
      </c>
      <c r="S83" s="7" t="s">
        <v>19</v>
      </c>
      <c r="T83" s="7" t="s">
        <v>19</v>
      </c>
      <c r="U83" s="11">
        <v>52</v>
      </c>
      <c r="V83" s="11" t="s">
        <v>20</v>
      </c>
      <c r="W83" s="12">
        <v>1.5</v>
      </c>
      <c r="X83" s="12">
        <f t="shared" si="13"/>
        <v>1.3</v>
      </c>
      <c r="Y83" s="13"/>
      <c r="Z83" s="7">
        <f t="shared" si="17"/>
        <v>10</v>
      </c>
      <c r="AA83">
        <f t="shared" si="18"/>
        <v>0</v>
      </c>
      <c r="AB83">
        <f t="shared" si="19"/>
        <v>5</v>
      </c>
      <c r="AC83">
        <f t="shared" si="20"/>
        <v>10</v>
      </c>
      <c r="AD83" s="7">
        <f t="shared" si="21"/>
        <v>75</v>
      </c>
      <c r="AE83" s="7" t="str">
        <f t="shared" si="22"/>
        <v>HT Under 1.5 Goals</v>
      </c>
      <c r="AF83" s="14"/>
      <c r="AG83" s="14" t="str">
        <f t="shared" si="23"/>
        <v>HT Under 1.5 Goals</v>
      </c>
      <c r="AH83" s="14" t="str">
        <f t="shared" si="24"/>
        <v>WON</v>
      </c>
      <c r="AI83" s="14"/>
      <c r="AJ83" s="14" t="str">
        <f t="shared" si="14"/>
        <v>WON</v>
      </c>
      <c r="AL83" s="7" t="str">
        <f t="shared" si="25"/>
        <v>…</v>
      </c>
      <c r="AM83" s="21">
        <f t="shared" si="15"/>
        <v>68.837500000000006</v>
      </c>
    </row>
    <row r="84" spans="1:39">
      <c r="A84" s="7">
        <v>82</v>
      </c>
      <c r="B84" s="7" t="str">
        <f t="shared" si="16"/>
        <v>Argentina, Primera B - 19:30</v>
      </c>
      <c r="C84" s="7" t="s">
        <v>11</v>
      </c>
      <c r="D84" s="10" t="s">
        <v>257</v>
      </c>
      <c r="E84" s="6" t="s">
        <v>167</v>
      </c>
      <c r="F84" s="10" t="s">
        <v>260</v>
      </c>
      <c r="G84" s="7" t="s">
        <v>4</v>
      </c>
      <c r="H84" s="10" t="s">
        <v>261</v>
      </c>
      <c r="I84" s="7">
        <v>20</v>
      </c>
      <c r="J84" s="7">
        <v>59</v>
      </c>
      <c r="K84" s="7">
        <v>21</v>
      </c>
      <c r="L84" s="7" t="s">
        <v>16</v>
      </c>
      <c r="M84" s="7" t="s">
        <v>16</v>
      </c>
      <c r="N84" s="7">
        <v>1</v>
      </c>
      <c r="O84" s="6" t="s">
        <v>75</v>
      </c>
      <c r="P84" s="6" t="s">
        <v>300</v>
      </c>
      <c r="Q84" s="7" t="b">
        <v>1</v>
      </c>
      <c r="R84" s="7" t="b">
        <v>1</v>
      </c>
      <c r="S84" s="7" t="b">
        <v>1</v>
      </c>
      <c r="T84" s="7" t="b">
        <v>1</v>
      </c>
      <c r="U84" s="11">
        <v>53</v>
      </c>
      <c r="V84" s="11" t="s">
        <v>20</v>
      </c>
      <c r="W84" s="12">
        <v>1.45</v>
      </c>
      <c r="X84" s="12">
        <f t="shared" si="13"/>
        <v>1.25</v>
      </c>
      <c r="Y84" s="13"/>
      <c r="Z84" s="7">
        <f t="shared" si="17"/>
        <v>10</v>
      </c>
      <c r="AA84">
        <f t="shared" si="18"/>
        <v>10</v>
      </c>
      <c r="AB84">
        <f t="shared" si="19"/>
        <v>5</v>
      </c>
      <c r="AC84">
        <f t="shared" si="20"/>
        <v>10</v>
      </c>
      <c r="AD84" s="7">
        <f t="shared" si="21"/>
        <v>85</v>
      </c>
      <c r="AE84" s="7" t="str">
        <f t="shared" si="22"/>
        <v>HT Under 1.5 Goals</v>
      </c>
      <c r="AF84" s="14"/>
      <c r="AG84" s="14" t="str">
        <f t="shared" si="23"/>
        <v>HT Over 0.5 Goals</v>
      </c>
      <c r="AH84" s="14" t="str">
        <f t="shared" si="24"/>
        <v>LOST</v>
      </c>
      <c r="AI84" s="14"/>
      <c r="AJ84" s="14" t="str">
        <f t="shared" si="14"/>
        <v>LOST</v>
      </c>
      <c r="AL84" s="7" t="str">
        <f t="shared" si="25"/>
        <v>Prime</v>
      </c>
      <c r="AM84" s="21">
        <f t="shared" si="15"/>
        <v>88.037499999999994</v>
      </c>
    </row>
    <row r="85" spans="1:39">
      <c r="A85" s="7">
        <v>83</v>
      </c>
      <c r="B85" s="7" t="str">
        <f t="shared" si="16"/>
        <v>Venezuela, Primera Division - 20:00</v>
      </c>
      <c r="C85" s="7"/>
      <c r="D85" s="10" t="s">
        <v>262</v>
      </c>
      <c r="E85" s="6" t="s">
        <v>176</v>
      </c>
      <c r="F85" s="10" t="s">
        <v>263</v>
      </c>
      <c r="G85" s="7" t="s">
        <v>4</v>
      </c>
      <c r="H85" s="10" t="s">
        <v>264</v>
      </c>
      <c r="I85" s="7">
        <v>27</v>
      </c>
      <c r="J85" s="7">
        <v>62</v>
      </c>
      <c r="K85" s="7">
        <v>12</v>
      </c>
      <c r="L85" s="7" t="s">
        <v>16</v>
      </c>
      <c r="M85" s="7" t="s">
        <v>16</v>
      </c>
      <c r="N85" s="7">
        <v>15</v>
      </c>
      <c r="O85" s="6" t="s">
        <v>24</v>
      </c>
      <c r="P85" s="6" t="s">
        <v>47</v>
      </c>
      <c r="Q85" s="7" t="b">
        <v>1</v>
      </c>
      <c r="R85" s="7" t="b">
        <v>1</v>
      </c>
      <c r="S85" s="7" t="b">
        <v>1</v>
      </c>
      <c r="T85" s="7" t="s">
        <v>19</v>
      </c>
      <c r="U85" s="11">
        <v>87</v>
      </c>
      <c r="V85" s="11" t="s">
        <v>20</v>
      </c>
      <c r="W85" s="12">
        <v>1.5</v>
      </c>
      <c r="X85" s="12">
        <f t="shared" si="13"/>
        <v>1.3</v>
      </c>
      <c r="Y85" s="13"/>
      <c r="Z85" s="7">
        <f t="shared" si="17"/>
        <v>10</v>
      </c>
      <c r="AA85">
        <f t="shared" si="18"/>
        <v>5</v>
      </c>
      <c r="AB85">
        <f t="shared" si="19"/>
        <v>10</v>
      </c>
      <c r="AC85">
        <f t="shared" si="20"/>
        <v>10</v>
      </c>
      <c r="AD85" s="7">
        <f t="shared" si="21"/>
        <v>85</v>
      </c>
      <c r="AE85" s="7" t="str">
        <f t="shared" si="22"/>
        <v>HT Under 1.5 Goals</v>
      </c>
      <c r="AF85" s="14"/>
      <c r="AG85" s="14" t="str">
        <f t="shared" si="23"/>
        <v>HT Under 1.5 Goals</v>
      </c>
      <c r="AH85" s="14" t="str">
        <f t="shared" si="24"/>
        <v>WON</v>
      </c>
      <c r="AI85" s="14"/>
      <c r="AJ85" s="14" t="str">
        <f t="shared" si="14"/>
        <v>WON</v>
      </c>
      <c r="AL85" s="7" t="str">
        <f t="shared" si="25"/>
        <v>…</v>
      </c>
      <c r="AM85" s="21">
        <f t="shared" si="15"/>
        <v>81.775000000000006</v>
      </c>
    </row>
    <row r="86" spans="1:39">
      <c r="A86" s="7">
        <v>84</v>
      </c>
      <c r="B86" s="7" t="str">
        <f t="shared" si="16"/>
        <v>Argentina, Primera Division - 23:00</v>
      </c>
      <c r="C86" s="7" t="s">
        <v>11</v>
      </c>
      <c r="D86" s="10" t="s">
        <v>92</v>
      </c>
      <c r="E86" s="6" t="s">
        <v>265</v>
      </c>
      <c r="F86" s="10" t="s">
        <v>266</v>
      </c>
      <c r="G86" s="7" t="s">
        <v>4</v>
      </c>
      <c r="H86" s="10" t="s">
        <v>267</v>
      </c>
      <c r="I86" s="7">
        <v>27</v>
      </c>
      <c r="J86" s="7">
        <v>55</v>
      </c>
      <c r="K86" s="7">
        <v>18</v>
      </c>
      <c r="L86" s="7" t="s">
        <v>16</v>
      </c>
      <c r="M86" s="7" t="s">
        <v>16</v>
      </c>
      <c r="N86" s="7">
        <v>9</v>
      </c>
      <c r="O86" s="6" t="s">
        <v>69</v>
      </c>
      <c r="P86" s="6" t="s">
        <v>69</v>
      </c>
      <c r="Q86" s="7" t="b">
        <v>1</v>
      </c>
      <c r="R86" s="7" t="b">
        <v>1</v>
      </c>
      <c r="S86" s="7" t="b">
        <v>1</v>
      </c>
      <c r="T86" s="7" t="s">
        <v>19</v>
      </c>
      <c r="U86" s="11">
        <v>77</v>
      </c>
      <c r="V86" s="11" t="s">
        <v>20</v>
      </c>
      <c r="W86" s="12">
        <v>1.5</v>
      </c>
      <c r="X86" s="12">
        <f t="shared" si="13"/>
        <v>1.3</v>
      </c>
      <c r="Y86" s="13"/>
      <c r="Z86" s="7">
        <f t="shared" si="17"/>
        <v>10</v>
      </c>
      <c r="AA86">
        <f t="shared" si="18"/>
        <v>5</v>
      </c>
      <c r="AB86">
        <f t="shared" si="19"/>
        <v>10</v>
      </c>
      <c r="AC86">
        <f t="shared" si="20"/>
        <v>10</v>
      </c>
      <c r="AD86" s="7">
        <f t="shared" si="21"/>
        <v>85</v>
      </c>
      <c r="AE86" s="7" t="str">
        <f t="shared" si="22"/>
        <v>HT Under 1.5 Goals</v>
      </c>
      <c r="AF86" s="14"/>
      <c r="AG86" s="14" t="str">
        <f t="shared" si="23"/>
        <v>HT Over 0.5 Goals</v>
      </c>
      <c r="AH86" s="14" t="str">
        <f t="shared" si="24"/>
        <v>LOST</v>
      </c>
      <c r="AI86" s="14"/>
      <c r="AJ86" s="14" t="str">
        <f t="shared" si="14"/>
        <v>LOST</v>
      </c>
      <c r="AL86" s="7" t="str">
        <f t="shared" si="25"/>
        <v>Prime</v>
      </c>
      <c r="AM86" s="21">
        <f t="shared" si="15"/>
        <v>83.587500000000006</v>
      </c>
    </row>
    <row r="87" spans="1:39">
      <c r="A87" s="7">
        <v>85</v>
      </c>
      <c r="B87" s="7" t="str">
        <f t="shared" si="16"/>
        <v xml:space="preserve"> - </v>
      </c>
      <c r="C87" s="7"/>
      <c r="F87" s="10"/>
      <c r="G87" s="7"/>
      <c r="H87" s="10"/>
      <c r="I87" s="7"/>
      <c r="J87" s="7"/>
      <c r="K87" s="7"/>
      <c r="L87" s="7"/>
      <c r="M87" s="7"/>
      <c r="N87" s="7"/>
      <c r="O87" s="6"/>
      <c r="P87" s="6"/>
      <c r="Q87" s="7"/>
      <c r="R87" s="7"/>
      <c r="S87" s="7"/>
      <c r="T87" s="7"/>
      <c r="U87" s="11"/>
      <c r="V87" s="11"/>
      <c r="W87" s="12"/>
      <c r="X87" s="12">
        <f t="shared" si="13"/>
        <v>1.25</v>
      </c>
      <c r="Y87" s="13"/>
      <c r="Z87" s="7">
        <f t="shared" si="17"/>
        <v>0</v>
      </c>
      <c r="AA87">
        <f t="shared" si="18"/>
        <v>10</v>
      </c>
      <c r="AB87">
        <f t="shared" si="19"/>
        <v>0</v>
      </c>
      <c r="AC87">
        <f t="shared" si="20"/>
        <v>0</v>
      </c>
      <c r="AD87" s="7">
        <f t="shared" si="21"/>
        <v>60</v>
      </c>
      <c r="AE87" s="7" t="str">
        <f t="shared" si="22"/>
        <v>HT Under 1.5 Goals</v>
      </c>
      <c r="AF87" s="14"/>
      <c r="AG87" s="14" t="str">
        <f t="shared" si="23"/>
        <v>HT Over 0.5 Goals</v>
      </c>
      <c r="AH87" s="14" t="str">
        <f t="shared" si="24"/>
        <v>LOST</v>
      </c>
      <c r="AI87" s="14"/>
      <c r="AJ87" s="14" t="str">
        <f t="shared" si="14"/>
        <v>LOST</v>
      </c>
      <c r="AL87" s="7" t="str">
        <f t="shared" si="25"/>
        <v>…</v>
      </c>
      <c r="AM87" s="21">
        <f t="shared" si="15"/>
        <v>55</v>
      </c>
    </row>
    <row r="88" spans="1:39">
      <c r="A88" s="7">
        <v>86</v>
      </c>
      <c r="B88" s="7" t="str">
        <f t="shared" si="16"/>
        <v xml:space="preserve"> - </v>
      </c>
      <c r="C88" s="2" t="s">
        <v>307</v>
      </c>
      <c r="F88" s="10"/>
      <c r="G88" s="7"/>
      <c r="H88" s="10"/>
      <c r="I88" s="7"/>
      <c r="J88" s="7"/>
      <c r="K88" s="7"/>
      <c r="L88" s="7"/>
      <c r="M88" s="7"/>
      <c r="N88" s="7"/>
      <c r="O88" s="6"/>
      <c r="P88" s="6"/>
      <c r="Q88" s="7"/>
      <c r="R88" s="7"/>
      <c r="S88" s="7"/>
      <c r="T88" s="7"/>
      <c r="U88" s="11"/>
      <c r="V88" s="11"/>
      <c r="W88" s="12"/>
      <c r="X88" s="12">
        <f t="shared" si="13"/>
        <v>1.25</v>
      </c>
      <c r="Y88" s="13"/>
      <c r="Z88" s="7">
        <f t="shared" si="17"/>
        <v>0</v>
      </c>
      <c r="AA88">
        <f t="shared" si="18"/>
        <v>10</v>
      </c>
      <c r="AB88">
        <f t="shared" si="19"/>
        <v>0</v>
      </c>
      <c r="AC88">
        <f t="shared" si="20"/>
        <v>0</v>
      </c>
      <c r="AD88" s="7">
        <f t="shared" si="21"/>
        <v>60</v>
      </c>
      <c r="AE88" s="7" t="str">
        <f t="shared" si="22"/>
        <v>HT Under 1.5 Goals</v>
      </c>
      <c r="AF88" s="14"/>
      <c r="AG88" s="14" t="str">
        <f t="shared" si="23"/>
        <v>HT Over 0.5 Goals</v>
      </c>
      <c r="AH88" s="14" t="str">
        <f t="shared" si="24"/>
        <v>LOST</v>
      </c>
      <c r="AI88" s="14"/>
      <c r="AJ88" s="14" t="str">
        <f t="shared" si="14"/>
        <v>LOST</v>
      </c>
      <c r="AL88" s="7" t="str">
        <f t="shared" si="25"/>
        <v>…</v>
      </c>
      <c r="AM88" s="21">
        <f t="shared" si="15"/>
        <v>55</v>
      </c>
    </row>
    <row r="89" spans="1:39">
      <c r="A89" s="7">
        <v>87</v>
      </c>
      <c r="B89" s="7" t="str">
        <f t="shared" si="16"/>
        <v>Italy, Serie C - 13:30</v>
      </c>
      <c r="C89" s="7" t="s">
        <v>11</v>
      </c>
      <c r="D89" s="10" t="s">
        <v>231</v>
      </c>
      <c r="E89" s="6" t="s">
        <v>218</v>
      </c>
      <c r="F89" s="10" t="s">
        <v>269</v>
      </c>
      <c r="G89" s="7" t="s">
        <v>4</v>
      </c>
      <c r="H89" s="10" t="s">
        <v>270</v>
      </c>
      <c r="I89" s="7">
        <v>24</v>
      </c>
      <c r="J89" s="7">
        <v>54</v>
      </c>
      <c r="K89" s="7">
        <v>22</v>
      </c>
      <c r="L89" s="7" t="s">
        <v>16</v>
      </c>
      <c r="M89" s="7" t="s">
        <v>16</v>
      </c>
      <c r="N89" s="7">
        <v>2</v>
      </c>
      <c r="O89" s="6" t="s">
        <v>24</v>
      </c>
      <c r="P89" s="6" t="s">
        <v>24</v>
      </c>
      <c r="Q89" s="7" t="b">
        <v>1</v>
      </c>
      <c r="R89" s="7" t="b">
        <v>1</v>
      </c>
      <c r="S89" s="7" t="b">
        <v>1</v>
      </c>
      <c r="T89" s="7" t="b">
        <v>1</v>
      </c>
      <c r="U89" s="11">
        <v>87</v>
      </c>
      <c r="V89" s="11" t="s">
        <v>42</v>
      </c>
      <c r="W89" s="12">
        <v>1.7</v>
      </c>
      <c r="X89" s="12">
        <f t="shared" si="13"/>
        <v>1.35</v>
      </c>
      <c r="Y89" s="13"/>
      <c r="Z89" s="7">
        <f t="shared" si="17"/>
        <v>10</v>
      </c>
      <c r="AA89">
        <f t="shared" si="18"/>
        <v>10</v>
      </c>
      <c r="AB89">
        <f t="shared" si="19"/>
        <v>10</v>
      </c>
      <c r="AC89">
        <f t="shared" si="20"/>
        <v>5</v>
      </c>
      <c r="AD89" s="7">
        <f t="shared" si="21"/>
        <v>85</v>
      </c>
      <c r="AE89" s="7" t="str">
        <f t="shared" si="22"/>
        <v>HT Under 1.5 Goals</v>
      </c>
      <c r="AF89" s="14"/>
      <c r="AG89" s="14" t="str">
        <f t="shared" si="23"/>
        <v>HT Under 1.5 Goals</v>
      </c>
      <c r="AH89" s="14" t="str">
        <f t="shared" si="24"/>
        <v>WON</v>
      </c>
      <c r="AI89" s="14"/>
      <c r="AJ89" s="14" t="str">
        <f t="shared" si="14"/>
        <v>WON</v>
      </c>
      <c r="AL89" s="7" t="str">
        <f t="shared" si="25"/>
        <v>…</v>
      </c>
      <c r="AM89" s="21">
        <f t="shared" si="15"/>
        <v>92.275000000000006</v>
      </c>
    </row>
    <row r="90" spans="1:39">
      <c r="A90" s="7">
        <v>88</v>
      </c>
      <c r="B90" s="7" t="str">
        <f t="shared" si="16"/>
        <v>Italy, Serie C - 13:30</v>
      </c>
      <c r="C90" s="7" t="s">
        <v>11</v>
      </c>
      <c r="D90" s="10" t="s">
        <v>231</v>
      </c>
      <c r="E90" s="6" t="s">
        <v>218</v>
      </c>
      <c r="F90" s="10" t="s">
        <v>271</v>
      </c>
      <c r="G90" s="7" t="s">
        <v>4</v>
      </c>
      <c r="H90" s="10" t="s">
        <v>272</v>
      </c>
      <c r="I90" s="7">
        <v>12</v>
      </c>
      <c r="J90" s="7">
        <v>62</v>
      </c>
      <c r="K90" s="7">
        <v>26</v>
      </c>
      <c r="L90" s="7" t="s">
        <v>16</v>
      </c>
      <c r="M90" s="7">
        <v>2</v>
      </c>
      <c r="N90" s="7">
        <v>14</v>
      </c>
      <c r="O90" s="6" t="s">
        <v>24</v>
      </c>
      <c r="P90" s="6" t="s">
        <v>120</v>
      </c>
      <c r="Q90" s="7" t="b">
        <v>1</v>
      </c>
      <c r="R90" s="7" t="b">
        <v>1</v>
      </c>
      <c r="S90" s="7" t="s">
        <v>19</v>
      </c>
      <c r="T90" s="7" t="s">
        <v>19</v>
      </c>
      <c r="U90" s="11">
        <v>53</v>
      </c>
      <c r="V90" s="11" t="s">
        <v>42</v>
      </c>
      <c r="W90" s="12">
        <v>1.55</v>
      </c>
      <c r="X90" s="12">
        <f t="shared" si="13"/>
        <v>1.3</v>
      </c>
      <c r="Y90" s="13"/>
      <c r="Z90" s="7">
        <f t="shared" si="17"/>
        <v>10</v>
      </c>
      <c r="AA90">
        <f t="shared" si="18"/>
        <v>5</v>
      </c>
      <c r="AB90">
        <f t="shared" si="19"/>
        <v>5</v>
      </c>
      <c r="AC90">
        <f t="shared" si="20"/>
        <v>5</v>
      </c>
      <c r="AD90" s="7">
        <f t="shared" si="21"/>
        <v>75</v>
      </c>
      <c r="AE90" s="7" t="str">
        <f t="shared" si="22"/>
        <v>HT Under 1.5 Goals</v>
      </c>
      <c r="AF90" s="14"/>
      <c r="AG90" s="14" t="str">
        <f t="shared" si="23"/>
        <v>HT Under 1.5 Goals</v>
      </c>
      <c r="AH90" s="14" t="str">
        <f t="shared" si="24"/>
        <v>WON</v>
      </c>
      <c r="AI90" s="14"/>
      <c r="AJ90" s="14" t="str">
        <f t="shared" si="14"/>
        <v>WON</v>
      </c>
      <c r="AL90" s="7" t="str">
        <f t="shared" si="25"/>
        <v>…</v>
      </c>
      <c r="AM90" s="21">
        <f t="shared" si="15"/>
        <v>70.974999999999994</v>
      </c>
    </row>
    <row r="91" spans="1:39">
      <c r="A91" s="7">
        <v>89</v>
      </c>
      <c r="B91" s="7" t="str">
        <f t="shared" si="16"/>
        <v>Romania, Liga 1 - 16:00</v>
      </c>
      <c r="C91" s="7" t="s">
        <v>11</v>
      </c>
      <c r="D91" s="10" t="s">
        <v>121</v>
      </c>
      <c r="E91" s="6" t="s">
        <v>115</v>
      </c>
      <c r="F91" s="10" t="s">
        <v>273</v>
      </c>
      <c r="G91" s="7" t="s">
        <v>4</v>
      </c>
      <c r="H91" s="10" t="s">
        <v>274</v>
      </c>
      <c r="I91" s="7">
        <v>21</v>
      </c>
      <c r="J91" s="7">
        <v>54</v>
      </c>
      <c r="K91" s="7">
        <v>25</v>
      </c>
      <c r="L91" s="7" t="s">
        <v>16</v>
      </c>
      <c r="M91" s="7">
        <v>2</v>
      </c>
      <c r="N91" s="7">
        <v>4</v>
      </c>
      <c r="O91" s="6" t="s">
        <v>24</v>
      </c>
      <c r="P91" s="6" t="s">
        <v>120</v>
      </c>
      <c r="Q91" s="7" t="b">
        <v>1</v>
      </c>
      <c r="R91" s="7" t="b">
        <v>1</v>
      </c>
      <c r="S91" s="7" t="s">
        <v>19</v>
      </c>
      <c r="T91" s="7" t="b">
        <v>1</v>
      </c>
      <c r="U91" s="11">
        <v>58</v>
      </c>
      <c r="V91" s="11" t="s">
        <v>20</v>
      </c>
      <c r="W91" s="12">
        <v>1.55</v>
      </c>
      <c r="X91" s="12">
        <f t="shared" si="13"/>
        <v>1.3</v>
      </c>
      <c r="Y91" s="13"/>
      <c r="Z91" s="7">
        <f t="shared" si="17"/>
        <v>10</v>
      </c>
      <c r="AA91">
        <f t="shared" si="18"/>
        <v>10</v>
      </c>
      <c r="AB91">
        <f t="shared" si="19"/>
        <v>5</v>
      </c>
      <c r="AC91">
        <f t="shared" si="20"/>
        <v>10</v>
      </c>
      <c r="AD91" s="7">
        <f t="shared" si="21"/>
        <v>85</v>
      </c>
      <c r="AE91" s="7" t="str">
        <f t="shared" si="22"/>
        <v>HT Under 1.5 Goals</v>
      </c>
      <c r="AF91" s="14"/>
      <c r="AG91" s="14" t="str">
        <f t="shared" si="23"/>
        <v>HT Under 1.5 Goals</v>
      </c>
      <c r="AH91" s="14" t="str">
        <f t="shared" si="24"/>
        <v>WON</v>
      </c>
      <c r="AI91" s="14"/>
      <c r="AJ91" s="14" t="str">
        <f t="shared" si="14"/>
        <v>WON</v>
      </c>
      <c r="AL91" s="7" t="str">
        <f t="shared" si="25"/>
        <v>Prime</v>
      </c>
      <c r="AM91" s="21">
        <f t="shared" si="15"/>
        <v>79.474999999999994</v>
      </c>
    </row>
    <row r="92" spans="1:39">
      <c r="A92" s="7">
        <v>90</v>
      </c>
      <c r="B92" s="7" t="str">
        <f t="shared" si="16"/>
        <v>Cyprus, 1st Division - 17:00</v>
      </c>
      <c r="C92" s="7"/>
      <c r="D92" s="10" t="s">
        <v>275</v>
      </c>
      <c r="E92" s="6" t="s">
        <v>135</v>
      </c>
      <c r="F92" s="10" t="s">
        <v>276</v>
      </c>
      <c r="G92" s="7" t="s">
        <v>4</v>
      </c>
      <c r="H92" s="10" t="s">
        <v>277</v>
      </c>
      <c r="I92" s="7">
        <v>27</v>
      </c>
      <c r="J92" s="7">
        <v>43</v>
      </c>
      <c r="K92" s="7">
        <v>30</v>
      </c>
      <c r="L92" s="7" t="s">
        <v>16</v>
      </c>
      <c r="M92" s="7">
        <v>2</v>
      </c>
      <c r="N92" s="7">
        <v>3</v>
      </c>
      <c r="O92" s="6" t="s">
        <v>24</v>
      </c>
      <c r="P92" s="6" t="s">
        <v>278</v>
      </c>
      <c r="Q92" s="7">
        <v>43</v>
      </c>
      <c r="R92" s="7" t="b">
        <v>1</v>
      </c>
      <c r="S92" s="7" t="s">
        <v>19</v>
      </c>
      <c r="T92" s="7" t="b">
        <v>1</v>
      </c>
      <c r="U92" s="11">
        <v>51</v>
      </c>
      <c r="V92" s="11" t="s">
        <v>20</v>
      </c>
      <c r="W92" s="12">
        <v>1.55</v>
      </c>
      <c r="X92" s="12">
        <f t="shared" si="13"/>
        <v>1.3</v>
      </c>
      <c r="Y92" s="13"/>
      <c r="Z92" s="7">
        <f t="shared" si="17"/>
        <v>0</v>
      </c>
      <c r="AA92">
        <f t="shared" si="18"/>
        <v>10</v>
      </c>
      <c r="AB92">
        <f t="shared" si="19"/>
        <v>5</v>
      </c>
      <c r="AC92">
        <f t="shared" si="20"/>
        <v>10</v>
      </c>
      <c r="AD92" s="7">
        <f t="shared" si="21"/>
        <v>75</v>
      </c>
      <c r="AE92" s="7" t="str">
        <f t="shared" si="22"/>
        <v>HT Under 1.5 Goals</v>
      </c>
      <c r="AF92" s="14"/>
      <c r="AG92" s="14" t="str">
        <f t="shared" si="23"/>
        <v>HT Under 1.5 Goals</v>
      </c>
      <c r="AH92" s="14" t="str">
        <f t="shared" si="24"/>
        <v>WON</v>
      </c>
      <c r="AI92" s="14"/>
      <c r="AJ92" s="14" t="str">
        <f t="shared" si="14"/>
        <v>WON</v>
      </c>
      <c r="AL92" s="7" t="str">
        <f t="shared" si="25"/>
        <v>…</v>
      </c>
      <c r="AM92" s="21">
        <f t="shared" si="15"/>
        <v>62.2</v>
      </c>
    </row>
    <row r="93" spans="1:39">
      <c r="A93" s="7">
        <v>91</v>
      </c>
      <c r="B93" s="7" t="str">
        <f t="shared" si="16"/>
        <v>Egypt, Premier League - 17:00</v>
      </c>
      <c r="C93" s="7" t="s">
        <v>11</v>
      </c>
      <c r="D93" s="10" t="s">
        <v>279</v>
      </c>
      <c r="E93" s="6" t="s">
        <v>135</v>
      </c>
      <c r="F93" s="10" t="s">
        <v>280</v>
      </c>
      <c r="G93" s="7" t="s">
        <v>4</v>
      </c>
      <c r="H93" s="10" t="s">
        <v>281</v>
      </c>
      <c r="I93" s="7">
        <v>27</v>
      </c>
      <c r="J93" s="7">
        <v>48</v>
      </c>
      <c r="K93" s="7">
        <v>25</v>
      </c>
      <c r="L93" s="7" t="s">
        <v>16</v>
      </c>
      <c r="M93" s="7">
        <v>1</v>
      </c>
      <c r="N93" s="7">
        <v>2</v>
      </c>
      <c r="O93" s="6" t="s">
        <v>47</v>
      </c>
      <c r="P93" s="6" t="s">
        <v>47</v>
      </c>
      <c r="Q93" s="7">
        <v>48</v>
      </c>
      <c r="R93" s="7" t="b">
        <v>1</v>
      </c>
      <c r="S93" s="7" t="s">
        <v>19</v>
      </c>
      <c r="T93" s="7" t="b">
        <v>1</v>
      </c>
      <c r="U93" s="11">
        <v>52</v>
      </c>
      <c r="V93" s="11" t="s">
        <v>48</v>
      </c>
      <c r="W93" s="12">
        <v>1.5</v>
      </c>
      <c r="X93" s="12">
        <f t="shared" si="13"/>
        <v>1.3</v>
      </c>
      <c r="Y93" s="13"/>
      <c r="Z93" s="7">
        <f t="shared" si="17"/>
        <v>0</v>
      </c>
      <c r="AA93">
        <f t="shared" si="18"/>
        <v>10</v>
      </c>
      <c r="AB93">
        <f t="shared" si="19"/>
        <v>5</v>
      </c>
      <c r="AC93">
        <f t="shared" si="20"/>
        <v>0</v>
      </c>
      <c r="AD93" s="7">
        <f t="shared" si="21"/>
        <v>65</v>
      </c>
      <c r="AE93" s="7" t="str">
        <f t="shared" si="22"/>
        <v>HT Under 1.5 Goals</v>
      </c>
      <c r="AF93" s="14"/>
      <c r="AG93" s="14" t="str">
        <f t="shared" si="23"/>
        <v>HT Under 1.5 Goals</v>
      </c>
      <c r="AH93" s="14" t="str">
        <f t="shared" si="24"/>
        <v>WON</v>
      </c>
      <c r="AI93" s="14"/>
      <c r="AJ93" s="14" t="str">
        <f t="shared" si="14"/>
        <v>WON</v>
      </c>
      <c r="AL93" s="7" t="str">
        <f t="shared" si="25"/>
        <v>…</v>
      </c>
      <c r="AM93" s="21">
        <f t="shared" si="15"/>
        <v>63.4</v>
      </c>
    </row>
    <row r="94" spans="1:39">
      <c r="A94" s="7">
        <v>92</v>
      </c>
      <c r="B94" s="7" t="str">
        <f t="shared" si="16"/>
        <v>Italy, Serie A - 17:30</v>
      </c>
      <c r="C94" s="7" t="s">
        <v>11</v>
      </c>
      <c r="D94" s="10" t="s">
        <v>282</v>
      </c>
      <c r="E94" s="6" t="s">
        <v>143</v>
      </c>
      <c r="F94" s="10" t="s">
        <v>283</v>
      </c>
      <c r="G94" s="7" t="s">
        <v>4</v>
      </c>
      <c r="H94" s="10" t="s">
        <v>284</v>
      </c>
      <c r="I94" s="7">
        <v>24</v>
      </c>
      <c r="J94" s="7">
        <v>55</v>
      </c>
      <c r="K94" s="7">
        <v>22</v>
      </c>
      <c r="L94" s="7" t="s">
        <v>16</v>
      </c>
      <c r="M94" s="7">
        <v>1</v>
      </c>
      <c r="N94" s="7">
        <v>2</v>
      </c>
      <c r="O94" s="6" t="s">
        <v>24</v>
      </c>
      <c r="P94" s="6" t="s">
        <v>33</v>
      </c>
      <c r="Q94" s="7" t="b">
        <v>1</v>
      </c>
      <c r="R94" s="7" t="b">
        <v>1</v>
      </c>
      <c r="S94" s="7" t="s">
        <v>19</v>
      </c>
      <c r="T94" s="7" t="b">
        <v>1</v>
      </c>
      <c r="U94" s="11">
        <v>51</v>
      </c>
      <c r="V94" s="11" t="s">
        <v>20</v>
      </c>
      <c r="W94" s="12">
        <v>1.5</v>
      </c>
      <c r="X94" s="12">
        <f t="shared" si="13"/>
        <v>1.3</v>
      </c>
      <c r="Y94" s="13"/>
      <c r="Z94" s="7">
        <f t="shared" si="17"/>
        <v>10</v>
      </c>
      <c r="AA94">
        <f t="shared" si="18"/>
        <v>10</v>
      </c>
      <c r="AB94">
        <f t="shared" si="19"/>
        <v>5</v>
      </c>
      <c r="AC94">
        <f t="shared" si="20"/>
        <v>10</v>
      </c>
      <c r="AD94" s="7">
        <f t="shared" si="21"/>
        <v>85</v>
      </c>
      <c r="AE94" s="7" t="str">
        <f t="shared" si="22"/>
        <v>HT Under 1.5 Goals</v>
      </c>
      <c r="AF94" s="14"/>
      <c r="AG94" s="14" t="str">
        <f t="shared" si="23"/>
        <v>HT Under 1.5 Goals</v>
      </c>
      <c r="AH94" s="14" t="str">
        <f t="shared" si="24"/>
        <v>WON</v>
      </c>
      <c r="AI94" s="14"/>
      <c r="AJ94" s="14" t="str">
        <f t="shared" si="14"/>
        <v>WON</v>
      </c>
      <c r="AL94" s="7" t="str">
        <f t="shared" si="25"/>
        <v>Prime</v>
      </c>
      <c r="AM94" s="21">
        <f t="shared" si="15"/>
        <v>80.387500000000003</v>
      </c>
    </row>
    <row r="95" spans="1:39">
      <c r="A95" s="7">
        <v>93</v>
      </c>
      <c r="B95" s="7" t="str">
        <f t="shared" si="16"/>
        <v>Austria, Erste Liga - 17:30</v>
      </c>
      <c r="C95" s="7"/>
      <c r="D95" s="10" t="s">
        <v>285</v>
      </c>
      <c r="E95" s="6" t="s">
        <v>143</v>
      </c>
      <c r="F95" s="10" t="s">
        <v>286</v>
      </c>
      <c r="G95" s="7" t="s">
        <v>4</v>
      </c>
      <c r="H95" s="10" t="s">
        <v>287</v>
      </c>
      <c r="I95" s="7">
        <v>35</v>
      </c>
      <c r="J95" s="7">
        <v>48</v>
      </c>
      <c r="K95" s="7">
        <v>17</v>
      </c>
      <c r="L95" s="7" t="s">
        <v>16</v>
      </c>
      <c r="M95" s="7" t="s">
        <v>16</v>
      </c>
      <c r="N95" s="7">
        <v>18</v>
      </c>
      <c r="O95" s="6" t="s">
        <v>24</v>
      </c>
      <c r="P95" s="6" t="s">
        <v>47</v>
      </c>
      <c r="Q95" s="7">
        <v>48</v>
      </c>
      <c r="R95" s="7" t="b">
        <v>1</v>
      </c>
      <c r="S95" s="7" t="b">
        <v>1</v>
      </c>
      <c r="T95" s="7" t="s">
        <v>19</v>
      </c>
      <c r="U95" s="11">
        <v>53</v>
      </c>
      <c r="V95" s="11" t="s">
        <v>48</v>
      </c>
      <c r="W95" s="12">
        <v>1.7</v>
      </c>
      <c r="X95" s="12">
        <f t="shared" si="13"/>
        <v>1.35</v>
      </c>
      <c r="Y95" s="13"/>
      <c r="Z95" s="7">
        <f t="shared" si="17"/>
        <v>0</v>
      </c>
      <c r="AA95">
        <f t="shared" si="18"/>
        <v>0</v>
      </c>
      <c r="AB95">
        <f t="shared" si="19"/>
        <v>5</v>
      </c>
      <c r="AC95">
        <f t="shared" si="20"/>
        <v>0</v>
      </c>
      <c r="AD95" s="7">
        <f t="shared" si="21"/>
        <v>55</v>
      </c>
      <c r="AE95" s="7" t="str">
        <f t="shared" si="22"/>
        <v>HT Over 0.5 Goals</v>
      </c>
      <c r="AF95" s="14"/>
      <c r="AG95" s="14" t="str">
        <f t="shared" si="23"/>
        <v>HT Under 1.5 Goals</v>
      </c>
      <c r="AH95" s="14" t="str">
        <f t="shared" si="24"/>
        <v>LOST</v>
      </c>
      <c r="AI95" s="14"/>
      <c r="AJ95" s="14" t="str">
        <f t="shared" si="14"/>
        <v>LOST</v>
      </c>
      <c r="AL95" s="7" t="str">
        <f t="shared" si="25"/>
        <v>…</v>
      </c>
      <c r="AM95" s="21">
        <f t="shared" si="15"/>
        <v>55.6</v>
      </c>
    </row>
    <row r="96" spans="1:39">
      <c r="A96" s="7">
        <v>94</v>
      </c>
      <c r="B96" s="7" t="str">
        <f t="shared" si="16"/>
        <v>South Africa, Premier League - 18:30</v>
      </c>
      <c r="C96" s="7" t="s">
        <v>11</v>
      </c>
      <c r="D96" s="10" t="s">
        <v>288</v>
      </c>
      <c r="E96" s="6" t="s">
        <v>289</v>
      </c>
      <c r="F96" s="10" t="s">
        <v>290</v>
      </c>
      <c r="G96" s="7" t="s">
        <v>4</v>
      </c>
      <c r="H96" s="10" t="s">
        <v>291</v>
      </c>
      <c r="I96" s="7">
        <v>34</v>
      </c>
      <c r="J96" s="7">
        <v>45</v>
      </c>
      <c r="K96" s="7">
        <v>21</v>
      </c>
      <c r="L96" s="7" t="s">
        <v>16</v>
      </c>
      <c r="M96" s="7" t="s">
        <v>16</v>
      </c>
      <c r="N96" s="7">
        <v>13</v>
      </c>
      <c r="O96" s="6" t="s">
        <v>47</v>
      </c>
      <c r="P96" s="6" t="s">
        <v>33</v>
      </c>
      <c r="Q96" s="7">
        <v>45</v>
      </c>
      <c r="R96" s="7" t="b">
        <v>1</v>
      </c>
      <c r="S96" s="7" t="b">
        <v>1</v>
      </c>
      <c r="T96" s="7" t="s">
        <v>19</v>
      </c>
      <c r="U96" s="11">
        <v>69</v>
      </c>
      <c r="V96" s="11" t="s">
        <v>20</v>
      </c>
      <c r="W96" s="12">
        <v>1.4</v>
      </c>
      <c r="X96" s="12">
        <f t="shared" si="13"/>
        <v>1.25</v>
      </c>
      <c r="Y96" s="13"/>
      <c r="Z96" s="7">
        <f t="shared" si="17"/>
        <v>0</v>
      </c>
      <c r="AA96">
        <f t="shared" si="18"/>
        <v>5</v>
      </c>
      <c r="AB96">
        <f t="shared" si="19"/>
        <v>10</v>
      </c>
      <c r="AC96">
        <f t="shared" si="20"/>
        <v>10</v>
      </c>
      <c r="AD96" s="7">
        <f t="shared" si="21"/>
        <v>75</v>
      </c>
      <c r="AE96" s="7" t="str">
        <f t="shared" si="22"/>
        <v>HT Under 1.5 Goals</v>
      </c>
      <c r="AF96" s="14"/>
      <c r="AG96" s="14" t="str">
        <f t="shared" si="23"/>
        <v>HT Under 1.5 Goals</v>
      </c>
      <c r="AH96" s="14" t="str">
        <f t="shared" si="24"/>
        <v>WON</v>
      </c>
      <c r="AI96" s="14"/>
      <c r="AJ96" s="14" t="str">
        <f t="shared" si="14"/>
        <v>WON</v>
      </c>
      <c r="AL96" s="7" t="str">
        <f t="shared" si="25"/>
        <v>…</v>
      </c>
      <c r="AM96" s="21">
        <f t="shared" si="15"/>
        <v>60.8</v>
      </c>
    </row>
    <row r="97" spans="1:39">
      <c r="A97" s="7">
        <v>95</v>
      </c>
      <c r="B97" s="7" t="str">
        <f t="shared" si="16"/>
        <v>South Africa, Premier League - 18:30</v>
      </c>
      <c r="C97" s="7" t="s">
        <v>11</v>
      </c>
      <c r="D97" s="10" t="s">
        <v>288</v>
      </c>
      <c r="E97" s="6" t="s">
        <v>289</v>
      </c>
      <c r="F97" s="10" t="s">
        <v>292</v>
      </c>
      <c r="G97" s="7" t="s">
        <v>4</v>
      </c>
      <c r="H97" s="10" t="s">
        <v>293</v>
      </c>
      <c r="I97" s="7">
        <v>21</v>
      </c>
      <c r="J97" s="7">
        <v>65</v>
      </c>
      <c r="K97" s="7">
        <v>14</v>
      </c>
      <c r="L97" s="7" t="s">
        <v>16</v>
      </c>
      <c r="M97" s="7" t="s">
        <v>16</v>
      </c>
      <c r="N97" s="7">
        <v>7</v>
      </c>
      <c r="O97" s="6" t="s">
        <v>24</v>
      </c>
      <c r="P97" s="6" t="s">
        <v>33</v>
      </c>
      <c r="Q97" s="7" t="b">
        <v>1</v>
      </c>
      <c r="R97" s="7" t="b">
        <v>1</v>
      </c>
      <c r="S97" s="7" t="b">
        <v>1</v>
      </c>
      <c r="T97" s="7" t="s">
        <v>19</v>
      </c>
      <c r="U97" s="11">
        <v>60</v>
      </c>
      <c r="V97" s="11" t="s">
        <v>20</v>
      </c>
      <c r="W97" s="12">
        <v>1.5</v>
      </c>
      <c r="X97" s="12">
        <f t="shared" si="13"/>
        <v>1.3</v>
      </c>
      <c r="Y97" s="13"/>
      <c r="Z97" s="7">
        <f t="shared" si="17"/>
        <v>10</v>
      </c>
      <c r="AA97">
        <f t="shared" si="18"/>
        <v>10</v>
      </c>
      <c r="AB97">
        <f t="shared" si="19"/>
        <v>5</v>
      </c>
      <c r="AC97">
        <f t="shared" si="20"/>
        <v>10</v>
      </c>
      <c r="AD97" s="7">
        <f t="shared" si="21"/>
        <v>85</v>
      </c>
      <c r="AE97" s="7" t="str">
        <f t="shared" si="22"/>
        <v>HT Under 1.5 Goals</v>
      </c>
      <c r="AF97" s="14"/>
      <c r="AG97" s="14" t="str">
        <f t="shared" si="23"/>
        <v>HT Under 1.5 Goals</v>
      </c>
      <c r="AH97" s="14" t="str">
        <f t="shared" si="24"/>
        <v>WON</v>
      </c>
      <c r="AI97" s="14"/>
      <c r="AJ97" s="14" t="str">
        <f t="shared" si="14"/>
        <v>WON</v>
      </c>
      <c r="AL97" s="7" t="str">
        <f t="shared" si="25"/>
        <v>Prime</v>
      </c>
      <c r="AM97" s="21">
        <f t="shared" si="15"/>
        <v>85.3125</v>
      </c>
    </row>
    <row r="98" spans="1:39">
      <c r="A98" s="7">
        <v>96</v>
      </c>
      <c r="B98" s="7" t="str">
        <f t="shared" si="16"/>
        <v>France, National - 19:00</v>
      </c>
      <c r="C98" s="7" t="s">
        <v>11</v>
      </c>
      <c r="D98" s="10" t="s">
        <v>294</v>
      </c>
      <c r="E98" s="6" t="s">
        <v>164</v>
      </c>
      <c r="F98" s="10" t="s">
        <v>295</v>
      </c>
      <c r="G98" s="7" t="s">
        <v>4</v>
      </c>
      <c r="H98" s="10" t="s">
        <v>296</v>
      </c>
      <c r="I98" s="7">
        <v>31</v>
      </c>
      <c r="J98" s="7">
        <v>51</v>
      </c>
      <c r="K98" s="7">
        <v>19</v>
      </c>
      <c r="L98" s="7" t="s">
        <v>16</v>
      </c>
      <c r="M98" s="7">
        <v>2</v>
      </c>
      <c r="N98" s="7">
        <v>12</v>
      </c>
      <c r="O98" s="6" t="s">
        <v>61</v>
      </c>
      <c r="P98" s="6" t="s">
        <v>96</v>
      </c>
      <c r="Q98" s="7">
        <v>51</v>
      </c>
      <c r="R98" s="7" t="b">
        <v>1</v>
      </c>
      <c r="S98" s="7" t="s">
        <v>19</v>
      </c>
      <c r="T98" s="7" t="s">
        <v>19</v>
      </c>
      <c r="U98" s="11">
        <v>43</v>
      </c>
      <c r="V98" s="11" t="s">
        <v>20</v>
      </c>
      <c r="W98" s="12">
        <v>1.55</v>
      </c>
      <c r="X98" s="12">
        <f t="shared" si="13"/>
        <v>1.3</v>
      </c>
      <c r="Y98" s="13"/>
      <c r="Z98" s="7">
        <f t="shared" si="17"/>
        <v>0</v>
      </c>
      <c r="AA98">
        <f t="shared" si="18"/>
        <v>5</v>
      </c>
      <c r="AB98">
        <f t="shared" si="19"/>
        <v>0</v>
      </c>
      <c r="AC98">
        <f t="shared" si="20"/>
        <v>10</v>
      </c>
      <c r="AD98" s="7">
        <f t="shared" si="21"/>
        <v>65</v>
      </c>
      <c r="AE98" s="7" t="str">
        <f t="shared" si="22"/>
        <v>HT Under 1.5 Goals</v>
      </c>
      <c r="AF98" s="14"/>
      <c r="AG98" s="14" t="str">
        <f t="shared" si="23"/>
        <v>HT Over 0.5 Goals</v>
      </c>
      <c r="AH98" s="14" t="str">
        <f t="shared" si="24"/>
        <v>LOST</v>
      </c>
      <c r="AI98" s="14"/>
      <c r="AJ98" s="14" t="str">
        <f t="shared" si="14"/>
        <v>LOST</v>
      </c>
      <c r="AL98" s="7" t="str">
        <f t="shared" si="25"/>
        <v>…</v>
      </c>
      <c r="AM98" s="21">
        <f t="shared" si="15"/>
        <v>58.9375</v>
      </c>
    </row>
    <row r="99" spans="1:39">
      <c r="A99" s="7">
        <v>97</v>
      </c>
      <c r="B99" s="7" t="str">
        <f t="shared" si="16"/>
        <v xml:space="preserve"> - </v>
      </c>
      <c r="C99" s="7"/>
      <c r="F99" s="10"/>
      <c r="G99" s="7"/>
      <c r="H99" s="10"/>
      <c r="I99" s="7"/>
      <c r="J99" s="7"/>
      <c r="K99" s="7"/>
      <c r="L99" s="7"/>
      <c r="M99" s="7"/>
      <c r="N99" s="7"/>
      <c r="O99" s="6"/>
      <c r="P99" s="6"/>
      <c r="Q99" s="7"/>
      <c r="R99" s="7"/>
      <c r="S99" s="7"/>
      <c r="T99" s="7"/>
      <c r="U99" s="11"/>
      <c r="V99" s="11"/>
      <c r="W99" s="12"/>
      <c r="X99" s="12">
        <f t="shared" si="13"/>
        <v>1.25</v>
      </c>
      <c r="Y99" s="13"/>
      <c r="Z99" s="7">
        <f t="shared" si="17"/>
        <v>0</v>
      </c>
      <c r="AA99">
        <f t="shared" si="18"/>
        <v>10</v>
      </c>
      <c r="AB99">
        <f t="shared" si="19"/>
        <v>0</v>
      </c>
      <c r="AC99">
        <f t="shared" si="20"/>
        <v>0</v>
      </c>
      <c r="AD99" s="7">
        <f t="shared" si="21"/>
        <v>60</v>
      </c>
      <c r="AE99" s="7" t="str">
        <f t="shared" si="22"/>
        <v>HT Under 1.5 Goals</v>
      </c>
      <c r="AF99" s="14"/>
      <c r="AG99" s="14" t="str">
        <f t="shared" si="23"/>
        <v>HT Over 0.5 Goals</v>
      </c>
      <c r="AH99" s="14" t="str">
        <f t="shared" si="24"/>
        <v>LOST</v>
      </c>
      <c r="AI99" s="14"/>
      <c r="AJ99" s="14" t="str">
        <f t="shared" si="14"/>
        <v>LOST</v>
      </c>
      <c r="AL99" s="7" t="str">
        <f t="shared" si="25"/>
        <v>…</v>
      </c>
      <c r="AM99" s="21">
        <f t="shared" si="15"/>
        <v>55</v>
      </c>
    </row>
    <row r="100" spans="1:39">
      <c r="A100" s="7">
        <v>98</v>
      </c>
      <c r="B100" s="7" t="str">
        <f t="shared" si="16"/>
        <v xml:space="preserve"> - </v>
      </c>
      <c r="C100" s="2" t="s">
        <v>344</v>
      </c>
      <c r="F100" s="10"/>
      <c r="G100" s="7"/>
      <c r="H100" s="10"/>
      <c r="I100" s="7"/>
      <c r="J100" s="7"/>
      <c r="K100" s="7"/>
      <c r="L100" s="7"/>
      <c r="M100" s="7"/>
      <c r="N100" s="7"/>
      <c r="O100" s="6"/>
      <c r="P100" s="6"/>
      <c r="Q100" s="7"/>
      <c r="R100" s="7"/>
      <c r="S100" s="7"/>
      <c r="T100" s="7"/>
      <c r="U100" s="11"/>
      <c r="V100" s="11"/>
      <c r="W100" s="12"/>
      <c r="X100" s="12">
        <f t="shared" si="13"/>
        <v>1.25</v>
      </c>
      <c r="Y100" s="13"/>
      <c r="Z100" s="7">
        <f t="shared" si="17"/>
        <v>0</v>
      </c>
      <c r="AA100">
        <f t="shared" si="18"/>
        <v>10</v>
      </c>
      <c r="AB100">
        <f t="shared" si="19"/>
        <v>0</v>
      </c>
      <c r="AC100">
        <f t="shared" si="20"/>
        <v>0</v>
      </c>
      <c r="AD100" s="7">
        <f t="shared" si="21"/>
        <v>60</v>
      </c>
      <c r="AE100" s="7" t="str">
        <f t="shared" si="22"/>
        <v>HT Under 1.5 Goals</v>
      </c>
      <c r="AF100" s="14"/>
      <c r="AG100" s="14" t="str">
        <f t="shared" si="23"/>
        <v>HT Over 0.5 Goals</v>
      </c>
      <c r="AH100" s="14" t="str">
        <f t="shared" si="24"/>
        <v>LOST</v>
      </c>
      <c r="AI100" s="14"/>
      <c r="AJ100" s="14" t="str">
        <f t="shared" si="14"/>
        <v>LOST</v>
      </c>
      <c r="AL100" s="7" t="str">
        <f t="shared" si="25"/>
        <v>…</v>
      </c>
      <c r="AM100" s="21">
        <f t="shared" si="15"/>
        <v>55</v>
      </c>
    </row>
    <row r="101" spans="1:39">
      <c r="A101" s="7">
        <v>99</v>
      </c>
      <c r="B101" s="7" t="str">
        <f t="shared" si="16"/>
        <v>Armenia, Premier League - 12:00</v>
      </c>
      <c r="C101" s="7"/>
      <c r="D101" s="10" t="s">
        <v>308</v>
      </c>
      <c r="E101" s="6" t="s">
        <v>39</v>
      </c>
      <c r="F101" s="10" t="s">
        <v>309</v>
      </c>
      <c r="G101" s="7" t="s">
        <v>4</v>
      </c>
      <c r="H101" s="10" t="s">
        <v>310</v>
      </c>
      <c r="I101" s="7">
        <v>28</v>
      </c>
      <c r="J101" s="7">
        <v>44</v>
      </c>
      <c r="K101" s="7">
        <v>29</v>
      </c>
      <c r="L101" s="7" t="s">
        <v>16</v>
      </c>
      <c r="M101" s="7">
        <v>1</v>
      </c>
      <c r="N101" s="7">
        <v>1</v>
      </c>
      <c r="O101" s="6" t="s">
        <v>24</v>
      </c>
      <c r="P101" s="6" t="s">
        <v>47</v>
      </c>
      <c r="Q101" s="7">
        <v>44</v>
      </c>
      <c r="R101" s="7" t="b">
        <v>1</v>
      </c>
      <c r="S101" s="7" t="s">
        <v>19</v>
      </c>
      <c r="T101" s="7" t="b">
        <v>1</v>
      </c>
      <c r="U101" s="11">
        <v>39</v>
      </c>
      <c r="V101" s="11" t="s">
        <v>42</v>
      </c>
      <c r="W101" s="12">
        <v>1.65</v>
      </c>
      <c r="X101" s="12">
        <f t="shared" si="13"/>
        <v>1.35</v>
      </c>
      <c r="Y101" s="13"/>
      <c r="Z101" s="7">
        <f t="shared" si="17"/>
        <v>0</v>
      </c>
      <c r="AA101">
        <f t="shared" si="18"/>
        <v>10</v>
      </c>
      <c r="AB101">
        <f t="shared" si="19"/>
        <v>0</v>
      </c>
      <c r="AC101">
        <f t="shared" si="20"/>
        <v>5</v>
      </c>
      <c r="AD101" s="7">
        <f t="shared" si="21"/>
        <v>65</v>
      </c>
      <c r="AE101" s="7" t="str">
        <f t="shared" si="22"/>
        <v>HT Under 1.5 Goals</v>
      </c>
      <c r="AF101" s="14"/>
      <c r="AG101" s="14" t="str">
        <f t="shared" si="23"/>
        <v>HT Under 1.5 Goals</v>
      </c>
      <c r="AH101" s="14" t="str">
        <f t="shared" si="24"/>
        <v>WON</v>
      </c>
      <c r="AI101" s="14"/>
      <c r="AJ101" s="14" t="str">
        <f t="shared" si="14"/>
        <v>WON</v>
      </c>
      <c r="AL101" s="7" t="str">
        <f t="shared" si="25"/>
        <v>…</v>
      </c>
      <c r="AM101" s="21">
        <f t="shared" si="15"/>
        <v>54</v>
      </c>
    </row>
    <row r="102" spans="1:39">
      <c r="A102" s="7">
        <v>100</v>
      </c>
      <c r="B102" s="7" t="str">
        <f t="shared" si="16"/>
        <v>Macedonia, 1. MFL - 14:00</v>
      </c>
      <c r="C102" s="7"/>
      <c r="D102" s="10" t="s">
        <v>70</v>
      </c>
      <c r="E102" s="6" t="s">
        <v>63</v>
      </c>
      <c r="F102" s="10" t="s">
        <v>311</v>
      </c>
      <c r="G102" s="7" t="s">
        <v>4</v>
      </c>
      <c r="H102" s="10" t="s">
        <v>312</v>
      </c>
      <c r="I102" s="7">
        <v>25</v>
      </c>
      <c r="J102" s="7">
        <v>45</v>
      </c>
      <c r="K102" s="7">
        <v>29</v>
      </c>
      <c r="L102" s="7" t="s">
        <v>16</v>
      </c>
      <c r="M102" s="7">
        <v>1</v>
      </c>
      <c r="N102" s="7">
        <v>4</v>
      </c>
      <c r="O102" s="6" t="s">
        <v>120</v>
      </c>
      <c r="P102" s="6" t="s">
        <v>69</v>
      </c>
      <c r="Q102" s="7">
        <v>45</v>
      </c>
      <c r="R102" s="7" t="b">
        <v>1</v>
      </c>
      <c r="S102" s="7" t="s">
        <v>19</v>
      </c>
      <c r="T102" s="7" t="b">
        <v>1</v>
      </c>
      <c r="U102" s="11">
        <v>55</v>
      </c>
      <c r="V102" s="11" t="s">
        <v>42</v>
      </c>
      <c r="W102" s="12">
        <v>1.6</v>
      </c>
      <c r="X102" s="12">
        <f t="shared" si="13"/>
        <v>1.3</v>
      </c>
      <c r="Y102" s="13"/>
      <c r="Z102" s="7">
        <f t="shared" si="17"/>
        <v>0</v>
      </c>
      <c r="AA102">
        <f t="shared" si="18"/>
        <v>10</v>
      </c>
      <c r="AB102">
        <f t="shared" si="19"/>
        <v>5</v>
      </c>
      <c r="AC102">
        <f t="shared" si="20"/>
        <v>5</v>
      </c>
      <c r="AD102" s="7">
        <f t="shared" si="21"/>
        <v>70</v>
      </c>
      <c r="AE102" s="7" t="str">
        <f t="shared" si="22"/>
        <v>HT Under 1.5 Goals</v>
      </c>
      <c r="AF102" s="14"/>
      <c r="AG102" s="14" t="str">
        <f t="shared" si="23"/>
        <v>HT Under 1.5 Goals</v>
      </c>
      <c r="AH102" s="14" t="str">
        <f t="shared" si="24"/>
        <v>WON</v>
      </c>
      <c r="AI102" s="14"/>
      <c r="AJ102" s="14" t="str">
        <f t="shared" si="14"/>
        <v>WON</v>
      </c>
      <c r="AL102" s="7" t="str">
        <f t="shared" si="25"/>
        <v>…</v>
      </c>
      <c r="AM102" s="21">
        <f t="shared" si="15"/>
        <v>62</v>
      </c>
    </row>
    <row r="103" spans="1:39">
      <c r="A103" s="7">
        <v>101</v>
      </c>
      <c r="B103" s="7" t="str">
        <f t="shared" si="16"/>
        <v>Greece, Football League - 14:00</v>
      </c>
      <c r="C103" s="7" t="s">
        <v>11</v>
      </c>
      <c r="D103" s="10" t="s">
        <v>81</v>
      </c>
      <c r="E103" s="6" t="s">
        <v>63</v>
      </c>
      <c r="F103" s="10" t="s">
        <v>313</v>
      </c>
      <c r="G103" s="7" t="s">
        <v>4</v>
      </c>
      <c r="H103" s="10" t="s">
        <v>314</v>
      </c>
      <c r="I103" s="7">
        <v>16</v>
      </c>
      <c r="J103" s="7">
        <v>68</v>
      </c>
      <c r="K103" s="7">
        <v>16</v>
      </c>
      <c r="L103" s="7" t="s">
        <v>16</v>
      </c>
      <c r="M103" s="7">
        <v>1</v>
      </c>
      <c r="N103" s="7">
        <v>0</v>
      </c>
      <c r="O103" s="6" t="s">
        <v>24</v>
      </c>
      <c r="P103" s="6" t="s">
        <v>24</v>
      </c>
      <c r="Q103" s="7" t="b">
        <v>1</v>
      </c>
      <c r="R103" s="7" t="b">
        <v>1</v>
      </c>
      <c r="S103" s="7" t="s">
        <v>19</v>
      </c>
      <c r="T103" s="7" t="b">
        <v>1</v>
      </c>
      <c r="U103" s="11">
        <v>77</v>
      </c>
      <c r="V103" s="11" t="s">
        <v>20</v>
      </c>
      <c r="W103" s="12">
        <v>1.4</v>
      </c>
      <c r="X103" s="12">
        <f t="shared" si="13"/>
        <v>1.25</v>
      </c>
      <c r="Y103" s="13"/>
      <c r="Z103" s="7">
        <f t="shared" si="17"/>
        <v>10</v>
      </c>
      <c r="AA103">
        <f t="shared" si="18"/>
        <v>10</v>
      </c>
      <c r="AB103">
        <f t="shared" si="19"/>
        <v>10</v>
      </c>
      <c r="AC103">
        <f t="shared" si="20"/>
        <v>10</v>
      </c>
      <c r="AD103" s="7">
        <f t="shared" si="21"/>
        <v>90</v>
      </c>
      <c r="AE103" s="7" t="str">
        <f t="shared" si="22"/>
        <v>HT Under 1.5 Goals</v>
      </c>
      <c r="AF103" s="14"/>
      <c r="AG103" s="14" t="str">
        <f t="shared" si="23"/>
        <v>HT Under 1.5 Goals</v>
      </c>
      <c r="AH103" s="14" t="str">
        <f t="shared" si="24"/>
        <v>WON</v>
      </c>
      <c r="AI103" s="14"/>
      <c r="AJ103" s="14" t="str">
        <f t="shared" si="14"/>
        <v>WON</v>
      </c>
      <c r="AL103" s="7" t="str">
        <f t="shared" si="25"/>
        <v>Prime</v>
      </c>
      <c r="AM103" s="21">
        <f t="shared" si="15"/>
        <v>91.65</v>
      </c>
    </row>
    <row r="104" spans="1:39">
      <c r="A104" s="7">
        <v>102</v>
      </c>
      <c r="B104" s="7" t="str">
        <f t="shared" si="16"/>
        <v>Montenegro, 1. CFL  - 14:30</v>
      </c>
      <c r="C104" s="7" t="s">
        <v>11</v>
      </c>
      <c r="D104" s="10" t="s">
        <v>315</v>
      </c>
      <c r="E104" s="6" t="s">
        <v>89</v>
      </c>
      <c r="F104" s="10" t="s">
        <v>316</v>
      </c>
      <c r="G104" s="7" t="s">
        <v>4</v>
      </c>
      <c r="H104" s="10" t="s">
        <v>317</v>
      </c>
      <c r="I104" s="7">
        <v>23</v>
      </c>
      <c r="J104" s="7">
        <v>55</v>
      </c>
      <c r="K104" s="7">
        <v>22</v>
      </c>
      <c r="L104" s="7" t="s">
        <v>16</v>
      </c>
      <c r="M104" s="7" t="s">
        <v>16</v>
      </c>
      <c r="N104" s="7">
        <v>1</v>
      </c>
      <c r="O104" s="6" t="s">
        <v>24</v>
      </c>
      <c r="P104" s="6" t="s">
        <v>24</v>
      </c>
      <c r="Q104" s="7" t="b">
        <v>1</v>
      </c>
      <c r="R104" s="7" t="b">
        <v>1</v>
      </c>
      <c r="S104" s="7" t="b">
        <v>1</v>
      </c>
      <c r="T104" s="7" t="b">
        <v>1</v>
      </c>
      <c r="U104" s="11">
        <v>44</v>
      </c>
      <c r="V104" s="11" t="s">
        <v>42</v>
      </c>
      <c r="W104" s="12">
        <v>1.5</v>
      </c>
      <c r="X104" s="12">
        <f t="shared" si="13"/>
        <v>1.3</v>
      </c>
      <c r="Y104" s="13"/>
      <c r="Z104" s="7">
        <f t="shared" si="17"/>
        <v>10</v>
      </c>
      <c r="AA104">
        <f t="shared" si="18"/>
        <v>10</v>
      </c>
      <c r="AB104">
        <f t="shared" si="19"/>
        <v>0</v>
      </c>
      <c r="AC104">
        <f t="shared" si="20"/>
        <v>5</v>
      </c>
      <c r="AD104" s="7">
        <f t="shared" si="21"/>
        <v>75</v>
      </c>
      <c r="AE104" s="7" t="str">
        <f t="shared" si="22"/>
        <v>HT Under 1.5 Goals</v>
      </c>
      <c r="AF104" s="14"/>
      <c r="AG104" s="14" t="str">
        <f t="shared" si="23"/>
        <v>HT Under 1.5 Goals</v>
      </c>
      <c r="AH104" s="14" t="str">
        <f t="shared" si="24"/>
        <v>WON</v>
      </c>
      <c r="AI104" s="14"/>
      <c r="AJ104" s="14" t="str">
        <f t="shared" si="14"/>
        <v>WON</v>
      </c>
      <c r="AL104" s="7" t="str">
        <f t="shared" si="25"/>
        <v>Prime</v>
      </c>
      <c r="AM104" s="21">
        <f t="shared" si="15"/>
        <v>76.1875</v>
      </c>
    </row>
    <row r="105" spans="1:39">
      <c r="A105" s="7">
        <v>103</v>
      </c>
      <c r="B105" s="7" t="str">
        <f t="shared" si="16"/>
        <v>Montenegro, 1. CFL  - 14:30</v>
      </c>
      <c r="C105" s="7" t="s">
        <v>11</v>
      </c>
      <c r="D105" s="10" t="s">
        <v>315</v>
      </c>
      <c r="E105" s="6" t="s">
        <v>89</v>
      </c>
      <c r="F105" s="10" t="s">
        <v>318</v>
      </c>
      <c r="G105" s="7" t="s">
        <v>4</v>
      </c>
      <c r="H105" s="10" t="s">
        <v>319</v>
      </c>
      <c r="I105" s="7">
        <v>29</v>
      </c>
      <c r="J105" s="7">
        <v>51</v>
      </c>
      <c r="K105" s="7">
        <v>20</v>
      </c>
      <c r="L105" s="7" t="s">
        <v>16</v>
      </c>
      <c r="M105" s="7">
        <v>1</v>
      </c>
      <c r="N105" s="7">
        <v>9</v>
      </c>
      <c r="O105" s="6" t="s">
        <v>47</v>
      </c>
      <c r="P105" s="6" t="s">
        <v>75</v>
      </c>
      <c r="Q105" s="7">
        <v>51</v>
      </c>
      <c r="R105" s="7" t="b">
        <v>1</v>
      </c>
      <c r="S105" s="7" t="s">
        <v>19</v>
      </c>
      <c r="T105" s="7" t="s">
        <v>19</v>
      </c>
      <c r="U105" s="11">
        <v>42</v>
      </c>
      <c r="V105" s="11" t="s">
        <v>42</v>
      </c>
      <c r="W105" s="12">
        <v>1.4</v>
      </c>
      <c r="X105" s="12">
        <f t="shared" si="13"/>
        <v>1.25</v>
      </c>
      <c r="Y105" s="13"/>
      <c r="Z105" s="7">
        <f t="shared" si="17"/>
        <v>0</v>
      </c>
      <c r="AA105">
        <f t="shared" si="18"/>
        <v>5</v>
      </c>
      <c r="AB105">
        <f t="shared" si="19"/>
        <v>0</v>
      </c>
      <c r="AC105">
        <f t="shared" si="20"/>
        <v>5</v>
      </c>
      <c r="AD105" s="7">
        <f t="shared" si="21"/>
        <v>60</v>
      </c>
      <c r="AE105" s="7" t="str">
        <f t="shared" si="22"/>
        <v>HT Under 1.5 Goals</v>
      </c>
      <c r="AF105" s="14"/>
      <c r="AG105" s="14" t="str">
        <f t="shared" si="23"/>
        <v>HT Under 1.5 Goals</v>
      </c>
      <c r="AH105" s="14" t="str">
        <f t="shared" si="24"/>
        <v>WON</v>
      </c>
      <c r="AI105" s="14"/>
      <c r="AJ105" s="14" t="str">
        <f t="shared" si="14"/>
        <v>WON</v>
      </c>
      <c r="AL105" s="7" t="str">
        <f t="shared" si="25"/>
        <v>…</v>
      </c>
      <c r="AM105" s="21">
        <f t="shared" si="15"/>
        <v>61.9375</v>
      </c>
    </row>
    <row r="106" spans="1:39">
      <c r="A106" s="7">
        <v>104</v>
      </c>
      <c r="B106" s="7" t="str">
        <f t="shared" si="16"/>
        <v>Italy, Serie C - 15:30</v>
      </c>
      <c r="C106" s="7" t="s">
        <v>11</v>
      </c>
      <c r="D106" s="10" t="s">
        <v>231</v>
      </c>
      <c r="E106" s="6" t="s">
        <v>108</v>
      </c>
      <c r="F106" s="10" t="s">
        <v>320</v>
      </c>
      <c r="G106" s="7" t="s">
        <v>4</v>
      </c>
      <c r="H106" s="10" t="s">
        <v>321</v>
      </c>
      <c r="I106" s="7">
        <v>25</v>
      </c>
      <c r="J106" s="7">
        <v>55</v>
      </c>
      <c r="K106" s="7">
        <v>20</v>
      </c>
      <c r="L106" s="7" t="s">
        <v>16</v>
      </c>
      <c r="M106" s="7">
        <v>1</v>
      </c>
      <c r="N106" s="7">
        <v>5</v>
      </c>
      <c r="O106" s="6" t="s">
        <v>24</v>
      </c>
      <c r="P106" s="6" t="s">
        <v>120</v>
      </c>
      <c r="Q106" s="7" t="b">
        <v>1</v>
      </c>
      <c r="R106" s="7" t="b">
        <v>1</v>
      </c>
      <c r="S106" s="7" t="s">
        <v>19</v>
      </c>
      <c r="T106" s="7" t="b">
        <v>1</v>
      </c>
      <c r="U106" s="11">
        <v>63</v>
      </c>
      <c r="V106" s="11" t="s">
        <v>42</v>
      </c>
      <c r="W106" s="12">
        <v>1.55</v>
      </c>
      <c r="X106" s="12">
        <f t="shared" si="13"/>
        <v>1.3</v>
      </c>
      <c r="Y106" s="13"/>
      <c r="Z106" s="7">
        <f t="shared" si="17"/>
        <v>10</v>
      </c>
      <c r="AA106">
        <f t="shared" si="18"/>
        <v>10</v>
      </c>
      <c r="AB106">
        <f t="shared" si="19"/>
        <v>10</v>
      </c>
      <c r="AC106">
        <f t="shared" si="20"/>
        <v>5</v>
      </c>
      <c r="AD106" s="7">
        <f t="shared" si="21"/>
        <v>85</v>
      </c>
      <c r="AE106" s="7" t="str">
        <f t="shared" si="22"/>
        <v>HT Under 1.5 Goals</v>
      </c>
      <c r="AF106" s="14"/>
      <c r="AG106" s="14" t="str">
        <f t="shared" si="23"/>
        <v>HT Under 1.5 Goals</v>
      </c>
      <c r="AH106" s="14" t="str">
        <f t="shared" si="24"/>
        <v>WON</v>
      </c>
      <c r="AI106" s="14"/>
      <c r="AJ106" s="14" t="str">
        <f t="shared" si="14"/>
        <v>WON</v>
      </c>
      <c r="AL106" s="7" t="str">
        <f t="shared" si="25"/>
        <v>Prime</v>
      </c>
      <c r="AM106" s="21">
        <f t="shared" si="15"/>
        <v>79.787499999999994</v>
      </c>
    </row>
    <row r="107" spans="1:39">
      <c r="A107" s="7">
        <v>105</v>
      </c>
      <c r="B107" s="7" t="str">
        <f t="shared" si="16"/>
        <v>Israel, Premier League - 17:00</v>
      </c>
      <c r="C107" s="7" t="s">
        <v>11</v>
      </c>
      <c r="D107" s="10" t="s">
        <v>322</v>
      </c>
      <c r="E107" s="6" t="s">
        <v>135</v>
      </c>
      <c r="F107" s="10" t="s">
        <v>323</v>
      </c>
      <c r="G107" s="7" t="s">
        <v>4</v>
      </c>
      <c r="H107" s="10" t="s">
        <v>324</v>
      </c>
      <c r="I107" s="7">
        <v>22</v>
      </c>
      <c r="J107" s="7">
        <v>52</v>
      </c>
      <c r="K107" s="7">
        <v>26</v>
      </c>
      <c r="L107" s="7" t="s">
        <v>16</v>
      </c>
      <c r="M107" s="7">
        <v>2</v>
      </c>
      <c r="N107" s="7">
        <v>4</v>
      </c>
      <c r="O107" s="6" t="s">
        <v>17</v>
      </c>
      <c r="P107" s="6" t="s">
        <v>17</v>
      </c>
      <c r="Q107" s="7">
        <v>52</v>
      </c>
      <c r="R107" s="7" t="b">
        <v>1</v>
      </c>
      <c r="S107" s="7" t="s">
        <v>19</v>
      </c>
      <c r="T107" s="7" t="b">
        <v>1</v>
      </c>
      <c r="U107" s="11">
        <v>54</v>
      </c>
      <c r="V107" s="11" t="s">
        <v>48</v>
      </c>
      <c r="W107" s="12">
        <v>1.6</v>
      </c>
      <c r="X107" s="12">
        <f t="shared" si="13"/>
        <v>1.3</v>
      </c>
      <c r="Y107" s="13"/>
      <c r="Z107" s="7">
        <f t="shared" si="17"/>
        <v>0</v>
      </c>
      <c r="AA107">
        <f t="shared" si="18"/>
        <v>10</v>
      </c>
      <c r="AB107">
        <f t="shared" si="19"/>
        <v>5</v>
      </c>
      <c r="AC107">
        <f t="shared" si="20"/>
        <v>0</v>
      </c>
      <c r="AD107" s="7">
        <f t="shared" si="21"/>
        <v>65</v>
      </c>
      <c r="AE107" s="7" t="str">
        <f t="shared" si="22"/>
        <v>HT Under 1.5 Goals</v>
      </c>
      <c r="AF107" s="14"/>
      <c r="AG107" s="14" t="str">
        <f t="shared" si="23"/>
        <v>HT Over 0.5 Goals</v>
      </c>
      <c r="AH107" s="14" t="str">
        <f t="shared" si="24"/>
        <v>LOST</v>
      </c>
      <c r="AI107" s="14"/>
      <c r="AJ107" s="14" t="str">
        <f t="shared" si="14"/>
        <v>LOST</v>
      </c>
      <c r="AL107" s="7" t="str">
        <f t="shared" si="25"/>
        <v>…</v>
      </c>
      <c r="AM107" s="21">
        <f t="shared" si="15"/>
        <v>78.05</v>
      </c>
    </row>
    <row r="108" spans="1:39">
      <c r="A108" s="7">
        <v>106</v>
      </c>
      <c r="B108" s="7" t="str">
        <f t="shared" si="16"/>
        <v>Italy, Serie A - 17:30</v>
      </c>
      <c r="C108" s="7" t="s">
        <v>11</v>
      </c>
      <c r="D108" s="10" t="s">
        <v>282</v>
      </c>
      <c r="E108" s="6" t="s">
        <v>143</v>
      </c>
      <c r="F108" s="10" t="s">
        <v>325</v>
      </c>
      <c r="G108" s="7" t="s">
        <v>4</v>
      </c>
      <c r="H108" s="10" t="s">
        <v>326</v>
      </c>
      <c r="I108" s="7">
        <v>24</v>
      </c>
      <c r="J108" s="7">
        <v>59</v>
      </c>
      <c r="K108" s="7">
        <v>17</v>
      </c>
      <c r="L108" s="7" t="s">
        <v>16</v>
      </c>
      <c r="M108" s="7">
        <v>1</v>
      </c>
      <c r="N108" s="7">
        <v>7</v>
      </c>
      <c r="O108" s="6" t="s">
        <v>24</v>
      </c>
      <c r="P108" s="6" t="s">
        <v>69</v>
      </c>
      <c r="Q108" s="7" t="b">
        <v>1</v>
      </c>
      <c r="R108" s="7" t="b">
        <v>1</v>
      </c>
      <c r="S108" s="7" t="s">
        <v>19</v>
      </c>
      <c r="T108" s="7" t="s">
        <v>19</v>
      </c>
      <c r="U108" s="11">
        <v>49</v>
      </c>
      <c r="V108" s="11" t="s">
        <v>48</v>
      </c>
      <c r="W108" s="12">
        <v>1.55</v>
      </c>
      <c r="X108" s="12">
        <f t="shared" si="13"/>
        <v>1.3</v>
      </c>
      <c r="Y108" s="13"/>
      <c r="Z108" s="7">
        <f t="shared" si="17"/>
        <v>10</v>
      </c>
      <c r="AA108">
        <f t="shared" si="18"/>
        <v>10</v>
      </c>
      <c r="AB108">
        <f t="shared" si="19"/>
        <v>5</v>
      </c>
      <c r="AC108">
        <f t="shared" si="20"/>
        <v>0</v>
      </c>
      <c r="AD108" s="7">
        <f t="shared" si="21"/>
        <v>75</v>
      </c>
      <c r="AE108" s="7" t="str">
        <f t="shared" si="22"/>
        <v>HT Under 1.5 Goals</v>
      </c>
      <c r="AF108" s="14"/>
      <c r="AG108" s="14" t="str">
        <f t="shared" si="23"/>
        <v>HT Under 1.5 Goals</v>
      </c>
      <c r="AH108" s="14" t="str">
        <f t="shared" si="24"/>
        <v>WON</v>
      </c>
      <c r="AI108" s="14"/>
      <c r="AJ108" s="14" t="str">
        <f t="shared" si="14"/>
        <v>WON</v>
      </c>
      <c r="AL108" s="7" t="str">
        <f t="shared" si="25"/>
        <v>Prime</v>
      </c>
      <c r="AM108" s="21">
        <f t="shared" si="15"/>
        <v>66.4375</v>
      </c>
    </row>
    <row r="109" spans="1:39">
      <c r="A109" s="7">
        <v>107</v>
      </c>
      <c r="B109" s="7" t="str">
        <f t="shared" si="16"/>
        <v>Greece, Super League - 17:30</v>
      </c>
      <c r="C109" s="7" t="s">
        <v>11</v>
      </c>
      <c r="D109" s="10" t="s">
        <v>55</v>
      </c>
      <c r="E109" s="6" t="s">
        <v>143</v>
      </c>
      <c r="F109" s="10" t="s">
        <v>327</v>
      </c>
      <c r="G109" s="7" t="s">
        <v>4</v>
      </c>
      <c r="H109" s="10" t="s">
        <v>105</v>
      </c>
      <c r="I109" s="7">
        <v>27</v>
      </c>
      <c r="J109" s="7">
        <v>55</v>
      </c>
      <c r="K109" s="7">
        <v>18</v>
      </c>
      <c r="L109" s="7" t="s">
        <v>16</v>
      </c>
      <c r="M109" s="7">
        <v>1</v>
      </c>
      <c r="N109" s="7">
        <v>9</v>
      </c>
      <c r="O109" s="6" t="s">
        <v>120</v>
      </c>
      <c r="P109" s="6" t="s">
        <v>120</v>
      </c>
      <c r="Q109" s="7" t="b">
        <v>1</v>
      </c>
      <c r="R109" s="7" t="b">
        <v>1</v>
      </c>
      <c r="S109" s="7" t="s">
        <v>19</v>
      </c>
      <c r="T109" s="7" t="s">
        <v>19</v>
      </c>
      <c r="U109" s="11">
        <v>39</v>
      </c>
      <c r="V109" s="11" t="s">
        <v>20</v>
      </c>
      <c r="W109" s="12">
        <v>1.4</v>
      </c>
      <c r="X109" s="12">
        <f t="shared" si="13"/>
        <v>1.25</v>
      </c>
      <c r="Y109" s="13"/>
      <c r="Z109" s="7">
        <f t="shared" si="17"/>
        <v>10</v>
      </c>
      <c r="AA109">
        <f t="shared" si="18"/>
        <v>5</v>
      </c>
      <c r="AB109">
        <f t="shared" si="19"/>
        <v>0</v>
      </c>
      <c r="AC109">
        <f t="shared" si="20"/>
        <v>10</v>
      </c>
      <c r="AD109" s="7">
        <f t="shared" si="21"/>
        <v>75</v>
      </c>
      <c r="AE109" s="7" t="str">
        <f t="shared" si="22"/>
        <v>HT Under 1.5 Goals</v>
      </c>
      <c r="AF109" s="14"/>
      <c r="AG109" s="14" t="str">
        <f t="shared" si="23"/>
        <v>HT Under 1.5 Goals</v>
      </c>
      <c r="AH109" s="14" t="str">
        <f t="shared" si="24"/>
        <v>WON</v>
      </c>
      <c r="AI109" s="14"/>
      <c r="AJ109" s="14" t="str">
        <f t="shared" si="14"/>
        <v>WON</v>
      </c>
      <c r="AL109" s="7" t="str">
        <f t="shared" si="25"/>
        <v>Prime</v>
      </c>
      <c r="AM109" s="21">
        <f t="shared" si="15"/>
        <v>63.1875</v>
      </c>
    </row>
    <row r="110" spans="1:39">
      <c r="A110" s="7">
        <v>108</v>
      </c>
      <c r="B110" s="7" t="str">
        <f t="shared" si="16"/>
        <v>Italy, Serie C - 17:30</v>
      </c>
      <c r="C110" s="7" t="s">
        <v>11</v>
      </c>
      <c r="D110" s="10" t="s">
        <v>231</v>
      </c>
      <c r="E110" s="6" t="s">
        <v>143</v>
      </c>
      <c r="F110" s="10" t="s">
        <v>328</v>
      </c>
      <c r="G110" s="7" t="s">
        <v>4</v>
      </c>
      <c r="H110" s="10" t="s">
        <v>329</v>
      </c>
      <c r="I110" s="7">
        <v>17</v>
      </c>
      <c r="J110" s="7">
        <v>66</v>
      </c>
      <c r="K110" s="7">
        <v>18</v>
      </c>
      <c r="L110" s="7" t="s">
        <v>16</v>
      </c>
      <c r="M110" s="7" t="s">
        <v>16</v>
      </c>
      <c r="N110" s="7">
        <v>1</v>
      </c>
      <c r="O110" s="6" t="s">
        <v>69</v>
      </c>
      <c r="P110" s="6" t="s">
        <v>69</v>
      </c>
      <c r="Q110" s="7" t="b">
        <v>1</v>
      </c>
      <c r="R110" s="7" t="b">
        <v>1</v>
      </c>
      <c r="S110" s="7" t="b">
        <v>1</v>
      </c>
      <c r="T110" s="7" t="b">
        <v>1</v>
      </c>
      <c r="U110" s="11">
        <v>75</v>
      </c>
      <c r="V110" s="11" t="s">
        <v>20</v>
      </c>
      <c r="W110" s="12">
        <v>1.5</v>
      </c>
      <c r="X110" s="12">
        <f t="shared" si="13"/>
        <v>1.3</v>
      </c>
      <c r="Y110" s="13"/>
      <c r="Z110" s="7">
        <f t="shared" si="17"/>
        <v>10</v>
      </c>
      <c r="AA110">
        <f t="shared" si="18"/>
        <v>10</v>
      </c>
      <c r="AB110">
        <f t="shared" si="19"/>
        <v>10</v>
      </c>
      <c r="AC110">
        <f t="shared" si="20"/>
        <v>10</v>
      </c>
      <c r="AD110" s="7">
        <f t="shared" si="21"/>
        <v>90</v>
      </c>
      <c r="AE110" s="7" t="str">
        <f t="shared" si="22"/>
        <v>HT Under 1.5 Goals</v>
      </c>
      <c r="AF110" s="14"/>
      <c r="AG110" s="14" t="str">
        <f t="shared" si="23"/>
        <v>HT Over 0.5 Goals</v>
      </c>
      <c r="AH110" s="14" t="str">
        <f t="shared" si="24"/>
        <v>LOST</v>
      </c>
      <c r="AI110" s="14"/>
      <c r="AJ110" s="14" t="str">
        <f t="shared" si="14"/>
        <v>LOST</v>
      </c>
      <c r="AL110" s="7" t="str">
        <f t="shared" si="25"/>
        <v>Prime</v>
      </c>
      <c r="AM110" s="21">
        <f t="shared" si="15"/>
        <v>94.625</v>
      </c>
    </row>
    <row r="111" spans="1:39">
      <c r="A111" s="7">
        <v>109</v>
      </c>
      <c r="B111" s="7" t="str">
        <f t="shared" si="16"/>
        <v>South Africa, Premier League - 18:30</v>
      </c>
      <c r="C111" s="7" t="s">
        <v>11</v>
      </c>
      <c r="D111" s="10" t="s">
        <v>288</v>
      </c>
      <c r="E111" s="6" t="s">
        <v>289</v>
      </c>
      <c r="F111" s="10" t="s">
        <v>330</v>
      </c>
      <c r="G111" s="7" t="s">
        <v>4</v>
      </c>
      <c r="H111" s="10" t="s">
        <v>331</v>
      </c>
      <c r="I111" s="7">
        <v>33</v>
      </c>
      <c r="J111" s="7">
        <v>54</v>
      </c>
      <c r="K111" s="7">
        <v>13</v>
      </c>
      <c r="L111" s="7" t="s">
        <v>16</v>
      </c>
      <c r="M111" s="7">
        <v>1</v>
      </c>
      <c r="N111" s="7">
        <v>20</v>
      </c>
      <c r="O111" s="6" t="s">
        <v>47</v>
      </c>
      <c r="P111" s="6" t="s">
        <v>33</v>
      </c>
      <c r="Q111" s="7" t="b">
        <v>1</v>
      </c>
      <c r="R111" s="7" t="b">
        <v>1</v>
      </c>
      <c r="S111" s="7" t="s">
        <v>19</v>
      </c>
      <c r="T111" s="7" t="s">
        <v>19</v>
      </c>
      <c r="U111" s="11">
        <v>58</v>
      </c>
      <c r="V111" s="11" t="s">
        <v>48</v>
      </c>
      <c r="W111" s="12">
        <v>1.5</v>
      </c>
      <c r="X111" s="12">
        <f t="shared" si="13"/>
        <v>1.3</v>
      </c>
      <c r="Y111" s="13"/>
      <c r="Z111" s="7">
        <f t="shared" si="17"/>
        <v>10</v>
      </c>
      <c r="AA111">
        <f t="shared" si="18"/>
        <v>0</v>
      </c>
      <c r="AB111">
        <f t="shared" si="19"/>
        <v>5</v>
      </c>
      <c r="AC111">
        <f t="shared" si="20"/>
        <v>0</v>
      </c>
      <c r="AD111" s="7">
        <f t="shared" si="21"/>
        <v>65</v>
      </c>
      <c r="AE111" s="7" t="str">
        <f t="shared" si="22"/>
        <v>HT Under 1.5 Goals</v>
      </c>
      <c r="AF111" s="14"/>
      <c r="AG111" s="14" t="str">
        <f t="shared" si="23"/>
        <v>HT Under 1.5 Goals</v>
      </c>
      <c r="AH111" s="14" t="str">
        <f t="shared" si="24"/>
        <v>WON</v>
      </c>
      <c r="AI111" s="14"/>
      <c r="AJ111" s="14" t="str">
        <f t="shared" si="14"/>
        <v>WON</v>
      </c>
      <c r="AL111" s="7" t="str">
        <f t="shared" si="25"/>
        <v>…</v>
      </c>
      <c r="AM111" s="21">
        <f t="shared" si="15"/>
        <v>68.474999999999994</v>
      </c>
    </row>
    <row r="112" spans="1:39">
      <c r="A112" s="7">
        <v>110</v>
      </c>
      <c r="B112" s="7" t="str">
        <f t="shared" si="16"/>
        <v>South Africa, Premier League - 18:30</v>
      </c>
      <c r="C112" s="7" t="s">
        <v>11</v>
      </c>
      <c r="D112" s="10" t="s">
        <v>288</v>
      </c>
      <c r="E112" s="6" t="s">
        <v>289</v>
      </c>
      <c r="F112" s="10" t="s">
        <v>332</v>
      </c>
      <c r="G112" s="7" t="s">
        <v>4</v>
      </c>
      <c r="H112" s="10" t="s">
        <v>333</v>
      </c>
      <c r="I112" s="7">
        <v>29</v>
      </c>
      <c r="J112" s="7">
        <v>58</v>
      </c>
      <c r="K112" s="7">
        <v>13</v>
      </c>
      <c r="L112" s="7" t="s">
        <v>16</v>
      </c>
      <c r="M112" s="7" t="s">
        <v>16</v>
      </c>
      <c r="N112" s="7">
        <v>16</v>
      </c>
      <c r="O112" s="6" t="s">
        <v>47</v>
      </c>
      <c r="P112" s="6" t="s">
        <v>75</v>
      </c>
      <c r="Q112" s="7" t="b">
        <v>1</v>
      </c>
      <c r="R112" s="7" t="b">
        <v>1</v>
      </c>
      <c r="S112" s="7" t="b">
        <v>1</v>
      </c>
      <c r="T112" s="7" t="s">
        <v>19</v>
      </c>
      <c r="U112" s="11">
        <v>69</v>
      </c>
      <c r="V112" s="11" t="s">
        <v>20</v>
      </c>
      <c r="W112" s="12">
        <v>1.6</v>
      </c>
      <c r="X112" s="12">
        <f t="shared" si="13"/>
        <v>1.3</v>
      </c>
      <c r="Y112" s="13"/>
      <c r="Z112" s="7">
        <f t="shared" si="17"/>
        <v>10</v>
      </c>
      <c r="AA112">
        <f t="shared" si="18"/>
        <v>0</v>
      </c>
      <c r="AB112">
        <f t="shared" si="19"/>
        <v>10</v>
      </c>
      <c r="AC112">
        <f t="shared" si="20"/>
        <v>10</v>
      </c>
      <c r="AD112" s="7">
        <f t="shared" si="21"/>
        <v>80</v>
      </c>
      <c r="AE112" s="7" t="str">
        <f t="shared" si="22"/>
        <v>HT Under 1.5 Goals</v>
      </c>
      <c r="AF112" s="14"/>
      <c r="AG112" s="14" t="str">
        <f t="shared" si="23"/>
        <v>HT Under 1.5 Goals</v>
      </c>
      <c r="AH112" s="14" t="str">
        <f t="shared" si="24"/>
        <v>WON</v>
      </c>
      <c r="AI112" s="14"/>
      <c r="AJ112" s="14" t="str">
        <f t="shared" si="14"/>
        <v>WON</v>
      </c>
      <c r="AL112" s="7" t="str">
        <f t="shared" si="25"/>
        <v>…</v>
      </c>
      <c r="AM112" s="21">
        <f t="shared" si="15"/>
        <v>76.924999999999997</v>
      </c>
    </row>
    <row r="113" spans="1:39">
      <c r="A113" s="7">
        <v>111</v>
      </c>
      <c r="B113" s="7" t="str">
        <f t="shared" si="16"/>
        <v>South Africa, Premier League - 18:30</v>
      </c>
      <c r="C113" s="7" t="s">
        <v>11</v>
      </c>
      <c r="D113" s="10" t="s">
        <v>288</v>
      </c>
      <c r="E113" s="6" t="s">
        <v>289</v>
      </c>
      <c r="F113" s="10" t="s">
        <v>334</v>
      </c>
      <c r="G113" s="7" t="s">
        <v>4</v>
      </c>
      <c r="H113" s="10" t="s">
        <v>335</v>
      </c>
      <c r="I113" s="7">
        <v>26</v>
      </c>
      <c r="J113" s="7">
        <v>52</v>
      </c>
      <c r="K113" s="7">
        <v>21</v>
      </c>
      <c r="L113" s="7" t="s">
        <v>16</v>
      </c>
      <c r="M113" s="7" t="s">
        <v>16</v>
      </c>
      <c r="N113" s="7">
        <v>5</v>
      </c>
      <c r="O113" s="6" t="s">
        <v>24</v>
      </c>
      <c r="P113" s="6" t="s">
        <v>24</v>
      </c>
      <c r="Q113" s="7">
        <v>52</v>
      </c>
      <c r="R113" s="7" t="b">
        <v>1</v>
      </c>
      <c r="S113" s="7" t="b">
        <v>1</v>
      </c>
      <c r="T113" s="7" t="b">
        <v>1</v>
      </c>
      <c r="U113" s="11">
        <v>67</v>
      </c>
      <c r="V113" s="11" t="s">
        <v>20</v>
      </c>
      <c r="W113" s="12">
        <v>1.5</v>
      </c>
      <c r="X113" s="12">
        <f t="shared" si="13"/>
        <v>1.3</v>
      </c>
      <c r="Y113" s="13"/>
      <c r="Z113" s="7">
        <f t="shared" si="17"/>
        <v>0</v>
      </c>
      <c r="AA113">
        <f t="shared" si="18"/>
        <v>10</v>
      </c>
      <c r="AB113">
        <f t="shared" si="19"/>
        <v>10</v>
      </c>
      <c r="AC113">
        <f t="shared" si="20"/>
        <v>10</v>
      </c>
      <c r="AD113" s="7">
        <f t="shared" si="21"/>
        <v>80</v>
      </c>
      <c r="AE113" s="7" t="str">
        <f t="shared" si="22"/>
        <v>HT Under 1.5 Goals</v>
      </c>
      <c r="AF113" s="14"/>
      <c r="AG113" s="14" t="str">
        <f t="shared" si="23"/>
        <v>HT Under 1.5 Goals</v>
      </c>
      <c r="AH113" s="14" t="str">
        <f t="shared" si="24"/>
        <v>WON</v>
      </c>
      <c r="AI113" s="14"/>
      <c r="AJ113" s="14" t="str">
        <f t="shared" si="14"/>
        <v>WON</v>
      </c>
      <c r="AL113" s="7" t="str">
        <f t="shared" si="25"/>
        <v>…</v>
      </c>
      <c r="AM113" s="21">
        <f t="shared" si="15"/>
        <v>84.65</v>
      </c>
    </row>
    <row r="114" spans="1:39">
      <c r="A114" s="7">
        <v>112</v>
      </c>
      <c r="B114" s="7" t="str">
        <f t="shared" si="16"/>
        <v>South Africa, Premier League - 18:30</v>
      </c>
      <c r="C114" s="7" t="s">
        <v>11</v>
      </c>
      <c r="D114" s="10" t="s">
        <v>288</v>
      </c>
      <c r="E114" s="6" t="s">
        <v>289</v>
      </c>
      <c r="F114" s="10" t="s">
        <v>336</v>
      </c>
      <c r="G114" s="7" t="s">
        <v>4</v>
      </c>
      <c r="H114" s="10" t="s">
        <v>337</v>
      </c>
      <c r="I114" s="7">
        <v>18</v>
      </c>
      <c r="J114" s="7">
        <v>60</v>
      </c>
      <c r="K114" s="7">
        <v>22</v>
      </c>
      <c r="L114" s="7" t="s">
        <v>16</v>
      </c>
      <c r="M114" s="7" t="s">
        <v>16</v>
      </c>
      <c r="N114" s="7">
        <v>4</v>
      </c>
      <c r="O114" s="6" t="s">
        <v>24</v>
      </c>
      <c r="P114" s="6" t="s">
        <v>120</v>
      </c>
      <c r="Q114" s="7" t="b">
        <v>1</v>
      </c>
      <c r="R114" s="7" t="b">
        <v>1</v>
      </c>
      <c r="S114" s="7" t="b">
        <v>1</v>
      </c>
      <c r="T114" s="7" t="b">
        <v>1</v>
      </c>
      <c r="U114" s="11">
        <v>57</v>
      </c>
      <c r="V114" s="11" t="s">
        <v>20</v>
      </c>
      <c r="W114" s="12">
        <v>1.5</v>
      </c>
      <c r="X114" s="12">
        <f t="shared" si="13"/>
        <v>1.3</v>
      </c>
      <c r="Y114" s="13"/>
      <c r="Z114" s="7">
        <f t="shared" si="17"/>
        <v>10</v>
      </c>
      <c r="AA114">
        <f t="shared" si="18"/>
        <v>10</v>
      </c>
      <c r="AB114">
        <f t="shared" si="19"/>
        <v>5</v>
      </c>
      <c r="AC114">
        <f t="shared" si="20"/>
        <v>10</v>
      </c>
      <c r="AD114" s="7">
        <f t="shared" si="21"/>
        <v>85</v>
      </c>
      <c r="AE114" s="7" t="str">
        <f t="shared" si="22"/>
        <v>HT Under 1.5 Goals</v>
      </c>
      <c r="AF114" s="14"/>
      <c r="AG114" s="14" t="str">
        <f t="shared" si="23"/>
        <v>HT Under 1.5 Goals</v>
      </c>
      <c r="AH114" s="14" t="str">
        <f t="shared" si="24"/>
        <v>WON</v>
      </c>
      <c r="AI114" s="14"/>
      <c r="AJ114" s="14" t="str">
        <f t="shared" si="14"/>
        <v>WON</v>
      </c>
      <c r="AL114" s="7" t="str">
        <f t="shared" si="25"/>
        <v>Prime</v>
      </c>
      <c r="AM114" s="21">
        <f t="shared" si="15"/>
        <v>86.15</v>
      </c>
    </row>
    <row r="115" spans="1:39">
      <c r="A115" s="7">
        <v>113</v>
      </c>
      <c r="B115" s="7" t="str">
        <f t="shared" si="16"/>
        <v>South Africa, Premier League - 18:30</v>
      </c>
      <c r="C115" s="7" t="s">
        <v>11</v>
      </c>
      <c r="D115" s="10" t="s">
        <v>288</v>
      </c>
      <c r="E115" s="6" t="s">
        <v>289</v>
      </c>
      <c r="F115" s="10" t="s">
        <v>338</v>
      </c>
      <c r="G115" s="7" t="s">
        <v>4</v>
      </c>
      <c r="H115" s="10" t="s">
        <v>339</v>
      </c>
      <c r="I115" s="7">
        <v>21</v>
      </c>
      <c r="J115" s="7">
        <v>53</v>
      </c>
      <c r="K115" s="7">
        <v>26</v>
      </c>
      <c r="L115" s="7" t="s">
        <v>16</v>
      </c>
      <c r="M115" s="7">
        <v>1</v>
      </c>
      <c r="N115" s="7">
        <v>5</v>
      </c>
      <c r="O115" s="6" t="s">
        <v>24</v>
      </c>
      <c r="P115" s="6" t="s">
        <v>120</v>
      </c>
      <c r="Q115" s="7" t="b">
        <v>1</v>
      </c>
      <c r="R115" s="7" t="b">
        <v>1</v>
      </c>
      <c r="S115" s="7" t="s">
        <v>19</v>
      </c>
      <c r="T115" s="7" t="b">
        <v>1</v>
      </c>
      <c r="U115" s="11">
        <v>47</v>
      </c>
      <c r="V115" s="11" t="s">
        <v>20</v>
      </c>
      <c r="W115" s="12">
        <v>1.5</v>
      </c>
      <c r="X115" s="12">
        <f t="shared" si="13"/>
        <v>1.3</v>
      </c>
      <c r="Y115" s="13"/>
      <c r="Z115" s="7">
        <f t="shared" si="17"/>
        <v>10</v>
      </c>
      <c r="AA115">
        <f t="shared" si="18"/>
        <v>10</v>
      </c>
      <c r="AB115">
        <f t="shared" si="19"/>
        <v>0</v>
      </c>
      <c r="AC115">
        <f t="shared" si="20"/>
        <v>10</v>
      </c>
      <c r="AD115" s="7">
        <f t="shared" si="21"/>
        <v>80</v>
      </c>
      <c r="AE115" s="7" t="str">
        <f t="shared" si="22"/>
        <v>HT Under 1.5 Goals</v>
      </c>
      <c r="AF115" s="14"/>
      <c r="AG115" s="14" t="str">
        <f t="shared" si="23"/>
        <v>HT Under 1.5 Goals</v>
      </c>
      <c r="AH115" s="14" t="str">
        <f t="shared" si="24"/>
        <v>WON</v>
      </c>
      <c r="AI115" s="14"/>
      <c r="AJ115" s="14" t="str">
        <f t="shared" si="14"/>
        <v>WON</v>
      </c>
      <c r="AL115" s="7" t="str">
        <f t="shared" si="25"/>
        <v>Prime</v>
      </c>
      <c r="AM115" s="21">
        <f t="shared" si="15"/>
        <v>66.5625</v>
      </c>
    </row>
    <row r="116" spans="1:39">
      <c r="A116" s="7">
        <v>114</v>
      </c>
      <c r="B116" s="7" t="str">
        <f t="shared" si="16"/>
        <v>South Africa, Premier League - 18:30</v>
      </c>
      <c r="C116" s="7" t="s">
        <v>11</v>
      </c>
      <c r="D116" s="10" t="s">
        <v>288</v>
      </c>
      <c r="E116" s="6" t="s">
        <v>289</v>
      </c>
      <c r="F116" s="10" t="s">
        <v>340</v>
      </c>
      <c r="G116" s="7" t="s">
        <v>4</v>
      </c>
      <c r="H116" s="10" t="s">
        <v>341</v>
      </c>
      <c r="I116" s="7">
        <v>16</v>
      </c>
      <c r="J116" s="7">
        <v>52</v>
      </c>
      <c r="K116" s="7">
        <v>33</v>
      </c>
      <c r="L116" s="7" t="s">
        <v>16</v>
      </c>
      <c r="M116" s="7" t="s">
        <v>16</v>
      </c>
      <c r="N116" s="7">
        <v>17</v>
      </c>
      <c r="O116" s="6" t="s">
        <v>47</v>
      </c>
      <c r="P116" s="6" t="s">
        <v>47</v>
      </c>
      <c r="Q116" s="7">
        <v>52</v>
      </c>
      <c r="R116" s="7" t="b">
        <v>1</v>
      </c>
      <c r="S116" s="7" t="b">
        <v>1</v>
      </c>
      <c r="T116" s="7" t="s">
        <v>19</v>
      </c>
      <c r="U116" s="11">
        <v>44</v>
      </c>
      <c r="V116" s="11" t="s">
        <v>20</v>
      </c>
      <c r="W116" s="12">
        <v>1.45</v>
      </c>
      <c r="X116" s="12">
        <f t="shared" si="13"/>
        <v>1.25</v>
      </c>
      <c r="Y116" s="13"/>
      <c r="Z116" s="7">
        <f t="shared" si="17"/>
        <v>0</v>
      </c>
      <c r="AA116">
        <f t="shared" si="18"/>
        <v>0</v>
      </c>
      <c r="AB116">
        <f t="shared" si="19"/>
        <v>0</v>
      </c>
      <c r="AC116">
        <f t="shared" si="20"/>
        <v>10</v>
      </c>
      <c r="AD116" s="7">
        <f t="shared" si="21"/>
        <v>60</v>
      </c>
      <c r="AE116" s="7" t="str">
        <f t="shared" si="22"/>
        <v>HT Under 1.5 Goals</v>
      </c>
      <c r="AF116" s="14"/>
      <c r="AG116" s="14" t="str">
        <f t="shared" si="23"/>
        <v>HT Under 1.5 Goals</v>
      </c>
      <c r="AH116" s="14" t="str">
        <f t="shared" si="24"/>
        <v>WON</v>
      </c>
      <c r="AI116" s="14"/>
      <c r="AJ116" s="14" t="str">
        <f t="shared" si="14"/>
        <v>WON</v>
      </c>
      <c r="AL116" s="7" t="str">
        <f t="shared" si="25"/>
        <v>…</v>
      </c>
      <c r="AM116" s="21">
        <f t="shared" si="15"/>
        <v>61.25</v>
      </c>
    </row>
    <row r="117" spans="1:39">
      <c r="A117" s="7">
        <v>115</v>
      </c>
      <c r="B117" s="7" t="str">
        <f t="shared" si="16"/>
        <v>Italy, Serie C - 19:30</v>
      </c>
      <c r="C117" s="7" t="s">
        <v>11</v>
      </c>
      <c r="D117" s="10" t="s">
        <v>231</v>
      </c>
      <c r="E117" s="6" t="s">
        <v>167</v>
      </c>
      <c r="F117" s="10" t="s">
        <v>342</v>
      </c>
      <c r="G117" s="7" t="s">
        <v>4</v>
      </c>
      <c r="H117" s="10" t="s">
        <v>343</v>
      </c>
      <c r="I117" s="7">
        <v>14</v>
      </c>
      <c r="J117" s="7">
        <v>47</v>
      </c>
      <c r="K117" s="7">
        <v>39</v>
      </c>
      <c r="L117" s="7" t="s">
        <v>16</v>
      </c>
      <c r="M117" s="7">
        <v>2</v>
      </c>
      <c r="N117" s="7">
        <v>25</v>
      </c>
      <c r="O117" s="6" t="s">
        <v>120</v>
      </c>
      <c r="P117" s="6" t="s">
        <v>120</v>
      </c>
      <c r="Q117" s="7">
        <v>47</v>
      </c>
      <c r="R117" s="7" t="b">
        <v>1</v>
      </c>
      <c r="S117" s="7" t="s">
        <v>19</v>
      </c>
      <c r="T117" s="7" t="s">
        <v>19</v>
      </c>
      <c r="U117" s="11">
        <v>53</v>
      </c>
      <c r="V117" s="11" t="s">
        <v>20</v>
      </c>
      <c r="W117" s="12">
        <v>1.4</v>
      </c>
      <c r="X117" s="12">
        <f t="shared" si="13"/>
        <v>1.25</v>
      </c>
      <c r="Y117" s="13"/>
      <c r="Z117" s="7">
        <f t="shared" si="17"/>
        <v>0</v>
      </c>
      <c r="AA117">
        <f t="shared" si="18"/>
        <v>0</v>
      </c>
      <c r="AB117">
        <f t="shared" si="19"/>
        <v>5</v>
      </c>
      <c r="AC117">
        <f t="shared" si="20"/>
        <v>10</v>
      </c>
      <c r="AD117" s="7">
        <f t="shared" si="21"/>
        <v>65</v>
      </c>
      <c r="AE117" s="7" t="str">
        <f t="shared" si="22"/>
        <v>HT Under 1.5 Goals</v>
      </c>
      <c r="AF117" s="14"/>
      <c r="AG117" s="14" t="str">
        <f t="shared" si="23"/>
        <v>HT Under 1.5 Goals</v>
      </c>
      <c r="AH117" s="14" t="str">
        <f t="shared" si="24"/>
        <v>WON</v>
      </c>
      <c r="AI117" s="14"/>
      <c r="AJ117" s="14" t="str">
        <f t="shared" si="14"/>
        <v>WON</v>
      </c>
      <c r="AL117" s="7" t="str">
        <f t="shared" si="25"/>
        <v>…</v>
      </c>
      <c r="AM117" s="21">
        <f t="shared" si="15"/>
        <v>50.6</v>
      </c>
    </row>
    <row r="118" spans="1:39">
      <c r="A118" s="7">
        <v>116</v>
      </c>
      <c r="B118" s="7" t="str">
        <f t="shared" si="16"/>
        <v xml:space="preserve"> - </v>
      </c>
      <c r="C118" s="7"/>
      <c r="F118" s="10"/>
      <c r="G118" s="7"/>
      <c r="H118" s="10"/>
      <c r="I118" s="7"/>
      <c r="J118" s="7"/>
      <c r="K118" s="7"/>
      <c r="L118" s="7"/>
      <c r="M118" s="7"/>
      <c r="N118" s="7"/>
      <c r="O118" s="6"/>
      <c r="P118" s="6"/>
      <c r="Q118" s="7"/>
      <c r="R118" s="7"/>
      <c r="S118" s="7"/>
      <c r="T118" s="7"/>
      <c r="U118" s="11"/>
      <c r="V118" s="11"/>
      <c r="W118" s="12"/>
      <c r="X118" s="12">
        <f t="shared" si="13"/>
        <v>1.25</v>
      </c>
      <c r="Y118" s="13"/>
      <c r="Z118" s="7">
        <f t="shared" si="17"/>
        <v>0</v>
      </c>
      <c r="AA118">
        <f t="shared" si="18"/>
        <v>10</v>
      </c>
      <c r="AB118">
        <f t="shared" si="19"/>
        <v>0</v>
      </c>
      <c r="AC118">
        <f t="shared" si="20"/>
        <v>0</v>
      </c>
      <c r="AD118" s="7">
        <f t="shared" si="21"/>
        <v>60</v>
      </c>
      <c r="AE118" s="7" t="str">
        <f t="shared" si="22"/>
        <v>HT Under 1.5 Goals</v>
      </c>
      <c r="AF118" s="14"/>
      <c r="AG118" s="14" t="str">
        <f t="shared" si="23"/>
        <v>HT Over 0.5 Goals</v>
      </c>
      <c r="AH118" s="14" t="str">
        <f t="shared" si="24"/>
        <v>LOST</v>
      </c>
      <c r="AI118" s="14"/>
      <c r="AJ118" s="14" t="str">
        <f t="shared" si="14"/>
        <v>LOST</v>
      </c>
      <c r="AL118" s="7" t="str">
        <f t="shared" si="25"/>
        <v>…</v>
      </c>
      <c r="AM118" s="21">
        <f t="shared" si="15"/>
        <v>55</v>
      </c>
    </row>
    <row r="119" spans="1:39">
      <c r="A119" s="7">
        <v>117</v>
      </c>
      <c r="B119" s="7" t="str">
        <f t="shared" si="16"/>
        <v xml:space="preserve"> - </v>
      </c>
      <c r="C119" s="2" t="s">
        <v>446</v>
      </c>
      <c r="F119" s="10"/>
      <c r="G119" s="7"/>
      <c r="H119" s="10"/>
      <c r="I119" s="7"/>
      <c r="J119" s="7"/>
      <c r="K119" s="7"/>
      <c r="L119" s="7"/>
      <c r="M119" s="7"/>
      <c r="N119" s="7"/>
      <c r="O119" s="6"/>
      <c r="P119" s="6"/>
      <c r="Q119" s="7"/>
      <c r="R119" s="7"/>
      <c r="S119" s="7"/>
      <c r="T119" s="7"/>
      <c r="U119" s="11"/>
      <c r="V119" s="11"/>
      <c r="W119" s="12"/>
      <c r="X119" s="12">
        <f t="shared" si="13"/>
        <v>1.25</v>
      </c>
      <c r="Y119" s="13"/>
      <c r="Z119" s="7">
        <f t="shared" si="17"/>
        <v>0</v>
      </c>
      <c r="AA119">
        <f t="shared" si="18"/>
        <v>10</v>
      </c>
      <c r="AB119">
        <f t="shared" si="19"/>
        <v>0</v>
      </c>
      <c r="AC119">
        <f t="shared" si="20"/>
        <v>0</v>
      </c>
      <c r="AD119" s="7">
        <f t="shared" si="21"/>
        <v>60</v>
      </c>
      <c r="AE119" s="7" t="str">
        <f t="shared" si="22"/>
        <v>HT Under 1.5 Goals</v>
      </c>
      <c r="AF119" s="14"/>
      <c r="AG119" s="14" t="str">
        <f t="shared" si="23"/>
        <v>HT Over 0.5 Goals</v>
      </c>
      <c r="AH119" s="14" t="str">
        <f t="shared" si="24"/>
        <v>LOST</v>
      </c>
      <c r="AI119" s="14"/>
      <c r="AJ119" s="14" t="str">
        <f t="shared" si="14"/>
        <v>LOST</v>
      </c>
      <c r="AL119" s="7" t="str">
        <f t="shared" si="25"/>
        <v>…</v>
      </c>
      <c r="AM119" s="21">
        <f t="shared" si="15"/>
        <v>55</v>
      </c>
    </row>
    <row r="120" spans="1:39">
      <c r="A120" s="7">
        <v>118</v>
      </c>
      <c r="B120" s="7" t="str">
        <f t="shared" si="16"/>
        <v>Greece, Football League - 13:00</v>
      </c>
      <c r="C120" s="7" t="s">
        <v>11</v>
      </c>
      <c r="D120" s="10" t="s">
        <v>81</v>
      </c>
      <c r="E120" s="6" t="s">
        <v>52</v>
      </c>
      <c r="F120" s="10" t="s">
        <v>345</v>
      </c>
      <c r="G120" s="7" t="s">
        <v>4</v>
      </c>
      <c r="H120" s="10" t="s">
        <v>346</v>
      </c>
      <c r="I120" s="7">
        <v>19</v>
      </c>
      <c r="J120" s="7">
        <v>46</v>
      </c>
      <c r="K120" s="7">
        <v>35</v>
      </c>
      <c r="L120" s="7" t="s">
        <v>16</v>
      </c>
      <c r="M120" s="7" t="s">
        <v>16</v>
      </c>
      <c r="N120" s="7">
        <v>16</v>
      </c>
      <c r="O120" s="6" t="s">
        <v>24</v>
      </c>
      <c r="P120" s="6" t="s">
        <v>33</v>
      </c>
      <c r="Q120" s="7">
        <v>46</v>
      </c>
      <c r="R120" s="7" t="b">
        <v>1</v>
      </c>
      <c r="S120" s="7" t="b">
        <v>1</v>
      </c>
      <c r="T120" s="7" t="s">
        <v>19</v>
      </c>
      <c r="U120" s="11">
        <v>55</v>
      </c>
      <c r="V120" s="11" t="s">
        <v>42</v>
      </c>
      <c r="W120" s="12">
        <v>1.55</v>
      </c>
      <c r="X120" s="12">
        <f t="shared" si="13"/>
        <v>1.3</v>
      </c>
      <c r="Y120" s="13"/>
      <c r="Z120" s="7">
        <f t="shared" si="17"/>
        <v>0</v>
      </c>
      <c r="AA120">
        <f t="shared" si="18"/>
        <v>0</v>
      </c>
      <c r="AB120">
        <f t="shared" si="19"/>
        <v>5</v>
      </c>
      <c r="AC120">
        <f t="shared" si="20"/>
        <v>5</v>
      </c>
      <c r="AD120" s="7">
        <f t="shared" si="21"/>
        <v>60</v>
      </c>
      <c r="AE120" s="7" t="str">
        <f t="shared" si="22"/>
        <v>HT Under 1.5 Goals</v>
      </c>
      <c r="AF120" s="14"/>
      <c r="AG120" s="14" t="str">
        <f t="shared" si="23"/>
        <v>HT Under 1.5 Goals</v>
      </c>
      <c r="AH120" s="14" t="str">
        <f t="shared" si="24"/>
        <v>WON</v>
      </c>
      <c r="AI120" s="14"/>
      <c r="AJ120" s="14" t="str">
        <f t="shared" si="14"/>
        <v>WON</v>
      </c>
      <c r="AL120" s="7" t="str">
        <f t="shared" si="25"/>
        <v>…</v>
      </c>
      <c r="AM120" s="21">
        <f t="shared" si="15"/>
        <v>56</v>
      </c>
    </row>
    <row r="121" spans="1:39">
      <c r="A121" s="7">
        <v>119</v>
      </c>
      <c r="B121" s="7" t="str">
        <f t="shared" si="16"/>
        <v>Israel, National League - 13:00</v>
      </c>
      <c r="C121" s="7" t="s">
        <v>11</v>
      </c>
      <c r="D121" s="10" t="s">
        <v>347</v>
      </c>
      <c r="E121" s="6" t="s">
        <v>52</v>
      </c>
      <c r="F121" s="10" t="s">
        <v>348</v>
      </c>
      <c r="G121" s="7" t="s">
        <v>4</v>
      </c>
      <c r="H121" s="10" t="s">
        <v>349</v>
      </c>
      <c r="I121" s="7">
        <v>14</v>
      </c>
      <c r="J121" s="7">
        <v>68</v>
      </c>
      <c r="K121" s="7">
        <v>18</v>
      </c>
      <c r="L121" s="7" t="s">
        <v>16</v>
      </c>
      <c r="M121" s="7" t="s">
        <v>16</v>
      </c>
      <c r="N121" s="7">
        <v>4</v>
      </c>
      <c r="O121" s="6" t="s">
        <v>69</v>
      </c>
      <c r="P121" s="6" t="s">
        <v>33</v>
      </c>
      <c r="Q121" s="7" t="b">
        <v>1</v>
      </c>
      <c r="R121" s="7" t="b">
        <v>1</v>
      </c>
      <c r="S121" s="7" t="b">
        <v>1</v>
      </c>
      <c r="T121" s="7" t="b">
        <v>1</v>
      </c>
      <c r="U121" s="11">
        <v>46</v>
      </c>
      <c r="V121" s="11" t="s">
        <v>42</v>
      </c>
      <c r="W121" s="12">
        <v>1.5</v>
      </c>
      <c r="X121" s="12">
        <f t="shared" si="13"/>
        <v>1.3</v>
      </c>
      <c r="Y121" s="13"/>
      <c r="Z121" s="7">
        <f t="shared" si="17"/>
        <v>10</v>
      </c>
      <c r="AA121">
        <f t="shared" si="18"/>
        <v>10</v>
      </c>
      <c r="AB121">
        <f t="shared" si="19"/>
        <v>0</v>
      </c>
      <c r="AC121">
        <f t="shared" si="20"/>
        <v>5</v>
      </c>
      <c r="AD121" s="7">
        <f t="shared" si="21"/>
        <v>75</v>
      </c>
      <c r="AE121" s="7" t="str">
        <f t="shared" si="22"/>
        <v>HT Under 1.5 Goals</v>
      </c>
      <c r="AF121" s="14"/>
      <c r="AG121" s="14" t="str">
        <f t="shared" si="23"/>
        <v>HT Over 0.5 Goals</v>
      </c>
      <c r="AH121" s="14" t="str">
        <f t="shared" si="24"/>
        <v>LOST</v>
      </c>
      <c r="AI121" s="14"/>
      <c r="AJ121" s="14" t="str">
        <f t="shared" si="14"/>
        <v>LOST</v>
      </c>
      <c r="AL121" s="7" t="str">
        <f t="shared" si="25"/>
        <v>Prime</v>
      </c>
      <c r="AM121" s="21">
        <f t="shared" si="15"/>
        <v>77.25</v>
      </c>
    </row>
    <row r="122" spans="1:39">
      <c r="A122" s="7">
        <v>120</v>
      </c>
      <c r="B122" s="7" t="str">
        <f t="shared" si="16"/>
        <v>Israel, National League - 13:00</v>
      </c>
      <c r="C122" s="7" t="s">
        <v>11</v>
      </c>
      <c r="D122" s="10" t="s">
        <v>347</v>
      </c>
      <c r="E122" s="6" t="s">
        <v>52</v>
      </c>
      <c r="F122" s="10" t="s">
        <v>350</v>
      </c>
      <c r="G122" s="7" t="s">
        <v>4</v>
      </c>
      <c r="H122" s="10" t="s">
        <v>351</v>
      </c>
      <c r="I122" s="7">
        <v>22</v>
      </c>
      <c r="J122" s="7">
        <v>51</v>
      </c>
      <c r="K122" s="7">
        <v>27</v>
      </c>
      <c r="L122" s="7" t="s">
        <v>16</v>
      </c>
      <c r="M122" s="7">
        <v>1</v>
      </c>
      <c r="N122" s="7">
        <v>5</v>
      </c>
      <c r="O122" s="6" t="s">
        <v>69</v>
      </c>
      <c r="P122" s="6" t="s">
        <v>300</v>
      </c>
      <c r="Q122" s="7">
        <v>51</v>
      </c>
      <c r="R122" s="7" t="b">
        <v>1</v>
      </c>
      <c r="S122" s="7" t="s">
        <v>19</v>
      </c>
      <c r="T122" s="7" t="b">
        <v>1</v>
      </c>
      <c r="U122" s="11">
        <v>60</v>
      </c>
      <c r="V122" s="11" t="s">
        <v>42</v>
      </c>
      <c r="W122" s="12">
        <v>1.6</v>
      </c>
      <c r="X122" s="12">
        <f t="shared" si="13"/>
        <v>1.3</v>
      </c>
      <c r="Y122" s="13"/>
      <c r="Z122" s="7">
        <f t="shared" si="17"/>
        <v>0</v>
      </c>
      <c r="AA122">
        <f t="shared" si="18"/>
        <v>10</v>
      </c>
      <c r="AB122">
        <f t="shared" si="19"/>
        <v>5</v>
      </c>
      <c r="AC122">
        <f t="shared" si="20"/>
        <v>5</v>
      </c>
      <c r="AD122" s="7">
        <f t="shared" si="21"/>
        <v>70</v>
      </c>
      <c r="AE122" s="7" t="str">
        <f t="shared" si="22"/>
        <v>HT Under 1.5 Goals</v>
      </c>
      <c r="AF122" s="14"/>
      <c r="AG122" s="14" t="str">
        <f t="shared" si="23"/>
        <v>HT Over 0.5 Goals</v>
      </c>
      <c r="AH122" s="14" t="str">
        <f t="shared" si="24"/>
        <v>LOST</v>
      </c>
      <c r="AI122" s="14"/>
      <c r="AJ122" s="14" t="str">
        <f t="shared" si="14"/>
        <v>LOST</v>
      </c>
      <c r="AL122" s="7" t="str">
        <f t="shared" si="25"/>
        <v>…</v>
      </c>
      <c r="AM122" s="21">
        <f t="shared" si="15"/>
        <v>77.9375</v>
      </c>
    </row>
    <row r="123" spans="1:39">
      <c r="A123" s="7">
        <v>121</v>
      </c>
      <c r="B123" s="7" t="str">
        <f t="shared" si="16"/>
        <v>Israel, National League - 13:00</v>
      </c>
      <c r="C123" s="7" t="s">
        <v>11</v>
      </c>
      <c r="D123" s="10" t="s">
        <v>347</v>
      </c>
      <c r="E123" s="6" t="s">
        <v>52</v>
      </c>
      <c r="F123" s="10" t="s">
        <v>352</v>
      </c>
      <c r="G123" s="7" t="s">
        <v>4</v>
      </c>
      <c r="H123" s="10" t="s">
        <v>353</v>
      </c>
      <c r="I123" s="7">
        <v>12</v>
      </c>
      <c r="J123" s="7">
        <v>43</v>
      </c>
      <c r="K123" s="7">
        <v>44</v>
      </c>
      <c r="L123" s="7">
        <v>2</v>
      </c>
      <c r="M123" s="7">
        <v>2</v>
      </c>
      <c r="N123" s="7">
        <v>32</v>
      </c>
      <c r="O123" s="6" t="s">
        <v>61</v>
      </c>
      <c r="P123" s="6" t="s">
        <v>96</v>
      </c>
      <c r="Q123" s="7">
        <v>43</v>
      </c>
      <c r="R123" s="7" t="b">
        <v>0</v>
      </c>
      <c r="S123" s="7" t="s">
        <v>19</v>
      </c>
      <c r="T123" s="7" t="s">
        <v>19</v>
      </c>
      <c r="U123" s="11">
        <v>56</v>
      </c>
      <c r="V123" s="11" t="s">
        <v>42</v>
      </c>
      <c r="W123" s="12">
        <v>1.6</v>
      </c>
      <c r="X123" s="12">
        <f t="shared" si="13"/>
        <v>1.3</v>
      </c>
      <c r="Y123" s="13"/>
      <c r="Z123" s="7">
        <f t="shared" si="17"/>
        <v>0</v>
      </c>
      <c r="AA123">
        <f t="shared" si="18"/>
        <v>0</v>
      </c>
      <c r="AB123">
        <f t="shared" si="19"/>
        <v>5</v>
      </c>
      <c r="AC123">
        <f t="shared" si="20"/>
        <v>5</v>
      </c>
      <c r="AD123" s="7">
        <f t="shared" si="21"/>
        <v>60</v>
      </c>
      <c r="AE123" s="7" t="str">
        <f t="shared" si="22"/>
        <v>HT Under 1.5 Goals</v>
      </c>
      <c r="AF123" s="14"/>
      <c r="AG123" s="14" t="str">
        <f t="shared" si="23"/>
        <v>HT Over 0.5 Goals</v>
      </c>
      <c r="AH123" s="14" t="str">
        <f t="shared" si="24"/>
        <v>LOST</v>
      </c>
      <c r="AI123" s="14"/>
      <c r="AJ123" s="14" t="str">
        <f t="shared" si="14"/>
        <v>LOST</v>
      </c>
      <c r="AL123" s="7" t="str">
        <f t="shared" si="25"/>
        <v>…</v>
      </c>
      <c r="AM123" s="21">
        <f t="shared" si="15"/>
        <v>51.2</v>
      </c>
    </row>
    <row r="124" spans="1:39">
      <c r="A124" s="7">
        <v>122</v>
      </c>
      <c r="B124" s="7" t="str">
        <f t="shared" si="16"/>
        <v>Israel, National League - 13:00</v>
      </c>
      <c r="C124" s="7" t="s">
        <v>11</v>
      </c>
      <c r="D124" s="10" t="s">
        <v>347</v>
      </c>
      <c r="E124" s="6" t="s">
        <v>52</v>
      </c>
      <c r="F124" s="10" t="s">
        <v>354</v>
      </c>
      <c r="G124" s="7" t="s">
        <v>4</v>
      </c>
      <c r="H124" s="10" t="s">
        <v>355</v>
      </c>
      <c r="I124" s="7">
        <v>25</v>
      </c>
      <c r="J124" s="7">
        <v>64</v>
      </c>
      <c r="K124" s="7">
        <v>12</v>
      </c>
      <c r="L124" s="7" t="s">
        <v>16</v>
      </c>
      <c r="M124" s="7" t="s">
        <v>16</v>
      </c>
      <c r="N124" s="7">
        <v>13</v>
      </c>
      <c r="O124" s="6" t="s">
        <v>24</v>
      </c>
      <c r="P124" s="6" t="s">
        <v>69</v>
      </c>
      <c r="Q124" s="7" t="b">
        <v>1</v>
      </c>
      <c r="R124" s="7" t="b">
        <v>1</v>
      </c>
      <c r="S124" s="7" t="b">
        <v>1</v>
      </c>
      <c r="T124" s="7" t="s">
        <v>19</v>
      </c>
      <c r="U124" s="11">
        <v>39</v>
      </c>
      <c r="V124" s="11" t="s">
        <v>20</v>
      </c>
      <c r="W124" s="12">
        <v>1.5</v>
      </c>
      <c r="X124" s="12">
        <f t="shared" si="13"/>
        <v>1.3</v>
      </c>
      <c r="Y124" s="13"/>
      <c r="Z124" s="7">
        <f t="shared" si="17"/>
        <v>10</v>
      </c>
      <c r="AA124">
        <f t="shared" si="18"/>
        <v>5</v>
      </c>
      <c r="AB124">
        <f t="shared" si="19"/>
        <v>0</v>
      </c>
      <c r="AC124">
        <f t="shared" si="20"/>
        <v>10</v>
      </c>
      <c r="AD124" s="7">
        <f t="shared" si="21"/>
        <v>75</v>
      </c>
      <c r="AE124" s="7" t="str">
        <f t="shared" si="22"/>
        <v>HT Under 1.5 Goals</v>
      </c>
      <c r="AF124" s="14"/>
      <c r="AG124" s="14" t="str">
        <f t="shared" si="23"/>
        <v>HT Under 1.5 Goals</v>
      </c>
      <c r="AH124" s="14" t="str">
        <f t="shared" si="24"/>
        <v>WON</v>
      </c>
      <c r="AI124" s="14"/>
      <c r="AJ124" s="14" t="str">
        <f t="shared" si="14"/>
        <v>WON</v>
      </c>
      <c r="AL124" s="7" t="str">
        <f t="shared" si="25"/>
        <v>…</v>
      </c>
      <c r="AM124" s="21">
        <f t="shared" si="15"/>
        <v>67</v>
      </c>
    </row>
    <row r="125" spans="1:39">
      <c r="A125" s="7">
        <v>123</v>
      </c>
      <c r="B125" s="7" t="str">
        <f t="shared" si="16"/>
        <v>Israel, National League - 13:00</v>
      </c>
      <c r="C125" s="7" t="s">
        <v>11</v>
      </c>
      <c r="D125" s="10" t="s">
        <v>347</v>
      </c>
      <c r="E125" s="6" t="s">
        <v>52</v>
      </c>
      <c r="F125" s="10" t="s">
        <v>356</v>
      </c>
      <c r="G125" s="7" t="s">
        <v>4</v>
      </c>
      <c r="H125" s="10" t="s">
        <v>357</v>
      </c>
      <c r="I125" s="7">
        <v>34</v>
      </c>
      <c r="J125" s="7">
        <v>47</v>
      </c>
      <c r="K125" s="7">
        <v>19</v>
      </c>
      <c r="L125" s="7" t="s">
        <v>16</v>
      </c>
      <c r="M125" s="7">
        <v>2</v>
      </c>
      <c r="N125" s="7">
        <v>15</v>
      </c>
      <c r="O125" s="6" t="s">
        <v>47</v>
      </c>
      <c r="P125" s="6" t="s">
        <v>298</v>
      </c>
      <c r="Q125" s="7">
        <v>47</v>
      </c>
      <c r="R125" s="7" t="b">
        <v>1</v>
      </c>
      <c r="S125" s="7" t="s">
        <v>19</v>
      </c>
      <c r="T125" s="7" t="s">
        <v>19</v>
      </c>
      <c r="U125" s="11">
        <v>46</v>
      </c>
      <c r="V125" s="11" t="s">
        <v>42</v>
      </c>
      <c r="W125" s="12">
        <v>1.5</v>
      </c>
      <c r="X125" s="12">
        <f t="shared" si="13"/>
        <v>1.3</v>
      </c>
      <c r="Y125" s="13"/>
      <c r="Z125" s="7">
        <f t="shared" si="17"/>
        <v>0</v>
      </c>
      <c r="AA125">
        <f t="shared" si="18"/>
        <v>5</v>
      </c>
      <c r="AB125">
        <f t="shared" si="19"/>
        <v>0</v>
      </c>
      <c r="AC125">
        <f t="shared" si="20"/>
        <v>5</v>
      </c>
      <c r="AD125" s="7">
        <f t="shared" si="21"/>
        <v>60</v>
      </c>
      <c r="AE125" s="7" t="str">
        <f t="shared" si="22"/>
        <v>HT Under 1.5 Goals</v>
      </c>
      <c r="AF125" s="14"/>
      <c r="AG125" s="14" t="str">
        <f t="shared" si="23"/>
        <v>HT Under 1.5 Goals</v>
      </c>
      <c r="AH125" s="14" t="str">
        <f t="shared" si="24"/>
        <v>WON</v>
      </c>
      <c r="AI125" s="14"/>
      <c r="AJ125" s="14" t="str">
        <f t="shared" si="14"/>
        <v>WON</v>
      </c>
      <c r="AL125" s="7" t="str">
        <f t="shared" si="25"/>
        <v>…</v>
      </c>
      <c r="AM125" s="21">
        <f t="shared" si="15"/>
        <v>40</v>
      </c>
    </row>
    <row r="126" spans="1:39">
      <c r="A126" s="7">
        <v>124</v>
      </c>
      <c r="B126" s="7" t="str">
        <f t="shared" si="16"/>
        <v>Israel, National League - 13:00</v>
      </c>
      <c r="C126" s="7" t="s">
        <v>11</v>
      </c>
      <c r="D126" s="10" t="s">
        <v>347</v>
      </c>
      <c r="E126" s="6" t="s">
        <v>52</v>
      </c>
      <c r="F126" s="10" t="s">
        <v>358</v>
      </c>
      <c r="G126" s="7" t="s">
        <v>4</v>
      </c>
      <c r="H126" s="10" t="s">
        <v>359</v>
      </c>
      <c r="I126" s="7">
        <v>39</v>
      </c>
      <c r="J126" s="7">
        <v>51</v>
      </c>
      <c r="K126" s="7">
        <v>10</v>
      </c>
      <c r="L126" s="7" t="s">
        <v>16</v>
      </c>
      <c r="M126" s="7">
        <v>1</v>
      </c>
      <c r="N126" s="7">
        <v>29</v>
      </c>
      <c r="O126" s="6" t="s">
        <v>75</v>
      </c>
      <c r="P126" s="6" t="s">
        <v>33</v>
      </c>
      <c r="Q126" s="7">
        <v>51</v>
      </c>
      <c r="R126" s="7" t="b">
        <v>1</v>
      </c>
      <c r="S126" s="7" t="s">
        <v>19</v>
      </c>
      <c r="T126" s="7" t="s">
        <v>19</v>
      </c>
      <c r="U126" s="11">
        <v>72</v>
      </c>
      <c r="V126" s="11" t="s">
        <v>48</v>
      </c>
      <c r="W126" s="12">
        <v>1.65</v>
      </c>
      <c r="X126" s="12">
        <f t="shared" si="13"/>
        <v>1.35</v>
      </c>
      <c r="Y126" s="13"/>
      <c r="Z126" s="7">
        <f t="shared" si="17"/>
        <v>0</v>
      </c>
      <c r="AA126">
        <f t="shared" si="18"/>
        <v>0</v>
      </c>
      <c r="AB126">
        <f t="shared" si="19"/>
        <v>10</v>
      </c>
      <c r="AC126">
        <f t="shared" si="20"/>
        <v>0</v>
      </c>
      <c r="AD126" s="7">
        <f t="shared" si="21"/>
        <v>60</v>
      </c>
      <c r="AE126" s="7" t="str">
        <f t="shared" si="22"/>
        <v>HT Under 1.5 Goals</v>
      </c>
      <c r="AF126" s="14"/>
      <c r="AG126" s="14" t="str">
        <f t="shared" si="23"/>
        <v>HT Over 0.5 Goals</v>
      </c>
      <c r="AH126" s="14" t="str">
        <f t="shared" si="24"/>
        <v>LOST</v>
      </c>
      <c r="AI126" s="14"/>
      <c r="AJ126" s="14" t="str">
        <f t="shared" si="14"/>
        <v>LOST</v>
      </c>
      <c r="AL126" s="7" t="str">
        <f t="shared" si="25"/>
        <v>…</v>
      </c>
      <c r="AM126" s="21">
        <f t="shared" si="15"/>
        <v>70.337500000000006</v>
      </c>
    </row>
    <row r="127" spans="1:39">
      <c r="A127" s="7">
        <v>125</v>
      </c>
      <c r="B127" s="7" t="str">
        <f t="shared" si="16"/>
        <v>Uzbekistan, PFL - 14:00</v>
      </c>
      <c r="C127" s="7" t="s">
        <v>11</v>
      </c>
      <c r="D127" s="10" t="s">
        <v>360</v>
      </c>
      <c r="E127" s="6" t="s">
        <v>63</v>
      </c>
      <c r="F127" s="10" t="s">
        <v>361</v>
      </c>
      <c r="G127" s="7" t="s">
        <v>4</v>
      </c>
      <c r="H127" s="10" t="s">
        <v>362</v>
      </c>
      <c r="I127" s="7">
        <v>27</v>
      </c>
      <c r="J127" s="7">
        <v>40</v>
      </c>
      <c r="K127" s="7">
        <v>33</v>
      </c>
      <c r="L127" s="7" t="s">
        <v>16</v>
      </c>
      <c r="M127" s="7" t="s">
        <v>16</v>
      </c>
      <c r="N127" s="7">
        <v>6</v>
      </c>
      <c r="O127" s="6" t="s">
        <v>120</v>
      </c>
      <c r="P127" s="6" t="s">
        <v>299</v>
      </c>
      <c r="Q127" s="7">
        <v>40</v>
      </c>
      <c r="R127" s="7" t="b">
        <v>1</v>
      </c>
      <c r="S127" s="7" t="b">
        <v>1</v>
      </c>
      <c r="T127" s="7" t="b">
        <v>1</v>
      </c>
      <c r="U127" s="11">
        <v>54</v>
      </c>
      <c r="V127" s="11"/>
      <c r="W127" s="12">
        <v>1.6</v>
      </c>
      <c r="X127" s="12">
        <f t="shared" si="13"/>
        <v>1.3</v>
      </c>
      <c r="Y127" s="13"/>
      <c r="Z127" s="7">
        <f t="shared" si="17"/>
        <v>0</v>
      </c>
      <c r="AA127">
        <f t="shared" si="18"/>
        <v>10</v>
      </c>
      <c r="AB127">
        <f t="shared" si="19"/>
        <v>5</v>
      </c>
      <c r="AC127">
        <f t="shared" si="20"/>
        <v>0</v>
      </c>
      <c r="AD127" s="7">
        <f t="shared" si="21"/>
        <v>65</v>
      </c>
      <c r="AE127" s="7" t="str">
        <f t="shared" si="22"/>
        <v>HT Under 1.5 Goals</v>
      </c>
      <c r="AF127" s="14"/>
      <c r="AG127" s="14" t="str">
        <f t="shared" si="23"/>
        <v>HT Under 1.5 Goals</v>
      </c>
      <c r="AH127" s="14" t="str">
        <f t="shared" si="24"/>
        <v>WON</v>
      </c>
      <c r="AI127" s="14"/>
      <c r="AJ127" s="14" t="str">
        <f t="shared" si="14"/>
        <v>WON</v>
      </c>
      <c r="AL127" s="7" t="str">
        <f t="shared" si="25"/>
        <v>…</v>
      </c>
      <c r="AM127" s="21">
        <f t="shared" si="15"/>
        <v>64.8</v>
      </c>
    </row>
    <row r="128" spans="1:39">
      <c r="A128" s="7">
        <v>126</v>
      </c>
      <c r="B128" s="7" t="str">
        <f t="shared" si="16"/>
        <v>Belarus, Vysshaya League - 14:30</v>
      </c>
      <c r="C128" s="7" t="s">
        <v>11</v>
      </c>
      <c r="D128" s="10" t="s">
        <v>363</v>
      </c>
      <c r="E128" s="6" t="s">
        <v>89</v>
      </c>
      <c r="F128" s="10" t="s">
        <v>364</v>
      </c>
      <c r="G128" s="7" t="s">
        <v>4</v>
      </c>
      <c r="H128" s="10" t="s">
        <v>365</v>
      </c>
      <c r="I128" s="7">
        <v>30</v>
      </c>
      <c r="J128" s="7">
        <v>41</v>
      </c>
      <c r="K128" s="7">
        <v>29</v>
      </c>
      <c r="L128" s="7" t="s">
        <v>16</v>
      </c>
      <c r="M128" s="7" t="s">
        <v>16</v>
      </c>
      <c r="N128" s="7">
        <v>1</v>
      </c>
      <c r="O128" s="6" t="s">
        <v>33</v>
      </c>
      <c r="P128" s="6" t="s">
        <v>33</v>
      </c>
      <c r="Q128" s="7">
        <v>41</v>
      </c>
      <c r="R128" s="7" t="b">
        <v>1</v>
      </c>
      <c r="S128" s="7" t="b">
        <v>1</v>
      </c>
      <c r="T128" s="7" t="b">
        <v>1</v>
      </c>
      <c r="U128" s="11">
        <v>75</v>
      </c>
      <c r="V128" s="11" t="s">
        <v>48</v>
      </c>
      <c r="W128" s="12">
        <v>1.7</v>
      </c>
      <c r="X128" s="12">
        <f t="shared" si="13"/>
        <v>1.35</v>
      </c>
      <c r="Y128" s="13"/>
      <c r="Z128" s="7">
        <f t="shared" si="17"/>
        <v>0</v>
      </c>
      <c r="AA128">
        <f t="shared" si="18"/>
        <v>10</v>
      </c>
      <c r="AB128">
        <f t="shared" si="19"/>
        <v>10</v>
      </c>
      <c r="AC128">
        <f t="shared" si="20"/>
        <v>0</v>
      </c>
      <c r="AD128" s="7">
        <f t="shared" si="21"/>
        <v>70</v>
      </c>
      <c r="AE128" s="7" t="str">
        <f t="shared" si="22"/>
        <v>HT Under 1.5 Goals</v>
      </c>
      <c r="AF128" s="14"/>
      <c r="AG128" s="14" t="str">
        <f t="shared" si="23"/>
        <v>HT Over 0.5 Goals</v>
      </c>
      <c r="AH128" s="14" t="str">
        <f t="shared" si="24"/>
        <v>LOST</v>
      </c>
      <c r="AI128" s="14"/>
      <c r="AJ128" s="14" t="str">
        <f t="shared" si="14"/>
        <v>LOST</v>
      </c>
      <c r="AL128" s="7" t="str">
        <f t="shared" si="25"/>
        <v>…</v>
      </c>
      <c r="AM128" s="21">
        <f t="shared" si="15"/>
        <v>74</v>
      </c>
    </row>
    <row r="129" spans="1:39">
      <c r="A129" s="7">
        <v>127</v>
      </c>
      <c r="B129" s="7" t="str">
        <f t="shared" si="16"/>
        <v>Cyprus, 1st Division - 15:00</v>
      </c>
      <c r="C129" s="7"/>
      <c r="D129" s="10" t="s">
        <v>275</v>
      </c>
      <c r="E129" s="6" t="s">
        <v>93</v>
      </c>
      <c r="F129" s="10" t="s">
        <v>366</v>
      </c>
      <c r="G129" s="7" t="s">
        <v>4</v>
      </c>
      <c r="H129" s="10" t="s">
        <v>367</v>
      </c>
      <c r="I129" s="7">
        <v>34</v>
      </c>
      <c r="J129" s="7">
        <v>44</v>
      </c>
      <c r="K129" s="7">
        <v>22</v>
      </c>
      <c r="L129" s="7" t="s">
        <v>16</v>
      </c>
      <c r="M129" s="7">
        <v>1</v>
      </c>
      <c r="N129" s="7">
        <v>12</v>
      </c>
      <c r="O129" s="6" t="s">
        <v>69</v>
      </c>
      <c r="P129" s="6" t="s">
        <v>278</v>
      </c>
      <c r="Q129" s="7">
        <v>44</v>
      </c>
      <c r="R129" s="7" t="b">
        <v>1</v>
      </c>
      <c r="S129" s="7" t="s">
        <v>19</v>
      </c>
      <c r="T129" s="7" t="s">
        <v>19</v>
      </c>
      <c r="U129" s="11">
        <v>30</v>
      </c>
      <c r="V129" s="11" t="s">
        <v>48</v>
      </c>
      <c r="W129" s="12">
        <v>1.6</v>
      </c>
      <c r="X129" s="12">
        <f t="shared" si="13"/>
        <v>1.3</v>
      </c>
      <c r="Y129" s="13"/>
      <c r="Z129" s="7">
        <f t="shared" si="17"/>
        <v>0</v>
      </c>
      <c r="AA129">
        <f t="shared" si="18"/>
        <v>5</v>
      </c>
      <c r="AB129">
        <f t="shared" si="19"/>
        <v>0</v>
      </c>
      <c r="AC129">
        <f t="shared" si="20"/>
        <v>0</v>
      </c>
      <c r="AD129" s="7">
        <f t="shared" si="21"/>
        <v>55</v>
      </c>
      <c r="AE129" s="7" t="str">
        <f t="shared" si="22"/>
        <v>HT Over 0.5 Goals</v>
      </c>
      <c r="AF129" s="14"/>
      <c r="AG129" s="14" t="str">
        <f t="shared" si="23"/>
        <v>HT Over 0.5 Goals</v>
      </c>
      <c r="AH129" s="14" t="str">
        <f t="shared" si="24"/>
        <v>WON</v>
      </c>
      <c r="AI129" s="14"/>
      <c r="AJ129" s="14" t="str">
        <f t="shared" si="14"/>
        <v>WON</v>
      </c>
      <c r="AL129" s="7" t="str">
        <f t="shared" si="25"/>
        <v>…</v>
      </c>
      <c r="AM129" s="21">
        <f t="shared" si="15"/>
        <v>43</v>
      </c>
    </row>
    <row r="130" spans="1:39">
      <c r="A130" s="7">
        <v>128</v>
      </c>
      <c r="B130" s="7" t="str">
        <f t="shared" si="16"/>
        <v>Serbia, Superliga - 16:00</v>
      </c>
      <c r="C130" s="7"/>
      <c r="D130" s="10" t="s">
        <v>368</v>
      </c>
      <c r="E130" s="6" t="s">
        <v>115</v>
      </c>
      <c r="F130" s="10" t="s">
        <v>369</v>
      </c>
      <c r="G130" s="7" t="s">
        <v>4</v>
      </c>
      <c r="H130" s="10" t="s">
        <v>370</v>
      </c>
      <c r="I130" s="7">
        <v>38</v>
      </c>
      <c r="J130" s="7">
        <v>50</v>
      </c>
      <c r="K130" s="7">
        <v>12</v>
      </c>
      <c r="L130" s="7" t="s">
        <v>16</v>
      </c>
      <c r="M130" s="7">
        <v>1</v>
      </c>
      <c r="N130" s="7">
        <v>26</v>
      </c>
      <c r="O130" s="6" t="s">
        <v>17</v>
      </c>
      <c r="P130" s="6" t="s">
        <v>297</v>
      </c>
      <c r="Q130" s="7">
        <v>50</v>
      </c>
      <c r="R130" s="7" t="b">
        <v>1</v>
      </c>
      <c r="S130" s="7" t="s">
        <v>19</v>
      </c>
      <c r="T130" s="7" t="s">
        <v>19</v>
      </c>
      <c r="U130" s="11">
        <v>53</v>
      </c>
      <c r="V130" s="11" t="s">
        <v>48</v>
      </c>
      <c r="W130" s="12">
        <v>1.4</v>
      </c>
      <c r="X130" s="12">
        <f t="shared" si="13"/>
        <v>1.25</v>
      </c>
      <c r="Y130" s="13"/>
      <c r="Z130" s="7">
        <f t="shared" si="17"/>
        <v>0</v>
      </c>
      <c r="AA130">
        <f t="shared" si="18"/>
        <v>0</v>
      </c>
      <c r="AB130">
        <f t="shared" si="19"/>
        <v>5</v>
      </c>
      <c r="AC130">
        <f t="shared" si="20"/>
        <v>0</v>
      </c>
      <c r="AD130" s="7">
        <f t="shared" si="21"/>
        <v>55</v>
      </c>
      <c r="AE130" s="7" t="str">
        <f t="shared" si="22"/>
        <v>HT Over 0.5 Goals</v>
      </c>
      <c r="AF130" s="14"/>
      <c r="AG130" s="14" t="str">
        <f t="shared" si="23"/>
        <v>HT Over 0.5 Goals</v>
      </c>
      <c r="AH130" s="14" t="str">
        <f t="shared" si="24"/>
        <v>WON</v>
      </c>
      <c r="AI130" s="14"/>
      <c r="AJ130" s="14" t="str">
        <f t="shared" si="14"/>
        <v>WON</v>
      </c>
      <c r="AL130" s="7" t="str">
        <f t="shared" si="25"/>
        <v>…</v>
      </c>
      <c r="AM130" s="21">
        <f t="shared" si="15"/>
        <v>66.224999999999994</v>
      </c>
    </row>
    <row r="131" spans="1:39">
      <c r="A131" s="7">
        <v>129</v>
      </c>
      <c r="B131" s="7" t="str">
        <f t="shared" si="16"/>
        <v>Serbia, Superliga - 16:00</v>
      </c>
      <c r="C131" s="7"/>
      <c r="D131" s="10" t="s">
        <v>368</v>
      </c>
      <c r="E131" s="6" t="s">
        <v>115</v>
      </c>
      <c r="F131" s="10" t="s">
        <v>371</v>
      </c>
      <c r="G131" s="7" t="s">
        <v>4</v>
      </c>
      <c r="H131" s="10" t="s">
        <v>372</v>
      </c>
      <c r="I131" s="7">
        <v>44</v>
      </c>
      <c r="J131" s="7">
        <v>46</v>
      </c>
      <c r="K131" s="7">
        <v>10</v>
      </c>
      <c r="L131" s="7" t="s">
        <v>16</v>
      </c>
      <c r="M131" s="7">
        <v>1</v>
      </c>
      <c r="N131" s="7">
        <v>34</v>
      </c>
      <c r="O131" s="6" t="s">
        <v>75</v>
      </c>
      <c r="P131" s="6" t="s">
        <v>304</v>
      </c>
      <c r="Q131" s="7">
        <v>46</v>
      </c>
      <c r="R131" s="7" t="b">
        <v>1</v>
      </c>
      <c r="S131" s="7" t="s">
        <v>19</v>
      </c>
      <c r="T131" s="7" t="s">
        <v>19</v>
      </c>
      <c r="U131" s="11">
        <v>49</v>
      </c>
      <c r="V131" s="11" t="s">
        <v>48</v>
      </c>
      <c r="W131" s="12">
        <v>1.45</v>
      </c>
      <c r="X131" s="12">
        <f t="shared" ref="X131:X194" si="26">IF(W131=1.5,1.3,IF(W131=1.55,1.3,IF(W131=1.6,1.3,IF(W131=1.65,1.35,IF(W131=1.7,1.35,IF(W131=1.75,1.4,IF(W131=1.8,1.45,IF(W131=1.8,1.5,IF(W131=1.85,1.5,IF(W131=1.9,1.55,IF(W131=1.95,1.6,IF(W131=2,1.6,IF(W131&lt;1.5,1.25,1.65)))))))))))))</f>
        <v>1.25</v>
      </c>
      <c r="Y131" s="13"/>
      <c r="Z131" s="7">
        <f t="shared" si="17"/>
        <v>0</v>
      </c>
      <c r="AA131">
        <f t="shared" si="18"/>
        <v>0</v>
      </c>
      <c r="AB131">
        <f t="shared" si="19"/>
        <v>5</v>
      </c>
      <c r="AC131">
        <f t="shared" si="20"/>
        <v>0</v>
      </c>
      <c r="AD131" s="7">
        <f t="shared" si="21"/>
        <v>55</v>
      </c>
      <c r="AE131" s="7" t="str">
        <f t="shared" si="22"/>
        <v>HT Over 0.5 Goals</v>
      </c>
      <c r="AF131" s="14"/>
      <c r="AG131" s="14" t="str">
        <f t="shared" si="23"/>
        <v>HT Over 0.5 Goals</v>
      </c>
      <c r="AH131" s="14" t="str">
        <f t="shared" si="24"/>
        <v>WON</v>
      </c>
      <c r="AI131" s="14"/>
      <c r="AJ131" s="14" t="str">
        <f t="shared" ref="AJ131:AJ194" si="27">IF(AE131=AG131,"WON",IF(O131="0-1","WON",IF(O131="1-0","WON",IF(O131="?","?","LOST"))))</f>
        <v>WON</v>
      </c>
      <c r="AL131" s="7" t="str">
        <f t="shared" si="25"/>
        <v>…</v>
      </c>
      <c r="AM131" s="21">
        <f t="shared" ref="AM131:AM194" si="28">40+(IF(J131&lt;50,0,J131/3.2)+(IF(M131="X",5,IF(M131="2",2,0)))+(IF(N131&gt;15,0,15-N131))+(IF(U131&lt;50,0,U131/5)))</f>
        <v>40</v>
      </c>
    </row>
    <row r="132" spans="1:39">
      <c r="A132" s="7">
        <v>130</v>
      </c>
      <c r="B132" s="7" t="str">
        <f t="shared" ref="B132:B152" si="29">CONCATENATE(D132, " - ",E132)</f>
        <v>Egypt, Premier League - 16:00</v>
      </c>
      <c r="C132" s="7" t="s">
        <v>11</v>
      </c>
      <c r="D132" s="10" t="s">
        <v>279</v>
      </c>
      <c r="E132" s="6" t="s">
        <v>115</v>
      </c>
      <c r="F132" s="10" t="s">
        <v>373</v>
      </c>
      <c r="G132" s="7" t="s">
        <v>4</v>
      </c>
      <c r="H132" s="10" t="s">
        <v>374</v>
      </c>
      <c r="I132" s="7">
        <v>24</v>
      </c>
      <c r="J132" s="7">
        <v>48</v>
      </c>
      <c r="K132" s="7">
        <v>28</v>
      </c>
      <c r="L132" s="7" t="s">
        <v>16</v>
      </c>
      <c r="M132" s="7" t="s">
        <v>16</v>
      </c>
      <c r="N132" s="7">
        <v>4</v>
      </c>
      <c r="O132" s="6" t="s">
        <v>24</v>
      </c>
      <c r="P132" s="6" t="s">
        <v>69</v>
      </c>
      <c r="Q132" s="7">
        <v>48</v>
      </c>
      <c r="R132" s="7" t="b">
        <v>1</v>
      </c>
      <c r="S132" s="7" t="b">
        <v>1</v>
      </c>
      <c r="T132" s="7" t="b">
        <v>1</v>
      </c>
      <c r="U132" s="11">
        <v>56</v>
      </c>
      <c r="V132" s="11" t="s">
        <v>20</v>
      </c>
      <c r="W132" s="12">
        <v>1.5</v>
      </c>
      <c r="X132" s="12">
        <f t="shared" si="26"/>
        <v>1.3</v>
      </c>
      <c r="Y132" s="13"/>
      <c r="Z132" s="7">
        <f t="shared" ref="Z132:Z195" si="30">IF(J132&gt;52,10,0)</f>
        <v>0</v>
      </c>
      <c r="AA132">
        <f t="shared" ref="AA132:AA195" si="31">IF(N132&gt;15,0,IF(N132&lt;8,10,5))</f>
        <v>10</v>
      </c>
      <c r="AB132">
        <f t="shared" ref="AB132:AB195" si="32">IF(U132&gt;60,10,IF(U132&lt;49,0,5))</f>
        <v>5</v>
      </c>
      <c r="AC132">
        <f t="shared" ref="AC132:AC195" si="33">IF(V132="Y",10,IF(V132="C",5,0))</f>
        <v>10</v>
      </c>
      <c r="AD132" s="7">
        <f t="shared" ref="AD132:AD195" si="34">SUM(Z132:AC132)+50</f>
        <v>75</v>
      </c>
      <c r="AE132" s="7" t="str">
        <f t="shared" ref="AE132:AE195" si="35">IF(AD132&lt;56,"HT Over 0.5 Goals","HT Under 1.5 Goals")</f>
        <v>HT Under 1.5 Goals</v>
      </c>
      <c r="AF132" s="14"/>
      <c r="AG132" s="14" t="str">
        <f t="shared" ref="AG132:AG195" si="36">IF(O132="1-0","HT Under 1.5 Goals",IF(O132="0-0","HT Under 1.5 Goals",IF(O132="0-1","HT Under 1.5 Goals","HT Over 0.5 Goals")))</f>
        <v>HT Under 1.5 Goals</v>
      </c>
      <c r="AH132" s="14" t="str">
        <f t="shared" ref="AH132:AH195" si="37">IF(O132="?",O132,AJ132)</f>
        <v>WON</v>
      </c>
      <c r="AI132" s="14"/>
      <c r="AJ132" s="14" t="str">
        <f t="shared" si="27"/>
        <v>WON</v>
      </c>
      <c r="AL132" s="7" t="str">
        <f t="shared" ref="AL132:AL195" si="38">IF(AND(C132="OK",J132&gt;52,N132&lt;11,W132&lt;1.66),"Prime","…")</f>
        <v>…</v>
      </c>
      <c r="AM132" s="21">
        <f t="shared" si="28"/>
        <v>67.2</v>
      </c>
    </row>
    <row r="133" spans="1:39">
      <c r="A133" s="7">
        <v>131</v>
      </c>
      <c r="B133" s="7" t="str">
        <f t="shared" si="29"/>
        <v>Belarus, Vysshaya League - 16:30</v>
      </c>
      <c r="C133" s="7" t="s">
        <v>11</v>
      </c>
      <c r="D133" s="10" t="s">
        <v>363</v>
      </c>
      <c r="E133" s="6" t="s">
        <v>240</v>
      </c>
      <c r="F133" s="10" t="s">
        <v>375</v>
      </c>
      <c r="G133" s="7" t="s">
        <v>4</v>
      </c>
      <c r="H133" s="10" t="s">
        <v>376</v>
      </c>
      <c r="I133" s="7">
        <v>36</v>
      </c>
      <c r="J133" s="7">
        <v>55</v>
      </c>
      <c r="K133" s="7">
        <v>10</v>
      </c>
      <c r="L133" s="7" t="s">
        <v>16</v>
      </c>
      <c r="M133" s="7">
        <v>2</v>
      </c>
      <c r="N133" s="7">
        <v>26</v>
      </c>
      <c r="O133" s="6" t="s">
        <v>69</v>
      </c>
      <c r="P133" s="6" t="s">
        <v>69</v>
      </c>
      <c r="Q133" s="7" t="b">
        <v>1</v>
      </c>
      <c r="R133" s="7" t="b">
        <v>1</v>
      </c>
      <c r="S133" s="7" t="s">
        <v>19</v>
      </c>
      <c r="T133" s="7" t="s">
        <v>19</v>
      </c>
      <c r="U133" s="11">
        <v>62</v>
      </c>
      <c r="V133" s="11"/>
      <c r="W133" s="12">
        <v>1.6</v>
      </c>
      <c r="X133" s="12">
        <f t="shared" si="26"/>
        <v>1.3</v>
      </c>
      <c r="Y133" s="13"/>
      <c r="Z133" s="7">
        <f t="shared" si="30"/>
        <v>10</v>
      </c>
      <c r="AA133">
        <f t="shared" si="31"/>
        <v>0</v>
      </c>
      <c r="AB133">
        <f t="shared" si="32"/>
        <v>10</v>
      </c>
      <c r="AC133">
        <f t="shared" si="33"/>
        <v>0</v>
      </c>
      <c r="AD133" s="7">
        <f t="shared" si="34"/>
        <v>70</v>
      </c>
      <c r="AE133" s="7" t="str">
        <f t="shared" si="35"/>
        <v>HT Under 1.5 Goals</v>
      </c>
      <c r="AF133" s="14"/>
      <c r="AG133" s="14" t="str">
        <f t="shared" si="36"/>
        <v>HT Over 0.5 Goals</v>
      </c>
      <c r="AH133" s="14" t="str">
        <f t="shared" si="37"/>
        <v>LOST</v>
      </c>
      <c r="AI133" s="14"/>
      <c r="AJ133" s="14" t="str">
        <f t="shared" si="27"/>
        <v>LOST</v>
      </c>
      <c r="AL133" s="7" t="str">
        <f t="shared" si="38"/>
        <v>…</v>
      </c>
      <c r="AM133" s="21">
        <f t="shared" si="28"/>
        <v>69.587500000000006</v>
      </c>
    </row>
    <row r="134" spans="1:39">
      <c r="A134" s="7">
        <v>132</v>
      </c>
      <c r="B134" s="7" t="str">
        <f t="shared" si="29"/>
        <v>Denmark, 1st Division - 17:00</v>
      </c>
      <c r="C134" s="7"/>
      <c r="D134" s="10" t="s">
        <v>213</v>
      </c>
      <c r="E134" s="6" t="s">
        <v>135</v>
      </c>
      <c r="F134" s="10" t="s">
        <v>377</v>
      </c>
      <c r="G134" s="7" t="s">
        <v>4</v>
      </c>
      <c r="H134" s="10" t="s">
        <v>378</v>
      </c>
      <c r="I134" s="7">
        <v>25</v>
      </c>
      <c r="J134" s="7">
        <v>50</v>
      </c>
      <c r="K134" s="7">
        <v>25</v>
      </c>
      <c r="L134" s="7" t="s">
        <v>16</v>
      </c>
      <c r="M134" s="7" t="s">
        <v>16</v>
      </c>
      <c r="N134" s="7">
        <v>0</v>
      </c>
      <c r="O134" s="6" t="s">
        <v>24</v>
      </c>
      <c r="P134" s="6" t="s">
        <v>120</v>
      </c>
      <c r="Q134" s="7">
        <v>50</v>
      </c>
      <c r="R134" s="7" t="b">
        <v>1</v>
      </c>
      <c r="S134" s="7" t="b">
        <v>1</v>
      </c>
      <c r="T134" s="7" t="b">
        <v>1</v>
      </c>
      <c r="U134" s="11">
        <v>50</v>
      </c>
      <c r="V134" s="11"/>
      <c r="W134" s="12">
        <v>1.65</v>
      </c>
      <c r="X134" s="12">
        <f t="shared" si="26"/>
        <v>1.35</v>
      </c>
      <c r="Y134" s="13"/>
      <c r="Z134" s="7">
        <f t="shared" si="30"/>
        <v>0</v>
      </c>
      <c r="AA134">
        <f t="shared" si="31"/>
        <v>10</v>
      </c>
      <c r="AB134">
        <f t="shared" si="32"/>
        <v>5</v>
      </c>
      <c r="AC134">
        <f t="shared" si="33"/>
        <v>0</v>
      </c>
      <c r="AD134" s="7">
        <f t="shared" si="34"/>
        <v>65</v>
      </c>
      <c r="AE134" s="7" t="str">
        <f t="shared" si="35"/>
        <v>HT Under 1.5 Goals</v>
      </c>
      <c r="AF134" s="14"/>
      <c r="AG134" s="14" t="str">
        <f t="shared" si="36"/>
        <v>HT Under 1.5 Goals</v>
      </c>
      <c r="AH134" s="14" t="str">
        <f t="shared" si="37"/>
        <v>WON</v>
      </c>
      <c r="AI134" s="14"/>
      <c r="AJ134" s="14" t="str">
        <f t="shared" si="27"/>
        <v>WON</v>
      </c>
      <c r="AL134" s="7" t="str">
        <f t="shared" si="38"/>
        <v>…</v>
      </c>
      <c r="AM134" s="21">
        <f t="shared" si="28"/>
        <v>85.625</v>
      </c>
    </row>
    <row r="135" spans="1:39">
      <c r="A135" s="7">
        <v>133</v>
      </c>
      <c r="B135" s="7" t="str">
        <f t="shared" si="29"/>
        <v>Egypt, Premier League - 18:30</v>
      </c>
      <c r="C135" s="7" t="s">
        <v>11</v>
      </c>
      <c r="D135" s="10" t="s">
        <v>279</v>
      </c>
      <c r="E135" s="6" t="s">
        <v>289</v>
      </c>
      <c r="F135" s="10" t="s">
        <v>379</v>
      </c>
      <c r="G135" s="7" t="s">
        <v>4</v>
      </c>
      <c r="H135" s="10" t="s">
        <v>380</v>
      </c>
      <c r="I135" s="7">
        <v>18</v>
      </c>
      <c r="J135" s="7">
        <v>58</v>
      </c>
      <c r="K135" s="7">
        <v>24</v>
      </c>
      <c r="L135" s="7" t="s">
        <v>16</v>
      </c>
      <c r="M135" s="7" t="s">
        <v>16</v>
      </c>
      <c r="N135" s="7">
        <v>6</v>
      </c>
      <c r="O135" s="6" t="s">
        <v>120</v>
      </c>
      <c r="P135" s="6" t="s">
        <v>61</v>
      </c>
      <c r="Q135" s="7" t="b">
        <v>1</v>
      </c>
      <c r="R135" s="7" t="b">
        <v>1</v>
      </c>
      <c r="S135" s="7" t="b">
        <v>1</v>
      </c>
      <c r="T135" s="7" t="b">
        <v>1</v>
      </c>
      <c r="U135" s="11">
        <v>37</v>
      </c>
      <c r="V135" s="11" t="s">
        <v>20</v>
      </c>
      <c r="W135" s="12">
        <v>1.4</v>
      </c>
      <c r="X135" s="12">
        <f t="shared" si="26"/>
        <v>1.25</v>
      </c>
      <c r="Y135" s="13"/>
      <c r="Z135" s="7">
        <f t="shared" si="30"/>
        <v>10</v>
      </c>
      <c r="AA135">
        <f t="shared" si="31"/>
        <v>10</v>
      </c>
      <c r="AB135">
        <f t="shared" si="32"/>
        <v>0</v>
      </c>
      <c r="AC135">
        <f t="shared" si="33"/>
        <v>10</v>
      </c>
      <c r="AD135" s="7">
        <f t="shared" si="34"/>
        <v>80</v>
      </c>
      <c r="AE135" s="7" t="str">
        <f t="shared" si="35"/>
        <v>HT Under 1.5 Goals</v>
      </c>
      <c r="AF135" s="14"/>
      <c r="AG135" s="14" t="str">
        <f t="shared" si="36"/>
        <v>HT Under 1.5 Goals</v>
      </c>
      <c r="AH135" s="14" t="str">
        <f t="shared" si="37"/>
        <v>WON</v>
      </c>
      <c r="AI135" s="14"/>
      <c r="AJ135" s="14" t="str">
        <f t="shared" si="27"/>
        <v>WON</v>
      </c>
      <c r="AL135" s="7" t="str">
        <f t="shared" si="38"/>
        <v>Prime</v>
      </c>
      <c r="AM135" s="21">
        <f t="shared" si="28"/>
        <v>72.125</v>
      </c>
    </row>
    <row r="136" spans="1:39">
      <c r="A136" s="7">
        <v>134</v>
      </c>
      <c r="B136" s="7" t="str">
        <f t="shared" si="29"/>
        <v>Guatemala, Liga Nacional - 22:30</v>
      </c>
      <c r="C136" s="7"/>
      <c r="D136" s="10" t="s">
        <v>381</v>
      </c>
      <c r="E136" s="6" t="s">
        <v>382</v>
      </c>
      <c r="F136" s="10" t="s">
        <v>383</v>
      </c>
      <c r="G136" s="7" t="s">
        <v>4</v>
      </c>
      <c r="H136" s="10" t="s">
        <v>384</v>
      </c>
      <c r="I136" s="7">
        <v>28</v>
      </c>
      <c r="J136" s="7">
        <v>44</v>
      </c>
      <c r="K136" s="7">
        <v>28</v>
      </c>
      <c r="L136" s="7" t="s">
        <v>16</v>
      </c>
      <c r="M136" s="7">
        <v>1</v>
      </c>
      <c r="N136" s="7">
        <v>0</v>
      </c>
      <c r="O136" s="6" t="s">
        <v>24</v>
      </c>
      <c r="P136" s="6" t="s">
        <v>69</v>
      </c>
      <c r="Q136" s="7">
        <v>44</v>
      </c>
      <c r="R136" s="7" t="b">
        <v>1</v>
      </c>
      <c r="S136" s="7" t="s">
        <v>19</v>
      </c>
      <c r="T136" s="7" t="b">
        <v>1</v>
      </c>
      <c r="U136" s="11">
        <v>33</v>
      </c>
      <c r="V136" s="11" t="s">
        <v>48</v>
      </c>
      <c r="W136" s="12">
        <v>1.65</v>
      </c>
      <c r="X136" s="12">
        <f t="shared" si="26"/>
        <v>1.35</v>
      </c>
      <c r="Y136" s="13"/>
      <c r="Z136" s="7">
        <f t="shared" si="30"/>
        <v>0</v>
      </c>
      <c r="AA136">
        <f t="shared" si="31"/>
        <v>10</v>
      </c>
      <c r="AB136">
        <f t="shared" si="32"/>
        <v>0</v>
      </c>
      <c r="AC136">
        <f t="shared" si="33"/>
        <v>0</v>
      </c>
      <c r="AD136" s="7">
        <f t="shared" si="34"/>
        <v>60</v>
      </c>
      <c r="AE136" s="7" t="str">
        <f t="shared" si="35"/>
        <v>HT Under 1.5 Goals</v>
      </c>
      <c r="AF136" s="14"/>
      <c r="AG136" s="14" t="str">
        <f t="shared" si="36"/>
        <v>HT Under 1.5 Goals</v>
      </c>
      <c r="AH136" s="14" t="str">
        <f t="shared" si="37"/>
        <v>WON</v>
      </c>
      <c r="AI136" s="14"/>
      <c r="AJ136" s="14" t="str">
        <f t="shared" si="27"/>
        <v>WON</v>
      </c>
      <c r="AL136" s="7" t="str">
        <f t="shared" si="38"/>
        <v>…</v>
      </c>
      <c r="AM136" s="21">
        <f t="shared" si="28"/>
        <v>55</v>
      </c>
    </row>
    <row r="137" spans="1:39">
      <c r="A137" s="7">
        <v>135</v>
      </c>
      <c r="B137" s="7" t="str">
        <f t="shared" si="29"/>
        <v xml:space="preserve"> - </v>
      </c>
      <c r="C137" s="7"/>
      <c r="F137" s="10"/>
      <c r="G137" s="7"/>
      <c r="H137" s="10"/>
      <c r="I137" s="7"/>
      <c r="J137" s="7"/>
      <c r="K137" s="7"/>
      <c r="L137" s="7"/>
      <c r="M137" s="7"/>
      <c r="N137" s="7"/>
      <c r="O137" s="6"/>
      <c r="P137" s="6"/>
      <c r="Q137" s="7"/>
      <c r="R137" s="7"/>
      <c r="S137" s="7"/>
      <c r="T137" s="7"/>
      <c r="U137" s="11"/>
      <c r="V137" s="11"/>
      <c r="W137" s="12"/>
      <c r="X137" s="12">
        <f t="shared" si="26"/>
        <v>1.25</v>
      </c>
      <c r="Y137" s="13"/>
      <c r="Z137" s="7">
        <f t="shared" si="30"/>
        <v>0</v>
      </c>
      <c r="AA137">
        <f t="shared" si="31"/>
        <v>10</v>
      </c>
      <c r="AB137">
        <f t="shared" si="32"/>
        <v>0</v>
      </c>
      <c r="AC137">
        <f t="shared" si="33"/>
        <v>0</v>
      </c>
      <c r="AD137" s="7">
        <f t="shared" si="34"/>
        <v>60</v>
      </c>
      <c r="AE137" s="7" t="str">
        <f t="shared" si="35"/>
        <v>HT Under 1.5 Goals</v>
      </c>
      <c r="AF137" s="14"/>
      <c r="AG137" s="14" t="str">
        <f t="shared" si="36"/>
        <v>HT Over 0.5 Goals</v>
      </c>
      <c r="AH137" s="14" t="str">
        <f t="shared" si="37"/>
        <v>LOST</v>
      </c>
      <c r="AI137" s="14"/>
      <c r="AJ137" s="14" t="str">
        <f t="shared" si="27"/>
        <v>LOST</v>
      </c>
      <c r="AL137" s="7" t="str">
        <f t="shared" si="38"/>
        <v>…</v>
      </c>
      <c r="AM137" s="21">
        <f t="shared" si="28"/>
        <v>55</v>
      </c>
    </row>
    <row r="138" spans="1:39">
      <c r="A138" s="7">
        <v>136</v>
      </c>
      <c r="B138" s="7" t="str">
        <f t="shared" si="29"/>
        <v xml:space="preserve"> - </v>
      </c>
      <c r="C138" s="2" t="s">
        <v>447</v>
      </c>
      <c r="F138" s="10"/>
      <c r="G138" s="7"/>
      <c r="H138" s="10"/>
      <c r="I138" s="7"/>
      <c r="J138" s="7"/>
      <c r="K138" s="7"/>
      <c r="L138" s="7"/>
      <c r="M138" s="7"/>
      <c r="N138" s="7"/>
      <c r="O138" s="6"/>
      <c r="P138" s="6"/>
      <c r="Q138" s="7"/>
      <c r="R138" s="7"/>
      <c r="S138" s="7"/>
      <c r="T138" s="7"/>
      <c r="U138" s="11"/>
      <c r="V138" s="11"/>
      <c r="W138" s="12"/>
      <c r="X138" s="12">
        <f t="shared" si="26"/>
        <v>1.25</v>
      </c>
      <c r="Y138" s="13"/>
      <c r="Z138" s="7">
        <f t="shared" si="30"/>
        <v>0</v>
      </c>
      <c r="AA138">
        <f t="shared" si="31"/>
        <v>10</v>
      </c>
      <c r="AB138">
        <f t="shared" si="32"/>
        <v>0</v>
      </c>
      <c r="AC138">
        <f t="shared" si="33"/>
        <v>0</v>
      </c>
      <c r="AD138" s="7">
        <f t="shared" si="34"/>
        <v>60</v>
      </c>
      <c r="AE138" s="7" t="str">
        <f t="shared" si="35"/>
        <v>HT Under 1.5 Goals</v>
      </c>
      <c r="AF138" s="14"/>
      <c r="AG138" s="14" t="str">
        <f t="shared" si="36"/>
        <v>HT Over 0.5 Goals</v>
      </c>
      <c r="AH138" s="14" t="str">
        <f t="shared" si="37"/>
        <v>LOST</v>
      </c>
      <c r="AI138" s="14"/>
      <c r="AJ138" s="14" t="str">
        <f t="shared" si="27"/>
        <v>LOST</v>
      </c>
      <c r="AL138" s="7" t="str">
        <f t="shared" si="38"/>
        <v>…</v>
      </c>
      <c r="AM138" s="21">
        <f t="shared" si="28"/>
        <v>55</v>
      </c>
    </row>
    <row r="139" spans="1:39">
      <c r="A139" s="7">
        <v>137</v>
      </c>
      <c r="B139" s="7" t="str">
        <f t="shared" si="29"/>
        <v>Ukraine, Persha Liga - 13:00</v>
      </c>
      <c r="C139" s="7" t="s">
        <v>11</v>
      </c>
      <c r="D139" s="10" t="s">
        <v>210</v>
      </c>
      <c r="E139" s="6" t="s">
        <v>52</v>
      </c>
      <c r="F139" s="10" t="s">
        <v>212</v>
      </c>
      <c r="G139" s="7" t="s">
        <v>4</v>
      </c>
      <c r="H139" s="10" t="s">
        <v>385</v>
      </c>
      <c r="I139" s="7">
        <v>19</v>
      </c>
      <c r="J139" s="7">
        <v>63</v>
      </c>
      <c r="K139" s="7">
        <v>18</v>
      </c>
      <c r="L139" s="7" t="s">
        <v>16</v>
      </c>
      <c r="M139" s="7">
        <v>1</v>
      </c>
      <c r="N139" s="7">
        <v>1</v>
      </c>
      <c r="O139" s="6" t="s">
        <v>47</v>
      </c>
      <c r="P139" s="6" t="s">
        <v>69</v>
      </c>
      <c r="Q139" s="7" t="b">
        <v>1</v>
      </c>
      <c r="R139" s="7" t="b">
        <v>1</v>
      </c>
      <c r="S139" s="7" t="s">
        <v>19</v>
      </c>
      <c r="T139" s="7" t="b">
        <v>1</v>
      </c>
      <c r="U139" s="11">
        <v>7</v>
      </c>
      <c r="V139" s="11" t="s">
        <v>48</v>
      </c>
      <c r="W139" s="12">
        <v>1.65</v>
      </c>
      <c r="X139" s="12">
        <f t="shared" si="26"/>
        <v>1.35</v>
      </c>
      <c r="Y139" s="13"/>
      <c r="Z139" s="7">
        <f t="shared" si="30"/>
        <v>10</v>
      </c>
      <c r="AA139">
        <f t="shared" si="31"/>
        <v>10</v>
      </c>
      <c r="AB139">
        <f t="shared" si="32"/>
        <v>0</v>
      </c>
      <c r="AC139">
        <f t="shared" si="33"/>
        <v>0</v>
      </c>
      <c r="AD139" s="7">
        <f t="shared" si="34"/>
        <v>70</v>
      </c>
      <c r="AE139" s="7" t="str">
        <f t="shared" si="35"/>
        <v>HT Under 1.5 Goals</v>
      </c>
      <c r="AF139" s="14"/>
      <c r="AG139" s="14" t="str">
        <f t="shared" si="36"/>
        <v>HT Under 1.5 Goals</v>
      </c>
      <c r="AH139" s="14" t="str">
        <f t="shared" si="37"/>
        <v>WON</v>
      </c>
      <c r="AI139" s="14"/>
      <c r="AJ139" s="14" t="str">
        <f t="shared" si="27"/>
        <v>WON</v>
      </c>
      <c r="AL139" s="7" t="str">
        <f t="shared" si="38"/>
        <v>Prime</v>
      </c>
      <c r="AM139" s="21">
        <f t="shared" si="28"/>
        <v>73.6875</v>
      </c>
    </row>
    <row r="140" spans="1:39">
      <c r="A140" s="7">
        <v>138</v>
      </c>
      <c r="B140" s="7" t="str">
        <f t="shared" si="29"/>
        <v>Iran, Pro League - 13:30</v>
      </c>
      <c r="C140" s="7" t="s">
        <v>11</v>
      </c>
      <c r="D140" s="10" t="s">
        <v>386</v>
      </c>
      <c r="E140" s="6" t="s">
        <v>218</v>
      </c>
      <c r="F140" s="10" t="s">
        <v>387</v>
      </c>
      <c r="G140" s="7" t="s">
        <v>4</v>
      </c>
      <c r="H140" s="10" t="s">
        <v>388</v>
      </c>
      <c r="I140" s="7">
        <v>28</v>
      </c>
      <c r="J140" s="7">
        <v>58</v>
      </c>
      <c r="K140" s="7">
        <v>13</v>
      </c>
      <c r="L140" s="7" t="s">
        <v>16</v>
      </c>
      <c r="M140" s="7">
        <v>1</v>
      </c>
      <c r="N140" s="7">
        <v>15</v>
      </c>
      <c r="O140" s="6" t="s">
        <v>75</v>
      </c>
      <c r="P140" s="6" t="s">
        <v>389</v>
      </c>
      <c r="Q140" s="7" t="b">
        <v>1</v>
      </c>
      <c r="R140" s="7" t="b">
        <v>1</v>
      </c>
      <c r="S140" s="7" t="s">
        <v>19</v>
      </c>
      <c r="T140" s="7" t="s">
        <v>19</v>
      </c>
      <c r="U140" s="11">
        <v>65</v>
      </c>
      <c r="V140" s="11" t="s">
        <v>42</v>
      </c>
      <c r="W140" s="12">
        <v>1.4</v>
      </c>
      <c r="X140" s="12">
        <f t="shared" si="26"/>
        <v>1.25</v>
      </c>
      <c r="Y140" s="13"/>
      <c r="Z140" s="7">
        <f t="shared" si="30"/>
        <v>10</v>
      </c>
      <c r="AA140">
        <f t="shared" si="31"/>
        <v>5</v>
      </c>
      <c r="AB140">
        <f t="shared" si="32"/>
        <v>10</v>
      </c>
      <c r="AC140">
        <f t="shared" si="33"/>
        <v>5</v>
      </c>
      <c r="AD140" s="7">
        <f t="shared" si="34"/>
        <v>80</v>
      </c>
      <c r="AE140" s="7" t="str">
        <f t="shared" si="35"/>
        <v>HT Under 1.5 Goals</v>
      </c>
      <c r="AF140" s="14"/>
      <c r="AG140" s="14" t="str">
        <f t="shared" si="36"/>
        <v>HT Over 0.5 Goals</v>
      </c>
      <c r="AH140" s="14" t="str">
        <f t="shared" si="37"/>
        <v>LOST</v>
      </c>
      <c r="AI140" s="14"/>
      <c r="AJ140" s="14" t="str">
        <f t="shared" si="27"/>
        <v>LOST</v>
      </c>
      <c r="AL140" s="7" t="str">
        <f t="shared" si="38"/>
        <v>…</v>
      </c>
      <c r="AM140" s="21">
        <f t="shared" si="28"/>
        <v>71.125</v>
      </c>
    </row>
    <row r="141" spans="1:39">
      <c r="A141" s="7">
        <v>139</v>
      </c>
      <c r="B141" s="7" t="str">
        <f t="shared" si="29"/>
        <v>Iran, Pro League - 13:30</v>
      </c>
      <c r="C141" s="7" t="s">
        <v>11</v>
      </c>
      <c r="D141" s="10" t="s">
        <v>386</v>
      </c>
      <c r="E141" s="6" t="s">
        <v>218</v>
      </c>
      <c r="F141" s="10" t="s">
        <v>390</v>
      </c>
      <c r="G141" s="7" t="s">
        <v>4</v>
      </c>
      <c r="H141" s="10" t="s">
        <v>391</v>
      </c>
      <c r="I141" s="7">
        <v>13</v>
      </c>
      <c r="J141" s="7">
        <v>62</v>
      </c>
      <c r="K141" s="7">
        <v>26</v>
      </c>
      <c r="L141" s="7" t="s">
        <v>16</v>
      </c>
      <c r="M141" s="7" t="s">
        <v>16</v>
      </c>
      <c r="N141" s="7">
        <v>13</v>
      </c>
      <c r="O141" s="6" t="s">
        <v>69</v>
      </c>
      <c r="P141" s="6" t="s">
        <v>96</v>
      </c>
      <c r="Q141" s="7" t="b">
        <v>1</v>
      </c>
      <c r="R141" s="7" t="b">
        <v>1</v>
      </c>
      <c r="S141" s="7" t="b">
        <v>1</v>
      </c>
      <c r="T141" s="7" t="s">
        <v>19</v>
      </c>
      <c r="U141" s="11">
        <v>66</v>
      </c>
      <c r="V141" s="11" t="s">
        <v>42</v>
      </c>
      <c r="W141" s="12">
        <v>1.4</v>
      </c>
      <c r="X141" s="12">
        <f t="shared" si="26"/>
        <v>1.25</v>
      </c>
      <c r="Y141" s="13"/>
      <c r="Z141" s="7">
        <f t="shared" si="30"/>
        <v>10</v>
      </c>
      <c r="AA141">
        <f t="shared" si="31"/>
        <v>5</v>
      </c>
      <c r="AB141">
        <f t="shared" si="32"/>
        <v>10</v>
      </c>
      <c r="AC141">
        <f t="shared" si="33"/>
        <v>5</v>
      </c>
      <c r="AD141" s="7">
        <f t="shared" si="34"/>
        <v>80</v>
      </c>
      <c r="AE141" s="7" t="str">
        <f t="shared" si="35"/>
        <v>HT Under 1.5 Goals</v>
      </c>
      <c r="AF141" s="14"/>
      <c r="AG141" s="14" t="str">
        <f t="shared" si="36"/>
        <v>HT Over 0.5 Goals</v>
      </c>
      <c r="AH141" s="14" t="str">
        <f t="shared" si="37"/>
        <v>LOST</v>
      </c>
      <c r="AI141" s="14"/>
      <c r="AJ141" s="14" t="str">
        <f t="shared" si="27"/>
        <v>LOST</v>
      </c>
      <c r="AL141" s="7" t="str">
        <f t="shared" si="38"/>
        <v>…</v>
      </c>
      <c r="AM141" s="21">
        <f t="shared" si="28"/>
        <v>79.575000000000003</v>
      </c>
    </row>
    <row r="142" spans="1:39">
      <c r="A142" s="7">
        <v>140</v>
      </c>
      <c r="B142" s="7" t="str">
        <f t="shared" si="29"/>
        <v>Iran, Pro League - 15:30</v>
      </c>
      <c r="C142" s="7" t="s">
        <v>11</v>
      </c>
      <c r="D142" s="10" t="s">
        <v>386</v>
      </c>
      <c r="E142" s="6" t="s">
        <v>108</v>
      </c>
      <c r="F142" s="10" t="s">
        <v>392</v>
      </c>
      <c r="G142" s="7" t="s">
        <v>4</v>
      </c>
      <c r="H142" s="10" t="s">
        <v>393</v>
      </c>
      <c r="I142" s="7">
        <v>23</v>
      </c>
      <c r="J142" s="7">
        <v>43</v>
      </c>
      <c r="K142" s="7">
        <v>34</v>
      </c>
      <c r="L142" s="7" t="s">
        <v>16</v>
      </c>
      <c r="M142" s="7" t="s">
        <v>16</v>
      </c>
      <c r="N142" s="7">
        <v>11</v>
      </c>
      <c r="O142" s="6" t="s">
        <v>24</v>
      </c>
      <c r="P142" s="6" t="s">
        <v>24</v>
      </c>
      <c r="Q142" s="7">
        <v>43</v>
      </c>
      <c r="R142" s="7" t="b">
        <v>1</v>
      </c>
      <c r="S142" s="7" t="b">
        <v>1</v>
      </c>
      <c r="T142" s="7" t="s">
        <v>19</v>
      </c>
      <c r="U142" s="11">
        <v>80</v>
      </c>
      <c r="V142" s="11" t="s">
        <v>42</v>
      </c>
      <c r="W142" s="12">
        <v>1.45</v>
      </c>
      <c r="X142" s="12">
        <f t="shared" si="26"/>
        <v>1.25</v>
      </c>
      <c r="Y142" s="13"/>
      <c r="Z142" s="7">
        <f t="shared" si="30"/>
        <v>0</v>
      </c>
      <c r="AA142">
        <f t="shared" si="31"/>
        <v>5</v>
      </c>
      <c r="AB142">
        <f t="shared" si="32"/>
        <v>10</v>
      </c>
      <c r="AC142">
        <f t="shared" si="33"/>
        <v>5</v>
      </c>
      <c r="AD142" s="7">
        <f t="shared" si="34"/>
        <v>70</v>
      </c>
      <c r="AE142" s="7" t="str">
        <f t="shared" si="35"/>
        <v>HT Under 1.5 Goals</v>
      </c>
      <c r="AF142" s="14"/>
      <c r="AG142" s="14" t="str">
        <f t="shared" si="36"/>
        <v>HT Under 1.5 Goals</v>
      </c>
      <c r="AH142" s="14" t="str">
        <f t="shared" si="37"/>
        <v>WON</v>
      </c>
      <c r="AI142" s="14"/>
      <c r="AJ142" s="14" t="str">
        <f t="shared" si="27"/>
        <v>WON</v>
      </c>
      <c r="AL142" s="7" t="str">
        <f t="shared" si="38"/>
        <v>…</v>
      </c>
      <c r="AM142" s="21">
        <f t="shared" si="28"/>
        <v>65</v>
      </c>
    </row>
    <row r="143" spans="1:39">
      <c r="A143" s="7">
        <v>141</v>
      </c>
      <c r="B143" s="7" t="str">
        <f t="shared" si="29"/>
        <v>Portugal, Segunda Liga - 16:00</v>
      </c>
      <c r="C143" s="7" t="s">
        <v>11</v>
      </c>
      <c r="D143" s="10" t="s">
        <v>394</v>
      </c>
      <c r="E143" s="6" t="s">
        <v>115</v>
      </c>
      <c r="F143" s="10" t="s">
        <v>395</v>
      </c>
      <c r="G143" s="7" t="s">
        <v>4</v>
      </c>
      <c r="H143" s="10" t="s">
        <v>396</v>
      </c>
      <c r="I143" s="7">
        <v>15</v>
      </c>
      <c r="J143" s="7">
        <v>57</v>
      </c>
      <c r="K143" s="7">
        <v>27</v>
      </c>
      <c r="L143" s="7" t="s">
        <v>16</v>
      </c>
      <c r="M143" s="7" t="s">
        <v>16</v>
      </c>
      <c r="N143" s="7">
        <v>12</v>
      </c>
      <c r="O143" s="6" t="s">
        <v>24</v>
      </c>
      <c r="P143" s="6" t="s">
        <v>47</v>
      </c>
      <c r="Q143" s="7" t="b">
        <v>1</v>
      </c>
      <c r="R143" s="7" t="b">
        <v>1</v>
      </c>
      <c r="S143" s="7" t="b">
        <v>1</v>
      </c>
      <c r="T143" s="7" t="s">
        <v>19</v>
      </c>
      <c r="U143" s="11">
        <v>57</v>
      </c>
      <c r="V143" s="11" t="s">
        <v>20</v>
      </c>
      <c r="W143" s="12">
        <v>1.65</v>
      </c>
      <c r="X143" s="12">
        <f t="shared" si="26"/>
        <v>1.35</v>
      </c>
      <c r="Y143" s="13"/>
      <c r="Z143" s="7">
        <f t="shared" si="30"/>
        <v>10</v>
      </c>
      <c r="AA143">
        <f t="shared" si="31"/>
        <v>5</v>
      </c>
      <c r="AB143">
        <f t="shared" si="32"/>
        <v>5</v>
      </c>
      <c r="AC143">
        <f t="shared" si="33"/>
        <v>10</v>
      </c>
      <c r="AD143" s="7">
        <f t="shared" si="34"/>
        <v>80</v>
      </c>
      <c r="AE143" s="7" t="str">
        <f t="shared" si="35"/>
        <v>HT Under 1.5 Goals</v>
      </c>
      <c r="AF143" s="14"/>
      <c r="AG143" s="14" t="str">
        <f t="shared" si="36"/>
        <v>HT Under 1.5 Goals</v>
      </c>
      <c r="AH143" s="14" t="str">
        <f t="shared" si="37"/>
        <v>WON</v>
      </c>
      <c r="AI143" s="14"/>
      <c r="AJ143" s="14" t="str">
        <f t="shared" si="27"/>
        <v>WON</v>
      </c>
      <c r="AL143" s="7" t="str">
        <f t="shared" si="38"/>
        <v>…</v>
      </c>
      <c r="AM143" s="21">
        <f t="shared" si="28"/>
        <v>77.212500000000006</v>
      </c>
    </row>
    <row r="144" spans="1:39">
      <c r="A144" s="7">
        <v>142</v>
      </c>
      <c r="B144" s="7" t="str">
        <f t="shared" si="29"/>
        <v>Croatia, 1. HNL - 17:00</v>
      </c>
      <c r="C144" s="7"/>
      <c r="D144" s="10" t="s">
        <v>397</v>
      </c>
      <c r="E144" s="6" t="s">
        <v>135</v>
      </c>
      <c r="F144" s="10" t="s">
        <v>398</v>
      </c>
      <c r="G144" s="7" t="s">
        <v>4</v>
      </c>
      <c r="H144" s="10" t="s">
        <v>399</v>
      </c>
      <c r="I144" s="7">
        <v>28</v>
      </c>
      <c r="J144" s="7">
        <v>52</v>
      </c>
      <c r="K144" s="7">
        <v>20</v>
      </c>
      <c r="L144" s="7" t="s">
        <v>16</v>
      </c>
      <c r="M144" s="7" t="s">
        <v>16</v>
      </c>
      <c r="N144" s="7">
        <v>8</v>
      </c>
      <c r="O144" s="6" t="s">
        <v>47</v>
      </c>
      <c r="P144" s="6" t="s">
        <v>17</v>
      </c>
      <c r="Q144" s="7">
        <v>52</v>
      </c>
      <c r="R144" s="7" t="b">
        <v>1</v>
      </c>
      <c r="S144" s="7" t="b">
        <v>1</v>
      </c>
      <c r="T144" s="7" t="s">
        <v>19</v>
      </c>
      <c r="U144" s="11">
        <v>50</v>
      </c>
      <c r="V144" s="11" t="s">
        <v>20</v>
      </c>
      <c r="W144" s="12">
        <v>1.65</v>
      </c>
      <c r="X144" s="12">
        <f t="shared" si="26"/>
        <v>1.35</v>
      </c>
      <c r="Y144" s="13"/>
      <c r="Z144" s="7">
        <f t="shared" si="30"/>
        <v>0</v>
      </c>
      <c r="AA144">
        <f t="shared" si="31"/>
        <v>5</v>
      </c>
      <c r="AB144">
        <f t="shared" si="32"/>
        <v>5</v>
      </c>
      <c r="AC144">
        <f t="shared" si="33"/>
        <v>10</v>
      </c>
      <c r="AD144" s="7">
        <f t="shared" si="34"/>
        <v>70</v>
      </c>
      <c r="AE144" s="7" t="str">
        <f t="shared" si="35"/>
        <v>HT Under 1.5 Goals</v>
      </c>
      <c r="AF144" s="14"/>
      <c r="AG144" s="14" t="str">
        <f t="shared" si="36"/>
        <v>HT Under 1.5 Goals</v>
      </c>
      <c r="AH144" s="14" t="str">
        <f t="shared" si="37"/>
        <v>WON</v>
      </c>
      <c r="AI144" s="14"/>
      <c r="AJ144" s="14" t="str">
        <f t="shared" si="27"/>
        <v>WON</v>
      </c>
      <c r="AL144" s="7" t="str">
        <f t="shared" si="38"/>
        <v>…</v>
      </c>
      <c r="AM144" s="21">
        <f t="shared" si="28"/>
        <v>78.25</v>
      </c>
    </row>
    <row r="145" spans="1:39">
      <c r="A145" s="7">
        <v>143</v>
      </c>
      <c r="B145" s="7" t="str">
        <f t="shared" si="29"/>
        <v>Latvia, Virsliga - 17:00</v>
      </c>
      <c r="C145" s="7" t="s">
        <v>11</v>
      </c>
      <c r="D145" s="10" t="s">
        <v>400</v>
      </c>
      <c r="E145" s="6" t="s">
        <v>135</v>
      </c>
      <c r="F145" s="10" t="s">
        <v>401</v>
      </c>
      <c r="G145" s="7" t="s">
        <v>4</v>
      </c>
      <c r="H145" s="10" t="s">
        <v>402</v>
      </c>
      <c r="I145" s="7">
        <v>8</v>
      </c>
      <c r="J145" s="7">
        <v>63</v>
      </c>
      <c r="K145" s="7">
        <v>28</v>
      </c>
      <c r="L145" s="7" t="s">
        <v>16</v>
      </c>
      <c r="M145" s="7">
        <v>2</v>
      </c>
      <c r="N145" s="7">
        <v>20</v>
      </c>
      <c r="O145" s="6" t="s">
        <v>24</v>
      </c>
      <c r="P145" s="6" t="s">
        <v>61</v>
      </c>
      <c r="Q145" s="7" t="b">
        <v>1</v>
      </c>
      <c r="R145" s="7" t="b">
        <v>1</v>
      </c>
      <c r="S145" s="7" t="s">
        <v>19</v>
      </c>
      <c r="T145" s="7" t="s">
        <v>19</v>
      </c>
      <c r="U145" s="11">
        <v>57</v>
      </c>
      <c r="V145" s="11" t="s">
        <v>42</v>
      </c>
      <c r="W145" s="12">
        <v>1.65</v>
      </c>
      <c r="X145" s="12">
        <f t="shared" si="26"/>
        <v>1.35</v>
      </c>
      <c r="Y145" s="13"/>
      <c r="Z145" s="7">
        <f t="shared" si="30"/>
        <v>10</v>
      </c>
      <c r="AA145">
        <f t="shared" si="31"/>
        <v>0</v>
      </c>
      <c r="AB145">
        <f t="shared" si="32"/>
        <v>5</v>
      </c>
      <c r="AC145">
        <f t="shared" si="33"/>
        <v>5</v>
      </c>
      <c r="AD145" s="7">
        <f t="shared" si="34"/>
        <v>70</v>
      </c>
      <c r="AE145" s="7" t="str">
        <f t="shared" si="35"/>
        <v>HT Under 1.5 Goals</v>
      </c>
      <c r="AF145" s="14"/>
      <c r="AG145" s="14" t="str">
        <f t="shared" si="36"/>
        <v>HT Under 1.5 Goals</v>
      </c>
      <c r="AH145" s="14" t="str">
        <f t="shared" si="37"/>
        <v>WON</v>
      </c>
      <c r="AI145" s="14"/>
      <c r="AJ145" s="14" t="str">
        <f t="shared" si="27"/>
        <v>WON</v>
      </c>
      <c r="AL145" s="7" t="str">
        <f t="shared" si="38"/>
        <v>…</v>
      </c>
      <c r="AM145" s="21">
        <f t="shared" si="28"/>
        <v>71.087500000000006</v>
      </c>
    </row>
    <row r="146" spans="1:39">
      <c r="A146" s="7">
        <v>144</v>
      </c>
      <c r="B146" s="7" t="str">
        <f t="shared" si="29"/>
        <v>Egypt, Premier League - 17:00</v>
      </c>
      <c r="C146" s="7" t="s">
        <v>11</v>
      </c>
      <c r="D146" s="10" t="s">
        <v>279</v>
      </c>
      <c r="E146" s="6" t="s">
        <v>135</v>
      </c>
      <c r="F146" s="10" t="s">
        <v>403</v>
      </c>
      <c r="G146" s="7" t="s">
        <v>4</v>
      </c>
      <c r="H146" s="10" t="s">
        <v>404</v>
      </c>
      <c r="I146" s="7">
        <v>23</v>
      </c>
      <c r="J146" s="7">
        <v>45</v>
      </c>
      <c r="K146" s="7">
        <v>33</v>
      </c>
      <c r="L146" s="7" t="s">
        <v>16</v>
      </c>
      <c r="M146" s="7" t="s">
        <v>16</v>
      </c>
      <c r="N146" s="7">
        <v>10</v>
      </c>
      <c r="O146" s="6" t="s">
        <v>96</v>
      </c>
      <c r="P146" s="6" t="s">
        <v>405</v>
      </c>
      <c r="Q146" s="7">
        <v>45</v>
      </c>
      <c r="R146" s="7" t="b">
        <v>1</v>
      </c>
      <c r="S146" s="7" t="b">
        <v>1</v>
      </c>
      <c r="T146" s="7" t="s">
        <v>19</v>
      </c>
      <c r="U146" s="11">
        <v>45</v>
      </c>
      <c r="V146" s="11" t="s">
        <v>42</v>
      </c>
      <c r="W146" s="12">
        <v>1.5</v>
      </c>
      <c r="X146" s="12">
        <f t="shared" si="26"/>
        <v>1.3</v>
      </c>
      <c r="Y146" s="13"/>
      <c r="Z146" s="7">
        <f t="shared" si="30"/>
        <v>0</v>
      </c>
      <c r="AA146">
        <f t="shared" si="31"/>
        <v>5</v>
      </c>
      <c r="AB146">
        <f t="shared" si="32"/>
        <v>0</v>
      </c>
      <c r="AC146">
        <f t="shared" si="33"/>
        <v>5</v>
      </c>
      <c r="AD146" s="7">
        <f t="shared" si="34"/>
        <v>60</v>
      </c>
      <c r="AE146" s="7" t="str">
        <f t="shared" si="35"/>
        <v>HT Under 1.5 Goals</v>
      </c>
      <c r="AF146" s="14"/>
      <c r="AG146" s="14" t="str">
        <f t="shared" si="36"/>
        <v>HT Over 0.5 Goals</v>
      </c>
      <c r="AH146" s="14" t="str">
        <f t="shared" si="37"/>
        <v>LOST</v>
      </c>
      <c r="AI146" s="14"/>
      <c r="AJ146" s="14" t="str">
        <f t="shared" si="27"/>
        <v>LOST</v>
      </c>
      <c r="AL146" s="7" t="str">
        <f t="shared" si="38"/>
        <v>…</v>
      </c>
      <c r="AM146" s="21">
        <f t="shared" si="28"/>
        <v>50</v>
      </c>
    </row>
    <row r="147" spans="1:39">
      <c r="A147" s="7">
        <v>145</v>
      </c>
      <c r="B147" s="7" t="str">
        <f t="shared" si="29"/>
        <v>Germany, 2. Bundesliga - 17:30</v>
      </c>
      <c r="C147" s="7"/>
      <c r="D147" s="10" t="s">
        <v>43</v>
      </c>
      <c r="E147" s="6" t="s">
        <v>143</v>
      </c>
      <c r="F147" s="10" t="s">
        <v>46</v>
      </c>
      <c r="G147" s="7" t="s">
        <v>4</v>
      </c>
      <c r="H147" s="10" t="s">
        <v>406</v>
      </c>
      <c r="I147" s="7">
        <v>26</v>
      </c>
      <c r="J147" s="7">
        <v>46</v>
      </c>
      <c r="K147" s="7">
        <v>27</v>
      </c>
      <c r="L147" s="7" t="s">
        <v>16</v>
      </c>
      <c r="M147" s="7">
        <v>1</v>
      </c>
      <c r="N147" s="7">
        <v>1</v>
      </c>
      <c r="O147" s="6" t="s">
        <v>24</v>
      </c>
      <c r="P147" s="6" t="s">
        <v>24</v>
      </c>
      <c r="Q147" s="7">
        <v>46</v>
      </c>
      <c r="R147" s="7" t="b">
        <v>1</v>
      </c>
      <c r="S147" s="7" t="s">
        <v>19</v>
      </c>
      <c r="T147" s="7" t="b">
        <v>1</v>
      </c>
      <c r="U147" s="11">
        <v>48</v>
      </c>
      <c r="V147" s="11" t="s">
        <v>48</v>
      </c>
      <c r="W147" s="12">
        <v>1.5</v>
      </c>
      <c r="X147" s="12">
        <f t="shared" si="26"/>
        <v>1.3</v>
      </c>
      <c r="Y147" s="13"/>
      <c r="Z147" s="7">
        <f t="shared" si="30"/>
        <v>0</v>
      </c>
      <c r="AA147">
        <f t="shared" si="31"/>
        <v>10</v>
      </c>
      <c r="AB147">
        <f t="shared" si="32"/>
        <v>0</v>
      </c>
      <c r="AC147">
        <f t="shared" si="33"/>
        <v>0</v>
      </c>
      <c r="AD147" s="7">
        <f t="shared" si="34"/>
        <v>60</v>
      </c>
      <c r="AE147" s="7" t="str">
        <f t="shared" si="35"/>
        <v>HT Under 1.5 Goals</v>
      </c>
      <c r="AF147" s="14"/>
      <c r="AG147" s="14" t="str">
        <f t="shared" si="36"/>
        <v>HT Under 1.5 Goals</v>
      </c>
      <c r="AH147" s="14" t="str">
        <f t="shared" si="37"/>
        <v>WON</v>
      </c>
      <c r="AI147" s="14"/>
      <c r="AJ147" s="14" t="str">
        <f t="shared" si="27"/>
        <v>WON</v>
      </c>
      <c r="AL147" s="7" t="str">
        <f t="shared" si="38"/>
        <v>…</v>
      </c>
      <c r="AM147" s="21">
        <f t="shared" si="28"/>
        <v>54</v>
      </c>
    </row>
    <row r="148" spans="1:39">
      <c r="A148" s="7">
        <v>146</v>
      </c>
      <c r="B148" s="7" t="str">
        <f t="shared" si="29"/>
        <v>Austria, Erste Liga - 17:30</v>
      </c>
      <c r="C148" s="7"/>
      <c r="D148" s="10" t="s">
        <v>285</v>
      </c>
      <c r="E148" s="6" t="s">
        <v>143</v>
      </c>
      <c r="F148" s="10" t="s">
        <v>407</v>
      </c>
      <c r="G148" s="7" t="s">
        <v>4</v>
      </c>
      <c r="H148" s="10" t="s">
        <v>408</v>
      </c>
      <c r="I148" s="7">
        <v>15</v>
      </c>
      <c r="J148" s="7">
        <v>44</v>
      </c>
      <c r="K148" s="7">
        <v>41</v>
      </c>
      <c r="L148" s="7" t="s">
        <v>16</v>
      </c>
      <c r="M148" s="7">
        <v>2</v>
      </c>
      <c r="N148" s="7">
        <v>26</v>
      </c>
      <c r="O148" s="6" t="s">
        <v>24</v>
      </c>
      <c r="P148" s="6" t="s">
        <v>24</v>
      </c>
      <c r="Q148" s="7">
        <v>44</v>
      </c>
      <c r="R148" s="7" t="b">
        <v>1</v>
      </c>
      <c r="S148" s="7" t="s">
        <v>19</v>
      </c>
      <c r="T148" s="7" t="s">
        <v>19</v>
      </c>
      <c r="U148" s="11">
        <v>47</v>
      </c>
      <c r="V148" s="11" t="s">
        <v>48</v>
      </c>
      <c r="W148" s="12">
        <v>1.75</v>
      </c>
      <c r="X148" s="12">
        <f t="shared" si="26"/>
        <v>1.4</v>
      </c>
      <c r="Y148" s="13"/>
      <c r="Z148" s="7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0</v>
      </c>
      <c r="AD148" s="7">
        <f t="shared" si="34"/>
        <v>50</v>
      </c>
      <c r="AE148" s="7" t="str">
        <f t="shared" si="35"/>
        <v>HT Over 0.5 Goals</v>
      </c>
      <c r="AF148" s="14"/>
      <c r="AG148" s="14" t="str">
        <f t="shared" si="36"/>
        <v>HT Under 1.5 Goals</v>
      </c>
      <c r="AH148" s="14" t="str">
        <f t="shared" si="37"/>
        <v>LOST</v>
      </c>
      <c r="AI148" s="14"/>
      <c r="AJ148" s="14" t="str">
        <f t="shared" si="27"/>
        <v>LOST</v>
      </c>
      <c r="AL148" s="7" t="str">
        <f t="shared" si="38"/>
        <v>…</v>
      </c>
      <c r="AM148" s="21">
        <f t="shared" si="28"/>
        <v>40</v>
      </c>
    </row>
    <row r="149" spans="1:39">
      <c r="A149" s="7">
        <v>147</v>
      </c>
      <c r="B149" s="7" t="str">
        <f t="shared" si="29"/>
        <v>Poland, I liga - 18:00</v>
      </c>
      <c r="C149" s="7"/>
      <c r="D149" s="10" t="s">
        <v>409</v>
      </c>
      <c r="E149" s="6" t="s">
        <v>152</v>
      </c>
      <c r="F149" s="10" t="s">
        <v>410</v>
      </c>
      <c r="G149" s="7" t="s">
        <v>4</v>
      </c>
      <c r="H149" s="10" t="s">
        <v>411</v>
      </c>
      <c r="I149" s="7">
        <v>22</v>
      </c>
      <c r="J149" s="7">
        <v>64</v>
      </c>
      <c r="K149" s="7">
        <v>13</v>
      </c>
      <c r="L149" s="7" t="s">
        <v>16</v>
      </c>
      <c r="M149" s="7">
        <v>1</v>
      </c>
      <c r="N149" s="7">
        <v>9</v>
      </c>
      <c r="O149" s="6" t="s">
        <v>24</v>
      </c>
      <c r="P149" s="6" t="s">
        <v>24</v>
      </c>
      <c r="Q149" s="7" t="b">
        <v>1</v>
      </c>
      <c r="R149" s="7" t="b">
        <v>1</v>
      </c>
      <c r="S149" s="7" t="s">
        <v>19</v>
      </c>
      <c r="T149" s="7" t="s">
        <v>19</v>
      </c>
      <c r="U149" s="11">
        <v>73</v>
      </c>
      <c r="V149" s="11" t="s">
        <v>20</v>
      </c>
      <c r="W149" s="12">
        <v>1.65</v>
      </c>
      <c r="X149" s="12">
        <f t="shared" si="26"/>
        <v>1.35</v>
      </c>
      <c r="Y149" s="13"/>
      <c r="Z149" s="7">
        <f t="shared" si="30"/>
        <v>10</v>
      </c>
      <c r="AA149">
        <f t="shared" si="31"/>
        <v>5</v>
      </c>
      <c r="AB149">
        <f t="shared" si="32"/>
        <v>10</v>
      </c>
      <c r="AC149">
        <f t="shared" si="33"/>
        <v>10</v>
      </c>
      <c r="AD149" s="7">
        <f t="shared" si="34"/>
        <v>85</v>
      </c>
      <c r="AE149" s="7" t="str">
        <f t="shared" si="35"/>
        <v>HT Under 1.5 Goals</v>
      </c>
      <c r="AF149" s="14"/>
      <c r="AG149" s="14" t="str">
        <f t="shared" si="36"/>
        <v>HT Under 1.5 Goals</v>
      </c>
      <c r="AH149" s="14" t="str">
        <f t="shared" si="37"/>
        <v>WON</v>
      </c>
      <c r="AI149" s="14"/>
      <c r="AJ149" s="14" t="str">
        <f t="shared" si="27"/>
        <v>WON</v>
      </c>
      <c r="AL149" s="7" t="str">
        <f t="shared" si="38"/>
        <v>…</v>
      </c>
      <c r="AM149" s="21">
        <f t="shared" si="28"/>
        <v>80.599999999999994</v>
      </c>
    </row>
    <row r="150" spans="1:39">
      <c r="A150" s="7">
        <v>148</v>
      </c>
      <c r="B150" s="7" t="str">
        <f t="shared" si="29"/>
        <v>Belarus, Vysshaya League - 18:45</v>
      </c>
      <c r="C150" s="7" t="s">
        <v>11</v>
      </c>
      <c r="D150" s="10" t="s">
        <v>363</v>
      </c>
      <c r="E150" s="6" t="s">
        <v>250</v>
      </c>
      <c r="F150" s="10" t="s">
        <v>412</v>
      </c>
      <c r="G150" s="7" t="s">
        <v>4</v>
      </c>
      <c r="H150" s="10" t="s">
        <v>413</v>
      </c>
      <c r="I150" s="7">
        <v>36</v>
      </c>
      <c r="J150" s="7">
        <v>50</v>
      </c>
      <c r="K150" s="7">
        <v>14</v>
      </c>
      <c r="L150" s="7" t="s">
        <v>16</v>
      </c>
      <c r="M150" s="7">
        <v>2</v>
      </c>
      <c r="N150" s="7">
        <v>22</v>
      </c>
      <c r="O150" s="6" t="s">
        <v>24</v>
      </c>
      <c r="P150" s="6" t="s">
        <v>47</v>
      </c>
      <c r="Q150" s="7">
        <v>50</v>
      </c>
      <c r="R150" s="7" t="b">
        <v>1</v>
      </c>
      <c r="S150" s="7" t="s">
        <v>19</v>
      </c>
      <c r="T150" s="7" t="s">
        <v>19</v>
      </c>
      <c r="U150" s="11">
        <v>54</v>
      </c>
      <c r="V150" s="11" t="s">
        <v>20</v>
      </c>
      <c r="W150" s="12">
        <v>1.6</v>
      </c>
      <c r="X150" s="12">
        <f t="shared" si="26"/>
        <v>1.3</v>
      </c>
      <c r="Y150" s="13"/>
      <c r="Z150" s="7">
        <f t="shared" si="30"/>
        <v>0</v>
      </c>
      <c r="AA150">
        <f t="shared" si="31"/>
        <v>0</v>
      </c>
      <c r="AB150">
        <f t="shared" si="32"/>
        <v>5</v>
      </c>
      <c r="AC150">
        <f t="shared" si="33"/>
        <v>10</v>
      </c>
      <c r="AD150" s="7">
        <f t="shared" si="34"/>
        <v>65</v>
      </c>
      <c r="AE150" s="7" t="str">
        <f t="shared" si="35"/>
        <v>HT Under 1.5 Goals</v>
      </c>
      <c r="AF150" s="14"/>
      <c r="AG150" s="14" t="str">
        <f t="shared" si="36"/>
        <v>HT Under 1.5 Goals</v>
      </c>
      <c r="AH150" s="14" t="str">
        <f t="shared" si="37"/>
        <v>WON</v>
      </c>
      <c r="AI150" s="14"/>
      <c r="AJ150" s="14" t="str">
        <f t="shared" si="27"/>
        <v>WON</v>
      </c>
      <c r="AL150" s="7" t="str">
        <f t="shared" si="38"/>
        <v>…</v>
      </c>
      <c r="AM150" s="21">
        <f t="shared" si="28"/>
        <v>66.424999999999997</v>
      </c>
    </row>
    <row r="151" spans="1:39">
      <c r="A151" s="7">
        <v>149</v>
      </c>
      <c r="B151" s="7" t="str">
        <f t="shared" si="29"/>
        <v>Netherlands, Eerste Divisie - 19:00</v>
      </c>
      <c r="C151" s="7"/>
      <c r="D151" s="10" t="s">
        <v>217</v>
      </c>
      <c r="E151" s="6" t="s">
        <v>164</v>
      </c>
      <c r="F151" s="10" t="s">
        <v>220</v>
      </c>
      <c r="G151" s="7" t="s">
        <v>4</v>
      </c>
      <c r="H151" s="10" t="s">
        <v>414</v>
      </c>
      <c r="I151" s="7">
        <v>34</v>
      </c>
      <c r="J151" s="7">
        <v>48</v>
      </c>
      <c r="K151" s="7">
        <v>18</v>
      </c>
      <c r="L151" s="7" t="s">
        <v>16</v>
      </c>
      <c r="M151" s="7">
        <v>1</v>
      </c>
      <c r="N151" s="7">
        <v>16</v>
      </c>
      <c r="O151" s="6" t="s">
        <v>24</v>
      </c>
      <c r="P151" s="6" t="s">
        <v>96</v>
      </c>
      <c r="Q151" s="7">
        <v>48</v>
      </c>
      <c r="R151" s="7" t="b">
        <v>1</v>
      </c>
      <c r="S151" s="7" t="s">
        <v>19</v>
      </c>
      <c r="T151" s="7" t="s">
        <v>19</v>
      </c>
      <c r="U151" s="11">
        <v>28</v>
      </c>
      <c r="V151" s="11" t="s">
        <v>48</v>
      </c>
      <c r="W151" s="12">
        <v>1.6</v>
      </c>
      <c r="X151" s="12">
        <f t="shared" si="26"/>
        <v>1.3</v>
      </c>
      <c r="Y151" s="13"/>
      <c r="Z151" s="7">
        <f t="shared" si="30"/>
        <v>0</v>
      </c>
      <c r="AA151">
        <f t="shared" si="31"/>
        <v>0</v>
      </c>
      <c r="AB151">
        <f t="shared" si="32"/>
        <v>0</v>
      </c>
      <c r="AC151">
        <f t="shared" si="33"/>
        <v>0</v>
      </c>
      <c r="AD151" s="7">
        <f t="shared" si="34"/>
        <v>50</v>
      </c>
      <c r="AE151" s="7" t="str">
        <f t="shared" si="35"/>
        <v>HT Over 0.5 Goals</v>
      </c>
      <c r="AF151" s="14"/>
      <c r="AG151" s="14" t="str">
        <f t="shared" si="36"/>
        <v>HT Under 1.5 Goals</v>
      </c>
      <c r="AH151" s="14" t="str">
        <f t="shared" si="37"/>
        <v>LOST</v>
      </c>
      <c r="AI151" s="14"/>
      <c r="AJ151" s="14" t="str">
        <f t="shared" si="27"/>
        <v>LOST</v>
      </c>
      <c r="AL151" s="7" t="str">
        <f t="shared" si="38"/>
        <v>…</v>
      </c>
      <c r="AM151" s="21">
        <f t="shared" si="28"/>
        <v>40</v>
      </c>
    </row>
    <row r="152" spans="1:39">
      <c r="A152" s="7">
        <v>150</v>
      </c>
      <c r="B152" s="7" t="str">
        <f t="shared" si="29"/>
        <v>Netherlands, Eerste Divisie - 19:00</v>
      </c>
      <c r="C152" s="7"/>
      <c r="D152" s="10" t="s">
        <v>217</v>
      </c>
      <c r="E152" s="6" t="s">
        <v>164</v>
      </c>
      <c r="F152" s="10" t="s">
        <v>415</v>
      </c>
      <c r="G152" s="7" t="s">
        <v>4</v>
      </c>
      <c r="H152" s="10" t="s">
        <v>416</v>
      </c>
      <c r="I152" s="7">
        <v>35</v>
      </c>
      <c r="J152" s="7">
        <v>48</v>
      </c>
      <c r="K152" s="7">
        <v>18</v>
      </c>
      <c r="L152" s="7" t="s">
        <v>16</v>
      </c>
      <c r="M152" s="7">
        <v>1</v>
      </c>
      <c r="N152" s="7">
        <v>17</v>
      </c>
      <c r="O152" s="6" t="s">
        <v>33</v>
      </c>
      <c r="P152" s="6" t="s">
        <v>297</v>
      </c>
      <c r="Q152" s="7">
        <v>48</v>
      </c>
      <c r="R152" s="7" t="b">
        <v>1</v>
      </c>
      <c r="S152" s="7" t="s">
        <v>19</v>
      </c>
      <c r="T152" s="7" t="s">
        <v>19</v>
      </c>
      <c r="U152" s="11">
        <v>51</v>
      </c>
      <c r="V152" s="11" t="s">
        <v>48</v>
      </c>
      <c r="W152" s="12">
        <v>1.55</v>
      </c>
      <c r="X152" s="12">
        <f t="shared" si="26"/>
        <v>1.3</v>
      </c>
      <c r="Y152" s="13"/>
      <c r="Z152" s="7">
        <f t="shared" si="30"/>
        <v>0</v>
      </c>
      <c r="AA152">
        <f t="shared" si="31"/>
        <v>0</v>
      </c>
      <c r="AB152">
        <f t="shared" si="32"/>
        <v>5</v>
      </c>
      <c r="AC152">
        <f t="shared" si="33"/>
        <v>0</v>
      </c>
      <c r="AD152" s="7">
        <f t="shared" si="34"/>
        <v>55</v>
      </c>
      <c r="AE152" s="7" t="str">
        <f t="shared" si="35"/>
        <v>HT Over 0.5 Goals</v>
      </c>
      <c r="AF152" s="14"/>
      <c r="AG152" s="14" t="str">
        <f t="shared" si="36"/>
        <v>HT Over 0.5 Goals</v>
      </c>
      <c r="AH152" s="14" t="str">
        <f t="shared" si="37"/>
        <v>WON</v>
      </c>
      <c r="AI152" s="14"/>
      <c r="AJ152" s="14" t="str">
        <f t="shared" si="27"/>
        <v>WON</v>
      </c>
      <c r="AL152" s="7" t="str">
        <f t="shared" si="38"/>
        <v>…</v>
      </c>
      <c r="AM152" s="21">
        <f t="shared" si="28"/>
        <v>50.2</v>
      </c>
    </row>
    <row r="153" spans="1:39">
      <c r="A153" s="7">
        <v>151</v>
      </c>
      <c r="B153" s="7"/>
      <c r="C153" s="7" t="s">
        <v>11</v>
      </c>
      <c r="D153" s="10" t="s">
        <v>417</v>
      </c>
      <c r="E153" s="15">
        <v>0.79166666666666663</v>
      </c>
      <c r="F153" s="10" t="s">
        <v>418</v>
      </c>
      <c r="G153" s="7" t="s">
        <v>4</v>
      </c>
      <c r="H153" s="10" t="s">
        <v>419</v>
      </c>
      <c r="I153" s="7">
        <v>30</v>
      </c>
      <c r="J153" s="7">
        <v>44</v>
      </c>
      <c r="K153" s="7">
        <v>26</v>
      </c>
      <c r="L153" s="7" t="s">
        <v>16</v>
      </c>
      <c r="M153" s="7" t="s">
        <v>16</v>
      </c>
      <c r="N153" s="7">
        <v>4</v>
      </c>
      <c r="O153" s="6" t="s">
        <v>47</v>
      </c>
      <c r="P153" s="6" t="s">
        <v>297</v>
      </c>
      <c r="Q153" s="7">
        <v>44</v>
      </c>
      <c r="R153" s="7" t="b">
        <v>1</v>
      </c>
      <c r="S153" s="7" t="b">
        <v>1</v>
      </c>
      <c r="T153" s="7" t="b">
        <v>1</v>
      </c>
      <c r="U153" s="11">
        <v>56</v>
      </c>
      <c r="V153" s="11" t="s">
        <v>42</v>
      </c>
      <c r="W153" s="12">
        <v>1.6</v>
      </c>
      <c r="X153" s="12">
        <f t="shared" si="26"/>
        <v>1.3</v>
      </c>
      <c r="Y153" s="13"/>
      <c r="Z153" s="7">
        <f t="shared" si="30"/>
        <v>0</v>
      </c>
      <c r="AA153">
        <f t="shared" si="31"/>
        <v>10</v>
      </c>
      <c r="AB153">
        <f t="shared" si="32"/>
        <v>5</v>
      </c>
      <c r="AC153">
        <f t="shared" si="33"/>
        <v>5</v>
      </c>
      <c r="AD153" s="7">
        <f t="shared" si="34"/>
        <v>70</v>
      </c>
      <c r="AE153" s="7" t="str">
        <f t="shared" si="35"/>
        <v>HT Under 1.5 Goals</v>
      </c>
      <c r="AF153" s="14"/>
      <c r="AG153" s="14" t="str">
        <f t="shared" si="36"/>
        <v>HT Under 1.5 Goals</v>
      </c>
      <c r="AH153" s="14" t="str">
        <f t="shared" si="37"/>
        <v>WON</v>
      </c>
      <c r="AI153" s="14"/>
      <c r="AJ153" s="14" t="str">
        <f t="shared" si="27"/>
        <v>WON</v>
      </c>
      <c r="AL153" s="7" t="str">
        <f t="shared" si="38"/>
        <v>…</v>
      </c>
      <c r="AM153" s="21">
        <f t="shared" si="28"/>
        <v>67.2</v>
      </c>
    </row>
    <row r="154" spans="1:39">
      <c r="A154" s="7">
        <v>152</v>
      </c>
      <c r="B154" s="7"/>
      <c r="C154" s="7" t="s">
        <v>11</v>
      </c>
      <c r="D154" s="10" t="s">
        <v>294</v>
      </c>
      <c r="E154" s="15">
        <v>0.79166666666666663</v>
      </c>
      <c r="F154" s="10" t="s">
        <v>420</v>
      </c>
      <c r="G154" s="7" t="s">
        <v>4</v>
      </c>
      <c r="H154" s="10" t="s">
        <v>421</v>
      </c>
      <c r="I154" s="7">
        <v>19</v>
      </c>
      <c r="J154" s="7">
        <v>59</v>
      </c>
      <c r="K154" s="7">
        <v>22</v>
      </c>
      <c r="L154" s="7" t="s">
        <v>16</v>
      </c>
      <c r="M154" s="7" t="s">
        <v>16</v>
      </c>
      <c r="N154" s="7">
        <v>3</v>
      </c>
      <c r="O154" s="6" t="s">
        <v>24</v>
      </c>
      <c r="P154" s="6" t="s">
        <v>120</v>
      </c>
      <c r="Q154" s="7" t="b">
        <v>1</v>
      </c>
      <c r="R154" s="7" t="b">
        <v>1</v>
      </c>
      <c r="S154" s="7" t="b">
        <v>1</v>
      </c>
      <c r="T154" s="7" t="b">
        <v>1</v>
      </c>
      <c r="U154" s="11">
        <v>55</v>
      </c>
      <c r="V154" s="11" t="s">
        <v>20</v>
      </c>
      <c r="W154" s="12">
        <v>1.55</v>
      </c>
      <c r="X154" s="12">
        <f t="shared" si="26"/>
        <v>1.3</v>
      </c>
      <c r="Y154" s="13"/>
      <c r="Z154" s="7">
        <f t="shared" si="30"/>
        <v>10</v>
      </c>
      <c r="AA154">
        <f t="shared" si="31"/>
        <v>10</v>
      </c>
      <c r="AB154">
        <f t="shared" si="32"/>
        <v>5</v>
      </c>
      <c r="AC154">
        <f t="shared" si="33"/>
        <v>10</v>
      </c>
      <c r="AD154" s="7">
        <f t="shared" si="34"/>
        <v>85</v>
      </c>
      <c r="AE154" s="7" t="str">
        <f t="shared" si="35"/>
        <v>HT Under 1.5 Goals</v>
      </c>
      <c r="AF154" s="14"/>
      <c r="AG154" s="14" t="str">
        <f t="shared" si="36"/>
        <v>HT Under 1.5 Goals</v>
      </c>
      <c r="AH154" s="14" t="str">
        <f t="shared" si="37"/>
        <v>WON</v>
      </c>
      <c r="AI154" s="14"/>
      <c r="AJ154" s="14" t="str">
        <f t="shared" si="27"/>
        <v>WON</v>
      </c>
      <c r="AL154" s="7" t="str">
        <f t="shared" si="38"/>
        <v>Prime</v>
      </c>
      <c r="AM154" s="21">
        <f t="shared" si="28"/>
        <v>86.4375</v>
      </c>
    </row>
    <row r="155" spans="1:39">
      <c r="A155" s="7">
        <v>153</v>
      </c>
      <c r="B155" s="7"/>
      <c r="C155" s="7" t="s">
        <v>11</v>
      </c>
      <c r="D155" s="10" t="s">
        <v>294</v>
      </c>
      <c r="E155" s="15">
        <v>0.79166666666666663</v>
      </c>
      <c r="F155" s="10" t="s">
        <v>422</v>
      </c>
      <c r="G155" s="7" t="s">
        <v>4</v>
      </c>
      <c r="H155" s="10" t="s">
        <v>423</v>
      </c>
      <c r="I155" s="7">
        <v>31</v>
      </c>
      <c r="J155" s="7">
        <v>53</v>
      </c>
      <c r="K155" s="7">
        <v>16</v>
      </c>
      <c r="L155" s="7" t="s">
        <v>16</v>
      </c>
      <c r="M155" s="7" t="s">
        <v>16</v>
      </c>
      <c r="N155" s="7">
        <v>15</v>
      </c>
      <c r="O155" s="6" t="s">
        <v>69</v>
      </c>
      <c r="P155" s="6" t="s">
        <v>278</v>
      </c>
      <c r="Q155" s="7" t="b">
        <v>1</v>
      </c>
      <c r="R155" s="7" t="b">
        <v>1</v>
      </c>
      <c r="S155" s="7" t="b">
        <v>1</v>
      </c>
      <c r="T155" s="7" t="s">
        <v>19</v>
      </c>
      <c r="U155" s="11">
        <v>55</v>
      </c>
      <c r="V155" s="11" t="s">
        <v>20</v>
      </c>
      <c r="W155" s="12">
        <v>1.6</v>
      </c>
      <c r="X155" s="12">
        <f t="shared" si="26"/>
        <v>1.3</v>
      </c>
      <c r="Y155" s="13"/>
      <c r="Z155" s="7">
        <f t="shared" si="30"/>
        <v>10</v>
      </c>
      <c r="AA155">
        <f t="shared" si="31"/>
        <v>5</v>
      </c>
      <c r="AB155">
        <f t="shared" si="32"/>
        <v>5</v>
      </c>
      <c r="AC155">
        <f t="shared" si="33"/>
        <v>10</v>
      </c>
      <c r="AD155" s="7">
        <f t="shared" si="34"/>
        <v>80</v>
      </c>
      <c r="AE155" s="7" t="str">
        <f t="shared" si="35"/>
        <v>HT Under 1.5 Goals</v>
      </c>
      <c r="AF155" s="14"/>
      <c r="AG155" s="14" t="str">
        <f t="shared" si="36"/>
        <v>HT Over 0.5 Goals</v>
      </c>
      <c r="AH155" s="14" t="str">
        <f t="shared" si="37"/>
        <v>LOST</v>
      </c>
      <c r="AI155" s="14"/>
      <c r="AJ155" s="14" t="str">
        <f t="shared" si="27"/>
        <v>LOST</v>
      </c>
      <c r="AL155" s="7" t="str">
        <f t="shared" si="38"/>
        <v>…</v>
      </c>
      <c r="AM155" s="21">
        <f t="shared" si="28"/>
        <v>72.5625</v>
      </c>
    </row>
    <row r="156" spans="1:39">
      <c r="A156" s="7">
        <v>154</v>
      </c>
      <c r="B156" s="7"/>
      <c r="C156" s="7" t="s">
        <v>11</v>
      </c>
      <c r="D156" s="10" t="s">
        <v>294</v>
      </c>
      <c r="E156" s="15">
        <v>0.79166666666666663</v>
      </c>
      <c r="F156" s="10" t="s">
        <v>424</v>
      </c>
      <c r="G156" s="7" t="s">
        <v>4</v>
      </c>
      <c r="H156" s="10" t="s">
        <v>425</v>
      </c>
      <c r="I156" s="7">
        <v>19</v>
      </c>
      <c r="J156" s="7">
        <v>47</v>
      </c>
      <c r="K156" s="7">
        <v>35</v>
      </c>
      <c r="L156" s="7" t="s">
        <v>16</v>
      </c>
      <c r="M156" s="7">
        <v>2</v>
      </c>
      <c r="N156" s="7">
        <v>16</v>
      </c>
      <c r="O156" s="6" t="s">
        <v>120</v>
      </c>
      <c r="P156" s="6" t="s">
        <v>96</v>
      </c>
      <c r="Q156" s="7">
        <v>47</v>
      </c>
      <c r="R156" s="7" t="b">
        <v>1</v>
      </c>
      <c r="S156" s="7" t="s">
        <v>19</v>
      </c>
      <c r="T156" s="7" t="s">
        <v>19</v>
      </c>
      <c r="U156" s="11">
        <v>83</v>
      </c>
      <c r="V156" s="11" t="s">
        <v>20</v>
      </c>
      <c r="W156" s="12">
        <v>1.5</v>
      </c>
      <c r="X156" s="12">
        <f t="shared" si="26"/>
        <v>1.3</v>
      </c>
      <c r="Y156" s="13"/>
      <c r="Z156" s="7">
        <f t="shared" si="30"/>
        <v>0</v>
      </c>
      <c r="AA156">
        <f t="shared" si="31"/>
        <v>0</v>
      </c>
      <c r="AB156">
        <f t="shared" si="32"/>
        <v>10</v>
      </c>
      <c r="AC156">
        <f t="shared" si="33"/>
        <v>10</v>
      </c>
      <c r="AD156" s="7">
        <f t="shared" si="34"/>
        <v>70</v>
      </c>
      <c r="AE156" s="7" t="str">
        <f t="shared" si="35"/>
        <v>HT Under 1.5 Goals</v>
      </c>
      <c r="AF156" s="14"/>
      <c r="AG156" s="14" t="str">
        <f t="shared" si="36"/>
        <v>HT Under 1.5 Goals</v>
      </c>
      <c r="AH156" s="14" t="str">
        <f t="shared" si="37"/>
        <v>WON</v>
      </c>
      <c r="AI156" s="14"/>
      <c r="AJ156" s="14" t="str">
        <f t="shared" si="27"/>
        <v>WON</v>
      </c>
      <c r="AL156" s="7" t="str">
        <f t="shared" si="38"/>
        <v>…</v>
      </c>
      <c r="AM156" s="21">
        <f t="shared" si="28"/>
        <v>56.6</v>
      </c>
    </row>
    <row r="157" spans="1:39">
      <c r="A157" s="7">
        <v>155</v>
      </c>
      <c r="B157" s="7"/>
      <c r="C157" s="7" t="s">
        <v>11</v>
      </c>
      <c r="D157" s="10" t="s">
        <v>294</v>
      </c>
      <c r="E157" s="15">
        <v>0.79166666666666663</v>
      </c>
      <c r="F157" s="10" t="s">
        <v>426</v>
      </c>
      <c r="G157" s="7" t="s">
        <v>4</v>
      </c>
      <c r="H157" s="10" t="s">
        <v>295</v>
      </c>
      <c r="I157" s="7">
        <v>17</v>
      </c>
      <c r="J157" s="7">
        <v>57</v>
      </c>
      <c r="K157" s="7">
        <v>26</v>
      </c>
      <c r="L157" s="7" t="s">
        <v>16</v>
      </c>
      <c r="M157" s="7" t="s">
        <v>16</v>
      </c>
      <c r="N157" s="7">
        <v>9</v>
      </c>
      <c r="O157" s="6" t="s">
        <v>69</v>
      </c>
      <c r="P157" s="6" t="s">
        <v>33</v>
      </c>
      <c r="Q157" s="7" t="b">
        <v>1</v>
      </c>
      <c r="R157" s="7" t="b">
        <v>1</v>
      </c>
      <c r="S157" s="7" t="b">
        <v>1</v>
      </c>
      <c r="T157" s="7" t="s">
        <v>19</v>
      </c>
      <c r="U157" s="11">
        <v>62</v>
      </c>
      <c r="V157" s="11" t="s">
        <v>20</v>
      </c>
      <c r="W157" s="12">
        <v>1.6</v>
      </c>
      <c r="X157" s="12">
        <f t="shared" si="26"/>
        <v>1.3</v>
      </c>
      <c r="Y157" s="13"/>
      <c r="Z157" s="7">
        <f t="shared" si="30"/>
        <v>10</v>
      </c>
      <c r="AA157">
        <f t="shared" si="31"/>
        <v>5</v>
      </c>
      <c r="AB157">
        <f t="shared" si="32"/>
        <v>10</v>
      </c>
      <c r="AC157">
        <f t="shared" si="33"/>
        <v>10</v>
      </c>
      <c r="AD157" s="7">
        <f t="shared" si="34"/>
        <v>85</v>
      </c>
      <c r="AE157" s="7" t="str">
        <f t="shared" si="35"/>
        <v>HT Under 1.5 Goals</v>
      </c>
      <c r="AF157" s="14"/>
      <c r="AG157" s="14" t="str">
        <f t="shared" si="36"/>
        <v>HT Over 0.5 Goals</v>
      </c>
      <c r="AH157" s="14" t="str">
        <f t="shared" si="37"/>
        <v>LOST</v>
      </c>
      <c r="AI157" s="14"/>
      <c r="AJ157" s="14" t="str">
        <f t="shared" si="27"/>
        <v>LOST</v>
      </c>
      <c r="AL157" s="7" t="str">
        <f t="shared" si="38"/>
        <v>Prime</v>
      </c>
      <c r="AM157" s="21">
        <f t="shared" si="28"/>
        <v>81.212500000000006</v>
      </c>
    </row>
    <row r="158" spans="1:39">
      <c r="A158" s="7">
        <v>156</v>
      </c>
      <c r="B158" s="7"/>
      <c r="C158" s="7"/>
      <c r="D158" s="10" t="s">
        <v>427</v>
      </c>
      <c r="E158" s="15">
        <v>0.8125</v>
      </c>
      <c r="F158" s="10" t="s">
        <v>428</v>
      </c>
      <c r="G158" s="7" t="s">
        <v>4</v>
      </c>
      <c r="H158" s="10" t="s">
        <v>429</v>
      </c>
      <c r="I158" s="7">
        <v>26</v>
      </c>
      <c r="J158" s="7">
        <v>43</v>
      </c>
      <c r="K158" s="7">
        <v>32</v>
      </c>
      <c r="L158" s="7" t="s">
        <v>16</v>
      </c>
      <c r="M158" s="7">
        <v>2</v>
      </c>
      <c r="N158" s="7">
        <v>6</v>
      </c>
      <c r="O158" s="6" t="s">
        <v>120</v>
      </c>
      <c r="P158" s="6" t="s">
        <v>96</v>
      </c>
      <c r="Q158" s="7">
        <v>43</v>
      </c>
      <c r="R158" s="7" t="b">
        <v>1</v>
      </c>
      <c r="S158" s="7" t="s">
        <v>19</v>
      </c>
      <c r="T158" s="7" t="b">
        <v>1</v>
      </c>
      <c r="U158" s="11">
        <v>47</v>
      </c>
      <c r="V158" s="11" t="s">
        <v>20</v>
      </c>
      <c r="W158" s="12">
        <v>1.55</v>
      </c>
      <c r="X158" s="12">
        <f t="shared" si="26"/>
        <v>1.3</v>
      </c>
      <c r="Y158" s="13"/>
      <c r="Z158" s="7">
        <f t="shared" si="30"/>
        <v>0</v>
      </c>
      <c r="AA158">
        <f t="shared" si="31"/>
        <v>10</v>
      </c>
      <c r="AB158">
        <f t="shared" si="32"/>
        <v>0</v>
      </c>
      <c r="AC158">
        <f t="shared" si="33"/>
        <v>10</v>
      </c>
      <c r="AD158" s="7">
        <f t="shared" si="34"/>
        <v>70</v>
      </c>
      <c r="AE158" s="7" t="str">
        <f t="shared" si="35"/>
        <v>HT Under 1.5 Goals</v>
      </c>
      <c r="AF158" s="14"/>
      <c r="AG158" s="14" t="str">
        <f t="shared" si="36"/>
        <v>HT Under 1.5 Goals</v>
      </c>
      <c r="AH158" s="14" t="str">
        <f t="shared" si="37"/>
        <v>WON</v>
      </c>
      <c r="AI158" s="14"/>
      <c r="AJ158" s="14" t="str">
        <f t="shared" si="27"/>
        <v>WON</v>
      </c>
      <c r="AL158" s="7" t="str">
        <f t="shared" si="38"/>
        <v>…</v>
      </c>
      <c r="AM158" s="21">
        <f t="shared" si="28"/>
        <v>49</v>
      </c>
    </row>
    <row r="159" spans="1:39">
      <c r="A159" s="7">
        <v>157</v>
      </c>
      <c r="B159" s="7"/>
      <c r="C159" s="7"/>
      <c r="D159" s="10" t="s">
        <v>430</v>
      </c>
      <c r="E159" s="15">
        <v>0.8125</v>
      </c>
      <c r="F159" s="10" t="s">
        <v>431</v>
      </c>
      <c r="G159" s="7" t="s">
        <v>4</v>
      </c>
      <c r="H159" s="10" t="s">
        <v>432</v>
      </c>
      <c r="I159" s="7">
        <v>22</v>
      </c>
      <c r="J159" s="7">
        <v>60</v>
      </c>
      <c r="K159" s="7">
        <v>18</v>
      </c>
      <c r="L159" s="7" t="s">
        <v>16</v>
      </c>
      <c r="M159" s="7" t="s">
        <v>16</v>
      </c>
      <c r="N159" s="7">
        <v>4</v>
      </c>
      <c r="O159" s="6" t="s">
        <v>24</v>
      </c>
      <c r="P159" s="6" t="s">
        <v>69</v>
      </c>
      <c r="Q159" s="7" t="b">
        <v>1</v>
      </c>
      <c r="R159" s="7" t="b">
        <v>1</v>
      </c>
      <c r="S159" s="7" t="b">
        <v>1</v>
      </c>
      <c r="T159" s="7" t="b">
        <v>1</v>
      </c>
      <c r="U159" s="11">
        <v>68</v>
      </c>
      <c r="V159" s="11" t="s">
        <v>20</v>
      </c>
      <c r="W159" s="12">
        <v>1.5</v>
      </c>
      <c r="X159" s="12">
        <f t="shared" si="26"/>
        <v>1.3</v>
      </c>
      <c r="Y159" s="13"/>
      <c r="Z159" s="7">
        <f t="shared" si="30"/>
        <v>10</v>
      </c>
      <c r="AA159">
        <f t="shared" si="31"/>
        <v>10</v>
      </c>
      <c r="AB159">
        <f t="shared" si="32"/>
        <v>10</v>
      </c>
      <c r="AC159">
        <f t="shared" si="33"/>
        <v>10</v>
      </c>
      <c r="AD159" s="7">
        <f t="shared" si="34"/>
        <v>90</v>
      </c>
      <c r="AE159" s="7" t="str">
        <f t="shared" si="35"/>
        <v>HT Under 1.5 Goals</v>
      </c>
      <c r="AF159" s="14"/>
      <c r="AG159" s="14" t="str">
        <f t="shared" si="36"/>
        <v>HT Under 1.5 Goals</v>
      </c>
      <c r="AH159" s="14" t="str">
        <f t="shared" si="37"/>
        <v>WON</v>
      </c>
      <c r="AI159" s="14"/>
      <c r="AJ159" s="14" t="str">
        <f t="shared" si="27"/>
        <v>WON</v>
      </c>
      <c r="AL159" s="7" t="str">
        <f t="shared" si="38"/>
        <v>…</v>
      </c>
      <c r="AM159" s="21">
        <f t="shared" si="28"/>
        <v>88.35</v>
      </c>
    </row>
    <row r="160" spans="1:39">
      <c r="A160" s="7">
        <v>158</v>
      </c>
      <c r="B160" s="7"/>
      <c r="C160" s="7" t="s">
        <v>11</v>
      </c>
      <c r="D160" s="10" t="s">
        <v>257</v>
      </c>
      <c r="E160" s="15">
        <v>0.8125</v>
      </c>
      <c r="F160" s="10" t="s">
        <v>433</v>
      </c>
      <c r="G160" s="7" t="s">
        <v>4</v>
      </c>
      <c r="H160" s="10" t="s">
        <v>434</v>
      </c>
      <c r="I160" s="7">
        <v>24</v>
      </c>
      <c r="J160" s="7">
        <v>56</v>
      </c>
      <c r="K160" s="7">
        <v>20</v>
      </c>
      <c r="L160" s="7" t="s">
        <v>16</v>
      </c>
      <c r="M160" s="7" t="s">
        <v>16</v>
      </c>
      <c r="N160" s="7">
        <v>4</v>
      </c>
      <c r="O160" s="6" t="s">
        <v>24</v>
      </c>
      <c r="P160" s="6" t="s">
        <v>47</v>
      </c>
      <c r="Q160" s="7" t="b">
        <v>1</v>
      </c>
      <c r="R160" s="7" t="b">
        <v>1</v>
      </c>
      <c r="S160" s="7" t="b">
        <v>1</v>
      </c>
      <c r="T160" s="7" t="b">
        <v>1</v>
      </c>
      <c r="U160" s="11">
        <v>82</v>
      </c>
      <c r="V160" s="11" t="s">
        <v>42</v>
      </c>
      <c r="W160" s="12">
        <v>1.5</v>
      </c>
      <c r="X160" s="12">
        <f t="shared" si="26"/>
        <v>1.3</v>
      </c>
      <c r="Y160" s="13"/>
      <c r="Z160" s="7">
        <f t="shared" si="30"/>
        <v>10</v>
      </c>
      <c r="AA160">
        <f t="shared" si="31"/>
        <v>10</v>
      </c>
      <c r="AB160">
        <f t="shared" si="32"/>
        <v>10</v>
      </c>
      <c r="AC160">
        <f t="shared" si="33"/>
        <v>5</v>
      </c>
      <c r="AD160" s="7">
        <f t="shared" si="34"/>
        <v>85</v>
      </c>
      <c r="AE160" s="7" t="str">
        <f t="shared" si="35"/>
        <v>HT Under 1.5 Goals</v>
      </c>
      <c r="AF160" s="14"/>
      <c r="AG160" s="14" t="str">
        <f t="shared" si="36"/>
        <v>HT Under 1.5 Goals</v>
      </c>
      <c r="AH160" s="14" t="str">
        <f t="shared" si="37"/>
        <v>WON</v>
      </c>
      <c r="AI160" s="14"/>
      <c r="AJ160" s="14" t="str">
        <f t="shared" si="27"/>
        <v>WON</v>
      </c>
      <c r="AL160" s="7" t="str">
        <f t="shared" si="38"/>
        <v>Prime</v>
      </c>
      <c r="AM160" s="21">
        <f t="shared" si="28"/>
        <v>89.9</v>
      </c>
    </row>
    <row r="161" spans="1:39">
      <c r="A161" s="7">
        <v>159</v>
      </c>
      <c r="B161" s="7"/>
      <c r="C161" s="7" t="s">
        <v>11</v>
      </c>
      <c r="D161" s="10" t="s">
        <v>257</v>
      </c>
      <c r="E161" s="15">
        <v>0.8125</v>
      </c>
      <c r="F161" s="10" t="s">
        <v>435</v>
      </c>
      <c r="G161" s="7" t="s">
        <v>4</v>
      </c>
      <c r="H161" s="10" t="s">
        <v>260</v>
      </c>
      <c r="I161" s="7">
        <v>22</v>
      </c>
      <c r="J161" s="7">
        <v>61</v>
      </c>
      <c r="K161" s="7">
        <v>17</v>
      </c>
      <c r="L161" s="7" t="s">
        <v>16</v>
      </c>
      <c r="M161" s="7" t="s">
        <v>16</v>
      </c>
      <c r="N161" s="7">
        <v>5</v>
      </c>
      <c r="O161" s="6" t="s">
        <v>18</v>
      </c>
      <c r="P161" s="6" t="s">
        <v>230</v>
      </c>
      <c r="Q161" s="7" t="b">
        <v>1</v>
      </c>
      <c r="R161" s="7" t="b">
        <v>1</v>
      </c>
      <c r="S161" s="7" t="b">
        <v>1</v>
      </c>
      <c r="T161" s="7" t="b">
        <v>1</v>
      </c>
      <c r="U161" s="11">
        <v>64</v>
      </c>
      <c r="V161" s="11" t="s">
        <v>20</v>
      </c>
      <c r="W161" s="12">
        <v>1.45</v>
      </c>
      <c r="X161" s="12">
        <f t="shared" si="26"/>
        <v>1.25</v>
      </c>
      <c r="Y161" s="13"/>
      <c r="Z161" s="7">
        <f t="shared" si="30"/>
        <v>10</v>
      </c>
      <c r="AA161">
        <f t="shared" si="31"/>
        <v>10</v>
      </c>
      <c r="AB161">
        <f t="shared" si="32"/>
        <v>10</v>
      </c>
      <c r="AC161">
        <f t="shared" si="33"/>
        <v>10</v>
      </c>
      <c r="AD161" s="7">
        <f t="shared" si="34"/>
        <v>90</v>
      </c>
      <c r="AE161" s="7" t="str">
        <f t="shared" si="35"/>
        <v>HT Under 1.5 Goals</v>
      </c>
      <c r="AF161" s="14"/>
      <c r="AG161" s="14" t="str">
        <f t="shared" si="36"/>
        <v>HT Over 0.5 Goals</v>
      </c>
      <c r="AH161" s="14" t="str">
        <f t="shared" si="37"/>
        <v>?</v>
      </c>
      <c r="AI161" s="14"/>
      <c r="AJ161" s="14" t="str">
        <f t="shared" si="27"/>
        <v>?</v>
      </c>
      <c r="AL161" s="7" t="str">
        <f t="shared" si="38"/>
        <v>Prime</v>
      </c>
      <c r="AM161" s="21">
        <f t="shared" si="28"/>
        <v>86.862499999999997</v>
      </c>
    </row>
    <row r="162" spans="1:39">
      <c r="A162" s="7">
        <v>160</v>
      </c>
      <c r="B162" s="7"/>
      <c r="C162" s="7" t="s">
        <v>11</v>
      </c>
      <c r="D162" s="10" t="s">
        <v>257</v>
      </c>
      <c r="E162" s="15">
        <v>0.8125</v>
      </c>
      <c r="F162" s="10" t="s">
        <v>436</v>
      </c>
      <c r="G162" s="7" t="s">
        <v>4</v>
      </c>
      <c r="H162" s="10" t="s">
        <v>437</v>
      </c>
      <c r="I162" s="7">
        <v>20</v>
      </c>
      <c r="J162" s="7">
        <v>49</v>
      </c>
      <c r="K162" s="7">
        <v>31</v>
      </c>
      <c r="L162" s="7" t="s">
        <v>16</v>
      </c>
      <c r="M162" s="7">
        <v>2</v>
      </c>
      <c r="N162" s="7">
        <v>11</v>
      </c>
      <c r="O162" s="6" t="s">
        <v>24</v>
      </c>
      <c r="P162" s="6" t="s">
        <v>24</v>
      </c>
      <c r="Q162" s="7">
        <v>49</v>
      </c>
      <c r="R162" s="7" t="b">
        <v>1</v>
      </c>
      <c r="S162" s="7" t="s">
        <v>19</v>
      </c>
      <c r="T162" s="7" t="s">
        <v>19</v>
      </c>
      <c r="U162" s="11">
        <v>42</v>
      </c>
      <c r="V162" s="11" t="s">
        <v>20</v>
      </c>
      <c r="W162" s="12">
        <v>1.5</v>
      </c>
      <c r="X162" s="12">
        <f t="shared" si="26"/>
        <v>1.3</v>
      </c>
      <c r="Y162" s="13"/>
      <c r="Z162" s="7">
        <f t="shared" si="30"/>
        <v>0</v>
      </c>
      <c r="AA162">
        <f t="shared" si="31"/>
        <v>5</v>
      </c>
      <c r="AB162">
        <f t="shared" si="32"/>
        <v>0</v>
      </c>
      <c r="AC162">
        <f t="shared" si="33"/>
        <v>10</v>
      </c>
      <c r="AD162" s="7">
        <f t="shared" si="34"/>
        <v>65</v>
      </c>
      <c r="AE162" s="7" t="str">
        <f t="shared" si="35"/>
        <v>HT Under 1.5 Goals</v>
      </c>
      <c r="AF162" s="14"/>
      <c r="AG162" s="14" t="str">
        <f t="shared" si="36"/>
        <v>HT Under 1.5 Goals</v>
      </c>
      <c r="AH162" s="14" t="str">
        <f t="shared" si="37"/>
        <v>WON</v>
      </c>
      <c r="AI162" s="14"/>
      <c r="AJ162" s="14" t="str">
        <f t="shared" si="27"/>
        <v>WON</v>
      </c>
      <c r="AL162" s="7" t="str">
        <f t="shared" si="38"/>
        <v>…</v>
      </c>
      <c r="AM162" s="21">
        <f t="shared" si="28"/>
        <v>44</v>
      </c>
    </row>
    <row r="163" spans="1:39">
      <c r="A163" s="7"/>
      <c r="B163" s="7"/>
      <c r="C163" s="7"/>
      <c r="D163" s="10" t="s">
        <v>438</v>
      </c>
      <c r="E163" s="15">
        <v>0.82291666666666663</v>
      </c>
      <c r="F163" s="10" t="s">
        <v>439</v>
      </c>
      <c r="G163" s="7" t="s">
        <v>4</v>
      </c>
      <c r="H163" s="10" t="s">
        <v>440</v>
      </c>
      <c r="I163" s="7">
        <v>28</v>
      </c>
      <c r="J163" s="7">
        <v>47</v>
      </c>
      <c r="K163" s="7">
        <v>25</v>
      </c>
      <c r="L163" s="7" t="s">
        <v>16</v>
      </c>
      <c r="M163" s="7">
        <v>2</v>
      </c>
      <c r="N163" s="7">
        <v>3</v>
      </c>
      <c r="O163" s="6" t="s">
        <v>120</v>
      </c>
      <c r="P163" s="6" t="s">
        <v>33</v>
      </c>
      <c r="Q163" s="7">
        <v>47</v>
      </c>
      <c r="R163" s="7" t="b">
        <v>1</v>
      </c>
      <c r="S163" s="7" t="s">
        <v>19</v>
      </c>
      <c r="T163" s="7" t="b">
        <v>1</v>
      </c>
      <c r="U163" s="11">
        <v>44</v>
      </c>
      <c r="V163" s="11" t="s">
        <v>48</v>
      </c>
      <c r="W163" s="12">
        <v>1.6</v>
      </c>
      <c r="X163" s="12">
        <f t="shared" si="26"/>
        <v>1.3</v>
      </c>
      <c r="Y163" s="13"/>
      <c r="Z163" s="7">
        <f t="shared" si="30"/>
        <v>0</v>
      </c>
      <c r="AA163">
        <f t="shared" si="31"/>
        <v>10</v>
      </c>
      <c r="AB163">
        <f t="shared" si="32"/>
        <v>0</v>
      </c>
      <c r="AC163">
        <f t="shared" si="33"/>
        <v>0</v>
      </c>
      <c r="AD163" s="7">
        <f t="shared" si="34"/>
        <v>60</v>
      </c>
      <c r="AE163" s="7" t="str">
        <f t="shared" si="35"/>
        <v>HT Under 1.5 Goals</v>
      </c>
      <c r="AF163" s="14"/>
      <c r="AG163" s="14" t="str">
        <f t="shared" si="36"/>
        <v>HT Under 1.5 Goals</v>
      </c>
      <c r="AH163" s="14" t="str">
        <f t="shared" si="37"/>
        <v>WON</v>
      </c>
      <c r="AI163" s="14"/>
      <c r="AJ163" s="14" t="str">
        <f t="shared" si="27"/>
        <v>WON</v>
      </c>
      <c r="AL163" s="7" t="str">
        <f t="shared" si="38"/>
        <v>…</v>
      </c>
      <c r="AM163" s="21">
        <f t="shared" si="28"/>
        <v>52</v>
      </c>
    </row>
    <row r="164" spans="1:39">
      <c r="A164" s="7"/>
      <c r="B164" s="7"/>
      <c r="C164" s="7" t="s">
        <v>11</v>
      </c>
      <c r="D164" s="10" t="s">
        <v>34</v>
      </c>
      <c r="E164" s="15">
        <v>0.83333333333333337</v>
      </c>
      <c r="F164" s="10" t="s">
        <v>441</v>
      </c>
      <c r="G164" s="7" t="s">
        <v>4</v>
      </c>
      <c r="H164" s="10" t="s">
        <v>442</v>
      </c>
      <c r="I164" s="7">
        <v>23</v>
      </c>
      <c r="J164" s="7">
        <v>48</v>
      </c>
      <c r="K164" s="7">
        <v>30</v>
      </c>
      <c r="L164" s="7" t="s">
        <v>16</v>
      </c>
      <c r="M164" s="7" t="s">
        <v>16</v>
      </c>
      <c r="N164" s="7">
        <v>7</v>
      </c>
      <c r="O164" s="6" t="s">
        <v>69</v>
      </c>
      <c r="P164" s="6" t="s">
        <v>278</v>
      </c>
      <c r="Q164" s="7">
        <v>48</v>
      </c>
      <c r="R164" s="7" t="b">
        <v>1</v>
      </c>
      <c r="S164" s="7" t="b">
        <v>1</v>
      </c>
      <c r="T164" s="7" t="s">
        <v>19</v>
      </c>
      <c r="U164" s="11">
        <v>60</v>
      </c>
      <c r="V164" s="11" t="s">
        <v>20</v>
      </c>
      <c r="W164" s="12">
        <v>1.6</v>
      </c>
      <c r="X164" s="12">
        <f t="shared" si="26"/>
        <v>1.3</v>
      </c>
      <c r="Y164" s="13"/>
      <c r="Z164" s="7">
        <f t="shared" si="30"/>
        <v>0</v>
      </c>
      <c r="AA164">
        <f t="shared" si="31"/>
        <v>10</v>
      </c>
      <c r="AB164">
        <f t="shared" si="32"/>
        <v>5</v>
      </c>
      <c r="AC164">
        <f t="shared" si="33"/>
        <v>10</v>
      </c>
      <c r="AD164" s="7">
        <f t="shared" si="34"/>
        <v>75</v>
      </c>
      <c r="AE164" s="7" t="str">
        <f t="shared" si="35"/>
        <v>HT Under 1.5 Goals</v>
      </c>
      <c r="AF164" s="14"/>
      <c r="AG164" s="14" t="str">
        <f t="shared" si="36"/>
        <v>HT Over 0.5 Goals</v>
      </c>
      <c r="AH164" s="14" t="str">
        <f t="shared" si="37"/>
        <v>LOST</v>
      </c>
      <c r="AI164" s="14"/>
      <c r="AJ164" s="14" t="str">
        <f t="shared" si="27"/>
        <v>LOST</v>
      </c>
      <c r="AL164" s="7" t="str">
        <f t="shared" si="38"/>
        <v>…</v>
      </c>
      <c r="AM164" s="21">
        <f t="shared" si="28"/>
        <v>65</v>
      </c>
    </row>
    <row r="165" spans="1:39">
      <c r="A165" s="7"/>
      <c r="B165" s="7"/>
      <c r="C165" s="7"/>
      <c r="D165" s="10" t="s">
        <v>443</v>
      </c>
      <c r="E165" s="15">
        <v>0.83333333333333337</v>
      </c>
      <c r="F165" s="10" t="s">
        <v>444</v>
      </c>
      <c r="G165" s="7" t="s">
        <v>4</v>
      </c>
      <c r="H165" s="10" t="s">
        <v>445</v>
      </c>
      <c r="I165" s="7">
        <v>7</v>
      </c>
      <c r="J165" s="7">
        <v>63</v>
      </c>
      <c r="K165" s="7">
        <v>31</v>
      </c>
      <c r="L165" s="7" t="s">
        <v>16</v>
      </c>
      <c r="M165" s="7" t="s">
        <v>16</v>
      </c>
      <c r="N165" s="7">
        <v>24</v>
      </c>
      <c r="O165" s="6" t="s">
        <v>18</v>
      </c>
      <c r="P165" s="6" t="s">
        <v>230</v>
      </c>
      <c r="Q165" s="7" t="b">
        <v>1</v>
      </c>
      <c r="R165" s="7" t="b">
        <v>1</v>
      </c>
      <c r="S165" s="7" t="b">
        <v>1</v>
      </c>
      <c r="T165" s="7" t="s">
        <v>19</v>
      </c>
      <c r="U165" s="11">
        <v>48</v>
      </c>
      <c r="V165" s="11" t="s">
        <v>48</v>
      </c>
      <c r="W165" s="12">
        <v>1.65</v>
      </c>
      <c r="X165" s="12">
        <f t="shared" si="26"/>
        <v>1.35</v>
      </c>
      <c r="Y165" s="13"/>
      <c r="Z165" s="7">
        <f t="shared" si="30"/>
        <v>10</v>
      </c>
      <c r="AA165">
        <f t="shared" si="31"/>
        <v>0</v>
      </c>
      <c r="AB165">
        <f t="shared" si="32"/>
        <v>0</v>
      </c>
      <c r="AC165">
        <f t="shared" si="33"/>
        <v>0</v>
      </c>
      <c r="AD165" s="7">
        <f t="shared" si="34"/>
        <v>60</v>
      </c>
      <c r="AE165" s="7" t="str">
        <f t="shared" si="35"/>
        <v>HT Under 1.5 Goals</v>
      </c>
      <c r="AF165" s="14"/>
      <c r="AG165" s="14" t="str">
        <f t="shared" si="36"/>
        <v>HT Over 0.5 Goals</v>
      </c>
      <c r="AH165" s="14" t="str">
        <f t="shared" si="37"/>
        <v>?</v>
      </c>
      <c r="AI165" s="14"/>
      <c r="AJ165" s="14" t="str">
        <f t="shared" si="27"/>
        <v>?</v>
      </c>
      <c r="AL165" s="7" t="str">
        <f t="shared" si="38"/>
        <v>…</v>
      </c>
      <c r="AM165" s="21">
        <f t="shared" si="28"/>
        <v>64.6875</v>
      </c>
    </row>
    <row r="166" spans="1:39">
      <c r="A166" s="7"/>
      <c r="B166" s="7"/>
      <c r="C166" s="7"/>
      <c r="E166" s="15"/>
      <c r="F166" s="10"/>
      <c r="G166" s="7"/>
      <c r="H166" s="10"/>
      <c r="I166" s="7"/>
      <c r="J166" s="7"/>
      <c r="K166" s="7"/>
      <c r="L166" s="7"/>
      <c r="M166" s="7"/>
      <c r="N166" s="7"/>
      <c r="O166" s="6"/>
      <c r="P166" s="6"/>
      <c r="Q166" s="7"/>
      <c r="R166" s="7"/>
      <c r="S166" s="7"/>
      <c r="T166" s="7"/>
      <c r="U166" s="11"/>
      <c r="V166" s="11"/>
      <c r="W166" s="12"/>
      <c r="X166" s="12">
        <f t="shared" si="26"/>
        <v>1.25</v>
      </c>
      <c r="Y166" s="13"/>
      <c r="Z166" s="7">
        <f t="shared" si="30"/>
        <v>0</v>
      </c>
      <c r="AA166">
        <f t="shared" si="31"/>
        <v>10</v>
      </c>
      <c r="AB166">
        <f t="shared" si="32"/>
        <v>0</v>
      </c>
      <c r="AC166">
        <f t="shared" si="33"/>
        <v>0</v>
      </c>
      <c r="AD166" s="7">
        <f t="shared" si="34"/>
        <v>60</v>
      </c>
      <c r="AE166" s="7" t="str">
        <f t="shared" si="35"/>
        <v>HT Under 1.5 Goals</v>
      </c>
      <c r="AF166" s="14"/>
      <c r="AG166" s="14" t="str">
        <f t="shared" si="36"/>
        <v>HT Over 0.5 Goals</v>
      </c>
      <c r="AH166" s="14" t="str">
        <f t="shared" si="37"/>
        <v>LOST</v>
      </c>
      <c r="AI166" s="14"/>
      <c r="AJ166" s="14" t="str">
        <f t="shared" si="27"/>
        <v>LOST</v>
      </c>
      <c r="AL166" s="7" t="str">
        <f t="shared" si="38"/>
        <v>…</v>
      </c>
      <c r="AM166" s="21">
        <f t="shared" si="28"/>
        <v>55</v>
      </c>
    </row>
    <row r="167" spans="1:39">
      <c r="A167" s="7"/>
      <c r="B167" s="7"/>
      <c r="C167" s="2" t="s">
        <v>448</v>
      </c>
      <c r="E167" s="15"/>
      <c r="F167" s="10"/>
      <c r="G167" s="7"/>
      <c r="H167" s="10"/>
      <c r="I167" s="7"/>
      <c r="J167" s="7"/>
      <c r="K167" s="7"/>
      <c r="L167" s="7"/>
      <c r="M167" s="7"/>
      <c r="N167" s="7"/>
      <c r="O167" s="6"/>
      <c r="P167" s="6"/>
      <c r="Q167" s="7"/>
      <c r="R167" s="7"/>
      <c r="S167" s="7"/>
      <c r="T167" s="7"/>
      <c r="U167" s="11"/>
      <c r="V167" s="11"/>
      <c r="W167" s="12"/>
      <c r="X167" s="12">
        <f t="shared" si="26"/>
        <v>1.25</v>
      </c>
      <c r="Y167" s="13"/>
      <c r="Z167" s="7">
        <f t="shared" si="30"/>
        <v>0</v>
      </c>
      <c r="AA167">
        <f t="shared" si="31"/>
        <v>10</v>
      </c>
      <c r="AB167">
        <f t="shared" si="32"/>
        <v>0</v>
      </c>
      <c r="AC167">
        <f t="shared" si="33"/>
        <v>0</v>
      </c>
      <c r="AD167" s="7">
        <f t="shared" si="34"/>
        <v>60</v>
      </c>
      <c r="AE167" s="7" t="str">
        <f t="shared" si="35"/>
        <v>HT Under 1.5 Goals</v>
      </c>
      <c r="AF167" s="14"/>
      <c r="AG167" s="14" t="str">
        <f t="shared" si="36"/>
        <v>HT Over 0.5 Goals</v>
      </c>
      <c r="AH167" s="14" t="str">
        <f t="shared" si="37"/>
        <v>LOST</v>
      </c>
      <c r="AI167" s="14"/>
      <c r="AJ167" s="14" t="str">
        <f t="shared" si="27"/>
        <v>LOST</v>
      </c>
      <c r="AL167" s="7" t="str">
        <f t="shared" si="38"/>
        <v>…</v>
      </c>
      <c r="AM167" s="21">
        <f t="shared" si="28"/>
        <v>55</v>
      </c>
    </row>
    <row r="168" spans="1:39">
      <c r="A168" s="7"/>
      <c r="B168" s="7"/>
      <c r="C168" s="7" t="s">
        <v>11</v>
      </c>
      <c r="D168" s="10" t="s">
        <v>92</v>
      </c>
      <c r="E168" s="15">
        <v>0</v>
      </c>
      <c r="F168" s="10" t="s">
        <v>449</v>
      </c>
      <c r="G168" s="7" t="s">
        <v>4</v>
      </c>
      <c r="H168" s="10" t="s">
        <v>450</v>
      </c>
      <c r="I168" s="7">
        <v>18</v>
      </c>
      <c r="J168" s="7">
        <v>62</v>
      </c>
      <c r="K168" s="7">
        <v>20</v>
      </c>
      <c r="L168" s="7" t="s">
        <v>16</v>
      </c>
      <c r="M168" s="7" t="s">
        <v>16</v>
      </c>
      <c r="N168" s="7">
        <v>2</v>
      </c>
      <c r="O168" s="6" t="s">
        <v>47</v>
      </c>
      <c r="P168" s="6" t="s">
        <v>75</v>
      </c>
      <c r="Q168" s="7" t="b">
        <v>1</v>
      </c>
      <c r="R168" s="7" t="b">
        <v>1</v>
      </c>
      <c r="S168" s="7" t="b">
        <v>1</v>
      </c>
      <c r="T168" s="7" t="b">
        <v>1</v>
      </c>
      <c r="U168" s="11">
        <v>61</v>
      </c>
      <c r="V168" s="11" t="s">
        <v>20</v>
      </c>
      <c r="W168" s="12">
        <v>1.6</v>
      </c>
      <c r="X168" s="12">
        <f t="shared" si="26"/>
        <v>1.3</v>
      </c>
      <c r="Y168" s="13"/>
      <c r="Z168" s="7">
        <f t="shared" si="30"/>
        <v>10</v>
      </c>
      <c r="AA168">
        <f t="shared" si="31"/>
        <v>10</v>
      </c>
      <c r="AB168">
        <f t="shared" si="32"/>
        <v>10</v>
      </c>
      <c r="AC168">
        <f t="shared" si="33"/>
        <v>10</v>
      </c>
      <c r="AD168" s="7">
        <f t="shared" si="34"/>
        <v>90</v>
      </c>
      <c r="AE168" s="7" t="str">
        <f t="shared" si="35"/>
        <v>HT Under 1.5 Goals</v>
      </c>
      <c r="AF168" s="14"/>
      <c r="AG168" s="14" t="str">
        <f t="shared" si="36"/>
        <v>HT Under 1.5 Goals</v>
      </c>
      <c r="AH168" s="14" t="str">
        <f t="shared" si="37"/>
        <v>WON</v>
      </c>
      <c r="AI168" s="14"/>
      <c r="AJ168" s="14" t="str">
        <f t="shared" si="27"/>
        <v>WON</v>
      </c>
      <c r="AL168" s="7" t="str">
        <f t="shared" si="38"/>
        <v>Prime</v>
      </c>
      <c r="AM168" s="21">
        <f t="shared" si="28"/>
        <v>89.575000000000003</v>
      </c>
    </row>
    <row r="169" spans="1:39">
      <c r="A169" s="7"/>
      <c r="B169" s="7"/>
      <c r="C169" s="7"/>
      <c r="D169" s="10" t="s">
        <v>262</v>
      </c>
      <c r="E169" s="15">
        <v>0</v>
      </c>
      <c r="F169" s="10" t="s">
        <v>264</v>
      </c>
      <c r="G169" s="7" t="s">
        <v>4</v>
      </c>
      <c r="H169" s="10" t="s">
        <v>451</v>
      </c>
      <c r="I169" s="7">
        <v>25</v>
      </c>
      <c r="J169" s="7">
        <v>59</v>
      </c>
      <c r="K169" s="7">
        <v>16</v>
      </c>
      <c r="L169" s="7" t="s">
        <v>16</v>
      </c>
      <c r="M169" s="7">
        <v>1</v>
      </c>
      <c r="N169" s="7">
        <v>9</v>
      </c>
      <c r="O169" s="6" t="s">
        <v>24</v>
      </c>
      <c r="P169" s="6" t="s">
        <v>47</v>
      </c>
      <c r="Q169" s="7" t="b">
        <v>1</v>
      </c>
      <c r="R169" s="7" t="b">
        <v>1</v>
      </c>
      <c r="S169" s="7" t="s">
        <v>19</v>
      </c>
      <c r="T169" s="7" t="s">
        <v>19</v>
      </c>
      <c r="U169" s="11">
        <v>90</v>
      </c>
      <c r="V169" s="11" t="s">
        <v>20</v>
      </c>
      <c r="W169" s="12">
        <v>1.5</v>
      </c>
      <c r="X169" s="12">
        <f t="shared" si="26"/>
        <v>1.3</v>
      </c>
      <c r="Y169" s="13"/>
      <c r="Z169" s="7">
        <f t="shared" si="30"/>
        <v>10</v>
      </c>
      <c r="AA169">
        <f t="shared" si="31"/>
        <v>5</v>
      </c>
      <c r="AB169">
        <f t="shared" si="32"/>
        <v>10</v>
      </c>
      <c r="AC169">
        <f t="shared" si="33"/>
        <v>10</v>
      </c>
      <c r="AD169" s="7">
        <f t="shared" si="34"/>
        <v>85</v>
      </c>
      <c r="AE169" s="7" t="str">
        <f t="shared" si="35"/>
        <v>HT Under 1.5 Goals</v>
      </c>
      <c r="AF169" s="14"/>
      <c r="AG169" s="14" t="str">
        <f t="shared" si="36"/>
        <v>HT Under 1.5 Goals</v>
      </c>
      <c r="AH169" s="14" t="str">
        <f t="shared" si="37"/>
        <v>WON</v>
      </c>
      <c r="AI169" s="14"/>
      <c r="AJ169" s="14" t="str">
        <f t="shared" si="27"/>
        <v>WON</v>
      </c>
      <c r="AL169" s="7" t="str">
        <f t="shared" si="38"/>
        <v>…</v>
      </c>
      <c r="AM169" s="21">
        <f t="shared" si="28"/>
        <v>82.4375</v>
      </c>
    </row>
    <row r="170" spans="1:39">
      <c r="A170" s="7"/>
      <c r="B170" s="7"/>
      <c r="C170" s="7"/>
      <c r="D170" s="10" t="s">
        <v>192</v>
      </c>
      <c r="E170" s="15">
        <v>0</v>
      </c>
      <c r="F170" s="10" t="s">
        <v>452</v>
      </c>
      <c r="G170" s="7" t="s">
        <v>4</v>
      </c>
      <c r="H170" s="10" t="s">
        <v>453</v>
      </c>
      <c r="I170" s="7">
        <v>25</v>
      </c>
      <c r="J170" s="7">
        <v>54</v>
      </c>
      <c r="K170" s="7">
        <v>21</v>
      </c>
      <c r="L170" s="7" t="s">
        <v>16</v>
      </c>
      <c r="M170" s="7" t="s">
        <v>16</v>
      </c>
      <c r="N170" s="7">
        <v>4</v>
      </c>
      <c r="O170" s="6" t="s">
        <v>24</v>
      </c>
      <c r="P170" s="6" t="s">
        <v>454</v>
      </c>
      <c r="Q170" s="7" t="b">
        <v>1</v>
      </c>
      <c r="R170" s="7" t="b">
        <v>1</v>
      </c>
      <c r="S170" s="7" t="b">
        <v>1</v>
      </c>
      <c r="T170" s="7" t="b">
        <v>1</v>
      </c>
      <c r="U170" s="11">
        <v>61</v>
      </c>
      <c r="V170" s="11" t="s">
        <v>20</v>
      </c>
      <c r="W170" s="12">
        <v>1.7</v>
      </c>
      <c r="X170" s="12">
        <f t="shared" si="26"/>
        <v>1.35</v>
      </c>
      <c r="Y170" s="13"/>
      <c r="Z170" s="7">
        <f t="shared" si="30"/>
        <v>10</v>
      </c>
      <c r="AA170">
        <f t="shared" si="31"/>
        <v>10</v>
      </c>
      <c r="AB170">
        <f t="shared" si="32"/>
        <v>10</v>
      </c>
      <c r="AC170">
        <f t="shared" si="33"/>
        <v>10</v>
      </c>
      <c r="AD170" s="7">
        <f t="shared" si="34"/>
        <v>90</v>
      </c>
      <c r="AE170" s="7" t="str">
        <f t="shared" si="35"/>
        <v>HT Under 1.5 Goals</v>
      </c>
      <c r="AF170" s="14"/>
      <c r="AG170" s="14" t="str">
        <f t="shared" si="36"/>
        <v>HT Under 1.5 Goals</v>
      </c>
      <c r="AH170" s="14" t="str">
        <f t="shared" si="37"/>
        <v>WON</v>
      </c>
      <c r="AI170" s="14"/>
      <c r="AJ170" s="14" t="str">
        <f t="shared" si="27"/>
        <v>WON</v>
      </c>
      <c r="AL170" s="7" t="str">
        <f t="shared" si="38"/>
        <v>…</v>
      </c>
      <c r="AM170" s="21">
        <f t="shared" si="28"/>
        <v>85.075000000000003</v>
      </c>
    </row>
    <row r="171" spans="1:39">
      <c r="A171" s="7"/>
      <c r="B171" s="7"/>
      <c r="C171" s="7"/>
      <c r="D171" s="10" t="s">
        <v>455</v>
      </c>
      <c r="E171" s="15">
        <v>2.0833333333333332E-2</v>
      </c>
      <c r="F171" s="10" t="s">
        <v>456</v>
      </c>
      <c r="G171" s="7" t="s">
        <v>4</v>
      </c>
      <c r="H171" s="10" t="s">
        <v>457</v>
      </c>
      <c r="I171" s="7">
        <v>36</v>
      </c>
      <c r="J171" s="7">
        <v>46</v>
      </c>
      <c r="K171" s="7">
        <v>18</v>
      </c>
      <c r="L171" s="7" t="s">
        <v>16</v>
      </c>
      <c r="M171" s="7">
        <v>1</v>
      </c>
      <c r="N171" s="7">
        <v>18</v>
      </c>
      <c r="O171" s="6" t="s">
        <v>75</v>
      </c>
      <c r="P171" s="6" t="s">
        <v>301</v>
      </c>
      <c r="Q171" s="7">
        <v>46</v>
      </c>
      <c r="R171" s="7" t="b">
        <v>1</v>
      </c>
      <c r="S171" s="7" t="s">
        <v>19</v>
      </c>
      <c r="T171" s="7" t="s">
        <v>19</v>
      </c>
      <c r="U171" s="11">
        <v>41</v>
      </c>
      <c r="V171" s="11" t="s">
        <v>48</v>
      </c>
      <c r="W171" s="12">
        <v>1.65</v>
      </c>
      <c r="X171" s="12">
        <f t="shared" si="26"/>
        <v>1.35</v>
      </c>
      <c r="Y171" s="13"/>
      <c r="Z171" s="7">
        <f t="shared" si="30"/>
        <v>0</v>
      </c>
      <c r="AA171">
        <f t="shared" si="31"/>
        <v>0</v>
      </c>
      <c r="AB171">
        <f t="shared" si="32"/>
        <v>0</v>
      </c>
      <c r="AC171">
        <f t="shared" si="33"/>
        <v>0</v>
      </c>
      <c r="AD171" s="7">
        <f t="shared" si="34"/>
        <v>50</v>
      </c>
      <c r="AE171" s="7" t="str">
        <f t="shared" si="35"/>
        <v>HT Over 0.5 Goals</v>
      </c>
      <c r="AF171" s="14"/>
      <c r="AG171" s="14" t="str">
        <f t="shared" si="36"/>
        <v>HT Over 0.5 Goals</v>
      </c>
      <c r="AH171" s="14" t="str">
        <f t="shared" si="37"/>
        <v>WON</v>
      </c>
      <c r="AI171" s="14"/>
      <c r="AJ171" s="14" t="str">
        <f t="shared" si="27"/>
        <v>WON</v>
      </c>
      <c r="AL171" s="7" t="str">
        <f t="shared" si="38"/>
        <v>…</v>
      </c>
      <c r="AM171" s="21">
        <f t="shared" si="28"/>
        <v>40</v>
      </c>
    </row>
    <row r="172" spans="1:39">
      <c r="A172" s="7"/>
      <c r="B172" s="7"/>
      <c r="C172" s="7" t="s">
        <v>11</v>
      </c>
      <c r="D172" s="10" t="s">
        <v>92</v>
      </c>
      <c r="E172" s="15">
        <v>5.2083333333333336E-2</v>
      </c>
      <c r="F172" s="10" t="s">
        <v>458</v>
      </c>
      <c r="G172" s="7" t="s">
        <v>4</v>
      </c>
      <c r="H172" s="10" t="s">
        <v>459</v>
      </c>
      <c r="I172" s="7">
        <v>20</v>
      </c>
      <c r="J172" s="7">
        <v>43</v>
      </c>
      <c r="K172" s="7">
        <v>36</v>
      </c>
      <c r="L172" s="7" t="s">
        <v>16</v>
      </c>
      <c r="M172" s="7" t="s">
        <v>16</v>
      </c>
      <c r="N172" s="7">
        <v>16</v>
      </c>
      <c r="O172" s="6" t="s">
        <v>33</v>
      </c>
      <c r="P172" s="6" t="s">
        <v>297</v>
      </c>
      <c r="Q172" s="7">
        <v>43</v>
      </c>
      <c r="R172" s="7" t="b">
        <v>1</v>
      </c>
      <c r="S172" s="7" t="b">
        <v>1</v>
      </c>
      <c r="T172" s="7" t="s">
        <v>19</v>
      </c>
      <c r="U172" s="11">
        <v>57</v>
      </c>
      <c r="V172" s="11" t="s">
        <v>42</v>
      </c>
      <c r="W172" s="12">
        <v>1.5</v>
      </c>
      <c r="X172" s="12">
        <f t="shared" si="26"/>
        <v>1.3</v>
      </c>
      <c r="Y172" s="13"/>
      <c r="Z172" s="7">
        <f t="shared" si="30"/>
        <v>0</v>
      </c>
      <c r="AA172">
        <f t="shared" si="31"/>
        <v>0</v>
      </c>
      <c r="AB172">
        <f t="shared" si="32"/>
        <v>5</v>
      </c>
      <c r="AC172">
        <f t="shared" si="33"/>
        <v>5</v>
      </c>
      <c r="AD172" s="7">
        <f t="shared" si="34"/>
        <v>60</v>
      </c>
      <c r="AE172" s="7" t="str">
        <f t="shared" si="35"/>
        <v>HT Under 1.5 Goals</v>
      </c>
      <c r="AF172" s="14"/>
      <c r="AG172" s="14" t="str">
        <f t="shared" si="36"/>
        <v>HT Over 0.5 Goals</v>
      </c>
      <c r="AH172" s="14" t="str">
        <f t="shared" si="37"/>
        <v>LOST</v>
      </c>
      <c r="AI172" s="14"/>
      <c r="AJ172" s="14" t="str">
        <f t="shared" si="27"/>
        <v>LOST</v>
      </c>
      <c r="AL172" s="7" t="str">
        <f t="shared" si="38"/>
        <v>…</v>
      </c>
      <c r="AM172" s="21">
        <f t="shared" si="28"/>
        <v>56.4</v>
      </c>
    </row>
    <row r="173" spans="1:39">
      <c r="D173" s="10" t="s">
        <v>460</v>
      </c>
      <c r="E173" s="15">
        <v>5.2083333333333336E-2</v>
      </c>
      <c r="F173" s="10" t="s">
        <v>461</v>
      </c>
      <c r="G173" s="7" t="s">
        <v>4</v>
      </c>
      <c r="H173" s="10" t="s">
        <v>462</v>
      </c>
      <c r="I173" s="7">
        <v>18</v>
      </c>
      <c r="J173" s="7">
        <v>49</v>
      </c>
      <c r="K173" s="7">
        <v>34</v>
      </c>
      <c r="L173" s="7" t="s">
        <v>16</v>
      </c>
      <c r="M173" s="7">
        <v>2</v>
      </c>
      <c r="N173" s="7">
        <v>16</v>
      </c>
      <c r="O173" s="6" t="s">
        <v>24</v>
      </c>
      <c r="P173" s="6" t="s">
        <v>24</v>
      </c>
      <c r="Q173" s="7">
        <v>49</v>
      </c>
      <c r="R173" s="7" t="b">
        <v>1</v>
      </c>
      <c r="S173" s="7" t="s">
        <v>19</v>
      </c>
      <c r="T173" s="7" t="s">
        <v>19</v>
      </c>
      <c r="U173" s="11">
        <v>46</v>
      </c>
      <c r="V173" s="11"/>
      <c r="W173" s="12">
        <v>1.55</v>
      </c>
      <c r="X173" s="12">
        <f t="shared" si="26"/>
        <v>1.3</v>
      </c>
      <c r="Y173" s="13"/>
      <c r="Z173" s="7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 s="7">
        <f t="shared" si="34"/>
        <v>50</v>
      </c>
      <c r="AE173" s="7" t="str">
        <f t="shared" si="35"/>
        <v>HT Over 0.5 Goals</v>
      </c>
      <c r="AF173" s="14"/>
      <c r="AG173" s="14" t="str">
        <f t="shared" si="36"/>
        <v>HT Under 1.5 Goals</v>
      </c>
      <c r="AH173" s="14" t="str">
        <f t="shared" si="37"/>
        <v>LOST</v>
      </c>
      <c r="AI173" s="14"/>
      <c r="AJ173" s="14" t="str">
        <f t="shared" si="27"/>
        <v>LOST</v>
      </c>
      <c r="AL173" s="7" t="str">
        <f t="shared" si="38"/>
        <v>…</v>
      </c>
      <c r="AM173" s="21">
        <f t="shared" si="28"/>
        <v>40</v>
      </c>
    </row>
    <row r="174" spans="1:39">
      <c r="A174" s="16"/>
      <c r="B174" s="16"/>
      <c r="C174" s="16" t="s">
        <v>11</v>
      </c>
      <c r="D174" s="10" t="s">
        <v>12</v>
      </c>
      <c r="E174" s="15">
        <v>8.3333333333333329E-2</v>
      </c>
      <c r="F174" s="10" t="s">
        <v>463</v>
      </c>
      <c r="G174" s="7" t="s">
        <v>4</v>
      </c>
      <c r="H174" s="10" t="s">
        <v>464</v>
      </c>
      <c r="I174" s="7">
        <v>28</v>
      </c>
      <c r="J174" s="7">
        <v>52</v>
      </c>
      <c r="K174" s="7">
        <v>20</v>
      </c>
      <c r="L174" s="7" t="s">
        <v>16</v>
      </c>
      <c r="M174" s="7">
        <v>1</v>
      </c>
      <c r="N174" s="7">
        <v>8</v>
      </c>
      <c r="O174" s="6" t="s">
        <v>299</v>
      </c>
      <c r="P174" s="6" t="s">
        <v>299</v>
      </c>
      <c r="Q174" s="7">
        <v>52</v>
      </c>
      <c r="R174" s="7" t="b">
        <v>1</v>
      </c>
      <c r="S174" s="7" t="s">
        <v>19</v>
      </c>
      <c r="T174" s="7" t="s">
        <v>19</v>
      </c>
      <c r="U174" s="11">
        <v>65</v>
      </c>
      <c r="V174" s="11" t="s">
        <v>20</v>
      </c>
      <c r="W174" s="12">
        <v>1.5</v>
      </c>
      <c r="X174" s="12">
        <f t="shared" si="26"/>
        <v>1.3</v>
      </c>
      <c r="Y174" s="13"/>
      <c r="Z174" s="7">
        <f t="shared" si="30"/>
        <v>0</v>
      </c>
      <c r="AA174">
        <f t="shared" si="31"/>
        <v>5</v>
      </c>
      <c r="AB174">
        <f t="shared" si="32"/>
        <v>10</v>
      </c>
      <c r="AC174">
        <f t="shared" si="33"/>
        <v>10</v>
      </c>
      <c r="AD174" s="7">
        <f t="shared" si="34"/>
        <v>75</v>
      </c>
      <c r="AE174" s="7" t="str">
        <f t="shared" si="35"/>
        <v>HT Under 1.5 Goals</v>
      </c>
      <c r="AF174" s="14"/>
      <c r="AG174" s="14" t="str">
        <f t="shared" si="36"/>
        <v>HT Over 0.5 Goals</v>
      </c>
      <c r="AH174" s="14" t="str">
        <f t="shared" si="37"/>
        <v>LOST</v>
      </c>
      <c r="AI174" s="14"/>
      <c r="AJ174" s="14" t="str">
        <f t="shared" si="27"/>
        <v>LOST</v>
      </c>
      <c r="AL174" s="7" t="str">
        <f t="shared" si="38"/>
        <v>…</v>
      </c>
      <c r="AM174" s="21">
        <f t="shared" si="28"/>
        <v>76.25</v>
      </c>
    </row>
    <row r="175" spans="1:39">
      <c r="D175" s="10" t="s">
        <v>25</v>
      </c>
      <c r="E175" s="15">
        <v>8.3333333333333329E-2</v>
      </c>
      <c r="F175" s="10" t="s">
        <v>465</v>
      </c>
      <c r="G175" s="7" t="s">
        <v>4</v>
      </c>
      <c r="H175" s="10" t="s">
        <v>466</v>
      </c>
      <c r="I175" s="7">
        <v>23</v>
      </c>
      <c r="J175" s="7">
        <v>48</v>
      </c>
      <c r="K175" s="7">
        <v>29</v>
      </c>
      <c r="L175" s="7" t="s">
        <v>16</v>
      </c>
      <c r="M175" s="7">
        <v>2</v>
      </c>
      <c r="N175" s="7">
        <v>6</v>
      </c>
      <c r="O175" s="6" t="s">
        <v>120</v>
      </c>
      <c r="P175" s="6" t="s">
        <v>69</v>
      </c>
      <c r="Q175" s="7">
        <v>48</v>
      </c>
      <c r="R175" s="7" t="b">
        <v>1</v>
      </c>
      <c r="S175" s="7" t="s">
        <v>19</v>
      </c>
      <c r="T175" s="7" t="b">
        <v>1</v>
      </c>
      <c r="U175" s="11">
        <v>69</v>
      </c>
      <c r="V175" s="11" t="s">
        <v>42</v>
      </c>
      <c r="W175" s="12">
        <v>1.65</v>
      </c>
      <c r="X175" s="12">
        <f t="shared" si="26"/>
        <v>1.35</v>
      </c>
      <c r="Y175" s="13"/>
      <c r="Z175" s="7">
        <f t="shared" si="30"/>
        <v>0</v>
      </c>
      <c r="AA175">
        <f t="shared" si="31"/>
        <v>10</v>
      </c>
      <c r="AB175">
        <f t="shared" si="32"/>
        <v>10</v>
      </c>
      <c r="AC175">
        <f t="shared" si="33"/>
        <v>5</v>
      </c>
      <c r="AD175" s="7">
        <f t="shared" si="34"/>
        <v>75</v>
      </c>
      <c r="AE175" s="7" t="str">
        <f t="shared" si="35"/>
        <v>HT Under 1.5 Goals</v>
      </c>
      <c r="AF175" s="14"/>
      <c r="AG175" s="14" t="str">
        <f t="shared" si="36"/>
        <v>HT Under 1.5 Goals</v>
      </c>
      <c r="AH175" s="14" t="str">
        <f t="shared" si="37"/>
        <v>WON</v>
      </c>
      <c r="AI175" s="14"/>
      <c r="AJ175" s="14" t="str">
        <f t="shared" si="27"/>
        <v>WON</v>
      </c>
      <c r="AL175" s="7" t="str">
        <f t="shared" si="38"/>
        <v>…</v>
      </c>
      <c r="AM175" s="21">
        <f t="shared" si="28"/>
        <v>62.8</v>
      </c>
    </row>
    <row r="176" spans="1:39">
      <c r="C176" t="s">
        <v>11</v>
      </c>
      <c r="D176" s="10" t="s">
        <v>58</v>
      </c>
      <c r="E176" s="15">
        <v>0.33333333333333331</v>
      </c>
      <c r="F176" s="10" t="s">
        <v>467</v>
      </c>
      <c r="G176" s="7" t="s">
        <v>4</v>
      </c>
      <c r="H176" s="10" t="s">
        <v>468</v>
      </c>
      <c r="I176" s="7">
        <v>9</v>
      </c>
      <c r="J176" s="7">
        <v>51</v>
      </c>
      <c r="K176" s="7">
        <v>40</v>
      </c>
      <c r="L176" s="7" t="s">
        <v>16</v>
      </c>
      <c r="M176" s="7">
        <v>2</v>
      </c>
      <c r="N176" s="7">
        <v>31</v>
      </c>
      <c r="O176" s="6" t="s">
        <v>120</v>
      </c>
      <c r="P176" s="6" t="s">
        <v>120</v>
      </c>
      <c r="Q176" s="7">
        <v>51</v>
      </c>
      <c r="R176" s="7" t="b">
        <v>1</v>
      </c>
      <c r="S176" s="7" t="s">
        <v>19</v>
      </c>
      <c r="T176" s="7" t="s">
        <v>19</v>
      </c>
      <c r="U176" s="11">
        <v>67</v>
      </c>
      <c r="V176" s="11" t="s">
        <v>20</v>
      </c>
      <c r="W176" s="12">
        <v>1.6</v>
      </c>
      <c r="X176" s="12">
        <f t="shared" si="26"/>
        <v>1.3</v>
      </c>
      <c r="Y176" s="13"/>
      <c r="Z176" s="7">
        <f t="shared" si="30"/>
        <v>0</v>
      </c>
      <c r="AA176">
        <f t="shared" si="31"/>
        <v>0</v>
      </c>
      <c r="AB176">
        <f t="shared" si="32"/>
        <v>10</v>
      </c>
      <c r="AC176">
        <f t="shared" si="33"/>
        <v>10</v>
      </c>
      <c r="AD176" s="7">
        <f t="shared" si="34"/>
        <v>70</v>
      </c>
      <c r="AE176" s="7" t="str">
        <f t="shared" si="35"/>
        <v>HT Under 1.5 Goals</v>
      </c>
      <c r="AF176" s="14"/>
      <c r="AG176" s="14" t="str">
        <f t="shared" si="36"/>
        <v>HT Under 1.5 Goals</v>
      </c>
      <c r="AH176" s="14" t="str">
        <f t="shared" si="37"/>
        <v>WON</v>
      </c>
      <c r="AI176" s="14"/>
      <c r="AJ176" s="14" t="str">
        <f t="shared" si="27"/>
        <v>WON</v>
      </c>
      <c r="AL176" s="7" t="str">
        <f t="shared" si="38"/>
        <v>…</v>
      </c>
      <c r="AM176" s="21">
        <f t="shared" si="28"/>
        <v>69.337500000000006</v>
      </c>
    </row>
    <row r="177" spans="3:39">
      <c r="C177" t="s">
        <v>11</v>
      </c>
      <c r="D177" s="10" t="s">
        <v>88</v>
      </c>
      <c r="E177" s="15">
        <v>0.375</v>
      </c>
      <c r="F177" s="10" t="s">
        <v>469</v>
      </c>
      <c r="G177" s="7" t="s">
        <v>4</v>
      </c>
      <c r="H177" s="10" t="s">
        <v>470</v>
      </c>
      <c r="I177" s="7">
        <v>19</v>
      </c>
      <c r="J177" s="7">
        <v>44</v>
      </c>
      <c r="K177" s="7">
        <v>37</v>
      </c>
      <c r="L177" s="7" t="s">
        <v>16</v>
      </c>
      <c r="M177" s="7" t="s">
        <v>16</v>
      </c>
      <c r="N177" s="7">
        <v>18</v>
      </c>
      <c r="O177" s="6" t="s">
        <v>120</v>
      </c>
      <c r="P177" s="6" t="s">
        <v>61</v>
      </c>
      <c r="Q177" s="7">
        <v>44</v>
      </c>
      <c r="R177" s="7" t="b">
        <v>1</v>
      </c>
      <c r="S177" s="7" t="b">
        <v>1</v>
      </c>
      <c r="T177" s="7" t="s">
        <v>19</v>
      </c>
      <c r="U177" s="11">
        <v>71</v>
      </c>
      <c r="V177" s="11" t="s">
        <v>20</v>
      </c>
      <c r="W177" s="12">
        <v>1.4</v>
      </c>
      <c r="X177" s="12">
        <f t="shared" si="26"/>
        <v>1.25</v>
      </c>
      <c r="Y177" s="13"/>
      <c r="Z177" s="7">
        <f t="shared" si="30"/>
        <v>0</v>
      </c>
      <c r="AA177">
        <f t="shared" si="31"/>
        <v>0</v>
      </c>
      <c r="AB177">
        <f t="shared" si="32"/>
        <v>10</v>
      </c>
      <c r="AC177">
        <f t="shared" si="33"/>
        <v>10</v>
      </c>
      <c r="AD177" s="7">
        <f t="shared" si="34"/>
        <v>70</v>
      </c>
      <c r="AE177" s="7" t="str">
        <f t="shared" si="35"/>
        <v>HT Under 1.5 Goals</v>
      </c>
      <c r="AF177" s="14"/>
      <c r="AG177" s="14" t="str">
        <f t="shared" si="36"/>
        <v>HT Under 1.5 Goals</v>
      </c>
      <c r="AH177" s="14" t="str">
        <f t="shared" si="37"/>
        <v>WON</v>
      </c>
      <c r="AI177" s="14"/>
      <c r="AJ177" s="14" t="str">
        <f t="shared" si="27"/>
        <v>WON</v>
      </c>
      <c r="AL177" s="7" t="str">
        <f t="shared" si="38"/>
        <v>…</v>
      </c>
      <c r="AM177" s="21">
        <f t="shared" si="28"/>
        <v>59.2</v>
      </c>
    </row>
    <row r="178" spans="3:39">
      <c r="C178" t="s">
        <v>11</v>
      </c>
      <c r="D178" s="10" t="s">
        <v>471</v>
      </c>
      <c r="E178" s="15">
        <v>0.41666666666666669</v>
      </c>
      <c r="F178" s="10" t="s">
        <v>472</v>
      </c>
      <c r="G178" s="7" t="s">
        <v>4</v>
      </c>
      <c r="H178" s="10" t="s">
        <v>473</v>
      </c>
      <c r="I178" s="7">
        <v>32</v>
      </c>
      <c r="J178" s="7">
        <v>50</v>
      </c>
      <c r="K178" s="7">
        <v>18</v>
      </c>
      <c r="L178" s="7" t="s">
        <v>16</v>
      </c>
      <c r="M178" s="7">
        <v>1</v>
      </c>
      <c r="N178" s="7">
        <v>14</v>
      </c>
      <c r="O178" s="6" t="s">
        <v>96</v>
      </c>
      <c r="P178" s="6" t="s">
        <v>278</v>
      </c>
      <c r="Q178" s="7">
        <v>50</v>
      </c>
      <c r="R178" s="7" t="b">
        <v>1</v>
      </c>
      <c r="S178" s="7" t="s">
        <v>19</v>
      </c>
      <c r="T178" s="7" t="s">
        <v>19</v>
      </c>
      <c r="U178" s="11">
        <v>57</v>
      </c>
      <c r="V178" s="11" t="s">
        <v>20</v>
      </c>
      <c r="W178" s="12">
        <v>1.55</v>
      </c>
      <c r="X178" s="12">
        <f t="shared" si="26"/>
        <v>1.3</v>
      </c>
      <c r="Y178" s="13"/>
      <c r="Z178" s="7">
        <f t="shared" si="30"/>
        <v>0</v>
      </c>
      <c r="AA178">
        <f t="shared" si="31"/>
        <v>5</v>
      </c>
      <c r="AB178">
        <f t="shared" si="32"/>
        <v>5</v>
      </c>
      <c r="AC178">
        <f t="shared" si="33"/>
        <v>10</v>
      </c>
      <c r="AD178" s="7">
        <f t="shared" si="34"/>
        <v>70</v>
      </c>
      <c r="AE178" s="7" t="str">
        <f t="shared" si="35"/>
        <v>HT Under 1.5 Goals</v>
      </c>
      <c r="AF178" s="14"/>
      <c r="AG178" s="14" t="str">
        <f t="shared" si="36"/>
        <v>HT Over 0.5 Goals</v>
      </c>
      <c r="AH178" s="14" t="str">
        <f t="shared" si="37"/>
        <v>LOST</v>
      </c>
      <c r="AI178" s="14"/>
      <c r="AJ178" s="14" t="str">
        <f t="shared" si="27"/>
        <v>LOST</v>
      </c>
      <c r="AL178" s="7" t="str">
        <f t="shared" si="38"/>
        <v>…</v>
      </c>
      <c r="AM178" s="21">
        <f t="shared" si="28"/>
        <v>68.025000000000006</v>
      </c>
    </row>
    <row r="179" spans="3:39">
      <c r="D179" s="10" t="s">
        <v>134</v>
      </c>
      <c r="E179" s="15">
        <v>0.47916666666666669</v>
      </c>
      <c r="F179" s="10" t="s">
        <v>474</v>
      </c>
      <c r="G179" s="7" t="s">
        <v>4</v>
      </c>
      <c r="H179" s="10" t="s">
        <v>475</v>
      </c>
      <c r="I179" s="7">
        <v>21</v>
      </c>
      <c r="J179" s="7">
        <v>43</v>
      </c>
      <c r="K179" s="7">
        <v>36</v>
      </c>
      <c r="L179" s="7" t="s">
        <v>16</v>
      </c>
      <c r="M179" s="7">
        <v>2</v>
      </c>
      <c r="N179" s="7">
        <v>15</v>
      </c>
      <c r="O179" s="6" t="s">
        <v>120</v>
      </c>
      <c r="P179" s="6" t="s">
        <v>96</v>
      </c>
      <c r="Q179" s="7">
        <v>43</v>
      </c>
      <c r="R179" s="7" t="b">
        <v>1</v>
      </c>
      <c r="S179" s="7" t="s">
        <v>19</v>
      </c>
      <c r="T179" s="7" t="s">
        <v>19</v>
      </c>
      <c r="U179" s="11">
        <v>32</v>
      </c>
      <c r="V179" s="11" t="s">
        <v>48</v>
      </c>
      <c r="W179" s="12">
        <v>1.5</v>
      </c>
      <c r="X179" s="12">
        <f t="shared" si="26"/>
        <v>1.3</v>
      </c>
      <c r="Y179" s="13"/>
      <c r="Z179" s="7">
        <f t="shared" si="30"/>
        <v>0</v>
      </c>
      <c r="AA179">
        <f t="shared" si="31"/>
        <v>5</v>
      </c>
      <c r="AB179">
        <f t="shared" si="32"/>
        <v>0</v>
      </c>
      <c r="AC179">
        <f t="shared" si="33"/>
        <v>0</v>
      </c>
      <c r="AD179" s="7">
        <f t="shared" si="34"/>
        <v>55</v>
      </c>
      <c r="AE179" s="7" t="str">
        <f t="shared" si="35"/>
        <v>HT Over 0.5 Goals</v>
      </c>
      <c r="AF179" s="14"/>
      <c r="AG179" s="14" t="str">
        <f t="shared" si="36"/>
        <v>HT Under 1.5 Goals</v>
      </c>
      <c r="AH179" s="14" t="str">
        <f t="shared" si="37"/>
        <v>WON</v>
      </c>
      <c r="AI179" s="14"/>
      <c r="AJ179" s="14" t="str">
        <f t="shared" si="27"/>
        <v>WON</v>
      </c>
      <c r="AL179" s="7" t="str">
        <f t="shared" si="38"/>
        <v>…</v>
      </c>
      <c r="AM179" s="21">
        <f t="shared" si="28"/>
        <v>40</v>
      </c>
    </row>
    <row r="180" spans="3:39">
      <c r="C180" t="s">
        <v>11</v>
      </c>
      <c r="D180" s="10" t="s">
        <v>34</v>
      </c>
      <c r="E180" s="15">
        <v>0.5</v>
      </c>
      <c r="F180" s="10" t="s">
        <v>37</v>
      </c>
      <c r="G180" s="7" t="s">
        <v>4</v>
      </c>
      <c r="H180" s="10" t="s">
        <v>476</v>
      </c>
      <c r="I180" s="7">
        <v>22</v>
      </c>
      <c r="J180" s="7">
        <v>44</v>
      </c>
      <c r="K180" s="7">
        <v>35</v>
      </c>
      <c r="L180" s="7" t="s">
        <v>16</v>
      </c>
      <c r="M180" s="7">
        <v>1</v>
      </c>
      <c r="N180" s="7">
        <v>13</v>
      </c>
      <c r="O180" s="6" t="s">
        <v>24</v>
      </c>
      <c r="P180" s="6" t="s">
        <v>75</v>
      </c>
      <c r="Q180" s="7">
        <v>44</v>
      </c>
      <c r="R180" s="7" t="b">
        <v>1</v>
      </c>
      <c r="S180" s="7" t="s">
        <v>19</v>
      </c>
      <c r="T180" s="7" t="s">
        <v>19</v>
      </c>
      <c r="U180" s="11">
        <v>30</v>
      </c>
      <c r="V180" s="11" t="s">
        <v>20</v>
      </c>
      <c r="W180" s="12">
        <v>1.4</v>
      </c>
      <c r="X180" s="12">
        <f t="shared" si="26"/>
        <v>1.25</v>
      </c>
      <c r="Y180" s="13"/>
      <c r="Z180" s="7">
        <f t="shared" si="30"/>
        <v>0</v>
      </c>
      <c r="AA180">
        <f t="shared" si="31"/>
        <v>5</v>
      </c>
      <c r="AB180">
        <f t="shared" si="32"/>
        <v>0</v>
      </c>
      <c r="AC180">
        <f t="shared" si="33"/>
        <v>10</v>
      </c>
      <c r="AD180" s="7">
        <f t="shared" si="34"/>
        <v>65</v>
      </c>
      <c r="AE180" s="7" t="str">
        <f t="shared" si="35"/>
        <v>HT Under 1.5 Goals</v>
      </c>
      <c r="AF180" s="14"/>
      <c r="AG180" s="14" t="str">
        <f t="shared" si="36"/>
        <v>HT Under 1.5 Goals</v>
      </c>
      <c r="AH180" s="14" t="str">
        <f t="shared" si="37"/>
        <v>WON</v>
      </c>
      <c r="AI180" s="14"/>
      <c r="AJ180" s="14" t="str">
        <f t="shared" si="27"/>
        <v>WON</v>
      </c>
      <c r="AL180" s="7" t="str">
        <f t="shared" si="38"/>
        <v>…</v>
      </c>
      <c r="AM180" s="21">
        <f t="shared" si="28"/>
        <v>42</v>
      </c>
    </row>
    <row r="181" spans="3:39">
      <c r="C181" t="s">
        <v>11</v>
      </c>
      <c r="D181" s="10" t="s">
        <v>88</v>
      </c>
      <c r="E181" s="15">
        <v>0.5</v>
      </c>
      <c r="F181" s="10" t="s">
        <v>477</v>
      </c>
      <c r="G181" s="7" t="s">
        <v>4</v>
      </c>
      <c r="H181" s="10" t="s">
        <v>478</v>
      </c>
      <c r="I181" s="7">
        <v>28</v>
      </c>
      <c r="J181" s="7">
        <v>47</v>
      </c>
      <c r="K181" s="7">
        <v>25</v>
      </c>
      <c r="L181" s="7" t="s">
        <v>16</v>
      </c>
      <c r="M181" s="7" t="s">
        <v>16</v>
      </c>
      <c r="N181" s="7">
        <v>3</v>
      </c>
      <c r="O181" s="6" t="s">
        <v>120</v>
      </c>
      <c r="P181" s="6" t="s">
        <v>278</v>
      </c>
      <c r="Q181" s="7">
        <v>47</v>
      </c>
      <c r="R181" s="7" t="b">
        <v>1</v>
      </c>
      <c r="S181" s="7" t="b">
        <v>1</v>
      </c>
      <c r="T181" s="7" t="b">
        <v>1</v>
      </c>
      <c r="U181" s="11">
        <v>59</v>
      </c>
      <c r="V181" s="11" t="s">
        <v>20</v>
      </c>
      <c r="W181" s="12">
        <v>1.5</v>
      </c>
      <c r="X181" s="12">
        <f t="shared" si="26"/>
        <v>1.3</v>
      </c>
      <c r="Y181" s="13"/>
      <c r="Z181" s="7">
        <f t="shared" si="30"/>
        <v>0</v>
      </c>
      <c r="AA181">
        <f t="shared" si="31"/>
        <v>10</v>
      </c>
      <c r="AB181">
        <f t="shared" si="32"/>
        <v>5</v>
      </c>
      <c r="AC181">
        <f t="shared" si="33"/>
        <v>10</v>
      </c>
      <c r="AD181" s="7">
        <f t="shared" si="34"/>
        <v>75</v>
      </c>
      <c r="AE181" s="7" t="str">
        <f t="shared" si="35"/>
        <v>HT Under 1.5 Goals</v>
      </c>
      <c r="AF181" s="14"/>
      <c r="AG181" s="14" t="str">
        <f t="shared" si="36"/>
        <v>HT Under 1.5 Goals</v>
      </c>
      <c r="AH181" s="14" t="str">
        <f t="shared" si="37"/>
        <v>WON</v>
      </c>
      <c r="AI181" s="14"/>
      <c r="AJ181" s="14" t="str">
        <f t="shared" si="27"/>
        <v>WON</v>
      </c>
      <c r="AL181" s="7" t="str">
        <f t="shared" si="38"/>
        <v>…</v>
      </c>
      <c r="AM181" s="21">
        <f t="shared" si="28"/>
        <v>68.8</v>
      </c>
    </row>
    <row r="182" spans="3:39">
      <c r="C182" t="s">
        <v>11</v>
      </c>
      <c r="D182" s="10" t="s">
        <v>146</v>
      </c>
      <c r="E182" s="15">
        <v>0.5</v>
      </c>
      <c r="F182" s="10" t="s">
        <v>479</v>
      </c>
      <c r="G182" s="7" t="s">
        <v>4</v>
      </c>
      <c r="H182" s="10" t="s">
        <v>147</v>
      </c>
      <c r="I182" s="7">
        <v>39</v>
      </c>
      <c r="J182" s="7">
        <v>48</v>
      </c>
      <c r="K182" s="7">
        <v>13</v>
      </c>
      <c r="L182" s="7" t="s">
        <v>16</v>
      </c>
      <c r="M182" s="7">
        <v>1</v>
      </c>
      <c r="N182" s="7">
        <v>26</v>
      </c>
      <c r="O182" s="6" t="s">
        <v>47</v>
      </c>
      <c r="P182" s="6" t="s">
        <v>301</v>
      </c>
      <c r="Q182" s="7">
        <v>48</v>
      </c>
      <c r="R182" s="7" t="b">
        <v>1</v>
      </c>
      <c r="S182" s="7" t="s">
        <v>19</v>
      </c>
      <c r="T182" s="7" t="s">
        <v>19</v>
      </c>
      <c r="U182" s="11">
        <v>49</v>
      </c>
      <c r="V182" s="11" t="s">
        <v>48</v>
      </c>
      <c r="W182" s="12">
        <v>1.65</v>
      </c>
      <c r="X182" s="12">
        <f t="shared" si="26"/>
        <v>1.35</v>
      </c>
      <c r="Y182" s="13"/>
      <c r="Z182" s="7">
        <f t="shared" si="30"/>
        <v>0</v>
      </c>
      <c r="AA182">
        <f t="shared" si="31"/>
        <v>0</v>
      </c>
      <c r="AB182">
        <f t="shared" si="32"/>
        <v>5</v>
      </c>
      <c r="AC182">
        <f t="shared" si="33"/>
        <v>0</v>
      </c>
      <c r="AD182" s="7">
        <f t="shared" si="34"/>
        <v>55</v>
      </c>
      <c r="AE182" s="7" t="str">
        <f t="shared" si="35"/>
        <v>HT Over 0.5 Goals</v>
      </c>
      <c r="AF182" s="14"/>
      <c r="AG182" s="14" t="str">
        <f t="shared" si="36"/>
        <v>HT Under 1.5 Goals</v>
      </c>
      <c r="AH182" s="14" t="str">
        <f t="shared" si="37"/>
        <v>WON</v>
      </c>
      <c r="AI182" s="14"/>
      <c r="AJ182" s="14" t="str">
        <f t="shared" si="27"/>
        <v>WON</v>
      </c>
      <c r="AL182" s="7" t="str">
        <f t="shared" si="38"/>
        <v>…</v>
      </c>
      <c r="AM182" s="21">
        <f t="shared" si="28"/>
        <v>40</v>
      </c>
    </row>
    <row r="183" spans="3:39">
      <c r="C183" t="s">
        <v>11</v>
      </c>
      <c r="D183" s="10" t="s">
        <v>58</v>
      </c>
      <c r="E183" s="15">
        <v>0.5</v>
      </c>
      <c r="F183" s="10" t="s">
        <v>60</v>
      </c>
      <c r="G183" s="7" t="s">
        <v>4</v>
      </c>
      <c r="H183" s="10" t="s">
        <v>480</v>
      </c>
      <c r="I183" s="7">
        <v>24</v>
      </c>
      <c r="J183" s="7">
        <v>45</v>
      </c>
      <c r="K183" s="7">
        <v>31</v>
      </c>
      <c r="L183" s="7" t="s">
        <v>16</v>
      </c>
      <c r="M183" s="7" t="s">
        <v>16</v>
      </c>
      <c r="N183" s="7">
        <v>7</v>
      </c>
      <c r="O183" s="6" t="s">
        <v>69</v>
      </c>
      <c r="P183" s="6" t="s">
        <v>96</v>
      </c>
      <c r="Q183" s="7">
        <v>45</v>
      </c>
      <c r="R183" s="7" t="b">
        <v>1</v>
      </c>
      <c r="S183" s="7" t="b">
        <v>1</v>
      </c>
      <c r="T183" s="7" t="s">
        <v>19</v>
      </c>
      <c r="U183" s="11">
        <v>76</v>
      </c>
      <c r="V183" s="11" t="s">
        <v>20</v>
      </c>
      <c r="W183" s="12">
        <v>1.4</v>
      </c>
      <c r="X183" s="12">
        <f t="shared" si="26"/>
        <v>1.25</v>
      </c>
      <c r="Y183" s="13"/>
      <c r="Z183" s="7">
        <f t="shared" si="30"/>
        <v>0</v>
      </c>
      <c r="AA183">
        <f t="shared" si="31"/>
        <v>10</v>
      </c>
      <c r="AB183">
        <f t="shared" si="32"/>
        <v>10</v>
      </c>
      <c r="AC183">
        <f t="shared" si="33"/>
        <v>10</v>
      </c>
      <c r="AD183" s="7">
        <f t="shared" si="34"/>
        <v>80</v>
      </c>
      <c r="AE183" s="7" t="str">
        <f t="shared" si="35"/>
        <v>HT Under 1.5 Goals</v>
      </c>
      <c r="AF183" s="14"/>
      <c r="AG183" s="14" t="str">
        <f t="shared" si="36"/>
        <v>HT Over 0.5 Goals</v>
      </c>
      <c r="AH183" s="14" t="str">
        <f t="shared" si="37"/>
        <v>LOST</v>
      </c>
      <c r="AI183" s="14"/>
      <c r="AJ183" s="14" t="str">
        <f t="shared" si="27"/>
        <v>LOST</v>
      </c>
      <c r="AL183" s="7" t="str">
        <f t="shared" si="38"/>
        <v>…</v>
      </c>
      <c r="AM183" s="21">
        <f t="shared" si="28"/>
        <v>68.2</v>
      </c>
    </row>
    <row r="184" spans="3:39">
      <c r="C184" t="s">
        <v>11</v>
      </c>
      <c r="D184" s="10" t="s">
        <v>58</v>
      </c>
      <c r="E184" s="15">
        <v>0.5</v>
      </c>
      <c r="F184" s="10" t="s">
        <v>481</v>
      </c>
      <c r="G184" s="7" t="s">
        <v>4</v>
      </c>
      <c r="H184" s="10" t="s">
        <v>482</v>
      </c>
      <c r="I184" s="7">
        <v>31</v>
      </c>
      <c r="J184" s="7">
        <v>46</v>
      </c>
      <c r="K184" s="7">
        <v>23</v>
      </c>
      <c r="L184" s="7" t="s">
        <v>16</v>
      </c>
      <c r="M184" s="7">
        <v>1</v>
      </c>
      <c r="N184" s="7">
        <v>8</v>
      </c>
      <c r="O184" s="6" t="s">
        <v>24</v>
      </c>
      <c r="P184" s="6" t="s">
        <v>75</v>
      </c>
      <c r="Q184" s="7">
        <v>46</v>
      </c>
      <c r="R184" s="7" t="b">
        <v>1</v>
      </c>
      <c r="S184" s="7" t="s">
        <v>19</v>
      </c>
      <c r="T184" s="7" t="s">
        <v>19</v>
      </c>
      <c r="U184" s="11">
        <v>61</v>
      </c>
      <c r="V184" s="11" t="s">
        <v>20</v>
      </c>
      <c r="W184" s="12">
        <v>1.55</v>
      </c>
      <c r="X184" s="12">
        <f t="shared" si="26"/>
        <v>1.3</v>
      </c>
      <c r="Y184" s="13"/>
      <c r="Z184" s="7">
        <f t="shared" si="30"/>
        <v>0</v>
      </c>
      <c r="AA184">
        <f t="shared" si="31"/>
        <v>5</v>
      </c>
      <c r="AB184">
        <f t="shared" si="32"/>
        <v>10</v>
      </c>
      <c r="AC184">
        <f t="shared" si="33"/>
        <v>10</v>
      </c>
      <c r="AD184" s="7">
        <f t="shared" si="34"/>
        <v>75</v>
      </c>
      <c r="AE184" s="7" t="str">
        <f t="shared" si="35"/>
        <v>HT Under 1.5 Goals</v>
      </c>
      <c r="AF184" s="14"/>
      <c r="AG184" s="14" t="str">
        <f t="shared" si="36"/>
        <v>HT Under 1.5 Goals</v>
      </c>
      <c r="AH184" s="14" t="str">
        <f t="shared" si="37"/>
        <v>WON</v>
      </c>
      <c r="AI184" s="14"/>
      <c r="AJ184" s="14" t="str">
        <f t="shared" si="27"/>
        <v>WON</v>
      </c>
      <c r="AL184" s="7" t="str">
        <f t="shared" si="38"/>
        <v>…</v>
      </c>
      <c r="AM184" s="21">
        <f t="shared" si="28"/>
        <v>59.2</v>
      </c>
    </row>
    <row r="185" spans="3:39">
      <c r="C185" t="s">
        <v>11</v>
      </c>
      <c r="D185" s="10" t="s">
        <v>58</v>
      </c>
      <c r="E185" s="15">
        <v>0.5</v>
      </c>
      <c r="F185" s="10" t="s">
        <v>483</v>
      </c>
      <c r="G185" s="7" t="s">
        <v>4</v>
      </c>
      <c r="H185" s="10" t="s">
        <v>484</v>
      </c>
      <c r="I185" s="7">
        <v>25</v>
      </c>
      <c r="J185" s="7">
        <v>47</v>
      </c>
      <c r="K185" s="7">
        <v>28</v>
      </c>
      <c r="L185" s="7" t="s">
        <v>16</v>
      </c>
      <c r="M185" s="7">
        <v>1</v>
      </c>
      <c r="N185" s="7">
        <v>3</v>
      </c>
      <c r="O185" s="6" t="s">
        <v>24</v>
      </c>
      <c r="P185" s="6" t="s">
        <v>24</v>
      </c>
      <c r="Q185" s="7">
        <v>47</v>
      </c>
      <c r="R185" s="7" t="b">
        <v>1</v>
      </c>
      <c r="S185" s="7" t="s">
        <v>19</v>
      </c>
      <c r="T185" s="7" t="b">
        <v>1</v>
      </c>
      <c r="U185" s="11">
        <v>57</v>
      </c>
      <c r="V185" s="11" t="s">
        <v>20</v>
      </c>
      <c r="W185" s="12">
        <v>1.55</v>
      </c>
      <c r="X185" s="12">
        <f t="shared" si="26"/>
        <v>1.3</v>
      </c>
      <c r="Y185" s="13"/>
      <c r="Z185" s="7">
        <f t="shared" si="30"/>
        <v>0</v>
      </c>
      <c r="AA185">
        <f t="shared" si="31"/>
        <v>10</v>
      </c>
      <c r="AB185">
        <f t="shared" si="32"/>
        <v>5</v>
      </c>
      <c r="AC185">
        <f t="shared" si="33"/>
        <v>10</v>
      </c>
      <c r="AD185" s="7">
        <f t="shared" si="34"/>
        <v>75</v>
      </c>
      <c r="AE185" s="7" t="str">
        <f t="shared" si="35"/>
        <v>HT Under 1.5 Goals</v>
      </c>
      <c r="AF185" s="14"/>
      <c r="AG185" s="14" t="str">
        <f t="shared" si="36"/>
        <v>HT Under 1.5 Goals</v>
      </c>
      <c r="AH185" s="14" t="str">
        <f t="shared" si="37"/>
        <v>WON</v>
      </c>
      <c r="AI185" s="14"/>
      <c r="AJ185" s="14" t="str">
        <f t="shared" si="27"/>
        <v>WON</v>
      </c>
      <c r="AL185" s="7" t="str">
        <f t="shared" si="38"/>
        <v>…</v>
      </c>
      <c r="AM185" s="21">
        <f t="shared" si="28"/>
        <v>63.4</v>
      </c>
    </row>
    <row r="186" spans="3:39">
      <c r="D186" s="10" t="s">
        <v>38</v>
      </c>
      <c r="E186" s="15">
        <v>0.5</v>
      </c>
      <c r="F186" s="10" t="s">
        <v>40</v>
      </c>
      <c r="G186" s="7" t="s">
        <v>4</v>
      </c>
      <c r="H186" s="10" t="s">
        <v>485</v>
      </c>
      <c r="I186" s="7">
        <v>18</v>
      </c>
      <c r="J186" s="7">
        <v>60</v>
      </c>
      <c r="K186" s="7">
        <v>22</v>
      </c>
      <c r="L186" s="7" t="s">
        <v>16</v>
      </c>
      <c r="M186" s="7">
        <v>1</v>
      </c>
      <c r="N186" s="7">
        <v>4</v>
      </c>
      <c r="O186" s="6" t="s">
        <v>69</v>
      </c>
      <c r="P186" s="6" t="s">
        <v>69</v>
      </c>
      <c r="Q186" s="7" t="b">
        <v>1</v>
      </c>
      <c r="R186" s="7" t="b">
        <v>1</v>
      </c>
      <c r="S186" s="7" t="s">
        <v>19</v>
      </c>
      <c r="T186" s="7" t="b">
        <v>1</v>
      </c>
      <c r="U186" s="11">
        <v>47</v>
      </c>
      <c r="V186" s="11" t="s">
        <v>48</v>
      </c>
      <c r="W186" s="12">
        <v>1.65</v>
      </c>
      <c r="X186" s="12">
        <f t="shared" si="26"/>
        <v>1.35</v>
      </c>
      <c r="Y186" s="13"/>
      <c r="Z186" s="7">
        <f t="shared" si="30"/>
        <v>10</v>
      </c>
      <c r="AA186">
        <f t="shared" si="31"/>
        <v>10</v>
      </c>
      <c r="AB186">
        <f t="shared" si="32"/>
        <v>0</v>
      </c>
      <c r="AC186">
        <f t="shared" si="33"/>
        <v>0</v>
      </c>
      <c r="AD186" s="7">
        <f t="shared" si="34"/>
        <v>70</v>
      </c>
      <c r="AE186" s="7" t="str">
        <f t="shared" si="35"/>
        <v>HT Under 1.5 Goals</v>
      </c>
      <c r="AF186" s="14"/>
      <c r="AG186" s="14" t="str">
        <f t="shared" si="36"/>
        <v>HT Over 0.5 Goals</v>
      </c>
      <c r="AH186" s="14" t="str">
        <f t="shared" si="37"/>
        <v>LOST</v>
      </c>
      <c r="AI186" s="14"/>
      <c r="AJ186" s="14" t="str">
        <f t="shared" si="27"/>
        <v>LOST</v>
      </c>
      <c r="AL186" s="7" t="str">
        <f t="shared" si="38"/>
        <v>…</v>
      </c>
      <c r="AM186" s="21">
        <f t="shared" si="28"/>
        <v>69.75</v>
      </c>
    </row>
    <row r="187" spans="3:39">
      <c r="C187" t="s">
        <v>11</v>
      </c>
      <c r="D187" s="10" t="s">
        <v>58</v>
      </c>
      <c r="E187" s="15">
        <v>0.54166666666666663</v>
      </c>
      <c r="F187" s="10" t="s">
        <v>486</v>
      </c>
      <c r="G187" s="7" t="s">
        <v>4</v>
      </c>
      <c r="H187" s="10" t="s">
        <v>487</v>
      </c>
      <c r="I187" s="7">
        <v>30</v>
      </c>
      <c r="J187" s="7">
        <v>48</v>
      </c>
      <c r="K187" s="7">
        <v>22</v>
      </c>
      <c r="L187" s="7" t="s">
        <v>16</v>
      </c>
      <c r="M187" s="7" t="s">
        <v>16</v>
      </c>
      <c r="N187" s="7">
        <v>8</v>
      </c>
      <c r="O187" s="6" t="s">
        <v>24</v>
      </c>
      <c r="P187" s="6" t="s">
        <v>24</v>
      </c>
      <c r="Q187" s="7">
        <v>48</v>
      </c>
      <c r="R187" s="7" t="b">
        <v>1</v>
      </c>
      <c r="S187" s="7" t="b">
        <v>1</v>
      </c>
      <c r="T187" s="7" t="s">
        <v>19</v>
      </c>
      <c r="U187" s="11">
        <v>66</v>
      </c>
      <c r="V187" s="11" t="s">
        <v>20</v>
      </c>
      <c r="W187" s="12">
        <v>1.45</v>
      </c>
      <c r="X187" s="12">
        <f t="shared" si="26"/>
        <v>1.25</v>
      </c>
      <c r="Y187" s="13"/>
      <c r="Z187" s="7">
        <f t="shared" si="30"/>
        <v>0</v>
      </c>
      <c r="AA187">
        <f t="shared" si="31"/>
        <v>5</v>
      </c>
      <c r="AB187">
        <f t="shared" si="32"/>
        <v>10</v>
      </c>
      <c r="AC187">
        <f t="shared" si="33"/>
        <v>10</v>
      </c>
      <c r="AD187" s="7">
        <f t="shared" si="34"/>
        <v>75</v>
      </c>
      <c r="AE187" s="7" t="str">
        <f t="shared" si="35"/>
        <v>HT Under 1.5 Goals</v>
      </c>
      <c r="AF187" s="14"/>
      <c r="AG187" s="14" t="str">
        <f t="shared" si="36"/>
        <v>HT Under 1.5 Goals</v>
      </c>
      <c r="AH187" s="14" t="str">
        <f t="shared" si="37"/>
        <v>WON</v>
      </c>
      <c r="AI187" s="14"/>
      <c r="AJ187" s="14" t="str">
        <f t="shared" si="27"/>
        <v>WON</v>
      </c>
      <c r="AL187" s="7" t="str">
        <f t="shared" si="38"/>
        <v>…</v>
      </c>
      <c r="AM187" s="21">
        <f t="shared" si="28"/>
        <v>65.2</v>
      </c>
    </row>
    <row r="188" spans="3:39">
      <c r="D188" s="10" t="s">
        <v>488</v>
      </c>
      <c r="E188" s="15">
        <v>0.54166666666666663</v>
      </c>
      <c r="F188" s="10" t="s">
        <v>489</v>
      </c>
      <c r="G188" s="7" t="s">
        <v>4</v>
      </c>
      <c r="H188" s="10" t="s">
        <v>490</v>
      </c>
      <c r="I188" s="7">
        <v>18</v>
      </c>
      <c r="J188" s="7">
        <v>43</v>
      </c>
      <c r="K188" s="7">
        <v>39</v>
      </c>
      <c r="L188" s="7" t="s">
        <v>16</v>
      </c>
      <c r="M188" s="7">
        <v>2</v>
      </c>
      <c r="N188" s="7">
        <v>21</v>
      </c>
      <c r="O188" s="6" t="s">
        <v>24</v>
      </c>
      <c r="P188" s="6" t="s">
        <v>75</v>
      </c>
      <c r="Q188" s="7">
        <v>43</v>
      </c>
      <c r="R188" s="7" t="b">
        <v>1</v>
      </c>
      <c r="S188" s="7" t="s">
        <v>19</v>
      </c>
      <c r="T188" s="7" t="s">
        <v>19</v>
      </c>
      <c r="U188" s="11">
        <v>57</v>
      </c>
      <c r="V188" s="11" t="s">
        <v>20</v>
      </c>
      <c r="W188" s="12">
        <v>1.55</v>
      </c>
      <c r="X188" s="12">
        <f t="shared" si="26"/>
        <v>1.3</v>
      </c>
      <c r="Y188" s="13"/>
      <c r="Z188" s="7">
        <f t="shared" si="30"/>
        <v>0</v>
      </c>
      <c r="AA188">
        <f t="shared" si="31"/>
        <v>0</v>
      </c>
      <c r="AB188">
        <f t="shared" si="32"/>
        <v>5</v>
      </c>
      <c r="AC188">
        <f t="shared" si="33"/>
        <v>10</v>
      </c>
      <c r="AD188" s="7">
        <f t="shared" si="34"/>
        <v>65</v>
      </c>
      <c r="AE188" s="7" t="str">
        <f t="shared" si="35"/>
        <v>HT Under 1.5 Goals</v>
      </c>
      <c r="AF188" s="14"/>
      <c r="AG188" s="14" t="str">
        <f t="shared" si="36"/>
        <v>HT Under 1.5 Goals</v>
      </c>
      <c r="AH188" s="14" t="str">
        <f t="shared" si="37"/>
        <v>WON</v>
      </c>
      <c r="AI188" s="14"/>
      <c r="AJ188" s="14" t="str">
        <f t="shared" si="27"/>
        <v>WON</v>
      </c>
      <c r="AL188" s="7" t="str">
        <f t="shared" si="38"/>
        <v>…</v>
      </c>
      <c r="AM188" s="21">
        <f t="shared" si="28"/>
        <v>51.4</v>
      </c>
    </row>
    <row r="189" spans="3:39">
      <c r="C189" t="s">
        <v>11</v>
      </c>
      <c r="D189" s="10" t="s">
        <v>210</v>
      </c>
      <c r="E189" s="15">
        <v>0.54166666666666663</v>
      </c>
      <c r="F189" s="10" t="s">
        <v>491</v>
      </c>
      <c r="G189" s="7" t="s">
        <v>4</v>
      </c>
      <c r="H189" s="10" t="s">
        <v>492</v>
      </c>
      <c r="I189" s="7">
        <v>32</v>
      </c>
      <c r="J189" s="7">
        <v>56</v>
      </c>
      <c r="K189" s="7">
        <v>12</v>
      </c>
      <c r="L189" s="7" t="s">
        <v>16</v>
      </c>
      <c r="M189" s="7">
        <v>1</v>
      </c>
      <c r="N189" s="7">
        <v>20</v>
      </c>
      <c r="O189" s="6" t="s">
        <v>47</v>
      </c>
      <c r="P189" s="6" t="s">
        <v>47</v>
      </c>
      <c r="Q189" s="7" t="b">
        <v>1</v>
      </c>
      <c r="R189" s="7" t="b">
        <v>1</v>
      </c>
      <c r="S189" s="7" t="s">
        <v>19</v>
      </c>
      <c r="T189" s="7" t="s">
        <v>19</v>
      </c>
      <c r="U189" s="11">
        <v>46</v>
      </c>
      <c r="V189" s="11"/>
      <c r="W189" s="12">
        <v>1.5</v>
      </c>
      <c r="X189" s="12">
        <f t="shared" si="26"/>
        <v>1.3</v>
      </c>
      <c r="Y189" s="13"/>
      <c r="Z189" s="7">
        <f t="shared" si="30"/>
        <v>10</v>
      </c>
      <c r="AA189">
        <f t="shared" si="31"/>
        <v>0</v>
      </c>
      <c r="AB189">
        <f t="shared" si="32"/>
        <v>0</v>
      </c>
      <c r="AC189">
        <f t="shared" si="33"/>
        <v>0</v>
      </c>
      <c r="AD189" s="7">
        <f t="shared" si="34"/>
        <v>60</v>
      </c>
      <c r="AE189" s="7" t="str">
        <f t="shared" si="35"/>
        <v>HT Under 1.5 Goals</v>
      </c>
      <c r="AF189" s="14"/>
      <c r="AG189" s="14" t="str">
        <f t="shared" si="36"/>
        <v>HT Under 1.5 Goals</v>
      </c>
      <c r="AH189" s="14" t="str">
        <f t="shared" si="37"/>
        <v>WON</v>
      </c>
      <c r="AI189" s="14"/>
      <c r="AJ189" s="14" t="str">
        <f t="shared" si="27"/>
        <v>WON</v>
      </c>
      <c r="AL189" s="7" t="str">
        <f t="shared" si="38"/>
        <v>…</v>
      </c>
      <c r="AM189" s="21">
        <f t="shared" si="28"/>
        <v>57.5</v>
      </c>
    </row>
    <row r="190" spans="3:39">
      <c r="D190" s="10" t="s">
        <v>493</v>
      </c>
      <c r="E190" s="15">
        <v>0.54166666666666663</v>
      </c>
      <c r="F190" s="10" t="s">
        <v>494</v>
      </c>
      <c r="G190" s="7" t="s">
        <v>4</v>
      </c>
      <c r="H190" s="10" t="s">
        <v>495</v>
      </c>
      <c r="I190" s="7">
        <v>45</v>
      </c>
      <c r="J190" s="7">
        <v>45</v>
      </c>
      <c r="K190" s="7">
        <v>10</v>
      </c>
      <c r="L190" s="7">
        <v>1</v>
      </c>
      <c r="M190" s="7">
        <v>1</v>
      </c>
      <c r="N190" s="7">
        <v>35</v>
      </c>
      <c r="O190" s="6" t="s">
        <v>69</v>
      </c>
      <c r="P190" s="6" t="s">
        <v>69</v>
      </c>
      <c r="Q190" s="7">
        <v>45</v>
      </c>
      <c r="R190" s="7" t="b">
        <v>0</v>
      </c>
      <c r="S190" s="7" t="s">
        <v>19</v>
      </c>
      <c r="T190" s="7" t="s">
        <v>19</v>
      </c>
      <c r="U190" s="11">
        <v>31</v>
      </c>
      <c r="V190" s="11" t="s">
        <v>48</v>
      </c>
      <c r="W190" s="12">
        <v>1.5</v>
      </c>
      <c r="X190" s="12">
        <f t="shared" si="26"/>
        <v>1.3</v>
      </c>
      <c r="Y190" s="13"/>
      <c r="Z190" s="7">
        <f t="shared" si="30"/>
        <v>0</v>
      </c>
      <c r="AA190">
        <f t="shared" si="31"/>
        <v>0</v>
      </c>
      <c r="AB190">
        <f t="shared" si="32"/>
        <v>0</v>
      </c>
      <c r="AC190">
        <f t="shared" si="33"/>
        <v>0</v>
      </c>
      <c r="AD190" s="7">
        <f t="shared" si="34"/>
        <v>50</v>
      </c>
      <c r="AE190" s="7" t="str">
        <f t="shared" si="35"/>
        <v>HT Over 0.5 Goals</v>
      </c>
      <c r="AF190" s="14"/>
      <c r="AG190" s="14" t="str">
        <f t="shared" si="36"/>
        <v>HT Over 0.5 Goals</v>
      </c>
      <c r="AH190" s="14" t="str">
        <f t="shared" si="37"/>
        <v>WON</v>
      </c>
      <c r="AI190" s="14"/>
      <c r="AJ190" s="14" t="str">
        <f t="shared" si="27"/>
        <v>WON</v>
      </c>
      <c r="AL190" s="7" t="str">
        <f t="shared" si="38"/>
        <v>…</v>
      </c>
      <c r="AM190" s="21">
        <f t="shared" si="28"/>
        <v>40</v>
      </c>
    </row>
    <row r="191" spans="3:39">
      <c r="C191" t="s">
        <v>11</v>
      </c>
      <c r="D191" s="10" t="s">
        <v>496</v>
      </c>
      <c r="E191" s="15">
        <v>0.5625</v>
      </c>
      <c r="F191" s="10" t="s">
        <v>497</v>
      </c>
      <c r="G191" s="7" t="s">
        <v>4</v>
      </c>
      <c r="H191" s="10" t="s">
        <v>498</v>
      </c>
      <c r="I191" s="7">
        <v>46</v>
      </c>
      <c r="J191" s="7">
        <v>45</v>
      </c>
      <c r="K191" s="7">
        <v>9</v>
      </c>
      <c r="L191" s="7">
        <v>1</v>
      </c>
      <c r="M191" s="7">
        <v>1</v>
      </c>
      <c r="N191" s="7">
        <v>37</v>
      </c>
      <c r="O191" s="6" t="s">
        <v>47</v>
      </c>
      <c r="P191" s="6" t="s">
        <v>17</v>
      </c>
      <c r="Q191" s="7">
        <v>45</v>
      </c>
      <c r="R191" s="7" t="b">
        <v>0</v>
      </c>
      <c r="S191" s="7" t="s">
        <v>19</v>
      </c>
      <c r="T191" s="7" t="s">
        <v>19</v>
      </c>
      <c r="U191" s="11">
        <v>21</v>
      </c>
      <c r="V191" s="11" t="s">
        <v>48</v>
      </c>
      <c r="W191" s="12">
        <v>1.5</v>
      </c>
      <c r="X191" s="12">
        <f t="shared" si="26"/>
        <v>1.3</v>
      </c>
      <c r="Y191" s="13"/>
      <c r="Z191" s="7">
        <f t="shared" si="30"/>
        <v>0</v>
      </c>
      <c r="AA191">
        <f t="shared" si="31"/>
        <v>0</v>
      </c>
      <c r="AB191">
        <f t="shared" si="32"/>
        <v>0</v>
      </c>
      <c r="AC191">
        <f t="shared" si="33"/>
        <v>0</v>
      </c>
      <c r="AD191" s="7">
        <f t="shared" si="34"/>
        <v>50</v>
      </c>
      <c r="AE191" s="7" t="str">
        <f t="shared" si="35"/>
        <v>HT Over 0.5 Goals</v>
      </c>
      <c r="AF191" s="14"/>
      <c r="AG191" s="14" t="str">
        <f t="shared" si="36"/>
        <v>HT Under 1.5 Goals</v>
      </c>
      <c r="AH191" s="14" t="str">
        <f t="shared" si="37"/>
        <v>WON</v>
      </c>
      <c r="AI191" s="14"/>
      <c r="AJ191" s="14" t="str">
        <f t="shared" si="27"/>
        <v>WON</v>
      </c>
      <c r="AL191" s="7" t="str">
        <f t="shared" si="38"/>
        <v>…</v>
      </c>
      <c r="AM191" s="21">
        <f t="shared" si="28"/>
        <v>40</v>
      </c>
    </row>
    <row r="192" spans="3:39">
      <c r="C192" t="s">
        <v>11</v>
      </c>
      <c r="D192" s="10" t="s">
        <v>386</v>
      </c>
      <c r="E192" s="15">
        <v>0.5625</v>
      </c>
      <c r="F192" s="10" t="s">
        <v>499</v>
      </c>
      <c r="G192" s="7" t="s">
        <v>4</v>
      </c>
      <c r="H192" s="10" t="s">
        <v>500</v>
      </c>
      <c r="I192" s="7">
        <v>14</v>
      </c>
      <c r="J192" s="7">
        <v>58</v>
      </c>
      <c r="K192" s="7">
        <v>28</v>
      </c>
      <c r="L192" s="7" t="s">
        <v>16</v>
      </c>
      <c r="M192" s="7">
        <v>2</v>
      </c>
      <c r="N192" s="7">
        <v>14</v>
      </c>
      <c r="O192" s="6" t="s">
        <v>24</v>
      </c>
      <c r="P192" s="6" t="s">
        <v>120</v>
      </c>
      <c r="Q192" s="7" t="b">
        <v>1</v>
      </c>
      <c r="R192" s="7" t="b">
        <v>1</v>
      </c>
      <c r="S192" s="7" t="s">
        <v>19</v>
      </c>
      <c r="T192" s="7" t="s">
        <v>19</v>
      </c>
      <c r="U192" s="11">
        <v>54</v>
      </c>
      <c r="V192" s="11" t="s">
        <v>48</v>
      </c>
      <c r="W192" s="12">
        <v>1.5</v>
      </c>
      <c r="X192" s="12">
        <f t="shared" si="26"/>
        <v>1.3</v>
      </c>
      <c r="Y192" s="13"/>
      <c r="Z192" s="7">
        <f t="shared" si="30"/>
        <v>10</v>
      </c>
      <c r="AA192">
        <f t="shared" si="31"/>
        <v>5</v>
      </c>
      <c r="AB192">
        <f t="shared" si="32"/>
        <v>5</v>
      </c>
      <c r="AC192">
        <f t="shared" si="33"/>
        <v>0</v>
      </c>
      <c r="AD192" s="7">
        <f t="shared" si="34"/>
        <v>70</v>
      </c>
      <c r="AE192" s="7" t="str">
        <f t="shared" si="35"/>
        <v>HT Under 1.5 Goals</v>
      </c>
      <c r="AF192" s="14"/>
      <c r="AG192" s="14" t="str">
        <f t="shared" si="36"/>
        <v>HT Under 1.5 Goals</v>
      </c>
      <c r="AH192" s="14" t="str">
        <f t="shared" si="37"/>
        <v>WON</v>
      </c>
      <c r="AI192" s="14"/>
      <c r="AJ192" s="14" t="str">
        <f t="shared" si="27"/>
        <v>WON</v>
      </c>
      <c r="AL192" s="7" t="str">
        <f t="shared" si="38"/>
        <v>…</v>
      </c>
      <c r="AM192" s="21">
        <f t="shared" si="28"/>
        <v>69.924999999999997</v>
      </c>
    </row>
    <row r="193" spans="1:39">
      <c r="C193" t="s">
        <v>11</v>
      </c>
      <c r="D193" s="10" t="s">
        <v>386</v>
      </c>
      <c r="E193" s="15">
        <v>0.5625</v>
      </c>
      <c r="F193" s="10" t="s">
        <v>501</v>
      </c>
      <c r="G193" s="7" t="s">
        <v>4</v>
      </c>
      <c r="H193" s="10" t="s">
        <v>502</v>
      </c>
      <c r="I193" s="7">
        <v>26</v>
      </c>
      <c r="J193" s="7">
        <v>58</v>
      </c>
      <c r="K193" s="7">
        <v>15</v>
      </c>
      <c r="L193" s="7" t="s">
        <v>16</v>
      </c>
      <c r="M193" s="7">
        <v>1</v>
      </c>
      <c r="N193" s="7">
        <v>11</v>
      </c>
      <c r="O193" s="6" t="s">
        <v>47</v>
      </c>
      <c r="P193" s="6" t="s">
        <v>17</v>
      </c>
      <c r="Q193" s="7" t="b">
        <v>1</v>
      </c>
      <c r="R193" s="7" t="b">
        <v>1</v>
      </c>
      <c r="S193" s="7" t="s">
        <v>19</v>
      </c>
      <c r="T193" s="7" t="s">
        <v>19</v>
      </c>
      <c r="U193" s="11">
        <v>45</v>
      </c>
      <c r="V193" s="11" t="s">
        <v>48</v>
      </c>
      <c r="W193" s="12">
        <v>1.55</v>
      </c>
      <c r="X193" s="12">
        <f t="shared" si="26"/>
        <v>1.3</v>
      </c>
      <c r="Y193" s="13"/>
      <c r="Z193" s="7">
        <f t="shared" si="30"/>
        <v>10</v>
      </c>
      <c r="AA193">
        <f t="shared" si="31"/>
        <v>5</v>
      </c>
      <c r="AB193">
        <f t="shared" si="32"/>
        <v>0</v>
      </c>
      <c r="AC193">
        <f t="shared" si="33"/>
        <v>0</v>
      </c>
      <c r="AD193" s="7">
        <f t="shared" si="34"/>
        <v>65</v>
      </c>
      <c r="AE193" s="7" t="str">
        <f t="shared" si="35"/>
        <v>HT Under 1.5 Goals</v>
      </c>
      <c r="AF193" s="14"/>
      <c r="AG193" s="14" t="str">
        <f t="shared" si="36"/>
        <v>HT Under 1.5 Goals</v>
      </c>
      <c r="AH193" s="14" t="str">
        <f t="shared" si="37"/>
        <v>WON</v>
      </c>
      <c r="AI193" s="14"/>
      <c r="AJ193" s="14" t="str">
        <f t="shared" si="27"/>
        <v>WON</v>
      </c>
      <c r="AL193" s="7" t="str">
        <f t="shared" si="38"/>
        <v>…</v>
      </c>
      <c r="AM193" s="21">
        <f t="shared" si="28"/>
        <v>62.125</v>
      </c>
    </row>
    <row r="194" spans="1:39">
      <c r="C194" t="s">
        <v>11</v>
      </c>
      <c r="D194" s="10" t="s">
        <v>231</v>
      </c>
      <c r="E194" s="15">
        <v>0.5625</v>
      </c>
      <c r="F194" s="10" t="s">
        <v>503</v>
      </c>
      <c r="G194" s="7" t="s">
        <v>4</v>
      </c>
      <c r="H194" s="10" t="s">
        <v>504</v>
      </c>
      <c r="I194" s="7">
        <v>43</v>
      </c>
      <c r="J194" s="7">
        <v>44</v>
      </c>
      <c r="K194" s="7">
        <v>13</v>
      </c>
      <c r="L194" s="7" t="s">
        <v>16</v>
      </c>
      <c r="M194" s="7" t="s">
        <v>16</v>
      </c>
      <c r="N194" s="7">
        <v>30</v>
      </c>
      <c r="O194" s="6" t="s">
        <v>24</v>
      </c>
      <c r="P194" s="6" t="s">
        <v>120</v>
      </c>
      <c r="Q194" s="7">
        <v>44</v>
      </c>
      <c r="R194" s="7" t="b">
        <v>1</v>
      </c>
      <c r="S194" s="7" t="b">
        <v>1</v>
      </c>
      <c r="T194" s="7" t="s">
        <v>19</v>
      </c>
      <c r="U194" s="11">
        <v>80</v>
      </c>
      <c r="V194" s="11" t="s">
        <v>42</v>
      </c>
      <c r="W194" s="12">
        <v>1.5</v>
      </c>
      <c r="X194" s="12">
        <f t="shared" si="26"/>
        <v>1.3</v>
      </c>
      <c r="Y194" s="13"/>
      <c r="Z194" s="7">
        <f t="shared" si="30"/>
        <v>0</v>
      </c>
      <c r="AA194">
        <f t="shared" si="31"/>
        <v>0</v>
      </c>
      <c r="AB194">
        <f t="shared" si="32"/>
        <v>10</v>
      </c>
      <c r="AC194">
        <f t="shared" si="33"/>
        <v>5</v>
      </c>
      <c r="AD194" s="7">
        <f t="shared" si="34"/>
        <v>65</v>
      </c>
      <c r="AE194" s="7" t="str">
        <f t="shared" si="35"/>
        <v>HT Under 1.5 Goals</v>
      </c>
      <c r="AF194" s="14"/>
      <c r="AG194" s="14" t="str">
        <f t="shared" si="36"/>
        <v>HT Under 1.5 Goals</v>
      </c>
      <c r="AH194" s="14" t="str">
        <f t="shared" si="37"/>
        <v>WON</v>
      </c>
      <c r="AI194" s="14"/>
      <c r="AJ194" s="14" t="str">
        <f t="shared" si="27"/>
        <v>WON</v>
      </c>
      <c r="AL194" s="7" t="str">
        <f t="shared" si="38"/>
        <v>…</v>
      </c>
      <c r="AM194" s="21">
        <f t="shared" si="28"/>
        <v>61</v>
      </c>
    </row>
    <row r="195" spans="1:39">
      <c r="C195" t="s">
        <v>11</v>
      </c>
      <c r="D195" s="10" t="s">
        <v>231</v>
      </c>
      <c r="E195" s="15">
        <v>0.5625</v>
      </c>
      <c r="F195" s="10" t="s">
        <v>505</v>
      </c>
      <c r="G195" s="7" t="s">
        <v>4</v>
      </c>
      <c r="H195" s="10" t="s">
        <v>506</v>
      </c>
      <c r="I195" s="7">
        <v>10</v>
      </c>
      <c r="J195" s="7">
        <v>49</v>
      </c>
      <c r="K195" s="7">
        <v>42</v>
      </c>
      <c r="L195" s="7" t="s">
        <v>16</v>
      </c>
      <c r="M195" s="7">
        <v>2</v>
      </c>
      <c r="N195" s="7">
        <v>32</v>
      </c>
      <c r="O195" s="6" t="s">
        <v>24</v>
      </c>
      <c r="P195" s="6" t="s">
        <v>24</v>
      </c>
      <c r="Q195" s="7">
        <v>49</v>
      </c>
      <c r="R195" s="7" t="b">
        <v>1</v>
      </c>
      <c r="S195" s="7" t="s">
        <v>19</v>
      </c>
      <c r="T195" s="7" t="s">
        <v>19</v>
      </c>
      <c r="U195" s="11">
        <v>57</v>
      </c>
      <c r="V195" s="11" t="s">
        <v>20</v>
      </c>
      <c r="W195" s="12">
        <v>1.45</v>
      </c>
      <c r="X195" s="12">
        <f t="shared" ref="X195:X258" si="39">IF(W195=1.5,1.3,IF(W195=1.55,1.3,IF(W195=1.6,1.3,IF(W195=1.65,1.35,IF(W195=1.7,1.35,IF(W195=1.75,1.4,IF(W195=1.8,1.45,IF(W195=1.8,1.5,IF(W195=1.85,1.5,IF(W195=1.9,1.55,IF(W195=1.95,1.6,IF(W195=2,1.6,IF(W195&lt;1.5,1.25,1.65)))))))))))))</f>
        <v>1.25</v>
      </c>
      <c r="Y195" s="13"/>
      <c r="Z195" s="7">
        <f t="shared" si="30"/>
        <v>0</v>
      </c>
      <c r="AA195">
        <f t="shared" si="31"/>
        <v>0</v>
      </c>
      <c r="AB195">
        <f t="shared" si="32"/>
        <v>5</v>
      </c>
      <c r="AC195">
        <f t="shared" si="33"/>
        <v>10</v>
      </c>
      <c r="AD195" s="7">
        <f t="shared" si="34"/>
        <v>65</v>
      </c>
      <c r="AE195" s="7" t="str">
        <f t="shared" si="35"/>
        <v>HT Under 1.5 Goals</v>
      </c>
      <c r="AF195" s="14"/>
      <c r="AG195" s="14" t="str">
        <f t="shared" si="36"/>
        <v>HT Under 1.5 Goals</v>
      </c>
      <c r="AH195" s="14" t="str">
        <f t="shared" si="37"/>
        <v>WON</v>
      </c>
      <c r="AI195" s="14"/>
      <c r="AJ195" s="14" t="str">
        <f t="shared" ref="AJ195:AJ258" si="40">IF(AE195=AG195,"WON",IF(O195="0-1","WON",IF(O195="1-0","WON",IF(O195="?","?","LOST"))))</f>
        <v>WON</v>
      </c>
      <c r="AL195" s="7" t="str">
        <f t="shared" si="38"/>
        <v>…</v>
      </c>
      <c r="AM195" s="21">
        <f t="shared" ref="AM195:AM258" si="41">40+(IF(J195&lt;50,0,J195/3.2)+(IF(M195="X",5,IF(M195="2",2,0)))+(IF(N195&gt;15,0,15-N195))+(IF(U195&lt;50,0,U195/5)))</f>
        <v>51.4</v>
      </c>
    </row>
    <row r="196" spans="1:39">
      <c r="C196" t="s">
        <v>11</v>
      </c>
      <c r="D196" s="10" t="s">
        <v>231</v>
      </c>
      <c r="E196" s="15">
        <v>0.5625</v>
      </c>
      <c r="F196" s="10" t="s">
        <v>507</v>
      </c>
      <c r="G196" s="7" t="s">
        <v>4</v>
      </c>
      <c r="H196" s="10" t="s">
        <v>270</v>
      </c>
      <c r="I196" s="7">
        <v>20</v>
      </c>
      <c r="J196" s="7">
        <v>68</v>
      </c>
      <c r="K196" s="7">
        <v>12</v>
      </c>
      <c r="L196" s="7" t="s">
        <v>16</v>
      </c>
      <c r="M196" s="7">
        <v>1</v>
      </c>
      <c r="N196" s="7">
        <v>8</v>
      </c>
      <c r="O196" s="6" t="s">
        <v>120</v>
      </c>
      <c r="P196" s="6" t="s">
        <v>298</v>
      </c>
      <c r="Q196" s="7" t="b">
        <v>1</v>
      </c>
      <c r="R196" s="7" t="b">
        <v>1</v>
      </c>
      <c r="S196" s="7" t="s">
        <v>19</v>
      </c>
      <c r="T196" s="7" t="s">
        <v>19</v>
      </c>
      <c r="U196" s="11">
        <v>45</v>
      </c>
      <c r="V196" s="11" t="s">
        <v>20</v>
      </c>
      <c r="W196" s="12">
        <v>1.4</v>
      </c>
      <c r="X196" s="12">
        <f t="shared" si="39"/>
        <v>1.25</v>
      </c>
      <c r="Y196" s="13"/>
      <c r="Z196" s="7">
        <f t="shared" ref="Z196:Z259" si="42">IF(J196&gt;52,10,0)</f>
        <v>10</v>
      </c>
      <c r="AA196">
        <f t="shared" ref="AA196:AA259" si="43">IF(N196&gt;15,0,IF(N196&lt;8,10,5))</f>
        <v>5</v>
      </c>
      <c r="AB196">
        <f t="shared" ref="AB196:AB259" si="44">IF(U196&gt;60,10,IF(U196&lt;49,0,5))</f>
        <v>0</v>
      </c>
      <c r="AC196">
        <f t="shared" ref="AC196:AC259" si="45">IF(V196="Y",10,IF(V196="C",5,0))</f>
        <v>10</v>
      </c>
      <c r="AD196" s="7">
        <f t="shared" ref="AD196:AD259" si="46">SUM(Z196:AC196)+50</f>
        <v>75</v>
      </c>
      <c r="AE196" s="7" t="str">
        <f t="shared" ref="AE196:AE259" si="47">IF(AD196&lt;56,"HT Over 0.5 Goals","HT Under 1.5 Goals")</f>
        <v>HT Under 1.5 Goals</v>
      </c>
      <c r="AF196" s="14"/>
      <c r="AG196" s="14" t="str">
        <f t="shared" ref="AG196:AG259" si="48">IF(O196="1-0","HT Under 1.5 Goals",IF(O196="0-0","HT Under 1.5 Goals",IF(O196="0-1","HT Under 1.5 Goals","HT Over 0.5 Goals")))</f>
        <v>HT Under 1.5 Goals</v>
      </c>
      <c r="AH196" s="14" t="str">
        <f t="shared" ref="AH196:AH259" si="49">IF(O196="?",O196,AJ196)</f>
        <v>WON</v>
      </c>
      <c r="AI196" s="14"/>
      <c r="AJ196" s="14" t="str">
        <f t="shared" si="40"/>
        <v>WON</v>
      </c>
      <c r="AL196" s="7" t="str">
        <f t="shared" ref="AL196:AL259" si="50">IF(AND(C196="OK",J196&gt;52,N196&lt;11,W196&lt;1.66),"Prime","…")</f>
        <v>Prime</v>
      </c>
      <c r="AM196" s="21">
        <f t="shared" si="41"/>
        <v>68.25</v>
      </c>
    </row>
    <row r="197" spans="1:39">
      <c r="C197" t="s">
        <v>11</v>
      </c>
      <c r="D197" s="10" t="s">
        <v>508</v>
      </c>
      <c r="E197" s="15">
        <v>0.58333333333333337</v>
      </c>
      <c r="F197" s="10" t="s">
        <v>509</v>
      </c>
      <c r="G197" s="7" t="s">
        <v>4</v>
      </c>
      <c r="H197" s="10" t="s">
        <v>510</v>
      </c>
      <c r="I197" s="7">
        <v>34</v>
      </c>
      <c r="J197" s="7">
        <v>47</v>
      </c>
      <c r="K197" s="7">
        <v>20</v>
      </c>
      <c r="L197" s="7" t="s">
        <v>16</v>
      </c>
      <c r="M197" s="7">
        <v>2</v>
      </c>
      <c r="N197" s="7">
        <v>14</v>
      </c>
      <c r="O197" s="6" t="s">
        <v>75</v>
      </c>
      <c r="P197" s="6" t="s">
        <v>75</v>
      </c>
      <c r="Q197" s="7">
        <v>47</v>
      </c>
      <c r="R197" s="7" t="b">
        <v>1</v>
      </c>
      <c r="S197" s="7" t="s">
        <v>19</v>
      </c>
      <c r="T197" s="7" t="s">
        <v>19</v>
      </c>
      <c r="U197" s="11">
        <v>43</v>
      </c>
      <c r="V197" s="11" t="s">
        <v>20</v>
      </c>
      <c r="W197" s="12">
        <v>1.4</v>
      </c>
      <c r="X197" s="12">
        <f t="shared" si="39"/>
        <v>1.25</v>
      </c>
      <c r="Y197" s="13"/>
      <c r="Z197" s="7">
        <f t="shared" si="42"/>
        <v>0</v>
      </c>
      <c r="AA197">
        <f t="shared" si="43"/>
        <v>5</v>
      </c>
      <c r="AB197">
        <f t="shared" si="44"/>
        <v>0</v>
      </c>
      <c r="AC197">
        <f t="shared" si="45"/>
        <v>10</v>
      </c>
      <c r="AD197" s="7">
        <f t="shared" si="46"/>
        <v>65</v>
      </c>
      <c r="AE197" s="7" t="str">
        <f t="shared" si="47"/>
        <v>HT Under 1.5 Goals</v>
      </c>
      <c r="AF197" s="14"/>
      <c r="AG197" s="14" t="str">
        <f t="shared" si="48"/>
        <v>HT Over 0.5 Goals</v>
      </c>
      <c r="AH197" s="14" t="str">
        <f t="shared" si="49"/>
        <v>LOST</v>
      </c>
      <c r="AI197" s="14"/>
      <c r="AJ197" s="14" t="str">
        <f t="shared" si="40"/>
        <v>LOST</v>
      </c>
      <c r="AL197" s="7" t="str">
        <f t="shared" si="50"/>
        <v>…</v>
      </c>
      <c r="AM197" s="21">
        <f t="shared" si="41"/>
        <v>41</v>
      </c>
    </row>
    <row r="198" spans="1:39">
      <c r="C198" t="s">
        <v>11</v>
      </c>
      <c r="D198" s="10" t="s">
        <v>508</v>
      </c>
      <c r="E198" s="15">
        <v>0.58333333333333337</v>
      </c>
      <c r="F198" s="10" t="s">
        <v>511</v>
      </c>
      <c r="G198" s="7" t="s">
        <v>4</v>
      </c>
      <c r="H198" s="10" t="s">
        <v>512</v>
      </c>
      <c r="I198" s="7">
        <v>26</v>
      </c>
      <c r="J198" s="7">
        <v>43</v>
      </c>
      <c r="K198" s="7">
        <v>31</v>
      </c>
      <c r="L198" s="7" t="s">
        <v>16</v>
      </c>
      <c r="M198" s="7">
        <v>1</v>
      </c>
      <c r="N198" s="7">
        <v>5</v>
      </c>
      <c r="O198" s="6" t="s">
        <v>47</v>
      </c>
      <c r="P198" s="6" t="s">
        <v>69</v>
      </c>
      <c r="Q198" s="7">
        <v>43</v>
      </c>
      <c r="R198" s="7" t="b">
        <v>1</v>
      </c>
      <c r="S198" s="7" t="s">
        <v>19</v>
      </c>
      <c r="T198" s="7" t="b">
        <v>1</v>
      </c>
      <c r="U198" s="11">
        <v>45</v>
      </c>
      <c r="V198" s="11" t="s">
        <v>48</v>
      </c>
      <c r="W198" s="12">
        <v>1.6</v>
      </c>
      <c r="X198" s="12">
        <f t="shared" si="39"/>
        <v>1.3</v>
      </c>
      <c r="Y198" s="13"/>
      <c r="Z198" s="7">
        <f t="shared" si="42"/>
        <v>0</v>
      </c>
      <c r="AA198">
        <f t="shared" si="43"/>
        <v>10</v>
      </c>
      <c r="AB198">
        <f t="shared" si="44"/>
        <v>0</v>
      </c>
      <c r="AC198">
        <f t="shared" si="45"/>
        <v>0</v>
      </c>
      <c r="AD198" s="7">
        <f t="shared" si="46"/>
        <v>60</v>
      </c>
      <c r="AE198" s="7" t="str">
        <f t="shared" si="47"/>
        <v>HT Under 1.5 Goals</v>
      </c>
      <c r="AF198" s="14"/>
      <c r="AG198" s="14" t="str">
        <f t="shared" si="48"/>
        <v>HT Under 1.5 Goals</v>
      </c>
      <c r="AH198" s="14" t="str">
        <f t="shared" si="49"/>
        <v>WON</v>
      </c>
      <c r="AI198" s="14"/>
      <c r="AJ198" s="14" t="str">
        <f t="shared" si="40"/>
        <v>WON</v>
      </c>
      <c r="AL198" s="7" t="str">
        <f t="shared" si="50"/>
        <v>…</v>
      </c>
      <c r="AM198" s="21">
        <f t="shared" si="41"/>
        <v>50</v>
      </c>
    </row>
    <row r="199" spans="1:39">
      <c r="C199" t="s">
        <v>11</v>
      </c>
      <c r="D199" s="10" t="s">
        <v>288</v>
      </c>
      <c r="E199" s="15">
        <v>0.58333333333333337</v>
      </c>
      <c r="F199" s="10" t="s">
        <v>339</v>
      </c>
      <c r="G199" s="7" t="s">
        <v>4</v>
      </c>
      <c r="H199" s="10" t="s">
        <v>336</v>
      </c>
      <c r="I199" s="7">
        <v>21</v>
      </c>
      <c r="J199" s="7">
        <v>57</v>
      </c>
      <c r="K199" s="7">
        <v>21</v>
      </c>
      <c r="L199" s="7" t="s">
        <v>16</v>
      </c>
      <c r="M199" s="7" t="s">
        <v>16</v>
      </c>
      <c r="N199" s="7">
        <v>0</v>
      </c>
      <c r="O199" s="6" t="s">
        <v>24</v>
      </c>
      <c r="P199" s="6" t="s">
        <v>69</v>
      </c>
      <c r="Q199" s="7" t="b">
        <v>1</v>
      </c>
      <c r="R199" s="7" t="b">
        <v>1</v>
      </c>
      <c r="S199" s="7" t="b">
        <v>1</v>
      </c>
      <c r="T199" s="7" t="b">
        <v>1</v>
      </c>
      <c r="U199" s="11">
        <v>59</v>
      </c>
      <c r="V199" s="11"/>
      <c r="W199" s="12">
        <v>1.5</v>
      </c>
      <c r="X199" s="12">
        <f t="shared" si="39"/>
        <v>1.3</v>
      </c>
      <c r="Y199" s="13"/>
      <c r="Z199" s="7">
        <f t="shared" si="42"/>
        <v>10</v>
      </c>
      <c r="AA199">
        <f t="shared" si="43"/>
        <v>10</v>
      </c>
      <c r="AB199">
        <f t="shared" si="44"/>
        <v>5</v>
      </c>
      <c r="AC199">
        <f t="shared" si="45"/>
        <v>0</v>
      </c>
      <c r="AD199" s="7">
        <f t="shared" si="46"/>
        <v>75</v>
      </c>
      <c r="AE199" s="7" t="str">
        <f t="shared" si="47"/>
        <v>HT Under 1.5 Goals</v>
      </c>
      <c r="AF199" s="14"/>
      <c r="AG199" s="14" t="str">
        <f t="shared" si="48"/>
        <v>HT Under 1.5 Goals</v>
      </c>
      <c r="AH199" s="14" t="str">
        <f t="shared" si="49"/>
        <v>WON</v>
      </c>
      <c r="AI199" s="14"/>
      <c r="AJ199" s="14" t="str">
        <f t="shared" si="40"/>
        <v>WON</v>
      </c>
      <c r="AL199" s="7" t="str">
        <f t="shared" si="50"/>
        <v>Prime</v>
      </c>
      <c r="AM199" s="21">
        <f t="shared" si="41"/>
        <v>89.612499999999997</v>
      </c>
    </row>
    <row r="200" spans="1:39">
      <c r="C200" t="s">
        <v>11</v>
      </c>
      <c r="D200" s="10" t="s">
        <v>288</v>
      </c>
      <c r="E200" s="15">
        <v>0.58333333333333337</v>
      </c>
      <c r="F200" s="10" t="s">
        <v>337</v>
      </c>
      <c r="G200" s="7" t="s">
        <v>4</v>
      </c>
      <c r="H200" s="10" t="s">
        <v>333</v>
      </c>
      <c r="I200" s="7">
        <v>23</v>
      </c>
      <c r="J200" s="7">
        <v>69</v>
      </c>
      <c r="K200" s="7">
        <v>8</v>
      </c>
      <c r="L200" s="7" t="s">
        <v>16</v>
      </c>
      <c r="M200" s="7">
        <v>1</v>
      </c>
      <c r="N200" s="7">
        <v>15</v>
      </c>
      <c r="O200" s="6" t="s">
        <v>513</v>
      </c>
      <c r="P200" s="6" t="s">
        <v>305</v>
      </c>
      <c r="Q200" s="7" t="b">
        <v>1</v>
      </c>
      <c r="R200" s="7" t="b">
        <v>1</v>
      </c>
      <c r="S200" s="7" t="s">
        <v>19</v>
      </c>
      <c r="T200" s="7" t="s">
        <v>19</v>
      </c>
      <c r="U200" s="11">
        <v>73</v>
      </c>
      <c r="V200" s="11"/>
      <c r="W200" s="12">
        <v>1.4</v>
      </c>
      <c r="X200" s="12">
        <f t="shared" si="39"/>
        <v>1.25</v>
      </c>
      <c r="Y200" s="13"/>
      <c r="Z200" s="7">
        <f t="shared" si="42"/>
        <v>10</v>
      </c>
      <c r="AA200">
        <f t="shared" si="43"/>
        <v>5</v>
      </c>
      <c r="AB200">
        <f t="shared" si="44"/>
        <v>10</v>
      </c>
      <c r="AC200">
        <f t="shared" si="45"/>
        <v>0</v>
      </c>
      <c r="AD200" s="7">
        <f t="shared" si="46"/>
        <v>75</v>
      </c>
      <c r="AE200" s="7" t="str">
        <f t="shared" si="47"/>
        <v>HT Under 1.5 Goals</v>
      </c>
      <c r="AF200" s="14"/>
      <c r="AG200" s="14" t="str">
        <f t="shared" si="48"/>
        <v>HT Over 0.5 Goals</v>
      </c>
      <c r="AH200" s="14" t="str">
        <f t="shared" si="49"/>
        <v>LOST</v>
      </c>
      <c r="AI200" s="14"/>
      <c r="AJ200" s="14" t="str">
        <f t="shared" si="40"/>
        <v>LOST</v>
      </c>
      <c r="AL200" s="7" t="str">
        <f t="shared" si="50"/>
        <v>…</v>
      </c>
      <c r="AM200" s="21">
        <f t="shared" si="41"/>
        <v>76.162499999999994</v>
      </c>
    </row>
    <row r="201" spans="1:39">
      <c r="A201" s="16"/>
      <c r="B201" s="16"/>
      <c r="C201" s="16"/>
      <c r="D201" s="10" t="s">
        <v>514</v>
      </c>
      <c r="E201" s="15">
        <v>0.58333333333333337</v>
      </c>
      <c r="F201" s="10" t="s">
        <v>515</v>
      </c>
      <c r="G201" s="7" t="s">
        <v>4</v>
      </c>
      <c r="H201" s="10" t="s">
        <v>516</v>
      </c>
      <c r="I201" s="7">
        <v>18</v>
      </c>
      <c r="J201" s="7">
        <v>48</v>
      </c>
      <c r="K201" s="7">
        <v>34</v>
      </c>
      <c r="L201" s="7" t="s">
        <v>16</v>
      </c>
      <c r="M201" s="7">
        <v>2</v>
      </c>
      <c r="N201" s="7">
        <v>16</v>
      </c>
      <c r="O201" s="6" t="s">
        <v>24</v>
      </c>
      <c r="P201" s="6" t="s">
        <v>61</v>
      </c>
      <c r="Q201" s="7">
        <v>48</v>
      </c>
      <c r="R201" s="7" t="b">
        <v>1</v>
      </c>
      <c r="S201" s="7" t="s">
        <v>19</v>
      </c>
      <c r="T201" s="7" t="s">
        <v>19</v>
      </c>
      <c r="U201" s="11">
        <v>42</v>
      </c>
      <c r="V201" s="11"/>
      <c r="W201" s="12">
        <v>1.75</v>
      </c>
      <c r="X201" s="12">
        <f t="shared" si="39"/>
        <v>1.4</v>
      </c>
      <c r="Y201" s="13"/>
      <c r="Z201" s="7">
        <f t="shared" si="42"/>
        <v>0</v>
      </c>
      <c r="AA201">
        <f t="shared" si="43"/>
        <v>0</v>
      </c>
      <c r="AB201">
        <f t="shared" si="44"/>
        <v>0</v>
      </c>
      <c r="AC201">
        <f t="shared" si="45"/>
        <v>0</v>
      </c>
      <c r="AD201" s="7">
        <f t="shared" si="46"/>
        <v>50</v>
      </c>
      <c r="AE201" s="7" t="str">
        <f t="shared" si="47"/>
        <v>HT Over 0.5 Goals</v>
      </c>
      <c r="AF201" s="14"/>
      <c r="AG201" s="14" t="str">
        <f t="shared" si="48"/>
        <v>HT Under 1.5 Goals</v>
      </c>
      <c r="AH201" s="14" t="str">
        <f t="shared" si="49"/>
        <v>LOST</v>
      </c>
      <c r="AI201" s="14"/>
      <c r="AJ201" s="14" t="str">
        <f t="shared" si="40"/>
        <v>LOST</v>
      </c>
      <c r="AL201" s="7" t="str">
        <f t="shared" si="50"/>
        <v>…</v>
      </c>
      <c r="AM201" s="21">
        <f t="shared" si="41"/>
        <v>40</v>
      </c>
    </row>
    <row r="202" spans="1:39">
      <c r="D202" s="10" t="s">
        <v>517</v>
      </c>
      <c r="E202" s="15">
        <v>0.58333333333333337</v>
      </c>
      <c r="F202" s="10" t="s">
        <v>518</v>
      </c>
      <c r="G202" s="7" t="s">
        <v>4</v>
      </c>
      <c r="H202" s="10" t="s">
        <v>519</v>
      </c>
      <c r="I202" s="7">
        <v>18</v>
      </c>
      <c r="J202" s="7">
        <v>51</v>
      </c>
      <c r="K202" s="7">
        <v>31</v>
      </c>
      <c r="L202" s="7" t="s">
        <v>16</v>
      </c>
      <c r="M202" s="7">
        <v>1</v>
      </c>
      <c r="N202" s="7">
        <v>13</v>
      </c>
      <c r="O202" s="6" t="s">
        <v>47</v>
      </c>
      <c r="P202" s="6" t="s">
        <v>96</v>
      </c>
      <c r="Q202" s="7">
        <v>51</v>
      </c>
      <c r="R202" s="7" t="b">
        <v>1</v>
      </c>
      <c r="S202" s="7" t="s">
        <v>19</v>
      </c>
      <c r="T202" s="7" t="s">
        <v>19</v>
      </c>
      <c r="U202" s="11">
        <v>37</v>
      </c>
      <c r="V202" s="11" t="s">
        <v>48</v>
      </c>
      <c r="W202" s="12">
        <v>1.6</v>
      </c>
      <c r="X202" s="12">
        <f t="shared" si="39"/>
        <v>1.3</v>
      </c>
      <c r="Y202" s="13"/>
      <c r="Z202" s="7">
        <f t="shared" si="42"/>
        <v>0</v>
      </c>
      <c r="AA202">
        <f t="shared" si="43"/>
        <v>5</v>
      </c>
      <c r="AB202">
        <f t="shared" si="44"/>
        <v>0</v>
      </c>
      <c r="AC202">
        <f t="shared" si="45"/>
        <v>0</v>
      </c>
      <c r="AD202" s="7">
        <f t="shared" si="46"/>
        <v>55</v>
      </c>
      <c r="AE202" s="7" t="str">
        <f t="shared" si="47"/>
        <v>HT Over 0.5 Goals</v>
      </c>
      <c r="AF202" s="14"/>
      <c r="AG202" s="14" t="str">
        <f t="shared" si="48"/>
        <v>HT Under 1.5 Goals</v>
      </c>
      <c r="AH202" s="14" t="str">
        <f t="shared" si="49"/>
        <v>WON</v>
      </c>
      <c r="AI202" s="14"/>
      <c r="AJ202" s="14" t="str">
        <f t="shared" si="40"/>
        <v>WON</v>
      </c>
      <c r="AL202" s="7" t="str">
        <f t="shared" si="50"/>
        <v>…</v>
      </c>
      <c r="AM202" s="21">
        <f t="shared" si="41"/>
        <v>57.9375</v>
      </c>
    </row>
    <row r="203" spans="1:39">
      <c r="C203" t="s">
        <v>11</v>
      </c>
      <c r="D203" s="10" t="s">
        <v>279</v>
      </c>
      <c r="E203" s="15">
        <v>0.58333333333333337</v>
      </c>
      <c r="F203" s="10" t="s">
        <v>520</v>
      </c>
      <c r="G203" s="7" t="s">
        <v>4</v>
      </c>
      <c r="H203" s="10" t="s">
        <v>521</v>
      </c>
      <c r="I203" s="7">
        <v>27</v>
      </c>
      <c r="J203" s="7">
        <v>50</v>
      </c>
      <c r="K203" s="7">
        <v>23</v>
      </c>
      <c r="L203" s="7" t="s">
        <v>16</v>
      </c>
      <c r="M203" s="7" t="s">
        <v>16</v>
      </c>
      <c r="N203" s="7">
        <v>4</v>
      </c>
      <c r="O203" s="6" t="s">
        <v>61</v>
      </c>
      <c r="P203" s="6" t="s">
        <v>61</v>
      </c>
      <c r="Q203" s="7">
        <v>50</v>
      </c>
      <c r="R203" s="7" t="b">
        <v>1</v>
      </c>
      <c r="S203" s="7" t="b">
        <v>1</v>
      </c>
      <c r="T203" s="7" t="b">
        <v>1</v>
      </c>
      <c r="U203" s="11">
        <v>73</v>
      </c>
      <c r="V203" s="11" t="s">
        <v>20</v>
      </c>
      <c r="W203" s="12">
        <v>1.4</v>
      </c>
      <c r="X203" s="12">
        <f t="shared" si="39"/>
        <v>1.25</v>
      </c>
      <c r="Y203" s="13"/>
      <c r="Z203" s="7">
        <f t="shared" si="42"/>
        <v>0</v>
      </c>
      <c r="AA203">
        <f t="shared" si="43"/>
        <v>10</v>
      </c>
      <c r="AB203">
        <f t="shared" si="44"/>
        <v>10</v>
      </c>
      <c r="AC203">
        <f t="shared" si="45"/>
        <v>10</v>
      </c>
      <c r="AD203" s="7">
        <f t="shared" si="46"/>
        <v>80</v>
      </c>
      <c r="AE203" s="7" t="str">
        <f t="shared" si="47"/>
        <v>HT Under 1.5 Goals</v>
      </c>
      <c r="AF203" s="14"/>
      <c r="AG203" s="14" t="str">
        <f t="shared" si="48"/>
        <v>HT Over 0.5 Goals</v>
      </c>
      <c r="AH203" s="14" t="str">
        <f t="shared" si="49"/>
        <v>LOST</v>
      </c>
      <c r="AI203" s="14"/>
      <c r="AJ203" s="14" t="str">
        <f t="shared" si="40"/>
        <v>LOST</v>
      </c>
      <c r="AL203" s="7" t="str">
        <f t="shared" si="50"/>
        <v>…</v>
      </c>
      <c r="AM203" s="21">
        <f t="shared" si="41"/>
        <v>86.224999999999994</v>
      </c>
    </row>
    <row r="204" spans="1:39">
      <c r="C204" t="s">
        <v>11</v>
      </c>
      <c r="D204" s="10" t="s">
        <v>294</v>
      </c>
      <c r="E204" s="15">
        <v>0.58333333333333337</v>
      </c>
      <c r="F204" s="10" t="s">
        <v>522</v>
      </c>
      <c r="G204" s="7" t="s">
        <v>4</v>
      </c>
      <c r="H204" s="10" t="s">
        <v>523</v>
      </c>
      <c r="I204" s="7">
        <v>33</v>
      </c>
      <c r="J204" s="7">
        <v>56</v>
      </c>
      <c r="K204" s="7">
        <v>11</v>
      </c>
      <c r="L204" s="7" t="s">
        <v>16</v>
      </c>
      <c r="M204" s="7" t="s">
        <v>16</v>
      </c>
      <c r="N204" s="7">
        <v>22</v>
      </c>
      <c r="O204" s="6" t="s">
        <v>47</v>
      </c>
      <c r="P204" s="6" t="s">
        <v>69</v>
      </c>
      <c r="Q204" s="7" t="b">
        <v>1</v>
      </c>
      <c r="R204" s="7" t="b">
        <v>1</v>
      </c>
      <c r="S204" s="7" t="b">
        <v>1</v>
      </c>
      <c r="T204" s="7" t="s">
        <v>19</v>
      </c>
      <c r="U204" s="11">
        <v>60</v>
      </c>
      <c r="V204" s="11" t="s">
        <v>20</v>
      </c>
      <c r="W204" s="12">
        <v>1.4</v>
      </c>
      <c r="X204" s="12">
        <f t="shared" si="39"/>
        <v>1.25</v>
      </c>
      <c r="Y204" s="13"/>
      <c r="Z204" s="7">
        <f t="shared" si="42"/>
        <v>10</v>
      </c>
      <c r="AA204">
        <f t="shared" si="43"/>
        <v>0</v>
      </c>
      <c r="AB204">
        <f t="shared" si="44"/>
        <v>5</v>
      </c>
      <c r="AC204">
        <f t="shared" si="45"/>
        <v>10</v>
      </c>
      <c r="AD204" s="7">
        <f t="shared" si="46"/>
        <v>75</v>
      </c>
      <c r="AE204" s="7" t="str">
        <f t="shared" si="47"/>
        <v>HT Under 1.5 Goals</v>
      </c>
      <c r="AF204" s="14"/>
      <c r="AG204" s="14" t="str">
        <f t="shared" si="48"/>
        <v>HT Under 1.5 Goals</v>
      </c>
      <c r="AH204" s="14" t="str">
        <f t="shared" si="49"/>
        <v>WON</v>
      </c>
      <c r="AI204" s="14"/>
      <c r="AJ204" s="14" t="str">
        <f t="shared" si="40"/>
        <v>WON</v>
      </c>
      <c r="AL204" s="7" t="str">
        <f t="shared" si="50"/>
        <v>…</v>
      </c>
      <c r="AM204" s="21">
        <f t="shared" si="41"/>
        <v>74.5</v>
      </c>
    </row>
    <row r="205" spans="1:39">
      <c r="C205" t="s">
        <v>11</v>
      </c>
      <c r="D205" s="10" t="s">
        <v>210</v>
      </c>
      <c r="E205" s="15">
        <v>0.58333333333333337</v>
      </c>
      <c r="F205" s="10" t="s">
        <v>524</v>
      </c>
      <c r="G205" s="7" t="s">
        <v>4</v>
      </c>
      <c r="H205" s="10" t="s">
        <v>525</v>
      </c>
      <c r="I205" s="7">
        <v>34</v>
      </c>
      <c r="J205" s="7">
        <v>53</v>
      </c>
      <c r="K205" s="7">
        <v>13</v>
      </c>
      <c r="L205" s="7" t="s">
        <v>16</v>
      </c>
      <c r="M205" s="7">
        <v>1</v>
      </c>
      <c r="N205" s="7">
        <v>21</v>
      </c>
      <c r="O205" s="6" t="s">
        <v>75</v>
      </c>
      <c r="P205" s="6" t="s">
        <v>405</v>
      </c>
      <c r="Q205" s="7" t="b">
        <v>1</v>
      </c>
      <c r="R205" s="7" t="b">
        <v>1</v>
      </c>
      <c r="S205" s="7" t="s">
        <v>19</v>
      </c>
      <c r="T205" s="7" t="s">
        <v>19</v>
      </c>
      <c r="U205" s="11">
        <v>37</v>
      </c>
      <c r="V205" s="11"/>
      <c r="W205" s="12">
        <v>1.5</v>
      </c>
      <c r="X205" s="12">
        <f t="shared" si="39"/>
        <v>1.3</v>
      </c>
      <c r="Y205" s="13"/>
      <c r="Z205" s="7">
        <f t="shared" si="42"/>
        <v>10</v>
      </c>
      <c r="AA205">
        <f t="shared" si="43"/>
        <v>0</v>
      </c>
      <c r="AB205">
        <f t="shared" si="44"/>
        <v>0</v>
      </c>
      <c r="AC205">
        <f t="shared" si="45"/>
        <v>0</v>
      </c>
      <c r="AD205" s="7">
        <f t="shared" si="46"/>
        <v>60</v>
      </c>
      <c r="AE205" s="7" t="str">
        <f t="shared" si="47"/>
        <v>HT Under 1.5 Goals</v>
      </c>
      <c r="AF205" s="14"/>
      <c r="AG205" s="14" t="str">
        <f t="shared" si="48"/>
        <v>HT Over 0.5 Goals</v>
      </c>
      <c r="AH205" s="14" t="str">
        <f t="shared" si="49"/>
        <v>LOST</v>
      </c>
      <c r="AI205" s="14"/>
      <c r="AJ205" s="14" t="str">
        <f t="shared" si="40"/>
        <v>LOST</v>
      </c>
      <c r="AL205" s="7" t="str">
        <f t="shared" si="50"/>
        <v>…</v>
      </c>
      <c r="AM205" s="21">
        <f t="shared" si="41"/>
        <v>56.5625</v>
      </c>
    </row>
    <row r="206" spans="1:39">
      <c r="D206" s="10" t="s">
        <v>526</v>
      </c>
      <c r="E206" s="15">
        <v>0.60416666666666663</v>
      </c>
      <c r="F206" s="10" t="s">
        <v>527</v>
      </c>
      <c r="G206" s="7" t="s">
        <v>4</v>
      </c>
      <c r="H206" s="10" t="s">
        <v>528</v>
      </c>
      <c r="I206" s="7">
        <v>24</v>
      </c>
      <c r="J206" s="7">
        <v>48</v>
      </c>
      <c r="K206" s="7">
        <v>28</v>
      </c>
      <c r="L206" s="7" t="s">
        <v>16</v>
      </c>
      <c r="M206" s="7" t="s">
        <v>16</v>
      </c>
      <c r="N206" s="7">
        <v>4</v>
      </c>
      <c r="O206" s="6" t="s">
        <v>120</v>
      </c>
      <c r="P206" s="6" t="s">
        <v>61</v>
      </c>
      <c r="Q206" s="7">
        <v>48</v>
      </c>
      <c r="R206" s="7" t="b">
        <v>1</v>
      </c>
      <c r="S206" s="7" t="b">
        <v>1</v>
      </c>
      <c r="T206" s="7" t="b">
        <v>1</v>
      </c>
      <c r="U206" s="11">
        <v>44</v>
      </c>
      <c r="V206" s="11" t="s">
        <v>20</v>
      </c>
      <c r="W206" s="12">
        <v>1.5</v>
      </c>
      <c r="X206" s="12">
        <f t="shared" si="39"/>
        <v>1.3</v>
      </c>
      <c r="Y206" s="13"/>
      <c r="Z206" s="7">
        <f t="shared" si="42"/>
        <v>0</v>
      </c>
      <c r="AA206">
        <f t="shared" si="43"/>
        <v>10</v>
      </c>
      <c r="AB206">
        <f t="shared" si="44"/>
        <v>0</v>
      </c>
      <c r="AC206">
        <f t="shared" si="45"/>
        <v>10</v>
      </c>
      <c r="AD206" s="7">
        <f t="shared" si="46"/>
        <v>70</v>
      </c>
      <c r="AE206" s="7" t="str">
        <f t="shared" si="47"/>
        <v>HT Under 1.5 Goals</v>
      </c>
      <c r="AF206" s="14"/>
      <c r="AG206" s="14" t="str">
        <f t="shared" si="48"/>
        <v>HT Under 1.5 Goals</v>
      </c>
      <c r="AH206" s="14" t="str">
        <f t="shared" si="49"/>
        <v>WON</v>
      </c>
      <c r="AI206" s="14"/>
      <c r="AJ206" s="14" t="str">
        <f t="shared" si="40"/>
        <v>WON</v>
      </c>
      <c r="AL206" s="7" t="str">
        <f t="shared" si="50"/>
        <v>…</v>
      </c>
      <c r="AM206" s="21">
        <f t="shared" si="41"/>
        <v>56</v>
      </c>
    </row>
    <row r="207" spans="1:39">
      <c r="C207" t="s">
        <v>11</v>
      </c>
      <c r="D207" s="10" t="s">
        <v>88</v>
      </c>
      <c r="E207" s="15">
        <v>0.60416666666666663</v>
      </c>
      <c r="F207" s="10" t="s">
        <v>91</v>
      </c>
      <c r="G207" s="7" t="s">
        <v>4</v>
      </c>
      <c r="H207" s="10" t="s">
        <v>529</v>
      </c>
      <c r="I207" s="7">
        <v>30</v>
      </c>
      <c r="J207" s="7">
        <v>47</v>
      </c>
      <c r="K207" s="7">
        <v>23</v>
      </c>
      <c r="L207" s="7" t="s">
        <v>16</v>
      </c>
      <c r="M207" s="7" t="s">
        <v>16</v>
      </c>
      <c r="N207" s="7">
        <v>7</v>
      </c>
      <c r="O207" s="6" t="s">
        <v>69</v>
      </c>
      <c r="P207" s="6" t="s">
        <v>96</v>
      </c>
      <c r="Q207" s="7">
        <v>47</v>
      </c>
      <c r="R207" s="7" t="b">
        <v>1</v>
      </c>
      <c r="S207" s="7" t="b">
        <v>1</v>
      </c>
      <c r="T207" s="7" t="s">
        <v>19</v>
      </c>
      <c r="U207" s="11">
        <v>75</v>
      </c>
      <c r="V207" s="11" t="s">
        <v>48</v>
      </c>
      <c r="W207" s="12">
        <v>1.7</v>
      </c>
      <c r="X207" s="12">
        <f t="shared" si="39"/>
        <v>1.35</v>
      </c>
      <c r="Y207" s="13"/>
      <c r="Z207" s="7">
        <f t="shared" si="42"/>
        <v>0</v>
      </c>
      <c r="AA207">
        <f t="shared" si="43"/>
        <v>10</v>
      </c>
      <c r="AB207">
        <f t="shared" si="44"/>
        <v>10</v>
      </c>
      <c r="AC207">
        <f t="shared" si="45"/>
        <v>0</v>
      </c>
      <c r="AD207" s="7">
        <f t="shared" si="46"/>
        <v>70</v>
      </c>
      <c r="AE207" s="7" t="str">
        <f t="shared" si="47"/>
        <v>HT Under 1.5 Goals</v>
      </c>
      <c r="AF207" s="14"/>
      <c r="AG207" s="14" t="str">
        <f t="shared" si="48"/>
        <v>HT Over 0.5 Goals</v>
      </c>
      <c r="AH207" s="14" t="str">
        <f t="shared" si="49"/>
        <v>LOST</v>
      </c>
      <c r="AI207" s="14"/>
      <c r="AJ207" s="14" t="str">
        <f t="shared" si="40"/>
        <v>LOST</v>
      </c>
      <c r="AL207" s="7" t="str">
        <f t="shared" si="50"/>
        <v>…</v>
      </c>
      <c r="AM207" s="21">
        <f t="shared" si="41"/>
        <v>68</v>
      </c>
    </row>
    <row r="208" spans="1:39">
      <c r="C208" t="s">
        <v>11</v>
      </c>
      <c r="D208" s="10" t="s">
        <v>97</v>
      </c>
      <c r="E208" s="15">
        <v>0.625</v>
      </c>
      <c r="F208" s="10" t="s">
        <v>530</v>
      </c>
      <c r="G208" s="7" t="s">
        <v>4</v>
      </c>
      <c r="H208" s="10" t="s">
        <v>98</v>
      </c>
      <c r="I208" s="7">
        <v>25</v>
      </c>
      <c r="J208" s="7">
        <v>46</v>
      </c>
      <c r="K208" s="7">
        <v>28</v>
      </c>
      <c r="L208" s="7" t="s">
        <v>16</v>
      </c>
      <c r="M208" s="7">
        <v>1</v>
      </c>
      <c r="N208" s="7">
        <v>3</v>
      </c>
      <c r="O208" s="6" t="s">
        <v>24</v>
      </c>
      <c r="P208" s="6" t="s">
        <v>69</v>
      </c>
      <c r="Q208" s="7">
        <v>46</v>
      </c>
      <c r="R208" s="7" t="b">
        <v>1</v>
      </c>
      <c r="S208" s="7" t="s">
        <v>19</v>
      </c>
      <c r="T208" s="7" t="b">
        <v>1</v>
      </c>
      <c r="U208" s="11">
        <v>70</v>
      </c>
      <c r="V208" s="11" t="s">
        <v>20</v>
      </c>
      <c r="W208" s="12">
        <v>1.55</v>
      </c>
      <c r="X208" s="12">
        <f t="shared" si="39"/>
        <v>1.3</v>
      </c>
      <c r="Y208" s="13"/>
      <c r="Z208" s="7">
        <f t="shared" si="42"/>
        <v>0</v>
      </c>
      <c r="AA208">
        <f t="shared" si="43"/>
        <v>10</v>
      </c>
      <c r="AB208">
        <f t="shared" si="44"/>
        <v>10</v>
      </c>
      <c r="AC208">
        <f t="shared" si="45"/>
        <v>10</v>
      </c>
      <c r="AD208" s="7">
        <f t="shared" si="46"/>
        <v>80</v>
      </c>
      <c r="AE208" s="7" t="str">
        <f t="shared" si="47"/>
        <v>HT Under 1.5 Goals</v>
      </c>
      <c r="AF208" s="14"/>
      <c r="AG208" s="14" t="str">
        <f t="shared" si="48"/>
        <v>HT Under 1.5 Goals</v>
      </c>
      <c r="AH208" s="14" t="str">
        <f t="shared" si="49"/>
        <v>WON</v>
      </c>
      <c r="AI208" s="14"/>
      <c r="AJ208" s="14" t="str">
        <f t="shared" si="40"/>
        <v>WON</v>
      </c>
      <c r="AL208" s="7" t="str">
        <f t="shared" si="50"/>
        <v>…</v>
      </c>
      <c r="AM208" s="21">
        <f t="shared" si="41"/>
        <v>66</v>
      </c>
    </row>
    <row r="209" spans="3:39">
      <c r="D209" s="10" t="s">
        <v>531</v>
      </c>
      <c r="E209" s="15">
        <v>0.625</v>
      </c>
      <c r="F209" s="10" t="s">
        <v>532</v>
      </c>
      <c r="G209" s="7" t="s">
        <v>4</v>
      </c>
      <c r="H209" s="10" t="s">
        <v>533</v>
      </c>
      <c r="I209" s="7">
        <v>35</v>
      </c>
      <c r="J209" s="7">
        <v>44</v>
      </c>
      <c r="K209" s="7">
        <v>20</v>
      </c>
      <c r="L209" s="7" t="s">
        <v>16</v>
      </c>
      <c r="M209" s="7">
        <v>1</v>
      </c>
      <c r="N209" s="7">
        <v>15</v>
      </c>
      <c r="O209" s="6" t="s">
        <v>61</v>
      </c>
      <c r="P209" s="6" t="s">
        <v>61</v>
      </c>
      <c r="Q209" s="7">
        <v>44</v>
      </c>
      <c r="R209" s="7" t="b">
        <v>1</v>
      </c>
      <c r="S209" s="7" t="s">
        <v>19</v>
      </c>
      <c r="T209" s="7" t="s">
        <v>19</v>
      </c>
      <c r="U209" s="11">
        <v>44</v>
      </c>
      <c r="V209" s="11" t="s">
        <v>48</v>
      </c>
      <c r="W209" s="12">
        <v>1.65</v>
      </c>
      <c r="X209" s="12">
        <f t="shared" si="39"/>
        <v>1.35</v>
      </c>
      <c r="Y209" s="13"/>
      <c r="Z209" s="7">
        <f t="shared" si="42"/>
        <v>0</v>
      </c>
      <c r="AA209">
        <f t="shared" si="43"/>
        <v>5</v>
      </c>
      <c r="AB209">
        <f t="shared" si="44"/>
        <v>0</v>
      </c>
      <c r="AC209">
        <f t="shared" si="45"/>
        <v>0</v>
      </c>
      <c r="AD209" s="7">
        <f t="shared" si="46"/>
        <v>55</v>
      </c>
      <c r="AE209" s="7" t="str">
        <f t="shared" si="47"/>
        <v>HT Over 0.5 Goals</v>
      </c>
      <c r="AF209" s="14"/>
      <c r="AG209" s="14" t="str">
        <f t="shared" si="48"/>
        <v>HT Over 0.5 Goals</v>
      </c>
      <c r="AH209" s="14" t="str">
        <f t="shared" si="49"/>
        <v>WON</v>
      </c>
      <c r="AI209" s="14"/>
      <c r="AJ209" s="14" t="str">
        <f t="shared" si="40"/>
        <v>WON</v>
      </c>
      <c r="AL209" s="7" t="str">
        <f t="shared" si="50"/>
        <v>…</v>
      </c>
      <c r="AM209" s="21">
        <f t="shared" si="41"/>
        <v>40</v>
      </c>
    </row>
    <row r="210" spans="3:39">
      <c r="C210" t="s">
        <v>11</v>
      </c>
      <c r="D210" s="10" t="s">
        <v>146</v>
      </c>
      <c r="E210" s="15">
        <v>0.625</v>
      </c>
      <c r="F210" s="10" t="s">
        <v>534</v>
      </c>
      <c r="G210" s="7" t="s">
        <v>4</v>
      </c>
      <c r="H210" s="10" t="s">
        <v>150</v>
      </c>
      <c r="I210" s="7">
        <v>28</v>
      </c>
      <c r="J210" s="7">
        <v>49</v>
      </c>
      <c r="K210" s="7">
        <v>23</v>
      </c>
      <c r="L210" s="7" t="s">
        <v>16</v>
      </c>
      <c r="M210" s="7">
        <v>2</v>
      </c>
      <c r="N210" s="7">
        <v>5</v>
      </c>
      <c r="O210" s="6" t="s">
        <v>33</v>
      </c>
      <c r="P210" s="6" t="s">
        <v>297</v>
      </c>
      <c r="Q210" s="7">
        <v>49</v>
      </c>
      <c r="R210" s="7" t="b">
        <v>1</v>
      </c>
      <c r="S210" s="7" t="s">
        <v>19</v>
      </c>
      <c r="T210" s="7" t="b">
        <v>1</v>
      </c>
      <c r="U210" s="11">
        <v>65</v>
      </c>
      <c r="V210" s="11" t="s">
        <v>20</v>
      </c>
      <c r="W210" s="12">
        <v>1.5</v>
      </c>
      <c r="X210" s="12">
        <f t="shared" si="39"/>
        <v>1.3</v>
      </c>
      <c r="Y210" s="13"/>
      <c r="Z210" s="7">
        <f t="shared" si="42"/>
        <v>0</v>
      </c>
      <c r="AA210">
        <f t="shared" si="43"/>
        <v>10</v>
      </c>
      <c r="AB210">
        <f t="shared" si="44"/>
        <v>10</v>
      </c>
      <c r="AC210">
        <f t="shared" si="45"/>
        <v>10</v>
      </c>
      <c r="AD210" s="7">
        <f t="shared" si="46"/>
        <v>80</v>
      </c>
      <c r="AE210" s="7" t="str">
        <f t="shared" si="47"/>
        <v>HT Under 1.5 Goals</v>
      </c>
      <c r="AF210" s="14"/>
      <c r="AG210" s="14" t="str">
        <f t="shared" si="48"/>
        <v>HT Over 0.5 Goals</v>
      </c>
      <c r="AH210" s="14" t="str">
        <f t="shared" si="49"/>
        <v>LOST</v>
      </c>
      <c r="AI210" s="14"/>
      <c r="AJ210" s="14" t="str">
        <f t="shared" si="40"/>
        <v>LOST</v>
      </c>
      <c r="AL210" s="7" t="str">
        <f t="shared" si="50"/>
        <v>…</v>
      </c>
      <c r="AM210" s="21">
        <f t="shared" si="41"/>
        <v>63</v>
      </c>
    </row>
    <row r="211" spans="3:39">
      <c r="C211" t="s">
        <v>11</v>
      </c>
      <c r="D211" s="10" t="s">
        <v>146</v>
      </c>
      <c r="E211" s="15">
        <v>0.625</v>
      </c>
      <c r="F211" s="10" t="s">
        <v>535</v>
      </c>
      <c r="G211" s="7" t="s">
        <v>4</v>
      </c>
      <c r="H211" s="10" t="s">
        <v>149</v>
      </c>
      <c r="I211" s="7">
        <v>15</v>
      </c>
      <c r="J211" s="7">
        <v>67</v>
      </c>
      <c r="K211" s="7">
        <v>18</v>
      </c>
      <c r="L211" s="7" t="s">
        <v>16</v>
      </c>
      <c r="M211" s="7" t="s">
        <v>16</v>
      </c>
      <c r="N211" s="7">
        <v>3</v>
      </c>
      <c r="O211" s="6" t="s">
        <v>75</v>
      </c>
      <c r="P211" s="6" t="s">
        <v>75</v>
      </c>
      <c r="Q211" s="7" t="b">
        <v>1</v>
      </c>
      <c r="R211" s="7" t="b">
        <v>1</v>
      </c>
      <c r="S211" s="7" t="b">
        <v>1</v>
      </c>
      <c r="T211" s="7" t="b">
        <v>1</v>
      </c>
      <c r="U211" s="11">
        <v>62</v>
      </c>
      <c r="V211" s="11" t="s">
        <v>20</v>
      </c>
      <c r="W211" s="12">
        <v>1.55</v>
      </c>
      <c r="X211" s="12">
        <f t="shared" si="39"/>
        <v>1.3</v>
      </c>
      <c r="Y211" s="13"/>
      <c r="Z211" s="7">
        <f t="shared" si="42"/>
        <v>10</v>
      </c>
      <c r="AA211">
        <f t="shared" si="43"/>
        <v>10</v>
      </c>
      <c r="AB211">
        <f t="shared" si="44"/>
        <v>10</v>
      </c>
      <c r="AC211">
        <f t="shared" si="45"/>
        <v>10</v>
      </c>
      <c r="AD211" s="7">
        <f t="shared" si="46"/>
        <v>90</v>
      </c>
      <c r="AE211" s="7" t="str">
        <f t="shared" si="47"/>
        <v>HT Under 1.5 Goals</v>
      </c>
      <c r="AF211" s="14"/>
      <c r="AG211" s="14" t="str">
        <f t="shared" si="48"/>
        <v>HT Over 0.5 Goals</v>
      </c>
      <c r="AH211" s="14" t="str">
        <f t="shared" si="49"/>
        <v>LOST</v>
      </c>
      <c r="AI211" s="14"/>
      <c r="AJ211" s="14" t="str">
        <f t="shared" si="40"/>
        <v>LOST</v>
      </c>
      <c r="AL211" s="7" t="str">
        <f t="shared" si="50"/>
        <v>Prime</v>
      </c>
      <c r="AM211" s="21">
        <f t="shared" si="41"/>
        <v>90.337500000000006</v>
      </c>
    </row>
    <row r="212" spans="3:39">
      <c r="C212" t="s">
        <v>11</v>
      </c>
      <c r="D212" s="10" t="s">
        <v>322</v>
      </c>
      <c r="E212" s="15">
        <v>0.625</v>
      </c>
      <c r="F212" s="10" t="s">
        <v>536</v>
      </c>
      <c r="G212" s="7" t="s">
        <v>4</v>
      </c>
      <c r="H212" s="10" t="s">
        <v>537</v>
      </c>
      <c r="I212" s="7">
        <v>19</v>
      </c>
      <c r="J212" s="7">
        <v>61</v>
      </c>
      <c r="K212" s="7">
        <v>20</v>
      </c>
      <c r="L212" s="7" t="s">
        <v>16</v>
      </c>
      <c r="M212" s="7">
        <v>2</v>
      </c>
      <c r="N212" s="7">
        <v>1</v>
      </c>
      <c r="O212" s="6" t="s">
        <v>47</v>
      </c>
      <c r="P212" s="6" t="s">
        <v>75</v>
      </c>
      <c r="Q212" s="7" t="b">
        <v>1</v>
      </c>
      <c r="R212" s="7" t="b">
        <v>1</v>
      </c>
      <c r="S212" s="7" t="s">
        <v>19</v>
      </c>
      <c r="T212" s="7" t="b">
        <v>1</v>
      </c>
      <c r="U212" s="11">
        <v>46</v>
      </c>
      <c r="V212" s="11" t="s">
        <v>20</v>
      </c>
      <c r="W212" s="12">
        <v>1.5</v>
      </c>
      <c r="X212" s="12">
        <f t="shared" si="39"/>
        <v>1.3</v>
      </c>
      <c r="Y212" s="13"/>
      <c r="Z212" s="7">
        <f t="shared" si="42"/>
        <v>10</v>
      </c>
      <c r="AA212">
        <f t="shared" si="43"/>
        <v>10</v>
      </c>
      <c r="AB212">
        <f t="shared" si="44"/>
        <v>0</v>
      </c>
      <c r="AC212">
        <f t="shared" si="45"/>
        <v>10</v>
      </c>
      <c r="AD212" s="7">
        <f t="shared" si="46"/>
        <v>80</v>
      </c>
      <c r="AE212" s="7" t="str">
        <f t="shared" si="47"/>
        <v>HT Under 1.5 Goals</v>
      </c>
      <c r="AF212" s="14"/>
      <c r="AG212" s="14" t="str">
        <f t="shared" si="48"/>
        <v>HT Under 1.5 Goals</v>
      </c>
      <c r="AH212" s="14" t="str">
        <f t="shared" si="49"/>
        <v>WON</v>
      </c>
      <c r="AI212" s="14"/>
      <c r="AJ212" s="14" t="str">
        <f t="shared" si="40"/>
        <v>WON</v>
      </c>
      <c r="AL212" s="7" t="str">
        <f t="shared" si="50"/>
        <v>Prime</v>
      </c>
      <c r="AM212" s="21">
        <f t="shared" si="41"/>
        <v>73.0625</v>
      </c>
    </row>
    <row r="213" spans="3:39">
      <c r="C213" t="s">
        <v>11</v>
      </c>
      <c r="D213" s="10" t="s">
        <v>70</v>
      </c>
      <c r="E213" s="15">
        <v>0.625</v>
      </c>
      <c r="F213" s="10" t="s">
        <v>72</v>
      </c>
      <c r="G213" s="7" t="s">
        <v>4</v>
      </c>
      <c r="H213" s="10" t="s">
        <v>73</v>
      </c>
      <c r="I213" s="7">
        <v>44</v>
      </c>
      <c r="J213" s="7">
        <v>52</v>
      </c>
      <c r="K213" s="7">
        <v>4</v>
      </c>
      <c r="L213" s="7" t="s">
        <v>16</v>
      </c>
      <c r="M213" s="7">
        <v>1</v>
      </c>
      <c r="N213" s="7">
        <v>40</v>
      </c>
      <c r="O213" s="6" t="s">
        <v>17</v>
      </c>
      <c r="P213" s="6" t="s">
        <v>304</v>
      </c>
      <c r="Q213" s="7">
        <v>52</v>
      </c>
      <c r="R213" s="7" t="b">
        <v>1</v>
      </c>
      <c r="S213" s="7" t="s">
        <v>19</v>
      </c>
      <c r="T213" s="7" t="s">
        <v>19</v>
      </c>
      <c r="U213" s="11">
        <v>53</v>
      </c>
      <c r="V213" s="11"/>
      <c r="W213" s="12">
        <v>1.5</v>
      </c>
      <c r="X213" s="12">
        <f t="shared" si="39"/>
        <v>1.3</v>
      </c>
      <c r="Y213" s="13"/>
      <c r="Z213" s="7">
        <f t="shared" si="42"/>
        <v>0</v>
      </c>
      <c r="AA213">
        <f t="shared" si="43"/>
        <v>0</v>
      </c>
      <c r="AB213">
        <f t="shared" si="44"/>
        <v>5</v>
      </c>
      <c r="AC213">
        <f t="shared" si="45"/>
        <v>0</v>
      </c>
      <c r="AD213" s="7">
        <f t="shared" si="46"/>
        <v>55</v>
      </c>
      <c r="AE213" s="7" t="str">
        <f t="shared" si="47"/>
        <v>HT Over 0.5 Goals</v>
      </c>
      <c r="AF213" s="14"/>
      <c r="AG213" s="14" t="str">
        <f t="shared" si="48"/>
        <v>HT Over 0.5 Goals</v>
      </c>
      <c r="AH213" s="14" t="str">
        <f t="shared" si="49"/>
        <v>WON</v>
      </c>
      <c r="AI213" s="14"/>
      <c r="AJ213" s="14" t="str">
        <f t="shared" si="40"/>
        <v>WON</v>
      </c>
      <c r="AL213" s="7" t="str">
        <f t="shared" si="50"/>
        <v>…</v>
      </c>
      <c r="AM213" s="21">
        <f t="shared" si="41"/>
        <v>66.849999999999994</v>
      </c>
    </row>
    <row r="214" spans="3:39">
      <c r="C214" t="s">
        <v>11</v>
      </c>
      <c r="D214" s="10" t="s">
        <v>315</v>
      </c>
      <c r="E214" s="15">
        <v>0.625</v>
      </c>
      <c r="F214" s="10" t="s">
        <v>538</v>
      </c>
      <c r="G214" s="7" t="s">
        <v>4</v>
      </c>
      <c r="H214" s="10" t="s">
        <v>319</v>
      </c>
      <c r="I214" s="7">
        <v>30</v>
      </c>
      <c r="J214" s="7">
        <v>58</v>
      </c>
      <c r="K214" s="7">
        <v>12</v>
      </c>
      <c r="L214" s="7" t="s">
        <v>16</v>
      </c>
      <c r="M214" s="7">
        <v>1</v>
      </c>
      <c r="N214" s="7">
        <v>18</v>
      </c>
      <c r="O214" s="6" t="s">
        <v>24</v>
      </c>
      <c r="P214" s="6" t="s">
        <v>75</v>
      </c>
      <c r="Q214" s="7" t="b">
        <v>1</v>
      </c>
      <c r="R214" s="7" t="b">
        <v>1</v>
      </c>
      <c r="S214" s="7" t="s">
        <v>19</v>
      </c>
      <c r="T214" s="7" t="s">
        <v>19</v>
      </c>
      <c r="U214" s="11">
        <v>51</v>
      </c>
      <c r="V214" s="11"/>
      <c r="W214" s="12">
        <v>1.55</v>
      </c>
      <c r="X214" s="12">
        <f t="shared" si="39"/>
        <v>1.3</v>
      </c>
      <c r="Y214" s="13"/>
      <c r="Z214" s="7">
        <f t="shared" si="42"/>
        <v>10</v>
      </c>
      <c r="AA214">
        <f t="shared" si="43"/>
        <v>0</v>
      </c>
      <c r="AB214">
        <f t="shared" si="44"/>
        <v>5</v>
      </c>
      <c r="AC214">
        <f t="shared" si="45"/>
        <v>0</v>
      </c>
      <c r="AD214" s="7">
        <f t="shared" si="46"/>
        <v>65</v>
      </c>
      <c r="AE214" s="7" t="str">
        <f t="shared" si="47"/>
        <v>HT Under 1.5 Goals</v>
      </c>
      <c r="AF214" s="14"/>
      <c r="AG214" s="14" t="str">
        <f t="shared" si="48"/>
        <v>HT Under 1.5 Goals</v>
      </c>
      <c r="AH214" s="14" t="str">
        <f t="shared" si="49"/>
        <v>WON</v>
      </c>
      <c r="AI214" s="14"/>
      <c r="AJ214" s="14" t="str">
        <f t="shared" si="40"/>
        <v>WON</v>
      </c>
      <c r="AL214" s="7" t="str">
        <f t="shared" si="50"/>
        <v>…</v>
      </c>
      <c r="AM214" s="21">
        <f t="shared" si="41"/>
        <v>68.325000000000003</v>
      </c>
    </row>
    <row r="215" spans="3:39">
      <c r="C215" t="s">
        <v>11</v>
      </c>
      <c r="D215" s="10" t="s">
        <v>315</v>
      </c>
      <c r="E215" s="15">
        <v>0.625</v>
      </c>
      <c r="F215" s="10" t="s">
        <v>318</v>
      </c>
      <c r="G215" s="7" t="s">
        <v>4</v>
      </c>
      <c r="H215" s="10" t="s">
        <v>539</v>
      </c>
      <c r="I215" s="7">
        <v>20</v>
      </c>
      <c r="J215" s="7">
        <v>55</v>
      </c>
      <c r="K215" s="7">
        <v>26</v>
      </c>
      <c r="L215" s="7" t="s">
        <v>16</v>
      </c>
      <c r="M215" s="7">
        <v>2</v>
      </c>
      <c r="N215" s="7">
        <v>6</v>
      </c>
      <c r="O215" s="6" t="s">
        <v>24</v>
      </c>
      <c r="P215" s="6" t="s">
        <v>120</v>
      </c>
      <c r="Q215" s="7" t="b">
        <v>1</v>
      </c>
      <c r="R215" s="7" t="b">
        <v>1</v>
      </c>
      <c r="S215" s="7" t="s">
        <v>19</v>
      </c>
      <c r="T215" s="7" t="b">
        <v>1</v>
      </c>
      <c r="U215" s="11">
        <v>49</v>
      </c>
      <c r="V215" s="11"/>
      <c r="W215" s="12">
        <v>1.4</v>
      </c>
      <c r="X215" s="12">
        <f t="shared" si="39"/>
        <v>1.25</v>
      </c>
      <c r="Y215" s="13"/>
      <c r="Z215" s="7">
        <f t="shared" si="42"/>
        <v>10</v>
      </c>
      <c r="AA215">
        <f t="shared" si="43"/>
        <v>10</v>
      </c>
      <c r="AB215">
        <f t="shared" si="44"/>
        <v>5</v>
      </c>
      <c r="AC215">
        <f t="shared" si="45"/>
        <v>0</v>
      </c>
      <c r="AD215" s="7">
        <f t="shared" si="46"/>
        <v>75</v>
      </c>
      <c r="AE215" s="7" t="str">
        <f t="shared" si="47"/>
        <v>HT Under 1.5 Goals</v>
      </c>
      <c r="AF215" s="14"/>
      <c r="AG215" s="14" t="str">
        <f t="shared" si="48"/>
        <v>HT Under 1.5 Goals</v>
      </c>
      <c r="AH215" s="14" t="str">
        <f t="shared" si="49"/>
        <v>WON</v>
      </c>
      <c r="AI215" s="14"/>
      <c r="AJ215" s="14" t="str">
        <f t="shared" si="40"/>
        <v>WON</v>
      </c>
      <c r="AL215" s="7" t="str">
        <f t="shared" si="50"/>
        <v>Prime</v>
      </c>
      <c r="AM215" s="21">
        <f t="shared" si="41"/>
        <v>66.1875</v>
      </c>
    </row>
    <row r="216" spans="3:39">
      <c r="D216" s="10" t="s">
        <v>540</v>
      </c>
      <c r="E216" s="15">
        <v>0.625</v>
      </c>
      <c r="F216" s="10" t="s">
        <v>541</v>
      </c>
      <c r="G216" s="7" t="s">
        <v>4</v>
      </c>
      <c r="H216" s="10" t="s">
        <v>542</v>
      </c>
      <c r="I216" s="7">
        <v>4</v>
      </c>
      <c r="J216" s="7">
        <v>43</v>
      </c>
      <c r="K216" s="7">
        <v>53</v>
      </c>
      <c r="L216" s="7">
        <v>2</v>
      </c>
      <c r="M216" s="7">
        <v>2</v>
      </c>
      <c r="N216" s="7">
        <v>49</v>
      </c>
      <c r="O216" s="6" t="s">
        <v>120</v>
      </c>
      <c r="P216" s="6" t="s">
        <v>61</v>
      </c>
      <c r="Q216" s="7">
        <v>43</v>
      </c>
      <c r="R216" s="7" t="b">
        <v>0</v>
      </c>
      <c r="S216" s="7" t="s">
        <v>19</v>
      </c>
      <c r="T216" s="7" t="s">
        <v>19</v>
      </c>
      <c r="U216" s="11">
        <v>27</v>
      </c>
      <c r="V216" s="11" t="s">
        <v>42</v>
      </c>
      <c r="W216" s="12">
        <v>1.55</v>
      </c>
      <c r="X216" s="12">
        <f t="shared" si="39"/>
        <v>1.3</v>
      </c>
      <c r="Y216" s="13"/>
      <c r="Z216" s="7">
        <f t="shared" si="42"/>
        <v>0</v>
      </c>
      <c r="AA216">
        <f t="shared" si="43"/>
        <v>0</v>
      </c>
      <c r="AB216">
        <f t="shared" si="44"/>
        <v>0</v>
      </c>
      <c r="AC216">
        <f t="shared" si="45"/>
        <v>5</v>
      </c>
      <c r="AD216" s="7">
        <f t="shared" si="46"/>
        <v>55</v>
      </c>
      <c r="AE216" s="7" t="str">
        <f t="shared" si="47"/>
        <v>HT Over 0.5 Goals</v>
      </c>
      <c r="AF216" s="14"/>
      <c r="AG216" s="14" t="str">
        <f t="shared" si="48"/>
        <v>HT Under 1.5 Goals</v>
      </c>
      <c r="AH216" s="14" t="str">
        <f t="shared" si="49"/>
        <v>WON</v>
      </c>
      <c r="AI216" s="14"/>
      <c r="AJ216" s="14" t="str">
        <f t="shared" si="40"/>
        <v>WON</v>
      </c>
      <c r="AL216" s="7" t="str">
        <f t="shared" si="50"/>
        <v>…</v>
      </c>
      <c r="AM216" s="21">
        <f t="shared" si="41"/>
        <v>40</v>
      </c>
    </row>
    <row r="217" spans="3:39">
      <c r="D217" s="10" t="s">
        <v>514</v>
      </c>
      <c r="E217" s="15">
        <v>0.63888888888888895</v>
      </c>
      <c r="F217" s="10" t="s">
        <v>543</v>
      </c>
      <c r="G217" s="7" t="s">
        <v>4</v>
      </c>
      <c r="H217" s="10" t="s">
        <v>544</v>
      </c>
      <c r="I217" s="7">
        <v>33</v>
      </c>
      <c r="J217" s="7">
        <v>50</v>
      </c>
      <c r="K217" s="7">
        <v>17</v>
      </c>
      <c r="L217" s="7" t="s">
        <v>16</v>
      </c>
      <c r="M217" s="7">
        <v>1</v>
      </c>
      <c r="N217" s="7">
        <v>16</v>
      </c>
      <c r="O217" s="6" t="s">
        <v>69</v>
      </c>
      <c r="P217" s="6" t="s">
        <v>278</v>
      </c>
      <c r="Q217" s="7">
        <v>50</v>
      </c>
      <c r="R217" s="7" t="b">
        <v>1</v>
      </c>
      <c r="S217" s="7" t="s">
        <v>19</v>
      </c>
      <c r="T217" s="7" t="s">
        <v>19</v>
      </c>
      <c r="U217" s="11">
        <v>43</v>
      </c>
      <c r="V217" s="11"/>
      <c r="W217" s="12">
        <v>1.7</v>
      </c>
      <c r="X217" s="12">
        <f t="shared" si="39"/>
        <v>1.35</v>
      </c>
      <c r="Y217" s="13"/>
      <c r="Z217" s="7">
        <f t="shared" si="42"/>
        <v>0</v>
      </c>
      <c r="AA217">
        <f t="shared" si="43"/>
        <v>0</v>
      </c>
      <c r="AB217">
        <f t="shared" si="44"/>
        <v>0</v>
      </c>
      <c r="AC217">
        <f t="shared" si="45"/>
        <v>0</v>
      </c>
      <c r="AD217" s="7">
        <f t="shared" si="46"/>
        <v>50</v>
      </c>
      <c r="AE217" s="7" t="str">
        <f t="shared" si="47"/>
        <v>HT Over 0.5 Goals</v>
      </c>
      <c r="AF217" s="14"/>
      <c r="AG217" s="14" t="str">
        <f t="shared" si="48"/>
        <v>HT Over 0.5 Goals</v>
      </c>
      <c r="AH217" s="14" t="str">
        <f t="shared" si="49"/>
        <v>WON</v>
      </c>
      <c r="AI217" s="14"/>
      <c r="AJ217" s="14" t="str">
        <f t="shared" si="40"/>
        <v>WON</v>
      </c>
      <c r="AL217" s="7" t="str">
        <f t="shared" si="50"/>
        <v>…</v>
      </c>
      <c r="AM217" s="21">
        <f t="shared" si="41"/>
        <v>55.625</v>
      </c>
    </row>
    <row r="218" spans="3:39">
      <c r="D218" s="10" t="s">
        <v>545</v>
      </c>
      <c r="E218" s="15">
        <v>0.64583333333333337</v>
      </c>
      <c r="F218" s="10" t="s">
        <v>546</v>
      </c>
      <c r="G218" s="7" t="s">
        <v>4</v>
      </c>
      <c r="H218" s="10" t="s">
        <v>547</v>
      </c>
      <c r="I218" s="7">
        <v>29</v>
      </c>
      <c r="J218" s="7">
        <v>53</v>
      </c>
      <c r="K218" s="7">
        <v>18</v>
      </c>
      <c r="L218" s="7" t="s">
        <v>16</v>
      </c>
      <c r="M218" s="7" t="s">
        <v>16</v>
      </c>
      <c r="N218" s="7">
        <v>11</v>
      </c>
      <c r="O218" s="6" t="s">
        <v>69</v>
      </c>
      <c r="P218" s="6" t="s">
        <v>69</v>
      </c>
      <c r="Q218" s="7" t="b">
        <v>1</v>
      </c>
      <c r="R218" s="7" t="b">
        <v>1</v>
      </c>
      <c r="S218" s="7" t="b">
        <v>1</v>
      </c>
      <c r="T218" s="7" t="s">
        <v>19</v>
      </c>
      <c r="U218" s="11">
        <v>63</v>
      </c>
      <c r="V218" s="11"/>
      <c r="W218" s="12">
        <v>1.6</v>
      </c>
      <c r="X218" s="12">
        <f t="shared" si="39"/>
        <v>1.3</v>
      </c>
      <c r="Y218" s="13"/>
      <c r="Z218" s="7">
        <f t="shared" si="42"/>
        <v>10</v>
      </c>
      <c r="AA218">
        <f t="shared" si="43"/>
        <v>5</v>
      </c>
      <c r="AB218">
        <f t="shared" si="44"/>
        <v>10</v>
      </c>
      <c r="AC218">
        <f t="shared" si="45"/>
        <v>0</v>
      </c>
      <c r="AD218" s="7">
        <f t="shared" si="46"/>
        <v>75</v>
      </c>
      <c r="AE218" s="7" t="str">
        <f t="shared" si="47"/>
        <v>HT Under 1.5 Goals</v>
      </c>
      <c r="AF218" s="14"/>
      <c r="AG218" s="14" t="str">
        <f t="shared" si="48"/>
        <v>HT Over 0.5 Goals</v>
      </c>
      <c r="AH218" s="14" t="str">
        <f t="shared" si="49"/>
        <v>LOST</v>
      </c>
      <c r="AI218" s="14"/>
      <c r="AJ218" s="14" t="str">
        <f t="shared" si="40"/>
        <v>LOST</v>
      </c>
      <c r="AL218" s="7" t="str">
        <f t="shared" si="50"/>
        <v>…</v>
      </c>
      <c r="AM218" s="21">
        <f t="shared" si="41"/>
        <v>78.162499999999994</v>
      </c>
    </row>
    <row r="219" spans="3:39">
      <c r="D219" s="10" t="s">
        <v>545</v>
      </c>
      <c r="E219" s="15">
        <v>0.64583333333333337</v>
      </c>
      <c r="F219" s="10" t="s">
        <v>548</v>
      </c>
      <c r="G219" s="7" t="s">
        <v>4</v>
      </c>
      <c r="H219" s="10" t="s">
        <v>549</v>
      </c>
      <c r="I219" s="7">
        <v>32</v>
      </c>
      <c r="J219" s="7">
        <v>56</v>
      </c>
      <c r="K219" s="7">
        <v>12</v>
      </c>
      <c r="L219" s="7" t="s">
        <v>16</v>
      </c>
      <c r="M219" s="7" t="s">
        <v>16</v>
      </c>
      <c r="N219" s="7">
        <v>20</v>
      </c>
      <c r="O219" s="6" t="s">
        <v>24</v>
      </c>
      <c r="P219" s="6" t="s">
        <v>69</v>
      </c>
      <c r="Q219" s="7" t="b">
        <v>1</v>
      </c>
      <c r="R219" s="7" t="b">
        <v>1</v>
      </c>
      <c r="S219" s="7" t="b">
        <v>1</v>
      </c>
      <c r="T219" s="7" t="s">
        <v>19</v>
      </c>
      <c r="U219" s="11">
        <v>61</v>
      </c>
      <c r="V219" s="11"/>
      <c r="W219" s="12">
        <v>1.65</v>
      </c>
      <c r="X219" s="12">
        <f t="shared" si="39"/>
        <v>1.35</v>
      </c>
      <c r="Y219" s="13"/>
      <c r="Z219" s="7">
        <f t="shared" si="42"/>
        <v>10</v>
      </c>
      <c r="AA219">
        <f t="shared" si="43"/>
        <v>0</v>
      </c>
      <c r="AB219">
        <f t="shared" si="44"/>
        <v>10</v>
      </c>
      <c r="AC219">
        <f t="shared" si="45"/>
        <v>0</v>
      </c>
      <c r="AD219" s="7">
        <f t="shared" si="46"/>
        <v>70</v>
      </c>
      <c r="AE219" s="7" t="str">
        <f t="shared" si="47"/>
        <v>HT Under 1.5 Goals</v>
      </c>
      <c r="AF219" s="14"/>
      <c r="AG219" s="14" t="str">
        <f t="shared" si="48"/>
        <v>HT Under 1.5 Goals</v>
      </c>
      <c r="AH219" s="14" t="str">
        <f t="shared" si="49"/>
        <v>WON</v>
      </c>
      <c r="AI219" s="14"/>
      <c r="AJ219" s="14" t="str">
        <f t="shared" si="40"/>
        <v>WON</v>
      </c>
      <c r="AL219" s="7" t="str">
        <f t="shared" si="50"/>
        <v>…</v>
      </c>
      <c r="AM219" s="21">
        <f t="shared" si="41"/>
        <v>74.7</v>
      </c>
    </row>
    <row r="220" spans="3:39">
      <c r="C220" t="s">
        <v>11</v>
      </c>
      <c r="D220" s="10" t="s">
        <v>62</v>
      </c>
      <c r="E220" s="15">
        <v>0.66666666666666663</v>
      </c>
      <c r="F220" s="10" t="s">
        <v>550</v>
      </c>
      <c r="G220" s="7" t="s">
        <v>4</v>
      </c>
      <c r="H220" s="10" t="s">
        <v>551</v>
      </c>
      <c r="I220" s="7">
        <v>39</v>
      </c>
      <c r="J220" s="7">
        <v>43</v>
      </c>
      <c r="K220" s="7">
        <v>18</v>
      </c>
      <c r="L220" s="7" t="s">
        <v>16</v>
      </c>
      <c r="M220" s="7">
        <v>1</v>
      </c>
      <c r="N220" s="7">
        <v>21</v>
      </c>
      <c r="O220" s="6" t="s">
        <v>33</v>
      </c>
      <c r="P220" s="6" t="s">
        <v>33</v>
      </c>
      <c r="Q220" s="7">
        <v>43</v>
      </c>
      <c r="R220" s="7" t="b">
        <v>1</v>
      </c>
      <c r="S220" s="7" t="s">
        <v>19</v>
      </c>
      <c r="T220" s="7" t="s">
        <v>19</v>
      </c>
      <c r="U220" s="11">
        <v>53</v>
      </c>
      <c r="V220" s="11" t="s">
        <v>48</v>
      </c>
      <c r="W220" s="12">
        <v>1.7</v>
      </c>
      <c r="X220" s="12">
        <f t="shared" si="39"/>
        <v>1.35</v>
      </c>
      <c r="Y220" s="13"/>
      <c r="Z220" s="7">
        <f t="shared" si="42"/>
        <v>0</v>
      </c>
      <c r="AA220">
        <f t="shared" si="43"/>
        <v>0</v>
      </c>
      <c r="AB220">
        <f t="shared" si="44"/>
        <v>5</v>
      </c>
      <c r="AC220">
        <f t="shared" si="45"/>
        <v>0</v>
      </c>
      <c r="AD220" s="7">
        <f t="shared" si="46"/>
        <v>55</v>
      </c>
      <c r="AE220" s="7" t="str">
        <f t="shared" si="47"/>
        <v>HT Over 0.5 Goals</v>
      </c>
      <c r="AF220" s="14"/>
      <c r="AG220" s="14" t="str">
        <f t="shared" si="48"/>
        <v>HT Over 0.5 Goals</v>
      </c>
      <c r="AH220" s="14" t="str">
        <f t="shared" si="49"/>
        <v>WON</v>
      </c>
      <c r="AI220" s="14"/>
      <c r="AJ220" s="14" t="str">
        <f t="shared" si="40"/>
        <v>WON</v>
      </c>
      <c r="AL220" s="7" t="str">
        <f t="shared" si="50"/>
        <v>…</v>
      </c>
      <c r="AM220" s="21">
        <f t="shared" si="41"/>
        <v>50.6</v>
      </c>
    </row>
    <row r="221" spans="3:39">
      <c r="C221" t="s">
        <v>11</v>
      </c>
      <c r="D221" s="10" t="s">
        <v>496</v>
      </c>
      <c r="E221" s="15">
        <v>0.66666666666666663</v>
      </c>
      <c r="F221" s="10" t="s">
        <v>552</v>
      </c>
      <c r="G221" s="7" t="s">
        <v>4</v>
      </c>
      <c r="H221" s="10" t="s">
        <v>553</v>
      </c>
      <c r="I221" s="7">
        <v>29</v>
      </c>
      <c r="J221" s="7">
        <v>45</v>
      </c>
      <c r="K221" s="7">
        <v>26</v>
      </c>
      <c r="L221" s="7" t="s">
        <v>16</v>
      </c>
      <c r="M221" s="7" t="s">
        <v>16</v>
      </c>
      <c r="N221" s="7">
        <v>3</v>
      </c>
      <c r="O221" s="6" t="s">
        <v>120</v>
      </c>
      <c r="P221" s="6" t="s">
        <v>96</v>
      </c>
      <c r="Q221" s="7">
        <v>45</v>
      </c>
      <c r="R221" s="7" t="b">
        <v>1</v>
      </c>
      <c r="S221" s="7" t="b">
        <v>1</v>
      </c>
      <c r="T221" s="7" t="s">
        <v>19</v>
      </c>
      <c r="U221" s="11">
        <v>47</v>
      </c>
      <c r="V221" s="11" t="s">
        <v>48</v>
      </c>
      <c r="W221" s="12">
        <v>1.65</v>
      </c>
      <c r="X221" s="12">
        <f t="shared" si="39"/>
        <v>1.35</v>
      </c>
      <c r="Y221" s="13"/>
      <c r="Z221" s="7">
        <f t="shared" si="42"/>
        <v>0</v>
      </c>
      <c r="AA221">
        <f t="shared" si="43"/>
        <v>10</v>
      </c>
      <c r="AB221">
        <f t="shared" si="44"/>
        <v>0</v>
      </c>
      <c r="AC221">
        <f t="shared" si="45"/>
        <v>0</v>
      </c>
      <c r="AD221" s="7">
        <f t="shared" si="46"/>
        <v>60</v>
      </c>
      <c r="AE221" s="7" t="str">
        <f t="shared" si="47"/>
        <v>HT Under 1.5 Goals</v>
      </c>
      <c r="AF221" s="14"/>
      <c r="AG221" s="14" t="str">
        <f t="shared" si="48"/>
        <v>HT Under 1.5 Goals</v>
      </c>
      <c r="AH221" s="14" t="str">
        <f t="shared" si="49"/>
        <v>WON</v>
      </c>
      <c r="AI221" s="14"/>
      <c r="AJ221" s="14" t="str">
        <f t="shared" si="40"/>
        <v>WON</v>
      </c>
      <c r="AL221" s="7" t="str">
        <f t="shared" si="50"/>
        <v>…</v>
      </c>
      <c r="AM221" s="21">
        <f t="shared" si="41"/>
        <v>57</v>
      </c>
    </row>
    <row r="222" spans="3:39">
      <c r="C222" t="s">
        <v>11</v>
      </c>
      <c r="D222" s="10" t="s">
        <v>121</v>
      </c>
      <c r="E222" s="15">
        <v>0.66666666666666663</v>
      </c>
      <c r="F222" s="10" t="s">
        <v>273</v>
      </c>
      <c r="G222" s="7" t="s">
        <v>4</v>
      </c>
      <c r="H222" s="10" t="s">
        <v>554</v>
      </c>
      <c r="I222" s="7">
        <v>35</v>
      </c>
      <c r="J222" s="7">
        <v>47</v>
      </c>
      <c r="K222" s="7">
        <v>19</v>
      </c>
      <c r="L222" s="7" t="s">
        <v>16</v>
      </c>
      <c r="M222" s="7">
        <v>1</v>
      </c>
      <c r="N222" s="7">
        <v>16</v>
      </c>
      <c r="O222" s="6" t="s">
        <v>24</v>
      </c>
      <c r="P222" s="6" t="s">
        <v>47</v>
      </c>
      <c r="Q222" s="7">
        <v>47</v>
      </c>
      <c r="R222" s="7" t="b">
        <v>1</v>
      </c>
      <c r="S222" s="7" t="s">
        <v>19</v>
      </c>
      <c r="T222" s="7" t="s">
        <v>19</v>
      </c>
      <c r="U222" s="11">
        <v>50</v>
      </c>
      <c r="V222" s="11" t="s">
        <v>20</v>
      </c>
      <c r="W222" s="12">
        <v>1.55</v>
      </c>
      <c r="X222" s="12">
        <f t="shared" si="39"/>
        <v>1.3</v>
      </c>
      <c r="Y222" s="13"/>
      <c r="Z222" s="7">
        <f t="shared" si="42"/>
        <v>0</v>
      </c>
      <c r="AA222">
        <f t="shared" si="43"/>
        <v>0</v>
      </c>
      <c r="AB222">
        <f t="shared" si="44"/>
        <v>5</v>
      </c>
      <c r="AC222">
        <f t="shared" si="45"/>
        <v>10</v>
      </c>
      <c r="AD222" s="7">
        <f t="shared" si="46"/>
        <v>65</v>
      </c>
      <c r="AE222" s="7" t="str">
        <f t="shared" si="47"/>
        <v>HT Under 1.5 Goals</v>
      </c>
      <c r="AF222" s="14"/>
      <c r="AG222" s="14" t="str">
        <f t="shared" si="48"/>
        <v>HT Under 1.5 Goals</v>
      </c>
      <c r="AH222" s="14" t="str">
        <f t="shared" si="49"/>
        <v>WON</v>
      </c>
      <c r="AI222" s="14"/>
      <c r="AJ222" s="14" t="str">
        <f t="shared" si="40"/>
        <v>WON</v>
      </c>
      <c r="AL222" s="7" t="str">
        <f t="shared" si="50"/>
        <v>…</v>
      </c>
      <c r="AM222" s="21">
        <f t="shared" si="41"/>
        <v>50</v>
      </c>
    </row>
    <row r="223" spans="3:39">
      <c r="D223" s="10" t="s">
        <v>397</v>
      </c>
      <c r="E223" s="15">
        <v>0.66666666666666663</v>
      </c>
      <c r="F223" s="10" t="s">
        <v>555</v>
      </c>
      <c r="G223" s="7" t="s">
        <v>4</v>
      </c>
      <c r="H223" s="10" t="s">
        <v>556</v>
      </c>
      <c r="I223" s="7">
        <v>26</v>
      </c>
      <c r="J223" s="7">
        <v>46</v>
      </c>
      <c r="K223" s="7">
        <v>28</v>
      </c>
      <c r="L223" s="7" t="s">
        <v>16</v>
      </c>
      <c r="M223" s="7" t="s">
        <v>16</v>
      </c>
      <c r="N223" s="7">
        <v>2</v>
      </c>
      <c r="O223" s="6" t="s">
        <v>24</v>
      </c>
      <c r="P223" s="6" t="s">
        <v>47</v>
      </c>
      <c r="Q223" s="7">
        <v>46</v>
      </c>
      <c r="R223" s="7" t="b">
        <v>1</v>
      </c>
      <c r="S223" s="7" t="b">
        <v>1</v>
      </c>
      <c r="T223" s="7" t="s">
        <v>19</v>
      </c>
      <c r="U223" s="11">
        <v>52</v>
      </c>
      <c r="V223" s="11" t="s">
        <v>20</v>
      </c>
      <c r="W223" s="12">
        <v>1.7</v>
      </c>
      <c r="X223" s="12">
        <f t="shared" si="39"/>
        <v>1.35</v>
      </c>
      <c r="Y223" s="13"/>
      <c r="Z223" s="7">
        <f t="shared" si="42"/>
        <v>0</v>
      </c>
      <c r="AA223">
        <f t="shared" si="43"/>
        <v>10</v>
      </c>
      <c r="AB223">
        <f t="shared" si="44"/>
        <v>5</v>
      </c>
      <c r="AC223">
        <f t="shared" si="45"/>
        <v>10</v>
      </c>
      <c r="AD223" s="7">
        <f t="shared" si="46"/>
        <v>75</v>
      </c>
      <c r="AE223" s="7" t="str">
        <f t="shared" si="47"/>
        <v>HT Under 1.5 Goals</v>
      </c>
      <c r="AF223" s="14"/>
      <c r="AG223" s="14" t="str">
        <f t="shared" si="48"/>
        <v>HT Under 1.5 Goals</v>
      </c>
      <c r="AH223" s="14" t="str">
        <f t="shared" si="49"/>
        <v>WON</v>
      </c>
      <c r="AI223" s="14"/>
      <c r="AJ223" s="14" t="str">
        <f t="shared" si="40"/>
        <v>WON</v>
      </c>
      <c r="AL223" s="7" t="str">
        <f t="shared" si="50"/>
        <v>…</v>
      </c>
      <c r="AM223" s="21">
        <f t="shared" si="41"/>
        <v>68.400000000000006</v>
      </c>
    </row>
    <row r="224" spans="3:39">
      <c r="C224" t="s">
        <v>11</v>
      </c>
      <c r="D224" s="10" t="s">
        <v>394</v>
      </c>
      <c r="E224" s="15">
        <v>0.66666666666666663</v>
      </c>
      <c r="F224" s="10" t="s">
        <v>557</v>
      </c>
      <c r="G224" s="7" t="s">
        <v>4</v>
      </c>
      <c r="H224" s="10" t="s">
        <v>558</v>
      </c>
      <c r="I224" s="7">
        <v>32</v>
      </c>
      <c r="J224" s="7">
        <v>47</v>
      </c>
      <c r="K224" s="7">
        <v>21</v>
      </c>
      <c r="L224" s="7" t="s">
        <v>16</v>
      </c>
      <c r="M224" s="7">
        <v>1</v>
      </c>
      <c r="N224" s="7">
        <v>11</v>
      </c>
      <c r="O224" s="6" t="s">
        <v>24</v>
      </c>
      <c r="P224" s="6" t="s">
        <v>75</v>
      </c>
      <c r="Q224" s="7">
        <v>47</v>
      </c>
      <c r="R224" s="7" t="b">
        <v>1</v>
      </c>
      <c r="S224" s="7" t="s">
        <v>19</v>
      </c>
      <c r="T224" s="7" t="s">
        <v>19</v>
      </c>
      <c r="U224" s="11">
        <v>53</v>
      </c>
      <c r="V224" s="11" t="s">
        <v>48</v>
      </c>
      <c r="W224" s="12">
        <v>1.55</v>
      </c>
      <c r="X224" s="12">
        <f t="shared" si="39"/>
        <v>1.3</v>
      </c>
      <c r="Y224" s="13"/>
      <c r="Z224" s="7">
        <f t="shared" si="42"/>
        <v>0</v>
      </c>
      <c r="AA224">
        <f t="shared" si="43"/>
        <v>5</v>
      </c>
      <c r="AB224">
        <f t="shared" si="44"/>
        <v>5</v>
      </c>
      <c r="AC224">
        <f t="shared" si="45"/>
        <v>0</v>
      </c>
      <c r="AD224" s="7">
        <f t="shared" si="46"/>
        <v>60</v>
      </c>
      <c r="AE224" s="7" t="str">
        <f t="shared" si="47"/>
        <v>HT Under 1.5 Goals</v>
      </c>
      <c r="AF224" s="14"/>
      <c r="AG224" s="14" t="str">
        <f t="shared" si="48"/>
        <v>HT Under 1.5 Goals</v>
      </c>
      <c r="AH224" s="14" t="str">
        <f t="shared" si="49"/>
        <v>WON</v>
      </c>
      <c r="AI224" s="14"/>
      <c r="AJ224" s="14" t="str">
        <f t="shared" si="40"/>
        <v>WON</v>
      </c>
      <c r="AL224" s="7" t="str">
        <f t="shared" si="50"/>
        <v>…</v>
      </c>
      <c r="AM224" s="21">
        <f t="shared" si="41"/>
        <v>54.6</v>
      </c>
    </row>
    <row r="225" spans="3:39">
      <c r="C225" t="s">
        <v>11</v>
      </c>
      <c r="D225" s="10" t="s">
        <v>394</v>
      </c>
      <c r="E225" s="15">
        <v>0.66666666666666663</v>
      </c>
      <c r="F225" s="10" t="s">
        <v>559</v>
      </c>
      <c r="G225" s="7" t="s">
        <v>4</v>
      </c>
      <c r="H225" s="10" t="s">
        <v>560</v>
      </c>
      <c r="I225" s="7">
        <v>34</v>
      </c>
      <c r="J225" s="7">
        <v>46</v>
      </c>
      <c r="K225" s="7">
        <v>20</v>
      </c>
      <c r="L225" s="7" t="s">
        <v>16</v>
      </c>
      <c r="M225" s="7">
        <v>1</v>
      </c>
      <c r="N225" s="7">
        <v>14</v>
      </c>
      <c r="O225" s="6" t="s">
        <v>24</v>
      </c>
      <c r="P225" s="6" t="s">
        <v>120</v>
      </c>
      <c r="Q225" s="7">
        <v>46</v>
      </c>
      <c r="R225" s="7" t="b">
        <v>1</v>
      </c>
      <c r="S225" s="7" t="s">
        <v>19</v>
      </c>
      <c r="T225" s="7" t="s">
        <v>19</v>
      </c>
      <c r="U225" s="11">
        <v>50</v>
      </c>
      <c r="V225" s="11" t="s">
        <v>48</v>
      </c>
      <c r="W225" s="12">
        <v>1.65</v>
      </c>
      <c r="X225" s="12">
        <f t="shared" si="39"/>
        <v>1.35</v>
      </c>
      <c r="Y225" s="13"/>
      <c r="Z225" s="7">
        <f t="shared" si="42"/>
        <v>0</v>
      </c>
      <c r="AA225">
        <f t="shared" si="43"/>
        <v>5</v>
      </c>
      <c r="AB225">
        <f t="shared" si="44"/>
        <v>5</v>
      </c>
      <c r="AC225">
        <f t="shared" si="45"/>
        <v>0</v>
      </c>
      <c r="AD225" s="7">
        <f t="shared" si="46"/>
        <v>60</v>
      </c>
      <c r="AE225" s="7" t="str">
        <f t="shared" si="47"/>
        <v>HT Under 1.5 Goals</v>
      </c>
      <c r="AF225" s="14"/>
      <c r="AG225" s="14" t="str">
        <f t="shared" si="48"/>
        <v>HT Under 1.5 Goals</v>
      </c>
      <c r="AH225" s="14" t="str">
        <f t="shared" si="49"/>
        <v>WON</v>
      </c>
      <c r="AI225" s="14"/>
      <c r="AJ225" s="14" t="str">
        <f t="shared" si="40"/>
        <v>WON</v>
      </c>
      <c r="AL225" s="7" t="str">
        <f t="shared" si="50"/>
        <v>…</v>
      </c>
      <c r="AM225" s="21">
        <f t="shared" si="41"/>
        <v>51</v>
      </c>
    </row>
    <row r="226" spans="3:39">
      <c r="C226" t="s">
        <v>11</v>
      </c>
      <c r="D226" s="10" t="s">
        <v>394</v>
      </c>
      <c r="E226" s="15">
        <v>0.66666666666666663</v>
      </c>
      <c r="F226" s="10" t="s">
        <v>561</v>
      </c>
      <c r="G226" s="7" t="s">
        <v>4</v>
      </c>
      <c r="H226" s="10" t="s">
        <v>562</v>
      </c>
      <c r="I226" s="7">
        <v>30</v>
      </c>
      <c r="J226" s="7">
        <v>49</v>
      </c>
      <c r="K226" s="7">
        <v>21</v>
      </c>
      <c r="L226" s="7" t="s">
        <v>16</v>
      </c>
      <c r="M226" s="7" t="s">
        <v>16</v>
      </c>
      <c r="N226" s="7">
        <v>9</v>
      </c>
      <c r="O226" s="6" t="s">
        <v>47</v>
      </c>
      <c r="P226" s="6" t="s">
        <v>75</v>
      </c>
      <c r="Q226" s="7">
        <v>49</v>
      </c>
      <c r="R226" s="7" t="b">
        <v>1</v>
      </c>
      <c r="S226" s="7" t="b">
        <v>1</v>
      </c>
      <c r="T226" s="7" t="s">
        <v>19</v>
      </c>
      <c r="U226" s="11">
        <v>59</v>
      </c>
      <c r="V226" s="11" t="s">
        <v>20</v>
      </c>
      <c r="W226" s="12">
        <v>1.5</v>
      </c>
      <c r="X226" s="12">
        <f t="shared" si="39"/>
        <v>1.3</v>
      </c>
      <c r="Y226" s="13"/>
      <c r="Z226" s="7">
        <f t="shared" si="42"/>
        <v>0</v>
      </c>
      <c r="AA226">
        <f t="shared" si="43"/>
        <v>5</v>
      </c>
      <c r="AB226">
        <f t="shared" si="44"/>
        <v>5</v>
      </c>
      <c r="AC226">
        <f t="shared" si="45"/>
        <v>10</v>
      </c>
      <c r="AD226" s="7">
        <f t="shared" si="46"/>
        <v>70</v>
      </c>
      <c r="AE226" s="7" t="str">
        <f t="shared" si="47"/>
        <v>HT Under 1.5 Goals</v>
      </c>
      <c r="AF226" s="14"/>
      <c r="AG226" s="14" t="str">
        <f t="shared" si="48"/>
        <v>HT Under 1.5 Goals</v>
      </c>
      <c r="AH226" s="14" t="str">
        <f t="shared" si="49"/>
        <v>WON</v>
      </c>
      <c r="AI226" s="14"/>
      <c r="AJ226" s="14" t="str">
        <f t="shared" si="40"/>
        <v>WON</v>
      </c>
      <c r="AL226" s="7" t="str">
        <f t="shared" si="50"/>
        <v>…</v>
      </c>
      <c r="AM226" s="21">
        <f t="shared" si="41"/>
        <v>62.8</v>
      </c>
    </row>
    <row r="227" spans="3:39">
      <c r="D227" s="10" t="s">
        <v>84</v>
      </c>
      <c r="E227" s="15">
        <v>0.66666666666666663</v>
      </c>
      <c r="F227" s="10" t="s">
        <v>563</v>
      </c>
      <c r="G227" s="7" t="s">
        <v>4</v>
      </c>
      <c r="H227" s="10" t="s">
        <v>564</v>
      </c>
      <c r="I227" s="7">
        <v>21</v>
      </c>
      <c r="J227" s="7">
        <v>46</v>
      </c>
      <c r="K227" s="7">
        <v>34</v>
      </c>
      <c r="L227" s="7" t="s">
        <v>16</v>
      </c>
      <c r="M227" s="7" t="s">
        <v>16</v>
      </c>
      <c r="N227" s="7">
        <v>13</v>
      </c>
      <c r="O227" s="6" t="s">
        <v>24</v>
      </c>
      <c r="P227" s="6" t="s">
        <v>47</v>
      </c>
      <c r="Q227" s="7">
        <v>46</v>
      </c>
      <c r="R227" s="7" t="b">
        <v>1</v>
      </c>
      <c r="S227" s="7" t="b">
        <v>1</v>
      </c>
      <c r="T227" s="7" t="s">
        <v>19</v>
      </c>
      <c r="U227" s="11">
        <v>68</v>
      </c>
      <c r="V227" s="11" t="s">
        <v>20</v>
      </c>
      <c r="W227" s="12">
        <v>1.65</v>
      </c>
      <c r="X227" s="12">
        <f t="shared" si="39"/>
        <v>1.35</v>
      </c>
      <c r="Y227" s="13"/>
      <c r="Z227" s="7">
        <f t="shared" si="42"/>
        <v>0</v>
      </c>
      <c r="AA227">
        <f t="shared" si="43"/>
        <v>5</v>
      </c>
      <c r="AB227">
        <f t="shared" si="44"/>
        <v>10</v>
      </c>
      <c r="AC227">
        <f t="shared" si="45"/>
        <v>10</v>
      </c>
      <c r="AD227" s="7">
        <f t="shared" si="46"/>
        <v>75</v>
      </c>
      <c r="AE227" s="7" t="str">
        <f t="shared" si="47"/>
        <v>HT Under 1.5 Goals</v>
      </c>
      <c r="AF227" s="14"/>
      <c r="AG227" s="14" t="str">
        <f t="shared" si="48"/>
        <v>HT Under 1.5 Goals</v>
      </c>
      <c r="AH227" s="14" t="str">
        <f t="shared" si="49"/>
        <v>WON</v>
      </c>
      <c r="AI227" s="14"/>
      <c r="AJ227" s="14" t="str">
        <f t="shared" si="40"/>
        <v>WON</v>
      </c>
      <c r="AL227" s="7" t="str">
        <f t="shared" si="50"/>
        <v>…</v>
      </c>
      <c r="AM227" s="21">
        <f t="shared" si="41"/>
        <v>60.6</v>
      </c>
    </row>
    <row r="228" spans="3:39">
      <c r="D228" s="10" t="s">
        <v>84</v>
      </c>
      <c r="E228" s="15">
        <v>0.66666666666666663</v>
      </c>
      <c r="F228" s="10" t="s">
        <v>565</v>
      </c>
      <c r="G228" s="7" t="s">
        <v>4</v>
      </c>
      <c r="H228" s="10" t="s">
        <v>566</v>
      </c>
      <c r="I228" s="7">
        <v>22</v>
      </c>
      <c r="J228" s="7">
        <v>48</v>
      </c>
      <c r="K228" s="7">
        <v>30</v>
      </c>
      <c r="L228" s="7" t="s">
        <v>16</v>
      </c>
      <c r="M228" s="7" t="s">
        <v>16</v>
      </c>
      <c r="N228" s="7">
        <v>8</v>
      </c>
      <c r="O228" s="6" t="s">
        <v>120</v>
      </c>
      <c r="P228" s="6" t="s">
        <v>61</v>
      </c>
      <c r="Q228" s="7">
        <v>48</v>
      </c>
      <c r="R228" s="7" t="b">
        <v>1</v>
      </c>
      <c r="S228" s="7" t="b">
        <v>1</v>
      </c>
      <c r="T228" s="7" t="s">
        <v>19</v>
      </c>
      <c r="U228" s="11">
        <v>62</v>
      </c>
      <c r="V228" s="11" t="s">
        <v>20</v>
      </c>
      <c r="W228" s="12">
        <v>1.65</v>
      </c>
      <c r="X228" s="12">
        <f t="shared" si="39"/>
        <v>1.35</v>
      </c>
      <c r="Y228" s="13"/>
      <c r="Z228" s="7">
        <f t="shared" si="42"/>
        <v>0</v>
      </c>
      <c r="AA228">
        <f t="shared" si="43"/>
        <v>5</v>
      </c>
      <c r="AB228">
        <f t="shared" si="44"/>
        <v>10</v>
      </c>
      <c r="AC228">
        <f t="shared" si="45"/>
        <v>10</v>
      </c>
      <c r="AD228" s="7">
        <f t="shared" si="46"/>
        <v>75</v>
      </c>
      <c r="AE228" s="7" t="str">
        <f t="shared" si="47"/>
        <v>HT Under 1.5 Goals</v>
      </c>
      <c r="AF228" s="14"/>
      <c r="AG228" s="14" t="str">
        <f t="shared" si="48"/>
        <v>HT Under 1.5 Goals</v>
      </c>
      <c r="AH228" s="14" t="str">
        <f t="shared" si="49"/>
        <v>WON</v>
      </c>
      <c r="AI228" s="14"/>
      <c r="AJ228" s="14" t="str">
        <f t="shared" si="40"/>
        <v>WON</v>
      </c>
      <c r="AL228" s="7" t="str">
        <f t="shared" si="50"/>
        <v>…</v>
      </c>
      <c r="AM228" s="21">
        <f t="shared" si="41"/>
        <v>64.400000000000006</v>
      </c>
    </row>
    <row r="229" spans="3:39">
      <c r="D229" s="10" t="s">
        <v>84</v>
      </c>
      <c r="E229" s="15">
        <v>0.66666666666666663</v>
      </c>
      <c r="F229" s="10" t="s">
        <v>567</v>
      </c>
      <c r="G229" s="7" t="s">
        <v>4</v>
      </c>
      <c r="H229" s="10" t="s">
        <v>568</v>
      </c>
      <c r="I229" s="7">
        <v>19</v>
      </c>
      <c r="J229" s="7">
        <v>46</v>
      </c>
      <c r="K229" s="7">
        <v>35</v>
      </c>
      <c r="L229" s="7" t="s">
        <v>16</v>
      </c>
      <c r="M229" s="7">
        <v>1</v>
      </c>
      <c r="N229" s="7">
        <v>16</v>
      </c>
      <c r="O229" s="6" t="s">
        <v>24</v>
      </c>
      <c r="P229" s="6" t="s">
        <v>24</v>
      </c>
      <c r="Q229" s="7">
        <v>46</v>
      </c>
      <c r="R229" s="7" t="b">
        <v>1</v>
      </c>
      <c r="S229" s="7" t="s">
        <v>19</v>
      </c>
      <c r="T229" s="7" t="s">
        <v>19</v>
      </c>
      <c r="U229" s="11">
        <v>80</v>
      </c>
      <c r="V229" s="11" t="s">
        <v>20</v>
      </c>
      <c r="W229" s="12">
        <v>1.6</v>
      </c>
      <c r="X229" s="12">
        <f t="shared" si="39"/>
        <v>1.3</v>
      </c>
      <c r="Y229" s="13"/>
      <c r="Z229" s="7">
        <f t="shared" si="42"/>
        <v>0</v>
      </c>
      <c r="AA229">
        <f t="shared" si="43"/>
        <v>0</v>
      </c>
      <c r="AB229">
        <f t="shared" si="44"/>
        <v>10</v>
      </c>
      <c r="AC229">
        <f t="shared" si="45"/>
        <v>10</v>
      </c>
      <c r="AD229" s="7">
        <f t="shared" si="46"/>
        <v>70</v>
      </c>
      <c r="AE229" s="7" t="str">
        <f t="shared" si="47"/>
        <v>HT Under 1.5 Goals</v>
      </c>
      <c r="AF229" s="14"/>
      <c r="AG229" s="14" t="str">
        <f t="shared" si="48"/>
        <v>HT Under 1.5 Goals</v>
      </c>
      <c r="AH229" s="14" t="str">
        <f t="shared" si="49"/>
        <v>WON</v>
      </c>
      <c r="AI229" s="14"/>
      <c r="AJ229" s="14" t="str">
        <f t="shared" si="40"/>
        <v>WON</v>
      </c>
      <c r="AL229" s="7" t="str">
        <f t="shared" si="50"/>
        <v>…</v>
      </c>
      <c r="AM229" s="21">
        <f t="shared" si="41"/>
        <v>56</v>
      </c>
    </row>
    <row r="230" spans="3:39">
      <c r="C230" t="s">
        <v>11</v>
      </c>
      <c r="D230" s="10" t="s">
        <v>569</v>
      </c>
      <c r="E230" s="15">
        <v>0.66666666666666663</v>
      </c>
      <c r="F230" s="10" t="s">
        <v>570</v>
      </c>
      <c r="G230" s="7" t="s">
        <v>4</v>
      </c>
      <c r="H230" s="10" t="s">
        <v>571</v>
      </c>
      <c r="I230" s="7">
        <v>30</v>
      </c>
      <c r="J230" s="7">
        <v>43</v>
      </c>
      <c r="K230" s="7">
        <v>28</v>
      </c>
      <c r="L230" s="7" t="s">
        <v>16</v>
      </c>
      <c r="M230" s="7" t="s">
        <v>16</v>
      </c>
      <c r="N230" s="7">
        <v>2</v>
      </c>
      <c r="O230" s="6" t="s">
        <v>47</v>
      </c>
      <c r="P230" s="6" t="s">
        <v>47</v>
      </c>
      <c r="Q230" s="7">
        <v>43</v>
      </c>
      <c r="R230" s="7" t="b">
        <v>1</v>
      </c>
      <c r="S230" s="7" t="b">
        <v>1</v>
      </c>
      <c r="T230" s="7" t="s">
        <v>19</v>
      </c>
      <c r="U230" s="11">
        <v>57</v>
      </c>
      <c r="V230" s="11" t="s">
        <v>42</v>
      </c>
      <c r="W230" s="12">
        <v>1.5</v>
      </c>
      <c r="X230" s="12">
        <f t="shared" si="39"/>
        <v>1.3</v>
      </c>
      <c r="Y230" s="13"/>
      <c r="Z230" s="7">
        <f t="shared" si="42"/>
        <v>0</v>
      </c>
      <c r="AA230">
        <f t="shared" si="43"/>
        <v>10</v>
      </c>
      <c r="AB230">
        <f t="shared" si="44"/>
        <v>5</v>
      </c>
      <c r="AC230">
        <f t="shared" si="45"/>
        <v>5</v>
      </c>
      <c r="AD230" s="7">
        <f t="shared" si="46"/>
        <v>70</v>
      </c>
      <c r="AE230" s="7" t="str">
        <f t="shared" si="47"/>
        <v>HT Under 1.5 Goals</v>
      </c>
      <c r="AF230" s="14"/>
      <c r="AG230" s="14" t="str">
        <f t="shared" si="48"/>
        <v>HT Under 1.5 Goals</v>
      </c>
      <c r="AH230" s="14" t="str">
        <f t="shared" si="49"/>
        <v>WON</v>
      </c>
      <c r="AI230" s="14"/>
      <c r="AJ230" s="14" t="str">
        <f t="shared" si="40"/>
        <v>WON</v>
      </c>
      <c r="AL230" s="7" t="str">
        <f t="shared" si="50"/>
        <v>…</v>
      </c>
      <c r="AM230" s="21">
        <f t="shared" si="41"/>
        <v>69.400000000000006</v>
      </c>
    </row>
    <row r="231" spans="3:39">
      <c r="C231" t="s">
        <v>11</v>
      </c>
      <c r="D231" s="10" t="s">
        <v>569</v>
      </c>
      <c r="E231" s="15">
        <v>0.66666666666666663</v>
      </c>
      <c r="F231" s="10" t="s">
        <v>572</v>
      </c>
      <c r="G231" s="7" t="s">
        <v>4</v>
      </c>
      <c r="H231" s="10" t="s">
        <v>573</v>
      </c>
      <c r="I231" s="7">
        <v>18</v>
      </c>
      <c r="J231" s="7">
        <v>61</v>
      </c>
      <c r="K231" s="7">
        <v>21</v>
      </c>
      <c r="L231" s="7" t="s">
        <v>16</v>
      </c>
      <c r="M231" s="7" t="s">
        <v>16</v>
      </c>
      <c r="N231" s="7">
        <v>3</v>
      </c>
      <c r="O231" s="6" t="s">
        <v>24</v>
      </c>
      <c r="P231" s="6" t="s">
        <v>47</v>
      </c>
      <c r="Q231" s="7" t="b">
        <v>1</v>
      </c>
      <c r="R231" s="7" t="b">
        <v>1</v>
      </c>
      <c r="S231" s="7" t="b">
        <v>1</v>
      </c>
      <c r="T231" s="7" t="s">
        <v>19</v>
      </c>
      <c r="U231" s="11">
        <v>51</v>
      </c>
      <c r="V231" s="11" t="s">
        <v>42</v>
      </c>
      <c r="W231" s="12">
        <v>1.4</v>
      </c>
      <c r="X231" s="12">
        <f t="shared" si="39"/>
        <v>1.25</v>
      </c>
      <c r="Y231" s="13"/>
      <c r="Z231" s="7">
        <f t="shared" si="42"/>
        <v>10</v>
      </c>
      <c r="AA231">
        <f t="shared" si="43"/>
        <v>10</v>
      </c>
      <c r="AB231">
        <f t="shared" si="44"/>
        <v>5</v>
      </c>
      <c r="AC231">
        <f t="shared" si="45"/>
        <v>5</v>
      </c>
      <c r="AD231" s="7">
        <f t="shared" si="46"/>
        <v>80</v>
      </c>
      <c r="AE231" s="7" t="str">
        <f t="shared" si="47"/>
        <v>HT Under 1.5 Goals</v>
      </c>
      <c r="AF231" s="14"/>
      <c r="AG231" s="14" t="str">
        <f t="shared" si="48"/>
        <v>HT Under 1.5 Goals</v>
      </c>
      <c r="AH231" s="14" t="str">
        <f t="shared" si="49"/>
        <v>WON</v>
      </c>
      <c r="AI231" s="14"/>
      <c r="AJ231" s="14" t="str">
        <f t="shared" si="40"/>
        <v>WON</v>
      </c>
      <c r="AL231" s="7" t="str">
        <f t="shared" si="50"/>
        <v>Prime</v>
      </c>
      <c r="AM231" s="21">
        <f t="shared" si="41"/>
        <v>86.262500000000003</v>
      </c>
    </row>
    <row r="232" spans="3:39">
      <c r="C232" t="s">
        <v>11</v>
      </c>
      <c r="D232" s="10" t="s">
        <v>569</v>
      </c>
      <c r="E232" s="15">
        <v>0.66666666666666663</v>
      </c>
      <c r="F232" s="10" t="s">
        <v>574</v>
      </c>
      <c r="G232" s="7" t="s">
        <v>4</v>
      </c>
      <c r="H232" s="10" t="s">
        <v>575</v>
      </c>
      <c r="I232" s="7">
        <v>28</v>
      </c>
      <c r="J232" s="7">
        <v>62</v>
      </c>
      <c r="K232" s="7">
        <v>11</v>
      </c>
      <c r="L232" s="7" t="s">
        <v>16</v>
      </c>
      <c r="M232" s="7">
        <v>1</v>
      </c>
      <c r="N232" s="7">
        <v>17</v>
      </c>
      <c r="O232" s="6" t="s">
        <v>69</v>
      </c>
      <c r="P232" s="6" t="s">
        <v>69</v>
      </c>
      <c r="Q232" s="7" t="b">
        <v>1</v>
      </c>
      <c r="R232" s="7" t="b">
        <v>1</v>
      </c>
      <c r="S232" s="7" t="s">
        <v>19</v>
      </c>
      <c r="T232" s="7" t="s">
        <v>19</v>
      </c>
      <c r="U232" s="11">
        <v>64</v>
      </c>
      <c r="V232" s="11" t="s">
        <v>20</v>
      </c>
      <c r="W232" s="12">
        <v>1.5</v>
      </c>
      <c r="X232" s="12">
        <f t="shared" si="39"/>
        <v>1.3</v>
      </c>
      <c r="Y232" s="13"/>
      <c r="Z232" s="7">
        <f t="shared" si="42"/>
        <v>10</v>
      </c>
      <c r="AA232">
        <f t="shared" si="43"/>
        <v>0</v>
      </c>
      <c r="AB232">
        <f t="shared" si="44"/>
        <v>10</v>
      </c>
      <c r="AC232">
        <f t="shared" si="45"/>
        <v>10</v>
      </c>
      <c r="AD232" s="7">
        <f t="shared" si="46"/>
        <v>80</v>
      </c>
      <c r="AE232" s="7" t="str">
        <f t="shared" si="47"/>
        <v>HT Under 1.5 Goals</v>
      </c>
      <c r="AF232" s="14"/>
      <c r="AG232" s="14" t="str">
        <f t="shared" si="48"/>
        <v>HT Over 0.5 Goals</v>
      </c>
      <c r="AH232" s="14" t="str">
        <f t="shared" si="49"/>
        <v>LOST</v>
      </c>
      <c r="AI232" s="14"/>
      <c r="AJ232" s="14" t="str">
        <f t="shared" si="40"/>
        <v>LOST</v>
      </c>
      <c r="AL232" s="7" t="str">
        <f t="shared" si="50"/>
        <v>…</v>
      </c>
      <c r="AM232" s="21">
        <f t="shared" si="41"/>
        <v>72.174999999999997</v>
      </c>
    </row>
    <row r="233" spans="3:39">
      <c r="D233" s="10" t="s">
        <v>192</v>
      </c>
      <c r="E233" s="15">
        <v>0.66666666666666663</v>
      </c>
      <c r="F233" s="10" t="s">
        <v>576</v>
      </c>
      <c r="G233" s="7" t="s">
        <v>4</v>
      </c>
      <c r="H233" s="10" t="s">
        <v>194</v>
      </c>
      <c r="I233" s="7">
        <v>26</v>
      </c>
      <c r="J233" s="7">
        <v>45</v>
      </c>
      <c r="K233" s="7">
        <v>29</v>
      </c>
      <c r="L233" s="7" t="s">
        <v>16</v>
      </c>
      <c r="M233" s="7">
        <v>2</v>
      </c>
      <c r="N233" s="7">
        <v>3</v>
      </c>
      <c r="O233" s="6" t="s">
        <v>305</v>
      </c>
      <c r="P233" s="6" t="s">
        <v>299</v>
      </c>
      <c r="Q233" s="7">
        <v>45</v>
      </c>
      <c r="R233" s="7" t="b">
        <v>1</v>
      </c>
      <c r="S233" s="7" t="s">
        <v>19</v>
      </c>
      <c r="T233" s="7" t="s">
        <v>19</v>
      </c>
      <c r="U233" s="11">
        <v>56</v>
      </c>
      <c r="V233" s="11" t="s">
        <v>20</v>
      </c>
      <c r="W233" s="12">
        <v>1.5</v>
      </c>
      <c r="X233" s="12">
        <f t="shared" si="39"/>
        <v>1.3</v>
      </c>
      <c r="Y233" s="13"/>
      <c r="Z233" s="7">
        <f t="shared" si="42"/>
        <v>0</v>
      </c>
      <c r="AA233">
        <f t="shared" si="43"/>
        <v>10</v>
      </c>
      <c r="AB233">
        <f t="shared" si="44"/>
        <v>5</v>
      </c>
      <c r="AC233">
        <f t="shared" si="45"/>
        <v>10</v>
      </c>
      <c r="AD233" s="7">
        <f t="shared" si="46"/>
        <v>75</v>
      </c>
      <c r="AE233" s="7" t="str">
        <f t="shared" si="47"/>
        <v>HT Under 1.5 Goals</v>
      </c>
      <c r="AF233" s="14"/>
      <c r="AG233" s="14" t="str">
        <f t="shared" si="48"/>
        <v>HT Over 0.5 Goals</v>
      </c>
      <c r="AH233" s="14" t="str">
        <f t="shared" si="49"/>
        <v>LOST</v>
      </c>
      <c r="AI233" s="14"/>
      <c r="AJ233" s="14" t="str">
        <f t="shared" si="40"/>
        <v>LOST</v>
      </c>
      <c r="AL233" s="7" t="str">
        <f t="shared" si="50"/>
        <v>…</v>
      </c>
      <c r="AM233" s="21">
        <f t="shared" si="41"/>
        <v>63.2</v>
      </c>
    </row>
    <row r="234" spans="3:39">
      <c r="C234" t="s">
        <v>11</v>
      </c>
      <c r="D234" s="10" t="s">
        <v>279</v>
      </c>
      <c r="E234" s="15">
        <v>0.6875</v>
      </c>
      <c r="F234" s="10" t="s">
        <v>577</v>
      </c>
      <c r="G234" s="7" t="s">
        <v>4</v>
      </c>
      <c r="H234" s="10" t="s">
        <v>578</v>
      </c>
      <c r="I234" s="7">
        <v>15</v>
      </c>
      <c r="J234" s="7">
        <v>51</v>
      </c>
      <c r="K234" s="7">
        <v>35</v>
      </c>
      <c r="L234" s="7" t="s">
        <v>16</v>
      </c>
      <c r="M234" s="7">
        <v>2</v>
      </c>
      <c r="N234" s="7">
        <v>20</v>
      </c>
      <c r="O234" s="6" t="s">
        <v>24</v>
      </c>
      <c r="P234" s="6" t="s">
        <v>69</v>
      </c>
      <c r="Q234" s="7">
        <v>51</v>
      </c>
      <c r="R234" s="7" t="b">
        <v>1</v>
      </c>
      <c r="S234" s="7" t="s">
        <v>19</v>
      </c>
      <c r="T234" s="7" t="s">
        <v>19</v>
      </c>
      <c r="U234" s="11">
        <v>59</v>
      </c>
      <c r="V234" s="11" t="s">
        <v>20</v>
      </c>
      <c r="W234" s="12">
        <v>1.5</v>
      </c>
      <c r="X234" s="12">
        <f t="shared" si="39"/>
        <v>1.3</v>
      </c>
      <c r="Y234" s="13"/>
      <c r="Z234" s="7">
        <f t="shared" si="42"/>
        <v>0</v>
      </c>
      <c r="AA234">
        <f t="shared" si="43"/>
        <v>0</v>
      </c>
      <c r="AB234">
        <f t="shared" si="44"/>
        <v>5</v>
      </c>
      <c r="AC234">
        <f t="shared" si="45"/>
        <v>10</v>
      </c>
      <c r="AD234" s="7">
        <f t="shared" si="46"/>
        <v>65</v>
      </c>
      <c r="AE234" s="7" t="str">
        <f t="shared" si="47"/>
        <v>HT Under 1.5 Goals</v>
      </c>
      <c r="AF234" s="14"/>
      <c r="AG234" s="14" t="str">
        <f t="shared" si="48"/>
        <v>HT Under 1.5 Goals</v>
      </c>
      <c r="AH234" s="14" t="str">
        <f t="shared" si="49"/>
        <v>WON</v>
      </c>
      <c r="AI234" s="14"/>
      <c r="AJ234" s="14" t="str">
        <f t="shared" si="40"/>
        <v>WON</v>
      </c>
      <c r="AL234" s="7" t="str">
        <f t="shared" si="50"/>
        <v>…</v>
      </c>
      <c r="AM234" s="21">
        <f t="shared" si="41"/>
        <v>67.737499999999997</v>
      </c>
    </row>
    <row r="235" spans="3:39">
      <c r="C235" t="s">
        <v>11</v>
      </c>
      <c r="D235" s="10" t="s">
        <v>97</v>
      </c>
      <c r="E235" s="15">
        <v>0.70833333333333337</v>
      </c>
      <c r="F235" s="10" t="s">
        <v>579</v>
      </c>
      <c r="G235" s="7" t="s">
        <v>4</v>
      </c>
      <c r="H235" s="10" t="s">
        <v>580</v>
      </c>
      <c r="I235" s="7">
        <v>30</v>
      </c>
      <c r="J235" s="7">
        <v>60</v>
      </c>
      <c r="K235" s="7">
        <v>10</v>
      </c>
      <c r="L235" s="7" t="s">
        <v>16</v>
      </c>
      <c r="M235" s="7" t="s">
        <v>16</v>
      </c>
      <c r="N235" s="7">
        <v>20</v>
      </c>
      <c r="O235" s="6" t="s">
        <v>24</v>
      </c>
      <c r="P235" s="6" t="s">
        <v>120</v>
      </c>
      <c r="Q235" s="7" t="b">
        <v>1</v>
      </c>
      <c r="R235" s="7" t="b">
        <v>1</v>
      </c>
      <c r="S235" s="7" t="b">
        <v>1</v>
      </c>
      <c r="T235" s="7" t="s">
        <v>19</v>
      </c>
      <c r="U235" s="11">
        <v>60</v>
      </c>
      <c r="V235" s="11" t="s">
        <v>20</v>
      </c>
      <c r="W235" s="12">
        <v>1.5</v>
      </c>
      <c r="X235" s="12">
        <f t="shared" si="39"/>
        <v>1.3</v>
      </c>
      <c r="Y235" s="13"/>
      <c r="Z235" s="7">
        <f t="shared" si="42"/>
        <v>10</v>
      </c>
      <c r="AA235">
        <f t="shared" si="43"/>
        <v>0</v>
      </c>
      <c r="AB235">
        <f t="shared" si="44"/>
        <v>5</v>
      </c>
      <c r="AC235">
        <f t="shared" si="45"/>
        <v>10</v>
      </c>
      <c r="AD235" s="7">
        <f t="shared" si="46"/>
        <v>75</v>
      </c>
      <c r="AE235" s="7" t="str">
        <f t="shared" si="47"/>
        <v>HT Under 1.5 Goals</v>
      </c>
      <c r="AF235" s="14"/>
      <c r="AG235" s="14" t="str">
        <f t="shared" si="48"/>
        <v>HT Under 1.5 Goals</v>
      </c>
      <c r="AH235" s="14" t="str">
        <f t="shared" si="49"/>
        <v>WON</v>
      </c>
      <c r="AI235" s="14"/>
      <c r="AJ235" s="14" t="str">
        <f t="shared" si="40"/>
        <v>WON</v>
      </c>
      <c r="AL235" s="7" t="str">
        <f t="shared" si="50"/>
        <v>…</v>
      </c>
      <c r="AM235" s="21">
        <f t="shared" si="41"/>
        <v>75.75</v>
      </c>
    </row>
    <row r="236" spans="3:39">
      <c r="C236" t="s">
        <v>11</v>
      </c>
      <c r="D236" s="10" t="s">
        <v>97</v>
      </c>
      <c r="E236" s="15">
        <v>0.70833333333333337</v>
      </c>
      <c r="F236" s="10" t="s">
        <v>581</v>
      </c>
      <c r="G236" s="7" t="s">
        <v>4</v>
      </c>
      <c r="H236" s="10" t="s">
        <v>582</v>
      </c>
      <c r="I236" s="7">
        <v>34</v>
      </c>
      <c r="J236" s="7">
        <v>46</v>
      </c>
      <c r="K236" s="7">
        <v>20</v>
      </c>
      <c r="L236" s="7" t="s">
        <v>16</v>
      </c>
      <c r="M236" s="7" t="s">
        <v>16</v>
      </c>
      <c r="N236" s="7">
        <v>14</v>
      </c>
      <c r="O236" s="6" t="s">
        <v>24</v>
      </c>
      <c r="P236" s="6" t="s">
        <v>120</v>
      </c>
      <c r="Q236" s="7">
        <v>46</v>
      </c>
      <c r="R236" s="7" t="b">
        <v>1</v>
      </c>
      <c r="S236" s="7" t="b">
        <v>1</v>
      </c>
      <c r="T236" s="7" t="s">
        <v>19</v>
      </c>
      <c r="U236" s="11">
        <v>50</v>
      </c>
      <c r="V236" s="11" t="s">
        <v>20</v>
      </c>
      <c r="W236" s="12">
        <v>1.65</v>
      </c>
      <c r="X236" s="12">
        <f t="shared" si="39"/>
        <v>1.35</v>
      </c>
      <c r="Y236" s="13"/>
      <c r="Z236" s="7">
        <f t="shared" si="42"/>
        <v>0</v>
      </c>
      <c r="AA236">
        <f t="shared" si="43"/>
        <v>5</v>
      </c>
      <c r="AB236">
        <f t="shared" si="44"/>
        <v>5</v>
      </c>
      <c r="AC236">
        <f t="shared" si="45"/>
        <v>10</v>
      </c>
      <c r="AD236" s="7">
        <f t="shared" si="46"/>
        <v>70</v>
      </c>
      <c r="AE236" s="7" t="str">
        <f t="shared" si="47"/>
        <v>HT Under 1.5 Goals</v>
      </c>
      <c r="AF236" s="14"/>
      <c r="AG236" s="14" t="str">
        <f t="shared" si="48"/>
        <v>HT Under 1.5 Goals</v>
      </c>
      <c r="AH236" s="14" t="str">
        <f t="shared" si="49"/>
        <v>WON</v>
      </c>
      <c r="AI236" s="14"/>
      <c r="AJ236" s="14" t="str">
        <f t="shared" si="40"/>
        <v>WON</v>
      </c>
      <c r="AL236" s="7" t="str">
        <f t="shared" si="50"/>
        <v>…</v>
      </c>
      <c r="AM236" s="21">
        <f t="shared" si="41"/>
        <v>56</v>
      </c>
    </row>
    <row r="237" spans="3:39">
      <c r="D237" s="10" t="s">
        <v>234</v>
      </c>
      <c r="E237" s="15">
        <v>0.70833333333333337</v>
      </c>
      <c r="F237" s="10" t="s">
        <v>247</v>
      </c>
      <c r="G237" s="7" t="s">
        <v>4</v>
      </c>
      <c r="H237" s="10" t="s">
        <v>583</v>
      </c>
      <c r="I237" s="7">
        <v>33</v>
      </c>
      <c r="J237" s="7">
        <v>44</v>
      </c>
      <c r="K237" s="7">
        <v>23</v>
      </c>
      <c r="L237" s="7" t="s">
        <v>16</v>
      </c>
      <c r="M237" s="7">
        <v>1</v>
      </c>
      <c r="N237" s="7">
        <v>10</v>
      </c>
      <c r="O237" s="6" t="s">
        <v>47</v>
      </c>
      <c r="P237" s="6" t="s">
        <v>297</v>
      </c>
      <c r="Q237" s="7">
        <v>44</v>
      </c>
      <c r="R237" s="7" t="b">
        <v>1</v>
      </c>
      <c r="S237" s="7" t="s">
        <v>19</v>
      </c>
      <c r="T237" s="7" t="s">
        <v>19</v>
      </c>
      <c r="U237" s="11">
        <v>35</v>
      </c>
      <c r="V237" s="11" t="s">
        <v>48</v>
      </c>
      <c r="W237" s="12">
        <v>1.7</v>
      </c>
      <c r="X237" s="12">
        <f t="shared" si="39"/>
        <v>1.35</v>
      </c>
      <c r="Y237" s="13"/>
      <c r="Z237" s="7">
        <f t="shared" si="42"/>
        <v>0</v>
      </c>
      <c r="AA237">
        <f t="shared" si="43"/>
        <v>5</v>
      </c>
      <c r="AB237">
        <f t="shared" si="44"/>
        <v>0</v>
      </c>
      <c r="AC237">
        <f t="shared" si="45"/>
        <v>0</v>
      </c>
      <c r="AD237" s="7">
        <f t="shared" si="46"/>
        <v>55</v>
      </c>
      <c r="AE237" s="7" t="str">
        <f t="shared" si="47"/>
        <v>HT Over 0.5 Goals</v>
      </c>
      <c r="AF237" s="14"/>
      <c r="AG237" s="14" t="str">
        <f t="shared" si="48"/>
        <v>HT Under 1.5 Goals</v>
      </c>
      <c r="AH237" s="14" t="str">
        <f t="shared" si="49"/>
        <v>WON</v>
      </c>
      <c r="AI237" s="14"/>
      <c r="AJ237" s="14" t="str">
        <f t="shared" si="40"/>
        <v>WON</v>
      </c>
      <c r="AL237" s="7" t="str">
        <f t="shared" si="50"/>
        <v>…</v>
      </c>
      <c r="AM237" s="21">
        <f t="shared" si="41"/>
        <v>45</v>
      </c>
    </row>
    <row r="238" spans="3:39">
      <c r="D238" s="10" t="s">
        <v>234</v>
      </c>
      <c r="E238" s="15">
        <v>0.70833333333333337</v>
      </c>
      <c r="F238" s="10" t="s">
        <v>584</v>
      </c>
      <c r="G238" s="7" t="s">
        <v>4</v>
      </c>
      <c r="H238" s="10" t="s">
        <v>235</v>
      </c>
      <c r="I238" s="7">
        <v>25</v>
      </c>
      <c r="J238" s="7">
        <v>54</v>
      </c>
      <c r="K238" s="7">
        <v>22</v>
      </c>
      <c r="L238" s="7" t="s">
        <v>16</v>
      </c>
      <c r="M238" s="7" t="s">
        <v>16</v>
      </c>
      <c r="N238" s="7">
        <v>3</v>
      </c>
      <c r="O238" s="6" t="s">
        <v>24</v>
      </c>
      <c r="P238" s="6" t="s">
        <v>298</v>
      </c>
      <c r="Q238" s="7" t="b">
        <v>1</v>
      </c>
      <c r="R238" s="7" t="b">
        <v>1</v>
      </c>
      <c r="S238" s="7" t="b">
        <v>1</v>
      </c>
      <c r="T238" s="7" t="s">
        <v>19</v>
      </c>
      <c r="U238" s="11">
        <v>46</v>
      </c>
      <c r="V238" s="11" t="s">
        <v>48</v>
      </c>
      <c r="W238" s="12">
        <v>1.65</v>
      </c>
      <c r="X238" s="12">
        <f t="shared" si="39"/>
        <v>1.35</v>
      </c>
      <c r="Y238" s="13"/>
      <c r="Z238" s="7">
        <f t="shared" si="42"/>
        <v>10</v>
      </c>
      <c r="AA238">
        <f t="shared" si="43"/>
        <v>10</v>
      </c>
      <c r="AB238">
        <f t="shared" si="44"/>
        <v>0</v>
      </c>
      <c r="AC238">
        <f t="shared" si="45"/>
        <v>0</v>
      </c>
      <c r="AD238" s="7">
        <f t="shared" si="46"/>
        <v>70</v>
      </c>
      <c r="AE238" s="7" t="str">
        <f t="shared" si="47"/>
        <v>HT Under 1.5 Goals</v>
      </c>
      <c r="AF238" s="14"/>
      <c r="AG238" s="14" t="str">
        <f t="shared" si="48"/>
        <v>HT Under 1.5 Goals</v>
      </c>
      <c r="AH238" s="14" t="str">
        <f t="shared" si="49"/>
        <v>WON</v>
      </c>
      <c r="AI238" s="14"/>
      <c r="AJ238" s="14" t="str">
        <f t="shared" si="40"/>
        <v>WON</v>
      </c>
      <c r="AL238" s="7" t="str">
        <f t="shared" si="50"/>
        <v>…</v>
      </c>
      <c r="AM238" s="21">
        <f t="shared" si="41"/>
        <v>73.875</v>
      </c>
    </row>
    <row r="239" spans="3:39">
      <c r="D239" s="10" t="s">
        <v>545</v>
      </c>
      <c r="E239" s="15">
        <v>0.70833333333333337</v>
      </c>
      <c r="F239" s="10" t="s">
        <v>585</v>
      </c>
      <c r="G239" s="7" t="s">
        <v>4</v>
      </c>
      <c r="H239" s="10" t="s">
        <v>586</v>
      </c>
      <c r="I239" s="7">
        <v>45</v>
      </c>
      <c r="J239" s="7">
        <v>43</v>
      </c>
      <c r="K239" s="7">
        <v>12</v>
      </c>
      <c r="L239" s="7">
        <v>1</v>
      </c>
      <c r="M239" s="7">
        <v>1</v>
      </c>
      <c r="N239" s="7">
        <v>33</v>
      </c>
      <c r="O239" s="6" t="s">
        <v>24</v>
      </c>
      <c r="P239" s="6" t="s">
        <v>24</v>
      </c>
      <c r="Q239" s="7">
        <v>43</v>
      </c>
      <c r="R239" s="7" t="b">
        <v>0</v>
      </c>
      <c r="S239" s="7" t="s">
        <v>19</v>
      </c>
      <c r="T239" s="7" t="s">
        <v>19</v>
      </c>
      <c r="U239" s="11">
        <v>76</v>
      </c>
      <c r="V239" s="11"/>
      <c r="W239" s="12">
        <v>1.5</v>
      </c>
      <c r="X239" s="12">
        <f t="shared" si="39"/>
        <v>1.3</v>
      </c>
      <c r="Y239" s="13"/>
      <c r="Z239" s="7">
        <f t="shared" si="42"/>
        <v>0</v>
      </c>
      <c r="AA239">
        <f t="shared" si="43"/>
        <v>0</v>
      </c>
      <c r="AB239">
        <f t="shared" si="44"/>
        <v>10</v>
      </c>
      <c r="AC239">
        <f t="shared" si="45"/>
        <v>0</v>
      </c>
      <c r="AD239" s="7">
        <f t="shared" si="46"/>
        <v>60</v>
      </c>
      <c r="AE239" s="7" t="str">
        <f t="shared" si="47"/>
        <v>HT Under 1.5 Goals</v>
      </c>
      <c r="AF239" s="14"/>
      <c r="AG239" s="14" t="str">
        <f t="shared" si="48"/>
        <v>HT Under 1.5 Goals</v>
      </c>
      <c r="AH239" s="14" t="str">
        <f t="shared" si="49"/>
        <v>WON</v>
      </c>
      <c r="AI239" s="14"/>
      <c r="AJ239" s="14" t="str">
        <f t="shared" si="40"/>
        <v>WON</v>
      </c>
      <c r="AL239" s="7" t="str">
        <f t="shared" si="50"/>
        <v>…</v>
      </c>
      <c r="AM239" s="21">
        <f t="shared" si="41"/>
        <v>55.2</v>
      </c>
    </row>
    <row r="240" spans="3:39">
      <c r="D240" s="10" t="s">
        <v>409</v>
      </c>
      <c r="E240" s="15">
        <v>0.70833333333333337</v>
      </c>
      <c r="F240" s="10" t="s">
        <v>587</v>
      </c>
      <c r="G240" s="7" t="s">
        <v>4</v>
      </c>
      <c r="H240" s="10" t="s">
        <v>588</v>
      </c>
      <c r="I240" s="7">
        <v>11</v>
      </c>
      <c r="J240" s="7">
        <v>58</v>
      </c>
      <c r="K240" s="7">
        <v>31</v>
      </c>
      <c r="L240" s="7" t="s">
        <v>16</v>
      </c>
      <c r="M240" s="7">
        <v>2</v>
      </c>
      <c r="N240" s="7">
        <v>20</v>
      </c>
      <c r="O240" s="6" t="s">
        <v>120</v>
      </c>
      <c r="P240" s="6" t="s">
        <v>61</v>
      </c>
      <c r="Q240" s="7" t="b">
        <v>1</v>
      </c>
      <c r="R240" s="7" t="b">
        <v>1</v>
      </c>
      <c r="S240" s="7" t="s">
        <v>19</v>
      </c>
      <c r="T240" s="7" t="s">
        <v>19</v>
      </c>
      <c r="U240" s="11">
        <v>71</v>
      </c>
      <c r="V240" s="11" t="s">
        <v>20</v>
      </c>
      <c r="W240" s="12">
        <v>1.55</v>
      </c>
      <c r="X240" s="12">
        <f t="shared" si="39"/>
        <v>1.3</v>
      </c>
      <c r="Y240" s="13"/>
      <c r="Z240" s="7">
        <f t="shared" si="42"/>
        <v>10</v>
      </c>
      <c r="AA240">
        <f t="shared" si="43"/>
        <v>0</v>
      </c>
      <c r="AB240">
        <f t="shared" si="44"/>
        <v>10</v>
      </c>
      <c r="AC240">
        <f t="shared" si="45"/>
        <v>10</v>
      </c>
      <c r="AD240" s="7">
        <f t="shared" si="46"/>
        <v>80</v>
      </c>
      <c r="AE240" s="7" t="str">
        <f t="shared" si="47"/>
        <v>HT Under 1.5 Goals</v>
      </c>
      <c r="AF240" s="14"/>
      <c r="AG240" s="14" t="str">
        <f t="shared" si="48"/>
        <v>HT Under 1.5 Goals</v>
      </c>
      <c r="AH240" s="14" t="str">
        <f t="shared" si="49"/>
        <v>WON</v>
      </c>
      <c r="AI240" s="14"/>
      <c r="AJ240" s="14" t="str">
        <f t="shared" si="40"/>
        <v>WON</v>
      </c>
      <c r="AL240" s="7" t="str">
        <f t="shared" si="50"/>
        <v>…</v>
      </c>
      <c r="AM240" s="21">
        <f t="shared" si="41"/>
        <v>72.325000000000003</v>
      </c>
    </row>
    <row r="241" spans="3:39">
      <c r="D241" s="10" t="s">
        <v>409</v>
      </c>
      <c r="E241" s="15">
        <v>0.70833333333333337</v>
      </c>
      <c r="F241" s="10" t="s">
        <v>589</v>
      </c>
      <c r="G241" s="7" t="s">
        <v>4</v>
      </c>
      <c r="H241" s="10" t="s">
        <v>590</v>
      </c>
      <c r="I241" s="7">
        <v>24</v>
      </c>
      <c r="J241" s="7">
        <v>55</v>
      </c>
      <c r="K241" s="7">
        <v>20</v>
      </c>
      <c r="L241" s="7" t="s">
        <v>16</v>
      </c>
      <c r="M241" s="7">
        <v>1</v>
      </c>
      <c r="N241" s="7">
        <v>4</v>
      </c>
      <c r="O241" s="6" t="s">
        <v>120</v>
      </c>
      <c r="P241" s="6" t="s">
        <v>61</v>
      </c>
      <c r="Q241" s="7" t="b">
        <v>1</v>
      </c>
      <c r="R241" s="7" t="b">
        <v>1</v>
      </c>
      <c r="S241" s="7" t="s">
        <v>19</v>
      </c>
      <c r="T241" s="7" t="s">
        <v>19</v>
      </c>
      <c r="U241" s="11">
        <v>69</v>
      </c>
      <c r="V241" s="11" t="s">
        <v>48</v>
      </c>
      <c r="W241" s="12">
        <v>1.6</v>
      </c>
      <c r="X241" s="12">
        <f t="shared" si="39"/>
        <v>1.3</v>
      </c>
      <c r="Y241" s="13"/>
      <c r="Z241" s="7">
        <f t="shared" si="42"/>
        <v>10</v>
      </c>
      <c r="AA241">
        <f t="shared" si="43"/>
        <v>10</v>
      </c>
      <c r="AB241">
        <f t="shared" si="44"/>
        <v>10</v>
      </c>
      <c r="AC241">
        <f t="shared" si="45"/>
        <v>0</v>
      </c>
      <c r="AD241" s="7">
        <f t="shared" si="46"/>
        <v>80</v>
      </c>
      <c r="AE241" s="7" t="str">
        <f t="shared" si="47"/>
        <v>HT Under 1.5 Goals</v>
      </c>
      <c r="AF241" s="14"/>
      <c r="AG241" s="14" t="str">
        <f t="shared" si="48"/>
        <v>HT Under 1.5 Goals</v>
      </c>
      <c r="AH241" s="14" t="str">
        <f t="shared" si="49"/>
        <v>WON</v>
      </c>
      <c r="AI241" s="14"/>
      <c r="AJ241" s="14" t="str">
        <f t="shared" si="40"/>
        <v>WON</v>
      </c>
      <c r="AL241" s="7" t="str">
        <f t="shared" si="50"/>
        <v>…</v>
      </c>
      <c r="AM241" s="21">
        <f t="shared" si="41"/>
        <v>81.987499999999997</v>
      </c>
    </row>
    <row r="242" spans="3:39">
      <c r="D242" s="10" t="s">
        <v>409</v>
      </c>
      <c r="E242" s="15">
        <v>0.70833333333333337</v>
      </c>
      <c r="F242" s="10" t="s">
        <v>591</v>
      </c>
      <c r="G242" s="7" t="s">
        <v>4</v>
      </c>
      <c r="H242" s="10" t="s">
        <v>592</v>
      </c>
      <c r="I242" s="7">
        <v>19</v>
      </c>
      <c r="J242" s="7">
        <v>58</v>
      </c>
      <c r="K242" s="7">
        <v>24</v>
      </c>
      <c r="L242" s="7" t="s">
        <v>16</v>
      </c>
      <c r="M242" s="7">
        <v>2</v>
      </c>
      <c r="N242" s="7">
        <v>5</v>
      </c>
      <c r="O242" s="6" t="s">
        <v>24</v>
      </c>
      <c r="P242" s="6" t="s">
        <v>24</v>
      </c>
      <c r="Q242" s="7" t="b">
        <v>1</v>
      </c>
      <c r="R242" s="7" t="b">
        <v>1</v>
      </c>
      <c r="S242" s="7" t="s">
        <v>19</v>
      </c>
      <c r="T242" s="7" t="s">
        <v>19</v>
      </c>
      <c r="U242" s="11">
        <v>60</v>
      </c>
      <c r="V242" s="11" t="s">
        <v>48</v>
      </c>
      <c r="W242" s="12">
        <v>1.6</v>
      </c>
      <c r="X242" s="12">
        <f t="shared" si="39"/>
        <v>1.3</v>
      </c>
      <c r="Y242" s="13"/>
      <c r="Z242" s="7">
        <f t="shared" si="42"/>
        <v>10</v>
      </c>
      <c r="AA242">
        <f t="shared" si="43"/>
        <v>10</v>
      </c>
      <c r="AB242">
        <f t="shared" si="44"/>
        <v>5</v>
      </c>
      <c r="AC242">
        <f t="shared" si="45"/>
        <v>0</v>
      </c>
      <c r="AD242" s="7">
        <f t="shared" si="46"/>
        <v>75</v>
      </c>
      <c r="AE242" s="7" t="str">
        <f t="shared" si="47"/>
        <v>HT Under 1.5 Goals</v>
      </c>
      <c r="AF242" s="14"/>
      <c r="AG242" s="14" t="str">
        <f t="shared" si="48"/>
        <v>HT Under 1.5 Goals</v>
      </c>
      <c r="AH242" s="14" t="str">
        <f t="shared" si="49"/>
        <v>WON</v>
      </c>
      <c r="AI242" s="14"/>
      <c r="AJ242" s="14" t="str">
        <f t="shared" si="40"/>
        <v>WON</v>
      </c>
      <c r="AL242" s="7" t="str">
        <f t="shared" si="50"/>
        <v>…</v>
      </c>
      <c r="AM242" s="21">
        <f t="shared" si="41"/>
        <v>80.125</v>
      </c>
    </row>
    <row r="243" spans="3:39">
      <c r="C243" t="s">
        <v>11</v>
      </c>
      <c r="D243" s="10" t="s">
        <v>92</v>
      </c>
      <c r="E243" s="15">
        <v>0.71875</v>
      </c>
      <c r="F243" s="10" t="s">
        <v>169</v>
      </c>
      <c r="G243" s="7" t="s">
        <v>4</v>
      </c>
      <c r="H243" s="10" t="s">
        <v>593</v>
      </c>
      <c r="I243" s="7">
        <v>32</v>
      </c>
      <c r="J243" s="7">
        <v>48</v>
      </c>
      <c r="K243" s="7">
        <v>20</v>
      </c>
      <c r="L243" s="7" t="s">
        <v>16</v>
      </c>
      <c r="M243" s="7" t="s">
        <v>16</v>
      </c>
      <c r="N243" s="7">
        <v>12</v>
      </c>
      <c r="O243" s="6" t="s">
        <v>75</v>
      </c>
      <c r="P243" s="6" t="s">
        <v>33</v>
      </c>
      <c r="Q243" s="7">
        <v>48</v>
      </c>
      <c r="R243" s="7" t="b">
        <v>1</v>
      </c>
      <c r="S243" s="7" t="b">
        <v>1</v>
      </c>
      <c r="T243" s="7" t="s">
        <v>19</v>
      </c>
      <c r="U243" s="11">
        <v>47</v>
      </c>
      <c r="V243" s="11" t="s">
        <v>20</v>
      </c>
      <c r="W243" s="12">
        <v>1.65</v>
      </c>
      <c r="X243" s="12">
        <f t="shared" si="39"/>
        <v>1.35</v>
      </c>
      <c r="Y243" s="13"/>
      <c r="Z243" s="7">
        <f t="shared" si="42"/>
        <v>0</v>
      </c>
      <c r="AA243">
        <f t="shared" si="43"/>
        <v>5</v>
      </c>
      <c r="AB243">
        <f t="shared" si="44"/>
        <v>0</v>
      </c>
      <c r="AC243">
        <f t="shared" si="45"/>
        <v>10</v>
      </c>
      <c r="AD243" s="7">
        <f t="shared" si="46"/>
        <v>65</v>
      </c>
      <c r="AE243" s="7" t="str">
        <f t="shared" si="47"/>
        <v>HT Under 1.5 Goals</v>
      </c>
      <c r="AF243" s="14"/>
      <c r="AG243" s="14" t="str">
        <f t="shared" si="48"/>
        <v>HT Over 0.5 Goals</v>
      </c>
      <c r="AH243" s="14" t="str">
        <f t="shared" si="49"/>
        <v>LOST</v>
      </c>
      <c r="AI243" s="14"/>
      <c r="AJ243" s="14" t="str">
        <f t="shared" si="40"/>
        <v>LOST</v>
      </c>
      <c r="AL243" s="7" t="str">
        <f t="shared" si="50"/>
        <v>…</v>
      </c>
      <c r="AM243" s="21">
        <f t="shared" si="41"/>
        <v>48</v>
      </c>
    </row>
    <row r="244" spans="3:39">
      <c r="C244" t="s">
        <v>11</v>
      </c>
      <c r="D244" s="10" t="s">
        <v>92</v>
      </c>
      <c r="E244" s="15">
        <v>0.71875</v>
      </c>
      <c r="F244" s="10" t="s">
        <v>267</v>
      </c>
      <c r="G244" s="7" t="s">
        <v>4</v>
      </c>
      <c r="H244" s="10" t="s">
        <v>594</v>
      </c>
      <c r="I244" s="7">
        <v>25</v>
      </c>
      <c r="J244" s="7">
        <v>45</v>
      </c>
      <c r="K244" s="7">
        <v>29</v>
      </c>
      <c r="L244" s="7" t="s">
        <v>16</v>
      </c>
      <c r="M244" s="7" t="s">
        <v>16</v>
      </c>
      <c r="N244" s="7">
        <v>4</v>
      </c>
      <c r="O244" s="6" t="s">
        <v>69</v>
      </c>
      <c r="P244" s="6" t="s">
        <v>298</v>
      </c>
      <c r="Q244" s="7">
        <v>45</v>
      </c>
      <c r="R244" s="7" t="b">
        <v>1</v>
      </c>
      <c r="S244" s="7" t="b">
        <v>1</v>
      </c>
      <c r="T244" s="7" t="s">
        <v>19</v>
      </c>
      <c r="U244" s="11">
        <v>49</v>
      </c>
      <c r="V244" s="11" t="s">
        <v>20</v>
      </c>
      <c r="W244" s="12">
        <v>1.4</v>
      </c>
      <c r="X244" s="12">
        <f t="shared" si="39"/>
        <v>1.25</v>
      </c>
      <c r="Y244" s="13"/>
      <c r="Z244" s="7">
        <f t="shared" si="42"/>
        <v>0</v>
      </c>
      <c r="AA244">
        <f t="shared" si="43"/>
        <v>10</v>
      </c>
      <c r="AB244">
        <f t="shared" si="44"/>
        <v>5</v>
      </c>
      <c r="AC244">
        <f t="shared" si="45"/>
        <v>10</v>
      </c>
      <c r="AD244" s="7">
        <f t="shared" si="46"/>
        <v>75</v>
      </c>
      <c r="AE244" s="7" t="str">
        <f t="shared" si="47"/>
        <v>HT Under 1.5 Goals</v>
      </c>
      <c r="AF244" s="14"/>
      <c r="AG244" s="14" t="str">
        <f t="shared" si="48"/>
        <v>HT Over 0.5 Goals</v>
      </c>
      <c r="AH244" s="14" t="str">
        <f t="shared" si="49"/>
        <v>LOST</v>
      </c>
      <c r="AI244" s="14"/>
      <c r="AJ244" s="14" t="str">
        <f t="shared" si="40"/>
        <v>LOST</v>
      </c>
      <c r="AL244" s="7" t="str">
        <f t="shared" si="50"/>
        <v>…</v>
      </c>
      <c r="AM244" s="21">
        <f t="shared" si="41"/>
        <v>56</v>
      </c>
    </row>
    <row r="245" spans="3:39">
      <c r="D245" s="10" t="s">
        <v>526</v>
      </c>
      <c r="E245" s="15">
        <v>0.72916666666666663</v>
      </c>
      <c r="F245" s="10" t="s">
        <v>595</v>
      </c>
      <c r="G245" s="7" t="s">
        <v>4</v>
      </c>
      <c r="H245" s="10" t="s">
        <v>596</v>
      </c>
      <c r="I245" s="7">
        <v>21</v>
      </c>
      <c r="J245" s="7">
        <v>46</v>
      </c>
      <c r="K245" s="7">
        <v>33</v>
      </c>
      <c r="L245" s="7" t="s">
        <v>16</v>
      </c>
      <c r="M245" s="7">
        <v>2</v>
      </c>
      <c r="N245" s="7">
        <v>12</v>
      </c>
      <c r="O245" s="6" t="s">
        <v>69</v>
      </c>
      <c r="P245" s="6" t="s">
        <v>405</v>
      </c>
      <c r="Q245" s="7">
        <v>46</v>
      </c>
      <c r="R245" s="7" t="b">
        <v>1</v>
      </c>
      <c r="S245" s="7" t="s">
        <v>19</v>
      </c>
      <c r="T245" s="7" t="s">
        <v>19</v>
      </c>
      <c r="U245" s="11">
        <v>57</v>
      </c>
      <c r="V245" s="11" t="s">
        <v>48</v>
      </c>
      <c r="W245" s="12">
        <v>1.55</v>
      </c>
      <c r="X245" s="12">
        <f t="shared" si="39"/>
        <v>1.3</v>
      </c>
      <c r="Y245" s="13"/>
      <c r="Z245" s="7">
        <f t="shared" si="42"/>
        <v>0</v>
      </c>
      <c r="AA245">
        <f t="shared" si="43"/>
        <v>5</v>
      </c>
      <c r="AB245">
        <f t="shared" si="44"/>
        <v>5</v>
      </c>
      <c r="AC245">
        <f t="shared" si="45"/>
        <v>0</v>
      </c>
      <c r="AD245" s="7">
        <f t="shared" si="46"/>
        <v>60</v>
      </c>
      <c r="AE245" s="7" t="str">
        <f t="shared" si="47"/>
        <v>HT Under 1.5 Goals</v>
      </c>
      <c r="AF245" s="14"/>
      <c r="AG245" s="14" t="str">
        <f t="shared" si="48"/>
        <v>HT Over 0.5 Goals</v>
      </c>
      <c r="AH245" s="14" t="str">
        <f t="shared" si="49"/>
        <v>LOST</v>
      </c>
      <c r="AI245" s="14"/>
      <c r="AJ245" s="14" t="str">
        <f t="shared" si="40"/>
        <v>LOST</v>
      </c>
      <c r="AL245" s="7" t="str">
        <f t="shared" si="50"/>
        <v>…</v>
      </c>
      <c r="AM245" s="21">
        <f t="shared" si="41"/>
        <v>54.4</v>
      </c>
    </row>
    <row r="246" spans="3:39">
      <c r="C246" t="s">
        <v>11</v>
      </c>
      <c r="D246" s="10" t="s">
        <v>146</v>
      </c>
      <c r="E246" s="15">
        <v>0.72916666666666663</v>
      </c>
      <c r="F246" s="10" t="s">
        <v>597</v>
      </c>
      <c r="G246" s="7" t="s">
        <v>4</v>
      </c>
      <c r="H246" s="10" t="s">
        <v>598</v>
      </c>
      <c r="I246" s="7">
        <v>22</v>
      </c>
      <c r="J246" s="7">
        <v>50</v>
      </c>
      <c r="K246" s="7">
        <v>28</v>
      </c>
      <c r="L246" s="7" t="s">
        <v>16</v>
      </c>
      <c r="M246" s="7">
        <v>1</v>
      </c>
      <c r="N246" s="7">
        <v>6</v>
      </c>
      <c r="O246" s="6" t="s">
        <v>24</v>
      </c>
      <c r="P246" s="6" t="s">
        <v>47</v>
      </c>
      <c r="Q246" s="7">
        <v>50</v>
      </c>
      <c r="R246" s="7" t="b">
        <v>1</v>
      </c>
      <c r="S246" s="7" t="s">
        <v>19</v>
      </c>
      <c r="T246" s="7" t="s">
        <v>19</v>
      </c>
      <c r="U246" s="11">
        <v>55</v>
      </c>
      <c r="V246" s="11" t="s">
        <v>20</v>
      </c>
      <c r="W246" s="12">
        <v>1.5</v>
      </c>
      <c r="X246" s="12">
        <f t="shared" si="39"/>
        <v>1.3</v>
      </c>
      <c r="Y246" s="13"/>
      <c r="Z246" s="7">
        <f t="shared" si="42"/>
        <v>0</v>
      </c>
      <c r="AA246">
        <f t="shared" si="43"/>
        <v>10</v>
      </c>
      <c r="AB246">
        <f t="shared" si="44"/>
        <v>5</v>
      </c>
      <c r="AC246">
        <f t="shared" si="45"/>
        <v>10</v>
      </c>
      <c r="AD246" s="7">
        <f t="shared" si="46"/>
        <v>75</v>
      </c>
      <c r="AE246" s="7" t="str">
        <f t="shared" si="47"/>
        <v>HT Under 1.5 Goals</v>
      </c>
      <c r="AF246" s="14"/>
      <c r="AG246" s="14" t="str">
        <f t="shared" si="48"/>
        <v>HT Under 1.5 Goals</v>
      </c>
      <c r="AH246" s="14" t="str">
        <f t="shared" si="49"/>
        <v>WON</v>
      </c>
      <c r="AI246" s="14"/>
      <c r="AJ246" s="14" t="str">
        <f t="shared" si="40"/>
        <v>WON</v>
      </c>
      <c r="AL246" s="7" t="str">
        <f t="shared" si="50"/>
        <v>…</v>
      </c>
      <c r="AM246" s="21">
        <f t="shared" si="41"/>
        <v>75.625</v>
      </c>
    </row>
    <row r="247" spans="3:39">
      <c r="C247" t="s">
        <v>11</v>
      </c>
      <c r="D247" s="10" t="s">
        <v>231</v>
      </c>
      <c r="E247" s="15">
        <v>0.72916666666666663</v>
      </c>
      <c r="F247" s="10" t="s">
        <v>599</v>
      </c>
      <c r="G247" s="7" t="s">
        <v>4</v>
      </c>
      <c r="H247" s="10" t="s">
        <v>600</v>
      </c>
      <c r="I247" s="7">
        <v>27</v>
      </c>
      <c r="J247" s="7">
        <v>43</v>
      </c>
      <c r="K247" s="7">
        <v>30</v>
      </c>
      <c r="L247" s="7" t="s">
        <v>16</v>
      </c>
      <c r="M247" s="7" t="s">
        <v>16</v>
      </c>
      <c r="N247" s="7">
        <v>3</v>
      </c>
      <c r="O247" s="6" t="s">
        <v>33</v>
      </c>
      <c r="P247" s="6" t="s">
        <v>278</v>
      </c>
      <c r="Q247" s="7">
        <v>43</v>
      </c>
      <c r="R247" s="7" t="b">
        <v>1</v>
      </c>
      <c r="S247" s="7" t="b">
        <v>1</v>
      </c>
      <c r="T247" s="7" t="s">
        <v>19</v>
      </c>
      <c r="U247" s="11">
        <v>52</v>
      </c>
      <c r="V247" s="11" t="s">
        <v>48</v>
      </c>
      <c r="W247" s="12">
        <v>1.65</v>
      </c>
      <c r="X247" s="12">
        <f t="shared" si="39"/>
        <v>1.35</v>
      </c>
      <c r="Y247" s="13"/>
      <c r="Z247" s="7">
        <f t="shared" si="42"/>
        <v>0</v>
      </c>
      <c r="AA247">
        <f t="shared" si="43"/>
        <v>10</v>
      </c>
      <c r="AB247">
        <f t="shared" si="44"/>
        <v>5</v>
      </c>
      <c r="AC247">
        <f t="shared" si="45"/>
        <v>0</v>
      </c>
      <c r="AD247" s="7">
        <f t="shared" si="46"/>
        <v>65</v>
      </c>
      <c r="AE247" s="7" t="str">
        <f t="shared" si="47"/>
        <v>HT Under 1.5 Goals</v>
      </c>
      <c r="AF247" s="14"/>
      <c r="AG247" s="14" t="str">
        <f t="shared" si="48"/>
        <v>HT Over 0.5 Goals</v>
      </c>
      <c r="AH247" s="14" t="str">
        <f t="shared" si="49"/>
        <v>LOST</v>
      </c>
      <c r="AI247" s="14"/>
      <c r="AJ247" s="14" t="str">
        <f t="shared" si="40"/>
        <v>LOST</v>
      </c>
      <c r="AL247" s="7" t="str">
        <f t="shared" si="50"/>
        <v>…</v>
      </c>
      <c r="AM247" s="21">
        <f t="shared" si="41"/>
        <v>67.400000000000006</v>
      </c>
    </row>
    <row r="248" spans="3:39">
      <c r="C248" t="s">
        <v>11</v>
      </c>
      <c r="D248" s="10" t="s">
        <v>322</v>
      </c>
      <c r="E248" s="15">
        <v>0.75</v>
      </c>
      <c r="F248" s="10" t="s">
        <v>601</v>
      </c>
      <c r="G248" s="7" t="s">
        <v>4</v>
      </c>
      <c r="H248" s="10" t="s">
        <v>602</v>
      </c>
      <c r="I248" s="7">
        <v>13</v>
      </c>
      <c r="J248" s="7">
        <v>55</v>
      </c>
      <c r="K248" s="7">
        <v>32</v>
      </c>
      <c r="L248" s="7" t="s">
        <v>16</v>
      </c>
      <c r="M248" s="7">
        <v>2</v>
      </c>
      <c r="N248" s="7">
        <v>19</v>
      </c>
      <c r="O248" s="6" t="s">
        <v>47</v>
      </c>
      <c r="P248" s="6" t="s">
        <v>75</v>
      </c>
      <c r="Q248" s="7" t="b">
        <v>1</v>
      </c>
      <c r="R248" s="7" t="b">
        <v>1</v>
      </c>
      <c r="S248" s="7" t="s">
        <v>19</v>
      </c>
      <c r="T248" s="7" t="s">
        <v>19</v>
      </c>
      <c r="U248" s="11">
        <v>70</v>
      </c>
      <c r="V248" s="11"/>
      <c r="W248" s="12">
        <v>1.5</v>
      </c>
      <c r="X248" s="12">
        <f t="shared" si="39"/>
        <v>1.3</v>
      </c>
      <c r="Y248" s="13"/>
      <c r="Z248" s="7">
        <f t="shared" si="42"/>
        <v>10</v>
      </c>
      <c r="AA248">
        <f t="shared" si="43"/>
        <v>0</v>
      </c>
      <c r="AB248">
        <f t="shared" si="44"/>
        <v>10</v>
      </c>
      <c r="AC248">
        <f t="shared" si="45"/>
        <v>0</v>
      </c>
      <c r="AD248" s="7">
        <f t="shared" si="46"/>
        <v>70</v>
      </c>
      <c r="AE248" s="7" t="str">
        <f t="shared" si="47"/>
        <v>HT Under 1.5 Goals</v>
      </c>
      <c r="AF248" s="14"/>
      <c r="AG248" s="14" t="str">
        <f t="shared" si="48"/>
        <v>HT Under 1.5 Goals</v>
      </c>
      <c r="AH248" s="14" t="str">
        <f t="shared" si="49"/>
        <v>WON</v>
      </c>
      <c r="AI248" s="14"/>
      <c r="AJ248" s="14" t="str">
        <f t="shared" si="40"/>
        <v>WON</v>
      </c>
      <c r="AL248" s="7" t="str">
        <f t="shared" si="50"/>
        <v>…</v>
      </c>
      <c r="AM248" s="21">
        <f t="shared" si="41"/>
        <v>71.1875</v>
      </c>
    </row>
    <row r="249" spans="3:39">
      <c r="C249" t="s">
        <v>11</v>
      </c>
      <c r="D249" s="10" t="s">
        <v>124</v>
      </c>
      <c r="E249" s="15">
        <v>0.75</v>
      </c>
      <c r="F249" s="10" t="s">
        <v>180</v>
      </c>
      <c r="G249" s="7" t="s">
        <v>4</v>
      </c>
      <c r="H249" s="10" t="s">
        <v>603</v>
      </c>
      <c r="I249" s="7">
        <v>20</v>
      </c>
      <c r="J249" s="7">
        <v>56</v>
      </c>
      <c r="K249" s="7">
        <v>24</v>
      </c>
      <c r="L249" s="7" t="s">
        <v>16</v>
      </c>
      <c r="M249" s="7" t="s">
        <v>16</v>
      </c>
      <c r="N249" s="7">
        <v>4</v>
      </c>
      <c r="O249" s="6" t="s">
        <v>47</v>
      </c>
      <c r="P249" s="6" t="s">
        <v>69</v>
      </c>
      <c r="Q249" s="7" t="b">
        <v>1</v>
      </c>
      <c r="R249" s="7" t="b">
        <v>1</v>
      </c>
      <c r="S249" s="7" t="b">
        <v>1</v>
      </c>
      <c r="T249" s="7" t="s">
        <v>19</v>
      </c>
      <c r="U249" s="11">
        <v>70</v>
      </c>
      <c r="V249" s="11"/>
      <c r="W249" s="12">
        <v>1.4</v>
      </c>
      <c r="X249" s="12">
        <f t="shared" si="39"/>
        <v>1.25</v>
      </c>
      <c r="Y249" s="13"/>
      <c r="Z249" s="7">
        <f t="shared" si="42"/>
        <v>10</v>
      </c>
      <c r="AA249">
        <f t="shared" si="43"/>
        <v>10</v>
      </c>
      <c r="AB249">
        <f t="shared" si="44"/>
        <v>10</v>
      </c>
      <c r="AC249">
        <f t="shared" si="45"/>
        <v>0</v>
      </c>
      <c r="AD249" s="7">
        <f t="shared" si="46"/>
        <v>80</v>
      </c>
      <c r="AE249" s="7" t="str">
        <f t="shared" si="47"/>
        <v>HT Under 1.5 Goals</v>
      </c>
      <c r="AF249" s="14"/>
      <c r="AG249" s="14" t="str">
        <f t="shared" si="48"/>
        <v>HT Under 1.5 Goals</v>
      </c>
      <c r="AH249" s="14" t="str">
        <f t="shared" si="49"/>
        <v>WON</v>
      </c>
      <c r="AI249" s="14"/>
      <c r="AJ249" s="14" t="str">
        <f t="shared" si="40"/>
        <v>WON</v>
      </c>
      <c r="AL249" s="7" t="str">
        <f t="shared" si="50"/>
        <v>Prime</v>
      </c>
      <c r="AM249" s="21">
        <f t="shared" si="41"/>
        <v>87.5</v>
      </c>
    </row>
    <row r="250" spans="3:39">
      <c r="C250" t="s">
        <v>11</v>
      </c>
      <c r="D250" s="10" t="s">
        <v>62</v>
      </c>
      <c r="E250" s="15">
        <v>0.79166666666666663</v>
      </c>
      <c r="F250" s="10" t="s">
        <v>64</v>
      </c>
      <c r="G250" s="7" t="s">
        <v>4</v>
      </c>
      <c r="H250" s="10" t="s">
        <v>118</v>
      </c>
      <c r="I250" s="7">
        <v>23</v>
      </c>
      <c r="J250" s="7">
        <v>63</v>
      </c>
      <c r="K250" s="7">
        <v>14</v>
      </c>
      <c r="L250" s="7" t="s">
        <v>16</v>
      </c>
      <c r="M250" s="7">
        <v>1</v>
      </c>
      <c r="N250" s="7">
        <v>9</v>
      </c>
      <c r="O250" s="6" t="s">
        <v>47</v>
      </c>
      <c r="P250" s="6" t="s">
        <v>301</v>
      </c>
      <c r="Q250" s="7" t="b">
        <v>1</v>
      </c>
      <c r="R250" s="7" t="b">
        <v>1</v>
      </c>
      <c r="S250" s="7" t="s">
        <v>19</v>
      </c>
      <c r="T250" s="7" t="s">
        <v>19</v>
      </c>
      <c r="U250" s="11">
        <v>49</v>
      </c>
      <c r="V250" s="11" t="s">
        <v>20</v>
      </c>
      <c r="W250" s="12">
        <v>1.65</v>
      </c>
      <c r="X250" s="12">
        <f t="shared" si="39"/>
        <v>1.35</v>
      </c>
      <c r="Y250" s="13"/>
      <c r="Z250" s="7">
        <f t="shared" si="42"/>
        <v>10</v>
      </c>
      <c r="AA250">
        <f t="shared" si="43"/>
        <v>5</v>
      </c>
      <c r="AB250">
        <f t="shared" si="44"/>
        <v>5</v>
      </c>
      <c r="AC250">
        <f t="shared" si="45"/>
        <v>10</v>
      </c>
      <c r="AD250" s="7">
        <f t="shared" si="46"/>
        <v>80</v>
      </c>
      <c r="AE250" s="7" t="str">
        <f t="shared" si="47"/>
        <v>HT Under 1.5 Goals</v>
      </c>
      <c r="AF250" s="14"/>
      <c r="AG250" s="14" t="str">
        <f t="shared" si="48"/>
        <v>HT Under 1.5 Goals</v>
      </c>
      <c r="AH250" s="14" t="str">
        <f t="shared" si="49"/>
        <v>WON</v>
      </c>
      <c r="AI250" s="14"/>
      <c r="AJ250" s="14" t="str">
        <f t="shared" si="40"/>
        <v>WON</v>
      </c>
      <c r="AL250" s="7" t="str">
        <f t="shared" si="50"/>
        <v>Prime</v>
      </c>
      <c r="AM250" s="21">
        <f t="shared" si="41"/>
        <v>65.6875</v>
      </c>
    </row>
    <row r="251" spans="3:39">
      <c r="C251" t="s">
        <v>11</v>
      </c>
      <c r="D251" s="10" t="s">
        <v>62</v>
      </c>
      <c r="E251" s="15">
        <v>0.79166666666666663</v>
      </c>
      <c r="F251" s="10" t="s">
        <v>65</v>
      </c>
      <c r="G251" s="7" t="s">
        <v>4</v>
      </c>
      <c r="H251" s="10" t="s">
        <v>604</v>
      </c>
      <c r="I251" s="7">
        <v>34</v>
      </c>
      <c r="J251" s="7">
        <v>47</v>
      </c>
      <c r="K251" s="7">
        <v>19</v>
      </c>
      <c r="L251" s="7" t="s">
        <v>16</v>
      </c>
      <c r="M251" s="7">
        <v>1</v>
      </c>
      <c r="N251" s="7">
        <v>15</v>
      </c>
      <c r="O251" s="6" t="s">
        <v>33</v>
      </c>
      <c r="P251" s="6" t="s">
        <v>33</v>
      </c>
      <c r="Q251" s="7">
        <v>47</v>
      </c>
      <c r="R251" s="7" t="b">
        <v>1</v>
      </c>
      <c r="S251" s="7" t="s">
        <v>19</v>
      </c>
      <c r="T251" s="7" t="s">
        <v>19</v>
      </c>
      <c r="U251" s="11">
        <v>56</v>
      </c>
      <c r="V251" s="11" t="s">
        <v>20</v>
      </c>
      <c r="W251" s="12">
        <v>1.65</v>
      </c>
      <c r="X251" s="12">
        <f t="shared" si="39"/>
        <v>1.35</v>
      </c>
      <c r="Y251" s="13"/>
      <c r="Z251" s="7">
        <f t="shared" si="42"/>
        <v>0</v>
      </c>
      <c r="AA251">
        <f t="shared" si="43"/>
        <v>5</v>
      </c>
      <c r="AB251">
        <f t="shared" si="44"/>
        <v>5</v>
      </c>
      <c r="AC251">
        <f t="shared" si="45"/>
        <v>10</v>
      </c>
      <c r="AD251" s="7">
        <f t="shared" si="46"/>
        <v>70</v>
      </c>
      <c r="AE251" s="7" t="str">
        <f t="shared" si="47"/>
        <v>HT Under 1.5 Goals</v>
      </c>
      <c r="AF251" s="14"/>
      <c r="AG251" s="14" t="str">
        <f t="shared" si="48"/>
        <v>HT Over 0.5 Goals</v>
      </c>
      <c r="AH251" s="14" t="str">
        <f t="shared" si="49"/>
        <v>LOST</v>
      </c>
      <c r="AI251" s="14"/>
      <c r="AJ251" s="14" t="str">
        <f t="shared" si="40"/>
        <v>LOST</v>
      </c>
      <c r="AL251" s="7" t="str">
        <f t="shared" si="50"/>
        <v>…</v>
      </c>
      <c r="AM251" s="21">
        <f t="shared" si="41"/>
        <v>51.2</v>
      </c>
    </row>
    <row r="252" spans="3:39">
      <c r="C252" t="s">
        <v>11</v>
      </c>
      <c r="D252" s="10" t="s">
        <v>62</v>
      </c>
      <c r="E252" s="15">
        <v>0.79166666666666663</v>
      </c>
      <c r="F252" s="10" t="s">
        <v>605</v>
      </c>
      <c r="G252" s="7" t="s">
        <v>4</v>
      </c>
      <c r="H252" s="10" t="s">
        <v>116</v>
      </c>
      <c r="I252" s="7">
        <v>34</v>
      </c>
      <c r="J252" s="7">
        <v>52</v>
      </c>
      <c r="K252" s="7">
        <v>14</v>
      </c>
      <c r="L252" s="7" t="s">
        <v>16</v>
      </c>
      <c r="M252" s="7" t="s">
        <v>16</v>
      </c>
      <c r="N252" s="7">
        <v>20</v>
      </c>
      <c r="O252" s="6" t="s">
        <v>75</v>
      </c>
      <c r="P252" s="6" t="s">
        <v>17</v>
      </c>
      <c r="Q252" s="7">
        <v>52</v>
      </c>
      <c r="R252" s="7" t="b">
        <v>1</v>
      </c>
      <c r="S252" s="7" t="b">
        <v>1</v>
      </c>
      <c r="T252" s="7" t="s">
        <v>19</v>
      </c>
      <c r="U252" s="11">
        <v>49</v>
      </c>
      <c r="V252" s="11" t="s">
        <v>20</v>
      </c>
      <c r="W252" s="12">
        <v>1.4</v>
      </c>
      <c r="X252" s="12">
        <f t="shared" si="39"/>
        <v>1.25</v>
      </c>
      <c r="Y252" s="13"/>
      <c r="Z252" s="7">
        <f t="shared" si="42"/>
        <v>0</v>
      </c>
      <c r="AA252">
        <f t="shared" si="43"/>
        <v>0</v>
      </c>
      <c r="AB252">
        <f t="shared" si="44"/>
        <v>5</v>
      </c>
      <c r="AC252">
        <f t="shared" si="45"/>
        <v>10</v>
      </c>
      <c r="AD252" s="7">
        <f t="shared" si="46"/>
        <v>65</v>
      </c>
      <c r="AE252" s="7" t="str">
        <f t="shared" si="47"/>
        <v>HT Under 1.5 Goals</v>
      </c>
      <c r="AF252" s="14"/>
      <c r="AG252" s="14" t="str">
        <f t="shared" si="48"/>
        <v>HT Over 0.5 Goals</v>
      </c>
      <c r="AH252" s="14" t="str">
        <f t="shared" si="49"/>
        <v>LOST</v>
      </c>
      <c r="AI252" s="14"/>
      <c r="AJ252" s="14" t="str">
        <f t="shared" si="40"/>
        <v>LOST</v>
      </c>
      <c r="AL252" s="7" t="str">
        <f t="shared" si="50"/>
        <v>…</v>
      </c>
      <c r="AM252" s="21">
        <f t="shared" si="41"/>
        <v>61.25</v>
      </c>
    </row>
    <row r="253" spans="3:39">
      <c r="C253" t="s">
        <v>11</v>
      </c>
      <c r="D253" s="10" t="s">
        <v>62</v>
      </c>
      <c r="E253" s="15">
        <v>0.79166666666666663</v>
      </c>
      <c r="F253" s="10" t="s">
        <v>606</v>
      </c>
      <c r="G253" s="7" t="s">
        <v>4</v>
      </c>
      <c r="H253" s="10" t="s">
        <v>607</v>
      </c>
      <c r="I253" s="7">
        <v>27</v>
      </c>
      <c r="J253" s="7">
        <v>51</v>
      </c>
      <c r="K253" s="7">
        <v>22</v>
      </c>
      <c r="L253" s="7" t="s">
        <v>16</v>
      </c>
      <c r="M253" s="7">
        <v>1</v>
      </c>
      <c r="N253" s="7">
        <v>5</v>
      </c>
      <c r="O253" s="6" t="s">
        <v>47</v>
      </c>
      <c r="P253" s="6" t="s">
        <v>69</v>
      </c>
      <c r="Q253" s="7">
        <v>51</v>
      </c>
      <c r="R253" s="7" t="b">
        <v>1</v>
      </c>
      <c r="S253" s="7" t="s">
        <v>19</v>
      </c>
      <c r="T253" s="7" t="s">
        <v>19</v>
      </c>
      <c r="U253" s="11">
        <v>47</v>
      </c>
      <c r="V253" s="11" t="s">
        <v>48</v>
      </c>
      <c r="W253" s="12">
        <v>1.65</v>
      </c>
      <c r="X253" s="12">
        <f t="shared" si="39"/>
        <v>1.35</v>
      </c>
      <c r="Y253" s="13"/>
      <c r="Z253" s="7">
        <f t="shared" si="42"/>
        <v>0</v>
      </c>
      <c r="AA253">
        <f t="shared" si="43"/>
        <v>10</v>
      </c>
      <c r="AB253">
        <f t="shared" si="44"/>
        <v>0</v>
      </c>
      <c r="AC253">
        <f t="shared" si="45"/>
        <v>0</v>
      </c>
      <c r="AD253" s="7">
        <f t="shared" si="46"/>
        <v>60</v>
      </c>
      <c r="AE253" s="7" t="str">
        <f t="shared" si="47"/>
        <v>HT Under 1.5 Goals</v>
      </c>
      <c r="AF253" s="14"/>
      <c r="AG253" s="14" t="str">
        <f t="shared" si="48"/>
        <v>HT Under 1.5 Goals</v>
      </c>
      <c r="AH253" s="14" t="str">
        <f t="shared" si="49"/>
        <v>WON</v>
      </c>
      <c r="AI253" s="14"/>
      <c r="AJ253" s="14" t="str">
        <f t="shared" si="40"/>
        <v>WON</v>
      </c>
      <c r="AL253" s="7" t="str">
        <f t="shared" si="50"/>
        <v>…</v>
      </c>
      <c r="AM253" s="21">
        <f t="shared" si="41"/>
        <v>65.9375</v>
      </c>
    </row>
    <row r="254" spans="3:39">
      <c r="C254" t="s">
        <v>11</v>
      </c>
      <c r="D254" s="10" t="s">
        <v>62</v>
      </c>
      <c r="E254" s="15">
        <v>0.79166666666666663</v>
      </c>
      <c r="F254" s="10" t="s">
        <v>178</v>
      </c>
      <c r="G254" s="7" t="s">
        <v>4</v>
      </c>
      <c r="H254" s="10" t="s">
        <v>608</v>
      </c>
      <c r="I254" s="7">
        <v>20</v>
      </c>
      <c r="J254" s="7">
        <v>58</v>
      </c>
      <c r="K254" s="7">
        <v>21</v>
      </c>
      <c r="L254" s="7" t="s">
        <v>16</v>
      </c>
      <c r="M254" s="7" t="s">
        <v>16</v>
      </c>
      <c r="N254" s="7">
        <v>1</v>
      </c>
      <c r="O254" s="6" t="s">
        <v>120</v>
      </c>
      <c r="P254" s="6" t="s">
        <v>120</v>
      </c>
      <c r="Q254" s="7" t="b">
        <v>1</v>
      </c>
      <c r="R254" s="7" t="b">
        <v>1</v>
      </c>
      <c r="S254" s="7" t="b">
        <v>1</v>
      </c>
      <c r="T254" s="7" t="s">
        <v>19</v>
      </c>
      <c r="U254" s="11">
        <v>44</v>
      </c>
      <c r="V254" s="11" t="s">
        <v>48</v>
      </c>
      <c r="W254" s="12">
        <v>1.65</v>
      </c>
      <c r="X254" s="12">
        <f t="shared" si="39"/>
        <v>1.35</v>
      </c>
      <c r="Y254" s="13"/>
      <c r="Z254" s="7">
        <f t="shared" si="42"/>
        <v>10</v>
      </c>
      <c r="AA254">
        <f t="shared" si="43"/>
        <v>10</v>
      </c>
      <c r="AB254">
        <f t="shared" si="44"/>
        <v>0</v>
      </c>
      <c r="AC254">
        <f t="shared" si="45"/>
        <v>0</v>
      </c>
      <c r="AD254" s="7">
        <f t="shared" si="46"/>
        <v>70</v>
      </c>
      <c r="AE254" s="7" t="str">
        <f t="shared" si="47"/>
        <v>HT Under 1.5 Goals</v>
      </c>
      <c r="AF254" s="14"/>
      <c r="AG254" s="14" t="str">
        <f t="shared" si="48"/>
        <v>HT Under 1.5 Goals</v>
      </c>
      <c r="AH254" s="14" t="str">
        <f t="shared" si="49"/>
        <v>WON</v>
      </c>
      <c r="AI254" s="14"/>
      <c r="AJ254" s="14" t="str">
        <f t="shared" si="40"/>
        <v>WON</v>
      </c>
      <c r="AL254" s="7" t="str">
        <f t="shared" si="50"/>
        <v>Prime</v>
      </c>
      <c r="AM254" s="21">
        <f t="shared" si="41"/>
        <v>77.125</v>
      </c>
    </row>
    <row r="255" spans="3:39">
      <c r="C255" t="s">
        <v>11</v>
      </c>
      <c r="D255" s="10" t="s">
        <v>97</v>
      </c>
      <c r="E255" s="15">
        <v>0.79166666666666663</v>
      </c>
      <c r="F255" s="10" t="s">
        <v>609</v>
      </c>
      <c r="G255" s="7" t="s">
        <v>4</v>
      </c>
      <c r="H255" s="10" t="s">
        <v>610</v>
      </c>
      <c r="I255" s="7">
        <v>28</v>
      </c>
      <c r="J255" s="7">
        <v>48</v>
      </c>
      <c r="K255" s="7">
        <v>25</v>
      </c>
      <c r="L255" s="7" t="s">
        <v>16</v>
      </c>
      <c r="M255" s="7" t="s">
        <v>16</v>
      </c>
      <c r="N255" s="7">
        <v>3</v>
      </c>
      <c r="O255" s="6" t="s">
        <v>24</v>
      </c>
      <c r="P255" s="6" t="s">
        <v>120</v>
      </c>
      <c r="Q255" s="7">
        <v>48</v>
      </c>
      <c r="R255" s="7" t="b">
        <v>1</v>
      </c>
      <c r="S255" s="7" t="b">
        <v>1</v>
      </c>
      <c r="T255" s="7" t="s">
        <v>19</v>
      </c>
      <c r="U255" s="11">
        <v>62</v>
      </c>
      <c r="V255" s="11" t="s">
        <v>48</v>
      </c>
      <c r="W255" s="12">
        <v>1.6</v>
      </c>
      <c r="X255" s="12">
        <f t="shared" si="39"/>
        <v>1.3</v>
      </c>
      <c r="Y255" s="13"/>
      <c r="Z255" s="7">
        <f t="shared" si="42"/>
        <v>0</v>
      </c>
      <c r="AA255">
        <f t="shared" si="43"/>
        <v>10</v>
      </c>
      <c r="AB255">
        <f t="shared" si="44"/>
        <v>10</v>
      </c>
      <c r="AC255">
        <f t="shared" si="45"/>
        <v>0</v>
      </c>
      <c r="AD255" s="7">
        <f t="shared" si="46"/>
        <v>70</v>
      </c>
      <c r="AE255" s="7" t="str">
        <f t="shared" si="47"/>
        <v>HT Under 1.5 Goals</v>
      </c>
      <c r="AF255" s="14"/>
      <c r="AG255" s="14" t="str">
        <f t="shared" si="48"/>
        <v>HT Under 1.5 Goals</v>
      </c>
      <c r="AH255" s="14" t="str">
        <f t="shared" si="49"/>
        <v>WON</v>
      </c>
      <c r="AI255" s="14"/>
      <c r="AJ255" s="14" t="str">
        <f t="shared" si="40"/>
        <v>WON</v>
      </c>
      <c r="AL255" s="7" t="str">
        <f t="shared" si="50"/>
        <v>…</v>
      </c>
      <c r="AM255" s="21">
        <f t="shared" si="41"/>
        <v>69.400000000000006</v>
      </c>
    </row>
    <row r="256" spans="3:39">
      <c r="D256" s="10" t="s">
        <v>611</v>
      </c>
      <c r="E256" s="15">
        <v>0.79166666666666663</v>
      </c>
      <c r="F256" s="10" t="s">
        <v>612</v>
      </c>
      <c r="G256" s="7" t="s">
        <v>4</v>
      </c>
      <c r="H256" s="10" t="s">
        <v>613</v>
      </c>
      <c r="I256" s="7">
        <v>21</v>
      </c>
      <c r="J256" s="7">
        <v>48</v>
      </c>
      <c r="K256" s="7">
        <v>31</v>
      </c>
      <c r="L256" s="7" t="s">
        <v>16</v>
      </c>
      <c r="M256" s="7" t="s">
        <v>16</v>
      </c>
      <c r="N256" s="7">
        <v>10</v>
      </c>
      <c r="O256" s="6" t="s">
        <v>47</v>
      </c>
      <c r="P256" s="6" t="s">
        <v>301</v>
      </c>
      <c r="Q256" s="7">
        <v>48</v>
      </c>
      <c r="R256" s="7" t="b">
        <v>1</v>
      </c>
      <c r="S256" s="7" t="b">
        <v>1</v>
      </c>
      <c r="T256" s="7" t="s">
        <v>19</v>
      </c>
      <c r="U256" s="11">
        <v>48</v>
      </c>
      <c r="V256" s="11" t="s">
        <v>42</v>
      </c>
      <c r="W256" s="12">
        <v>1.65</v>
      </c>
      <c r="X256" s="12">
        <f t="shared" si="39"/>
        <v>1.35</v>
      </c>
      <c r="Y256" s="13"/>
      <c r="Z256" s="7">
        <f t="shared" si="42"/>
        <v>0</v>
      </c>
      <c r="AA256">
        <f t="shared" si="43"/>
        <v>5</v>
      </c>
      <c r="AB256">
        <f t="shared" si="44"/>
        <v>0</v>
      </c>
      <c r="AC256">
        <f t="shared" si="45"/>
        <v>5</v>
      </c>
      <c r="AD256" s="7">
        <f t="shared" si="46"/>
        <v>60</v>
      </c>
      <c r="AE256" s="7" t="str">
        <f t="shared" si="47"/>
        <v>HT Under 1.5 Goals</v>
      </c>
      <c r="AF256" s="14"/>
      <c r="AG256" s="14" t="str">
        <f t="shared" si="48"/>
        <v>HT Under 1.5 Goals</v>
      </c>
      <c r="AH256" s="14" t="str">
        <f t="shared" si="49"/>
        <v>WON</v>
      </c>
      <c r="AI256" s="14"/>
      <c r="AJ256" s="14" t="str">
        <f t="shared" si="40"/>
        <v>WON</v>
      </c>
      <c r="AL256" s="7" t="str">
        <f t="shared" si="50"/>
        <v>…</v>
      </c>
      <c r="AM256" s="21">
        <f t="shared" si="41"/>
        <v>50</v>
      </c>
    </row>
    <row r="257" spans="1:39">
      <c r="D257" s="10" t="s">
        <v>611</v>
      </c>
      <c r="E257" s="15">
        <v>0.79166666666666663</v>
      </c>
      <c r="F257" s="10" t="s">
        <v>614</v>
      </c>
      <c r="G257" s="7" t="s">
        <v>4</v>
      </c>
      <c r="H257" s="10" t="s">
        <v>615</v>
      </c>
      <c r="I257" s="7">
        <v>31</v>
      </c>
      <c r="J257" s="7">
        <v>52</v>
      </c>
      <c r="K257" s="7">
        <v>18</v>
      </c>
      <c r="L257" s="7" t="s">
        <v>16</v>
      </c>
      <c r="M257" s="7">
        <v>1</v>
      </c>
      <c r="N257" s="7">
        <v>13</v>
      </c>
      <c r="O257" s="6" t="s">
        <v>120</v>
      </c>
      <c r="P257" s="6" t="s">
        <v>69</v>
      </c>
      <c r="Q257" s="7">
        <v>52</v>
      </c>
      <c r="R257" s="7" t="b">
        <v>1</v>
      </c>
      <c r="S257" s="7" t="s">
        <v>19</v>
      </c>
      <c r="T257" s="7" t="s">
        <v>19</v>
      </c>
      <c r="U257" s="11">
        <v>45</v>
      </c>
      <c r="V257" s="11" t="s">
        <v>48</v>
      </c>
      <c r="W257" s="12">
        <v>1.55</v>
      </c>
      <c r="X257" s="12">
        <f t="shared" si="39"/>
        <v>1.3</v>
      </c>
      <c r="Y257" s="13"/>
      <c r="Z257" s="7">
        <f t="shared" si="42"/>
        <v>0</v>
      </c>
      <c r="AA257">
        <f t="shared" si="43"/>
        <v>5</v>
      </c>
      <c r="AB257">
        <f t="shared" si="44"/>
        <v>0</v>
      </c>
      <c r="AC257">
        <f t="shared" si="45"/>
        <v>0</v>
      </c>
      <c r="AD257" s="7">
        <f t="shared" si="46"/>
        <v>55</v>
      </c>
      <c r="AE257" s="7" t="str">
        <f t="shared" si="47"/>
        <v>HT Over 0.5 Goals</v>
      </c>
      <c r="AF257" s="14"/>
      <c r="AG257" s="14" t="str">
        <f t="shared" si="48"/>
        <v>HT Under 1.5 Goals</v>
      </c>
      <c r="AH257" s="14" t="str">
        <f t="shared" si="49"/>
        <v>WON</v>
      </c>
      <c r="AI257" s="14"/>
      <c r="AJ257" s="14" t="str">
        <f t="shared" si="40"/>
        <v>WON</v>
      </c>
      <c r="AL257" s="7" t="str">
        <f t="shared" si="50"/>
        <v>…</v>
      </c>
      <c r="AM257" s="21">
        <f t="shared" si="41"/>
        <v>58.25</v>
      </c>
    </row>
    <row r="258" spans="1:39">
      <c r="C258" t="s">
        <v>11</v>
      </c>
      <c r="D258" s="10" t="s">
        <v>288</v>
      </c>
      <c r="E258" s="15">
        <v>0.80208333333333337</v>
      </c>
      <c r="F258" s="10" t="s">
        <v>334</v>
      </c>
      <c r="G258" s="7" t="s">
        <v>4</v>
      </c>
      <c r="H258" s="10" t="s">
        <v>340</v>
      </c>
      <c r="I258" s="7">
        <v>22</v>
      </c>
      <c r="J258" s="7">
        <v>51</v>
      </c>
      <c r="K258" s="7">
        <v>27</v>
      </c>
      <c r="L258" s="7" t="s">
        <v>16</v>
      </c>
      <c r="M258" s="7">
        <v>2</v>
      </c>
      <c r="N258" s="7">
        <v>5</v>
      </c>
      <c r="O258" s="6" t="s">
        <v>24</v>
      </c>
      <c r="P258" s="6" t="s">
        <v>75</v>
      </c>
      <c r="Q258" s="7">
        <v>51</v>
      </c>
      <c r="R258" s="7" t="b">
        <v>1</v>
      </c>
      <c r="S258" s="7" t="s">
        <v>19</v>
      </c>
      <c r="T258" s="7" t="s">
        <v>19</v>
      </c>
      <c r="U258" s="11">
        <v>52</v>
      </c>
      <c r="V258" s="11"/>
      <c r="W258" s="12">
        <v>1.45</v>
      </c>
      <c r="X258" s="12">
        <f t="shared" si="39"/>
        <v>1.25</v>
      </c>
      <c r="Y258" s="13"/>
      <c r="Z258" s="7">
        <f t="shared" si="42"/>
        <v>0</v>
      </c>
      <c r="AA258">
        <f t="shared" si="43"/>
        <v>10</v>
      </c>
      <c r="AB258">
        <f t="shared" si="44"/>
        <v>5</v>
      </c>
      <c r="AC258">
        <f t="shared" si="45"/>
        <v>0</v>
      </c>
      <c r="AD258" s="7">
        <f t="shared" si="46"/>
        <v>65</v>
      </c>
      <c r="AE258" s="7" t="str">
        <f t="shared" si="47"/>
        <v>HT Under 1.5 Goals</v>
      </c>
      <c r="AF258" s="14"/>
      <c r="AG258" s="14" t="str">
        <f t="shared" si="48"/>
        <v>HT Under 1.5 Goals</v>
      </c>
      <c r="AH258" s="14" t="str">
        <f t="shared" si="49"/>
        <v>WON</v>
      </c>
      <c r="AI258" s="14"/>
      <c r="AJ258" s="14" t="str">
        <f t="shared" si="40"/>
        <v>WON</v>
      </c>
      <c r="AL258" s="7" t="str">
        <f t="shared" si="50"/>
        <v>…</v>
      </c>
      <c r="AM258" s="21">
        <f t="shared" si="41"/>
        <v>76.337500000000006</v>
      </c>
    </row>
    <row r="259" spans="1:39">
      <c r="C259" t="s">
        <v>11</v>
      </c>
      <c r="D259" s="10" t="s">
        <v>92</v>
      </c>
      <c r="E259" s="15">
        <v>0.8125</v>
      </c>
      <c r="F259" s="10" t="s">
        <v>616</v>
      </c>
      <c r="G259" s="7" t="s">
        <v>4</v>
      </c>
      <c r="H259" s="10" t="s">
        <v>617</v>
      </c>
      <c r="I259" s="7">
        <v>31</v>
      </c>
      <c r="J259" s="7">
        <v>51</v>
      </c>
      <c r="K259" s="7">
        <v>18</v>
      </c>
      <c r="L259" s="7" t="s">
        <v>16</v>
      </c>
      <c r="M259" s="7" t="s">
        <v>16</v>
      </c>
      <c r="N259" s="7">
        <v>13</v>
      </c>
      <c r="O259" s="6" t="s">
        <v>18</v>
      </c>
      <c r="P259" s="6" t="s">
        <v>618</v>
      </c>
      <c r="Q259" s="7">
        <v>51</v>
      </c>
      <c r="R259" s="7" t="b">
        <v>1</v>
      </c>
      <c r="S259" s="7" t="b">
        <v>1</v>
      </c>
      <c r="T259" s="7" t="s">
        <v>19</v>
      </c>
      <c r="U259" s="11">
        <v>53</v>
      </c>
      <c r="V259" s="11" t="s">
        <v>20</v>
      </c>
      <c r="W259" s="12">
        <v>1.5</v>
      </c>
      <c r="X259" s="12">
        <f t="shared" ref="X259:X322" si="51">IF(W259=1.5,1.3,IF(W259=1.55,1.3,IF(W259=1.6,1.3,IF(W259=1.65,1.35,IF(W259=1.7,1.35,IF(W259=1.75,1.4,IF(W259=1.8,1.45,IF(W259=1.8,1.5,IF(W259=1.85,1.5,IF(W259=1.9,1.55,IF(W259=1.95,1.6,IF(W259=2,1.6,IF(W259&lt;1.5,1.25,1.65)))))))))))))</f>
        <v>1.3</v>
      </c>
      <c r="Y259" s="13"/>
      <c r="Z259" s="7">
        <f t="shared" si="42"/>
        <v>0</v>
      </c>
      <c r="AA259">
        <f t="shared" si="43"/>
        <v>5</v>
      </c>
      <c r="AB259">
        <f t="shared" si="44"/>
        <v>5</v>
      </c>
      <c r="AC259">
        <f t="shared" si="45"/>
        <v>10</v>
      </c>
      <c r="AD259" s="7">
        <f t="shared" si="46"/>
        <v>70</v>
      </c>
      <c r="AE259" s="7" t="str">
        <f t="shared" si="47"/>
        <v>HT Under 1.5 Goals</v>
      </c>
      <c r="AF259" s="14"/>
      <c r="AG259" s="14" t="str">
        <f t="shared" si="48"/>
        <v>HT Over 0.5 Goals</v>
      </c>
      <c r="AH259" s="14" t="str">
        <f t="shared" si="49"/>
        <v>?</v>
      </c>
      <c r="AI259" s="14"/>
      <c r="AJ259" s="14" t="str">
        <f t="shared" ref="AJ259:AJ322" si="52">IF(AE259=AG259,"WON",IF(O259="0-1","WON",IF(O259="1-0","WON",IF(O259="?","?","LOST"))))</f>
        <v>?</v>
      </c>
      <c r="AL259" s="7" t="str">
        <f t="shared" si="50"/>
        <v>…</v>
      </c>
      <c r="AM259" s="21">
        <f t="shared" ref="AM259:AM322" si="53">40+(IF(J259&lt;50,0,J259/3.2)+(IF(M259="X",5,IF(M259="2",2,0)))+(IF(N259&gt;15,0,15-N259))+(IF(U259&lt;50,0,U259/5)))</f>
        <v>73.537499999999994</v>
      </c>
    </row>
    <row r="260" spans="1:39">
      <c r="D260" s="10" t="s">
        <v>611</v>
      </c>
      <c r="E260" s="15">
        <v>0.8125</v>
      </c>
      <c r="F260" s="10" t="s">
        <v>619</v>
      </c>
      <c r="G260" s="7" t="s">
        <v>4</v>
      </c>
      <c r="H260" s="10" t="s">
        <v>620</v>
      </c>
      <c r="I260" s="7">
        <v>22</v>
      </c>
      <c r="J260" s="7">
        <v>51</v>
      </c>
      <c r="K260" s="7">
        <v>26</v>
      </c>
      <c r="L260" s="7" t="s">
        <v>16</v>
      </c>
      <c r="M260" s="7">
        <v>2</v>
      </c>
      <c r="N260" s="7">
        <v>4</v>
      </c>
      <c r="O260" s="6" t="s">
        <v>24</v>
      </c>
      <c r="P260" s="6" t="s">
        <v>47</v>
      </c>
      <c r="Q260" s="7">
        <v>51</v>
      </c>
      <c r="R260" s="7" t="b">
        <v>1</v>
      </c>
      <c r="S260" s="7" t="s">
        <v>19</v>
      </c>
      <c r="T260" s="7" t="s">
        <v>19</v>
      </c>
      <c r="U260" s="11">
        <v>37</v>
      </c>
      <c r="V260" s="11" t="s">
        <v>48</v>
      </c>
      <c r="W260" s="12">
        <v>1.65</v>
      </c>
      <c r="X260" s="12">
        <f t="shared" si="51"/>
        <v>1.35</v>
      </c>
      <c r="Y260" s="13"/>
      <c r="Z260" s="7">
        <f t="shared" ref="Z260:Z323" si="54">IF(J260&gt;52,10,0)</f>
        <v>0</v>
      </c>
      <c r="AA260">
        <f t="shared" ref="AA260:AA323" si="55">IF(N260&gt;15,0,IF(N260&lt;8,10,5))</f>
        <v>10</v>
      </c>
      <c r="AB260">
        <f t="shared" ref="AB260:AB323" si="56">IF(U260&gt;60,10,IF(U260&lt;49,0,5))</f>
        <v>0</v>
      </c>
      <c r="AC260">
        <f t="shared" ref="AC260:AC323" si="57">IF(V260="Y",10,IF(V260="C",5,0))</f>
        <v>0</v>
      </c>
      <c r="AD260" s="7">
        <f t="shared" ref="AD260:AD323" si="58">SUM(Z260:AC260)+50</f>
        <v>60</v>
      </c>
      <c r="AE260" s="7" t="str">
        <f t="shared" ref="AE260:AE323" si="59">IF(AD260&lt;56,"HT Over 0.5 Goals","HT Under 1.5 Goals")</f>
        <v>HT Under 1.5 Goals</v>
      </c>
      <c r="AF260" s="14"/>
      <c r="AG260" s="14" t="str">
        <f t="shared" ref="AG260:AG323" si="60">IF(O260="1-0","HT Under 1.5 Goals",IF(O260="0-0","HT Under 1.5 Goals",IF(O260="0-1","HT Under 1.5 Goals","HT Over 0.5 Goals")))</f>
        <v>HT Under 1.5 Goals</v>
      </c>
      <c r="AH260" s="14" t="str">
        <f t="shared" ref="AH260:AH323" si="61">IF(O260="?",O260,AJ260)</f>
        <v>WON</v>
      </c>
      <c r="AI260" s="14"/>
      <c r="AJ260" s="14" t="str">
        <f t="shared" si="52"/>
        <v>WON</v>
      </c>
      <c r="AL260" s="7" t="str">
        <f t="shared" ref="AL260:AL323" si="62">IF(AND(C260="OK",J260&gt;52,N260&lt;11,W260&lt;1.66),"Prime","…")</f>
        <v>…</v>
      </c>
      <c r="AM260" s="21">
        <f t="shared" si="53"/>
        <v>66.9375</v>
      </c>
    </row>
    <row r="261" spans="1:39">
      <c r="C261" t="s">
        <v>11</v>
      </c>
      <c r="D261" s="10" t="s">
        <v>257</v>
      </c>
      <c r="E261" s="15">
        <v>0.8125</v>
      </c>
      <c r="F261" s="10" t="s">
        <v>162</v>
      </c>
      <c r="G261" s="7" t="s">
        <v>4</v>
      </c>
      <c r="H261" s="10" t="s">
        <v>174</v>
      </c>
      <c r="I261" s="7">
        <v>26</v>
      </c>
      <c r="J261" s="7">
        <v>52</v>
      </c>
      <c r="K261" s="7">
        <v>22</v>
      </c>
      <c r="L261" s="7" t="s">
        <v>16</v>
      </c>
      <c r="M261" s="7" t="s">
        <v>16</v>
      </c>
      <c r="N261" s="7">
        <v>4</v>
      </c>
      <c r="O261" s="6" t="s">
        <v>299</v>
      </c>
      <c r="P261" s="6" t="s">
        <v>621</v>
      </c>
      <c r="Q261" s="7">
        <v>52</v>
      </c>
      <c r="R261" s="7" t="b">
        <v>1</v>
      </c>
      <c r="S261" s="7" t="b">
        <v>1</v>
      </c>
      <c r="T261" s="7" t="s">
        <v>19</v>
      </c>
      <c r="U261" s="11">
        <v>60</v>
      </c>
      <c r="V261" s="11" t="s">
        <v>20</v>
      </c>
      <c r="W261" s="12">
        <v>1.45</v>
      </c>
      <c r="X261" s="12">
        <f t="shared" si="51"/>
        <v>1.25</v>
      </c>
      <c r="Y261" s="13"/>
      <c r="Z261" s="7">
        <f t="shared" si="54"/>
        <v>0</v>
      </c>
      <c r="AA261">
        <f t="shared" si="55"/>
        <v>10</v>
      </c>
      <c r="AB261">
        <f t="shared" si="56"/>
        <v>5</v>
      </c>
      <c r="AC261">
        <f t="shared" si="57"/>
        <v>10</v>
      </c>
      <c r="AD261" s="7">
        <f t="shared" si="58"/>
        <v>75</v>
      </c>
      <c r="AE261" s="7" t="str">
        <f t="shared" si="59"/>
        <v>HT Under 1.5 Goals</v>
      </c>
      <c r="AF261" s="14"/>
      <c r="AG261" s="14" t="str">
        <f t="shared" si="60"/>
        <v>HT Over 0.5 Goals</v>
      </c>
      <c r="AH261" s="14" t="str">
        <f t="shared" si="61"/>
        <v>LOST</v>
      </c>
      <c r="AI261" s="14"/>
      <c r="AJ261" s="14" t="str">
        <f t="shared" si="52"/>
        <v>LOST</v>
      </c>
      <c r="AL261" s="7" t="str">
        <f t="shared" si="62"/>
        <v>…</v>
      </c>
      <c r="AM261" s="21">
        <f t="shared" si="53"/>
        <v>84.25</v>
      </c>
    </row>
    <row r="262" spans="1:39">
      <c r="C262" t="s">
        <v>11</v>
      </c>
      <c r="D262" s="10" t="s">
        <v>257</v>
      </c>
      <c r="E262" s="15">
        <v>0.8125</v>
      </c>
      <c r="F262" s="10" t="s">
        <v>622</v>
      </c>
      <c r="G262" s="7" t="s">
        <v>4</v>
      </c>
      <c r="H262" s="10" t="s">
        <v>623</v>
      </c>
      <c r="I262" s="7">
        <v>40</v>
      </c>
      <c r="J262" s="7">
        <v>49</v>
      </c>
      <c r="K262" s="7">
        <v>11</v>
      </c>
      <c r="L262" s="7" t="s">
        <v>16</v>
      </c>
      <c r="M262" s="7" t="s">
        <v>16</v>
      </c>
      <c r="N262" s="7">
        <v>29</v>
      </c>
      <c r="O262" s="6" t="s">
        <v>24</v>
      </c>
      <c r="P262" s="6" t="s">
        <v>120</v>
      </c>
      <c r="Q262" s="7">
        <v>49</v>
      </c>
      <c r="R262" s="7" t="b">
        <v>1</v>
      </c>
      <c r="S262" s="7" t="b">
        <v>1</v>
      </c>
      <c r="T262" s="7" t="s">
        <v>19</v>
      </c>
      <c r="U262" s="11">
        <v>43</v>
      </c>
      <c r="V262" s="11" t="s">
        <v>20</v>
      </c>
      <c r="W262" s="12">
        <v>1.5</v>
      </c>
      <c r="X262" s="12">
        <f t="shared" si="51"/>
        <v>1.3</v>
      </c>
      <c r="Y262" s="13"/>
      <c r="Z262" s="7">
        <f t="shared" si="54"/>
        <v>0</v>
      </c>
      <c r="AA262">
        <f t="shared" si="55"/>
        <v>0</v>
      </c>
      <c r="AB262">
        <f t="shared" si="56"/>
        <v>0</v>
      </c>
      <c r="AC262">
        <f t="shared" si="57"/>
        <v>10</v>
      </c>
      <c r="AD262" s="7">
        <f t="shared" si="58"/>
        <v>60</v>
      </c>
      <c r="AE262" s="7" t="str">
        <f t="shared" si="59"/>
        <v>HT Under 1.5 Goals</v>
      </c>
      <c r="AF262" s="14"/>
      <c r="AG262" s="14" t="str">
        <f t="shared" si="60"/>
        <v>HT Under 1.5 Goals</v>
      </c>
      <c r="AH262" s="14" t="str">
        <f t="shared" si="61"/>
        <v>WON</v>
      </c>
      <c r="AI262" s="14"/>
      <c r="AJ262" s="14" t="str">
        <f t="shared" si="52"/>
        <v>WON</v>
      </c>
      <c r="AL262" s="7" t="str">
        <f t="shared" si="62"/>
        <v>…</v>
      </c>
      <c r="AM262" s="21">
        <f t="shared" si="53"/>
        <v>45</v>
      </c>
    </row>
    <row r="263" spans="1:39">
      <c r="C263" t="s">
        <v>11</v>
      </c>
      <c r="D263" s="10" t="s">
        <v>257</v>
      </c>
      <c r="E263" s="15">
        <v>0.8125</v>
      </c>
      <c r="F263" s="10" t="s">
        <v>259</v>
      </c>
      <c r="G263" s="7" t="s">
        <v>4</v>
      </c>
      <c r="H263" s="10" t="s">
        <v>624</v>
      </c>
      <c r="I263" s="7">
        <v>16</v>
      </c>
      <c r="J263" s="7">
        <v>62</v>
      </c>
      <c r="K263" s="7">
        <v>22</v>
      </c>
      <c r="L263" s="7" t="s">
        <v>16</v>
      </c>
      <c r="M263" s="7">
        <v>1</v>
      </c>
      <c r="N263" s="7">
        <v>6</v>
      </c>
      <c r="O263" s="6" t="s">
        <v>69</v>
      </c>
      <c r="P263" s="6" t="s">
        <v>69</v>
      </c>
      <c r="Q263" s="7" t="b">
        <v>1</v>
      </c>
      <c r="R263" s="7" t="b">
        <v>1</v>
      </c>
      <c r="S263" s="7" t="s">
        <v>19</v>
      </c>
      <c r="T263" s="7" t="s">
        <v>19</v>
      </c>
      <c r="U263" s="11">
        <v>54</v>
      </c>
      <c r="V263" s="11" t="s">
        <v>20</v>
      </c>
      <c r="W263" s="12">
        <v>1.6</v>
      </c>
      <c r="X263" s="12">
        <f t="shared" si="51"/>
        <v>1.3</v>
      </c>
      <c r="Y263" s="13"/>
      <c r="Z263" s="7">
        <f t="shared" si="54"/>
        <v>10</v>
      </c>
      <c r="AA263">
        <f t="shared" si="55"/>
        <v>10</v>
      </c>
      <c r="AB263">
        <f t="shared" si="56"/>
        <v>5</v>
      </c>
      <c r="AC263">
        <f t="shared" si="57"/>
        <v>10</v>
      </c>
      <c r="AD263" s="7">
        <f t="shared" si="58"/>
        <v>85</v>
      </c>
      <c r="AE263" s="7" t="str">
        <f t="shared" si="59"/>
        <v>HT Under 1.5 Goals</v>
      </c>
      <c r="AF263" s="14"/>
      <c r="AG263" s="14" t="str">
        <f t="shared" si="60"/>
        <v>HT Over 0.5 Goals</v>
      </c>
      <c r="AH263" s="14" t="str">
        <f t="shared" si="61"/>
        <v>LOST</v>
      </c>
      <c r="AI263" s="14"/>
      <c r="AJ263" s="14" t="str">
        <f t="shared" si="52"/>
        <v>LOST</v>
      </c>
      <c r="AL263" s="7" t="str">
        <f t="shared" si="62"/>
        <v>Prime</v>
      </c>
      <c r="AM263" s="21">
        <f t="shared" si="53"/>
        <v>79.174999999999997</v>
      </c>
    </row>
    <row r="264" spans="1:39">
      <c r="C264" t="s">
        <v>11</v>
      </c>
      <c r="D264" s="10" t="s">
        <v>257</v>
      </c>
      <c r="E264" s="15">
        <v>0.8125</v>
      </c>
      <c r="F264" s="10" t="s">
        <v>625</v>
      </c>
      <c r="G264" s="7" t="s">
        <v>4</v>
      </c>
      <c r="H264" s="10" t="s">
        <v>626</v>
      </c>
      <c r="I264" s="7">
        <v>18</v>
      </c>
      <c r="J264" s="7">
        <v>65</v>
      </c>
      <c r="K264" s="7">
        <v>17</v>
      </c>
      <c r="L264" s="7" t="s">
        <v>16</v>
      </c>
      <c r="M264" s="7">
        <v>2</v>
      </c>
      <c r="N264" s="7">
        <v>1</v>
      </c>
      <c r="O264" s="6" t="s">
        <v>61</v>
      </c>
      <c r="P264" s="6" t="s">
        <v>61</v>
      </c>
      <c r="Q264" s="7" t="b">
        <v>1</v>
      </c>
      <c r="R264" s="7" t="b">
        <v>1</v>
      </c>
      <c r="S264" s="7" t="s">
        <v>19</v>
      </c>
      <c r="T264" s="7" t="s">
        <v>19</v>
      </c>
      <c r="U264" s="11">
        <v>59</v>
      </c>
      <c r="V264" s="11" t="s">
        <v>20</v>
      </c>
      <c r="W264" s="12">
        <v>1.55</v>
      </c>
      <c r="X264" s="12">
        <f t="shared" si="51"/>
        <v>1.3</v>
      </c>
      <c r="Y264" s="13"/>
      <c r="Z264" s="7">
        <f t="shared" si="54"/>
        <v>10</v>
      </c>
      <c r="AA264">
        <f t="shared" si="55"/>
        <v>10</v>
      </c>
      <c r="AB264">
        <f t="shared" si="56"/>
        <v>5</v>
      </c>
      <c r="AC264">
        <f t="shared" si="57"/>
        <v>10</v>
      </c>
      <c r="AD264" s="7">
        <f t="shared" si="58"/>
        <v>85</v>
      </c>
      <c r="AE264" s="7" t="str">
        <f t="shared" si="59"/>
        <v>HT Under 1.5 Goals</v>
      </c>
      <c r="AF264" s="14"/>
      <c r="AG264" s="14" t="str">
        <f t="shared" si="60"/>
        <v>HT Over 0.5 Goals</v>
      </c>
      <c r="AH264" s="14" t="str">
        <f t="shared" si="61"/>
        <v>LOST</v>
      </c>
      <c r="AI264" s="14"/>
      <c r="AJ264" s="14" t="str">
        <f t="shared" si="52"/>
        <v>LOST</v>
      </c>
      <c r="AL264" s="7" t="str">
        <f t="shared" si="62"/>
        <v>Prime</v>
      </c>
      <c r="AM264" s="21">
        <f t="shared" si="53"/>
        <v>86.112499999999997</v>
      </c>
    </row>
    <row r="265" spans="1:39">
      <c r="C265" t="s">
        <v>11</v>
      </c>
      <c r="D265" s="10" t="s">
        <v>257</v>
      </c>
      <c r="E265" s="15">
        <v>0.8125</v>
      </c>
      <c r="F265" s="10" t="s">
        <v>627</v>
      </c>
      <c r="G265" s="7" t="s">
        <v>4</v>
      </c>
      <c r="H265" s="10" t="s">
        <v>258</v>
      </c>
      <c r="I265" s="7">
        <v>10</v>
      </c>
      <c r="J265" s="7">
        <v>65</v>
      </c>
      <c r="K265" s="7">
        <v>25</v>
      </c>
      <c r="L265" s="7" t="s">
        <v>16</v>
      </c>
      <c r="M265" s="7">
        <v>2</v>
      </c>
      <c r="N265" s="7">
        <v>15</v>
      </c>
      <c r="O265" s="6" t="s">
        <v>24</v>
      </c>
      <c r="P265" s="6" t="s">
        <v>24</v>
      </c>
      <c r="Q265" s="7" t="b">
        <v>1</v>
      </c>
      <c r="R265" s="7" t="b">
        <v>1</v>
      </c>
      <c r="S265" s="7" t="s">
        <v>19</v>
      </c>
      <c r="T265" s="7" t="s">
        <v>19</v>
      </c>
      <c r="U265" s="11">
        <v>74</v>
      </c>
      <c r="V265" s="11" t="s">
        <v>20</v>
      </c>
      <c r="W265" s="12">
        <v>1.55</v>
      </c>
      <c r="X265" s="12">
        <f t="shared" si="51"/>
        <v>1.3</v>
      </c>
      <c r="Y265" s="13"/>
      <c r="Z265" s="7">
        <f t="shared" si="54"/>
        <v>10</v>
      </c>
      <c r="AA265">
        <f t="shared" si="55"/>
        <v>5</v>
      </c>
      <c r="AB265">
        <f t="shared" si="56"/>
        <v>10</v>
      </c>
      <c r="AC265">
        <f t="shared" si="57"/>
        <v>10</v>
      </c>
      <c r="AD265" s="7">
        <f t="shared" si="58"/>
        <v>85</v>
      </c>
      <c r="AE265" s="7" t="str">
        <f t="shared" si="59"/>
        <v>HT Under 1.5 Goals</v>
      </c>
      <c r="AF265" s="14"/>
      <c r="AG265" s="14" t="str">
        <f t="shared" si="60"/>
        <v>HT Under 1.5 Goals</v>
      </c>
      <c r="AH265" s="14" t="str">
        <f t="shared" si="61"/>
        <v>WON</v>
      </c>
      <c r="AI265" s="14"/>
      <c r="AJ265" s="14" t="str">
        <f t="shared" si="52"/>
        <v>WON</v>
      </c>
      <c r="AL265" s="7" t="str">
        <f t="shared" si="62"/>
        <v>…</v>
      </c>
      <c r="AM265" s="21">
        <f t="shared" si="53"/>
        <v>75.112499999999997</v>
      </c>
    </row>
    <row r="266" spans="1:39">
      <c r="C266" t="s">
        <v>11</v>
      </c>
      <c r="D266" s="10" t="s">
        <v>282</v>
      </c>
      <c r="E266" s="15">
        <v>0.82291666666666663</v>
      </c>
      <c r="F266" s="10" t="s">
        <v>628</v>
      </c>
      <c r="G266" s="7" t="s">
        <v>4</v>
      </c>
      <c r="H266" s="10" t="s">
        <v>283</v>
      </c>
      <c r="I266" s="7">
        <v>24</v>
      </c>
      <c r="J266" s="7">
        <v>47</v>
      </c>
      <c r="K266" s="7">
        <v>29</v>
      </c>
      <c r="L266" s="7" t="s">
        <v>16</v>
      </c>
      <c r="M266" s="7">
        <v>1</v>
      </c>
      <c r="N266" s="7">
        <v>5</v>
      </c>
      <c r="O266" s="6" t="s">
        <v>24</v>
      </c>
      <c r="P266" s="6" t="s">
        <v>24</v>
      </c>
      <c r="Q266" s="7">
        <v>47</v>
      </c>
      <c r="R266" s="7" t="b">
        <v>1</v>
      </c>
      <c r="S266" s="7" t="s">
        <v>19</v>
      </c>
      <c r="T266" s="7" t="s">
        <v>19</v>
      </c>
      <c r="U266" s="11">
        <v>50</v>
      </c>
      <c r="V266" s="11" t="s">
        <v>20</v>
      </c>
      <c r="W266" s="12">
        <v>1.7</v>
      </c>
      <c r="X266" s="12">
        <f t="shared" si="51"/>
        <v>1.35</v>
      </c>
      <c r="Y266" s="13"/>
      <c r="Z266" s="7">
        <f t="shared" si="54"/>
        <v>0</v>
      </c>
      <c r="AA266">
        <f t="shared" si="55"/>
        <v>10</v>
      </c>
      <c r="AB266">
        <f t="shared" si="56"/>
        <v>5</v>
      </c>
      <c r="AC266">
        <f t="shared" si="57"/>
        <v>10</v>
      </c>
      <c r="AD266" s="7">
        <f t="shared" si="58"/>
        <v>75</v>
      </c>
      <c r="AE266" s="7" t="str">
        <f t="shared" si="59"/>
        <v>HT Under 1.5 Goals</v>
      </c>
      <c r="AF266" s="14"/>
      <c r="AG266" s="14" t="str">
        <f t="shared" si="60"/>
        <v>HT Under 1.5 Goals</v>
      </c>
      <c r="AH266" s="14" t="str">
        <f t="shared" si="61"/>
        <v>WON</v>
      </c>
      <c r="AI266" s="14"/>
      <c r="AJ266" s="14" t="str">
        <f t="shared" si="52"/>
        <v>WON</v>
      </c>
      <c r="AK266" s="13"/>
      <c r="AL266" s="7" t="str">
        <f t="shared" si="62"/>
        <v>…</v>
      </c>
      <c r="AM266" s="21">
        <f t="shared" si="53"/>
        <v>60</v>
      </c>
    </row>
    <row r="267" spans="1:39">
      <c r="A267" s="16"/>
      <c r="B267" s="16"/>
      <c r="C267" s="16" t="s">
        <v>11</v>
      </c>
      <c r="D267" s="10" t="s">
        <v>12</v>
      </c>
      <c r="E267" s="15">
        <v>0.83333333333333337</v>
      </c>
      <c r="F267" s="10" t="s">
        <v>629</v>
      </c>
      <c r="G267" s="7" t="s">
        <v>4</v>
      </c>
      <c r="H267" s="10" t="s">
        <v>202</v>
      </c>
      <c r="I267" s="7">
        <v>21</v>
      </c>
      <c r="J267" s="7">
        <v>67</v>
      </c>
      <c r="K267" s="7">
        <v>13</v>
      </c>
      <c r="L267" s="7" t="s">
        <v>16</v>
      </c>
      <c r="M267" s="7">
        <v>2</v>
      </c>
      <c r="N267" s="7">
        <v>8</v>
      </c>
      <c r="O267" s="6" t="s">
        <v>24</v>
      </c>
      <c r="P267" s="6" t="s">
        <v>120</v>
      </c>
      <c r="Q267" s="7" t="b">
        <v>1</v>
      </c>
      <c r="R267" s="7" t="b">
        <v>1</v>
      </c>
      <c r="S267" s="7" t="s">
        <v>19</v>
      </c>
      <c r="T267" s="7" t="s">
        <v>19</v>
      </c>
      <c r="U267" s="11">
        <v>77</v>
      </c>
      <c r="V267" s="11" t="s">
        <v>20</v>
      </c>
      <c r="W267" s="12">
        <v>1.45</v>
      </c>
      <c r="X267" s="12">
        <f t="shared" si="51"/>
        <v>1.25</v>
      </c>
      <c r="Y267" s="13"/>
      <c r="Z267" s="7">
        <f t="shared" si="54"/>
        <v>10</v>
      </c>
      <c r="AA267">
        <f t="shared" si="55"/>
        <v>5</v>
      </c>
      <c r="AB267">
        <f t="shared" si="56"/>
        <v>10</v>
      </c>
      <c r="AC267">
        <f t="shared" si="57"/>
        <v>10</v>
      </c>
      <c r="AD267" s="7">
        <f t="shared" si="58"/>
        <v>85</v>
      </c>
      <c r="AE267" s="7" t="str">
        <f t="shared" si="59"/>
        <v>HT Under 1.5 Goals</v>
      </c>
      <c r="AF267" s="14"/>
      <c r="AG267" s="14" t="str">
        <f t="shared" si="60"/>
        <v>HT Under 1.5 Goals</v>
      </c>
      <c r="AH267" s="14" t="str">
        <f t="shared" si="61"/>
        <v>WON</v>
      </c>
      <c r="AI267" s="14"/>
      <c r="AJ267" s="14" t="str">
        <f t="shared" si="52"/>
        <v>WON</v>
      </c>
      <c r="AK267" s="13"/>
      <c r="AL267" s="7" t="str">
        <f t="shared" si="62"/>
        <v>Prime</v>
      </c>
      <c r="AM267" s="21">
        <f t="shared" si="53"/>
        <v>83.337500000000006</v>
      </c>
    </row>
    <row r="268" spans="1:39">
      <c r="C268" t="s">
        <v>11</v>
      </c>
      <c r="D268" s="10" t="s">
        <v>189</v>
      </c>
      <c r="E268" s="15">
        <v>0.875</v>
      </c>
      <c r="F268" s="10" t="s">
        <v>630</v>
      </c>
      <c r="G268" s="7" t="s">
        <v>4</v>
      </c>
      <c r="H268" s="10" t="s">
        <v>631</v>
      </c>
      <c r="I268" s="7">
        <v>30</v>
      </c>
      <c r="J268" s="7">
        <v>59</v>
      </c>
      <c r="K268" s="7">
        <v>11</v>
      </c>
      <c r="L268" s="7" t="s">
        <v>16</v>
      </c>
      <c r="M268" s="7">
        <v>1</v>
      </c>
      <c r="N268" s="7">
        <v>19</v>
      </c>
      <c r="O268" s="6" t="s">
        <v>61</v>
      </c>
      <c r="P268" s="6" t="s">
        <v>632</v>
      </c>
      <c r="Q268" s="7" t="b">
        <v>1</v>
      </c>
      <c r="R268" s="7" t="b">
        <v>1</v>
      </c>
      <c r="S268" s="7" t="s">
        <v>19</v>
      </c>
      <c r="T268" s="7" t="s">
        <v>19</v>
      </c>
      <c r="U268" s="11">
        <v>55</v>
      </c>
      <c r="V268" s="11" t="s">
        <v>48</v>
      </c>
      <c r="W268" s="12">
        <v>1.55</v>
      </c>
      <c r="X268" s="12">
        <f t="shared" si="51"/>
        <v>1.3</v>
      </c>
      <c r="Y268" s="13"/>
      <c r="Z268" s="7">
        <f t="shared" si="54"/>
        <v>10</v>
      </c>
      <c r="AA268">
        <f t="shared" si="55"/>
        <v>0</v>
      </c>
      <c r="AB268">
        <f t="shared" si="56"/>
        <v>5</v>
      </c>
      <c r="AC268">
        <f t="shared" si="57"/>
        <v>0</v>
      </c>
      <c r="AD268" s="7">
        <f t="shared" si="58"/>
        <v>65</v>
      </c>
      <c r="AE268" s="7" t="str">
        <f t="shared" si="59"/>
        <v>HT Under 1.5 Goals</v>
      </c>
      <c r="AF268" s="14"/>
      <c r="AG268" s="14" t="str">
        <f t="shared" si="60"/>
        <v>HT Over 0.5 Goals</v>
      </c>
      <c r="AH268" s="14" t="str">
        <f t="shared" si="61"/>
        <v>LOST</v>
      </c>
      <c r="AI268" s="14"/>
      <c r="AJ268" s="14" t="str">
        <f t="shared" si="52"/>
        <v>LOST</v>
      </c>
      <c r="AL268" s="7" t="str">
        <f t="shared" si="62"/>
        <v>…</v>
      </c>
      <c r="AM268" s="21">
        <f t="shared" si="53"/>
        <v>69.4375</v>
      </c>
    </row>
    <row r="269" spans="1:39">
      <c r="D269" s="10" t="s">
        <v>633</v>
      </c>
      <c r="E269" s="15">
        <v>0.89583333333333337</v>
      </c>
      <c r="F269" s="10" t="s">
        <v>634</v>
      </c>
      <c r="G269" s="7" t="s">
        <v>4</v>
      </c>
      <c r="H269" s="10" t="s">
        <v>635</v>
      </c>
      <c r="I269" s="7">
        <v>21</v>
      </c>
      <c r="J269" s="7">
        <v>54</v>
      </c>
      <c r="K269" s="7">
        <v>25</v>
      </c>
      <c r="L269" s="7" t="s">
        <v>16</v>
      </c>
      <c r="M269" s="7" t="s">
        <v>16</v>
      </c>
      <c r="N269" s="7">
        <v>4</v>
      </c>
      <c r="O269" s="6" t="s">
        <v>18</v>
      </c>
      <c r="P269" s="6" t="s">
        <v>230</v>
      </c>
      <c r="Q269" s="7" t="b">
        <v>1</v>
      </c>
      <c r="R269" s="7" t="b">
        <v>1</v>
      </c>
      <c r="S269" s="7" t="b">
        <v>1</v>
      </c>
      <c r="T269" s="7" t="s">
        <v>19</v>
      </c>
      <c r="U269" s="11">
        <v>57</v>
      </c>
      <c r="V269" s="11" t="s">
        <v>20</v>
      </c>
      <c r="W269" s="12">
        <v>1.7</v>
      </c>
      <c r="X269" s="12">
        <f t="shared" si="51"/>
        <v>1.35</v>
      </c>
      <c r="Y269" s="13"/>
      <c r="Z269" s="7">
        <f t="shared" si="54"/>
        <v>10</v>
      </c>
      <c r="AA269">
        <f t="shared" si="55"/>
        <v>10</v>
      </c>
      <c r="AB269">
        <f t="shared" si="56"/>
        <v>5</v>
      </c>
      <c r="AC269">
        <f t="shared" si="57"/>
        <v>10</v>
      </c>
      <c r="AD269" s="7">
        <f t="shared" si="58"/>
        <v>85</v>
      </c>
      <c r="AE269" s="7" t="str">
        <f t="shared" si="59"/>
        <v>HT Under 1.5 Goals</v>
      </c>
      <c r="AF269" s="14"/>
      <c r="AG269" s="14" t="str">
        <f t="shared" si="60"/>
        <v>HT Over 0.5 Goals</v>
      </c>
      <c r="AH269" s="14" t="str">
        <f t="shared" si="61"/>
        <v>?</v>
      </c>
      <c r="AI269" s="14"/>
      <c r="AJ269" s="14" t="str">
        <f t="shared" si="52"/>
        <v>?</v>
      </c>
      <c r="AL269" s="7" t="str">
        <f t="shared" si="62"/>
        <v>…</v>
      </c>
      <c r="AM269" s="21">
        <f t="shared" si="53"/>
        <v>84.275000000000006</v>
      </c>
    </row>
    <row r="270" spans="1:39">
      <c r="C270" t="s">
        <v>11</v>
      </c>
      <c r="D270" s="10" t="s">
        <v>92</v>
      </c>
      <c r="E270" s="15">
        <v>0.90625</v>
      </c>
      <c r="F270" s="10" t="s">
        <v>636</v>
      </c>
      <c r="G270" s="7" t="s">
        <v>4</v>
      </c>
      <c r="H270" s="10" t="s">
        <v>266</v>
      </c>
      <c r="I270" s="7">
        <v>33</v>
      </c>
      <c r="J270" s="7">
        <v>43</v>
      </c>
      <c r="K270" s="7">
        <v>24</v>
      </c>
      <c r="L270" s="7" t="s">
        <v>16</v>
      </c>
      <c r="M270" s="7">
        <v>1</v>
      </c>
      <c r="N270" s="7">
        <v>9</v>
      </c>
      <c r="O270" s="6" t="s">
        <v>47</v>
      </c>
      <c r="P270" s="6" t="s">
        <v>17</v>
      </c>
      <c r="Q270" s="7">
        <v>43</v>
      </c>
      <c r="R270" s="7" t="b">
        <v>1</v>
      </c>
      <c r="S270" s="7" t="s">
        <v>19</v>
      </c>
      <c r="T270" s="7" t="s">
        <v>19</v>
      </c>
      <c r="U270" s="11">
        <v>58</v>
      </c>
      <c r="V270" s="11" t="s">
        <v>20</v>
      </c>
      <c r="W270" s="12">
        <v>1.65</v>
      </c>
      <c r="X270" s="12">
        <f t="shared" si="51"/>
        <v>1.35</v>
      </c>
      <c r="Y270" s="13"/>
      <c r="Z270" s="7">
        <f t="shared" si="54"/>
        <v>0</v>
      </c>
      <c r="AA270">
        <f t="shared" si="55"/>
        <v>5</v>
      </c>
      <c r="AB270">
        <f t="shared" si="56"/>
        <v>5</v>
      </c>
      <c r="AC270">
        <f t="shared" si="57"/>
        <v>10</v>
      </c>
      <c r="AD270" s="7">
        <f t="shared" si="58"/>
        <v>70</v>
      </c>
      <c r="AE270" s="7" t="str">
        <f t="shared" si="59"/>
        <v>HT Under 1.5 Goals</v>
      </c>
      <c r="AF270" s="14"/>
      <c r="AG270" s="14" t="str">
        <f t="shared" si="60"/>
        <v>HT Under 1.5 Goals</v>
      </c>
      <c r="AH270" s="14" t="str">
        <f t="shared" si="61"/>
        <v>WON</v>
      </c>
      <c r="AI270" s="14"/>
      <c r="AJ270" s="14" t="str">
        <f t="shared" si="52"/>
        <v>WON</v>
      </c>
      <c r="AL270" s="7" t="str">
        <f t="shared" si="62"/>
        <v>…</v>
      </c>
      <c r="AM270" s="21">
        <f t="shared" si="53"/>
        <v>57.6</v>
      </c>
    </row>
    <row r="271" spans="1:39">
      <c r="C271" t="s">
        <v>11</v>
      </c>
      <c r="D271" s="10" t="s">
        <v>12</v>
      </c>
      <c r="E271" s="15">
        <v>0.91666666666666663</v>
      </c>
      <c r="F271" s="10" t="s">
        <v>637</v>
      </c>
      <c r="G271" s="7" t="s">
        <v>4</v>
      </c>
      <c r="H271" s="10" t="s">
        <v>184</v>
      </c>
      <c r="I271" s="7">
        <v>21</v>
      </c>
      <c r="J271" s="7">
        <v>51</v>
      </c>
      <c r="K271" s="7">
        <v>28</v>
      </c>
      <c r="L271" s="7" t="s">
        <v>16</v>
      </c>
      <c r="M271" s="7">
        <v>1</v>
      </c>
      <c r="N271" s="7">
        <v>7</v>
      </c>
      <c r="O271" s="6" t="s">
        <v>24</v>
      </c>
      <c r="P271" s="6" t="s">
        <v>297</v>
      </c>
      <c r="Q271" s="7">
        <v>51</v>
      </c>
      <c r="R271" s="7" t="b">
        <v>1</v>
      </c>
      <c r="S271" s="7" t="s">
        <v>19</v>
      </c>
      <c r="T271" s="7" t="s">
        <v>19</v>
      </c>
      <c r="U271" s="11">
        <v>59</v>
      </c>
      <c r="V271" s="11" t="s">
        <v>48</v>
      </c>
      <c r="W271" s="12">
        <v>1.55</v>
      </c>
      <c r="X271" s="12">
        <f t="shared" si="51"/>
        <v>1.3</v>
      </c>
      <c r="Y271" s="13"/>
      <c r="Z271" s="7">
        <f t="shared" si="54"/>
        <v>0</v>
      </c>
      <c r="AA271">
        <f t="shared" si="55"/>
        <v>10</v>
      </c>
      <c r="AB271">
        <f t="shared" si="56"/>
        <v>5</v>
      </c>
      <c r="AC271">
        <f t="shared" si="57"/>
        <v>0</v>
      </c>
      <c r="AD271" s="7">
        <f t="shared" si="58"/>
        <v>65</v>
      </c>
      <c r="AE271" s="7" t="str">
        <f t="shared" si="59"/>
        <v>HT Under 1.5 Goals</v>
      </c>
      <c r="AF271" s="14"/>
      <c r="AG271" s="14" t="str">
        <f t="shared" si="60"/>
        <v>HT Under 1.5 Goals</v>
      </c>
      <c r="AH271" s="14" t="str">
        <f t="shared" si="61"/>
        <v>WON</v>
      </c>
      <c r="AI271" s="14"/>
      <c r="AJ271" s="14" t="str">
        <f t="shared" si="52"/>
        <v>WON</v>
      </c>
      <c r="AL271" s="7" t="str">
        <f t="shared" si="62"/>
        <v>…</v>
      </c>
      <c r="AM271" s="21">
        <f t="shared" si="53"/>
        <v>75.737499999999997</v>
      </c>
    </row>
    <row r="272" spans="1:39">
      <c r="E272" s="15"/>
      <c r="F272" s="10"/>
      <c r="G272" s="7"/>
      <c r="H272" s="10"/>
      <c r="I272" s="7"/>
      <c r="J272" s="7"/>
      <c r="K272" s="7"/>
      <c r="L272" s="7"/>
      <c r="M272" s="7"/>
      <c r="N272" s="7"/>
      <c r="O272" s="6"/>
      <c r="P272" s="6"/>
      <c r="Q272" s="7"/>
      <c r="R272" s="7"/>
      <c r="S272" s="7"/>
      <c r="T272" s="7"/>
      <c r="U272" s="11"/>
      <c r="V272" s="11"/>
      <c r="W272" s="12"/>
      <c r="X272" s="12">
        <f t="shared" si="51"/>
        <v>1.25</v>
      </c>
      <c r="Y272" s="13"/>
      <c r="Z272" s="7">
        <f t="shared" si="54"/>
        <v>0</v>
      </c>
      <c r="AA272">
        <f t="shared" si="55"/>
        <v>10</v>
      </c>
      <c r="AB272">
        <f t="shared" si="56"/>
        <v>0</v>
      </c>
      <c r="AC272">
        <f t="shared" si="57"/>
        <v>0</v>
      </c>
      <c r="AD272" s="7">
        <f t="shared" si="58"/>
        <v>60</v>
      </c>
      <c r="AE272" s="7" t="str">
        <f t="shared" si="59"/>
        <v>HT Under 1.5 Goals</v>
      </c>
      <c r="AF272" s="14"/>
      <c r="AG272" s="14" t="str">
        <f t="shared" si="60"/>
        <v>HT Over 0.5 Goals</v>
      </c>
      <c r="AH272" s="14" t="str">
        <f t="shared" si="61"/>
        <v>LOST</v>
      </c>
      <c r="AI272" s="14"/>
      <c r="AJ272" s="14" t="str">
        <f t="shared" si="52"/>
        <v>LOST</v>
      </c>
      <c r="AL272" s="7" t="str">
        <f t="shared" si="62"/>
        <v>…</v>
      </c>
      <c r="AM272" s="21">
        <f t="shared" si="53"/>
        <v>55</v>
      </c>
    </row>
    <row r="273" spans="3:39">
      <c r="C273" s="2" t="s">
        <v>638</v>
      </c>
      <c r="E273" s="15"/>
      <c r="F273" s="10"/>
      <c r="G273" s="7"/>
      <c r="H273" s="10"/>
      <c r="I273" s="7"/>
      <c r="J273" s="7"/>
      <c r="K273" s="7"/>
      <c r="L273" s="7"/>
      <c r="M273" s="7"/>
      <c r="N273" s="7"/>
      <c r="O273" s="6"/>
      <c r="P273" s="6"/>
      <c r="Q273" s="7"/>
      <c r="R273" s="7"/>
      <c r="S273" s="7"/>
      <c r="T273" s="7"/>
      <c r="U273" s="11"/>
      <c r="V273" s="11"/>
      <c r="W273" s="12"/>
      <c r="X273" s="12">
        <f t="shared" si="51"/>
        <v>1.25</v>
      </c>
      <c r="Y273" s="13"/>
      <c r="Z273" s="7">
        <f t="shared" si="54"/>
        <v>0</v>
      </c>
      <c r="AA273">
        <f t="shared" si="55"/>
        <v>10</v>
      </c>
      <c r="AB273">
        <f t="shared" si="56"/>
        <v>0</v>
      </c>
      <c r="AC273">
        <f t="shared" si="57"/>
        <v>0</v>
      </c>
      <c r="AD273" s="7">
        <f t="shared" si="58"/>
        <v>60</v>
      </c>
      <c r="AE273" s="7" t="str">
        <f t="shared" si="59"/>
        <v>HT Under 1.5 Goals</v>
      </c>
      <c r="AF273" s="14"/>
      <c r="AG273" s="14" t="str">
        <f t="shared" si="60"/>
        <v>HT Over 0.5 Goals</v>
      </c>
      <c r="AH273" s="14" t="str">
        <f t="shared" si="61"/>
        <v>LOST</v>
      </c>
      <c r="AI273" s="14"/>
      <c r="AJ273" s="14" t="str">
        <f t="shared" si="52"/>
        <v>LOST</v>
      </c>
      <c r="AL273" s="7" t="str">
        <f t="shared" si="62"/>
        <v>…</v>
      </c>
      <c r="AM273" s="21">
        <f t="shared" si="53"/>
        <v>55</v>
      </c>
    </row>
    <row r="274" spans="3:39">
      <c r="C274" t="s">
        <v>11</v>
      </c>
      <c r="D274" s="10" t="s">
        <v>257</v>
      </c>
      <c r="E274" s="15">
        <v>0.95833333333333337</v>
      </c>
      <c r="F274" s="10" t="s">
        <v>639</v>
      </c>
      <c r="G274" s="7" t="s">
        <v>4</v>
      </c>
      <c r="H274" s="10" t="s">
        <v>161</v>
      </c>
      <c r="I274" s="7">
        <v>25</v>
      </c>
      <c r="J274" s="7">
        <v>55</v>
      </c>
      <c r="K274" s="7">
        <v>20</v>
      </c>
      <c r="L274" s="7" t="s">
        <v>16</v>
      </c>
      <c r="M274" s="7" t="s">
        <v>16</v>
      </c>
      <c r="N274" s="7">
        <v>5</v>
      </c>
      <c r="O274" s="6" t="s">
        <v>298</v>
      </c>
      <c r="P274" s="6" t="s">
        <v>389</v>
      </c>
      <c r="Q274" s="7" t="b">
        <v>1</v>
      </c>
      <c r="R274" s="7" t="b">
        <v>1</v>
      </c>
      <c r="S274" s="7" t="b">
        <v>1</v>
      </c>
      <c r="T274" s="7" t="b">
        <v>1</v>
      </c>
      <c r="U274" s="11">
        <v>99</v>
      </c>
      <c r="V274" s="11"/>
      <c r="W274" s="12">
        <v>1.5</v>
      </c>
      <c r="X274" s="12">
        <f t="shared" si="51"/>
        <v>1.3</v>
      </c>
      <c r="Y274" s="13"/>
      <c r="Z274" s="7">
        <f t="shared" si="54"/>
        <v>10</v>
      </c>
      <c r="AA274">
        <f t="shared" si="55"/>
        <v>10</v>
      </c>
      <c r="AB274">
        <f t="shared" si="56"/>
        <v>10</v>
      </c>
      <c r="AC274">
        <f t="shared" si="57"/>
        <v>0</v>
      </c>
      <c r="AD274" s="7">
        <f t="shared" si="58"/>
        <v>80</v>
      </c>
      <c r="AE274" s="7" t="str">
        <f t="shared" si="59"/>
        <v>HT Under 1.5 Goals</v>
      </c>
      <c r="AF274" s="14"/>
      <c r="AG274" s="14" t="str">
        <f t="shared" si="60"/>
        <v>HT Over 0.5 Goals</v>
      </c>
      <c r="AH274" s="14" t="str">
        <f t="shared" si="61"/>
        <v>LOST</v>
      </c>
      <c r="AI274" s="14"/>
      <c r="AJ274" s="14" t="str">
        <f t="shared" si="52"/>
        <v>LOST</v>
      </c>
      <c r="AL274" s="7" t="str">
        <f t="shared" si="62"/>
        <v>Prime</v>
      </c>
      <c r="AM274" s="21">
        <f t="shared" si="53"/>
        <v>91.987499999999997</v>
      </c>
    </row>
    <row r="275" spans="3:39">
      <c r="C275" t="s">
        <v>11</v>
      </c>
      <c r="D275" s="10" t="s">
        <v>12</v>
      </c>
      <c r="E275" s="15">
        <v>0</v>
      </c>
      <c r="F275" s="10" t="s">
        <v>640</v>
      </c>
      <c r="G275" s="7" t="s">
        <v>4</v>
      </c>
      <c r="H275" s="10" t="s">
        <v>14</v>
      </c>
      <c r="I275" s="7">
        <v>10</v>
      </c>
      <c r="J275" s="7">
        <v>62</v>
      </c>
      <c r="K275" s="7">
        <v>28</v>
      </c>
      <c r="L275" s="7" t="s">
        <v>16</v>
      </c>
      <c r="M275" s="7">
        <v>2</v>
      </c>
      <c r="N275" s="7">
        <v>18</v>
      </c>
      <c r="O275" s="6" t="s">
        <v>120</v>
      </c>
      <c r="P275" s="6" t="s">
        <v>33</v>
      </c>
      <c r="Q275" s="7" t="b">
        <v>1</v>
      </c>
      <c r="R275" s="7" t="b">
        <v>1</v>
      </c>
      <c r="S275" s="7" t="s">
        <v>19</v>
      </c>
      <c r="T275" s="7" t="s">
        <v>19</v>
      </c>
      <c r="U275" s="11">
        <v>64</v>
      </c>
      <c r="V275" s="11" t="s">
        <v>20</v>
      </c>
      <c r="W275" s="12">
        <v>1.5</v>
      </c>
      <c r="X275" s="12">
        <f t="shared" si="51"/>
        <v>1.3</v>
      </c>
      <c r="Y275" s="13"/>
      <c r="Z275" s="7">
        <f t="shared" si="54"/>
        <v>10</v>
      </c>
      <c r="AA275">
        <f t="shared" si="55"/>
        <v>0</v>
      </c>
      <c r="AB275">
        <f t="shared" si="56"/>
        <v>10</v>
      </c>
      <c r="AC275">
        <f t="shared" si="57"/>
        <v>10</v>
      </c>
      <c r="AD275" s="7">
        <f t="shared" si="58"/>
        <v>80</v>
      </c>
      <c r="AE275" s="7" t="str">
        <f t="shared" si="59"/>
        <v>HT Under 1.5 Goals</v>
      </c>
      <c r="AF275" s="14"/>
      <c r="AG275" s="14" t="str">
        <f t="shared" si="60"/>
        <v>HT Under 1.5 Goals</v>
      </c>
      <c r="AH275" s="14" t="str">
        <f t="shared" si="61"/>
        <v>WON</v>
      </c>
      <c r="AI275" s="14"/>
      <c r="AJ275" s="14" t="str">
        <f t="shared" si="52"/>
        <v>WON</v>
      </c>
      <c r="AL275" s="7" t="str">
        <f t="shared" si="62"/>
        <v>…</v>
      </c>
      <c r="AM275" s="21">
        <f t="shared" si="53"/>
        <v>72.174999999999997</v>
      </c>
    </row>
    <row r="276" spans="3:39">
      <c r="C276" t="s">
        <v>11</v>
      </c>
      <c r="D276" s="10" t="s">
        <v>12</v>
      </c>
      <c r="E276" s="15">
        <v>8.3333333333333329E-2</v>
      </c>
      <c r="F276" s="10" t="s">
        <v>203</v>
      </c>
      <c r="G276" s="7" t="s">
        <v>4</v>
      </c>
      <c r="H276" s="10" t="s">
        <v>641</v>
      </c>
      <c r="I276" s="7">
        <v>28</v>
      </c>
      <c r="J276" s="7">
        <v>48</v>
      </c>
      <c r="K276" s="7">
        <v>24</v>
      </c>
      <c r="L276" s="7" t="s">
        <v>16</v>
      </c>
      <c r="M276" s="7" t="s">
        <v>16</v>
      </c>
      <c r="N276" s="7">
        <v>4</v>
      </c>
      <c r="O276" s="6" t="s">
        <v>24</v>
      </c>
      <c r="P276" s="6" t="s">
        <v>24</v>
      </c>
      <c r="Q276" s="7">
        <v>48</v>
      </c>
      <c r="R276" s="7" t="b">
        <v>1</v>
      </c>
      <c r="S276" s="7" t="b">
        <v>1</v>
      </c>
      <c r="T276" s="7" t="b">
        <v>1</v>
      </c>
      <c r="U276" s="11">
        <v>64</v>
      </c>
      <c r="V276" s="11" t="s">
        <v>20</v>
      </c>
      <c r="W276" s="12">
        <v>1.5</v>
      </c>
      <c r="X276" s="12">
        <f t="shared" si="51"/>
        <v>1.3</v>
      </c>
      <c r="Y276" s="13"/>
      <c r="Z276" s="7">
        <f t="shared" si="54"/>
        <v>0</v>
      </c>
      <c r="AA276">
        <f t="shared" si="55"/>
        <v>10</v>
      </c>
      <c r="AB276">
        <f t="shared" si="56"/>
        <v>10</v>
      </c>
      <c r="AC276">
        <f t="shared" si="57"/>
        <v>10</v>
      </c>
      <c r="AD276" s="7">
        <f t="shared" si="58"/>
        <v>80</v>
      </c>
      <c r="AE276" s="7" t="str">
        <f t="shared" si="59"/>
        <v>HT Under 1.5 Goals</v>
      </c>
      <c r="AF276" s="14"/>
      <c r="AG276" s="14" t="str">
        <f t="shared" si="60"/>
        <v>HT Under 1.5 Goals</v>
      </c>
      <c r="AH276" s="14" t="str">
        <f t="shared" si="61"/>
        <v>WON</v>
      </c>
      <c r="AI276" s="14"/>
      <c r="AJ276" s="14" t="str">
        <f t="shared" si="52"/>
        <v>WON</v>
      </c>
      <c r="AL276" s="7" t="str">
        <f t="shared" si="62"/>
        <v>…</v>
      </c>
      <c r="AM276" s="21">
        <f t="shared" si="53"/>
        <v>68.8</v>
      </c>
    </row>
    <row r="277" spans="3:39">
      <c r="D277" s="10" t="s">
        <v>29</v>
      </c>
      <c r="E277" s="15">
        <v>0.125</v>
      </c>
      <c r="F277" s="10" t="s">
        <v>156</v>
      </c>
      <c r="G277" s="7" t="s">
        <v>4</v>
      </c>
      <c r="H277" s="10" t="s">
        <v>31</v>
      </c>
      <c r="I277" s="7">
        <v>15</v>
      </c>
      <c r="J277" s="7">
        <v>55</v>
      </c>
      <c r="K277" s="7">
        <v>29</v>
      </c>
      <c r="L277" s="7" t="s">
        <v>16</v>
      </c>
      <c r="M277" s="7" t="s">
        <v>16</v>
      </c>
      <c r="N277" s="7">
        <v>14</v>
      </c>
      <c r="O277" s="6" t="s">
        <v>24</v>
      </c>
      <c r="P277" s="6" t="s">
        <v>69</v>
      </c>
      <c r="Q277" s="7" t="b">
        <v>1</v>
      </c>
      <c r="R277" s="7" t="b">
        <v>1</v>
      </c>
      <c r="S277" s="7" t="b">
        <v>1</v>
      </c>
      <c r="T277" s="7" t="s">
        <v>19</v>
      </c>
      <c r="U277" s="11">
        <v>55</v>
      </c>
      <c r="V277" s="11" t="s">
        <v>20</v>
      </c>
      <c r="W277" s="12">
        <v>1.6</v>
      </c>
      <c r="X277" s="12">
        <f t="shared" si="51"/>
        <v>1.3</v>
      </c>
      <c r="Y277" s="13"/>
      <c r="Z277" s="7">
        <f t="shared" si="54"/>
        <v>10</v>
      </c>
      <c r="AA277">
        <f t="shared" si="55"/>
        <v>5</v>
      </c>
      <c r="AB277">
        <f t="shared" si="56"/>
        <v>5</v>
      </c>
      <c r="AC277">
        <f t="shared" si="57"/>
        <v>10</v>
      </c>
      <c r="AD277" s="7">
        <f t="shared" si="58"/>
        <v>80</v>
      </c>
      <c r="AE277" s="7" t="str">
        <f t="shared" si="59"/>
        <v>HT Under 1.5 Goals</v>
      </c>
      <c r="AF277" s="14"/>
      <c r="AG277" s="14" t="str">
        <f t="shared" si="60"/>
        <v>HT Under 1.5 Goals</v>
      </c>
      <c r="AH277" s="14" t="str">
        <f t="shared" si="61"/>
        <v>WON</v>
      </c>
      <c r="AI277" s="14"/>
      <c r="AJ277" s="14" t="str">
        <f t="shared" si="52"/>
        <v>WON</v>
      </c>
      <c r="AL277" s="7" t="str">
        <f t="shared" si="62"/>
        <v>…</v>
      </c>
      <c r="AM277" s="21">
        <f t="shared" si="53"/>
        <v>74.1875</v>
      </c>
    </row>
    <row r="278" spans="3:39">
      <c r="D278" s="10" t="s">
        <v>642</v>
      </c>
      <c r="E278" s="15">
        <v>0.45833333333333331</v>
      </c>
      <c r="F278" s="10" t="s">
        <v>643</v>
      </c>
      <c r="G278" s="7" t="s">
        <v>4</v>
      </c>
      <c r="H278" s="10" t="s">
        <v>644</v>
      </c>
      <c r="I278" s="7">
        <v>33</v>
      </c>
      <c r="J278" s="7">
        <v>45</v>
      </c>
      <c r="K278" s="7">
        <v>23</v>
      </c>
      <c r="L278" s="7" t="s">
        <v>16</v>
      </c>
      <c r="M278" s="7">
        <v>2</v>
      </c>
      <c r="N278" s="7">
        <v>10</v>
      </c>
      <c r="O278" s="6" t="s">
        <v>47</v>
      </c>
      <c r="P278" s="6" t="s">
        <v>75</v>
      </c>
      <c r="Q278" s="7">
        <v>45</v>
      </c>
      <c r="R278" s="7" t="b">
        <v>1</v>
      </c>
      <c r="S278" s="7" t="s">
        <v>19</v>
      </c>
      <c r="T278" s="7" t="s">
        <v>19</v>
      </c>
      <c r="U278" s="11">
        <v>37</v>
      </c>
      <c r="V278" s="11"/>
      <c r="W278" s="12">
        <v>1.4</v>
      </c>
      <c r="X278" s="12">
        <f t="shared" si="51"/>
        <v>1.25</v>
      </c>
      <c r="Y278" s="13"/>
      <c r="Z278" s="7">
        <f t="shared" si="54"/>
        <v>0</v>
      </c>
      <c r="AA278">
        <f t="shared" si="55"/>
        <v>5</v>
      </c>
      <c r="AB278">
        <f t="shared" si="56"/>
        <v>0</v>
      </c>
      <c r="AC278">
        <f t="shared" si="57"/>
        <v>0</v>
      </c>
      <c r="AD278" s="7">
        <f t="shared" si="58"/>
        <v>55</v>
      </c>
      <c r="AE278" s="7" t="str">
        <f t="shared" si="59"/>
        <v>HT Over 0.5 Goals</v>
      </c>
      <c r="AF278" s="14"/>
      <c r="AG278" s="14" t="str">
        <f t="shared" si="60"/>
        <v>HT Under 1.5 Goals</v>
      </c>
      <c r="AH278" s="14" t="str">
        <f t="shared" si="61"/>
        <v>WON</v>
      </c>
      <c r="AI278" s="14"/>
      <c r="AJ278" s="14" t="str">
        <f t="shared" si="52"/>
        <v>WON</v>
      </c>
      <c r="AL278" s="7" t="str">
        <f t="shared" si="62"/>
        <v>…</v>
      </c>
      <c r="AM278" s="21">
        <f t="shared" si="53"/>
        <v>45</v>
      </c>
    </row>
    <row r="279" spans="3:39">
      <c r="D279" s="10" t="s">
        <v>111</v>
      </c>
      <c r="E279" s="15">
        <v>0.47916666666666669</v>
      </c>
      <c r="F279" s="10" t="s">
        <v>645</v>
      </c>
      <c r="G279" s="7" t="s">
        <v>4</v>
      </c>
      <c r="H279" s="10" t="s">
        <v>646</v>
      </c>
      <c r="I279" s="7">
        <v>41</v>
      </c>
      <c r="J279" s="7">
        <v>43</v>
      </c>
      <c r="K279" s="7">
        <v>16</v>
      </c>
      <c r="L279" s="7" t="s">
        <v>16</v>
      </c>
      <c r="M279" s="7">
        <v>1</v>
      </c>
      <c r="N279" s="7">
        <v>25</v>
      </c>
      <c r="O279" s="6" t="s">
        <v>47</v>
      </c>
      <c r="P279" s="6" t="s">
        <v>405</v>
      </c>
      <c r="Q279" s="7">
        <v>43</v>
      </c>
      <c r="R279" s="7" t="b">
        <v>1</v>
      </c>
      <c r="S279" s="7" t="s">
        <v>19</v>
      </c>
      <c r="T279" s="7" t="s">
        <v>19</v>
      </c>
      <c r="U279" s="11">
        <v>34</v>
      </c>
      <c r="V279" s="11" t="s">
        <v>48</v>
      </c>
      <c r="W279" s="12">
        <v>1.6</v>
      </c>
      <c r="X279" s="12">
        <f t="shared" si="51"/>
        <v>1.3</v>
      </c>
      <c r="Y279" s="13"/>
      <c r="Z279" s="7">
        <f t="shared" si="54"/>
        <v>0</v>
      </c>
      <c r="AA279">
        <f t="shared" si="55"/>
        <v>0</v>
      </c>
      <c r="AB279">
        <f t="shared" si="56"/>
        <v>0</v>
      </c>
      <c r="AC279">
        <f t="shared" si="57"/>
        <v>0</v>
      </c>
      <c r="AD279" s="7">
        <f t="shared" si="58"/>
        <v>50</v>
      </c>
      <c r="AE279" s="7" t="str">
        <f t="shared" si="59"/>
        <v>HT Over 0.5 Goals</v>
      </c>
      <c r="AF279" s="14"/>
      <c r="AG279" s="14" t="str">
        <f t="shared" si="60"/>
        <v>HT Under 1.5 Goals</v>
      </c>
      <c r="AH279" s="14" t="str">
        <f t="shared" si="61"/>
        <v>WON</v>
      </c>
      <c r="AI279" s="14"/>
      <c r="AJ279" s="14" t="str">
        <f t="shared" si="52"/>
        <v>WON</v>
      </c>
      <c r="AL279" s="7" t="str">
        <f t="shared" si="62"/>
        <v>…</v>
      </c>
      <c r="AM279" s="21">
        <f t="shared" si="53"/>
        <v>40</v>
      </c>
    </row>
    <row r="280" spans="3:39">
      <c r="C280" t="s">
        <v>11</v>
      </c>
      <c r="D280" s="10" t="s">
        <v>400</v>
      </c>
      <c r="E280" s="15">
        <v>0.5</v>
      </c>
      <c r="F280" s="10" t="s">
        <v>647</v>
      </c>
      <c r="G280" s="7" t="s">
        <v>4</v>
      </c>
      <c r="H280" s="10" t="s">
        <v>648</v>
      </c>
      <c r="I280" s="7">
        <v>7</v>
      </c>
      <c r="J280" s="7">
        <v>57</v>
      </c>
      <c r="K280" s="7">
        <v>36</v>
      </c>
      <c r="L280" s="7" t="s">
        <v>16</v>
      </c>
      <c r="M280" s="7">
        <v>1</v>
      </c>
      <c r="N280" s="7">
        <v>29</v>
      </c>
      <c r="O280" s="6" t="s">
        <v>47</v>
      </c>
      <c r="P280" s="6" t="s">
        <v>96</v>
      </c>
      <c r="Q280" s="7" t="b">
        <v>1</v>
      </c>
      <c r="R280" s="7" t="b">
        <v>1</v>
      </c>
      <c r="S280" s="7" t="s">
        <v>19</v>
      </c>
      <c r="T280" s="7" t="s">
        <v>19</v>
      </c>
      <c r="U280" s="11">
        <v>67</v>
      </c>
      <c r="V280" s="11" t="s">
        <v>48</v>
      </c>
      <c r="W280" s="12">
        <v>1.65</v>
      </c>
      <c r="X280" s="12">
        <f t="shared" si="51"/>
        <v>1.35</v>
      </c>
      <c r="Y280" s="13"/>
      <c r="Z280" s="7">
        <f t="shared" si="54"/>
        <v>10</v>
      </c>
      <c r="AA280">
        <f t="shared" si="55"/>
        <v>0</v>
      </c>
      <c r="AB280">
        <f t="shared" si="56"/>
        <v>10</v>
      </c>
      <c r="AC280">
        <f t="shared" si="57"/>
        <v>0</v>
      </c>
      <c r="AD280" s="7">
        <f t="shared" si="58"/>
        <v>70</v>
      </c>
      <c r="AE280" s="7" t="str">
        <f t="shared" si="59"/>
        <v>HT Under 1.5 Goals</v>
      </c>
      <c r="AF280" s="14"/>
      <c r="AG280" s="14" t="str">
        <f t="shared" si="60"/>
        <v>HT Under 1.5 Goals</v>
      </c>
      <c r="AH280" s="14" t="str">
        <f t="shared" si="61"/>
        <v>WON</v>
      </c>
      <c r="AI280" s="14"/>
      <c r="AJ280" s="14" t="str">
        <f t="shared" si="52"/>
        <v>WON</v>
      </c>
      <c r="AL280" s="7" t="str">
        <f t="shared" si="62"/>
        <v>…</v>
      </c>
      <c r="AM280" s="21">
        <f t="shared" si="53"/>
        <v>71.212500000000006</v>
      </c>
    </row>
    <row r="281" spans="3:39">
      <c r="D281" s="10" t="s">
        <v>213</v>
      </c>
      <c r="E281" s="15">
        <v>0.53125</v>
      </c>
      <c r="F281" s="10" t="s">
        <v>649</v>
      </c>
      <c r="G281" s="7" t="s">
        <v>4</v>
      </c>
      <c r="H281" s="10" t="s">
        <v>650</v>
      </c>
      <c r="I281" s="7">
        <v>8</v>
      </c>
      <c r="J281" s="7">
        <v>46</v>
      </c>
      <c r="K281" s="7">
        <v>46</v>
      </c>
      <c r="L281" s="7">
        <v>2</v>
      </c>
      <c r="M281" s="7">
        <v>2</v>
      </c>
      <c r="N281" s="7">
        <v>38</v>
      </c>
      <c r="O281" s="6" t="s">
        <v>18</v>
      </c>
      <c r="P281" s="6" t="s">
        <v>18</v>
      </c>
      <c r="Q281" s="7">
        <v>46</v>
      </c>
      <c r="R281" s="7" t="b">
        <v>0</v>
      </c>
      <c r="S281" s="7" t="s">
        <v>19</v>
      </c>
      <c r="T281" s="7" t="s">
        <v>19</v>
      </c>
      <c r="U281" s="11">
        <v>1</v>
      </c>
      <c r="V281" s="11"/>
      <c r="W281" s="12">
        <v>1.6</v>
      </c>
      <c r="X281" s="12">
        <f t="shared" si="51"/>
        <v>1.3</v>
      </c>
      <c r="Y281" s="13"/>
      <c r="Z281" s="7">
        <f t="shared" si="54"/>
        <v>0</v>
      </c>
      <c r="AA281">
        <f t="shared" si="55"/>
        <v>0</v>
      </c>
      <c r="AB281">
        <f t="shared" si="56"/>
        <v>0</v>
      </c>
      <c r="AC281">
        <f t="shared" si="57"/>
        <v>0</v>
      </c>
      <c r="AD281" s="7">
        <f t="shared" si="58"/>
        <v>50</v>
      </c>
      <c r="AE281" s="7" t="str">
        <f t="shared" si="59"/>
        <v>HT Over 0.5 Goals</v>
      </c>
      <c r="AF281" s="14"/>
      <c r="AG281" s="14" t="str">
        <f t="shared" si="60"/>
        <v>HT Over 0.5 Goals</v>
      </c>
      <c r="AH281" s="14" t="str">
        <f t="shared" si="61"/>
        <v>?</v>
      </c>
      <c r="AI281" s="14"/>
      <c r="AJ281" s="14" t="str">
        <f t="shared" si="52"/>
        <v>WON</v>
      </c>
      <c r="AL281" s="7" t="str">
        <f t="shared" si="62"/>
        <v>…</v>
      </c>
      <c r="AM281" s="21">
        <f t="shared" si="53"/>
        <v>40</v>
      </c>
    </row>
    <row r="282" spans="3:39">
      <c r="D282" s="10" t="s">
        <v>517</v>
      </c>
      <c r="E282" s="15">
        <v>0.54166666666666663</v>
      </c>
      <c r="F282" s="10" t="s">
        <v>651</v>
      </c>
      <c r="G282" s="7" t="s">
        <v>4</v>
      </c>
      <c r="H282" s="10" t="s">
        <v>652</v>
      </c>
      <c r="I282" s="7">
        <v>23</v>
      </c>
      <c r="J282" s="7">
        <v>50</v>
      </c>
      <c r="K282" s="7">
        <v>28</v>
      </c>
      <c r="L282" s="7" t="s">
        <v>16</v>
      </c>
      <c r="M282" s="7">
        <v>1</v>
      </c>
      <c r="N282" s="7">
        <v>5</v>
      </c>
      <c r="O282" s="6" t="s">
        <v>75</v>
      </c>
      <c r="P282" s="6" t="s">
        <v>75</v>
      </c>
      <c r="Q282" s="7">
        <v>50</v>
      </c>
      <c r="R282" s="7" t="b">
        <v>1</v>
      </c>
      <c r="S282" s="7" t="s">
        <v>19</v>
      </c>
      <c r="T282" s="7" t="b">
        <v>1</v>
      </c>
      <c r="U282" s="11">
        <v>26</v>
      </c>
      <c r="V282" s="11" t="s">
        <v>48</v>
      </c>
      <c r="W282" s="12">
        <v>1.5</v>
      </c>
      <c r="X282" s="12">
        <f t="shared" si="51"/>
        <v>1.3</v>
      </c>
      <c r="Y282" s="13"/>
      <c r="Z282" s="7">
        <f t="shared" si="54"/>
        <v>0</v>
      </c>
      <c r="AA282">
        <f t="shared" si="55"/>
        <v>10</v>
      </c>
      <c r="AB282">
        <f t="shared" si="56"/>
        <v>0</v>
      </c>
      <c r="AC282">
        <f t="shared" si="57"/>
        <v>0</v>
      </c>
      <c r="AD282" s="7">
        <f t="shared" si="58"/>
        <v>60</v>
      </c>
      <c r="AE282" s="7" t="str">
        <f t="shared" si="59"/>
        <v>HT Under 1.5 Goals</v>
      </c>
      <c r="AF282" s="14"/>
      <c r="AG282" s="14" t="str">
        <f t="shared" si="60"/>
        <v>HT Over 0.5 Goals</v>
      </c>
      <c r="AH282" s="14" t="str">
        <f t="shared" si="61"/>
        <v>LOST</v>
      </c>
      <c r="AI282" s="14"/>
      <c r="AJ282" s="14" t="str">
        <f t="shared" si="52"/>
        <v>LOST</v>
      </c>
      <c r="AL282" s="7" t="str">
        <f t="shared" si="62"/>
        <v>…</v>
      </c>
      <c r="AM282" s="21">
        <f t="shared" si="53"/>
        <v>65.625</v>
      </c>
    </row>
    <row r="283" spans="3:39">
      <c r="D283" s="10" t="s">
        <v>127</v>
      </c>
      <c r="E283" s="15">
        <v>0.5625</v>
      </c>
      <c r="F283" s="10" t="s">
        <v>238</v>
      </c>
      <c r="G283" s="7" t="s">
        <v>4</v>
      </c>
      <c r="H283" s="10" t="s">
        <v>653</v>
      </c>
      <c r="I283" s="7">
        <v>40</v>
      </c>
      <c r="J283" s="7">
        <v>54</v>
      </c>
      <c r="K283" s="7">
        <v>6</v>
      </c>
      <c r="L283" s="7" t="s">
        <v>16</v>
      </c>
      <c r="M283" s="7" t="s">
        <v>16</v>
      </c>
      <c r="N283" s="7">
        <v>34</v>
      </c>
      <c r="O283" s="6" t="s">
        <v>24</v>
      </c>
      <c r="P283" s="6" t="s">
        <v>69</v>
      </c>
      <c r="Q283" s="7" t="b">
        <v>1</v>
      </c>
      <c r="R283" s="7" t="b">
        <v>1</v>
      </c>
      <c r="S283" s="7" t="b">
        <v>1</v>
      </c>
      <c r="T283" s="7" t="s">
        <v>19</v>
      </c>
      <c r="U283" s="11">
        <v>64</v>
      </c>
      <c r="V283" s="11" t="s">
        <v>20</v>
      </c>
      <c r="W283" s="12">
        <v>1.5</v>
      </c>
      <c r="X283" s="12">
        <f t="shared" si="51"/>
        <v>1.3</v>
      </c>
      <c r="Y283" s="13"/>
      <c r="Z283" s="7">
        <f t="shared" si="54"/>
        <v>10</v>
      </c>
      <c r="AA283">
        <f t="shared" si="55"/>
        <v>0</v>
      </c>
      <c r="AB283">
        <f t="shared" si="56"/>
        <v>10</v>
      </c>
      <c r="AC283">
        <f t="shared" si="57"/>
        <v>10</v>
      </c>
      <c r="AD283" s="7">
        <f t="shared" si="58"/>
        <v>80</v>
      </c>
      <c r="AE283" s="7" t="str">
        <f t="shared" si="59"/>
        <v>HT Under 1.5 Goals</v>
      </c>
      <c r="AF283" s="14"/>
      <c r="AG283" s="14" t="str">
        <f t="shared" si="60"/>
        <v>HT Under 1.5 Goals</v>
      </c>
      <c r="AH283" s="14" t="str">
        <f t="shared" si="61"/>
        <v>WON</v>
      </c>
      <c r="AI283" s="14"/>
      <c r="AJ283" s="14" t="str">
        <f t="shared" si="52"/>
        <v>WON</v>
      </c>
      <c r="AL283" s="7" t="str">
        <f t="shared" si="62"/>
        <v>…</v>
      </c>
      <c r="AM283" s="21">
        <f t="shared" si="53"/>
        <v>74.674999999999997</v>
      </c>
    </row>
    <row r="284" spans="3:39">
      <c r="C284" t="s">
        <v>11</v>
      </c>
      <c r="D284" s="10" t="s">
        <v>231</v>
      </c>
      <c r="E284" s="15">
        <v>0.5625</v>
      </c>
      <c r="F284" s="10" t="s">
        <v>233</v>
      </c>
      <c r="G284" s="7" t="s">
        <v>4</v>
      </c>
      <c r="H284" s="10" t="s">
        <v>342</v>
      </c>
      <c r="I284" s="7">
        <v>42</v>
      </c>
      <c r="J284" s="7">
        <v>43</v>
      </c>
      <c r="K284" s="7">
        <v>15</v>
      </c>
      <c r="L284" s="7" t="s">
        <v>16</v>
      </c>
      <c r="M284" s="7">
        <v>1</v>
      </c>
      <c r="N284" s="7">
        <v>27</v>
      </c>
      <c r="O284" s="6" t="s">
        <v>75</v>
      </c>
      <c r="P284" s="6" t="s">
        <v>75</v>
      </c>
      <c r="Q284" s="7">
        <v>43</v>
      </c>
      <c r="R284" s="7" t="b">
        <v>1</v>
      </c>
      <c r="S284" s="7" t="s">
        <v>19</v>
      </c>
      <c r="T284" s="7" t="s">
        <v>19</v>
      </c>
      <c r="U284" s="11">
        <v>73</v>
      </c>
      <c r="V284" s="11" t="s">
        <v>42</v>
      </c>
      <c r="W284" s="12">
        <v>1.5</v>
      </c>
      <c r="X284" s="12">
        <f t="shared" si="51"/>
        <v>1.3</v>
      </c>
      <c r="Y284" s="13"/>
      <c r="Z284" s="7">
        <f t="shared" si="54"/>
        <v>0</v>
      </c>
      <c r="AA284">
        <f t="shared" si="55"/>
        <v>0</v>
      </c>
      <c r="AB284">
        <f t="shared" si="56"/>
        <v>10</v>
      </c>
      <c r="AC284">
        <f t="shared" si="57"/>
        <v>5</v>
      </c>
      <c r="AD284" s="7">
        <f t="shared" si="58"/>
        <v>65</v>
      </c>
      <c r="AE284" s="7" t="str">
        <f t="shared" si="59"/>
        <v>HT Under 1.5 Goals</v>
      </c>
      <c r="AF284" s="14"/>
      <c r="AG284" s="14" t="str">
        <f t="shared" si="60"/>
        <v>HT Over 0.5 Goals</v>
      </c>
      <c r="AH284" s="14" t="str">
        <f t="shared" si="61"/>
        <v>LOST</v>
      </c>
      <c r="AI284" s="14"/>
      <c r="AJ284" s="14" t="str">
        <f t="shared" si="52"/>
        <v>LOST</v>
      </c>
      <c r="AL284" s="7" t="str">
        <f t="shared" si="62"/>
        <v>…</v>
      </c>
      <c r="AM284" s="21">
        <f t="shared" si="53"/>
        <v>54.6</v>
      </c>
    </row>
    <row r="285" spans="3:39">
      <c r="C285" t="s">
        <v>11</v>
      </c>
      <c r="D285" s="10" t="s">
        <v>231</v>
      </c>
      <c r="E285" s="15">
        <v>0.5625</v>
      </c>
      <c r="F285" s="10" t="s">
        <v>654</v>
      </c>
      <c r="G285" s="7" t="s">
        <v>4</v>
      </c>
      <c r="H285" s="10" t="s">
        <v>655</v>
      </c>
      <c r="I285" s="7">
        <v>17</v>
      </c>
      <c r="J285" s="7">
        <v>59</v>
      </c>
      <c r="K285" s="7">
        <v>24</v>
      </c>
      <c r="L285" s="7" t="s">
        <v>16</v>
      </c>
      <c r="M285" s="7">
        <v>2</v>
      </c>
      <c r="N285" s="7">
        <v>7</v>
      </c>
      <c r="O285" s="6" t="s">
        <v>120</v>
      </c>
      <c r="P285" s="6" t="s">
        <v>120</v>
      </c>
      <c r="Q285" s="7" t="b">
        <v>1</v>
      </c>
      <c r="R285" s="7" t="b">
        <v>1</v>
      </c>
      <c r="S285" s="7" t="s">
        <v>19</v>
      </c>
      <c r="T285" s="7" t="s">
        <v>19</v>
      </c>
      <c r="U285" s="11">
        <v>56</v>
      </c>
      <c r="V285" s="11" t="s">
        <v>48</v>
      </c>
      <c r="W285" s="12">
        <v>1.5</v>
      </c>
      <c r="X285" s="12">
        <f t="shared" si="51"/>
        <v>1.3</v>
      </c>
      <c r="Y285" s="13"/>
      <c r="Z285" s="7">
        <f t="shared" si="54"/>
        <v>10</v>
      </c>
      <c r="AA285">
        <f t="shared" si="55"/>
        <v>10</v>
      </c>
      <c r="AB285">
        <f t="shared" si="56"/>
        <v>5</v>
      </c>
      <c r="AC285">
        <f t="shared" si="57"/>
        <v>0</v>
      </c>
      <c r="AD285" s="7">
        <f t="shared" si="58"/>
        <v>75</v>
      </c>
      <c r="AE285" s="7" t="str">
        <f t="shared" si="59"/>
        <v>HT Under 1.5 Goals</v>
      </c>
      <c r="AF285" s="14"/>
      <c r="AG285" s="14" t="str">
        <f t="shared" si="60"/>
        <v>HT Under 1.5 Goals</v>
      </c>
      <c r="AH285" s="14" t="str">
        <f t="shared" si="61"/>
        <v>WON</v>
      </c>
      <c r="AI285" s="14"/>
      <c r="AJ285" s="14" t="str">
        <f t="shared" si="52"/>
        <v>WON</v>
      </c>
      <c r="AL285" s="7" t="str">
        <f t="shared" si="62"/>
        <v>Prime</v>
      </c>
      <c r="AM285" s="21">
        <f t="shared" si="53"/>
        <v>77.637500000000003</v>
      </c>
    </row>
    <row r="286" spans="3:39">
      <c r="C286" t="s">
        <v>11</v>
      </c>
      <c r="D286" s="10" t="s">
        <v>231</v>
      </c>
      <c r="E286" s="15">
        <v>0.5625</v>
      </c>
      <c r="F286" s="10" t="s">
        <v>656</v>
      </c>
      <c r="G286" s="7" t="s">
        <v>4</v>
      </c>
      <c r="H286" s="10" t="s">
        <v>657</v>
      </c>
      <c r="I286" s="7">
        <v>13</v>
      </c>
      <c r="J286" s="7">
        <v>68</v>
      </c>
      <c r="K286" s="7">
        <v>19</v>
      </c>
      <c r="L286" s="7" t="s">
        <v>16</v>
      </c>
      <c r="M286" s="7" t="s">
        <v>16</v>
      </c>
      <c r="N286" s="7">
        <v>6</v>
      </c>
      <c r="O286" s="6" t="s">
        <v>47</v>
      </c>
      <c r="P286" s="6" t="s">
        <v>47</v>
      </c>
      <c r="Q286" s="7" t="b">
        <v>1</v>
      </c>
      <c r="R286" s="7" t="b">
        <v>1</v>
      </c>
      <c r="S286" s="7" t="b">
        <v>1</v>
      </c>
      <c r="T286" s="7" t="b">
        <v>1</v>
      </c>
      <c r="U286" s="11">
        <v>74</v>
      </c>
      <c r="V286" s="11" t="s">
        <v>20</v>
      </c>
      <c r="W286" s="12">
        <v>1.5</v>
      </c>
      <c r="X286" s="12">
        <f t="shared" si="51"/>
        <v>1.3</v>
      </c>
      <c r="Y286" s="13"/>
      <c r="Z286" s="7">
        <f t="shared" si="54"/>
        <v>10</v>
      </c>
      <c r="AA286">
        <f t="shared" si="55"/>
        <v>10</v>
      </c>
      <c r="AB286">
        <f t="shared" si="56"/>
        <v>10</v>
      </c>
      <c r="AC286">
        <f t="shared" si="57"/>
        <v>10</v>
      </c>
      <c r="AD286" s="7">
        <f t="shared" si="58"/>
        <v>90</v>
      </c>
      <c r="AE286" s="7" t="str">
        <f t="shared" si="59"/>
        <v>HT Under 1.5 Goals</v>
      </c>
      <c r="AF286" s="14"/>
      <c r="AG286" s="14" t="str">
        <f t="shared" si="60"/>
        <v>HT Under 1.5 Goals</v>
      </c>
      <c r="AH286" s="14" t="str">
        <f t="shared" si="61"/>
        <v>WON</v>
      </c>
      <c r="AI286" s="14"/>
      <c r="AJ286" s="14" t="str">
        <f t="shared" si="52"/>
        <v>WON</v>
      </c>
      <c r="AL286" s="7" t="str">
        <f t="shared" si="62"/>
        <v>Prime</v>
      </c>
      <c r="AM286" s="21">
        <f t="shared" si="53"/>
        <v>90.05</v>
      </c>
    </row>
    <row r="287" spans="3:39">
      <c r="C287" t="s">
        <v>11</v>
      </c>
      <c r="D287" s="10" t="s">
        <v>231</v>
      </c>
      <c r="E287" s="15">
        <v>0.5625</v>
      </c>
      <c r="F287" s="10" t="s">
        <v>658</v>
      </c>
      <c r="G287" s="7" t="s">
        <v>4</v>
      </c>
      <c r="H287" s="10" t="s">
        <v>659</v>
      </c>
      <c r="I287" s="7">
        <v>21</v>
      </c>
      <c r="J287" s="7">
        <v>58</v>
      </c>
      <c r="K287" s="7">
        <v>21</v>
      </c>
      <c r="L287" s="7" t="s">
        <v>16</v>
      </c>
      <c r="M287" s="7" t="s">
        <v>16</v>
      </c>
      <c r="N287" s="7">
        <v>0</v>
      </c>
      <c r="O287" s="6" t="s">
        <v>47</v>
      </c>
      <c r="P287" s="6" t="s">
        <v>69</v>
      </c>
      <c r="Q287" s="7" t="b">
        <v>1</v>
      </c>
      <c r="R287" s="7" t="b">
        <v>1</v>
      </c>
      <c r="S287" s="7" t="b">
        <v>1</v>
      </c>
      <c r="T287" s="7" t="b">
        <v>1</v>
      </c>
      <c r="U287" s="11">
        <v>62</v>
      </c>
      <c r="V287" s="11" t="s">
        <v>20</v>
      </c>
      <c r="W287" s="12">
        <v>1.5</v>
      </c>
      <c r="X287" s="12">
        <f t="shared" si="51"/>
        <v>1.3</v>
      </c>
      <c r="Y287" s="13"/>
      <c r="Z287" s="7">
        <f t="shared" si="54"/>
        <v>10</v>
      </c>
      <c r="AA287">
        <f t="shared" si="55"/>
        <v>10</v>
      </c>
      <c r="AB287">
        <f t="shared" si="56"/>
        <v>10</v>
      </c>
      <c r="AC287">
        <f t="shared" si="57"/>
        <v>10</v>
      </c>
      <c r="AD287" s="7">
        <f t="shared" si="58"/>
        <v>90</v>
      </c>
      <c r="AE287" s="7" t="str">
        <f t="shared" si="59"/>
        <v>HT Under 1.5 Goals</v>
      </c>
      <c r="AF287" s="14"/>
      <c r="AG287" s="14" t="str">
        <f t="shared" si="60"/>
        <v>HT Under 1.5 Goals</v>
      </c>
      <c r="AH287" s="14" t="str">
        <f t="shared" si="61"/>
        <v>WON</v>
      </c>
      <c r="AI287" s="14"/>
      <c r="AJ287" s="14" t="str">
        <f t="shared" si="52"/>
        <v>WON</v>
      </c>
      <c r="AL287" s="7" t="str">
        <f t="shared" si="62"/>
        <v>Prime</v>
      </c>
      <c r="AM287" s="21">
        <f t="shared" si="53"/>
        <v>90.525000000000006</v>
      </c>
    </row>
    <row r="288" spans="3:39">
      <c r="C288" t="s">
        <v>11</v>
      </c>
      <c r="D288" s="10" t="s">
        <v>231</v>
      </c>
      <c r="E288" s="15">
        <v>0.5625</v>
      </c>
      <c r="F288" s="10" t="s">
        <v>660</v>
      </c>
      <c r="G288" s="7" t="s">
        <v>4</v>
      </c>
      <c r="H288" s="10" t="s">
        <v>661</v>
      </c>
      <c r="I288" s="7">
        <v>18</v>
      </c>
      <c r="J288" s="7">
        <v>63</v>
      </c>
      <c r="K288" s="7">
        <v>18</v>
      </c>
      <c r="L288" s="7" t="s">
        <v>16</v>
      </c>
      <c r="M288" s="7">
        <v>2</v>
      </c>
      <c r="N288" s="7">
        <v>0</v>
      </c>
      <c r="O288" s="6" t="s">
        <v>24</v>
      </c>
      <c r="P288" s="6" t="s">
        <v>75</v>
      </c>
      <c r="Q288" s="7" t="b">
        <v>1</v>
      </c>
      <c r="R288" s="7" t="b">
        <v>1</v>
      </c>
      <c r="S288" s="7" t="s">
        <v>19</v>
      </c>
      <c r="T288" s="7" t="b">
        <v>1</v>
      </c>
      <c r="U288" s="11">
        <v>55</v>
      </c>
      <c r="V288" s="11" t="s">
        <v>42</v>
      </c>
      <c r="W288" s="12">
        <v>1.5</v>
      </c>
      <c r="X288" s="12">
        <f t="shared" si="51"/>
        <v>1.3</v>
      </c>
      <c r="Y288" s="13"/>
      <c r="Z288" s="7">
        <f t="shared" si="54"/>
        <v>10</v>
      </c>
      <c r="AA288">
        <f t="shared" si="55"/>
        <v>10</v>
      </c>
      <c r="AB288">
        <f t="shared" si="56"/>
        <v>5</v>
      </c>
      <c r="AC288">
        <f t="shared" si="57"/>
        <v>5</v>
      </c>
      <c r="AD288" s="7">
        <f t="shared" si="58"/>
        <v>80</v>
      </c>
      <c r="AE288" s="7" t="str">
        <f t="shared" si="59"/>
        <v>HT Under 1.5 Goals</v>
      </c>
      <c r="AF288" s="14"/>
      <c r="AG288" s="14" t="str">
        <f t="shared" si="60"/>
        <v>HT Under 1.5 Goals</v>
      </c>
      <c r="AH288" s="14" t="str">
        <f t="shared" si="61"/>
        <v>WON</v>
      </c>
      <c r="AI288" s="14"/>
      <c r="AJ288" s="14" t="str">
        <f t="shared" si="52"/>
        <v>WON</v>
      </c>
      <c r="AL288" s="7" t="str">
        <f t="shared" si="62"/>
        <v>Prime</v>
      </c>
      <c r="AM288" s="21">
        <f t="shared" si="53"/>
        <v>85.6875</v>
      </c>
    </row>
    <row r="289" spans="3:39">
      <c r="C289" t="s">
        <v>11</v>
      </c>
      <c r="D289" s="10" t="s">
        <v>231</v>
      </c>
      <c r="E289" s="15">
        <v>0.5625</v>
      </c>
      <c r="F289" s="10" t="s">
        <v>662</v>
      </c>
      <c r="G289" s="7" t="s">
        <v>4</v>
      </c>
      <c r="H289" s="10" t="s">
        <v>663</v>
      </c>
      <c r="I289" s="7">
        <v>26</v>
      </c>
      <c r="J289" s="7">
        <v>44</v>
      </c>
      <c r="K289" s="7">
        <v>30</v>
      </c>
      <c r="L289" s="7" t="s">
        <v>16</v>
      </c>
      <c r="M289" s="7" t="s">
        <v>16</v>
      </c>
      <c r="N289" s="7">
        <v>4</v>
      </c>
      <c r="O289" s="6" t="s">
        <v>24</v>
      </c>
      <c r="P289" s="6" t="s">
        <v>24</v>
      </c>
      <c r="Q289" s="7">
        <v>44</v>
      </c>
      <c r="R289" s="7" t="b">
        <v>1</v>
      </c>
      <c r="S289" s="7" t="b">
        <v>1</v>
      </c>
      <c r="T289" s="7" t="b">
        <v>1</v>
      </c>
      <c r="U289" s="11">
        <v>66</v>
      </c>
      <c r="V289" s="11" t="s">
        <v>20</v>
      </c>
      <c r="W289" s="12">
        <v>1.5</v>
      </c>
      <c r="X289" s="12">
        <f t="shared" si="51"/>
        <v>1.3</v>
      </c>
      <c r="Y289" s="13"/>
      <c r="Z289" s="7">
        <f t="shared" si="54"/>
        <v>0</v>
      </c>
      <c r="AA289">
        <f t="shared" si="55"/>
        <v>10</v>
      </c>
      <c r="AB289">
        <f t="shared" si="56"/>
        <v>10</v>
      </c>
      <c r="AC289">
        <f t="shared" si="57"/>
        <v>10</v>
      </c>
      <c r="AD289" s="7">
        <f t="shared" si="58"/>
        <v>80</v>
      </c>
      <c r="AE289" s="7" t="str">
        <f t="shared" si="59"/>
        <v>HT Under 1.5 Goals</v>
      </c>
      <c r="AF289" s="14"/>
      <c r="AG289" s="14" t="str">
        <f t="shared" si="60"/>
        <v>HT Under 1.5 Goals</v>
      </c>
      <c r="AH289" s="14" t="str">
        <f t="shared" si="61"/>
        <v>WON</v>
      </c>
      <c r="AI289" s="14"/>
      <c r="AJ289" s="14" t="str">
        <f t="shared" si="52"/>
        <v>WON</v>
      </c>
      <c r="AL289" s="7" t="str">
        <f t="shared" si="62"/>
        <v>…</v>
      </c>
      <c r="AM289" s="21">
        <f t="shared" si="53"/>
        <v>69.2</v>
      </c>
    </row>
    <row r="290" spans="3:39">
      <c r="C290" t="s">
        <v>11</v>
      </c>
      <c r="D290" s="10" t="s">
        <v>282</v>
      </c>
      <c r="E290" s="15">
        <v>0.58333333333333337</v>
      </c>
      <c r="F290" s="10" t="s">
        <v>664</v>
      </c>
      <c r="G290" s="7" t="s">
        <v>4</v>
      </c>
      <c r="H290" s="10" t="s">
        <v>665</v>
      </c>
      <c r="I290" s="7">
        <v>16</v>
      </c>
      <c r="J290" s="7">
        <v>52</v>
      </c>
      <c r="K290" s="7">
        <v>32</v>
      </c>
      <c r="L290" s="7" t="s">
        <v>16</v>
      </c>
      <c r="M290" s="7">
        <v>2</v>
      </c>
      <c r="N290" s="7">
        <v>16</v>
      </c>
      <c r="O290" s="6" t="s">
        <v>47</v>
      </c>
      <c r="P290" s="6" t="s">
        <v>47</v>
      </c>
      <c r="Q290" s="7">
        <v>52</v>
      </c>
      <c r="R290" s="7" t="b">
        <v>1</v>
      </c>
      <c r="S290" s="7" t="s">
        <v>19</v>
      </c>
      <c r="T290" s="7" t="s">
        <v>19</v>
      </c>
      <c r="U290" s="11">
        <v>49</v>
      </c>
      <c r="V290" s="11" t="s">
        <v>20</v>
      </c>
      <c r="W290" s="12">
        <v>1.55</v>
      </c>
      <c r="X290" s="12">
        <f t="shared" si="51"/>
        <v>1.3</v>
      </c>
      <c r="Y290" s="13"/>
      <c r="Z290" s="7">
        <f t="shared" si="54"/>
        <v>0</v>
      </c>
      <c r="AA290">
        <f t="shared" si="55"/>
        <v>0</v>
      </c>
      <c r="AB290">
        <f t="shared" si="56"/>
        <v>5</v>
      </c>
      <c r="AC290">
        <f t="shared" si="57"/>
        <v>10</v>
      </c>
      <c r="AD290" s="7">
        <f t="shared" si="58"/>
        <v>65</v>
      </c>
      <c r="AE290" s="7" t="str">
        <f t="shared" si="59"/>
        <v>HT Under 1.5 Goals</v>
      </c>
      <c r="AF290" s="14"/>
      <c r="AG290" s="14" t="str">
        <f t="shared" si="60"/>
        <v>HT Under 1.5 Goals</v>
      </c>
      <c r="AH290" s="14" t="str">
        <f t="shared" si="61"/>
        <v>WON</v>
      </c>
      <c r="AI290" s="14"/>
      <c r="AJ290" s="14" t="str">
        <f t="shared" si="52"/>
        <v>WON</v>
      </c>
      <c r="AL290" s="7" t="str">
        <f t="shared" si="62"/>
        <v>…</v>
      </c>
      <c r="AM290" s="21">
        <f t="shared" si="53"/>
        <v>56.25</v>
      </c>
    </row>
    <row r="291" spans="3:39">
      <c r="D291" s="10" t="s">
        <v>239</v>
      </c>
      <c r="E291" s="15">
        <v>0.58333333333333337</v>
      </c>
      <c r="F291" s="10" t="s">
        <v>666</v>
      </c>
      <c r="G291" s="7" t="s">
        <v>4</v>
      </c>
      <c r="H291" s="10" t="s">
        <v>667</v>
      </c>
      <c r="I291" s="7">
        <v>42</v>
      </c>
      <c r="J291" s="7">
        <v>52</v>
      </c>
      <c r="K291" s="7">
        <v>6</v>
      </c>
      <c r="L291" s="7" t="s">
        <v>16</v>
      </c>
      <c r="M291" s="7">
        <v>1</v>
      </c>
      <c r="N291" s="7">
        <v>36</v>
      </c>
      <c r="O291" s="6" t="s">
        <v>47</v>
      </c>
      <c r="P291" s="6" t="s">
        <v>69</v>
      </c>
      <c r="Q291" s="7">
        <v>52</v>
      </c>
      <c r="R291" s="7" t="b">
        <v>1</v>
      </c>
      <c r="S291" s="7" t="s">
        <v>19</v>
      </c>
      <c r="T291" s="7" t="s">
        <v>19</v>
      </c>
      <c r="U291" s="11">
        <v>40</v>
      </c>
      <c r="V291" s="11" t="s">
        <v>48</v>
      </c>
      <c r="W291" s="12">
        <v>1.6</v>
      </c>
      <c r="X291" s="12">
        <f t="shared" si="51"/>
        <v>1.3</v>
      </c>
      <c r="Y291" s="13"/>
      <c r="Z291" s="7">
        <f t="shared" si="54"/>
        <v>0</v>
      </c>
      <c r="AA291">
        <f t="shared" si="55"/>
        <v>0</v>
      </c>
      <c r="AB291">
        <f t="shared" si="56"/>
        <v>0</v>
      </c>
      <c r="AC291">
        <f t="shared" si="57"/>
        <v>0</v>
      </c>
      <c r="AD291" s="7">
        <f t="shared" si="58"/>
        <v>50</v>
      </c>
      <c r="AE291" s="7" t="str">
        <f t="shared" si="59"/>
        <v>HT Over 0.5 Goals</v>
      </c>
      <c r="AF291" s="14"/>
      <c r="AG291" s="14" t="str">
        <f t="shared" si="60"/>
        <v>HT Under 1.5 Goals</v>
      </c>
      <c r="AH291" s="14" t="str">
        <f t="shared" si="61"/>
        <v>WON</v>
      </c>
      <c r="AI291" s="14"/>
      <c r="AJ291" s="14" t="str">
        <f t="shared" si="52"/>
        <v>WON</v>
      </c>
      <c r="AL291" s="7" t="str">
        <f t="shared" si="62"/>
        <v>…</v>
      </c>
      <c r="AM291" s="21">
        <f t="shared" si="53"/>
        <v>56.25</v>
      </c>
    </row>
    <row r="292" spans="3:39">
      <c r="C292" t="s">
        <v>11</v>
      </c>
      <c r="D292" s="10" t="s">
        <v>508</v>
      </c>
      <c r="E292" s="15">
        <v>0.58333333333333337</v>
      </c>
      <c r="F292" s="10" t="s">
        <v>668</v>
      </c>
      <c r="G292" s="7" t="s">
        <v>4</v>
      </c>
      <c r="H292" s="10" t="s">
        <v>669</v>
      </c>
      <c r="I292" s="7">
        <v>35</v>
      </c>
      <c r="J292" s="7">
        <v>53</v>
      </c>
      <c r="K292" s="7">
        <v>12</v>
      </c>
      <c r="L292" s="7" t="s">
        <v>16</v>
      </c>
      <c r="M292" s="7">
        <v>1</v>
      </c>
      <c r="N292" s="7">
        <v>23</v>
      </c>
      <c r="O292" s="6" t="s">
        <v>120</v>
      </c>
      <c r="P292" s="6" t="s">
        <v>96</v>
      </c>
      <c r="Q292" s="7" t="b">
        <v>1</v>
      </c>
      <c r="R292" s="7" t="b">
        <v>1</v>
      </c>
      <c r="S292" s="7" t="s">
        <v>19</v>
      </c>
      <c r="T292" s="7" t="s">
        <v>19</v>
      </c>
      <c r="U292" s="11">
        <v>38</v>
      </c>
      <c r="V292" s="11" t="s">
        <v>20</v>
      </c>
      <c r="W292" s="12">
        <v>1.55</v>
      </c>
      <c r="X292" s="12">
        <f t="shared" si="51"/>
        <v>1.3</v>
      </c>
      <c r="Y292" s="13"/>
      <c r="Z292" s="7">
        <f t="shared" si="54"/>
        <v>10</v>
      </c>
      <c r="AA292">
        <f t="shared" si="55"/>
        <v>0</v>
      </c>
      <c r="AB292">
        <f t="shared" si="56"/>
        <v>0</v>
      </c>
      <c r="AC292">
        <f t="shared" si="57"/>
        <v>10</v>
      </c>
      <c r="AD292" s="7">
        <f t="shared" si="58"/>
        <v>70</v>
      </c>
      <c r="AE292" s="7" t="str">
        <f t="shared" si="59"/>
        <v>HT Under 1.5 Goals</v>
      </c>
      <c r="AF292" s="14"/>
      <c r="AG292" s="14" t="str">
        <f t="shared" si="60"/>
        <v>HT Under 1.5 Goals</v>
      </c>
      <c r="AH292" s="14" t="str">
        <f t="shared" si="61"/>
        <v>WON</v>
      </c>
      <c r="AI292" s="14"/>
      <c r="AJ292" s="14" t="str">
        <f t="shared" si="52"/>
        <v>WON</v>
      </c>
      <c r="AL292" s="7" t="str">
        <f t="shared" si="62"/>
        <v>…</v>
      </c>
      <c r="AM292" s="21">
        <f t="shared" si="53"/>
        <v>56.5625</v>
      </c>
    </row>
    <row r="293" spans="3:39">
      <c r="C293" t="s">
        <v>11</v>
      </c>
      <c r="D293" s="10" t="s">
        <v>288</v>
      </c>
      <c r="E293" s="15">
        <v>0.58333333333333337</v>
      </c>
      <c r="F293" s="10" t="s">
        <v>331</v>
      </c>
      <c r="G293" s="7" t="s">
        <v>4</v>
      </c>
      <c r="H293" s="10" t="s">
        <v>292</v>
      </c>
      <c r="I293" s="7">
        <v>22</v>
      </c>
      <c r="J293" s="7">
        <v>59</v>
      </c>
      <c r="K293" s="7">
        <v>20</v>
      </c>
      <c r="L293" s="7" t="s">
        <v>16</v>
      </c>
      <c r="M293" s="7" t="s">
        <v>16</v>
      </c>
      <c r="N293" s="7">
        <v>2</v>
      </c>
      <c r="O293" s="6" t="s">
        <v>24</v>
      </c>
      <c r="P293" s="6" t="s">
        <v>69</v>
      </c>
      <c r="Q293" s="7" t="b">
        <v>1</v>
      </c>
      <c r="R293" s="7" t="b">
        <v>1</v>
      </c>
      <c r="S293" s="7" t="b">
        <v>1</v>
      </c>
      <c r="T293" s="7" t="b">
        <v>1</v>
      </c>
      <c r="U293" s="11">
        <v>72</v>
      </c>
      <c r="V293" s="11" t="s">
        <v>20</v>
      </c>
      <c r="W293" s="12">
        <v>1.4</v>
      </c>
      <c r="X293" s="12">
        <f t="shared" si="51"/>
        <v>1.25</v>
      </c>
      <c r="Y293" s="13"/>
      <c r="Z293" s="7">
        <f t="shared" si="54"/>
        <v>10</v>
      </c>
      <c r="AA293">
        <f t="shared" si="55"/>
        <v>10</v>
      </c>
      <c r="AB293">
        <f t="shared" si="56"/>
        <v>10</v>
      </c>
      <c r="AC293">
        <f t="shared" si="57"/>
        <v>10</v>
      </c>
      <c r="AD293" s="7">
        <f t="shared" si="58"/>
        <v>90</v>
      </c>
      <c r="AE293" s="7" t="str">
        <f t="shared" si="59"/>
        <v>HT Under 1.5 Goals</v>
      </c>
      <c r="AF293" s="14"/>
      <c r="AG293" s="14" t="str">
        <f t="shared" si="60"/>
        <v>HT Under 1.5 Goals</v>
      </c>
      <c r="AH293" s="14" t="str">
        <f t="shared" si="61"/>
        <v>WON</v>
      </c>
      <c r="AI293" s="14"/>
      <c r="AJ293" s="14" t="str">
        <f t="shared" si="52"/>
        <v>WON</v>
      </c>
      <c r="AL293" s="7" t="str">
        <f t="shared" si="62"/>
        <v>Prime</v>
      </c>
      <c r="AM293" s="21">
        <f t="shared" si="53"/>
        <v>90.837500000000006</v>
      </c>
    </row>
    <row r="294" spans="3:39">
      <c r="D294" s="10" t="s">
        <v>66</v>
      </c>
      <c r="E294" s="15">
        <v>0.58333333333333337</v>
      </c>
      <c r="F294" s="10" t="s">
        <v>670</v>
      </c>
      <c r="G294" s="7" t="s">
        <v>4</v>
      </c>
      <c r="H294" s="10" t="s">
        <v>671</v>
      </c>
      <c r="I294" s="7">
        <v>14</v>
      </c>
      <c r="J294" s="7">
        <v>79</v>
      </c>
      <c r="K294" s="7">
        <v>7</v>
      </c>
      <c r="L294" s="7" t="s">
        <v>16</v>
      </c>
      <c r="M294" s="7" t="s">
        <v>16</v>
      </c>
      <c r="N294" s="7">
        <v>7</v>
      </c>
      <c r="O294" s="6" t="s">
        <v>47</v>
      </c>
      <c r="P294" s="6" t="s">
        <v>297</v>
      </c>
      <c r="Q294" s="7" t="b">
        <v>1</v>
      </c>
      <c r="R294" s="7" t="b">
        <v>1</v>
      </c>
      <c r="S294" s="7" t="b">
        <v>1</v>
      </c>
      <c r="T294" s="7" t="s">
        <v>19</v>
      </c>
      <c r="U294" s="11">
        <v>41</v>
      </c>
      <c r="V294" s="11" t="s">
        <v>48</v>
      </c>
      <c r="W294" s="12">
        <v>1.7</v>
      </c>
      <c r="X294" s="12">
        <f t="shared" si="51"/>
        <v>1.35</v>
      </c>
      <c r="Y294" s="13"/>
      <c r="Z294" s="7">
        <f t="shared" si="54"/>
        <v>10</v>
      </c>
      <c r="AA294">
        <f t="shared" si="55"/>
        <v>10</v>
      </c>
      <c r="AB294">
        <f t="shared" si="56"/>
        <v>0</v>
      </c>
      <c r="AC294">
        <f t="shared" si="57"/>
        <v>0</v>
      </c>
      <c r="AD294" s="7">
        <f t="shared" si="58"/>
        <v>70</v>
      </c>
      <c r="AE294" s="7" t="str">
        <f t="shared" si="59"/>
        <v>HT Under 1.5 Goals</v>
      </c>
      <c r="AF294" s="14"/>
      <c r="AG294" s="14" t="str">
        <f t="shared" si="60"/>
        <v>HT Under 1.5 Goals</v>
      </c>
      <c r="AH294" s="14" t="str">
        <f t="shared" si="61"/>
        <v>WON</v>
      </c>
      <c r="AI294" s="14"/>
      <c r="AJ294" s="14" t="str">
        <f t="shared" si="52"/>
        <v>WON</v>
      </c>
      <c r="AL294" s="7" t="str">
        <f t="shared" si="62"/>
        <v>…</v>
      </c>
      <c r="AM294" s="21">
        <f t="shared" si="53"/>
        <v>77.6875</v>
      </c>
    </row>
    <row r="295" spans="3:39">
      <c r="D295" s="10" t="s">
        <v>84</v>
      </c>
      <c r="E295" s="15">
        <v>0.59722222222222221</v>
      </c>
      <c r="F295" s="10" t="s">
        <v>672</v>
      </c>
      <c r="G295" s="7" t="s">
        <v>4</v>
      </c>
      <c r="H295" s="10" t="s">
        <v>86</v>
      </c>
      <c r="I295" s="7">
        <v>32</v>
      </c>
      <c r="J295" s="7">
        <v>46</v>
      </c>
      <c r="K295" s="7">
        <v>22</v>
      </c>
      <c r="L295" s="7" t="s">
        <v>16</v>
      </c>
      <c r="M295" s="7">
        <v>1</v>
      </c>
      <c r="N295" s="7">
        <v>10</v>
      </c>
      <c r="O295" s="6" t="s">
        <v>120</v>
      </c>
      <c r="P295" s="6" t="s">
        <v>299</v>
      </c>
      <c r="Q295" s="7">
        <v>46</v>
      </c>
      <c r="R295" s="7" t="b">
        <v>1</v>
      </c>
      <c r="S295" s="7" t="s">
        <v>19</v>
      </c>
      <c r="T295" s="7" t="s">
        <v>19</v>
      </c>
      <c r="U295" s="11">
        <v>46</v>
      </c>
      <c r="V295" s="11" t="s">
        <v>48</v>
      </c>
      <c r="W295" s="12">
        <v>1.55</v>
      </c>
      <c r="X295" s="12">
        <f t="shared" si="51"/>
        <v>1.3</v>
      </c>
      <c r="Y295" s="13"/>
      <c r="Z295" s="7">
        <f t="shared" si="54"/>
        <v>0</v>
      </c>
      <c r="AA295">
        <f t="shared" si="55"/>
        <v>5</v>
      </c>
      <c r="AB295">
        <f t="shared" si="56"/>
        <v>0</v>
      </c>
      <c r="AC295">
        <f t="shared" si="57"/>
        <v>0</v>
      </c>
      <c r="AD295" s="7">
        <f t="shared" si="58"/>
        <v>55</v>
      </c>
      <c r="AE295" s="7" t="str">
        <f t="shared" si="59"/>
        <v>HT Over 0.5 Goals</v>
      </c>
      <c r="AF295" s="14"/>
      <c r="AG295" s="14" t="str">
        <f t="shared" si="60"/>
        <v>HT Under 1.5 Goals</v>
      </c>
      <c r="AH295" s="14" t="str">
        <f t="shared" si="61"/>
        <v>WON</v>
      </c>
      <c r="AI295" s="14"/>
      <c r="AJ295" s="14" t="str">
        <f t="shared" si="52"/>
        <v>WON</v>
      </c>
      <c r="AL295" s="7" t="str">
        <f t="shared" si="62"/>
        <v>…</v>
      </c>
      <c r="AM295" s="21">
        <f t="shared" si="53"/>
        <v>45</v>
      </c>
    </row>
    <row r="296" spans="3:39">
      <c r="C296" t="s">
        <v>11</v>
      </c>
      <c r="D296" s="10" t="s">
        <v>88</v>
      </c>
      <c r="E296" s="15">
        <v>0.60416666666666663</v>
      </c>
      <c r="F296" s="10" t="s">
        <v>673</v>
      </c>
      <c r="G296" s="7" t="s">
        <v>4</v>
      </c>
      <c r="H296" s="10" t="s">
        <v>138</v>
      </c>
      <c r="I296" s="7">
        <v>32</v>
      </c>
      <c r="J296" s="7">
        <v>48</v>
      </c>
      <c r="K296" s="7">
        <v>20</v>
      </c>
      <c r="L296" s="7" t="s">
        <v>16</v>
      </c>
      <c r="M296" s="7">
        <v>1</v>
      </c>
      <c r="N296" s="7">
        <v>12</v>
      </c>
      <c r="O296" s="6" t="s">
        <v>24</v>
      </c>
      <c r="P296" s="6" t="s">
        <v>47</v>
      </c>
      <c r="Q296" s="7">
        <v>48</v>
      </c>
      <c r="R296" s="7" t="b">
        <v>1</v>
      </c>
      <c r="S296" s="7" t="s">
        <v>19</v>
      </c>
      <c r="T296" s="7" t="s">
        <v>19</v>
      </c>
      <c r="U296" s="11">
        <v>53</v>
      </c>
      <c r="V296" s="11" t="s">
        <v>20</v>
      </c>
      <c r="W296" s="12">
        <v>1.4</v>
      </c>
      <c r="X296" s="12">
        <f t="shared" si="51"/>
        <v>1.25</v>
      </c>
      <c r="Y296" s="13"/>
      <c r="Z296" s="7">
        <f t="shared" si="54"/>
        <v>0</v>
      </c>
      <c r="AA296">
        <f t="shared" si="55"/>
        <v>5</v>
      </c>
      <c r="AB296">
        <f t="shared" si="56"/>
        <v>5</v>
      </c>
      <c r="AC296">
        <f t="shared" si="57"/>
        <v>10</v>
      </c>
      <c r="AD296" s="7">
        <f t="shared" si="58"/>
        <v>70</v>
      </c>
      <c r="AE296" s="7" t="str">
        <f t="shared" si="59"/>
        <v>HT Under 1.5 Goals</v>
      </c>
      <c r="AF296" s="14"/>
      <c r="AG296" s="14" t="str">
        <f t="shared" si="60"/>
        <v>HT Under 1.5 Goals</v>
      </c>
      <c r="AH296" s="14" t="str">
        <f t="shared" si="61"/>
        <v>WON</v>
      </c>
      <c r="AI296" s="14"/>
      <c r="AJ296" s="14" t="str">
        <f t="shared" si="52"/>
        <v>WON</v>
      </c>
      <c r="AL296" s="7" t="str">
        <f t="shared" si="62"/>
        <v>…</v>
      </c>
      <c r="AM296" s="21">
        <f t="shared" si="53"/>
        <v>53.6</v>
      </c>
    </row>
    <row r="297" spans="3:39">
      <c r="C297" t="s">
        <v>11</v>
      </c>
      <c r="D297" s="10" t="s">
        <v>97</v>
      </c>
      <c r="E297" s="15">
        <v>0.625</v>
      </c>
      <c r="F297" s="10" t="s">
        <v>674</v>
      </c>
      <c r="G297" s="7" t="s">
        <v>4</v>
      </c>
      <c r="H297" s="10" t="s">
        <v>675</v>
      </c>
      <c r="I297" s="7">
        <v>25</v>
      </c>
      <c r="J297" s="7">
        <v>53</v>
      </c>
      <c r="K297" s="7">
        <v>22</v>
      </c>
      <c r="L297" s="7" t="s">
        <v>16</v>
      </c>
      <c r="M297" s="7" t="s">
        <v>16</v>
      </c>
      <c r="N297" s="7">
        <v>3</v>
      </c>
      <c r="O297" s="6" t="s">
        <v>24</v>
      </c>
      <c r="P297" s="6" t="s">
        <v>120</v>
      </c>
      <c r="Q297" s="7" t="b">
        <v>1</v>
      </c>
      <c r="R297" s="7" t="b">
        <v>1</v>
      </c>
      <c r="S297" s="7" t="b">
        <v>1</v>
      </c>
      <c r="T297" s="7" t="b">
        <v>1</v>
      </c>
      <c r="U297" s="11">
        <v>41</v>
      </c>
      <c r="V297" s="11" t="s">
        <v>20</v>
      </c>
      <c r="W297" s="12">
        <v>1.55</v>
      </c>
      <c r="X297" s="12">
        <f t="shared" si="51"/>
        <v>1.3</v>
      </c>
      <c r="Y297" s="13"/>
      <c r="Z297" s="7">
        <f t="shared" si="54"/>
        <v>10</v>
      </c>
      <c r="AA297">
        <f t="shared" si="55"/>
        <v>10</v>
      </c>
      <c r="AB297">
        <f t="shared" si="56"/>
        <v>0</v>
      </c>
      <c r="AC297">
        <f t="shared" si="57"/>
        <v>10</v>
      </c>
      <c r="AD297" s="7">
        <f t="shared" si="58"/>
        <v>80</v>
      </c>
      <c r="AE297" s="7" t="str">
        <f t="shared" si="59"/>
        <v>HT Under 1.5 Goals</v>
      </c>
      <c r="AF297" s="14"/>
      <c r="AG297" s="14" t="str">
        <f t="shared" si="60"/>
        <v>HT Under 1.5 Goals</v>
      </c>
      <c r="AH297" s="14" t="str">
        <f t="shared" si="61"/>
        <v>WON</v>
      </c>
      <c r="AI297" s="14"/>
      <c r="AJ297" s="14" t="str">
        <f t="shared" si="52"/>
        <v>WON</v>
      </c>
      <c r="AL297" s="7" t="str">
        <f t="shared" si="62"/>
        <v>Prime</v>
      </c>
      <c r="AM297" s="21">
        <f t="shared" si="53"/>
        <v>73.5625</v>
      </c>
    </row>
    <row r="298" spans="3:39">
      <c r="D298" s="10" t="s">
        <v>51</v>
      </c>
      <c r="E298" s="15">
        <v>0.625</v>
      </c>
      <c r="F298" s="10" t="s">
        <v>676</v>
      </c>
      <c r="G298" s="7" t="s">
        <v>4</v>
      </c>
      <c r="H298" s="10" t="s">
        <v>677</v>
      </c>
      <c r="I298" s="7">
        <v>40</v>
      </c>
      <c r="J298" s="7">
        <v>44</v>
      </c>
      <c r="K298" s="7">
        <v>16</v>
      </c>
      <c r="L298" s="7" t="s">
        <v>16</v>
      </c>
      <c r="M298" s="7">
        <v>1</v>
      </c>
      <c r="N298" s="7">
        <v>24</v>
      </c>
      <c r="O298" s="6" t="s">
        <v>17</v>
      </c>
      <c r="P298" s="6" t="s">
        <v>302</v>
      </c>
      <c r="Q298" s="7">
        <v>44</v>
      </c>
      <c r="R298" s="7" t="b">
        <v>1</v>
      </c>
      <c r="S298" s="7" t="s">
        <v>19</v>
      </c>
      <c r="T298" s="7" t="s">
        <v>19</v>
      </c>
      <c r="U298" s="11">
        <v>48</v>
      </c>
      <c r="V298" s="11" t="s">
        <v>48</v>
      </c>
      <c r="W298" s="12">
        <v>1.55</v>
      </c>
      <c r="X298" s="12">
        <f t="shared" si="51"/>
        <v>1.3</v>
      </c>
      <c r="Y298" s="13"/>
      <c r="Z298" s="7">
        <f t="shared" si="54"/>
        <v>0</v>
      </c>
      <c r="AA298">
        <f t="shared" si="55"/>
        <v>0</v>
      </c>
      <c r="AB298">
        <f t="shared" si="56"/>
        <v>0</v>
      </c>
      <c r="AC298">
        <f t="shared" si="57"/>
        <v>0</v>
      </c>
      <c r="AD298" s="7">
        <f t="shared" si="58"/>
        <v>50</v>
      </c>
      <c r="AE298" s="7" t="str">
        <f t="shared" si="59"/>
        <v>HT Over 0.5 Goals</v>
      </c>
      <c r="AF298" s="14"/>
      <c r="AG298" s="14" t="str">
        <f t="shared" si="60"/>
        <v>HT Over 0.5 Goals</v>
      </c>
      <c r="AH298" s="14" t="str">
        <f t="shared" si="61"/>
        <v>WON</v>
      </c>
      <c r="AI298" s="14"/>
      <c r="AJ298" s="14" t="str">
        <f t="shared" si="52"/>
        <v>WON</v>
      </c>
      <c r="AL298" s="7" t="str">
        <f t="shared" si="62"/>
        <v>…</v>
      </c>
      <c r="AM298" s="21">
        <f t="shared" si="53"/>
        <v>40</v>
      </c>
    </row>
    <row r="299" spans="3:39">
      <c r="D299" s="10" t="s">
        <v>678</v>
      </c>
      <c r="E299" s="15">
        <v>0.625</v>
      </c>
      <c r="F299" s="10" t="s">
        <v>679</v>
      </c>
      <c r="G299" s="7" t="s">
        <v>4</v>
      </c>
      <c r="H299" s="10" t="s">
        <v>680</v>
      </c>
      <c r="I299" s="7">
        <v>18</v>
      </c>
      <c r="J299" s="7">
        <v>48</v>
      </c>
      <c r="K299" s="7">
        <v>34</v>
      </c>
      <c r="L299" s="7" t="s">
        <v>16</v>
      </c>
      <c r="M299" s="7">
        <v>2</v>
      </c>
      <c r="N299" s="7">
        <v>16</v>
      </c>
      <c r="O299" s="6" t="s">
        <v>298</v>
      </c>
      <c r="P299" s="6" t="s">
        <v>681</v>
      </c>
      <c r="Q299" s="7">
        <v>48</v>
      </c>
      <c r="R299" s="7" t="b">
        <v>1</v>
      </c>
      <c r="S299" s="7" t="s">
        <v>19</v>
      </c>
      <c r="T299" s="7" t="s">
        <v>19</v>
      </c>
      <c r="U299" s="11">
        <v>29</v>
      </c>
      <c r="V299" s="11" t="s">
        <v>48</v>
      </c>
      <c r="W299" s="12">
        <v>1.5</v>
      </c>
      <c r="X299" s="12">
        <f t="shared" si="51"/>
        <v>1.3</v>
      </c>
      <c r="Y299" s="13"/>
      <c r="Z299" s="7">
        <f t="shared" si="54"/>
        <v>0</v>
      </c>
      <c r="AA299">
        <f t="shared" si="55"/>
        <v>0</v>
      </c>
      <c r="AB299">
        <f t="shared" si="56"/>
        <v>0</v>
      </c>
      <c r="AC299">
        <f t="shared" si="57"/>
        <v>0</v>
      </c>
      <c r="AD299" s="7">
        <f t="shared" si="58"/>
        <v>50</v>
      </c>
      <c r="AE299" s="7" t="str">
        <f t="shared" si="59"/>
        <v>HT Over 0.5 Goals</v>
      </c>
      <c r="AF299" s="14"/>
      <c r="AG299" s="14" t="str">
        <f t="shared" si="60"/>
        <v>HT Over 0.5 Goals</v>
      </c>
      <c r="AH299" s="14" t="str">
        <f t="shared" si="61"/>
        <v>WON</v>
      </c>
      <c r="AI299" s="14"/>
      <c r="AJ299" s="14" t="str">
        <f t="shared" si="52"/>
        <v>WON</v>
      </c>
      <c r="AL299" s="7" t="str">
        <f t="shared" si="62"/>
        <v>…</v>
      </c>
      <c r="AM299" s="21">
        <f t="shared" si="53"/>
        <v>40</v>
      </c>
    </row>
    <row r="300" spans="3:39">
      <c r="D300" s="10" t="s">
        <v>678</v>
      </c>
      <c r="E300" s="15">
        <v>0.625</v>
      </c>
      <c r="F300" s="10" t="s">
        <v>682</v>
      </c>
      <c r="G300" s="7" t="s">
        <v>4</v>
      </c>
      <c r="H300" s="10" t="s">
        <v>683</v>
      </c>
      <c r="I300" s="7">
        <v>17</v>
      </c>
      <c r="J300" s="7">
        <v>46</v>
      </c>
      <c r="K300" s="7">
        <v>37</v>
      </c>
      <c r="L300" s="7" t="s">
        <v>16</v>
      </c>
      <c r="M300" s="7">
        <v>1</v>
      </c>
      <c r="N300" s="7">
        <v>20</v>
      </c>
      <c r="O300" s="6" t="s">
        <v>24</v>
      </c>
      <c r="P300" s="6" t="s">
        <v>61</v>
      </c>
      <c r="Q300" s="7">
        <v>46</v>
      </c>
      <c r="R300" s="7" t="b">
        <v>1</v>
      </c>
      <c r="S300" s="7" t="s">
        <v>19</v>
      </c>
      <c r="T300" s="7" t="s">
        <v>19</v>
      </c>
      <c r="U300" s="11">
        <v>47</v>
      </c>
      <c r="V300" s="11" t="s">
        <v>48</v>
      </c>
      <c r="W300" s="12">
        <v>1.6</v>
      </c>
      <c r="X300" s="12">
        <f t="shared" si="51"/>
        <v>1.3</v>
      </c>
      <c r="Y300" s="13"/>
      <c r="Z300" s="7">
        <f t="shared" si="54"/>
        <v>0</v>
      </c>
      <c r="AA300">
        <f t="shared" si="55"/>
        <v>0</v>
      </c>
      <c r="AB300">
        <f t="shared" si="56"/>
        <v>0</v>
      </c>
      <c r="AC300">
        <f t="shared" si="57"/>
        <v>0</v>
      </c>
      <c r="AD300" s="7">
        <f t="shared" si="58"/>
        <v>50</v>
      </c>
      <c r="AE300" s="7" t="str">
        <f t="shared" si="59"/>
        <v>HT Over 0.5 Goals</v>
      </c>
      <c r="AF300" s="14"/>
      <c r="AG300" s="14" t="str">
        <f t="shared" si="60"/>
        <v>HT Under 1.5 Goals</v>
      </c>
      <c r="AH300" s="14" t="str">
        <f t="shared" si="61"/>
        <v>LOST</v>
      </c>
      <c r="AI300" s="14"/>
      <c r="AJ300" s="14" t="str">
        <f t="shared" si="52"/>
        <v>LOST</v>
      </c>
      <c r="AL300" s="7" t="str">
        <f t="shared" si="62"/>
        <v>…</v>
      </c>
      <c r="AM300" s="21">
        <f t="shared" si="53"/>
        <v>40</v>
      </c>
    </row>
    <row r="301" spans="3:39">
      <c r="D301" s="10" t="s">
        <v>493</v>
      </c>
      <c r="E301" s="15">
        <v>0.625</v>
      </c>
      <c r="F301" s="10" t="s">
        <v>684</v>
      </c>
      <c r="G301" s="7" t="s">
        <v>4</v>
      </c>
      <c r="H301" s="10" t="s">
        <v>685</v>
      </c>
      <c r="I301" s="7">
        <v>10</v>
      </c>
      <c r="J301" s="7">
        <v>45</v>
      </c>
      <c r="K301" s="7">
        <v>45</v>
      </c>
      <c r="L301" s="7">
        <v>2</v>
      </c>
      <c r="M301" s="7">
        <v>2</v>
      </c>
      <c r="N301" s="7">
        <v>35</v>
      </c>
      <c r="O301" s="6" t="s">
        <v>24</v>
      </c>
      <c r="P301" s="6" t="s">
        <v>24</v>
      </c>
      <c r="Q301" s="7">
        <v>45</v>
      </c>
      <c r="R301" s="7" t="b">
        <v>0</v>
      </c>
      <c r="S301" s="7" t="s">
        <v>19</v>
      </c>
      <c r="T301" s="7" t="s">
        <v>19</v>
      </c>
      <c r="U301" s="11">
        <v>37</v>
      </c>
      <c r="V301" s="11" t="s">
        <v>48</v>
      </c>
      <c r="W301" s="12">
        <v>1.4</v>
      </c>
      <c r="X301" s="12">
        <f t="shared" si="51"/>
        <v>1.25</v>
      </c>
      <c r="Y301" s="13"/>
      <c r="Z301" s="7">
        <f t="shared" si="54"/>
        <v>0</v>
      </c>
      <c r="AA301">
        <f t="shared" si="55"/>
        <v>0</v>
      </c>
      <c r="AB301">
        <f t="shared" si="56"/>
        <v>0</v>
      </c>
      <c r="AC301">
        <f t="shared" si="57"/>
        <v>0</v>
      </c>
      <c r="AD301" s="7">
        <f t="shared" si="58"/>
        <v>50</v>
      </c>
      <c r="AE301" s="7" t="str">
        <f t="shared" si="59"/>
        <v>HT Over 0.5 Goals</v>
      </c>
      <c r="AF301" s="14"/>
      <c r="AG301" s="14" t="str">
        <f t="shared" si="60"/>
        <v>HT Under 1.5 Goals</v>
      </c>
      <c r="AH301" s="14" t="str">
        <f t="shared" si="61"/>
        <v>LOST</v>
      </c>
      <c r="AI301" s="14"/>
      <c r="AJ301" s="14" t="str">
        <f t="shared" si="52"/>
        <v>LOST</v>
      </c>
      <c r="AL301" s="7" t="str">
        <f t="shared" si="62"/>
        <v>…</v>
      </c>
      <c r="AM301" s="21">
        <f t="shared" si="53"/>
        <v>40</v>
      </c>
    </row>
    <row r="302" spans="3:39">
      <c r="D302" s="10" t="s">
        <v>38</v>
      </c>
      <c r="E302" s="15">
        <v>0.64583333333333337</v>
      </c>
      <c r="F302" s="10" t="s">
        <v>686</v>
      </c>
      <c r="G302" s="7" t="s">
        <v>4</v>
      </c>
      <c r="H302" s="10" t="s">
        <v>224</v>
      </c>
      <c r="I302" s="7">
        <v>11</v>
      </c>
      <c r="J302" s="7">
        <v>58</v>
      </c>
      <c r="K302" s="7">
        <v>31</v>
      </c>
      <c r="L302" s="7" t="s">
        <v>16</v>
      </c>
      <c r="M302" s="7">
        <v>2</v>
      </c>
      <c r="N302" s="7">
        <v>20</v>
      </c>
      <c r="O302" s="6" t="s">
        <v>69</v>
      </c>
      <c r="P302" s="6" t="s">
        <v>298</v>
      </c>
      <c r="Q302" s="7" t="b">
        <v>1</v>
      </c>
      <c r="R302" s="7" t="b">
        <v>1</v>
      </c>
      <c r="S302" s="7" t="s">
        <v>19</v>
      </c>
      <c r="T302" s="7" t="s">
        <v>19</v>
      </c>
      <c r="U302" s="11">
        <v>59</v>
      </c>
      <c r="V302" s="11" t="s">
        <v>48</v>
      </c>
      <c r="W302" s="12">
        <v>1.65</v>
      </c>
      <c r="X302" s="12">
        <f t="shared" si="51"/>
        <v>1.35</v>
      </c>
      <c r="Y302" s="13"/>
      <c r="Z302" s="7">
        <f t="shared" si="54"/>
        <v>10</v>
      </c>
      <c r="AA302">
        <f t="shared" si="55"/>
        <v>0</v>
      </c>
      <c r="AB302">
        <f t="shared" si="56"/>
        <v>5</v>
      </c>
      <c r="AC302">
        <f t="shared" si="57"/>
        <v>0</v>
      </c>
      <c r="AD302" s="7">
        <f t="shared" si="58"/>
        <v>65</v>
      </c>
      <c r="AE302" s="7" t="str">
        <f t="shared" si="59"/>
        <v>HT Under 1.5 Goals</v>
      </c>
      <c r="AF302" s="14"/>
      <c r="AG302" s="14" t="str">
        <f t="shared" si="60"/>
        <v>HT Over 0.5 Goals</v>
      </c>
      <c r="AH302" s="14" t="str">
        <f t="shared" si="61"/>
        <v>LOST</v>
      </c>
      <c r="AI302" s="14"/>
      <c r="AJ302" s="14" t="str">
        <f t="shared" si="52"/>
        <v>LOST</v>
      </c>
      <c r="AL302" s="7" t="str">
        <f t="shared" si="62"/>
        <v>…</v>
      </c>
      <c r="AM302" s="21">
        <f t="shared" si="53"/>
        <v>69.924999999999997</v>
      </c>
    </row>
    <row r="303" spans="3:39">
      <c r="C303" t="s">
        <v>11</v>
      </c>
      <c r="D303" s="10" t="s">
        <v>231</v>
      </c>
      <c r="E303" s="15">
        <v>0.64583333333333337</v>
      </c>
      <c r="F303" s="10" t="s">
        <v>329</v>
      </c>
      <c r="G303" s="7" t="s">
        <v>4</v>
      </c>
      <c r="H303" s="10" t="s">
        <v>343</v>
      </c>
      <c r="I303" s="7">
        <v>15</v>
      </c>
      <c r="J303" s="7">
        <v>55</v>
      </c>
      <c r="K303" s="7">
        <v>30</v>
      </c>
      <c r="L303" s="7" t="s">
        <v>16</v>
      </c>
      <c r="M303" s="7" t="s">
        <v>16</v>
      </c>
      <c r="N303" s="7">
        <v>15</v>
      </c>
      <c r="O303" s="6" t="s">
        <v>24</v>
      </c>
      <c r="P303" s="6" t="s">
        <v>47</v>
      </c>
      <c r="Q303" s="7" t="b">
        <v>1</v>
      </c>
      <c r="R303" s="7" t="b">
        <v>1</v>
      </c>
      <c r="S303" s="7" t="b">
        <v>1</v>
      </c>
      <c r="T303" s="7" t="s">
        <v>19</v>
      </c>
      <c r="U303" s="11">
        <v>73</v>
      </c>
      <c r="V303" s="11" t="s">
        <v>20</v>
      </c>
      <c r="W303" s="12">
        <v>1.55</v>
      </c>
      <c r="X303" s="12">
        <f t="shared" si="51"/>
        <v>1.3</v>
      </c>
      <c r="Y303" s="13"/>
      <c r="Z303" s="7">
        <f t="shared" si="54"/>
        <v>10</v>
      </c>
      <c r="AA303">
        <f t="shared" si="55"/>
        <v>5</v>
      </c>
      <c r="AB303">
        <f t="shared" si="56"/>
        <v>10</v>
      </c>
      <c r="AC303">
        <f t="shared" si="57"/>
        <v>10</v>
      </c>
      <c r="AD303" s="7">
        <f t="shared" si="58"/>
        <v>85</v>
      </c>
      <c r="AE303" s="7" t="str">
        <f t="shared" si="59"/>
        <v>HT Under 1.5 Goals</v>
      </c>
      <c r="AF303" s="14"/>
      <c r="AG303" s="14" t="str">
        <f t="shared" si="60"/>
        <v>HT Under 1.5 Goals</v>
      </c>
      <c r="AH303" s="14" t="str">
        <f t="shared" si="61"/>
        <v>WON</v>
      </c>
      <c r="AI303" s="14"/>
      <c r="AJ303" s="14" t="str">
        <f t="shared" si="52"/>
        <v>WON</v>
      </c>
      <c r="AL303" s="7" t="str">
        <f t="shared" si="62"/>
        <v>…</v>
      </c>
      <c r="AM303" s="21">
        <f t="shared" si="53"/>
        <v>76.787499999999994</v>
      </c>
    </row>
    <row r="304" spans="3:39">
      <c r="C304" t="s">
        <v>11</v>
      </c>
      <c r="D304" s="10" t="s">
        <v>231</v>
      </c>
      <c r="E304" s="15">
        <v>0.64583333333333337</v>
      </c>
      <c r="F304" s="10" t="s">
        <v>687</v>
      </c>
      <c r="G304" s="7" t="s">
        <v>4</v>
      </c>
      <c r="H304" s="10" t="s">
        <v>688</v>
      </c>
      <c r="I304" s="7">
        <v>17</v>
      </c>
      <c r="J304" s="7">
        <v>69</v>
      </c>
      <c r="K304" s="7">
        <v>15</v>
      </c>
      <c r="L304" s="7" t="s">
        <v>16</v>
      </c>
      <c r="M304" s="7" t="s">
        <v>16</v>
      </c>
      <c r="N304" s="7">
        <v>2</v>
      </c>
      <c r="O304" s="6" t="s">
        <v>24</v>
      </c>
      <c r="P304" s="6" t="s">
        <v>69</v>
      </c>
      <c r="Q304" s="7" t="b">
        <v>1</v>
      </c>
      <c r="R304" s="7" t="b">
        <v>1</v>
      </c>
      <c r="S304" s="7" t="b">
        <v>1</v>
      </c>
      <c r="T304" s="7" t="b">
        <v>1</v>
      </c>
      <c r="U304" s="11">
        <v>83</v>
      </c>
      <c r="V304" s="11" t="s">
        <v>20</v>
      </c>
      <c r="W304" s="12">
        <v>1.5</v>
      </c>
      <c r="X304" s="12">
        <f t="shared" si="51"/>
        <v>1.3</v>
      </c>
      <c r="Y304" s="13"/>
      <c r="Z304" s="7">
        <f t="shared" si="54"/>
        <v>10</v>
      </c>
      <c r="AA304">
        <f t="shared" si="55"/>
        <v>10</v>
      </c>
      <c r="AB304">
        <f t="shared" si="56"/>
        <v>10</v>
      </c>
      <c r="AC304">
        <f t="shared" si="57"/>
        <v>10</v>
      </c>
      <c r="AD304" s="7">
        <f t="shared" si="58"/>
        <v>90</v>
      </c>
      <c r="AE304" s="7" t="str">
        <f t="shared" si="59"/>
        <v>HT Under 1.5 Goals</v>
      </c>
      <c r="AF304" s="14"/>
      <c r="AG304" s="14" t="str">
        <f t="shared" si="60"/>
        <v>HT Under 1.5 Goals</v>
      </c>
      <c r="AH304" s="14" t="str">
        <f t="shared" si="61"/>
        <v>WON</v>
      </c>
      <c r="AI304" s="14"/>
      <c r="AJ304" s="14" t="str">
        <f t="shared" si="52"/>
        <v>WON</v>
      </c>
      <c r="AL304" s="7" t="str">
        <f t="shared" si="62"/>
        <v>Prime</v>
      </c>
      <c r="AM304" s="21">
        <f t="shared" si="53"/>
        <v>96.162499999999994</v>
      </c>
    </row>
    <row r="305" spans="3:39">
      <c r="C305" t="s">
        <v>11</v>
      </c>
      <c r="D305" s="10" t="s">
        <v>231</v>
      </c>
      <c r="E305" s="15">
        <v>0.64583333333333337</v>
      </c>
      <c r="F305" s="10" t="s">
        <v>689</v>
      </c>
      <c r="G305" s="7" t="s">
        <v>4</v>
      </c>
      <c r="H305" s="10" t="s">
        <v>690</v>
      </c>
      <c r="I305" s="7">
        <v>46</v>
      </c>
      <c r="J305" s="7">
        <v>44</v>
      </c>
      <c r="K305" s="7">
        <v>10</v>
      </c>
      <c r="L305" s="7">
        <v>1</v>
      </c>
      <c r="M305" s="7">
        <v>1</v>
      </c>
      <c r="N305" s="7">
        <v>36</v>
      </c>
      <c r="O305" s="6" t="s">
        <v>47</v>
      </c>
      <c r="P305" s="6" t="s">
        <v>47</v>
      </c>
      <c r="Q305" s="7">
        <v>44</v>
      </c>
      <c r="R305" s="7" t="b">
        <v>0</v>
      </c>
      <c r="S305" s="7" t="s">
        <v>19</v>
      </c>
      <c r="T305" s="7" t="s">
        <v>19</v>
      </c>
      <c r="U305" s="11">
        <v>52</v>
      </c>
      <c r="V305" s="11" t="s">
        <v>42</v>
      </c>
      <c r="W305" s="12">
        <v>1.6</v>
      </c>
      <c r="X305" s="12">
        <f t="shared" si="51"/>
        <v>1.3</v>
      </c>
      <c r="Y305" s="13"/>
      <c r="Z305" s="7">
        <f t="shared" si="54"/>
        <v>0</v>
      </c>
      <c r="AA305">
        <f t="shared" si="55"/>
        <v>0</v>
      </c>
      <c r="AB305">
        <f t="shared" si="56"/>
        <v>5</v>
      </c>
      <c r="AC305">
        <f t="shared" si="57"/>
        <v>5</v>
      </c>
      <c r="AD305" s="7">
        <f t="shared" si="58"/>
        <v>60</v>
      </c>
      <c r="AE305" s="7" t="str">
        <f t="shared" si="59"/>
        <v>HT Under 1.5 Goals</v>
      </c>
      <c r="AF305" s="14"/>
      <c r="AG305" s="14" t="str">
        <f t="shared" si="60"/>
        <v>HT Under 1.5 Goals</v>
      </c>
      <c r="AH305" s="14" t="str">
        <f t="shared" si="61"/>
        <v>WON</v>
      </c>
      <c r="AI305" s="14"/>
      <c r="AJ305" s="14" t="str">
        <f t="shared" si="52"/>
        <v>WON</v>
      </c>
      <c r="AL305" s="7" t="str">
        <f t="shared" si="62"/>
        <v>…</v>
      </c>
      <c r="AM305" s="21">
        <f t="shared" si="53"/>
        <v>50.4</v>
      </c>
    </row>
    <row r="306" spans="3:39">
      <c r="C306" t="s">
        <v>11</v>
      </c>
      <c r="D306" s="10" t="s">
        <v>231</v>
      </c>
      <c r="E306" s="15">
        <v>0.64583333333333337</v>
      </c>
      <c r="F306" s="10" t="s">
        <v>691</v>
      </c>
      <c r="G306" s="7" t="s">
        <v>4</v>
      </c>
      <c r="H306" s="10" t="s">
        <v>328</v>
      </c>
      <c r="I306" s="7">
        <v>23</v>
      </c>
      <c r="J306" s="7">
        <v>62</v>
      </c>
      <c r="K306" s="7">
        <v>15</v>
      </c>
      <c r="L306" s="7" t="s">
        <v>16</v>
      </c>
      <c r="M306" s="7">
        <v>1</v>
      </c>
      <c r="N306" s="7">
        <v>8</v>
      </c>
      <c r="O306" s="6" t="s">
        <v>24</v>
      </c>
      <c r="P306" s="6" t="s">
        <v>24</v>
      </c>
      <c r="Q306" s="7" t="b">
        <v>1</v>
      </c>
      <c r="R306" s="7" t="b">
        <v>1</v>
      </c>
      <c r="S306" s="7" t="s">
        <v>19</v>
      </c>
      <c r="T306" s="7" t="s">
        <v>19</v>
      </c>
      <c r="U306" s="11">
        <v>63</v>
      </c>
      <c r="V306" s="11"/>
      <c r="W306" s="12">
        <v>1.5</v>
      </c>
      <c r="X306" s="12">
        <f t="shared" si="51"/>
        <v>1.3</v>
      </c>
      <c r="Y306" s="13"/>
      <c r="Z306" s="7">
        <f t="shared" si="54"/>
        <v>10</v>
      </c>
      <c r="AA306">
        <f t="shared" si="55"/>
        <v>5</v>
      </c>
      <c r="AB306">
        <f t="shared" si="56"/>
        <v>10</v>
      </c>
      <c r="AC306">
        <f t="shared" si="57"/>
        <v>0</v>
      </c>
      <c r="AD306" s="7">
        <f t="shared" si="58"/>
        <v>75</v>
      </c>
      <c r="AE306" s="7" t="str">
        <f t="shared" si="59"/>
        <v>HT Under 1.5 Goals</v>
      </c>
      <c r="AF306" s="14"/>
      <c r="AG306" s="14" t="str">
        <f t="shared" si="60"/>
        <v>HT Under 1.5 Goals</v>
      </c>
      <c r="AH306" s="14" t="str">
        <f t="shared" si="61"/>
        <v>WON</v>
      </c>
      <c r="AI306" s="14"/>
      <c r="AJ306" s="14" t="str">
        <f t="shared" si="52"/>
        <v>WON</v>
      </c>
      <c r="AL306" s="7" t="str">
        <f t="shared" si="62"/>
        <v>Prime</v>
      </c>
      <c r="AM306" s="21">
        <f t="shared" si="53"/>
        <v>78.974999999999994</v>
      </c>
    </row>
    <row r="307" spans="3:39">
      <c r="D307" s="10" t="s">
        <v>397</v>
      </c>
      <c r="E307" s="15">
        <v>0.66666666666666663</v>
      </c>
      <c r="F307" s="10" t="s">
        <v>692</v>
      </c>
      <c r="G307" s="7" t="s">
        <v>4</v>
      </c>
      <c r="H307" s="10" t="s">
        <v>693</v>
      </c>
      <c r="I307" s="7">
        <v>22</v>
      </c>
      <c r="J307" s="7">
        <v>47</v>
      </c>
      <c r="K307" s="7">
        <v>31</v>
      </c>
      <c r="L307" s="7" t="s">
        <v>16</v>
      </c>
      <c r="M307" s="7">
        <v>2</v>
      </c>
      <c r="N307" s="7">
        <v>9</v>
      </c>
      <c r="O307" s="6" t="s">
        <v>61</v>
      </c>
      <c r="P307" s="6" t="s">
        <v>299</v>
      </c>
      <c r="Q307" s="7">
        <v>47</v>
      </c>
      <c r="R307" s="7" t="b">
        <v>1</v>
      </c>
      <c r="S307" s="7" t="s">
        <v>19</v>
      </c>
      <c r="T307" s="7" t="s">
        <v>19</v>
      </c>
      <c r="U307" s="11">
        <v>53</v>
      </c>
      <c r="V307" s="11" t="s">
        <v>48</v>
      </c>
      <c r="W307" s="12">
        <v>1.6</v>
      </c>
      <c r="X307" s="12">
        <f t="shared" si="51"/>
        <v>1.3</v>
      </c>
      <c r="Y307" s="13"/>
      <c r="Z307" s="7">
        <f t="shared" si="54"/>
        <v>0</v>
      </c>
      <c r="AA307">
        <f t="shared" si="55"/>
        <v>5</v>
      </c>
      <c r="AB307">
        <f t="shared" si="56"/>
        <v>5</v>
      </c>
      <c r="AC307">
        <f t="shared" si="57"/>
        <v>0</v>
      </c>
      <c r="AD307" s="7">
        <f t="shared" si="58"/>
        <v>60</v>
      </c>
      <c r="AE307" s="7" t="str">
        <f t="shared" si="59"/>
        <v>HT Under 1.5 Goals</v>
      </c>
      <c r="AF307" s="14"/>
      <c r="AG307" s="14" t="str">
        <f t="shared" si="60"/>
        <v>HT Over 0.5 Goals</v>
      </c>
      <c r="AH307" s="14" t="str">
        <f t="shared" si="61"/>
        <v>LOST</v>
      </c>
      <c r="AI307" s="14"/>
      <c r="AJ307" s="14" t="str">
        <f t="shared" si="52"/>
        <v>LOST</v>
      </c>
      <c r="AL307" s="7" t="str">
        <f t="shared" si="62"/>
        <v>…</v>
      </c>
      <c r="AM307" s="21">
        <f t="shared" si="53"/>
        <v>56.6</v>
      </c>
    </row>
    <row r="308" spans="3:39">
      <c r="C308" t="s">
        <v>11</v>
      </c>
      <c r="D308" s="10" t="s">
        <v>124</v>
      </c>
      <c r="E308" s="15">
        <v>0.66666666666666663</v>
      </c>
      <c r="F308" s="10" t="s">
        <v>158</v>
      </c>
      <c r="G308" s="7" t="s">
        <v>4</v>
      </c>
      <c r="H308" s="10" t="s">
        <v>694</v>
      </c>
      <c r="I308" s="7">
        <v>30</v>
      </c>
      <c r="J308" s="7">
        <v>56</v>
      </c>
      <c r="K308" s="7">
        <v>14</v>
      </c>
      <c r="L308" s="7" t="s">
        <v>16</v>
      </c>
      <c r="M308" s="7" t="s">
        <v>16</v>
      </c>
      <c r="N308" s="7">
        <v>16</v>
      </c>
      <c r="O308" s="6" t="s">
        <v>24</v>
      </c>
      <c r="P308" s="6" t="s">
        <v>33</v>
      </c>
      <c r="Q308" s="7" t="b">
        <v>1</v>
      </c>
      <c r="R308" s="7" t="b">
        <v>1</v>
      </c>
      <c r="S308" s="7" t="b">
        <v>1</v>
      </c>
      <c r="T308" s="7" t="s">
        <v>19</v>
      </c>
      <c r="U308" s="11">
        <v>74</v>
      </c>
      <c r="V308" s="11"/>
      <c r="W308" s="12">
        <v>1.5</v>
      </c>
      <c r="X308" s="12">
        <f t="shared" si="51"/>
        <v>1.3</v>
      </c>
      <c r="Y308" s="13"/>
      <c r="Z308" s="7">
        <f t="shared" si="54"/>
        <v>10</v>
      </c>
      <c r="AA308">
        <f t="shared" si="55"/>
        <v>0</v>
      </c>
      <c r="AB308">
        <f t="shared" si="56"/>
        <v>10</v>
      </c>
      <c r="AC308">
        <f t="shared" si="57"/>
        <v>0</v>
      </c>
      <c r="AD308" s="7">
        <f t="shared" si="58"/>
        <v>70</v>
      </c>
      <c r="AE308" s="7" t="str">
        <f t="shared" si="59"/>
        <v>HT Under 1.5 Goals</v>
      </c>
      <c r="AF308" s="14"/>
      <c r="AG308" s="14" t="str">
        <f t="shared" si="60"/>
        <v>HT Under 1.5 Goals</v>
      </c>
      <c r="AH308" s="14" t="str">
        <f t="shared" si="61"/>
        <v>WON</v>
      </c>
      <c r="AI308" s="14"/>
      <c r="AJ308" s="14" t="str">
        <f t="shared" si="52"/>
        <v>WON</v>
      </c>
      <c r="AL308" s="7" t="str">
        <f t="shared" si="62"/>
        <v>…</v>
      </c>
      <c r="AM308" s="21">
        <f t="shared" si="53"/>
        <v>77.3</v>
      </c>
    </row>
    <row r="309" spans="3:39">
      <c r="C309" t="s">
        <v>11</v>
      </c>
      <c r="D309" s="10" t="s">
        <v>257</v>
      </c>
      <c r="E309" s="15">
        <v>0.66666666666666663</v>
      </c>
      <c r="F309" s="10" t="s">
        <v>695</v>
      </c>
      <c r="G309" s="7" t="s">
        <v>4</v>
      </c>
      <c r="H309" s="10" t="s">
        <v>696</v>
      </c>
      <c r="I309" s="7">
        <v>23</v>
      </c>
      <c r="J309" s="7">
        <v>61</v>
      </c>
      <c r="K309" s="7">
        <v>17</v>
      </c>
      <c r="L309" s="7" t="s">
        <v>16</v>
      </c>
      <c r="M309" s="7" t="s">
        <v>16</v>
      </c>
      <c r="N309" s="7">
        <v>6</v>
      </c>
      <c r="O309" s="6" t="s">
        <v>61</v>
      </c>
      <c r="P309" s="6" t="s">
        <v>61</v>
      </c>
      <c r="Q309" s="7" t="b">
        <v>1</v>
      </c>
      <c r="R309" s="7" t="b">
        <v>1</v>
      </c>
      <c r="S309" s="7" t="b">
        <v>1</v>
      </c>
      <c r="T309" s="7" t="b">
        <v>1</v>
      </c>
      <c r="U309" s="11">
        <v>66</v>
      </c>
      <c r="V309" s="11" t="s">
        <v>20</v>
      </c>
      <c r="W309" s="12">
        <v>1.4</v>
      </c>
      <c r="X309" s="12">
        <f t="shared" si="51"/>
        <v>1.25</v>
      </c>
      <c r="Y309" s="13"/>
      <c r="Z309" s="7">
        <f t="shared" si="54"/>
        <v>10</v>
      </c>
      <c r="AA309">
        <f t="shared" si="55"/>
        <v>10</v>
      </c>
      <c r="AB309">
        <f t="shared" si="56"/>
        <v>10</v>
      </c>
      <c r="AC309">
        <f t="shared" si="57"/>
        <v>10</v>
      </c>
      <c r="AD309" s="7">
        <f t="shared" si="58"/>
        <v>90</v>
      </c>
      <c r="AE309" s="7" t="str">
        <f t="shared" si="59"/>
        <v>HT Under 1.5 Goals</v>
      </c>
      <c r="AF309" s="14"/>
      <c r="AG309" s="14" t="str">
        <f t="shared" si="60"/>
        <v>HT Over 0.5 Goals</v>
      </c>
      <c r="AH309" s="14" t="str">
        <f t="shared" si="61"/>
        <v>LOST</v>
      </c>
      <c r="AI309" s="14"/>
      <c r="AJ309" s="14" t="str">
        <f t="shared" si="52"/>
        <v>LOST</v>
      </c>
      <c r="AL309" s="7" t="str">
        <f t="shared" si="62"/>
        <v>Prime</v>
      </c>
      <c r="AM309" s="21">
        <f t="shared" si="53"/>
        <v>86.262500000000003</v>
      </c>
    </row>
    <row r="310" spans="3:39">
      <c r="C310" t="s">
        <v>11</v>
      </c>
      <c r="D310" s="10" t="s">
        <v>231</v>
      </c>
      <c r="E310" s="15">
        <v>0.66666666666666663</v>
      </c>
      <c r="F310" s="10" t="s">
        <v>697</v>
      </c>
      <c r="G310" s="7" t="s">
        <v>4</v>
      </c>
      <c r="H310" s="10" t="s">
        <v>698</v>
      </c>
      <c r="I310" s="7">
        <v>16</v>
      </c>
      <c r="J310" s="7">
        <v>70</v>
      </c>
      <c r="K310" s="7">
        <v>14</v>
      </c>
      <c r="L310" s="7" t="s">
        <v>16</v>
      </c>
      <c r="M310" s="7">
        <v>2</v>
      </c>
      <c r="N310" s="7">
        <v>2</v>
      </c>
      <c r="O310" s="6" t="s">
        <v>24</v>
      </c>
      <c r="P310" s="6" t="s">
        <v>75</v>
      </c>
      <c r="Q310" s="7" t="b">
        <v>1</v>
      </c>
      <c r="R310" s="7" t="b">
        <v>1</v>
      </c>
      <c r="S310" s="7" t="s">
        <v>19</v>
      </c>
      <c r="T310" s="7" t="b">
        <v>1</v>
      </c>
      <c r="U310" s="11">
        <v>53</v>
      </c>
      <c r="V310" s="11" t="s">
        <v>42</v>
      </c>
      <c r="W310" s="12">
        <v>1.45</v>
      </c>
      <c r="X310" s="12">
        <f t="shared" si="51"/>
        <v>1.25</v>
      </c>
      <c r="Y310" s="13"/>
      <c r="Z310" s="7">
        <f t="shared" si="54"/>
        <v>10</v>
      </c>
      <c r="AA310">
        <f t="shared" si="55"/>
        <v>10</v>
      </c>
      <c r="AB310">
        <f t="shared" si="56"/>
        <v>5</v>
      </c>
      <c r="AC310">
        <f t="shared" si="57"/>
        <v>5</v>
      </c>
      <c r="AD310" s="7">
        <f t="shared" si="58"/>
        <v>80</v>
      </c>
      <c r="AE310" s="7" t="str">
        <f t="shared" si="59"/>
        <v>HT Under 1.5 Goals</v>
      </c>
      <c r="AF310" s="14"/>
      <c r="AG310" s="14" t="str">
        <f t="shared" si="60"/>
        <v>HT Under 1.5 Goals</v>
      </c>
      <c r="AH310" s="14" t="str">
        <f t="shared" si="61"/>
        <v>WON</v>
      </c>
      <c r="AI310" s="14"/>
      <c r="AJ310" s="14" t="str">
        <f t="shared" si="52"/>
        <v>WON</v>
      </c>
      <c r="AL310" s="7" t="str">
        <f t="shared" si="62"/>
        <v>Prime</v>
      </c>
      <c r="AM310" s="21">
        <f t="shared" si="53"/>
        <v>85.474999999999994</v>
      </c>
    </row>
    <row r="311" spans="3:39">
      <c r="C311" t="s">
        <v>11</v>
      </c>
      <c r="D311" s="10" t="s">
        <v>257</v>
      </c>
      <c r="E311" s="15">
        <v>0.66666666666666663</v>
      </c>
      <c r="F311" s="10" t="s">
        <v>699</v>
      </c>
      <c r="G311" s="7" t="s">
        <v>4</v>
      </c>
      <c r="H311" s="10" t="s">
        <v>700</v>
      </c>
      <c r="I311" s="7">
        <v>31</v>
      </c>
      <c r="J311" s="7">
        <v>54</v>
      </c>
      <c r="K311" s="7">
        <v>15</v>
      </c>
      <c r="L311" s="7" t="s">
        <v>16</v>
      </c>
      <c r="M311" s="7" t="s">
        <v>16</v>
      </c>
      <c r="N311" s="7">
        <v>16</v>
      </c>
      <c r="O311" s="6" t="s">
        <v>24</v>
      </c>
      <c r="P311" s="6" t="s">
        <v>298</v>
      </c>
      <c r="Q311" s="7" t="b">
        <v>1</v>
      </c>
      <c r="R311" s="7" t="b">
        <v>1</v>
      </c>
      <c r="S311" s="7" t="b">
        <v>1</v>
      </c>
      <c r="T311" s="7" t="s">
        <v>19</v>
      </c>
      <c r="U311" s="11">
        <v>72</v>
      </c>
      <c r="V311" s="11"/>
      <c r="W311" s="12">
        <v>1.55</v>
      </c>
      <c r="X311" s="12">
        <f t="shared" si="51"/>
        <v>1.3</v>
      </c>
      <c r="Y311" s="13"/>
      <c r="Z311" s="7">
        <f t="shared" si="54"/>
        <v>10</v>
      </c>
      <c r="AA311">
        <f t="shared" si="55"/>
        <v>0</v>
      </c>
      <c r="AB311">
        <f t="shared" si="56"/>
        <v>10</v>
      </c>
      <c r="AC311">
        <f t="shared" si="57"/>
        <v>0</v>
      </c>
      <c r="AD311" s="7">
        <f t="shared" si="58"/>
        <v>70</v>
      </c>
      <c r="AE311" s="7" t="str">
        <f t="shared" si="59"/>
        <v>HT Under 1.5 Goals</v>
      </c>
      <c r="AF311" s="14"/>
      <c r="AG311" s="14" t="str">
        <f t="shared" si="60"/>
        <v>HT Under 1.5 Goals</v>
      </c>
      <c r="AH311" s="14" t="str">
        <f t="shared" si="61"/>
        <v>WON</v>
      </c>
      <c r="AI311" s="14"/>
      <c r="AJ311" s="14" t="str">
        <f t="shared" si="52"/>
        <v>WON</v>
      </c>
      <c r="AL311" s="7" t="str">
        <f t="shared" si="62"/>
        <v>…</v>
      </c>
      <c r="AM311" s="21">
        <f t="shared" si="53"/>
        <v>76.275000000000006</v>
      </c>
    </row>
    <row r="312" spans="3:39">
      <c r="D312" s="10" t="s">
        <v>239</v>
      </c>
      <c r="E312" s="15">
        <v>0.6875</v>
      </c>
      <c r="F312" s="10" t="s">
        <v>701</v>
      </c>
      <c r="G312" s="7" t="s">
        <v>4</v>
      </c>
      <c r="H312" s="10" t="s">
        <v>702</v>
      </c>
      <c r="I312" s="7">
        <v>5</v>
      </c>
      <c r="J312" s="7">
        <v>45</v>
      </c>
      <c r="K312" s="7">
        <v>50</v>
      </c>
      <c r="L312" s="7">
        <v>2</v>
      </c>
      <c r="M312" s="7">
        <v>2</v>
      </c>
      <c r="N312" s="7">
        <v>45</v>
      </c>
      <c r="O312" s="6" t="s">
        <v>18</v>
      </c>
      <c r="P312" s="6" t="s">
        <v>18</v>
      </c>
      <c r="Q312" s="7">
        <v>45</v>
      </c>
      <c r="R312" s="7" t="b">
        <v>0</v>
      </c>
      <c r="S312" s="7" t="s">
        <v>19</v>
      </c>
      <c r="T312" s="7" t="s">
        <v>19</v>
      </c>
      <c r="U312" s="11">
        <v>54</v>
      </c>
      <c r="V312" s="11" t="s">
        <v>48</v>
      </c>
      <c r="W312" s="12">
        <v>1.55</v>
      </c>
      <c r="X312" s="12">
        <f t="shared" si="51"/>
        <v>1.3</v>
      </c>
      <c r="Y312" s="13"/>
      <c r="Z312" s="7">
        <f t="shared" si="54"/>
        <v>0</v>
      </c>
      <c r="AA312">
        <f t="shared" si="55"/>
        <v>0</v>
      </c>
      <c r="AB312">
        <f t="shared" si="56"/>
        <v>5</v>
      </c>
      <c r="AC312">
        <f t="shared" si="57"/>
        <v>0</v>
      </c>
      <c r="AD312" s="7">
        <f t="shared" si="58"/>
        <v>55</v>
      </c>
      <c r="AE312" s="7" t="str">
        <f t="shared" si="59"/>
        <v>HT Over 0.5 Goals</v>
      </c>
      <c r="AF312" s="14"/>
      <c r="AG312" s="14" t="str">
        <f t="shared" si="60"/>
        <v>HT Over 0.5 Goals</v>
      </c>
      <c r="AH312" s="14" t="str">
        <f t="shared" si="61"/>
        <v>?</v>
      </c>
      <c r="AI312" s="14"/>
      <c r="AJ312" s="14" t="str">
        <f t="shared" si="52"/>
        <v>WON</v>
      </c>
      <c r="AL312" s="7" t="str">
        <f t="shared" si="62"/>
        <v>…</v>
      </c>
      <c r="AM312" s="21">
        <f t="shared" si="53"/>
        <v>50.8</v>
      </c>
    </row>
    <row r="313" spans="3:39">
      <c r="C313" t="s">
        <v>11</v>
      </c>
      <c r="D313" s="10" t="s">
        <v>508</v>
      </c>
      <c r="E313" s="15">
        <v>0.6875</v>
      </c>
      <c r="F313" s="10" t="s">
        <v>703</v>
      </c>
      <c r="G313" s="7" t="s">
        <v>4</v>
      </c>
      <c r="H313" s="10" t="s">
        <v>704</v>
      </c>
      <c r="I313" s="7">
        <v>25</v>
      </c>
      <c r="J313" s="7">
        <v>43</v>
      </c>
      <c r="K313" s="7">
        <v>32</v>
      </c>
      <c r="L313" s="7" t="s">
        <v>16</v>
      </c>
      <c r="M313" s="7">
        <v>2</v>
      </c>
      <c r="N313" s="7">
        <v>7</v>
      </c>
      <c r="O313" s="6" t="s">
        <v>24</v>
      </c>
      <c r="P313" s="6" t="s">
        <v>24</v>
      </c>
      <c r="Q313" s="7">
        <v>43</v>
      </c>
      <c r="R313" s="7" t="b">
        <v>1</v>
      </c>
      <c r="S313" s="7" t="s">
        <v>19</v>
      </c>
      <c r="T313" s="7" t="s">
        <v>19</v>
      </c>
      <c r="U313" s="11">
        <v>73</v>
      </c>
      <c r="V313" s="11" t="s">
        <v>20</v>
      </c>
      <c r="W313" s="12">
        <v>1.55</v>
      </c>
      <c r="X313" s="12">
        <f t="shared" si="51"/>
        <v>1.3</v>
      </c>
      <c r="Y313" s="13"/>
      <c r="Z313" s="7">
        <f t="shared" si="54"/>
        <v>0</v>
      </c>
      <c r="AA313">
        <f t="shared" si="55"/>
        <v>10</v>
      </c>
      <c r="AB313">
        <f t="shared" si="56"/>
        <v>10</v>
      </c>
      <c r="AC313">
        <f t="shared" si="57"/>
        <v>10</v>
      </c>
      <c r="AD313" s="7">
        <f t="shared" si="58"/>
        <v>80</v>
      </c>
      <c r="AE313" s="7" t="str">
        <f t="shared" si="59"/>
        <v>HT Under 1.5 Goals</v>
      </c>
      <c r="AF313" s="14"/>
      <c r="AG313" s="14" t="str">
        <f t="shared" si="60"/>
        <v>HT Under 1.5 Goals</v>
      </c>
      <c r="AH313" s="14" t="str">
        <f t="shared" si="61"/>
        <v>WON</v>
      </c>
      <c r="AI313" s="14"/>
      <c r="AJ313" s="14" t="str">
        <f t="shared" si="52"/>
        <v>WON</v>
      </c>
      <c r="AL313" s="7" t="str">
        <f t="shared" si="62"/>
        <v>…</v>
      </c>
      <c r="AM313" s="21">
        <f t="shared" si="53"/>
        <v>62.6</v>
      </c>
    </row>
    <row r="314" spans="3:39">
      <c r="C314" t="s">
        <v>11</v>
      </c>
      <c r="D314" s="10" t="s">
        <v>508</v>
      </c>
      <c r="E314" s="15">
        <v>0.6875</v>
      </c>
      <c r="F314" s="10" t="s">
        <v>705</v>
      </c>
      <c r="G314" s="7" t="s">
        <v>4</v>
      </c>
      <c r="H314" s="10" t="s">
        <v>706</v>
      </c>
      <c r="I314" s="7">
        <v>42</v>
      </c>
      <c r="J314" s="7">
        <v>46</v>
      </c>
      <c r="K314" s="7">
        <v>12</v>
      </c>
      <c r="L314" s="7" t="s">
        <v>16</v>
      </c>
      <c r="M314" s="7" t="s">
        <v>16</v>
      </c>
      <c r="N314" s="7">
        <v>30</v>
      </c>
      <c r="O314" s="6" t="s">
        <v>75</v>
      </c>
      <c r="P314" s="6" t="s">
        <v>17</v>
      </c>
      <c r="Q314" s="7">
        <v>46</v>
      </c>
      <c r="R314" s="7" t="b">
        <v>1</v>
      </c>
      <c r="S314" s="7" t="b">
        <v>1</v>
      </c>
      <c r="T314" s="7" t="s">
        <v>19</v>
      </c>
      <c r="U314" s="11">
        <v>62</v>
      </c>
      <c r="V314" s="11" t="s">
        <v>20</v>
      </c>
      <c r="W314" s="12">
        <v>1.6</v>
      </c>
      <c r="X314" s="12">
        <f t="shared" si="51"/>
        <v>1.3</v>
      </c>
      <c r="Y314" s="13"/>
      <c r="Z314" s="7">
        <f t="shared" si="54"/>
        <v>0</v>
      </c>
      <c r="AA314">
        <f t="shared" si="55"/>
        <v>0</v>
      </c>
      <c r="AB314">
        <f t="shared" si="56"/>
        <v>10</v>
      </c>
      <c r="AC314">
        <f t="shared" si="57"/>
        <v>10</v>
      </c>
      <c r="AD314" s="7">
        <f t="shared" si="58"/>
        <v>70</v>
      </c>
      <c r="AE314" s="7" t="str">
        <f t="shared" si="59"/>
        <v>HT Under 1.5 Goals</v>
      </c>
      <c r="AF314" s="14"/>
      <c r="AG314" s="14" t="str">
        <f t="shared" si="60"/>
        <v>HT Over 0.5 Goals</v>
      </c>
      <c r="AH314" s="14" t="str">
        <f t="shared" si="61"/>
        <v>LOST</v>
      </c>
      <c r="AI314" s="14"/>
      <c r="AJ314" s="14" t="str">
        <f t="shared" si="52"/>
        <v>LOST</v>
      </c>
      <c r="AL314" s="7" t="str">
        <f t="shared" si="62"/>
        <v>…</v>
      </c>
      <c r="AM314" s="21">
        <f t="shared" si="53"/>
        <v>57.4</v>
      </c>
    </row>
    <row r="315" spans="3:39">
      <c r="D315" s="10" t="s">
        <v>409</v>
      </c>
      <c r="E315" s="15">
        <v>0.69791666666666663</v>
      </c>
      <c r="F315" s="10" t="s">
        <v>707</v>
      </c>
      <c r="G315" s="7" t="s">
        <v>4</v>
      </c>
      <c r="H315" s="10" t="s">
        <v>708</v>
      </c>
      <c r="I315" s="7">
        <v>25</v>
      </c>
      <c r="J315" s="7">
        <v>59</v>
      </c>
      <c r="K315" s="7">
        <v>16</v>
      </c>
      <c r="L315" s="7" t="s">
        <v>16</v>
      </c>
      <c r="M315" s="7">
        <v>2</v>
      </c>
      <c r="N315" s="7">
        <v>9</v>
      </c>
      <c r="O315" s="6" t="s">
        <v>47</v>
      </c>
      <c r="P315" s="6" t="s">
        <v>47</v>
      </c>
      <c r="Q315" s="7" t="b">
        <v>1</v>
      </c>
      <c r="R315" s="7" t="b">
        <v>1</v>
      </c>
      <c r="S315" s="7" t="s">
        <v>19</v>
      </c>
      <c r="T315" s="7" t="s">
        <v>19</v>
      </c>
      <c r="U315" s="11">
        <v>67</v>
      </c>
      <c r="V315" s="11" t="s">
        <v>48</v>
      </c>
      <c r="W315" s="12">
        <v>1.7</v>
      </c>
      <c r="X315" s="12">
        <f t="shared" si="51"/>
        <v>1.35</v>
      </c>
      <c r="Y315" s="13"/>
      <c r="Z315" s="7">
        <f t="shared" si="54"/>
        <v>10</v>
      </c>
      <c r="AA315">
        <f t="shared" si="55"/>
        <v>5</v>
      </c>
      <c r="AB315">
        <f t="shared" si="56"/>
        <v>10</v>
      </c>
      <c r="AC315">
        <f t="shared" si="57"/>
        <v>0</v>
      </c>
      <c r="AD315" s="7">
        <f t="shared" si="58"/>
        <v>75</v>
      </c>
      <c r="AE315" s="7" t="str">
        <f t="shared" si="59"/>
        <v>HT Under 1.5 Goals</v>
      </c>
      <c r="AF315" s="14"/>
      <c r="AG315" s="14" t="str">
        <f t="shared" si="60"/>
        <v>HT Under 1.5 Goals</v>
      </c>
      <c r="AH315" s="14" t="str">
        <f t="shared" si="61"/>
        <v>WON</v>
      </c>
      <c r="AI315" s="14"/>
      <c r="AJ315" s="14" t="str">
        <f t="shared" si="52"/>
        <v>WON</v>
      </c>
      <c r="AL315" s="7" t="str">
        <f t="shared" si="62"/>
        <v>…</v>
      </c>
      <c r="AM315" s="21">
        <f t="shared" si="53"/>
        <v>77.837500000000006</v>
      </c>
    </row>
    <row r="316" spans="3:39">
      <c r="C316" t="s">
        <v>11</v>
      </c>
      <c r="D316" s="10" t="s">
        <v>282</v>
      </c>
      <c r="E316" s="15">
        <v>0.70833333333333337</v>
      </c>
      <c r="F316" s="10" t="s">
        <v>709</v>
      </c>
      <c r="G316" s="7" t="s">
        <v>4</v>
      </c>
      <c r="H316" s="10" t="s">
        <v>710</v>
      </c>
      <c r="I316" s="7">
        <v>14</v>
      </c>
      <c r="J316" s="7">
        <v>51</v>
      </c>
      <c r="K316" s="7">
        <v>35</v>
      </c>
      <c r="L316" s="7" t="s">
        <v>16</v>
      </c>
      <c r="M316" s="7">
        <v>2</v>
      </c>
      <c r="N316" s="7">
        <v>21</v>
      </c>
      <c r="O316" s="6" t="s">
        <v>96</v>
      </c>
      <c r="P316" s="6" t="s">
        <v>96</v>
      </c>
      <c r="Q316" s="7">
        <v>51</v>
      </c>
      <c r="R316" s="7" t="b">
        <v>1</v>
      </c>
      <c r="S316" s="7" t="s">
        <v>19</v>
      </c>
      <c r="T316" s="7" t="s">
        <v>19</v>
      </c>
      <c r="U316" s="11">
        <v>46</v>
      </c>
      <c r="V316" s="11" t="s">
        <v>48</v>
      </c>
      <c r="W316" s="12">
        <v>1.7</v>
      </c>
      <c r="X316" s="12">
        <f t="shared" si="51"/>
        <v>1.35</v>
      </c>
      <c r="Y316" s="13"/>
      <c r="Z316" s="7">
        <f t="shared" si="54"/>
        <v>0</v>
      </c>
      <c r="AA316">
        <f t="shared" si="55"/>
        <v>0</v>
      </c>
      <c r="AB316">
        <f t="shared" si="56"/>
        <v>0</v>
      </c>
      <c r="AC316">
        <f t="shared" si="57"/>
        <v>0</v>
      </c>
      <c r="AD316" s="7">
        <f t="shared" si="58"/>
        <v>50</v>
      </c>
      <c r="AE316" s="7" t="str">
        <f t="shared" si="59"/>
        <v>HT Over 0.5 Goals</v>
      </c>
      <c r="AF316" s="14"/>
      <c r="AG316" s="14" t="str">
        <f t="shared" si="60"/>
        <v>HT Over 0.5 Goals</v>
      </c>
      <c r="AH316" s="14" t="str">
        <f t="shared" si="61"/>
        <v>WON</v>
      </c>
      <c r="AI316" s="14"/>
      <c r="AJ316" s="14" t="str">
        <f t="shared" si="52"/>
        <v>WON</v>
      </c>
      <c r="AL316" s="7" t="str">
        <f t="shared" si="62"/>
        <v>…</v>
      </c>
      <c r="AM316" s="21">
        <f t="shared" si="53"/>
        <v>55.9375</v>
      </c>
    </row>
    <row r="317" spans="3:39">
      <c r="D317" s="10" t="s">
        <v>711</v>
      </c>
      <c r="E317" s="15">
        <v>0.70833333333333337</v>
      </c>
      <c r="F317" s="10" t="s">
        <v>712</v>
      </c>
      <c r="G317" s="7" t="s">
        <v>4</v>
      </c>
      <c r="H317" s="10" t="s">
        <v>713</v>
      </c>
      <c r="I317" s="7">
        <v>18</v>
      </c>
      <c r="J317" s="7">
        <v>46</v>
      </c>
      <c r="K317" s="7">
        <v>36</v>
      </c>
      <c r="L317" s="7" t="s">
        <v>16</v>
      </c>
      <c r="M317" s="7">
        <v>2</v>
      </c>
      <c r="N317" s="7">
        <v>18</v>
      </c>
      <c r="O317" s="6" t="s">
        <v>389</v>
      </c>
      <c r="P317" s="6" t="s">
        <v>714</v>
      </c>
      <c r="Q317" s="7">
        <v>46</v>
      </c>
      <c r="R317" s="7" t="b">
        <v>1</v>
      </c>
      <c r="S317" s="7" t="s">
        <v>19</v>
      </c>
      <c r="T317" s="7" t="s">
        <v>19</v>
      </c>
      <c r="U317" s="11">
        <v>62</v>
      </c>
      <c r="V317" s="11" t="s">
        <v>42</v>
      </c>
      <c r="W317" s="12">
        <v>1.5</v>
      </c>
      <c r="X317" s="12">
        <f t="shared" si="51"/>
        <v>1.3</v>
      </c>
      <c r="Y317" s="13"/>
      <c r="Z317" s="7">
        <f t="shared" si="54"/>
        <v>0</v>
      </c>
      <c r="AA317">
        <f t="shared" si="55"/>
        <v>0</v>
      </c>
      <c r="AB317">
        <f t="shared" si="56"/>
        <v>10</v>
      </c>
      <c r="AC317">
        <f t="shared" si="57"/>
        <v>5</v>
      </c>
      <c r="AD317" s="7">
        <f t="shared" si="58"/>
        <v>65</v>
      </c>
      <c r="AE317" s="7" t="str">
        <f t="shared" si="59"/>
        <v>HT Under 1.5 Goals</v>
      </c>
      <c r="AF317" s="14"/>
      <c r="AG317" s="14" t="str">
        <f t="shared" si="60"/>
        <v>HT Over 0.5 Goals</v>
      </c>
      <c r="AH317" s="14" t="str">
        <f t="shared" si="61"/>
        <v>LOST</v>
      </c>
      <c r="AI317" s="14"/>
      <c r="AJ317" s="14" t="str">
        <f t="shared" si="52"/>
        <v>LOST</v>
      </c>
      <c r="AL317" s="7" t="str">
        <f t="shared" si="62"/>
        <v>…</v>
      </c>
      <c r="AM317" s="21">
        <f t="shared" si="53"/>
        <v>52.4</v>
      </c>
    </row>
    <row r="318" spans="3:39">
      <c r="C318" t="s">
        <v>11</v>
      </c>
      <c r="D318" s="10" t="s">
        <v>540</v>
      </c>
      <c r="E318" s="15">
        <v>0.70833333333333337</v>
      </c>
      <c r="F318" s="10" t="s">
        <v>715</v>
      </c>
      <c r="G318" s="7" t="s">
        <v>4</v>
      </c>
      <c r="H318" s="10" t="s">
        <v>716</v>
      </c>
      <c r="I318" s="7">
        <v>29</v>
      </c>
      <c r="J318" s="7">
        <v>49</v>
      </c>
      <c r="K318" s="7">
        <v>22</v>
      </c>
      <c r="L318" s="7" t="s">
        <v>16</v>
      </c>
      <c r="M318" s="7">
        <v>1</v>
      </c>
      <c r="N318" s="7">
        <v>7</v>
      </c>
      <c r="O318" s="6" t="s">
        <v>75</v>
      </c>
      <c r="P318" s="6" t="s">
        <v>17</v>
      </c>
      <c r="Q318" s="7">
        <v>49</v>
      </c>
      <c r="R318" s="7" t="b">
        <v>1</v>
      </c>
      <c r="S318" s="7" t="s">
        <v>19</v>
      </c>
      <c r="T318" s="7" t="s">
        <v>19</v>
      </c>
      <c r="U318" s="11">
        <v>38</v>
      </c>
      <c r="V318" s="11" t="s">
        <v>42</v>
      </c>
      <c r="W318" s="12">
        <v>1.6</v>
      </c>
      <c r="X318" s="12">
        <f t="shared" si="51"/>
        <v>1.3</v>
      </c>
      <c r="Y318" s="13"/>
      <c r="Z318" s="7">
        <f t="shared" si="54"/>
        <v>0</v>
      </c>
      <c r="AA318">
        <f t="shared" si="55"/>
        <v>10</v>
      </c>
      <c r="AB318">
        <f t="shared" si="56"/>
        <v>0</v>
      </c>
      <c r="AC318">
        <f t="shared" si="57"/>
        <v>5</v>
      </c>
      <c r="AD318" s="7">
        <f t="shared" si="58"/>
        <v>65</v>
      </c>
      <c r="AE318" s="7" t="str">
        <f t="shared" si="59"/>
        <v>HT Under 1.5 Goals</v>
      </c>
      <c r="AF318" s="14"/>
      <c r="AG318" s="14" t="str">
        <f t="shared" si="60"/>
        <v>HT Over 0.5 Goals</v>
      </c>
      <c r="AH318" s="14" t="str">
        <f t="shared" si="61"/>
        <v>LOST</v>
      </c>
      <c r="AI318" s="14"/>
      <c r="AJ318" s="14" t="str">
        <f t="shared" si="52"/>
        <v>LOST</v>
      </c>
      <c r="AL318" s="7" t="str">
        <f t="shared" si="62"/>
        <v>…</v>
      </c>
      <c r="AM318" s="21">
        <f t="shared" si="53"/>
        <v>48</v>
      </c>
    </row>
    <row r="319" spans="3:39">
      <c r="C319" t="s">
        <v>11</v>
      </c>
      <c r="D319" s="10" t="s">
        <v>231</v>
      </c>
      <c r="E319" s="15">
        <v>0.72916666666666663</v>
      </c>
      <c r="F319" s="10" t="s">
        <v>717</v>
      </c>
      <c r="G319" s="7" t="s">
        <v>4</v>
      </c>
      <c r="H319" s="10" t="s">
        <v>718</v>
      </c>
      <c r="I319" s="7">
        <v>18</v>
      </c>
      <c r="J319" s="7">
        <v>67</v>
      </c>
      <c r="K319" s="7">
        <v>15</v>
      </c>
      <c r="L319" s="7" t="s">
        <v>16</v>
      </c>
      <c r="M319" s="7" t="s">
        <v>16</v>
      </c>
      <c r="N319" s="7">
        <v>3</v>
      </c>
      <c r="O319" s="6" t="s">
        <v>75</v>
      </c>
      <c r="P319" s="6" t="s">
        <v>75</v>
      </c>
      <c r="Q319" s="7" t="b">
        <v>1</v>
      </c>
      <c r="R319" s="7" t="b">
        <v>1</v>
      </c>
      <c r="S319" s="7" t="b">
        <v>1</v>
      </c>
      <c r="T319" s="7" t="b">
        <v>1</v>
      </c>
      <c r="U319" s="11">
        <v>42</v>
      </c>
      <c r="V319" s="11" t="s">
        <v>42</v>
      </c>
      <c r="W319" s="12">
        <v>1.55</v>
      </c>
      <c r="X319" s="12">
        <f t="shared" si="51"/>
        <v>1.3</v>
      </c>
      <c r="Y319" s="13"/>
      <c r="Z319" s="7">
        <f t="shared" si="54"/>
        <v>10</v>
      </c>
      <c r="AA319">
        <f t="shared" si="55"/>
        <v>10</v>
      </c>
      <c r="AB319">
        <f t="shared" si="56"/>
        <v>0</v>
      </c>
      <c r="AC319">
        <f t="shared" si="57"/>
        <v>5</v>
      </c>
      <c r="AD319" s="7">
        <f t="shared" si="58"/>
        <v>75</v>
      </c>
      <c r="AE319" s="7" t="str">
        <f t="shared" si="59"/>
        <v>HT Under 1.5 Goals</v>
      </c>
      <c r="AF319" s="14"/>
      <c r="AG319" s="14" t="str">
        <f t="shared" si="60"/>
        <v>HT Over 0.5 Goals</v>
      </c>
      <c r="AH319" s="14" t="str">
        <f t="shared" si="61"/>
        <v>LOST</v>
      </c>
      <c r="AI319" s="14"/>
      <c r="AJ319" s="14" t="str">
        <f t="shared" si="52"/>
        <v>LOST</v>
      </c>
      <c r="AL319" s="7" t="str">
        <f t="shared" si="62"/>
        <v>Prime</v>
      </c>
      <c r="AM319" s="21">
        <f t="shared" si="53"/>
        <v>77.9375</v>
      </c>
    </row>
    <row r="320" spans="3:39">
      <c r="D320" s="10" t="s">
        <v>514</v>
      </c>
      <c r="E320" s="15">
        <v>0.75</v>
      </c>
      <c r="F320" s="10" t="s">
        <v>719</v>
      </c>
      <c r="G320" s="7" t="s">
        <v>4</v>
      </c>
      <c r="H320" s="10" t="s">
        <v>720</v>
      </c>
      <c r="I320" s="7">
        <v>43</v>
      </c>
      <c r="J320" s="7">
        <v>47</v>
      </c>
      <c r="K320" s="7">
        <v>10</v>
      </c>
      <c r="L320" s="7" t="s">
        <v>16</v>
      </c>
      <c r="M320" s="7">
        <v>1</v>
      </c>
      <c r="N320" s="7">
        <v>33</v>
      </c>
      <c r="O320" s="6" t="s">
        <v>24</v>
      </c>
      <c r="P320" s="6" t="s">
        <v>17</v>
      </c>
      <c r="Q320" s="7">
        <v>47</v>
      </c>
      <c r="R320" s="7" t="b">
        <v>1</v>
      </c>
      <c r="S320" s="7" t="s">
        <v>19</v>
      </c>
      <c r="T320" s="7" t="s">
        <v>19</v>
      </c>
      <c r="U320" s="11">
        <v>20</v>
      </c>
      <c r="V320" s="11"/>
      <c r="W320" s="12">
        <v>1.45</v>
      </c>
      <c r="X320" s="12">
        <f t="shared" si="51"/>
        <v>1.25</v>
      </c>
      <c r="Y320" s="13"/>
      <c r="Z320" s="7">
        <f t="shared" si="54"/>
        <v>0</v>
      </c>
      <c r="AA320">
        <f t="shared" si="55"/>
        <v>0</v>
      </c>
      <c r="AB320">
        <f t="shared" si="56"/>
        <v>0</v>
      </c>
      <c r="AC320">
        <f t="shared" si="57"/>
        <v>0</v>
      </c>
      <c r="AD320" s="7">
        <f t="shared" si="58"/>
        <v>50</v>
      </c>
      <c r="AE320" s="7" t="str">
        <f t="shared" si="59"/>
        <v>HT Over 0.5 Goals</v>
      </c>
      <c r="AF320" s="14"/>
      <c r="AG320" s="14" t="str">
        <f t="shared" si="60"/>
        <v>HT Under 1.5 Goals</v>
      </c>
      <c r="AH320" s="14" t="str">
        <f t="shared" si="61"/>
        <v>LOST</v>
      </c>
      <c r="AI320" s="14"/>
      <c r="AJ320" s="14" t="str">
        <f t="shared" si="52"/>
        <v>LOST</v>
      </c>
      <c r="AL320" s="7" t="str">
        <f t="shared" si="62"/>
        <v>…</v>
      </c>
      <c r="AM320" s="21">
        <f t="shared" si="53"/>
        <v>40</v>
      </c>
    </row>
    <row r="321" spans="3:39">
      <c r="D321" s="10" t="s">
        <v>29</v>
      </c>
      <c r="E321" s="15">
        <v>0.75</v>
      </c>
      <c r="F321" s="10" t="s">
        <v>721</v>
      </c>
      <c r="G321" s="7" t="s">
        <v>4</v>
      </c>
      <c r="H321" s="10" t="s">
        <v>722</v>
      </c>
      <c r="I321" s="7">
        <v>27</v>
      </c>
      <c r="J321" s="7">
        <v>45</v>
      </c>
      <c r="K321" s="7">
        <v>28</v>
      </c>
      <c r="L321" s="7" t="s">
        <v>16</v>
      </c>
      <c r="M321" s="7">
        <v>1</v>
      </c>
      <c r="N321" s="7">
        <v>1</v>
      </c>
      <c r="O321" s="6" t="s">
        <v>24</v>
      </c>
      <c r="P321" s="6" t="s">
        <v>47</v>
      </c>
      <c r="Q321" s="7">
        <v>45</v>
      </c>
      <c r="R321" s="7" t="b">
        <v>1</v>
      </c>
      <c r="S321" s="7" t="s">
        <v>19</v>
      </c>
      <c r="T321" s="7" t="b">
        <v>1</v>
      </c>
      <c r="U321" s="11">
        <v>59</v>
      </c>
      <c r="V321" s="11" t="s">
        <v>42</v>
      </c>
      <c r="W321" s="12">
        <v>1.6</v>
      </c>
      <c r="X321" s="12">
        <f t="shared" si="51"/>
        <v>1.3</v>
      </c>
      <c r="Y321" s="13"/>
      <c r="Z321" s="7">
        <f t="shared" si="54"/>
        <v>0</v>
      </c>
      <c r="AA321">
        <f t="shared" si="55"/>
        <v>10</v>
      </c>
      <c r="AB321">
        <f t="shared" si="56"/>
        <v>5</v>
      </c>
      <c r="AC321">
        <f t="shared" si="57"/>
        <v>5</v>
      </c>
      <c r="AD321" s="7">
        <f t="shared" si="58"/>
        <v>70</v>
      </c>
      <c r="AE321" s="7" t="str">
        <f t="shared" si="59"/>
        <v>HT Under 1.5 Goals</v>
      </c>
      <c r="AF321" s="14"/>
      <c r="AG321" s="14" t="str">
        <f t="shared" si="60"/>
        <v>HT Under 1.5 Goals</v>
      </c>
      <c r="AH321" s="14" t="str">
        <f t="shared" si="61"/>
        <v>WON</v>
      </c>
      <c r="AI321" s="14"/>
      <c r="AJ321" s="14" t="str">
        <f t="shared" si="52"/>
        <v>WON</v>
      </c>
      <c r="AL321" s="7" t="str">
        <f t="shared" si="62"/>
        <v>…</v>
      </c>
      <c r="AM321" s="21">
        <f t="shared" si="53"/>
        <v>65.8</v>
      </c>
    </row>
    <row r="322" spans="3:39">
      <c r="D322" s="10" t="s">
        <v>430</v>
      </c>
      <c r="E322" s="15">
        <v>0.79166666666666663</v>
      </c>
      <c r="F322" s="10" t="s">
        <v>723</v>
      </c>
      <c r="G322" s="7" t="s">
        <v>4</v>
      </c>
      <c r="H322" s="10" t="s">
        <v>724</v>
      </c>
      <c r="I322" s="7">
        <v>34</v>
      </c>
      <c r="J322" s="7">
        <v>53</v>
      </c>
      <c r="K322" s="7">
        <v>13</v>
      </c>
      <c r="L322" s="7" t="s">
        <v>16</v>
      </c>
      <c r="M322" s="7" t="s">
        <v>16</v>
      </c>
      <c r="N322" s="7">
        <v>21</v>
      </c>
      <c r="O322" s="6" t="s">
        <v>24</v>
      </c>
      <c r="P322" s="6" t="s">
        <v>24</v>
      </c>
      <c r="Q322" s="7" t="b">
        <v>1</v>
      </c>
      <c r="R322" s="7" t="b">
        <v>1</v>
      </c>
      <c r="S322" s="7" t="b">
        <v>1</v>
      </c>
      <c r="T322" s="7" t="s">
        <v>19</v>
      </c>
      <c r="U322" s="11">
        <v>62</v>
      </c>
      <c r="V322" s="11" t="s">
        <v>20</v>
      </c>
      <c r="W322" s="12">
        <v>1.6</v>
      </c>
      <c r="X322" s="12">
        <f t="shared" si="51"/>
        <v>1.3</v>
      </c>
      <c r="Y322" s="13"/>
      <c r="Z322" s="7">
        <f t="shared" si="54"/>
        <v>10</v>
      </c>
      <c r="AA322">
        <f t="shared" si="55"/>
        <v>0</v>
      </c>
      <c r="AB322">
        <f t="shared" si="56"/>
        <v>10</v>
      </c>
      <c r="AC322">
        <f t="shared" si="57"/>
        <v>10</v>
      </c>
      <c r="AD322" s="7">
        <f t="shared" si="58"/>
        <v>80</v>
      </c>
      <c r="AE322" s="7" t="str">
        <f t="shared" si="59"/>
        <v>HT Under 1.5 Goals</v>
      </c>
      <c r="AF322" s="14"/>
      <c r="AG322" s="14" t="str">
        <f t="shared" si="60"/>
        <v>HT Under 1.5 Goals</v>
      </c>
      <c r="AH322" s="14" t="str">
        <f t="shared" si="61"/>
        <v>WON</v>
      </c>
      <c r="AI322" s="14"/>
      <c r="AJ322" s="14" t="str">
        <f t="shared" si="52"/>
        <v>WON</v>
      </c>
      <c r="AL322" s="7" t="str">
        <f t="shared" si="62"/>
        <v>…</v>
      </c>
      <c r="AM322" s="21">
        <f t="shared" si="53"/>
        <v>73.962500000000006</v>
      </c>
    </row>
    <row r="323" spans="3:39">
      <c r="C323" t="s">
        <v>11</v>
      </c>
      <c r="D323" s="10" t="s">
        <v>257</v>
      </c>
      <c r="E323" s="15">
        <v>0.79513888888888884</v>
      </c>
      <c r="F323" s="10" t="s">
        <v>261</v>
      </c>
      <c r="G323" s="7" t="s">
        <v>4</v>
      </c>
      <c r="H323" s="10" t="s">
        <v>725</v>
      </c>
      <c r="I323" s="7">
        <v>37</v>
      </c>
      <c r="J323" s="7">
        <v>46</v>
      </c>
      <c r="K323" s="7">
        <v>17</v>
      </c>
      <c r="L323" s="7" t="s">
        <v>16</v>
      </c>
      <c r="M323" s="7">
        <v>2</v>
      </c>
      <c r="N323" s="7">
        <v>20</v>
      </c>
      <c r="O323" s="6" t="s">
        <v>17</v>
      </c>
      <c r="P323" s="6" t="s">
        <v>405</v>
      </c>
      <c r="Q323" s="7">
        <v>46</v>
      </c>
      <c r="R323" s="7" t="b">
        <v>1</v>
      </c>
      <c r="S323" s="7" t="s">
        <v>19</v>
      </c>
      <c r="T323" s="7" t="s">
        <v>19</v>
      </c>
      <c r="U323" s="11">
        <v>64</v>
      </c>
      <c r="V323" s="11"/>
      <c r="W323" s="12">
        <v>1.5</v>
      </c>
      <c r="X323" s="12">
        <f t="shared" ref="X323:X386" si="63">IF(W323=1.5,1.3,IF(W323=1.55,1.3,IF(W323=1.6,1.3,IF(W323=1.65,1.35,IF(W323=1.7,1.35,IF(W323=1.75,1.4,IF(W323=1.8,1.45,IF(W323=1.8,1.5,IF(W323=1.85,1.5,IF(W323=1.9,1.55,IF(W323=1.95,1.6,IF(W323=2,1.6,IF(W323&lt;1.5,1.25,1.65)))))))))))))</f>
        <v>1.3</v>
      </c>
      <c r="Y323" s="13"/>
      <c r="Z323" s="7">
        <f t="shared" si="54"/>
        <v>0</v>
      </c>
      <c r="AA323">
        <f t="shared" si="55"/>
        <v>0</v>
      </c>
      <c r="AB323">
        <f t="shared" si="56"/>
        <v>10</v>
      </c>
      <c r="AC323">
        <f t="shared" si="57"/>
        <v>0</v>
      </c>
      <c r="AD323" s="7">
        <f t="shared" si="58"/>
        <v>60</v>
      </c>
      <c r="AE323" s="7" t="str">
        <f t="shared" si="59"/>
        <v>HT Under 1.5 Goals</v>
      </c>
      <c r="AF323" s="14"/>
      <c r="AG323" s="14" t="str">
        <f t="shared" si="60"/>
        <v>HT Over 0.5 Goals</v>
      </c>
      <c r="AH323" s="14" t="str">
        <f t="shared" si="61"/>
        <v>LOST</v>
      </c>
      <c r="AI323" s="14"/>
      <c r="AJ323" s="14" t="str">
        <f t="shared" ref="AJ323:AJ386" si="64">IF(AE323=AG323,"WON",IF(O323="0-1","WON",IF(O323="1-0","WON",IF(O323="?","?","LOST"))))</f>
        <v>LOST</v>
      </c>
      <c r="AL323" s="7" t="str">
        <f t="shared" si="62"/>
        <v>…</v>
      </c>
      <c r="AM323" s="21">
        <f t="shared" ref="AM323:AM386" si="65">40+(IF(J323&lt;50,0,J323/3.2)+(IF(M323="X",5,IF(M323="2",2,0)))+(IF(N323&gt;15,0,15-N323))+(IF(U323&lt;50,0,U323/5)))</f>
        <v>52.8</v>
      </c>
    </row>
    <row r="324" spans="3:39">
      <c r="C324" t="s">
        <v>11</v>
      </c>
      <c r="D324" s="10" t="s">
        <v>257</v>
      </c>
      <c r="E324" s="15">
        <v>0.79513888888888884</v>
      </c>
      <c r="F324" s="10" t="s">
        <v>726</v>
      </c>
      <c r="G324" s="7" t="s">
        <v>4</v>
      </c>
      <c r="H324" s="10" t="s">
        <v>727</v>
      </c>
      <c r="I324" s="7">
        <v>14</v>
      </c>
      <c r="J324" s="7">
        <v>69</v>
      </c>
      <c r="K324" s="7">
        <v>16</v>
      </c>
      <c r="L324" s="7" t="s">
        <v>16</v>
      </c>
      <c r="M324" s="7">
        <v>1</v>
      </c>
      <c r="N324" s="7">
        <v>2</v>
      </c>
      <c r="O324" s="6" t="s">
        <v>47</v>
      </c>
      <c r="P324" s="6" t="s">
        <v>278</v>
      </c>
      <c r="Q324" s="7" t="b">
        <v>1</v>
      </c>
      <c r="R324" s="7" t="b">
        <v>1</v>
      </c>
      <c r="S324" s="7" t="s">
        <v>19</v>
      </c>
      <c r="T324" s="7" t="b">
        <v>1</v>
      </c>
      <c r="U324" s="11">
        <v>49</v>
      </c>
      <c r="V324" s="11"/>
      <c r="W324" s="12">
        <v>1.55</v>
      </c>
      <c r="X324" s="12">
        <f t="shared" si="63"/>
        <v>1.3</v>
      </c>
      <c r="Y324" s="13"/>
      <c r="Z324" s="7">
        <f t="shared" ref="Z324:Z387" si="66">IF(J324&gt;52,10,0)</f>
        <v>10</v>
      </c>
      <c r="AA324">
        <f t="shared" ref="AA324:AA387" si="67">IF(N324&gt;15,0,IF(N324&lt;8,10,5))</f>
        <v>10</v>
      </c>
      <c r="AB324">
        <f t="shared" ref="AB324:AB387" si="68">IF(U324&gt;60,10,IF(U324&lt;49,0,5))</f>
        <v>5</v>
      </c>
      <c r="AC324">
        <f t="shared" ref="AC324:AC387" si="69">IF(V324="Y",10,IF(V324="C",5,0))</f>
        <v>0</v>
      </c>
      <c r="AD324" s="7">
        <f t="shared" ref="AD324:AD387" si="70">SUM(Z324:AC324)+50</f>
        <v>75</v>
      </c>
      <c r="AE324" s="7" t="str">
        <f t="shared" ref="AE324:AE387" si="71">IF(AD324&lt;56,"HT Over 0.5 Goals","HT Under 1.5 Goals")</f>
        <v>HT Under 1.5 Goals</v>
      </c>
      <c r="AF324" s="14"/>
      <c r="AG324" s="14" t="str">
        <f t="shared" ref="AG324:AG387" si="72">IF(O324="1-0","HT Under 1.5 Goals",IF(O324="0-0","HT Under 1.5 Goals",IF(O324="0-1","HT Under 1.5 Goals","HT Over 0.5 Goals")))</f>
        <v>HT Under 1.5 Goals</v>
      </c>
      <c r="AH324" s="14" t="str">
        <f t="shared" ref="AH324:AH387" si="73">IF(O324="?",O324,AJ324)</f>
        <v>WON</v>
      </c>
      <c r="AI324" s="14"/>
      <c r="AJ324" s="14" t="str">
        <f t="shared" si="64"/>
        <v>WON</v>
      </c>
      <c r="AL324" s="7" t="str">
        <f t="shared" ref="AL324:AL387" si="74">IF(AND(C324="OK",J324&gt;52,N324&lt;11,W324&lt;1.66),"Prime","…")</f>
        <v>Prime</v>
      </c>
      <c r="AM324" s="21">
        <f t="shared" si="65"/>
        <v>74.5625</v>
      </c>
    </row>
    <row r="325" spans="3:39">
      <c r="C325" t="s">
        <v>11</v>
      </c>
      <c r="D325" s="10" t="s">
        <v>257</v>
      </c>
      <c r="E325" s="15">
        <v>0.8125</v>
      </c>
      <c r="F325" s="10" t="s">
        <v>728</v>
      </c>
      <c r="G325" s="7" t="s">
        <v>4</v>
      </c>
      <c r="H325" s="10" t="s">
        <v>170</v>
      </c>
      <c r="I325" s="7">
        <v>35</v>
      </c>
      <c r="J325" s="7">
        <v>51</v>
      </c>
      <c r="K325" s="7">
        <v>15</v>
      </c>
      <c r="L325" s="7" t="s">
        <v>16</v>
      </c>
      <c r="M325" s="7">
        <v>1</v>
      </c>
      <c r="N325" s="7">
        <v>20</v>
      </c>
      <c r="O325" s="6" t="s">
        <v>24</v>
      </c>
      <c r="P325" s="6" t="s">
        <v>47</v>
      </c>
      <c r="Q325" s="7">
        <v>51</v>
      </c>
      <c r="R325" s="7" t="b">
        <v>1</v>
      </c>
      <c r="S325" s="7" t="s">
        <v>19</v>
      </c>
      <c r="T325" s="7" t="s">
        <v>19</v>
      </c>
      <c r="U325" s="11">
        <v>70</v>
      </c>
      <c r="V325" s="11" t="s">
        <v>42</v>
      </c>
      <c r="W325" s="12">
        <v>1.5</v>
      </c>
      <c r="X325" s="12">
        <f t="shared" si="63"/>
        <v>1.3</v>
      </c>
      <c r="Y325" s="13"/>
      <c r="Z325" s="7">
        <f t="shared" si="66"/>
        <v>0</v>
      </c>
      <c r="AA325">
        <f t="shared" si="67"/>
        <v>0</v>
      </c>
      <c r="AB325">
        <f t="shared" si="68"/>
        <v>10</v>
      </c>
      <c r="AC325">
        <f t="shared" si="69"/>
        <v>5</v>
      </c>
      <c r="AD325" s="7">
        <f t="shared" si="70"/>
        <v>65</v>
      </c>
      <c r="AE325" s="7" t="str">
        <f t="shared" si="71"/>
        <v>HT Under 1.5 Goals</v>
      </c>
      <c r="AF325" s="14"/>
      <c r="AG325" s="14" t="str">
        <f t="shared" si="72"/>
        <v>HT Under 1.5 Goals</v>
      </c>
      <c r="AH325" s="14" t="str">
        <f t="shared" si="73"/>
        <v>WON</v>
      </c>
      <c r="AI325" s="14"/>
      <c r="AJ325" s="14" t="str">
        <f t="shared" si="64"/>
        <v>WON</v>
      </c>
      <c r="AL325" s="7" t="str">
        <f t="shared" si="74"/>
        <v>…</v>
      </c>
      <c r="AM325" s="21">
        <f t="shared" si="65"/>
        <v>69.9375</v>
      </c>
    </row>
    <row r="326" spans="3:39">
      <c r="C326" t="s">
        <v>11</v>
      </c>
      <c r="D326" s="10" t="s">
        <v>231</v>
      </c>
      <c r="E326" s="15">
        <v>0.8125</v>
      </c>
      <c r="F326" s="10" t="s">
        <v>729</v>
      </c>
      <c r="G326" s="7" t="s">
        <v>4</v>
      </c>
      <c r="H326" s="10" t="s">
        <v>320</v>
      </c>
      <c r="I326" s="7">
        <v>40</v>
      </c>
      <c r="J326" s="7">
        <v>43</v>
      </c>
      <c r="K326" s="7">
        <v>17</v>
      </c>
      <c r="L326" s="7" t="s">
        <v>16</v>
      </c>
      <c r="M326" s="7" t="s">
        <v>16</v>
      </c>
      <c r="N326" s="7">
        <v>23</v>
      </c>
      <c r="O326" s="6" t="s">
        <v>17</v>
      </c>
      <c r="P326" s="6" t="s">
        <v>297</v>
      </c>
      <c r="Q326" s="7">
        <v>43</v>
      </c>
      <c r="R326" s="7" t="b">
        <v>1</v>
      </c>
      <c r="S326" s="7" t="b">
        <v>1</v>
      </c>
      <c r="T326" s="7" t="s">
        <v>19</v>
      </c>
      <c r="U326" s="11">
        <v>55</v>
      </c>
      <c r="V326" s="11" t="s">
        <v>42</v>
      </c>
      <c r="W326" s="12">
        <v>1.5</v>
      </c>
      <c r="X326" s="12">
        <f t="shared" si="63"/>
        <v>1.3</v>
      </c>
      <c r="Y326" s="13"/>
      <c r="Z326" s="7">
        <f t="shared" si="66"/>
        <v>0</v>
      </c>
      <c r="AA326">
        <f t="shared" si="67"/>
        <v>0</v>
      </c>
      <c r="AB326">
        <f t="shared" si="68"/>
        <v>5</v>
      </c>
      <c r="AC326">
        <f t="shared" si="69"/>
        <v>5</v>
      </c>
      <c r="AD326" s="7">
        <f t="shared" si="70"/>
        <v>60</v>
      </c>
      <c r="AE326" s="7" t="str">
        <f t="shared" si="71"/>
        <v>HT Under 1.5 Goals</v>
      </c>
      <c r="AF326" s="14"/>
      <c r="AG326" s="14" t="str">
        <f t="shared" si="72"/>
        <v>HT Over 0.5 Goals</v>
      </c>
      <c r="AH326" s="14" t="str">
        <f t="shared" si="73"/>
        <v>LOST</v>
      </c>
      <c r="AI326" s="14"/>
      <c r="AJ326" s="14" t="str">
        <f t="shared" si="64"/>
        <v>LOST</v>
      </c>
      <c r="AL326" s="7" t="str">
        <f t="shared" si="74"/>
        <v>…</v>
      </c>
      <c r="AM326" s="21">
        <f t="shared" si="65"/>
        <v>56</v>
      </c>
    </row>
    <row r="327" spans="3:39">
      <c r="C327" t="s">
        <v>11</v>
      </c>
      <c r="D327" s="10" t="s">
        <v>124</v>
      </c>
      <c r="E327" s="15">
        <v>0.83333333333333337</v>
      </c>
      <c r="F327" s="10" t="s">
        <v>256</v>
      </c>
      <c r="G327" s="7" t="s">
        <v>4</v>
      </c>
      <c r="H327" s="10" t="s">
        <v>125</v>
      </c>
      <c r="I327" s="7">
        <v>36</v>
      </c>
      <c r="J327" s="7">
        <v>44</v>
      </c>
      <c r="K327" s="7">
        <v>20</v>
      </c>
      <c r="L327" s="7" t="s">
        <v>16</v>
      </c>
      <c r="M327" s="7" t="s">
        <v>16</v>
      </c>
      <c r="N327" s="7">
        <v>16</v>
      </c>
      <c r="O327" s="6" t="s">
        <v>298</v>
      </c>
      <c r="P327" s="6" t="s">
        <v>714</v>
      </c>
      <c r="Q327" s="7">
        <v>44</v>
      </c>
      <c r="R327" s="7" t="b">
        <v>1</v>
      </c>
      <c r="S327" s="7" t="b">
        <v>1</v>
      </c>
      <c r="T327" s="7" t="s">
        <v>19</v>
      </c>
      <c r="U327" s="11">
        <v>74</v>
      </c>
      <c r="V327" s="11" t="s">
        <v>42</v>
      </c>
      <c r="W327" s="12">
        <v>1.55</v>
      </c>
      <c r="X327" s="12">
        <f t="shared" si="63"/>
        <v>1.3</v>
      </c>
      <c r="Y327" s="13"/>
      <c r="Z327" s="7">
        <f t="shared" si="66"/>
        <v>0</v>
      </c>
      <c r="AA327">
        <f t="shared" si="67"/>
        <v>0</v>
      </c>
      <c r="AB327">
        <f t="shared" si="68"/>
        <v>10</v>
      </c>
      <c r="AC327">
        <f t="shared" si="69"/>
        <v>5</v>
      </c>
      <c r="AD327" s="7">
        <f t="shared" si="70"/>
        <v>65</v>
      </c>
      <c r="AE327" s="7" t="str">
        <f t="shared" si="71"/>
        <v>HT Under 1.5 Goals</v>
      </c>
      <c r="AF327" s="14"/>
      <c r="AG327" s="14" t="str">
        <f t="shared" si="72"/>
        <v>HT Over 0.5 Goals</v>
      </c>
      <c r="AH327" s="14" t="str">
        <f t="shared" si="73"/>
        <v>LOST</v>
      </c>
      <c r="AI327" s="14"/>
      <c r="AJ327" s="14" t="str">
        <f t="shared" si="64"/>
        <v>LOST</v>
      </c>
      <c r="AL327" s="7" t="str">
        <f t="shared" si="74"/>
        <v>…</v>
      </c>
      <c r="AM327" s="21">
        <f t="shared" si="65"/>
        <v>59.8</v>
      </c>
    </row>
    <row r="328" spans="3:39">
      <c r="C328" t="s">
        <v>11</v>
      </c>
      <c r="D328" s="10" t="s">
        <v>257</v>
      </c>
      <c r="E328" s="15">
        <v>0.83333333333333337</v>
      </c>
      <c r="F328" s="10" t="s">
        <v>173</v>
      </c>
      <c r="G328" s="7" t="s">
        <v>4</v>
      </c>
      <c r="H328" s="10" t="s">
        <v>730</v>
      </c>
      <c r="I328" s="7">
        <v>26</v>
      </c>
      <c r="J328" s="7">
        <v>65</v>
      </c>
      <c r="K328" s="7">
        <v>9</v>
      </c>
      <c r="L328" s="7" t="s">
        <v>16</v>
      </c>
      <c r="M328" s="7">
        <v>1</v>
      </c>
      <c r="N328" s="7">
        <v>17</v>
      </c>
      <c r="O328" s="6" t="s">
        <v>24</v>
      </c>
      <c r="P328" s="6" t="s">
        <v>24</v>
      </c>
      <c r="Q328" s="7" t="b">
        <v>1</v>
      </c>
      <c r="R328" s="7" t="b">
        <v>1</v>
      </c>
      <c r="S328" s="7" t="s">
        <v>19</v>
      </c>
      <c r="T328" s="7" t="s">
        <v>19</v>
      </c>
      <c r="U328" s="11">
        <v>73</v>
      </c>
      <c r="V328" s="11" t="s">
        <v>20</v>
      </c>
      <c r="W328" s="12">
        <v>1.45</v>
      </c>
      <c r="X328" s="12">
        <f t="shared" si="63"/>
        <v>1.25</v>
      </c>
      <c r="Y328" s="13"/>
      <c r="Z328" s="7">
        <f t="shared" si="66"/>
        <v>10</v>
      </c>
      <c r="AA328">
        <f t="shared" si="67"/>
        <v>0</v>
      </c>
      <c r="AB328">
        <f t="shared" si="68"/>
        <v>10</v>
      </c>
      <c r="AC328">
        <f t="shared" si="69"/>
        <v>10</v>
      </c>
      <c r="AD328" s="7">
        <f t="shared" si="70"/>
        <v>80</v>
      </c>
      <c r="AE328" s="7" t="str">
        <f t="shared" si="71"/>
        <v>HT Under 1.5 Goals</v>
      </c>
      <c r="AF328" s="14"/>
      <c r="AG328" s="14" t="str">
        <f t="shared" si="72"/>
        <v>HT Under 1.5 Goals</v>
      </c>
      <c r="AH328" s="14" t="str">
        <f t="shared" si="73"/>
        <v>WON</v>
      </c>
      <c r="AI328" s="14"/>
      <c r="AJ328" s="14" t="str">
        <f t="shared" si="64"/>
        <v>WON</v>
      </c>
      <c r="AL328" s="7" t="str">
        <f t="shared" si="74"/>
        <v>…</v>
      </c>
      <c r="AM328" s="21">
        <f t="shared" si="65"/>
        <v>74.912499999999994</v>
      </c>
    </row>
    <row r="329" spans="3:39">
      <c r="D329" s="10" t="s">
        <v>262</v>
      </c>
      <c r="E329" s="15">
        <v>0.83333333333333337</v>
      </c>
      <c r="F329" s="10" t="s">
        <v>731</v>
      </c>
      <c r="G329" s="7" t="s">
        <v>4</v>
      </c>
      <c r="H329" s="10" t="s">
        <v>732</v>
      </c>
      <c r="I329" s="7">
        <v>13</v>
      </c>
      <c r="J329" s="7">
        <v>52</v>
      </c>
      <c r="K329" s="7">
        <v>35</v>
      </c>
      <c r="L329" s="7" t="s">
        <v>16</v>
      </c>
      <c r="M329" s="7" t="s">
        <v>16</v>
      </c>
      <c r="N329" s="7">
        <v>22</v>
      </c>
      <c r="O329" s="6" t="s">
        <v>47</v>
      </c>
      <c r="P329" s="6" t="s">
        <v>69</v>
      </c>
      <c r="Q329" s="7">
        <v>52</v>
      </c>
      <c r="R329" s="7" t="b">
        <v>1</v>
      </c>
      <c r="S329" s="7" t="b">
        <v>1</v>
      </c>
      <c r="T329" s="7" t="s">
        <v>19</v>
      </c>
      <c r="U329" s="11">
        <v>65</v>
      </c>
      <c r="V329" s="11" t="s">
        <v>20</v>
      </c>
      <c r="W329" s="12">
        <v>1.6</v>
      </c>
      <c r="X329" s="12">
        <f t="shared" si="63"/>
        <v>1.3</v>
      </c>
      <c r="Y329" s="13"/>
      <c r="Z329" s="7">
        <f t="shared" si="66"/>
        <v>0</v>
      </c>
      <c r="AA329">
        <f t="shared" si="67"/>
        <v>0</v>
      </c>
      <c r="AB329">
        <f t="shared" si="68"/>
        <v>10</v>
      </c>
      <c r="AC329">
        <f t="shared" si="69"/>
        <v>10</v>
      </c>
      <c r="AD329" s="7">
        <f t="shared" si="70"/>
        <v>70</v>
      </c>
      <c r="AE329" s="7" t="str">
        <f t="shared" si="71"/>
        <v>HT Under 1.5 Goals</v>
      </c>
      <c r="AF329" s="14"/>
      <c r="AG329" s="14" t="str">
        <f t="shared" si="72"/>
        <v>HT Under 1.5 Goals</v>
      </c>
      <c r="AH329" s="14" t="str">
        <f t="shared" si="73"/>
        <v>WON</v>
      </c>
      <c r="AI329" s="14"/>
      <c r="AJ329" s="14" t="str">
        <f t="shared" si="64"/>
        <v>WON</v>
      </c>
      <c r="AL329" s="7" t="str">
        <f t="shared" si="74"/>
        <v>…</v>
      </c>
      <c r="AM329" s="21">
        <f t="shared" si="65"/>
        <v>74.25</v>
      </c>
    </row>
    <row r="330" spans="3:39">
      <c r="C330" t="s">
        <v>11</v>
      </c>
      <c r="D330" s="10" t="s">
        <v>189</v>
      </c>
      <c r="E330" s="15">
        <v>0.875</v>
      </c>
      <c r="F330" s="10" t="s">
        <v>191</v>
      </c>
      <c r="G330" s="7" t="s">
        <v>4</v>
      </c>
      <c r="H330" s="10" t="s">
        <v>196</v>
      </c>
      <c r="I330" s="7">
        <v>34</v>
      </c>
      <c r="J330" s="7">
        <v>56</v>
      </c>
      <c r="K330" s="7">
        <v>10</v>
      </c>
      <c r="L330" s="7" t="s">
        <v>16</v>
      </c>
      <c r="M330" s="7" t="s">
        <v>16</v>
      </c>
      <c r="N330" s="7">
        <v>24</v>
      </c>
      <c r="O330" s="6" t="s">
        <v>47</v>
      </c>
      <c r="P330" s="6" t="s">
        <v>69</v>
      </c>
      <c r="Q330" s="7" t="b">
        <v>1</v>
      </c>
      <c r="R330" s="7" t="b">
        <v>1</v>
      </c>
      <c r="S330" s="7" t="b">
        <v>1</v>
      </c>
      <c r="T330" s="7" t="s">
        <v>19</v>
      </c>
      <c r="U330" s="11">
        <v>54</v>
      </c>
      <c r="V330" s="11" t="s">
        <v>42</v>
      </c>
      <c r="W330" s="12">
        <v>1.65</v>
      </c>
      <c r="X330" s="12">
        <f t="shared" si="63"/>
        <v>1.35</v>
      </c>
      <c r="Y330" s="13"/>
      <c r="Z330" s="7">
        <f t="shared" si="66"/>
        <v>10</v>
      </c>
      <c r="AA330">
        <f t="shared" si="67"/>
        <v>0</v>
      </c>
      <c r="AB330">
        <f t="shared" si="68"/>
        <v>5</v>
      </c>
      <c r="AC330">
        <f t="shared" si="69"/>
        <v>5</v>
      </c>
      <c r="AD330" s="7">
        <f t="shared" si="70"/>
        <v>70</v>
      </c>
      <c r="AE330" s="7" t="str">
        <f t="shared" si="71"/>
        <v>HT Under 1.5 Goals</v>
      </c>
      <c r="AF330" s="14"/>
      <c r="AG330" s="14" t="str">
        <f t="shared" si="72"/>
        <v>HT Under 1.5 Goals</v>
      </c>
      <c r="AH330" s="14" t="str">
        <f t="shared" si="73"/>
        <v>WON</v>
      </c>
      <c r="AI330" s="14"/>
      <c r="AJ330" s="14" t="str">
        <f t="shared" si="64"/>
        <v>WON</v>
      </c>
      <c r="AL330" s="7" t="str">
        <f t="shared" si="74"/>
        <v>…</v>
      </c>
      <c r="AM330" s="21">
        <f t="shared" si="65"/>
        <v>73.3</v>
      </c>
    </row>
    <row r="331" spans="3:39">
      <c r="C331" t="s">
        <v>11</v>
      </c>
      <c r="D331" s="10" t="s">
        <v>189</v>
      </c>
      <c r="E331" s="15">
        <v>0.89583333333333337</v>
      </c>
      <c r="F331" s="10" t="s">
        <v>733</v>
      </c>
      <c r="G331" s="7" t="s">
        <v>4</v>
      </c>
      <c r="H331" s="10" t="s">
        <v>734</v>
      </c>
      <c r="I331" s="7">
        <v>28</v>
      </c>
      <c r="J331" s="7">
        <v>50</v>
      </c>
      <c r="K331" s="7">
        <v>21</v>
      </c>
      <c r="L331" s="7" t="s">
        <v>16</v>
      </c>
      <c r="M331" s="7">
        <v>1</v>
      </c>
      <c r="N331" s="7">
        <v>7</v>
      </c>
      <c r="O331" s="6" t="s">
        <v>24</v>
      </c>
      <c r="P331" s="6" t="s">
        <v>47</v>
      </c>
      <c r="Q331" s="7">
        <v>50</v>
      </c>
      <c r="R331" s="7" t="b">
        <v>1</v>
      </c>
      <c r="S331" s="7" t="s">
        <v>19</v>
      </c>
      <c r="T331" s="7" t="s">
        <v>19</v>
      </c>
      <c r="U331" s="11">
        <v>58</v>
      </c>
      <c r="V331" s="11" t="s">
        <v>42</v>
      </c>
      <c r="W331" s="12">
        <v>1.6</v>
      </c>
      <c r="X331" s="12">
        <f t="shared" si="63"/>
        <v>1.3</v>
      </c>
      <c r="Y331" s="13"/>
      <c r="Z331" s="7">
        <f t="shared" si="66"/>
        <v>0</v>
      </c>
      <c r="AA331">
        <f t="shared" si="67"/>
        <v>10</v>
      </c>
      <c r="AB331">
        <f t="shared" si="68"/>
        <v>5</v>
      </c>
      <c r="AC331">
        <f t="shared" si="69"/>
        <v>5</v>
      </c>
      <c r="AD331" s="7">
        <f t="shared" si="70"/>
        <v>70</v>
      </c>
      <c r="AE331" s="7" t="str">
        <f t="shared" si="71"/>
        <v>HT Under 1.5 Goals</v>
      </c>
      <c r="AF331" s="14"/>
      <c r="AG331" s="14" t="str">
        <f t="shared" si="72"/>
        <v>HT Under 1.5 Goals</v>
      </c>
      <c r="AH331" s="14" t="str">
        <f t="shared" si="73"/>
        <v>WON</v>
      </c>
      <c r="AI331" s="14"/>
      <c r="AJ331" s="14" t="str">
        <f t="shared" si="64"/>
        <v>WON</v>
      </c>
      <c r="AL331" s="7" t="str">
        <f t="shared" si="74"/>
        <v>…</v>
      </c>
      <c r="AM331" s="21">
        <f t="shared" si="65"/>
        <v>75.224999999999994</v>
      </c>
    </row>
    <row r="332" spans="3:39">
      <c r="E332" s="15"/>
      <c r="F332" s="10"/>
      <c r="G332" s="7"/>
      <c r="H332" s="10"/>
      <c r="I332" s="7"/>
      <c r="J332" s="7"/>
      <c r="K332" s="7"/>
      <c r="L332" s="7"/>
      <c r="M332" s="7"/>
      <c r="N332" s="7"/>
      <c r="O332" s="6"/>
      <c r="P332" s="6"/>
      <c r="Q332" s="7"/>
      <c r="R332" s="7"/>
      <c r="S332" s="7"/>
      <c r="T332" s="7"/>
      <c r="U332" s="11"/>
      <c r="V332" s="11"/>
      <c r="W332" s="12"/>
      <c r="X332" s="12">
        <f t="shared" si="63"/>
        <v>1.25</v>
      </c>
      <c r="Y332" s="13"/>
      <c r="Z332" s="7">
        <f t="shared" si="66"/>
        <v>0</v>
      </c>
      <c r="AA332">
        <f t="shared" si="67"/>
        <v>10</v>
      </c>
      <c r="AB332">
        <f t="shared" si="68"/>
        <v>0</v>
      </c>
      <c r="AC332">
        <f t="shared" si="69"/>
        <v>0</v>
      </c>
      <c r="AD332" s="7">
        <f t="shared" si="70"/>
        <v>60</v>
      </c>
      <c r="AE332" s="7" t="str">
        <f t="shared" si="71"/>
        <v>HT Under 1.5 Goals</v>
      </c>
      <c r="AF332" s="14"/>
      <c r="AG332" s="14" t="str">
        <f t="shared" si="72"/>
        <v>HT Over 0.5 Goals</v>
      </c>
      <c r="AH332" s="14" t="str">
        <f t="shared" si="73"/>
        <v>LOST</v>
      </c>
      <c r="AI332" s="14"/>
      <c r="AJ332" s="14" t="str">
        <f t="shared" si="64"/>
        <v>LOST</v>
      </c>
      <c r="AL332" s="7" t="str">
        <f t="shared" si="74"/>
        <v>…</v>
      </c>
      <c r="AM332" s="21">
        <f t="shared" si="65"/>
        <v>55</v>
      </c>
    </row>
    <row r="333" spans="3:39">
      <c r="C333" s="2" t="s">
        <v>767</v>
      </c>
      <c r="E333" s="15"/>
      <c r="F333" s="10"/>
      <c r="G333" s="7"/>
      <c r="H333" s="10"/>
      <c r="I333" s="7"/>
      <c r="J333" s="7"/>
      <c r="K333" s="7"/>
      <c r="L333" s="7"/>
      <c r="M333" s="7"/>
      <c r="N333" s="7"/>
      <c r="O333" s="6"/>
      <c r="P333" s="6"/>
      <c r="Q333" s="7"/>
      <c r="R333" s="7"/>
      <c r="S333" s="7"/>
      <c r="T333" s="7"/>
      <c r="U333" s="11"/>
      <c r="V333" s="11"/>
      <c r="W333" s="12"/>
      <c r="X333" s="12">
        <f t="shared" si="63"/>
        <v>1.25</v>
      </c>
      <c r="Y333" s="13"/>
      <c r="Z333" s="7">
        <f t="shared" si="66"/>
        <v>0</v>
      </c>
      <c r="AA333">
        <f t="shared" si="67"/>
        <v>10</v>
      </c>
      <c r="AB333">
        <f t="shared" si="68"/>
        <v>0</v>
      </c>
      <c r="AC333">
        <f t="shared" si="69"/>
        <v>0</v>
      </c>
      <c r="AD333" s="7">
        <f t="shared" si="70"/>
        <v>60</v>
      </c>
      <c r="AE333" s="7" t="str">
        <f t="shared" si="71"/>
        <v>HT Under 1.5 Goals</v>
      </c>
      <c r="AF333" s="14"/>
      <c r="AG333" s="14" t="str">
        <f t="shared" si="72"/>
        <v>HT Over 0.5 Goals</v>
      </c>
      <c r="AH333" s="14" t="str">
        <f t="shared" si="73"/>
        <v>LOST</v>
      </c>
      <c r="AI333" s="14"/>
      <c r="AJ333" s="14" t="str">
        <f t="shared" si="64"/>
        <v>LOST</v>
      </c>
      <c r="AL333" s="7" t="str">
        <f t="shared" si="74"/>
        <v>…</v>
      </c>
      <c r="AM333" s="21">
        <f t="shared" si="65"/>
        <v>55</v>
      </c>
    </row>
    <row r="334" spans="3:39">
      <c r="C334" t="s">
        <v>11</v>
      </c>
      <c r="D334" s="10" t="s">
        <v>12</v>
      </c>
      <c r="E334" s="15">
        <v>0.96875</v>
      </c>
      <c r="F334" s="10" t="s">
        <v>735</v>
      </c>
      <c r="G334" s="7" t="s">
        <v>4</v>
      </c>
      <c r="H334" s="10" t="s">
        <v>736</v>
      </c>
      <c r="I334" s="7">
        <v>32</v>
      </c>
      <c r="J334" s="7">
        <v>47</v>
      </c>
      <c r="K334" s="7">
        <v>21</v>
      </c>
      <c r="L334" s="7" t="s">
        <v>16</v>
      </c>
      <c r="M334" s="7">
        <v>1</v>
      </c>
      <c r="N334" s="7">
        <v>11</v>
      </c>
      <c r="O334" s="6" t="s">
        <v>47</v>
      </c>
      <c r="P334" s="6" t="s">
        <v>75</v>
      </c>
      <c r="Q334" s="7">
        <v>47</v>
      </c>
      <c r="R334" s="7" t="b">
        <v>1</v>
      </c>
      <c r="S334" s="7" t="s">
        <v>19</v>
      </c>
      <c r="T334" s="7" t="s">
        <v>19</v>
      </c>
      <c r="U334" s="11">
        <v>61</v>
      </c>
      <c r="V334" s="11" t="s">
        <v>20</v>
      </c>
      <c r="W334" s="12">
        <v>1.65</v>
      </c>
      <c r="X334" s="12">
        <f t="shared" si="63"/>
        <v>1.35</v>
      </c>
      <c r="Y334" s="13"/>
      <c r="Z334" s="7">
        <f t="shared" si="66"/>
        <v>0</v>
      </c>
      <c r="AA334">
        <f t="shared" si="67"/>
        <v>5</v>
      </c>
      <c r="AB334">
        <f t="shared" si="68"/>
        <v>10</v>
      </c>
      <c r="AC334">
        <f t="shared" si="69"/>
        <v>10</v>
      </c>
      <c r="AD334" s="7">
        <f t="shared" si="70"/>
        <v>75</v>
      </c>
      <c r="AE334" s="7" t="str">
        <f t="shared" si="71"/>
        <v>HT Under 1.5 Goals</v>
      </c>
      <c r="AF334" s="14"/>
      <c r="AG334" s="14" t="str">
        <f t="shared" si="72"/>
        <v>HT Under 1.5 Goals</v>
      </c>
      <c r="AH334" s="14" t="str">
        <f t="shared" si="73"/>
        <v>WON</v>
      </c>
      <c r="AI334" s="14"/>
      <c r="AJ334" s="14" t="str">
        <f t="shared" si="64"/>
        <v>WON</v>
      </c>
      <c r="AL334" s="7" t="str">
        <f t="shared" si="74"/>
        <v>…</v>
      </c>
      <c r="AM334" s="21">
        <f t="shared" si="65"/>
        <v>56.2</v>
      </c>
    </row>
    <row r="335" spans="3:39">
      <c r="C335" t="s">
        <v>11</v>
      </c>
      <c r="D335" s="10" t="s">
        <v>12</v>
      </c>
      <c r="E335" s="15">
        <v>0.97916666666666663</v>
      </c>
      <c r="F335" s="10" t="s">
        <v>737</v>
      </c>
      <c r="G335" s="7" t="s">
        <v>4</v>
      </c>
      <c r="H335" s="10" t="s">
        <v>738</v>
      </c>
      <c r="I335" s="7">
        <v>34</v>
      </c>
      <c r="J335" s="7">
        <v>54</v>
      </c>
      <c r="K335" s="7">
        <v>12</v>
      </c>
      <c r="L335" s="7" t="s">
        <v>16</v>
      </c>
      <c r="M335" s="7">
        <v>1</v>
      </c>
      <c r="N335" s="7">
        <v>22</v>
      </c>
      <c r="O335" s="6" t="s">
        <v>24</v>
      </c>
      <c r="P335" s="6" t="s">
        <v>24</v>
      </c>
      <c r="Q335" s="7" t="b">
        <v>1</v>
      </c>
      <c r="R335" s="7" t="b">
        <v>1</v>
      </c>
      <c r="S335" s="7" t="s">
        <v>19</v>
      </c>
      <c r="T335" s="7" t="s">
        <v>19</v>
      </c>
      <c r="U335" s="11">
        <v>57</v>
      </c>
      <c r="V335" s="11" t="s">
        <v>48</v>
      </c>
      <c r="W335" s="12">
        <v>1.5</v>
      </c>
      <c r="X335" s="12">
        <f t="shared" si="63"/>
        <v>1.3</v>
      </c>
      <c r="Y335" s="13"/>
      <c r="Z335" s="7">
        <f t="shared" si="66"/>
        <v>10</v>
      </c>
      <c r="AA335">
        <f t="shared" si="67"/>
        <v>0</v>
      </c>
      <c r="AB335">
        <f t="shared" si="68"/>
        <v>5</v>
      </c>
      <c r="AC335">
        <f t="shared" si="69"/>
        <v>0</v>
      </c>
      <c r="AD335" s="7">
        <f t="shared" si="70"/>
        <v>65</v>
      </c>
      <c r="AE335" s="7" t="str">
        <f t="shared" si="71"/>
        <v>HT Under 1.5 Goals</v>
      </c>
      <c r="AF335" s="14"/>
      <c r="AG335" s="14" t="str">
        <f t="shared" si="72"/>
        <v>HT Under 1.5 Goals</v>
      </c>
      <c r="AH335" s="14" t="str">
        <f t="shared" si="73"/>
        <v>WON</v>
      </c>
      <c r="AI335" s="14"/>
      <c r="AJ335" s="14" t="str">
        <f t="shared" si="64"/>
        <v>WON</v>
      </c>
      <c r="AL335" s="7" t="str">
        <f t="shared" si="74"/>
        <v>…</v>
      </c>
      <c r="AM335" s="21">
        <f t="shared" si="65"/>
        <v>68.275000000000006</v>
      </c>
    </row>
    <row r="336" spans="3:39">
      <c r="D336" s="10" t="s">
        <v>262</v>
      </c>
      <c r="E336" s="15">
        <v>0</v>
      </c>
      <c r="F336" s="10" t="s">
        <v>739</v>
      </c>
      <c r="G336" s="7" t="s">
        <v>4</v>
      </c>
      <c r="H336" s="10" t="s">
        <v>263</v>
      </c>
      <c r="I336" s="7">
        <v>22</v>
      </c>
      <c r="J336" s="7">
        <v>60</v>
      </c>
      <c r="K336" s="7">
        <v>18</v>
      </c>
      <c r="L336" s="7" t="s">
        <v>16</v>
      </c>
      <c r="M336" s="7">
        <v>1</v>
      </c>
      <c r="N336" s="7">
        <v>4</v>
      </c>
      <c r="O336" s="6" t="s">
        <v>47</v>
      </c>
      <c r="P336" s="6" t="s">
        <v>75</v>
      </c>
      <c r="Q336" s="7" t="b">
        <v>1</v>
      </c>
      <c r="R336" s="7" t="b">
        <v>1</v>
      </c>
      <c r="S336" s="7" t="s">
        <v>19</v>
      </c>
      <c r="T336" s="7" t="b">
        <v>1</v>
      </c>
      <c r="U336" s="11">
        <v>60</v>
      </c>
      <c r="V336" s="11" t="s">
        <v>20</v>
      </c>
      <c r="W336" s="12">
        <v>1.7</v>
      </c>
      <c r="X336" s="12">
        <f t="shared" si="63"/>
        <v>1.35</v>
      </c>
      <c r="Y336" s="13"/>
      <c r="Z336" s="7">
        <f t="shared" si="66"/>
        <v>10</v>
      </c>
      <c r="AA336">
        <f t="shared" si="67"/>
        <v>10</v>
      </c>
      <c r="AB336">
        <f t="shared" si="68"/>
        <v>5</v>
      </c>
      <c r="AC336">
        <f t="shared" si="69"/>
        <v>10</v>
      </c>
      <c r="AD336" s="7">
        <f t="shared" si="70"/>
        <v>85</v>
      </c>
      <c r="AE336" s="7" t="str">
        <f t="shared" si="71"/>
        <v>HT Under 1.5 Goals</v>
      </c>
      <c r="AF336" s="14"/>
      <c r="AG336" s="14" t="str">
        <f t="shared" si="72"/>
        <v>HT Under 1.5 Goals</v>
      </c>
      <c r="AH336" s="14" t="str">
        <f t="shared" si="73"/>
        <v>WON</v>
      </c>
      <c r="AI336" s="14"/>
      <c r="AJ336" s="14" t="str">
        <f t="shared" si="64"/>
        <v>WON</v>
      </c>
      <c r="AL336" s="7" t="str">
        <f t="shared" si="74"/>
        <v>…</v>
      </c>
      <c r="AM336" s="21">
        <f t="shared" si="65"/>
        <v>81.75</v>
      </c>
    </row>
    <row r="337" spans="3:39">
      <c r="D337" s="10" t="s">
        <v>21</v>
      </c>
      <c r="E337" s="15">
        <v>0</v>
      </c>
      <c r="F337" s="10" t="s">
        <v>23</v>
      </c>
      <c r="G337" s="7" t="s">
        <v>4</v>
      </c>
      <c r="H337" s="10" t="s">
        <v>740</v>
      </c>
      <c r="I337" s="7">
        <v>22</v>
      </c>
      <c r="J337" s="7">
        <v>62</v>
      </c>
      <c r="K337" s="7">
        <v>17</v>
      </c>
      <c r="L337" s="7" t="s">
        <v>16</v>
      </c>
      <c r="M337" s="7" t="s">
        <v>16</v>
      </c>
      <c r="N337" s="7">
        <v>5</v>
      </c>
      <c r="O337" s="6" t="s">
        <v>120</v>
      </c>
      <c r="P337" s="6" t="s">
        <v>69</v>
      </c>
      <c r="Q337" s="7" t="b">
        <v>1</v>
      </c>
      <c r="R337" s="7" t="b">
        <v>1</v>
      </c>
      <c r="S337" s="7" t="b">
        <v>1</v>
      </c>
      <c r="T337" s="7" t="b">
        <v>1</v>
      </c>
      <c r="U337" s="11">
        <v>43</v>
      </c>
      <c r="V337" s="11" t="s">
        <v>20</v>
      </c>
      <c r="W337" s="12">
        <v>1.55</v>
      </c>
      <c r="X337" s="12">
        <f t="shared" si="63"/>
        <v>1.3</v>
      </c>
      <c r="Y337" s="13"/>
      <c r="Z337" s="7">
        <f t="shared" si="66"/>
        <v>10</v>
      </c>
      <c r="AA337">
        <f t="shared" si="67"/>
        <v>10</v>
      </c>
      <c r="AB337">
        <f t="shared" si="68"/>
        <v>0</v>
      </c>
      <c r="AC337">
        <f t="shared" si="69"/>
        <v>10</v>
      </c>
      <c r="AD337" s="7">
        <f t="shared" si="70"/>
        <v>80</v>
      </c>
      <c r="AE337" s="7" t="str">
        <f t="shared" si="71"/>
        <v>HT Under 1.5 Goals</v>
      </c>
      <c r="AF337" s="14"/>
      <c r="AG337" s="14" t="str">
        <f t="shared" si="72"/>
        <v>HT Under 1.5 Goals</v>
      </c>
      <c r="AH337" s="14" t="str">
        <f t="shared" si="73"/>
        <v>WON</v>
      </c>
      <c r="AI337" s="14"/>
      <c r="AJ337" s="14" t="str">
        <f t="shared" si="64"/>
        <v>WON</v>
      </c>
      <c r="AL337" s="7" t="str">
        <f t="shared" si="74"/>
        <v>…</v>
      </c>
      <c r="AM337" s="21">
        <f t="shared" si="65"/>
        <v>74.375</v>
      </c>
    </row>
    <row r="338" spans="3:39">
      <c r="D338" s="10" t="s">
        <v>741</v>
      </c>
      <c r="E338" s="15">
        <v>2.0833333333333332E-2</v>
      </c>
      <c r="F338" s="10" t="s">
        <v>742</v>
      </c>
      <c r="G338" s="7" t="s">
        <v>4</v>
      </c>
      <c r="H338" s="10" t="s">
        <v>743</v>
      </c>
      <c r="I338" s="7">
        <v>20</v>
      </c>
      <c r="J338" s="7">
        <v>44</v>
      </c>
      <c r="K338" s="7">
        <v>36</v>
      </c>
      <c r="L338" s="7" t="s">
        <v>16</v>
      </c>
      <c r="M338" s="7">
        <v>2</v>
      </c>
      <c r="N338" s="7">
        <v>16</v>
      </c>
      <c r="O338" s="6" t="s">
        <v>47</v>
      </c>
      <c r="P338" s="6" t="s">
        <v>297</v>
      </c>
      <c r="Q338" s="7">
        <v>44</v>
      </c>
      <c r="R338" s="7" t="b">
        <v>1</v>
      </c>
      <c r="S338" s="7" t="s">
        <v>19</v>
      </c>
      <c r="T338" s="7" t="s">
        <v>19</v>
      </c>
      <c r="U338" s="11">
        <v>34</v>
      </c>
      <c r="V338" s="11" t="s">
        <v>48</v>
      </c>
      <c r="W338" s="12">
        <v>1.55</v>
      </c>
      <c r="X338" s="12">
        <f t="shared" si="63"/>
        <v>1.3</v>
      </c>
      <c r="Y338" s="13"/>
      <c r="Z338" s="7">
        <f t="shared" si="66"/>
        <v>0</v>
      </c>
      <c r="AA338">
        <f t="shared" si="67"/>
        <v>0</v>
      </c>
      <c r="AB338">
        <f t="shared" si="68"/>
        <v>0</v>
      </c>
      <c r="AC338">
        <f t="shared" si="69"/>
        <v>0</v>
      </c>
      <c r="AD338" s="7">
        <f t="shared" si="70"/>
        <v>50</v>
      </c>
      <c r="AE338" s="7" t="str">
        <f t="shared" si="71"/>
        <v>HT Over 0.5 Goals</v>
      </c>
      <c r="AF338" s="14"/>
      <c r="AG338" s="14" t="str">
        <f t="shared" si="72"/>
        <v>HT Under 1.5 Goals</v>
      </c>
      <c r="AH338" s="14" t="str">
        <f t="shared" si="73"/>
        <v>WON</v>
      </c>
      <c r="AI338" s="14"/>
      <c r="AJ338" s="14" t="str">
        <f t="shared" si="64"/>
        <v>WON</v>
      </c>
      <c r="AL338" s="7" t="str">
        <f t="shared" si="74"/>
        <v>…</v>
      </c>
      <c r="AM338" s="21">
        <f t="shared" si="65"/>
        <v>40</v>
      </c>
    </row>
    <row r="339" spans="3:39">
      <c r="C339" t="s">
        <v>11</v>
      </c>
      <c r="D339" s="10" t="s">
        <v>12</v>
      </c>
      <c r="E339" s="15">
        <v>6.25E-2</v>
      </c>
      <c r="F339" s="10" t="s">
        <v>744</v>
      </c>
      <c r="G339" s="7" t="s">
        <v>4</v>
      </c>
      <c r="H339" s="10" t="s">
        <v>745</v>
      </c>
      <c r="I339" s="7">
        <v>21</v>
      </c>
      <c r="J339" s="7">
        <v>53</v>
      </c>
      <c r="K339" s="7">
        <v>27</v>
      </c>
      <c r="L339" s="7" t="s">
        <v>16</v>
      </c>
      <c r="M339" s="7" t="s">
        <v>16</v>
      </c>
      <c r="N339" s="7">
        <v>6</v>
      </c>
      <c r="O339" s="6" t="s">
        <v>33</v>
      </c>
      <c r="P339" s="6" t="s">
        <v>33</v>
      </c>
      <c r="Q339" s="7" t="b">
        <v>1</v>
      </c>
      <c r="R339" s="7" t="b">
        <v>1</v>
      </c>
      <c r="S339" s="7" t="b">
        <v>1</v>
      </c>
      <c r="T339" s="7" t="b">
        <v>1</v>
      </c>
      <c r="U339" s="11">
        <v>67</v>
      </c>
      <c r="V339" s="11" t="s">
        <v>48</v>
      </c>
      <c r="W339" s="12">
        <v>1.55</v>
      </c>
      <c r="X339" s="12">
        <f t="shared" si="63"/>
        <v>1.3</v>
      </c>
      <c r="Y339" s="13"/>
      <c r="Z339" s="7">
        <f t="shared" si="66"/>
        <v>10</v>
      </c>
      <c r="AA339">
        <f t="shared" si="67"/>
        <v>10</v>
      </c>
      <c r="AB339">
        <f t="shared" si="68"/>
        <v>10</v>
      </c>
      <c r="AC339">
        <f t="shared" si="69"/>
        <v>0</v>
      </c>
      <c r="AD339" s="7">
        <f t="shared" si="70"/>
        <v>80</v>
      </c>
      <c r="AE339" s="7" t="str">
        <f t="shared" si="71"/>
        <v>HT Under 1.5 Goals</v>
      </c>
      <c r="AF339" s="14"/>
      <c r="AG339" s="14" t="str">
        <f t="shared" si="72"/>
        <v>HT Over 0.5 Goals</v>
      </c>
      <c r="AH339" s="14" t="str">
        <f t="shared" si="73"/>
        <v>LOST</v>
      </c>
      <c r="AI339" s="14"/>
      <c r="AJ339" s="14" t="str">
        <f t="shared" si="64"/>
        <v>LOST</v>
      </c>
      <c r="AL339" s="7" t="str">
        <f t="shared" si="74"/>
        <v>Prime</v>
      </c>
      <c r="AM339" s="21">
        <f t="shared" si="65"/>
        <v>83.962500000000006</v>
      </c>
    </row>
    <row r="340" spans="3:39">
      <c r="D340" s="10" t="s">
        <v>21</v>
      </c>
      <c r="E340" s="15">
        <v>8.3333333333333329E-2</v>
      </c>
      <c r="F340" s="10" t="s">
        <v>746</v>
      </c>
      <c r="G340" s="7" t="s">
        <v>4</v>
      </c>
      <c r="H340" s="10" t="s">
        <v>747</v>
      </c>
      <c r="I340" s="7">
        <v>30</v>
      </c>
      <c r="J340" s="7">
        <v>45</v>
      </c>
      <c r="K340" s="7">
        <v>25</v>
      </c>
      <c r="L340" s="7" t="s">
        <v>16</v>
      </c>
      <c r="M340" s="7" t="s">
        <v>16</v>
      </c>
      <c r="N340" s="7">
        <v>5</v>
      </c>
      <c r="O340" s="6" t="s">
        <v>24</v>
      </c>
      <c r="P340" s="6" t="s">
        <v>75</v>
      </c>
      <c r="Q340" s="7">
        <v>45</v>
      </c>
      <c r="R340" s="7" t="b">
        <v>1</v>
      </c>
      <c r="S340" s="7" t="b">
        <v>1</v>
      </c>
      <c r="T340" s="7" t="b">
        <v>1</v>
      </c>
      <c r="U340" s="11">
        <v>66</v>
      </c>
      <c r="V340" s="11" t="s">
        <v>20</v>
      </c>
      <c r="W340" s="12">
        <v>1.55</v>
      </c>
      <c r="X340" s="12">
        <f t="shared" si="63"/>
        <v>1.3</v>
      </c>
      <c r="Y340" s="13"/>
      <c r="Z340" s="7">
        <f t="shared" si="66"/>
        <v>0</v>
      </c>
      <c r="AA340">
        <f t="shared" si="67"/>
        <v>10</v>
      </c>
      <c r="AB340">
        <f t="shared" si="68"/>
        <v>10</v>
      </c>
      <c r="AC340">
        <f t="shared" si="69"/>
        <v>10</v>
      </c>
      <c r="AD340" s="7">
        <f t="shared" si="70"/>
        <v>80</v>
      </c>
      <c r="AE340" s="7" t="str">
        <f t="shared" si="71"/>
        <v>HT Under 1.5 Goals</v>
      </c>
      <c r="AF340" s="14"/>
      <c r="AG340" s="14" t="str">
        <f t="shared" si="72"/>
        <v>HT Under 1.5 Goals</v>
      </c>
      <c r="AH340" s="14" t="str">
        <f t="shared" si="73"/>
        <v>WON</v>
      </c>
      <c r="AI340" s="14"/>
      <c r="AJ340" s="14" t="str">
        <f t="shared" si="64"/>
        <v>WON</v>
      </c>
      <c r="AL340" s="7" t="str">
        <f t="shared" si="74"/>
        <v>…</v>
      </c>
      <c r="AM340" s="21">
        <f t="shared" si="65"/>
        <v>68.2</v>
      </c>
    </row>
    <row r="341" spans="3:39">
      <c r="C341" t="s">
        <v>11</v>
      </c>
      <c r="D341" s="10" t="s">
        <v>146</v>
      </c>
      <c r="E341" s="15">
        <v>0.5</v>
      </c>
      <c r="F341" s="10" t="s">
        <v>748</v>
      </c>
      <c r="G341" s="7" t="s">
        <v>4</v>
      </c>
      <c r="H341" s="10" t="s">
        <v>749</v>
      </c>
      <c r="I341" s="7">
        <v>14</v>
      </c>
      <c r="J341" s="7">
        <v>69</v>
      </c>
      <c r="K341" s="7">
        <v>16</v>
      </c>
      <c r="L341" s="7" t="s">
        <v>16</v>
      </c>
      <c r="M341" s="7" t="s">
        <v>16</v>
      </c>
      <c r="N341" s="7">
        <v>2</v>
      </c>
      <c r="O341" s="6" t="s">
        <v>47</v>
      </c>
      <c r="P341" s="6" t="s">
        <v>33</v>
      </c>
      <c r="Q341" s="7" t="b">
        <v>1</v>
      </c>
      <c r="R341" s="7" t="b">
        <v>1</v>
      </c>
      <c r="S341" s="7" t="b">
        <v>1</v>
      </c>
      <c r="T341" s="7" t="b">
        <v>1</v>
      </c>
      <c r="U341" s="11">
        <v>49</v>
      </c>
      <c r="V341" s="11"/>
      <c r="W341" s="12">
        <v>1.55</v>
      </c>
      <c r="X341" s="12">
        <f t="shared" si="63"/>
        <v>1.3</v>
      </c>
      <c r="Y341" s="13"/>
      <c r="Z341" s="7">
        <f t="shared" si="66"/>
        <v>10</v>
      </c>
      <c r="AA341">
        <f t="shared" si="67"/>
        <v>10</v>
      </c>
      <c r="AB341">
        <f t="shared" si="68"/>
        <v>5</v>
      </c>
      <c r="AC341">
        <f t="shared" si="69"/>
        <v>0</v>
      </c>
      <c r="AD341" s="7">
        <f t="shared" si="70"/>
        <v>75</v>
      </c>
      <c r="AE341" s="7" t="str">
        <f t="shared" si="71"/>
        <v>HT Under 1.5 Goals</v>
      </c>
      <c r="AF341" s="14"/>
      <c r="AG341" s="14" t="str">
        <f t="shared" si="72"/>
        <v>HT Under 1.5 Goals</v>
      </c>
      <c r="AH341" s="14" t="str">
        <f t="shared" si="73"/>
        <v>WON</v>
      </c>
      <c r="AI341" s="14"/>
      <c r="AJ341" s="14" t="str">
        <f t="shared" si="64"/>
        <v>WON</v>
      </c>
      <c r="AL341" s="7" t="str">
        <f t="shared" si="74"/>
        <v>Prime</v>
      </c>
      <c r="AM341" s="21">
        <f t="shared" si="65"/>
        <v>79.5625</v>
      </c>
    </row>
    <row r="342" spans="3:39">
      <c r="C342" t="s">
        <v>11</v>
      </c>
      <c r="D342" s="10" t="s">
        <v>121</v>
      </c>
      <c r="E342" s="15">
        <v>0.66666666666666663</v>
      </c>
      <c r="F342" s="10" t="s">
        <v>750</v>
      </c>
      <c r="G342" s="7" t="s">
        <v>4</v>
      </c>
      <c r="H342" s="10" t="s">
        <v>252</v>
      </c>
      <c r="I342" s="7">
        <v>28</v>
      </c>
      <c r="J342" s="7">
        <v>57</v>
      </c>
      <c r="K342" s="7">
        <v>15</v>
      </c>
      <c r="L342" s="7" t="s">
        <v>16</v>
      </c>
      <c r="M342" s="7">
        <v>1</v>
      </c>
      <c r="N342" s="7">
        <v>13</v>
      </c>
      <c r="O342" s="6" t="s">
        <v>24</v>
      </c>
      <c r="P342" s="6" t="s">
        <v>61</v>
      </c>
      <c r="Q342" s="7" t="b">
        <v>1</v>
      </c>
      <c r="R342" s="7" t="b">
        <v>1</v>
      </c>
      <c r="S342" s="7" t="s">
        <v>19</v>
      </c>
      <c r="T342" s="7" t="s">
        <v>19</v>
      </c>
      <c r="U342" s="11">
        <v>48</v>
      </c>
      <c r="V342" s="11" t="s">
        <v>20</v>
      </c>
      <c r="W342" s="12">
        <v>1.4</v>
      </c>
      <c r="X342" s="12">
        <f t="shared" si="63"/>
        <v>1.25</v>
      </c>
      <c r="Y342" s="13"/>
      <c r="Z342" s="7">
        <f t="shared" si="66"/>
        <v>10</v>
      </c>
      <c r="AA342">
        <f t="shared" si="67"/>
        <v>5</v>
      </c>
      <c r="AB342">
        <f t="shared" si="68"/>
        <v>0</v>
      </c>
      <c r="AC342">
        <f t="shared" si="69"/>
        <v>10</v>
      </c>
      <c r="AD342" s="7">
        <f t="shared" si="70"/>
        <v>75</v>
      </c>
      <c r="AE342" s="7" t="str">
        <f t="shared" si="71"/>
        <v>HT Under 1.5 Goals</v>
      </c>
      <c r="AF342" s="14"/>
      <c r="AG342" s="14" t="str">
        <f t="shared" si="72"/>
        <v>HT Under 1.5 Goals</v>
      </c>
      <c r="AH342" s="14" t="str">
        <f t="shared" si="73"/>
        <v>WON</v>
      </c>
      <c r="AI342" s="14"/>
      <c r="AJ342" s="14" t="str">
        <f t="shared" si="64"/>
        <v>WON</v>
      </c>
      <c r="AL342" s="7" t="str">
        <f t="shared" si="74"/>
        <v>…</v>
      </c>
      <c r="AM342" s="21">
        <f t="shared" si="65"/>
        <v>59.8125</v>
      </c>
    </row>
    <row r="343" spans="3:39">
      <c r="D343" s="10" t="s">
        <v>134</v>
      </c>
      <c r="E343" s="15">
        <v>0.75</v>
      </c>
      <c r="F343" s="10" t="s">
        <v>751</v>
      </c>
      <c r="G343" s="7" t="s">
        <v>4</v>
      </c>
      <c r="H343" s="10" t="s">
        <v>136</v>
      </c>
      <c r="I343" s="7">
        <v>24</v>
      </c>
      <c r="J343" s="7">
        <v>43</v>
      </c>
      <c r="K343" s="7">
        <v>33</v>
      </c>
      <c r="L343" s="7" t="s">
        <v>16</v>
      </c>
      <c r="M343" s="7">
        <v>2</v>
      </c>
      <c r="N343" s="7">
        <v>9</v>
      </c>
      <c r="O343" s="6" t="s">
        <v>24</v>
      </c>
      <c r="P343" s="6" t="s">
        <v>47</v>
      </c>
      <c r="Q343" s="7">
        <v>43</v>
      </c>
      <c r="R343" s="7" t="b">
        <v>1</v>
      </c>
      <c r="S343" s="7" t="s">
        <v>19</v>
      </c>
      <c r="T343" s="7" t="s">
        <v>19</v>
      </c>
      <c r="U343" s="11">
        <v>44</v>
      </c>
      <c r="V343" s="11" t="s">
        <v>48</v>
      </c>
      <c r="W343" s="12">
        <v>1.65</v>
      </c>
      <c r="X343" s="12">
        <f t="shared" si="63"/>
        <v>1.35</v>
      </c>
      <c r="Y343" s="13"/>
      <c r="Z343" s="7">
        <f t="shared" si="66"/>
        <v>0</v>
      </c>
      <c r="AA343">
        <f t="shared" si="67"/>
        <v>5</v>
      </c>
      <c r="AB343">
        <f t="shared" si="68"/>
        <v>0</v>
      </c>
      <c r="AC343">
        <f t="shared" si="69"/>
        <v>0</v>
      </c>
      <c r="AD343" s="7">
        <f t="shared" si="70"/>
        <v>55</v>
      </c>
      <c r="AE343" s="7" t="str">
        <f t="shared" si="71"/>
        <v>HT Over 0.5 Goals</v>
      </c>
      <c r="AF343" s="14"/>
      <c r="AG343" s="14" t="str">
        <f t="shared" si="72"/>
        <v>HT Under 1.5 Goals</v>
      </c>
      <c r="AH343" s="14" t="str">
        <f t="shared" si="73"/>
        <v>LOST</v>
      </c>
      <c r="AI343" s="14"/>
      <c r="AJ343" s="14" t="str">
        <f t="shared" si="64"/>
        <v>LOST</v>
      </c>
      <c r="AL343" s="7" t="str">
        <f t="shared" si="74"/>
        <v>…</v>
      </c>
      <c r="AM343" s="21">
        <f t="shared" si="65"/>
        <v>46</v>
      </c>
    </row>
    <row r="344" spans="3:39">
      <c r="C344" t="s">
        <v>11</v>
      </c>
      <c r="D344" s="10" t="s">
        <v>121</v>
      </c>
      <c r="E344" s="15">
        <v>0.78125</v>
      </c>
      <c r="F344" s="10" t="s">
        <v>752</v>
      </c>
      <c r="G344" s="7" t="s">
        <v>4</v>
      </c>
      <c r="H344" s="10" t="s">
        <v>753</v>
      </c>
      <c r="I344" s="7">
        <v>26</v>
      </c>
      <c r="J344" s="7">
        <v>44</v>
      </c>
      <c r="K344" s="7">
        <v>30</v>
      </c>
      <c r="L344" s="7" t="s">
        <v>16</v>
      </c>
      <c r="M344" s="7">
        <v>1</v>
      </c>
      <c r="N344" s="7">
        <v>4</v>
      </c>
      <c r="O344" s="6" t="s">
        <v>47</v>
      </c>
      <c r="P344" s="6" t="s">
        <v>75</v>
      </c>
      <c r="Q344" s="7">
        <v>44</v>
      </c>
      <c r="R344" s="7" t="b">
        <v>1</v>
      </c>
      <c r="S344" s="7" t="s">
        <v>19</v>
      </c>
      <c r="T344" s="7" t="b">
        <v>1</v>
      </c>
      <c r="U344" s="11">
        <v>57</v>
      </c>
      <c r="V344" s="11" t="s">
        <v>20</v>
      </c>
      <c r="W344" s="12">
        <v>1.55</v>
      </c>
      <c r="X344" s="12">
        <f t="shared" si="63"/>
        <v>1.3</v>
      </c>
      <c r="Y344" s="13"/>
      <c r="Z344" s="7">
        <f t="shared" si="66"/>
        <v>0</v>
      </c>
      <c r="AA344">
        <f t="shared" si="67"/>
        <v>10</v>
      </c>
      <c r="AB344">
        <f t="shared" si="68"/>
        <v>5</v>
      </c>
      <c r="AC344">
        <f t="shared" si="69"/>
        <v>10</v>
      </c>
      <c r="AD344" s="7">
        <f t="shared" si="70"/>
        <v>75</v>
      </c>
      <c r="AE344" s="7" t="str">
        <f t="shared" si="71"/>
        <v>HT Under 1.5 Goals</v>
      </c>
      <c r="AF344" s="14"/>
      <c r="AG344" s="14" t="str">
        <f t="shared" si="72"/>
        <v>HT Under 1.5 Goals</v>
      </c>
      <c r="AH344" s="14" t="str">
        <f t="shared" si="73"/>
        <v>WON</v>
      </c>
      <c r="AI344" s="14"/>
      <c r="AJ344" s="14" t="str">
        <f t="shared" si="64"/>
        <v>WON</v>
      </c>
      <c r="AL344" s="7" t="str">
        <f t="shared" si="74"/>
        <v>…</v>
      </c>
      <c r="AM344" s="21">
        <f t="shared" si="65"/>
        <v>62.4</v>
      </c>
    </row>
    <row r="345" spans="3:39">
      <c r="C345" t="s">
        <v>11</v>
      </c>
      <c r="D345" s="10" t="s">
        <v>417</v>
      </c>
      <c r="E345" s="15">
        <v>0.82291666666666663</v>
      </c>
      <c r="F345" s="10" t="s">
        <v>754</v>
      </c>
      <c r="G345" s="7" t="s">
        <v>4</v>
      </c>
      <c r="H345" s="10" t="s">
        <v>755</v>
      </c>
      <c r="I345" s="7">
        <v>30</v>
      </c>
      <c r="J345" s="7">
        <v>43</v>
      </c>
      <c r="K345" s="7">
        <v>28</v>
      </c>
      <c r="L345" s="7" t="s">
        <v>16</v>
      </c>
      <c r="M345" s="7">
        <v>1</v>
      </c>
      <c r="N345" s="7">
        <v>2</v>
      </c>
      <c r="O345" s="6" t="s">
        <v>69</v>
      </c>
      <c r="P345" s="6" t="s">
        <v>69</v>
      </c>
      <c r="Q345" s="7">
        <v>43</v>
      </c>
      <c r="R345" s="7" t="b">
        <v>1</v>
      </c>
      <c r="S345" s="7" t="s">
        <v>19</v>
      </c>
      <c r="T345" s="7" t="b">
        <v>1</v>
      </c>
      <c r="U345" s="11">
        <v>54</v>
      </c>
      <c r="V345" s="11" t="s">
        <v>20</v>
      </c>
      <c r="W345" s="12">
        <v>1.5</v>
      </c>
      <c r="X345" s="12">
        <f t="shared" si="63"/>
        <v>1.3</v>
      </c>
      <c r="Y345" s="13"/>
      <c r="Z345" s="7">
        <f t="shared" si="66"/>
        <v>0</v>
      </c>
      <c r="AA345">
        <f t="shared" si="67"/>
        <v>10</v>
      </c>
      <c r="AB345">
        <f t="shared" si="68"/>
        <v>5</v>
      </c>
      <c r="AC345">
        <f t="shared" si="69"/>
        <v>10</v>
      </c>
      <c r="AD345" s="7">
        <f t="shared" si="70"/>
        <v>75</v>
      </c>
      <c r="AE345" s="7" t="str">
        <f t="shared" si="71"/>
        <v>HT Under 1.5 Goals</v>
      </c>
      <c r="AF345" s="14"/>
      <c r="AG345" s="14" t="str">
        <f t="shared" si="72"/>
        <v>HT Over 0.5 Goals</v>
      </c>
      <c r="AH345" s="14" t="str">
        <f t="shared" si="73"/>
        <v>LOST</v>
      </c>
      <c r="AI345" s="14"/>
      <c r="AJ345" s="14" t="str">
        <f t="shared" si="64"/>
        <v>LOST</v>
      </c>
      <c r="AL345" s="7" t="str">
        <f t="shared" si="74"/>
        <v>…</v>
      </c>
      <c r="AM345" s="21">
        <f t="shared" si="65"/>
        <v>63.8</v>
      </c>
    </row>
    <row r="346" spans="3:39">
      <c r="C346" t="s">
        <v>11</v>
      </c>
      <c r="D346" s="10" t="s">
        <v>231</v>
      </c>
      <c r="E346" s="15">
        <v>0.82291666666666663</v>
      </c>
      <c r="F346" s="10" t="s">
        <v>756</v>
      </c>
      <c r="G346" s="7" t="s">
        <v>4</v>
      </c>
      <c r="H346" s="10" t="s">
        <v>757</v>
      </c>
      <c r="I346" s="7">
        <v>28</v>
      </c>
      <c r="J346" s="7">
        <v>50</v>
      </c>
      <c r="K346" s="7">
        <v>22</v>
      </c>
      <c r="L346" s="7" t="s">
        <v>16</v>
      </c>
      <c r="M346" s="7" t="s">
        <v>16</v>
      </c>
      <c r="N346" s="7">
        <v>6</v>
      </c>
      <c r="O346" s="6" t="s">
        <v>24</v>
      </c>
      <c r="P346" s="6" t="s">
        <v>24</v>
      </c>
      <c r="Q346" s="7">
        <v>50</v>
      </c>
      <c r="R346" s="7" t="b">
        <v>1</v>
      </c>
      <c r="S346" s="7" t="b">
        <v>1</v>
      </c>
      <c r="T346" s="7" t="b">
        <v>1</v>
      </c>
      <c r="U346" s="11">
        <v>49</v>
      </c>
      <c r="V346" s="11" t="s">
        <v>48</v>
      </c>
      <c r="W346" s="12">
        <v>1.6</v>
      </c>
      <c r="X346" s="12">
        <f t="shared" si="63"/>
        <v>1.3</v>
      </c>
      <c r="Y346" s="13"/>
      <c r="Z346" s="7">
        <f t="shared" si="66"/>
        <v>0</v>
      </c>
      <c r="AA346">
        <f t="shared" si="67"/>
        <v>10</v>
      </c>
      <c r="AB346">
        <f t="shared" si="68"/>
        <v>5</v>
      </c>
      <c r="AC346">
        <f t="shared" si="69"/>
        <v>0</v>
      </c>
      <c r="AD346" s="7">
        <f t="shared" si="70"/>
        <v>65</v>
      </c>
      <c r="AE346" s="7" t="str">
        <f t="shared" si="71"/>
        <v>HT Under 1.5 Goals</v>
      </c>
      <c r="AF346" s="14"/>
      <c r="AG346" s="14" t="str">
        <f t="shared" si="72"/>
        <v>HT Under 1.5 Goals</v>
      </c>
      <c r="AH346" s="14" t="str">
        <f t="shared" si="73"/>
        <v>WON</v>
      </c>
      <c r="AI346" s="14"/>
      <c r="AJ346" s="14" t="str">
        <f t="shared" si="64"/>
        <v>WON</v>
      </c>
      <c r="AL346" s="7" t="str">
        <f t="shared" si="74"/>
        <v>…</v>
      </c>
      <c r="AM346" s="21">
        <f t="shared" si="65"/>
        <v>69.625</v>
      </c>
    </row>
    <row r="347" spans="3:39">
      <c r="D347" s="10" t="s">
        <v>633</v>
      </c>
      <c r="E347" s="15">
        <v>0.875</v>
      </c>
      <c r="F347" s="10" t="s">
        <v>634</v>
      </c>
      <c r="G347" s="7" t="s">
        <v>4</v>
      </c>
      <c r="H347" s="10" t="s">
        <v>635</v>
      </c>
      <c r="I347" s="7">
        <v>21</v>
      </c>
      <c r="J347" s="7">
        <v>54</v>
      </c>
      <c r="K347" s="7">
        <v>25</v>
      </c>
      <c r="L347" s="7" t="s">
        <v>16</v>
      </c>
      <c r="M347" s="7" t="s">
        <v>16</v>
      </c>
      <c r="N347" s="7">
        <v>4</v>
      </c>
      <c r="O347" s="6" t="s">
        <v>33</v>
      </c>
      <c r="P347" s="6" t="s">
        <v>297</v>
      </c>
      <c r="Q347" s="7" t="b">
        <v>1</v>
      </c>
      <c r="R347" s="7" t="b">
        <v>1</v>
      </c>
      <c r="S347" s="7" t="b">
        <v>1</v>
      </c>
      <c r="T347" s="7" t="b">
        <v>1</v>
      </c>
      <c r="U347" s="11">
        <v>57</v>
      </c>
      <c r="V347" s="11" t="s">
        <v>20</v>
      </c>
      <c r="W347" s="12">
        <v>1.7</v>
      </c>
      <c r="X347" s="12">
        <f t="shared" si="63"/>
        <v>1.35</v>
      </c>
      <c r="Y347" s="13"/>
      <c r="Z347" s="7">
        <f t="shared" si="66"/>
        <v>10</v>
      </c>
      <c r="AA347">
        <f t="shared" si="67"/>
        <v>10</v>
      </c>
      <c r="AB347">
        <f t="shared" si="68"/>
        <v>5</v>
      </c>
      <c r="AC347">
        <f t="shared" si="69"/>
        <v>10</v>
      </c>
      <c r="AD347" s="7">
        <f t="shared" si="70"/>
        <v>85</v>
      </c>
      <c r="AE347" s="7" t="str">
        <f t="shared" si="71"/>
        <v>HT Under 1.5 Goals</v>
      </c>
      <c r="AF347" s="14"/>
      <c r="AG347" s="14" t="str">
        <f t="shared" si="72"/>
        <v>HT Over 0.5 Goals</v>
      </c>
      <c r="AH347" s="14" t="str">
        <f t="shared" si="73"/>
        <v>LOST</v>
      </c>
      <c r="AI347" s="14"/>
      <c r="AJ347" s="14" t="str">
        <f t="shared" si="64"/>
        <v>LOST</v>
      </c>
      <c r="AL347" s="7" t="str">
        <f t="shared" si="74"/>
        <v>…</v>
      </c>
      <c r="AM347" s="21">
        <f t="shared" si="65"/>
        <v>84.275000000000006</v>
      </c>
    </row>
    <row r="348" spans="3:39">
      <c r="E348" s="15"/>
      <c r="F348" s="10"/>
      <c r="G348" s="7"/>
      <c r="H348" s="10"/>
      <c r="I348" s="7"/>
      <c r="J348" s="7"/>
      <c r="K348" s="7"/>
      <c r="L348" s="7"/>
      <c r="M348" s="7"/>
      <c r="N348" s="7"/>
      <c r="O348" s="6"/>
      <c r="P348" s="6"/>
      <c r="Q348" s="7"/>
      <c r="R348" s="7"/>
      <c r="S348" s="7"/>
      <c r="T348" s="7"/>
      <c r="U348" s="11"/>
      <c r="V348" s="11"/>
      <c r="W348" s="12"/>
      <c r="X348" s="12">
        <f t="shared" si="63"/>
        <v>1.25</v>
      </c>
      <c r="Y348" s="13"/>
      <c r="Z348" s="7">
        <f t="shared" si="66"/>
        <v>0</v>
      </c>
      <c r="AA348">
        <f t="shared" si="67"/>
        <v>10</v>
      </c>
      <c r="AB348">
        <f t="shared" si="68"/>
        <v>0</v>
      </c>
      <c r="AC348">
        <f t="shared" si="69"/>
        <v>0</v>
      </c>
      <c r="AD348" s="7">
        <f t="shared" si="70"/>
        <v>60</v>
      </c>
      <c r="AE348" s="7" t="str">
        <f t="shared" si="71"/>
        <v>HT Under 1.5 Goals</v>
      </c>
      <c r="AF348" s="14"/>
      <c r="AG348" s="14" t="str">
        <f t="shared" si="72"/>
        <v>HT Over 0.5 Goals</v>
      </c>
      <c r="AH348" s="14" t="str">
        <f t="shared" si="73"/>
        <v>LOST</v>
      </c>
      <c r="AI348" s="14"/>
      <c r="AJ348" s="14" t="str">
        <f t="shared" si="64"/>
        <v>LOST</v>
      </c>
      <c r="AL348" s="7" t="str">
        <f t="shared" si="74"/>
        <v>…</v>
      </c>
      <c r="AM348" s="21">
        <f t="shared" si="65"/>
        <v>55</v>
      </c>
    </row>
    <row r="349" spans="3:39">
      <c r="C349" s="2" t="s">
        <v>768</v>
      </c>
      <c r="E349" s="15"/>
      <c r="F349" s="10"/>
      <c r="G349" s="7"/>
      <c r="H349" s="10"/>
      <c r="I349" s="7"/>
      <c r="J349" s="7"/>
      <c r="K349" s="7"/>
      <c r="L349" s="7"/>
      <c r="M349" s="7"/>
      <c r="N349" s="7"/>
      <c r="O349" s="6"/>
      <c r="P349" s="6"/>
      <c r="Q349" s="7"/>
      <c r="R349" s="7"/>
      <c r="S349" s="7"/>
      <c r="T349" s="7"/>
      <c r="U349" s="11"/>
      <c r="V349" s="11"/>
      <c r="W349" s="12"/>
      <c r="X349" s="12">
        <f t="shared" si="63"/>
        <v>1.25</v>
      </c>
      <c r="Y349" s="13"/>
      <c r="Z349" s="7">
        <f t="shared" si="66"/>
        <v>0</v>
      </c>
      <c r="AA349">
        <f t="shared" si="67"/>
        <v>10</v>
      </c>
      <c r="AB349">
        <f t="shared" si="68"/>
        <v>0</v>
      </c>
      <c r="AC349">
        <f t="shared" si="69"/>
        <v>0</v>
      </c>
      <c r="AD349" s="7">
        <f t="shared" si="70"/>
        <v>60</v>
      </c>
      <c r="AE349" s="7" t="str">
        <f t="shared" si="71"/>
        <v>HT Under 1.5 Goals</v>
      </c>
      <c r="AF349" s="14"/>
      <c r="AG349" s="14" t="str">
        <f t="shared" si="72"/>
        <v>HT Over 0.5 Goals</v>
      </c>
      <c r="AH349" s="14" t="str">
        <f t="shared" si="73"/>
        <v>LOST</v>
      </c>
      <c r="AI349" s="14"/>
      <c r="AJ349" s="14" t="str">
        <f t="shared" si="64"/>
        <v>LOST</v>
      </c>
      <c r="AL349" s="7" t="str">
        <f t="shared" si="74"/>
        <v>…</v>
      </c>
      <c r="AM349" s="21">
        <f t="shared" si="65"/>
        <v>55</v>
      </c>
    </row>
    <row r="350" spans="3:39">
      <c r="C350" t="s">
        <v>11</v>
      </c>
      <c r="D350" s="10" t="s">
        <v>210</v>
      </c>
      <c r="E350" s="15">
        <v>0.54166666666666663</v>
      </c>
      <c r="F350" s="10" t="s">
        <v>758</v>
      </c>
      <c r="G350" s="7" t="s">
        <v>4</v>
      </c>
      <c r="H350" s="10" t="s">
        <v>759</v>
      </c>
      <c r="I350" s="7">
        <v>13</v>
      </c>
      <c r="J350" s="7">
        <v>60</v>
      </c>
      <c r="K350" s="7">
        <v>27</v>
      </c>
      <c r="L350" s="7" t="s">
        <v>16</v>
      </c>
      <c r="M350" s="7">
        <v>2</v>
      </c>
      <c r="N350" s="7">
        <v>14</v>
      </c>
      <c r="O350" s="6" t="s">
        <v>120</v>
      </c>
      <c r="P350" s="6" t="s">
        <v>69</v>
      </c>
      <c r="Q350" s="7" t="b">
        <v>1</v>
      </c>
      <c r="R350" s="7" t="b">
        <v>1</v>
      </c>
      <c r="S350" s="7" t="s">
        <v>19</v>
      </c>
      <c r="T350" s="7" t="s">
        <v>19</v>
      </c>
      <c r="U350" s="11">
        <v>60</v>
      </c>
      <c r="V350" s="11" t="s">
        <v>42</v>
      </c>
      <c r="W350" s="12">
        <v>2</v>
      </c>
      <c r="X350" s="12">
        <f t="shared" si="63"/>
        <v>1.6</v>
      </c>
      <c r="Y350" s="13"/>
      <c r="Z350" s="7">
        <f t="shared" si="66"/>
        <v>10</v>
      </c>
      <c r="AA350">
        <f t="shared" si="67"/>
        <v>5</v>
      </c>
      <c r="AB350">
        <f t="shared" si="68"/>
        <v>5</v>
      </c>
      <c r="AC350">
        <f t="shared" si="69"/>
        <v>5</v>
      </c>
      <c r="AD350" s="7">
        <f t="shared" si="70"/>
        <v>75</v>
      </c>
      <c r="AE350" s="7" t="str">
        <f t="shared" si="71"/>
        <v>HT Under 1.5 Goals</v>
      </c>
      <c r="AF350" s="14"/>
      <c r="AG350" s="14" t="str">
        <f t="shared" si="72"/>
        <v>HT Under 1.5 Goals</v>
      </c>
      <c r="AH350" s="14" t="str">
        <f t="shared" si="73"/>
        <v>WON</v>
      </c>
      <c r="AI350" s="14"/>
      <c r="AJ350" s="14" t="str">
        <f t="shared" si="64"/>
        <v>WON</v>
      </c>
      <c r="AL350" s="7" t="str">
        <f t="shared" si="74"/>
        <v>…</v>
      </c>
      <c r="AM350" s="21">
        <f t="shared" si="65"/>
        <v>71.75</v>
      </c>
    </row>
    <row r="351" spans="3:39">
      <c r="C351" t="s">
        <v>11</v>
      </c>
      <c r="D351" s="10" t="s">
        <v>231</v>
      </c>
      <c r="E351" s="15">
        <v>0.5625</v>
      </c>
      <c r="F351" s="10" t="s">
        <v>760</v>
      </c>
      <c r="G351" s="7" t="s">
        <v>4</v>
      </c>
      <c r="H351" s="10" t="s">
        <v>506</v>
      </c>
      <c r="I351" s="7">
        <v>36</v>
      </c>
      <c r="J351" s="7">
        <v>51</v>
      </c>
      <c r="K351" s="7">
        <v>14</v>
      </c>
      <c r="L351" s="7" t="s">
        <v>16</v>
      </c>
      <c r="M351" s="7">
        <v>1</v>
      </c>
      <c r="N351" s="7">
        <v>22</v>
      </c>
      <c r="O351" s="6" t="s">
        <v>298</v>
      </c>
      <c r="P351" s="6" t="s">
        <v>303</v>
      </c>
      <c r="Q351" s="7">
        <v>51</v>
      </c>
      <c r="R351" s="7" t="b">
        <v>1</v>
      </c>
      <c r="S351" s="7" t="s">
        <v>19</v>
      </c>
      <c r="T351" s="7" t="s">
        <v>19</v>
      </c>
      <c r="U351" s="11">
        <v>80</v>
      </c>
      <c r="V351" s="11" t="s">
        <v>48</v>
      </c>
      <c r="W351" s="12">
        <v>1.55</v>
      </c>
      <c r="X351" s="12">
        <f t="shared" si="63"/>
        <v>1.3</v>
      </c>
      <c r="Y351" s="13"/>
      <c r="Z351" s="7">
        <f t="shared" si="66"/>
        <v>0</v>
      </c>
      <c r="AA351">
        <f t="shared" si="67"/>
        <v>0</v>
      </c>
      <c r="AB351">
        <f t="shared" si="68"/>
        <v>10</v>
      </c>
      <c r="AC351">
        <f t="shared" si="69"/>
        <v>0</v>
      </c>
      <c r="AD351" s="7">
        <f t="shared" si="70"/>
        <v>60</v>
      </c>
      <c r="AE351" s="7" t="str">
        <f t="shared" si="71"/>
        <v>HT Under 1.5 Goals</v>
      </c>
      <c r="AF351" s="14"/>
      <c r="AG351" s="14" t="str">
        <f t="shared" si="72"/>
        <v>HT Over 0.5 Goals</v>
      </c>
      <c r="AH351" s="14" t="str">
        <f t="shared" si="73"/>
        <v>LOST</v>
      </c>
      <c r="AI351" s="14"/>
      <c r="AJ351" s="14" t="str">
        <f t="shared" si="64"/>
        <v>LOST</v>
      </c>
      <c r="AL351" s="7" t="str">
        <f t="shared" si="74"/>
        <v>…</v>
      </c>
      <c r="AM351" s="21">
        <f t="shared" si="65"/>
        <v>71.9375</v>
      </c>
    </row>
    <row r="352" spans="3:39">
      <c r="C352" t="s">
        <v>11</v>
      </c>
      <c r="D352" s="10" t="s">
        <v>210</v>
      </c>
      <c r="E352" s="15">
        <v>0.625</v>
      </c>
      <c r="F352" s="10" t="s">
        <v>211</v>
      </c>
      <c r="G352" s="7" t="s">
        <v>4</v>
      </c>
      <c r="H352" s="10" t="s">
        <v>761</v>
      </c>
      <c r="I352" s="7">
        <v>21</v>
      </c>
      <c r="J352" s="7">
        <v>46</v>
      </c>
      <c r="K352" s="7">
        <v>33</v>
      </c>
      <c r="L352" s="7" t="s">
        <v>16</v>
      </c>
      <c r="M352" s="7">
        <v>1</v>
      </c>
      <c r="N352" s="7">
        <v>12</v>
      </c>
      <c r="O352" s="6" t="s">
        <v>120</v>
      </c>
      <c r="P352" s="6" t="s">
        <v>69</v>
      </c>
      <c r="Q352" s="7">
        <v>46</v>
      </c>
      <c r="R352" s="7" t="b">
        <v>1</v>
      </c>
      <c r="S352" s="7" t="s">
        <v>19</v>
      </c>
      <c r="T352" s="7" t="s">
        <v>19</v>
      </c>
      <c r="U352" s="11">
        <v>55</v>
      </c>
      <c r="V352" s="11" t="s">
        <v>20</v>
      </c>
      <c r="W352" s="12">
        <v>1.85</v>
      </c>
      <c r="X352" s="12">
        <f t="shared" si="63"/>
        <v>1.5</v>
      </c>
      <c r="Y352" s="13"/>
      <c r="Z352" s="7">
        <f t="shared" si="66"/>
        <v>0</v>
      </c>
      <c r="AA352">
        <f t="shared" si="67"/>
        <v>5</v>
      </c>
      <c r="AB352">
        <f t="shared" si="68"/>
        <v>5</v>
      </c>
      <c r="AC352">
        <f t="shared" si="69"/>
        <v>10</v>
      </c>
      <c r="AD352" s="7">
        <f t="shared" si="70"/>
        <v>70</v>
      </c>
      <c r="AE352" s="7" t="str">
        <f t="shared" si="71"/>
        <v>HT Under 1.5 Goals</v>
      </c>
      <c r="AF352" s="14"/>
      <c r="AG352" s="14" t="str">
        <f t="shared" si="72"/>
        <v>HT Under 1.5 Goals</v>
      </c>
      <c r="AH352" s="14" t="str">
        <f t="shared" si="73"/>
        <v>WON</v>
      </c>
      <c r="AI352" s="14"/>
      <c r="AJ352" s="14" t="str">
        <f t="shared" si="64"/>
        <v>WON</v>
      </c>
      <c r="AL352" s="7" t="str">
        <f t="shared" si="74"/>
        <v>…</v>
      </c>
      <c r="AM352" s="21">
        <f t="shared" si="65"/>
        <v>54</v>
      </c>
    </row>
    <row r="353" spans="3:39">
      <c r="D353" s="10" t="s">
        <v>285</v>
      </c>
      <c r="E353" s="15">
        <v>0.72916666666666663</v>
      </c>
      <c r="F353" s="10" t="s">
        <v>287</v>
      </c>
      <c r="G353" s="7" t="s">
        <v>4</v>
      </c>
      <c r="H353" s="10" t="s">
        <v>762</v>
      </c>
      <c r="I353" s="7">
        <v>20</v>
      </c>
      <c r="J353" s="7">
        <v>53</v>
      </c>
      <c r="K353" s="7">
        <v>27</v>
      </c>
      <c r="L353" s="7" t="s">
        <v>16</v>
      </c>
      <c r="M353" s="7" t="s">
        <v>16</v>
      </c>
      <c r="N353" s="7">
        <v>7</v>
      </c>
      <c r="O353" s="6" t="s">
        <v>24</v>
      </c>
      <c r="P353" s="6" t="s">
        <v>24</v>
      </c>
      <c r="Q353" s="7" t="b">
        <v>1</v>
      </c>
      <c r="R353" s="7" t="b">
        <v>1</v>
      </c>
      <c r="S353" s="7" t="b">
        <v>1</v>
      </c>
      <c r="T353" s="7" t="s">
        <v>19</v>
      </c>
      <c r="U353" s="11">
        <v>50</v>
      </c>
      <c r="V353" s="11" t="s">
        <v>20</v>
      </c>
      <c r="W353" s="12">
        <v>1.8</v>
      </c>
      <c r="X353" s="12">
        <f t="shared" si="63"/>
        <v>1.45</v>
      </c>
      <c r="Y353" s="13"/>
      <c r="Z353" s="7">
        <f t="shared" si="66"/>
        <v>10</v>
      </c>
      <c r="AA353">
        <f t="shared" si="67"/>
        <v>10</v>
      </c>
      <c r="AB353">
        <f t="shared" si="68"/>
        <v>5</v>
      </c>
      <c r="AC353">
        <f t="shared" si="69"/>
        <v>10</v>
      </c>
      <c r="AD353" s="7">
        <f t="shared" si="70"/>
        <v>85</v>
      </c>
      <c r="AE353" s="7" t="str">
        <f t="shared" si="71"/>
        <v>HT Under 1.5 Goals</v>
      </c>
      <c r="AF353" s="14"/>
      <c r="AG353" s="14" t="str">
        <f t="shared" si="72"/>
        <v>HT Under 1.5 Goals</v>
      </c>
      <c r="AH353" s="14" t="str">
        <f t="shared" si="73"/>
        <v>WON</v>
      </c>
      <c r="AI353" s="14"/>
      <c r="AJ353" s="14" t="str">
        <f t="shared" si="64"/>
        <v>WON</v>
      </c>
      <c r="AL353" s="7" t="str">
        <f t="shared" si="74"/>
        <v>…</v>
      </c>
      <c r="AM353" s="21">
        <f t="shared" si="65"/>
        <v>79.5625</v>
      </c>
    </row>
    <row r="354" spans="3:39">
      <c r="D354" s="10" t="s">
        <v>239</v>
      </c>
      <c r="E354" s="15">
        <v>0.75</v>
      </c>
      <c r="F354" s="10" t="s">
        <v>763</v>
      </c>
      <c r="G354" s="7" t="s">
        <v>4</v>
      </c>
      <c r="H354" s="10" t="s">
        <v>764</v>
      </c>
      <c r="I354" s="7">
        <v>10</v>
      </c>
      <c r="J354" s="7">
        <v>48</v>
      </c>
      <c r="K354" s="7">
        <v>43</v>
      </c>
      <c r="L354" s="7" t="s">
        <v>16</v>
      </c>
      <c r="M354" s="7" t="s">
        <v>16</v>
      </c>
      <c r="N354" s="7">
        <v>33</v>
      </c>
      <c r="O354" s="6" t="s">
        <v>24</v>
      </c>
      <c r="P354" s="6" t="s">
        <v>96</v>
      </c>
      <c r="Q354" s="7">
        <v>48</v>
      </c>
      <c r="R354" s="7" t="b">
        <v>1</v>
      </c>
      <c r="S354" s="7" t="b">
        <v>1</v>
      </c>
      <c r="T354" s="7" t="s">
        <v>19</v>
      </c>
      <c r="U354" s="11">
        <v>51</v>
      </c>
      <c r="V354" s="11" t="s">
        <v>48</v>
      </c>
      <c r="W354" s="12">
        <v>1.8</v>
      </c>
      <c r="X354" s="12">
        <f t="shared" si="63"/>
        <v>1.45</v>
      </c>
      <c r="Y354" s="13"/>
      <c r="Z354" s="7">
        <f t="shared" si="66"/>
        <v>0</v>
      </c>
      <c r="AA354">
        <f t="shared" si="67"/>
        <v>0</v>
      </c>
      <c r="AB354">
        <f t="shared" si="68"/>
        <v>5</v>
      </c>
      <c r="AC354">
        <f t="shared" si="69"/>
        <v>0</v>
      </c>
      <c r="AD354" s="7">
        <f t="shared" si="70"/>
        <v>55</v>
      </c>
      <c r="AE354" s="7" t="str">
        <f t="shared" si="71"/>
        <v>HT Over 0.5 Goals</v>
      </c>
      <c r="AF354" s="14"/>
      <c r="AG354" s="14" t="str">
        <f t="shared" si="72"/>
        <v>HT Under 1.5 Goals</v>
      </c>
      <c r="AH354" s="14" t="str">
        <f t="shared" si="73"/>
        <v>LOST</v>
      </c>
      <c r="AI354" s="14"/>
      <c r="AJ354" s="14" t="str">
        <f t="shared" si="64"/>
        <v>LOST</v>
      </c>
      <c r="AL354" s="7" t="str">
        <f t="shared" si="74"/>
        <v>…</v>
      </c>
      <c r="AM354" s="21">
        <f t="shared" si="65"/>
        <v>55.2</v>
      </c>
    </row>
    <row r="355" spans="3:39">
      <c r="D355" s="10" t="s">
        <v>227</v>
      </c>
      <c r="E355" s="15">
        <v>0.75</v>
      </c>
      <c r="F355" s="10" t="s">
        <v>765</v>
      </c>
      <c r="G355" s="7" t="s">
        <v>4</v>
      </c>
      <c r="H355" s="10" t="s">
        <v>766</v>
      </c>
      <c r="I355" s="7">
        <v>36</v>
      </c>
      <c r="J355" s="7">
        <v>50</v>
      </c>
      <c r="K355" s="7">
        <v>14</v>
      </c>
      <c r="L355" s="7" t="s">
        <v>16</v>
      </c>
      <c r="M355" s="7" t="s">
        <v>16</v>
      </c>
      <c r="N355" s="7">
        <v>22</v>
      </c>
      <c r="O355" s="6" t="s">
        <v>120</v>
      </c>
      <c r="P355" s="6" t="s">
        <v>61</v>
      </c>
      <c r="Q355" s="7">
        <v>50</v>
      </c>
      <c r="R355" s="7" t="b">
        <v>1</v>
      </c>
      <c r="S355" s="7" t="b">
        <v>1</v>
      </c>
      <c r="T355" s="7" t="s">
        <v>19</v>
      </c>
      <c r="U355" s="11">
        <v>50</v>
      </c>
      <c r="V355" s="11" t="s">
        <v>48</v>
      </c>
      <c r="W355" s="12">
        <v>1.75</v>
      </c>
      <c r="X355" s="12">
        <f t="shared" si="63"/>
        <v>1.4</v>
      </c>
      <c r="Y355" s="13"/>
      <c r="Z355" s="7">
        <f t="shared" si="66"/>
        <v>0</v>
      </c>
      <c r="AA355">
        <f t="shared" si="67"/>
        <v>0</v>
      </c>
      <c r="AB355">
        <f t="shared" si="68"/>
        <v>5</v>
      </c>
      <c r="AC355">
        <f t="shared" si="69"/>
        <v>0</v>
      </c>
      <c r="AD355" s="7">
        <f t="shared" si="70"/>
        <v>55</v>
      </c>
      <c r="AE355" s="7" t="str">
        <f t="shared" si="71"/>
        <v>HT Over 0.5 Goals</v>
      </c>
      <c r="AF355" s="14"/>
      <c r="AG355" s="14" t="str">
        <f t="shared" si="72"/>
        <v>HT Under 1.5 Goals</v>
      </c>
      <c r="AH355" s="14" t="str">
        <f t="shared" si="73"/>
        <v>WON</v>
      </c>
      <c r="AI355" s="14"/>
      <c r="AJ355" s="14" t="str">
        <f t="shared" si="64"/>
        <v>WON</v>
      </c>
      <c r="AL355" s="7" t="str">
        <f t="shared" si="74"/>
        <v>…</v>
      </c>
      <c r="AM355" s="21">
        <f t="shared" si="65"/>
        <v>70.625</v>
      </c>
    </row>
    <row r="356" spans="3:39">
      <c r="C356" t="s">
        <v>11</v>
      </c>
      <c r="D356" s="10" t="s">
        <v>257</v>
      </c>
      <c r="E356" s="15">
        <v>0.8125</v>
      </c>
      <c r="F356" s="10" t="s">
        <v>435</v>
      </c>
      <c r="G356" s="7" t="s">
        <v>4</v>
      </c>
      <c r="H356" s="10" t="s">
        <v>260</v>
      </c>
      <c r="I356" s="7">
        <v>22</v>
      </c>
      <c r="J356" s="7">
        <v>61</v>
      </c>
      <c r="K356" s="7">
        <v>17</v>
      </c>
      <c r="L356" s="7" t="s">
        <v>16</v>
      </c>
      <c r="M356" s="7" t="s">
        <v>16</v>
      </c>
      <c r="N356" s="7">
        <v>5</v>
      </c>
      <c r="O356" s="6" t="s">
        <v>24</v>
      </c>
      <c r="P356" s="6" t="s">
        <v>69</v>
      </c>
      <c r="Q356" s="7" t="b">
        <v>1</v>
      </c>
      <c r="R356" s="7" t="b">
        <v>1</v>
      </c>
      <c r="S356" s="7" t="b">
        <v>1</v>
      </c>
      <c r="T356" s="7" t="b">
        <v>1</v>
      </c>
      <c r="U356" s="11">
        <v>64</v>
      </c>
      <c r="V356" s="11"/>
      <c r="W356" s="12">
        <v>1.55</v>
      </c>
      <c r="X356" s="12">
        <f t="shared" si="63"/>
        <v>1.3</v>
      </c>
      <c r="Y356" s="13"/>
      <c r="Z356" s="7">
        <f t="shared" si="66"/>
        <v>10</v>
      </c>
      <c r="AA356">
        <f t="shared" si="67"/>
        <v>10</v>
      </c>
      <c r="AB356">
        <f t="shared" si="68"/>
        <v>10</v>
      </c>
      <c r="AC356">
        <f t="shared" si="69"/>
        <v>0</v>
      </c>
      <c r="AD356" s="7">
        <f t="shared" si="70"/>
        <v>80</v>
      </c>
      <c r="AE356" s="7" t="str">
        <f t="shared" si="71"/>
        <v>HT Under 1.5 Goals</v>
      </c>
      <c r="AF356" s="14"/>
      <c r="AG356" s="14" t="str">
        <f t="shared" si="72"/>
        <v>HT Under 1.5 Goals</v>
      </c>
      <c r="AH356" s="14" t="str">
        <f t="shared" si="73"/>
        <v>WON</v>
      </c>
      <c r="AI356" s="14"/>
      <c r="AJ356" s="14" t="str">
        <f t="shared" si="64"/>
        <v>WON</v>
      </c>
      <c r="AL356" s="7" t="str">
        <f t="shared" si="74"/>
        <v>Prime</v>
      </c>
      <c r="AM356" s="21">
        <f t="shared" si="65"/>
        <v>86.862499999999997</v>
      </c>
    </row>
    <row r="357" spans="3:39">
      <c r="C357" t="s">
        <v>11</v>
      </c>
      <c r="D357" s="10" t="s">
        <v>12</v>
      </c>
      <c r="E357" s="15">
        <v>0.91666666666666663</v>
      </c>
      <c r="F357" s="10" t="s">
        <v>203</v>
      </c>
      <c r="G357" s="7" t="s">
        <v>4</v>
      </c>
      <c r="H357" s="10" t="s">
        <v>629</v>
      </c>
      <c r="I357" s="7">
        <v>19</v>
      </c>
      <c r="J357" s="7">
        <v>71</v>
      </c>
      <c r="K357" s="7">
        <v>10</v>
      </c>
      <c r="L357" s="7" t="s">
        <v>16</v>
      </c>
      <c r="M357" s="7" t="s">
        <v>16</v>
      </c>
      <c r="N357" s="7">
        <v>9</v>
      </c>
      <c r="O357" s="6" t="s">
        <v>24</v>
      </c>
      <c r="P357" s="6" t="s">
        <v>75</v>
      </c>
      <c r="Q357" s="7" t="b">
        <v>1</v>
      </c>
      <c r="R357" s="7" t="b">
        <v>1</v>
      </c>
      <c r="S357" s="7" t="b">
        <v>1</v>
      </c>
      <c r="T357" s="7" t="s">
        <v>19</v>
      </c>
      <c r="U357" s="11">
        <v>90</v>
      </c>
      <c r="V357" s="11" t="s">
        <v>20</v>
      </c>
      <c r="W357" s="12">
        <v>1.45</v>
      </c>
      <c r="X357" s="12">
        <f t="shared" si="63"/>
        <v>1.25</v>
      </c>
      <c r="Y357" s="13"/>
      <c r="Z357" s="7">
        <f t="shared" si="66"/>
        <v>10</v>
      </c>
      <c r="AA357">
        <f t="shared" si="67"/>
        <v>5</v>
      </c>
      <c r="AB357">
        <f t="shared" si="68"/>
        <v>10</v>
      </c>
      <c r="AC357">
        <f t="shared" si="69"/>
        <v>10</v>
      </c>
      <c r="AD357" s="7">
        <f t="shared" si="70"/>
        <v>85</v>
      </c>
      <c r="AE357" s="7" t="str">
        <f t="shared" si="71"/>
        <v>HT Under 1.5 Goals</v>
      </c>
      <c r="AF357" s="14"/>
      <c r="AG357" s="14" t="str">
        <f t="shared" si="72"/>
        <v>HT Under 1.5 Goals</v>
      </c>
      <c r="AH357" s="14" t="str">
        <f t="shared" si="73"/>
        <v>WON</v>
      </c>
      <c r="AI357" s="14"/>
      <c r="AJ357" s="14" t="str">
        <f t="shared" si="64"/>
        <v>WON</v>
      </c>
      <c r="AL357" s="7" t="str">
        <f t="shared" si="74"/>
        <v>Prime</v>
      </c>
      <c r="AM357" s="21">
        <f t="shared" si="65"/>
        <v>91.1875</v>
      </c>
    </row>
    <row r="358" spans="3:39">
      <c r="E358" s="15"/>
      <c r="F358" s="10"/>
      <c r="G358" s="7"/>
      <c r="H358" s="10"/>
      <c r="I358" s="7"/>
      <c r="J358" s="7"/>
      <c r="K358" s="7"/>
      <c r="L358" s="7"/>
      <c r="M358" s="7"/>
      <c r="N358" s="7"/>
      <c r="O358" s="6"/>
      <c r="P358" s="6"/>
      <c r="Q358" s="7"/>
      <c r="R358" s="7"/>
      <c r="S358" s="7"/>
      <c r="T358" s="7"/>
      <c r="U358" s="11"/>
      <c r="V358" s="11"/>
      <c r="W358" s="12"/>
      <c r="X358" s="12">
        <f t="shared" si="63"/>
        <v>1.25</v>
      </c>
      <c r="Y358" s="13"/>
      <c r="Z358" s="7">
        <f t="shared" si="66"/>
        <v>0</v>
      </c>
      <c r="AA358">
        <f t="shared" si="67"/>
        <v>10</v>
      </c>
      <c r="AB358">
        <f t="shared" si="68"/>
        <v>0</v>
      </c>
      <c r="AC358">
        <f t="shared" si="69"/>
        <v>0</v>
      </c>
      <c r="AD358" s="7">
        <f t="shared" si="70"/>
        <v>60</v>
      </c>
      <c r="AE358" s="7" t="str">
        <f t="shared" si="71"/>
        <v>HT Under 1.5 Goals</v>
      </c>
      <c r="AF358" s="14"/>
      <c r="AG358" s="14" t="str">
        <f t="shared" si="72"/>
        <v>HT Over 0.5 Goals</v>
      </c>
      <c r="AH358" s="14" t="str">
        <f t="shared" si="73"/>
        <v>LOST</v>
      </c>
      <c r="AI358" s="14"/>
      <c r="AJ358" s="14" t="str">
        <f t="shared" si="64"/>
        <v>LOST</v>
      </c>
      <c r="AL358" s="7" t="str">
        <f t="shared" si="74"/>
        <v>…</v>
      </c>
      <c r="AM358" s="21">
        <f t="shared" si="65"/>
        <v>55</v>
      </c>
    </row>
    <row r="359" spans="3:39">
      <c r="C359" s="2" t="s">
        <v>795</v>
      </c>
      <c r="E359" s="15"/>
      <c r="F359" s="10"/>
      <c r="G359" s="7"/>
      <c r="H359" s="10"/>
      <c r="I359" s="7"/>
      <c r="J359" s="7"/>
      <c r="K359" s="7"/>
      <c r="L359" s="7"/>
      <c r="M359" s="7"/>
      <c r="N359" s="7"/>
      <c r="O359" s="6"/>
      <c r="P359" s="6"/>
      <c r="Q359" s="7"/>
      <c r="R359" s="7"/>
      <c r="S359" s="7"/>
      <c r="T359" s="7"/>
      <c r="U359" s="11"/>
      <c r="V359" s="11"/>
      <c r="W359" s="12"/>
      <c r="X359" s="12">
        <f t="shared" si="63"/>
        <v>1.25</v>
      </c>
      <c r="Y359" s="13"/>
      <c r="Z359" s="7">
        <f t="shared" si="66"/>
        <v>0</v>
      </c>
      <c r="AA359">
        <f t="shared" si="67"/>
        <v>10</v>
      </c>
      <c r="AB359">
        <f t="shared" si="68"/>
        <v>0</v>
      </c>
      <c r="AC359">
        <f t="shared" si="69"/>
        <v>0</v>
      </c>
      <c r="AD359" s="7">
        <f t="shared" si="70"/>
        <v>60</v>
      </c>
      <c r="AE359" s="7" t="str">
        <f t="shared" si="71"/>
        <v>HT Under 1.5 Goals</v>
      </c>
      <c r="AF359" s="14"/>
      <c r="AG359" s="14" t="str">
        <f t="shared" si="72"/>
        <v>HT Over 0.5 Goals</v>
      </c>
      <c r="AH359" s="14" t="str">
        <f t="shared" si="73"/>
        <v>LOST</v>
      </c>
      <c r="AI359" s="14"/>
      <c r="AJ359" s="14" t="str">
        <f t="shared" si="64"/>
        <v>LOST</v>
      </c>
      <c r="AL359" s="7" t="str">
        <f t="shared" si="74"/>
        <v>…</v>
      </c>
      <c r="AM359" s="21">
        <f t="shared" si="65"/>
        <v>55</v>
      </c>
    </row>
    <row r="360" spans="3:39">
      <c r="C360" t="s">
        <v>11</v>
      </c>
      <c r="D360" s="10" t="s">
        <v>58</v>
      </c>
      <c r="E360" s="15">
        <v>0.54166666666666663</v>
      </c>
      <c r="F360" s="10" t="s">
        <v>487</v>
      </c>
      <c r="G360" s="7" t="s">
        <v>4</v>
      </c>
      <c r="H360" s="10" t="s">
        <v>481</v>
      </c>
      <c r="I360" s="7">
        <v>25</v>
      </c>
      <c r="J360" s="7">
        <v>43</v>
      </c>
      <c r="K360" s="7">
        <v>32</v>
      </c>
      <c r="L360" s="7" t="s">
        <v>16</v>
      </c>
      <c r="M360" s="7" t="s">
        <v>16</v>
      </c>
      <c r="N360" s="7">
        <v>7</v>
      </c>
      <c r="O360" s="6" t="s">
        <v>75</v>
      </c>
      <c r="P360" s="6" t="s">
        <v>17</v>
      </c>
      <c r="Q360" s="7">
        <v>43</v>
      </c>
      <c r="R360" s="7" t="b">
        <v>1</v>
      </c>
      <c r="S360" s="7" t="b">
        <v>1</v>
      </c>
      <c r="T360" s="7" t="s">
        <v>19</v>
      </c>
      <c r="U360" s="11">
        <v>57</v>
      </c>
      <c r="V360" s="11" t="s">
        <v>48</v>
      </c>
      <c r="W360" s="12">
        <v>1.5</v>
      </c>
      <c r="X360" s="12">
        <f t="shared" si="63"/>
        <v>1.3</v>
      </c>
      <c r="Y360" s="13"/>
      <c r="Z360" s="7">
        <f t="shared" si="66"/>
        <v>0</v>
      </c>
      <c r="AA360">
        <f t="shared" si="67"/>
        <v>10</v>
      </c>
      <c r="AB360">
        <f t="shared" si="68"/>
        <v>5</v>
      </c>
      <c r="AC360">
        <f t="shared" si="69"/>
        <v>0</v>
      </c>
      <c r="AD360" s="7">
        <f t="shared" si="70"/>
        <v>65</v>
      </c>
      <c r="AE360" s="7" t="str">
        <f t="shared" si="71"/>
        <v>HT Under 1.5 Goals</v>
      </c>
      <c r="AF360" s="14"/>
      <c r="AG360" s="14" t="str">
        <f t="shared" si="72"/>
        <v>HT Over 0.5 Goals</v>
      </c>
      <c r="AH360" s="14" t="str">
        <f t="shared" si="73"/>
        <v>LOST</v>
      </c>
      <c r="AI360" s="14"/>
      <c r="AJ360" s="14" t="str">
        <f t="shared" si="64"/>
        <v>LOST</v>
      </c>
      <c r="AL360" s="7" t="str">
        <f t="shared" si="74"/>
        <v>…</v>
      </c>
      <c r="AM360" s="21">
        <f t="shared" si="65"/>
        <v>64.400000000000006</v>
      </c>
    </row>
    <row r="361" spans="3:39">
      <c r="D361" s="10" t="s">
        <v>517</v>
      </c>
      <c r="E361" s="15">
        <v>0.54166666666666663</v>
      </c>
      <c r="F361" s="10" t="s">
        <v>769</v>
      </c>
      <c r="G361" s="7" t="s">
        <v>4</v>
      </c>
      <c r="H361" s="10" t="s">
        <v>770</v>
      </c>
      <c r="I361" s="7">
        <v>34</v>
      </c>
      <c r="J361" s="7">
        <v>48</v>
      </c>
      <c r="K361" s="7">
        <v>18</v>
      </c>
      <c r="L361" s="7" t="s">
        <v>16</v>
      </c>
      <c r="M361" s="7">
        <v>1</v>
      </c>
      <c r="N361" s="7">
        <v>16</v>
      </c>
      <c r="O361" s="6" t="s">
        <v>47</v>
      </c>
      <c r="P361" s="6" t="s">
        <v>75</v>
      </c>
      <c r="Q361" s="7">
        <v>48</v>
      </c>
      <c r="R361" s="7" t="b">
        <v>1</v>
      </c>
      <c r="S361" s="7" t="s">
        <v>19</v>
      </c>
      <c r="T361" s="7" t="s">
        <v>19</v>
      </c>
      <c r="U361" s="11">
        <v>55</v>
      </c>
      <c r="V361" s="11" t="s">
        <v>48</v>
      </c>
      <c r="W361" s="12">
        <v>1.4</v>
      </c>
      <c r="X361" s="12">
        <f t="shared" si="63"/>
        <v>1.25</v>
      </c>
      <c r="Y361" s="13"/>
      <c r="Z361" s="7">
        <f t="shared" si="66"/>
        <v>0</v>
      </c>
      <c r="AA361">
        <f t="shared" si="67"/>
        <v>0</v>
      </c>
      <c r="AB361">
        <f t="shared" si="68"/>
        <v>5</v>
      </c>
      <c r="AC361">
        <f t="shared" si="69"/>
        <v>0</v>
      </c>
      <c r="AD361" s="7">
        <f t="shared" si="70"/>
        <v>55</v>
      </c>
      <c r="AE361" s="7" t="str">
        <f t="shared" si="71"/>
        <v>HT Over 0.5 Goals</v>
      </c>
      <c r="AF361" s="14"/>
      <c r="AG361" s="14" t="str">
        <f t="shared" si="72"/>
        <v>HT Under 1.5 Goals</v>
      </c>
      <c r="AH361" s="14" t="str">
        <f t="shared" si="73"/>
        <v>WON</v>
      </c>
      <c r="AI361" s="14"/>
      <c r="AJ361" s="14" t="str">
        <f t="shared" si="64"/>
        <v>WON</v>
      </c>
      <c r="AL361" s="7" t="str">
        <f t="shared" si="74"/>
        <v>…</v>
      </c>
      <c r="AM361" s="21">
        <f t="shared" si="65"/>
        <v>51</v>
      </c>
    </row>
    <row r="362" spans="3:39">
      <c r="C362" t="s">
        <v>11</v>
      </c>
      <c r="D362" s="10" t="s">
        <v>386</v>
      </c>
      <c r="E362" s="15">
        <v>0.5625</v>
      </c>
      <c r="F362" s="10" t="s">
        <v>391</v>
      </c>
      <c r="G362" s="7" t="s">
        <v>4</v>
      </c>
      <c r="H362" s="10" t="s">
        <v>771</v>
      </c>
      <c r="I362" s="7">
        <v>17</v>
      </c>
      <c r="J362" s="7">
        <v>45</v>
      </c>
      <c r="K362" s="7">
        <v>38</v>
      </c>
      <c r="L362" s="7" t="s">
        <v>16</v>
      </c>
      <c r="M362" s="7">
        <v>2</v>
      </c>
      <c r="N362" s="7">
        <v>21</v>
      </c>
      <c r="O362" s="6" t="s">
        <v>120</v>
      </c>
      <c r="P362" s="6" t="s">
        <v>69</v>
      </c>
      <c r="Q362" s="7">
        <v>45</v>
      </c>
      <c r="R362" s="7" t="b">
        <v>1</v>
      </c>
      <c r="S362" s="7" t="s">
        <v>19</v>
      </c>
      <c r="T362" s="7" t="s">
        <v>19</v>
      </c>
      <c r="U362" s="11">
        <v>51</v>
      </c>
      <c r="V362" s="11" t="s">
        <v>48</v>
      </c>
      <c r="W362" s="12">
        <v>1.5</v>
      </c>
      <c r="X362" s="12">
        <f t="shared" si="63"/>
        <v>1.3</v>
      </c>
      <c r="Y362" s="13"/>
      <c r="Z362" s="7">
        <f t="shared" si="66"/>
        <v>0</v>
      </c>
      <c r="AA362">
        <f t="shared" si="67"/>
        <v>0</v>
      </c>
      <c r="AB362">
        <f t="shared" si="68"/>
        <v>5</v>
      </c>
      <c r="AC362">
        <f t="shared" si="69"/>
        <v>0</v>
      </c>
      <c r="AD362" s="7">
        <f t="shared" si="70"/>
        <v>55</v>
      </c>
      <c r="AE362" s="7" t="str">
        <f t="shared" si="71"/>
        <v>HT Over 0.5 Goals</v>
      </c>
      <c r="AF362" s="14"/>
      <c r="AG362" s="14" t="str">
        <f t="shared" si="72"/>
        <v>HT Under 1.5 Goals</v>
      </c>
      <c r="AH362" s="14" t="str">
        <f t="shared" si="73"/>
        <v>WON</v>
      </c>
      <c r="AI362" s="14"/>
      <c r="AJ362" s="14" t="str">
        <f t="shared" si="64"/>
        <v>WON</v>
      </c>
      <c r="AL362" s="7" t="str">
        <f t="shared" si="74"/>
        <v>…</v>
      </c>
      <c r="AM362" s="21">
        <f t="shared" si="65"/>
        <v>50.2</v>
      </c>
    </row>
    <row r="363" spans="3:39">
      <c r="D363" s="10" t="s">
        <v>360</v>
      </c>
      <c r="E363" s="15">
        <v>0.58333333333333337</v>
      </c>
      <c r="F363" s="10" t="s">
        <v>772</v>
      </c>
      <c r="G363" s="7" t="s">
        <v>4</v>
      </c>
      <c r="H363" s="10" t="s">
        <v>773</v>
      </c>
      <c r="I363" s="7">
        <v>13</v>
      </c>
      <c r="J363" s="7">
        <v>68</v>
      </c>
      <c r="K363" s="7">
        <v>19</v>
      </c>
      <c r="L363" s="7" t="s">
        <v>16</v>
      </c>
      <c r="M363" s="7">
        <v>2</v>
      </c>
      <c r="N363" s="7">
        <v>6</v>
      </c>
      <c r="O363" s="6" t="s">
        <v>61</v>
      </c>
      <c r="P363" s="6" t="s">
        <v>278</v>
      </c>
      <c r="Q363" s="7" t="b">
        <v>1</v>
      </c>
      <c r="R363" s="7" t="b">
        <v>1</v>
      </c>
      <c r="S363" s="7" t="s">
        <v>19</v>
      </c>
      <c r="T363" s="7" t="b">
        <v>1</v>
      </c>
      <c r="U363" s="11">
        <v>51</v>
      </c>
      <c r="V363" s="11"/>
      <c r="W363" s="12">
        <v>1.65</v>
      </c>
      <c r="X363" s="12">
        <f t="shared" si="63"/>
        <v>1.35</v>
      </c>
      <c r="Y363" s="13"/>
      <c r="Z363" s="7">
        <f t="shared" si="66"/>
        <v>10</v>
      </c>
      <c r="AA363">
        <f t="shared" si="67"/>
        <v>10</v>
      </c>
      <c r="AB363">
        <f t="shared" si="68"/>
        <v>5</v>
      </c>
      <c r="AC363">
        <f t="shared" si="69"/>
        <v>0</v>
      </c>
      <c r="AD363" s="7">
        <f t="shared" si="70"/>
        <v>75</v>
      </c>
      <c r="AE363" s="7" t="str">
        <f t="shared" si="71"/>
        <v>HT Under 1.5 Goals</v>
      </c>
      <c r="AF363" s="14"/>
      <c r="AG363" s="14" t="str">
        <f t="shared" si="72"/>
        <v>HT Over 0.5 Goals</v>
      </c>
      <c r="AH363" s="14" t="str">
        <f t="shared" si="73"/>
        <v>LOST</v>
      </c>
      <c r="AI363" s="14"/>
      <c r="AJ363" s="14" t="str">
        <f t="shared" si="64"/>
        <v>LOST</v>
      </c>
      <c r="AL363" s="7" t="str">
        <f t="shared" si="74"/>
        <v>…</v>
      </c>
      <c r="AM363" s="21">
        <f t="shared" si="65"/>
        <v>80.45</v>
      </c>
    </row>
    <row r="364" spans="3:39">
      <c r="C364" t="s">
        <v>11</v>
      </c>
      <c r="D364" s="10" t="s">
        <v>58</v>
      </c>
      <c r="E364" s="15">
        <v>0.625</v>
      </c>
      <c r="F364" s="10" t="s">
        <v>774</v>
      </c>
      <c r="G364" s="7" t="s">
        <v>4</v>
      </c>
      <c r="H364" s="10" t="s">
        <v>467</v>
      </c>
      <c r="I364" s="7">
        <v>30</v>
      </c>
      <c r="J364" s="7">
        <v>47</v>
      </c>
      <c r="K364" s="7">
        <v>23</v>
      </c>
      <c r="L364" s="7" t="s">
        <v>16</v>
      </c>
      <c r="M364" s="7" t="s">
        <v>16</v>
      </c>
      <c r="N364" s="7">
        <v>7</v>
      </c>
      <c r="O364" s="6" t="s">
        <v>69</v>
      </c>
      <c r="P364" s="6" t="s">
        <v>96</v>
      </c>
      <c r="Q364" s="7">
        <v>47</v>
      </c>
      <c r="R364" s="7" t="b">
        <v>1</v>
      </c>
      <c r="S364" s="7" t="b">
        <v>1</v>
      </c>
      <c r="T364" s="7" t="s">
        <v>19</v>
      </c>
      <c r="U364" s="11">
        <v>59</v>
      </c>
      <c r="V364" s="11" t="s">
        <v>48</v>
      </c>
      <c r="W364" s="12">
        <v>1.55</v>
      </c>
      <c r="X364" s="12">
        <f t="shared" si="63"/>
        <v>1.3</v>
      </c>
      <c r="Y364" s="13"/>
      <c r="Z364" s="7">
        <f t="shared" si="66"/>
        <v>0</v>
      </c>
      <c r="AA364">
        <f t="shared" si="67"/>
        <v>10</v>
      </c>
      <c r="AB364">
        <f t="shared" si="68"/>
        <v>5</v>
      </c>
      <c r="AC364">
        <f t="shared" si="69"/>
        <v>0</v>
      </c>
      <c r="AD364" s="7">
        <f t="shared" si="70"/>
        <v>65</v>
      </c>
      <c r="AE364" s="7" t="str">
        <f t="shared" si="71"/>
        <v>HT Under 1.5 Goals</v>
      </c>
      <c r="AF364" s="14"/>
      <c r="AG364" s="14" t="str">
        <f t="shared" si="72"/>
        <v>HT Over 0.5 Goals</v>
      </c>
      <c r="AH364" s="14" t="str">
        <f t="shared" si="73"/>
        <v>LOST</v>
      </c>
      <c r="AI364" s="14"/>
      <c r="AJ364" s="14" t="str">
        <f t="shared" si="64"/>
        <v>LOST</v>
      </c>
      <c r="AL364" s="7" t="str">
        <f t="shared" si="74"/>
        <v>…</v>
      </c>
      <c r="AM364" s="21">
        <f t="shared" si="65"/>
        <v>64.8</v>
      </c>
    </row>
    <row r="365" spans="3:39">
      <c r="C365" t="s">
        <v>11</v>
      </c>
      <c r="D365" s="10" t="s">
        <v>58</v>
      </c>
      <c r="E365" s="15">
        <v>0.625</v>
      </c>
      <c r="F365" s="10" t="s">
        <v>482</v>
      </c>
      <c r="G365" s="7" t="s">
        <v>4</v>
      </c>
      <c r="H365" s="10" t="s">
        <v>775</v>
      </c>
      <c r="I365" s="7">
        <v>14</v>
      </c>
      <c r="J365" s="7">
        <v>58</v>
      </c>
      <c r="K365" s="7">
        <v>28</v>
      </c>
      <c r="L365" s="7" t="s">
        <v>16</v>
      </c>
      <c r="M365" s="7" t="s">
        <v>16</v>
      </c>
      <c r="N365" s="7">
        <v>14</v>
      </c>
      <c r="O365" s="6" t="s">
        <v>47</v>
      </c>
      <c r="P365" s="6" t="s">
        <v>69</v>
      </c>
      <c r="Q365" s="7" t="b">
        <v>1</v>
      </c>
      <c r="R365" s="7" t="b">
        <v>1</v>
      </c>
      <c r="S365" s="7" t="b">
        <v>1</v>
      </c>
      <c r="T365" s="7" t="s">
        <v>19</v>
      </c>
      <c r="U365" s="11">
        <v>75</v>
      </c>
      <c r="V365" s="11" t="s">
        <v>20</v>
      </c>
      <c r="W365" s="12">
        <v>1.55</v>
      </c>
      <c r="X365" s="12">
        <f t="shared" si="63"/>
        <v>1.3</v>
      </c>
      <c r="Y365" s="13"/>
      <c r="Z365" s="7">
        <f t="shared" si="66"/>
        <v>10</v>
      </c>
      <c r="AA365">
        <f t="shared" si="67"/>
        <v>5</v>
      </c>
      <c r="AB365">
        <f t="shared" si="68"/>
        <v>10</v>
      </c>
      <c r="AC365">
        <f t="shared" si="69"/>
        <v>10</v>
      </c>
      <c r="AD365" s="7">
        <f t="shared" si="70"/>
        <v>85</v>
      </c>
      <c r="AE365" s="7" t="str">
        <f t="shared" si="71"/>
        <v>HT Under 1.5 Goals</v>
      </c>
      <c r="AF365" s="14"/>
      <c r="AG365" s="14" t="str">
        <f t="shared" si="72"/>
        <v>HT Under 1.5 Goals</v>
      </c>
      <c r="AH365" s="14" t="str">
        <f t="shared" si="73"/>
        <v>WON</v>
      </c>
      <c r="AI365" s="14"/>
      <c r="AJ365" s="14" t="str">
        <f t="shared" si="64"/>
        <v>WON</v>
      </c>
      <c r="AL365" s="7" t="str">
        <f t="shared" si="74"/>
        <v>…</v>
      </c>
      <c r="AM365" s="21">
        <f t="shared" si="65"/>
        <v>79.125</v>
      </c>
    </row>
    <row r="366" spans="3:39">
      <c r="C366" t="s">
        <v>11</v>
      </c>
      <c r="D366" s="10" t="s">
        <v>386</v>
      </c>
      <c r="E366" s="15">
        <v>0.64583333333333337</v>
      </c>
      <c r="F366" s="10" t="s">
        <v>500</v>
      </c>
      <c r="G366" s="7" t="s">
        <v>4</v>
      </c>
      <c r="H366" s="10" t="s">
        <v>392</v>
      </c>
      <c r="I366" s="7">
        <v>24</v>
      </c>
      <c r="J366" s="7">
        <v>55</v>
      </c>
      <c r="K366" s="7">
        <v>21</v>
      </c>
      <c r="L366" s="7" t="s">
        <v>16</v>
      </c>
      <c r="M366" s="7">
        <v>1</v>
      </c>
      <c r="N366" s="7">
        <v>3</v>
      </c>
      <c r="O366" s="6" t="s">
        <v>24</v>
      </c>
      <c r="P366" s="6" t="s">
        <v>69</v>
      </c>
      <c r="Q366" s="7" t="b">
        <v>1</v>
      </c>
      <c r="R366" s="7" t="b">
        <v>1</v>
      </c>
      <c r="S366" s="7" t="s">
        <v>19</v>
      </c>
      <c r="T366" s="7" t="b">
        <v>1</v>
      </c>
      <c r="U366" s="11">
        <v>73</v>
      </c>
      <c r="V366" s="11" t="s">
        <v>42</v>
      </c>
      <c r="W366" s="12">
        <v>1.55</v>
      </c>
      <c r="X366" s="12">
        <f t="shared" si="63"/>
        <v>1.3</v>
      </c>
      <c r="Y366" s="13"/>
      <c r="Z366" s="7">
        <f t="shared" si="66"/>
        <v>10</v>
      </c>
      <c r="AA366">
        <f t="shared" si="67"/>
        <v>10</v>
      </c>
      <c r="AB366">
        <f t="shared" si="68"/>
        <v>10</v>
      </c>
      <c r="AC366">
        <f t="shared" si="69"/>
        <v>5</v>
      </c>
      <c r="AD366" s="7">
        <f t="shared" si="70"/>
        <v>85</v>
      </c>
      <c r="AE366" s="7" t="str">
        <f t="shared" si="71"/>
        <v>HT Under 1.5 Goals</v>
      </c>
      <c r="AF366" s="14"/>
      <c r="AG366" s="14" t="str">
        <f t="shared" si="72"/>
        <v>HT Under 1.5 Goals</v>
      </c>
      <c r="AH366" s="14" t="str">
        <f t="shared" si="73"/>
        <v>WON</v>
      </c>
      <c r="AI366" s="14"/>
      <c r="AJ366" s="14" t="str">
        <f t="shared" si="64"/>
        <v>WON</v>
      </c>
      <c r="AL366" s="7" t="str">
        <f t="shared" si="74"/>
        <v>Prime</v>
      </c>
      <c r="AM366" s="21">
        <f t="shared" si="65"/>
        <v>83.787499999999994</v>
      </c>
    </row>
    <row r="367" spans="3:39">
      <c r="C367" t="s">
        <v>11</v>
      </c>
      <c r="D367" s="10" t="s">
        <v>107</v>
      </c>
      <c r="E367" s="15">
        <v>0.64583333333333337</v>
      </c>
      <c r="F367" s="10" t="s">
        <v>133</v>
      </c>
      <c r="G367" s="7" t="s">
        <v>4</v>
      </c>
      <c r="H367" s="10" t="s">
        <v>776</v>
      </c>
      <c r="I367" s="7">
        <v>36</v>
      </c>
      <c r="J367" s="7">
        <v>51</v>
      </c>
      <c r="K367" s="7">
        <v>13</v>
      </c>
      <c r="L367" s="7" t="s">
        <v>16</v>
      </c>
      <c r="M367" s="7">
        <v>1</v>
      </c>
      <c r="N367" s="7">
        <v>23</v>
      </c>
      <c r="O367" s="6" t="s">
        <v>120</v>
      </c>
      <c r="P367" s="6" t="s">
        <v>69</v>
      </c>
      <c r="Q367" s="7">
        <v>51</v>
      </c>
      <c r="R367" s="7" t="b">
        <v>1</v>
      </c>
      <c r="S367" s="7" t="s">
        <v>19</v>
      </c>
      <c r="T367" s="7" t="s">
        <v>19</v>
      </c>
      <c r="U367" s="11">
        <v>52</v>
      </c>
      <c r="V367" s="11" t="s">
        <v>42</v>
      </c>
      <c r="W367" s="12">
        <v>1.6</v>
      </c>
      <c r="X367" s="12">
        <f t="shared" si="63"/>
        <v>1.3</v>
      </c>
      <c r="Y367" s="13"/>
      <c r="Z367" s="7">
        <f t="shared" si="66"/>
        <v>0</v>
      </c>
      <c r="AA367">
        <f t="shared" si="67"/>
        <v>0</v>
      </c>
      <c r="AB367">
        <f t="shared" si="68"/>
        <v>5</v>
      </c>
      <c r="AC367">
        <f t="shared" si="69"/>
        <v>5</v>
      </c>
      <c r="AD367" s="7">
        <f t="shared" si="70"/>
        <v>60</v>
      </c>
      <c r="AE367" s="7" t="str">
        <f t="shared" si="71"/>
        <v>HT Under 1.5 Goals</v>
      </c>
      <c r="AF367" s="14"/>
      <c r="AG367" s="14" t="str">
        <f t="shared" si="72"/>
        <v>HT Under 1.5 Goals</v>
      </c>
      <c r="AH367" s="14" t="str">
        <f t="shared" si="73"/>
        <v>WON</v>
      </c>
      <c r="AI367" s="14"/>
      <c r="AJ367" s="14" t="str">
        <f t="shared" si="64"/>
        <v>WON</v>
      </c>
      <c r="AL367" s="7" t="str">
        <f t="shared" si="74"/>
        <v>…</v>
      </c>
      <c r="AM367" s="21">
        <f t="shared" si="65"/>
        <v>66.337500000000006</v>
      </c>
    </row>
    <row r="368" spans="3:39">
      <c r="C368" t="s">
        <v>11</v>
      </c>
      <c r="D368" s="10" t="s">
        <v>107</v>
      </c>
      <c r="E368" s="15">
        <v>0.64583333333333337</v>
      </c>
      <c r="F368" s="10" t="s">
        <v>777</v>
      </c>
      <c r="G368" s="7" t="s">
        <v>4</v>
      </c>
      <c r="H368" s="10" t="s">
        <v>778</v>
      </c>
      <c r="I368" s="7">
        <v>17</v>
      </c>
      <c r="J368" s="7">
        <v>54</v>
      </c>
      <c r="K368" s="7">
        <v>28</v>
      </c>
      <c r="L368" s="7" t="s">
        <v>16</v>
      </c>
      <c r="M368" s="7">
        <v>2</v>
      </c>
      <c r="N368" s="7">
        <v>11</v>
      </c>
      <c r="O368" s="6" t="s">
        <v>33</v>
      </c>
      <c r="P368" s="6" t="s">
        <v>303</v>
      </c>
      <c r="Q368" s="7" t="b">
        <v>1</v>
      </c>
      <c r="R368" s="7" t="b">
        <v>1</v>
      </c>
      <c r="S368" s="7" t="s">
        <v>19</v>
      </c>
      <c r="T368" s="7" t="s">
        <v>19</v>
      </c>
      <c r="U368" s="11">
        <v>60</v>
      </c>
      <c r="V368" s="11" t="s">
        <v>48</v>
      </c>
      <c r="W368" s="12">
        <v>1.65</v>
      </c>
      <c r="X368" s="12">
        <f t="shared" si="63"/>
        <v>1.35</v>
      </c>
      <c r="Y368" s="13"/>
      <c r="Z368" s="7">
        <f t="shared" si="66"/>
        <v>10</v>
      </c>
      <c r="AA368">
        <f t="shared" si="67"/>
        <v>5</v>
      </c>
      <c r="AB368">
        <f t="shared" si="68"/>
        <v>5</v>
      </c>
      <c r="AC368">
        <f t="shared" si="69"/>
        <v>0</v>
      </c>
      <c r="AD368" s="7">
        <f t="shared" si="70"/>
        <v>70</v>
      </c>
      <c r="AE368" s="7" t="str">
        <f t="shared" si="71"/>
        <v>HT Under 1.5 Goals</v>
      </c>
      <c r="AF368" s="14"/>
      <c r="AG368" s="14" t="str">
        <f t="shared" si="72"/>
        <v>HT Over 0.5 Goals</v>
      </c>
      <c r="AH368" s="14" t="str">
        <f t="shared" si="73"/>
        <v>LOST</v>
      </c>
      <c r="AI368" s="14"/>
      <c r="AJ368" s="14" t="str">
        <f t="shared" si="64"/>
        <v>LOST</v>
      </c>
      <c r="AL368" s="7" t="str">
        <f t="shared" si="74"/>
        <v>…</v>
      </c>
      <c r="AM368" s="21">
        <f t="shared" si="65"/>
        <v>72.875</v>
      </c>
    </row>
    <row r="369" spans="3:39">
      <c r="C369" t="s">
        <v>11</v>
      </c>
      <c r="D369" s="10" t="s">
        <v>107</v>
      </c>
      <c r="E369" s="15">
        <v>0.64583333333333337</v>
      </c>
      <c r="F369" s="10" t="s">
        <v>131</v>
      </c>
      <c r="G369" s="7" t="s">
        <v>4</v>
      </c>
      <c r="H369" s="10" t="s">
        <v>779</v>
      </c>
      <c r="I369" s="7">
        <v>25</v>
      </c>
      <c r="J369" s="7">
        <v>46</v>
      </c>
      <c r="K369" s="7">
        <v>29</v>
      </c>
      <c r="L369" s="7" t="s">
        <v>16</v>
      </c>
      <c r="M369" s="7">
        <v>2</v>
      </c>
      <c r="N369" s="7">
        <v>4</v>
      </c>
      <c r="O369" s="6" t="s">
        <v>24</v>
      </c>
      <c r="P369" s="6" t="s">
        <v>120</v>
      </c>
      <c r="Q369" s="7">
        <v>46</v>
      </c>
      <c r="R369" s="7" t="b">
        <v>1</v>
      </c>
      <c r="S369" s="7" t="s">
        <v>19</v>
      </c>
      <c r="T369" s="7" t="b">
        <v>1</v>
      </c>
      <c r="U369" s="11">
        <v>35</v>
      </c>
      <c r="V369" s="11" t="s">
        <v>42</v>
      </c>
      <c r="W369" s="12">
        <v>1.6</v>
      </c>
      <c r="X369" s="12">
        <f t="shared" si="63"/>
        <v>1.3</v>
      </c>
      <c r="Y369" s="13"/>
      <c r="Z369" s="7">
        <f t="shared" si="66"/>
        <v>0</v>
      </c>
      <c r="AA369">
        <f t="shared" si="67"/>
        <v>10</v>
      </c>
      <c r="AB369">
        <f t="shared" si="68"/>
        <v>0</v>
      </c>
      <c r="AC369">
        <f t="shared" si="69"/>
        <v>5</v>
      </c>
      <c r="AD369" s="7">
        <f t="shared" si="70"/>
        <v>65</v>
      </c>
      <c r="AE369" s="7" t="str">
        <f t="shared" si="71"/>
        <v>HT Under 1.5 Goals</v>
      </c>
      <c r="AF369" s="14"/>
      <c r="AG369" s="14" t="str">
        <f t="shared" si="72"/>
        <v>HT Under 1.5 Goals</v>
      </c>
      <c r="AH369" s="14" t="str">
        <f t="shared" si="73"/>
        <v>WON</v>
      </c>
      <c r="AI369" s="14"/>
      <c r="AJ369" s="14" t="str">
        <f t="shared" si="64"/>
        <v>WON</v>
      </c>
      <c r="AL369" s="7" t="str">
        <f t="shared" si="74"/>
        <v>…</v>
      </c>
      <c r="AM369" s="21">
        <f t="shared" si="65"/>
        <v>51</v>
      </c>
    </row>
    <row r="370" spans="3:39">
      <c r="C370" t="s">
        <v>11</v>
      </c>
      <c r="D370" s="10" t="s">
        <v>394</v>
      </c>
      <c r="E370" s="15">
        <v>0.66666666666666663</v>
      </c>
      <c r="F370" s="10" t="s">
        <v>562</v>
      </c>
      <c r="G370" s="7" t="s">
        <v>4</v>
      </c>
      <c r="H370" s="10" t="s">
        <v>780</v>
      </c>
      <c r="I370" s="7">
        <v>32</v>
      </c>
      <c r="J370" s="7">
        <v>44</v>
      </c>
      <c r="K370" s="7">
        <v>24</v>
      </c>
      <c r="L370" s="7" t="s">
        <v>16</v>
      </c>
      <c r="M370" s="7" t="s">
        <v>16</v>
      </c>
      <c r="N370" s="7">
        <v>8</v>
      </c>
      <c r="O370" s="6" t="s">
        <v>24</v>
      </c>
      <c r="P370" s="6" t="s">
        <v>120</v>
      </c>
      <c r="Q370" s="7">
        <v>44</v>
      </c>
      <c r="R370" s="7" t="b">
        <v>1</v>
      </c>
      <c r="S370" s="7" t="b">
        <v>1</v>
      </c>
      <c r="T370" s="7" t="s">
        <v>19</v>
      </c>
      <c r="U370" s="11">
        <v>37</v>
      </c>
      <c r="V370" s="11" t="s">
        <v>20</v>
      </c>
      <c r="W370" s="12">
        <v>1.6</v>
      </c>
      <c r="X370" s="12">
        <f t="shared" si="63"/>
        <v>1.3</v>
      </c>
      <c r="Y370" s="13"/>
      <c r="Z370" s="7">
        <f t="shared" si="66"/>
        <v>0</v>
      </c>
      <c r="AA370">
        <f t="shared" si="67"/>
        <v>5</v>
      </c>
      <c r="AB370">
        <f t="shared" si="68"/>
        <v>0</v>
      </c>
      <c r="AC370">
        <f t="shared" si="69"/>
        <v>10</v>
      </c>
      <c r="AD370" s="7">
        <f t="shared" si="70"/>
        <v>65</v>
      </c>
      <c r="AE370" s="7" t="str">
        <f t="shared" si="71"/>
        <v>HT Under 1.5 Goals</v>
      </c>
      <c r="AF370" s="14"/>
      <c r="AG370" s="14" t="str">
        <f t="shared" si="72"/>
        <v>HT Under 1.5 Goals</v>
      </c>
      <c r="AH370" s="14" t="str">
        <f t="shared" si="73"/>
        <v>WON</v>
      </c>
      <c r="AI370" s="14"/>
      <c r="AJ370" s="14" t="str">
        <f t="shared" si="64"/>
        <v>WON</v>
      </c>
      <c r="AL370" s="7" t="str">
        <f t="shared" si="74"/>
        <v>…</v>
      </c>
      <c r="AM370" s="21">
        <f t="shared" si="65"/>
        <v>52</v>
      </c>
    </row>
    <row r="371" spans="3:39">
      <c r="C371" t="s">
        <v>11</v>
      </c>
      <c r="D371" s="10" t="s">
        <v>394</v>
      </c>
      <c r="E371" s="15">
        <v>0.66666666666666663</v>
      </c>
      <c r="F371" s="10" t="s">
        <v>781</v>
      </c>
      <c r="G371" s="7" t="s">
        <v>4</v>
      </c>
      <c r="H371" s="10" t="s">
        <v>561</v>
      </c>
      <c r="I371" s="7">
        <v>19</v>
      </c>
      <c r="J371" s="7">
        <v>62</v>
      </c>
      <c r="K371" s="7">
        <v>20</v>
      </c>
      <c r="L371" s="7" t="s">
        <v>16</v>
      </c>
      <c r="M371" s="7" t="s">
        <v>16</v>
      </c>
      <c r="N371" s="7">
        <v>1</v>
      </c>
      <c r="O371" s="6" t="s">
        <v>75</v>
      </c>
      <c r="P371" s="6" t="s">
        <v>17</v>
      </c>
      <c r="Q371" s="7" t="b">
        <v>1</v>
      </c>
      <c r="R371" s="7" t="b">
        <v>1</v>
      </c>
      <c r="S371" s="7" t="b">
        <v>1</v>
      </c>
      <c r="T371" s="7" t="b">
        <v>1</v>
      </c>
      <c r="U371" s="11">
        <v>75</v>
      </c>
      <c r="V371" s="11" t="s">
        <v>20</v>
      </c>
      <c r="W371" s="12">
        <v>1.6</v>
      </c>
      <c r="X371" s="12">
        <f t="shared" si="63"/>
        <v>1.3</v>
      </c>
      <c r="Y371" s="13"/>
      <c r="Z371" s="7">
        <f t="shared" si="66"/>
        <v>10</v>
      </c>
      <c r="AA371">
        <f t="shared" si="67"/>
        <v>10</v>
      </c>
      <c r="AB371">
        <f t="shared" si="68"/>
        <v>10</v>
      </c>
      <c r="AC371">
        <f t="shared" si="69"/>
        <v>10</v>
      </c>
      <c r="AD371" s="7">
        <f t="shared" si="70"/>
        <v>90</v>
      </c>
      <c r="AE371" s="7" t="str">
        <f t="shared" si="71"/>
        <v>HT Under 1.5 Goals</v>
      </c>
      <c r="AF371" s="14"/>
      <c r="AG371" s="14" t="str">
        <f t="shared" si="72"/>
        <v>HT Over 0.5 Goals</v>
      </c>
      <c r="AH371" s="14" t="str">
        <f t="shared" si="73"/>
        <v>LOST</v>
      </c>
      <c r="AI371" s="14"/>
      <c r="AJ371" s="14" t="str">
        <f t="shared" si="64"/>
        <v>LOST</v>
      </c>
      <c r="AL371" s="7" t="str">
        <f t="shared" si="74"/>
        <v>Prime</v>
      </c>
      <c r="AM371" s="21">
        <f t="shared" si="65"/>
        <v>93.375</v>
      </c>
    </row>
    <row r="372" spans="3:39">
      <c r="C372" t="s">
        <v>11</v>
      </c>
      <c r="D372" s="10" t="s">
        <v>394</v>
      </c>
      <c r="E372" s="15">
        <v>0.66666666666666663</v>
      </c>
      <c r="F372" s="10" t="s">
        <v>396</v>
      </c>
      <c r="G372" s="7" t="s">
        <v>4</v>
      </c>
      <c r="H372" s="10" t="s">
        <v>782</v>
      </c>
      <c r="I372" s="7">
        <v>19</v>
      </c>
      <c r="J372" s="7">
        <v>46</v>
      </c>
      <c r="K372" s="7">
        <v>36</v>
      </c>
      <c r="L372" s="7" t="s">
        <v>16</v>
      </c>
      <c r="M372" s="7" t="s">
        <v>16</v>
      </c>
      <c r="N372" s="7">
        <v>17</v>
      </c>
      <c r="O372" s="6" t="s">
        <v>33</v>
      </c>
      <c r="P372" s="6" t="s">
        <v>278</v>
      </c>
      <c r="Q372" s="7">
        <v>46</v>
      </c>
      <c r="R372" s="7" t="b">
        <v>1</v>
      </c>
      <c r="S372" s="7" t="b">
        <v>1</v>
      </c>
      <c r="T372" s="7" t="s">
        <v>19</v>
      </c>
      <c r="U372" s="11">
        <v>65</v>
      </c>
      <c r="V372" s="11" t="s">
        <v>20</v>
      </c>
      <c r="W372" s="12">
        <v>1.6</v>
      </c>
      <c r="X372" s="12">
        <f t="shared" si="63"/>
        <v>1.3</v>
      </c>
      <c r="Y372" s="13"/>
      <c r="Z372" s="7">
        <f t="shared" si="66"/>
        <v>0</v>
      </c>
      <c r="AA372">
        <f t="shared" si="67"/>
        <v>0</v>
      </c>
      <c r="AB372">
        <f t="shared" si="68"/>
        <v>10</v>
      </c>
      <c r="AC372">
        <f t="shared" si="69"/>
        <v>10</v>
      </c>
      <c r="AD372" s="7">
        <f t="shared" si="70"/>
        <v>70</v>
      </c>
      <c r="AE372" s="7" t="str">
        <f t="shared" si="71"/>
        <v>HT Under 1.5 Goals</v>
      </c>
      <c r="AF372" s="14"/>
      <c r="AG372" s="14" t="str">
        <f t="shared" si="72"/>
        <v>HT Over 0.5 Goals</v>
      </c>
      <c r="AH372" s="14" t="str">
        <f t="shared" si="73"/>
        <v>LOST</v>
      </c>
      <c r="AI372" s="14"/>
      <c r="AJ372" s="14" t="str">
        <f t="shared" si="64"/>
        <v>LOST</v>
      </c>
      <c r="AL372" s="7" t="str">
        <f t="shared" si="74"/>
        <v>…</v>
      </c>
      <c r="AM372" s="21">
        <f t="shared" si="65"/>
        <v>58</v>
      </c>
    </row>
    <row r="373" spans="3:39">
      <c r="C373" t="s">
        <v>11</v>
      </c>
      <c r="D373" s="10" t="s">
        <v>58</v>
      </c>
      <c r="E373" s="15">
        <v>0.66666666666666663</v>
      </c>
      <c r="F373" s="10" t="s">
        <v>484</v>
      </c>
      <c r="G373" s="7" t="s">
        <v>4</v>
      </c>
      <c r="H373" s="10" t="s">
        <v>783</v>
      </c>
      <c r="I373" s="7">
        <v>15</v>
      </c>
      <c r="J373" s="7">
        <v>63</v>
      </c>
      <c r="K373" s="7">
        <v>22</v>
      </c>
      <c r="L373" s="7" t="s">
        <v>16</v>
      </c>
      <c r="M373" s="7">
        <v>2</v>
      </c>
      <c r="N373" s="7">
        <v>7</v>
      </c>
      <c r="O373" s="6" t="s">
        <v>120</v>
      </c>
      <c r="P373" s="6" t="s">
        <v>61</v>
      </c>
      <c r="Q373" s="7" t="b">
        <v>1</v>
      </c>
      <c r="R373" s="7" t="b">
        <v>1</v>
      </c>
      <c r="S373" s="7" t="s">
        <v>19</v>
      </c>
      <c r="T373" s="7" t="s">
        <v>19</v>
      </c>
      <c r="U373" s="11">
        <v>54</v>
      </c>
      <c r="V373" s="11" t="s">
        <v>20</v>
      </c>
      <c r="W373" s="12">
        <v>1.5</v>
      </c>
      <c r="X373" s="12">
        <f t="shared" si="63"/>
        <v>1.3</v>
      </c>
      <c r="Y373" s="13"/>
      <c r="Z373" s="7">
        <f t="shared" si="66"/>
        <v>10</v>
      </c>
      <c r="AA373">
        <f t="shared" si="67"/>
        <v>10</v>
      </c>
      <c r="AB373">
        <f t="shared" si="68"/>
        <v>5</v>
      </c>
      <c r="AC373">
        <f t="shared" si="69"/>
        <v>10</v>
      </c>
      <c r="AD373" s="7">
        <f t="shared" si="70"/>
        <v>85</v>
      </c>
      <c r="AE373" s="7" t="str">
        <f t="shared" si="71"/>
        <v>HT Under 1.5 Goals</v>
      </c>
      <c r="AF373" s="14"/>
      <c r="AG373" s="14" t="str">
        <f t="shared" si="72"/>
        <v>HT Under 1.5 Goals</v>
      </c>
      <c r="AH373" s="14" t="str">
        <f t="shared" si="73"/>
        <v>WON</v>
      </c>
      <c r="AI373" s="14"/>
      <c r="AJ373" s="14" t="str">
        <f t="shared" si="64"/>
        <v>WON</v>
      </c>
      <c r="AL373" s="7" t="str">
        <f t="shared" si="74"/>
        <v>Prime</v>
      </c>
      <c r="AM373" s="21">
        <f t="shared" si="65"/>
        <v>78.487499999999997</v>
      </c>
    </row>
    <row r="374" spans="3:39">
      <c r="C374" t="s">
        <v>11</v>
      </c>
      <c r="D374" s="10" t="s">
        <v>409</v>
      </c>
      <c r="E374" s="15">
        <v>0.66666666666666663</v>
      </c>
      <c r="F374" s="10" t="s">
        <v>589</v>
      </c>
      <c r="G374" s="7" t="s">
        <v>4</v>
      </c>
      <c r="H374" s="10" t="s">
        <v>784</v>
      </c>
      <c r="I374" s="7">
        <v>17</v>
      </c>
      <c r="J374" s="7">
        <v>63</v>
      </c>
      <c r="K374" s="7">
        <v>20</v>
      </c>
      <c r="L374" s="7" t="s">
        <v>16</v>
      </c>
      <c r="M374" s="7">
        <v>2</v>
      </c>
      <c r="N374" s="7">
        <v>3</v>
      </c>
      <c r="O374" s="6" t="s">
        <v>24</v>
      </c>
      <c r="P374" s="6" t="s">
        <v>47</v>
      </c>
      <c r="Q374" s="7" t="b">
        <v>1</v>
      </c>
      <c r="R374" s="7" t="b">
        <v>1</v>
      </c>
      <c r="S374" s="7" t="s">
        <v>19</v>
      </c>
      <c r="T374" s="7" t="b">
        <v>1</v>
      </c>
      <c r="U374" s="11">
        <v>50</v>
      </c>
      <c r="V374" s="11" t="s">
        <v>20</v>
      </c>
      <c r="W374" s="12">
        <v>1.55</v>
      </c>
      <c r="X374" s="12">
        <f t="shared" si="63"/>
        <v>1.3</v>
      </c>
      <c r="Y374" s="13"/>
      <c r="Z374" s="7">
        <f t="shared" si="66"/>
        <v>10</v>
      </c>
      <c r="AA374">
        <f t="shared" si="67"/>
        <v>10</v>
      </c>
      <c r="AB374">
        <f t="shared" si="68"/>
        <v>5</v>
      </c>
      <c r="AC374">
        <f t="shared" si="69"/>
        <v>10</v>
      </c>
      <c r="AD374" s="7">
        <f t="shared" si="70"/>
        <v>85</v>
      </c>
      <c r="AE374" s="7" t="str">
        <f t="shared" si="71"/>
        <v>HT Under 1.5 Goals</v>
      </c>
      <c r="AF374" s="14"/>
      <c r="AG374" s="14" t="str">
        <f t="shared" si="72"/>
        <v>HT Under 1.5 Goals</v>
      </c>
      <c r="AH374" s="14" t="str">
        <f t="shared" si="73"/>
        <v>WON</v>
      </c>
      <c r="AI374" s="14"/>
      <c r="AJ374" s="14" t="str">
        <f t="shared" si="64"/>
        <v>WON</v>
      </c>
      <c r="AL374" s="7" t="str">
        <f t="shared" si="74"/>
        <v>Prime</v>
      </c>
      <c r="AM374" s="21">
        <f t="shared" si="65"/>
        <v>81.6875</v>
      </c>
    </row>
    <row r="375" spans="3:39">
      <c r="D375" s="10" t="s">
        <v>213</v>
      </c>
      <c r="E375" s="15">
        <v>0.6875</v>
      </c>
      <c r="F375" s="10" t="s">
        <v>216</v>
      </c>
      <c r="G375" s="7" t="s">
        <v>4</v>
      </c>
      <c r="H375" s="10" t="s">
        <v>650</v>
      </c>
      <c r="I375" s="7">
        <v>18</v>
      </c>
      <c r="J375" s="7">
        <v>46</v>
      </c>
      <c r="K375" s="7">
        <v>37</v>
      </c>
      <c r="L375" s="7" t="s">
        <v>16</v>
      </c>
      <c r="M375" s="7">
        <v>2</v>
      </c>
      <c r="N375" s="7">
        <v>19</v>
      </c>
      <c r="O375" s="6" t="s">
        <v>75</v>
      </c>
      <c r="P375" s="6" t="s">
        <v>17</v>
      </c>
      <c r="Q375" s="7">
        <v>46</v>
      </c>
      <c r="R375" s="7" t="b">
        <v>1</v>
      </c>
      <c r="S375" s="7" t="s">
        <v>19</v>
      </c>
      <c r="T375" s="7" t="s">
        <v>19</v>
      </c>
      <c r="U375" s="11">
        <v>70</v>
      </c>
      <c r="V375" s="11" t="s">
        <v>48</v>
      </c>
      <c r="W375" s="12">
        <v>1.55</v>
      </c>
      <c r="X375" s="12">
        <f t="shared" si="63"/>
        <v>1.3</v>
      </c>
      <c r="Y375" s="13"/>
      <c r="Z375" s="7">
        <f t="shared" si="66"/>
        <v>0</v>
      </c>
      <c r="AA375">
        <f t="shared" si="67"/>
        <v>0</v>
      </c>
      <c r="AB375">
        <f t="shared" si="68"/>
        <v>10</v>
      </c>
      <c r="AC375">
        <f t="shared" si="69"/>
        <v>0</v>
      </c>
      <c r="AD375" s="7">
        <f t="shared" si="70"/>
        <v>60</v>
      </c>
      <c r="AE375" s="7" t="str">
        <f t="shared" si="71"/>
        <v>HT Under 1.5 Goals</v>
      </c>
      <c r="AF375" s="14"/>
      <c r="AG375" s="14" t="str">
        <f t="shared" si="72"/>
        <v>HT Over 0.5 Goals</v>
      </c>
      <c r="AH375" s="14" t="str">
        <f t="shared" si="73"/>
        <v>LOST</v>
      </c>
      <c r="AI375" s="14"/>
      <c r="AJ375" s="14" t="str">
        <f t="shared" si="64"/>
        <v>LOST</v>
      </c>
      <c r="AL375" s="7" t="str">
        <f t="shared" si="74"/>
        <v>…</v>
      </c>
      <c r="AM375" s="21">
        <f t="shared" si="65"/>
        <v>54</v>
      </c>
    </row>
    <row r="376" spans="3:39">
      <c r="C376" t="s">
        <v>11</v>
      </c>
      <c r="D376" s="10" t="s">
        <v>58</v>
      </c>
      <c r="E376" s="15">
        <v>0.70833333333333337</v>
      </c>
      <c r="F376" s="10" t="s">
        <v>483</v>
      </c>
      <c r="G376" s="7" t="s">
        <v>4</v>
      </c>
      <c r="H376" s="10" t="s">
        <v>785</v>
      </c>
      <c r="I376" s="7">
        <v>20</v>
      </c>
      <c r="J376" s="7">
        <v>65</v>
      </c>
      <c r="K376" s="7">
        <v>16</v>
      </c>
      <c r="L376" s="7" t="s">
        <v>16</v>
      </c>
      <c r="M376" s="7" t="s">
        <v>16</v>
      </c>
      <c r="N376" s="7">
        <v>4</v>
      </c>
      <c r="O376" s="6" t="s">
        <v>24</v>
      </c>
      <c r="P376" s="6" t="s">
        <v>69</v>
      </c>
      <c r="Q376" s="7" t="b">
        <v>1</v>
      </c>
      <c r="R376" s="7" t="b">
        <v>1</v>
      </c>
      <c r="S376" s="7" t="b">
        <v>1</v>
      </c>
      <c r="T376" s="7" t="b">
        <v>1</v>
      </c>
      <c r="U376" s="11">
        <v>77</v>
      </c>
      <c r="V376" s="11" t="s">
        <v>20</v>
      </c>
      <c r="W376" s="12">
        <v>1.5</v>
      </c>
      <c r="X376" s="12">
        <f t="shared" si="63"/>
        <v>1.3</v>
      </c>
      <c r="Y376" s="13"/>
      <c r="Z376" s="7">
        <f t="shared" si="66"/>
        <v>10</v>
      </c>
      <c r="AA376">
        <f t="shared" si="67"/>
        <v>10</v>
      </c>
      <c r="AB376">
        <f t="shared" si="68"/>
        <v>10</v>
      </c>
      <c r="AC376">
        <f t="shared" si="69"/>
        <v>10</v>
      </c>
      <c r="AD376" s="7">
        <f t="shared" si="70"/>
        <v>90</v>
      </c>
      <c r="AE376" s="7" t="str">
        <f t="shared" si="71"/>
        <v>HT Under 1.5 Goals</v>
      </c>
      <c r="AF376" s="14"/>
      <c r="AG376" s="14" t="str">
        <f t="shared" si="72"/>
        <v>HT Under 1.5 Goals</v>
      </c>
      <c r="AH376" s="14" t="str">
        <f t="shared" si="73"/>
        <v>WON</v>
      </c>
      <c r="AI376" s="14"/>
      <c r="AJ376" s="14" t="str">
        <f t="shared" si="64"/>
        <v>WON</v>
      </c>
      <c r="AL376" s="7" t="str">
        <f t="shared" si="74"/>
        <v>Prime</v>
      </c>
      <c r="AM376" s="21">
        <f t="shared" si="65"/>
        <v>91.712500000000006</v>
      </c>
    </row>
    <row r="377" spans="3:39">
      <c r="C377" t="s">
        <v>11</v>
      </c>
      <c r="D377" s="10" t="s">
        <v>409</v>
      </c>
      <c r="E377" s="15">
        <v>0.70833333333333337</v>
      </c>
      <c r="F377" s="10" t="s">
        <v>410</v>
      </c>
      <c r="G377" s="7" t="s">
        <v>4</v>
      </c>
      <c r="H377" s="10" t="s">
        <v>786</v>
      </c>
      <c r="I377" s="7">
        <v>25</v>
      </c>
      <c r="J377" s="7">
        <v>59</v>
      </c>
      <c r="K377" s="7">
        <v>15</v>
      </c>
      <c r="L377" s="7" t="s">
        <v>16</v>
      </c>
      <c r="M377" s="7" t="s">
        <v>16</v>
      </c>
      <c r="N377" s="7">
        <v>10</v>
      </c>
      <c r="O377" s="6" t="s">
        <v>24</v>
      </c>
      <c r="P377" s="6" t="s">
        <v>69</v>
      </c>
      <c r="Q377" s="7" t="b">
        <v>1</v>
      </c>
      <c r="R377" s="7" t="b">
        <v>1</v>
      </c>
      <c r="S377" s="7" t="b">
        <v>1</v>
      </c>
      <c r="T377" s="7" t="s">
        <v>19</v>
      </c>
      <c r="U377" s="11">
        <v>63</v>
      </c>
      <c r="V377" s="11" t="s">
        <v>20</v>
      </c>
      <c r="W377" s="12">
        <v>1.55</v>
      </c>
      <c r="X377" s="12">
        <f t="shared" si="63"/>
        <v>1.3</v>
      </c>
      <c r="Y377" s="13"/>
      <c r="Z377" s="7">
        <f t="shared" si="66"/>
        <v>10</v>
      </c>
      <c r="AA377">
        <f t="shared" si="67"/>
        <v>5</v>
      </c>
      <c r="AB377">
        <f t="shared" si="68"/>
        <v>10</v>
      </c>
      <c r="AC377">
        <f t="shared" si="69"/>
        <v>10</v>
      </c>
      <c r="AD377" s="7">
        <f t="shared" si="70"/>
        <v>85</v>
      </c>
      <c r="AE377" s="7" t="str">
        <f t="shared" si="71"/>
        <v>HT Under 1.5 Goals</v>
      </c>
      <c r="AF377" s="14"/>
      <c r="AG377" s="14" t="str">
        <f t="shared" si="72"/>
        <v>HT Under 1.5 Goals</v>
      </c>
      <c r="AH377" s="14" t="str">
        <f t="shared" si="73"/>
        <v>WON</v>
      </c>
      <c r="AI377" s="14"/>
      <c r="AJ377" s="14" t="str">
        <f t="shared" si="64"/>
        <v>WON</v>
      </c>
      <c r="AL377" s="7" t="str">
        <f t="shared" si="74"/>
        <v>Prime</v>
      </c>
      <c r="AM377" s="21">
        <f t="shared" si="65"/>
        <v>81.037499999999994</v>
      </c>
    </row>
    <row r="378" spans="3:39">
      <c r="C378" t="s">
        <v>11</v>
      </c>
      <c r="D378" s="10" t="s">
        <v>409</v>
      </c>
      <c r="E378" s="15">
        <v>0.70833333333333337</v>
      </c>
      <c r="F378" s="10" t="s">
        <v>591</v>
      </c>
      <c r="G378" s="7" t="s">
        <v>4</v>
      </c>
      <c r="H378" s="10" t="s">
        <v>787</v>
      </c>
      <c r="I378" s="7">
        <v>21</v>
      </c>
      <c r="J378" s="7">
        <v>50</v>
      </c>
      <c r="K378" s="7">
        <v>28</v>
      </c>
      <c r="L378" s="7" t="s">
        <v>16</v>
      </c>
      <c r="M378" s="7">
        <v>2</v>
      </c>
      <c r="N378" s="7">
        <v>7</v>
      </c>
      <c r="O378" s="6" t="s">
        <v>69</v>
      </c>
      <c r="P378" s="6" t="s">
        <v>69</v>
      </c>
      <c r="Q378" s="7">
        <v>50</v>
      </c>
      <c r="R378" s="7" t="b">
        <v>1</v>
      </c>
      <c r="S378" s="7" t="s">
        <v>19</v>
      </c>
      <c r="T378" s="7" t="s">
        <v>19</v>
      </c>
      <c r="U378" s="11">
        <v>15</v>
      </c>
      <c r="V378" s="11" t="s">
        <v>48</v>
      </c>
      <c r="W378" s="12">
        <v>1.6</v>
      </c>
      <c r="X378" s="12">
        <f t="shared" si="63"/>
        <v>1.3</v>
      </c>
      <c r="Y378" s="13"/>
      <c r="Z378" s="7">
        <f t="shared" si="66"/>
        <v>0</v>
      </c>
      <c r="AA378">
        <f t="shared" si="67"/>
        <v>10</v>
      </c>
      <c r="AB378">
        <f t="shared" si="68"/>
        <v>0</v>
      </c>
      <c r="AC378">
        <f t="shared" si="69"/>
        <v>0</v>
      </c>
      <c r="AD378" s="7">
        <f t="shared" si="70"/>
        <v>60</v>
      </c>
      <c r="AE378" s="7" t="str">
        <f t="shared" si="71"/>
        <v>HT Under 1.5 Goals</v>
      </c>
      <c r="AF378" s="14"/>
      <c r="AG378" s="14" t="str">
        <f t="shared" si="72"/>
        <v>HT Over 0.5 Goals</v>
      </c>
      <c r="AH378" s="14" t="str">
        <f t="shared" si="73"/>
        <v>LOST</v>
      </c>
      <c r="AI378" s="14"/>
      <c r="AJ378" s="14" t="str">
        <f t="shared" si="64"/>
        <v>LOST</v>
      </c>
      <c r="AL378" s="7" t="str">
        <f t="shared" si="74"/>
        <v>…</v>
      </c>
      <c r="AM378" s="21">
        <f t="shared" si="65"/>
        <v>63.625</v>
      </c>
    </row>
    <row r="379" spans="3:39">
      <c r="C379" t="s">
        <v>11</v>
      </c>
      <c r="D379" s="10" t="s">
        <v>409</v>
      </c>
      <c r="E379" s="15">
        <v>0.70833333333333337</v>
      </c>
      <c r="F379" s="10" t="s">
        <v>587</v>
      </c>
      <c r="G379" s="7" t="s">
        <v>4</v>
      </c>
      <c r="H379" s="10" t="s">
        <v>411</v>
      </c>
      <c r="I379" s="7">
        <v>31</v>
      </c>
      <c r="J379" s="7">
        <v>44</v>
      </c>
      <c r="K379" s="7">
        <v>25</v>
      </c>
      <c r="L379" s="7" t="s">
        <v>16</v>
      </c>
      <c r="M379" s="7" t="s">
        <v>16</v>
      </c>
      <c r="N379" s="7">
        <v>6</v>
      </c>
      <c r="O379" s="6" t="s">
        <v>75</v>
      </c>
      <c r="P379" s="6" t="s">
        <v>33</v>
      </c>
      <c r="Q379" s="7">
        <v>44</v>
      </c>
      <c r="R379" s="7" t="b">
        <v>1</v>
      </c>
      <c r="S379" s="7" t="b">
        <v>1</v>
      </c>
      <c r="T379" s="7" t="b">
        <v>1</v>
      </c>
      <c r="U379" s="11">
        <v>72</v>
      </c>
      <c r="V379" s="11" t="s">
        <v>48</v>
      </c>
      <c r="W379" s="12">
        <v>1.6</v>
      </c>
      <c r="X379" s="12">
        <f t="shared" si="63"/>
        <v>1.3</v>
      </c>
      <c r="Y379" s="13"/>
      <c r="Z379" s="7">
        <f t="shared" si="66"/>
        <v>0</v>
      </c>
      <c r="AA379">
        <f t="shared" si="67"/>
        <v>10</v>
      </c>
      <c r="AB379">
        <f t="shared" si="68"/>
        <v>10</v>
      </c>
      <c r="AC379">
        <f t="shared" si="69"/>
        <v>0</v>
      </c>
      <c r="AD379" s="7">
        <f t="shared" si="70"/>
        <v>70</v>
      </c>
      <c r="AE379" s="7" t="str">
        <f t="shared" si="71"/>
        <v>HT Under 1.5 Goals</v>
      </c>
      <c r="AF379" s="14"/>
      <c r="AG379" s="14" t="str">
        <f t="shared" si="72"/>
        <v>HT Over 0.5 Goals</v>
      </c>
      <c r="AH379" s="14" t="str">
        <f t="shared" si="73"/>
        <v>LOST</v>
      </c>
      <c r="AI379" s="14"/>
      <c r="AJ379" s="14" t="str">
        <f t="shared" si="64"/>
        <v>LOST</v>
      </c>
      <c r="AL379" s="7" t="str">
        <f t="shared" si="74"/>
        <v>…</v>
      </c>
      <c r="AM379" s="21">
        <f t="shared" si="65"/>
        <v>68.400000000000006</v>
      </c>
    </row>
    <row r="380" spans="3:39">
      <c r="C380" t="s">
        <v>11</v>
      </c>
      <c r="D380" s="10" t="s">
        <v>409</v>
      </c>
      <c r="E380" s="15">
        <v>0.72916666666666663</v>
      </c>
      <c r="F380" s="10" t="s">
        <v>788</v>
      </c>
      <c r="G380" s="7" t="s">
        <v>4</v>
      </c>
      <c r="H380" s="10" t="s">
        <v>789</v>
      </c>
      <c r="I380" s="7">
        <v>18</v>
      </c>
      <c r="J380" s="7">
        <v>54</v>
      </c>
      <c r="K380" s="7">
        <v>28</v>
      </c>
      <c r="L380" s="7" t="s">
        <v>16</v>
      </c>
      <c r="M380" s="7">
        <v>1</v>
      </c>
      <c r="N380" s="7">
        <v>10</v>
      </c>
      <c r="O380" s="6" t="s">
        <v>33</v>
      </c>
      <c r="P380" s="6" t="s">
        <v>297</v>
      </c>
      <c r="Q380" s="7" t="b">
        <v>1</v>
      </c>
      <c r="R380" s="7" t="b">
        <v>1</v>
      </c>
      <c r="S380" s="7" t="s">
        <v>19</v>
      </c>
      <c r="T380" s="7" t="s">
        <v>19</v>
      </c>
      <c r="U380" s="11">
        <v>50</v>
      </c>
      <c r="V380" s="11" t="s">
        <v>20</v>
      </c>
      <c r="W380" s="12">
        <v>1.6</v>
      </c>
      <c r="X380" s="12">
        <f t="shared" si="63"/>
        <v>1.3</v>
      </c>
      <c r="Y380" s="13"/>
      <c r="Z380" s="7">
        <f t="shared" si="66"/>
        <v>10</v>
      </c>
      <c r="AA380">
        <f t="shared" si="67"/>
        <v>5</v>
      </c>
      <c r="AB380">
        <f t="shared" si="68"/>
        <v>5</v>
      </c>
      <c r="AC380">
        <f t="shared" si="69"/>
        <v>10</v>
      </c>
      <c r="AD380" s="7">
        <f t="shared" si="70"/>
        <v>80</v>
      </c>
      <c r="AE380" s="7" t="str">
        <f t="shared" si="71"/>
        <v>HT Under 1.5 Goals</v>
      </c>
      <c r="AF380" s="14"/>
      <c r="AG380" s="14" t="str">
        <f t="shared" si="72"/>
        <v>HT Over 0.5 Goals</v>
      </c>
      <c r="AH380" s="14" t="str">
        <f t="shared" si="73"/>
        <v>LOST</v>
      </c>
      <c r="AI380" s="14"/>
      <c r="AJ380" s="14" t="str">
        <f t="shared" si="64"/>
        <v>LOST</v>
      </c>
      <c r="AL380" s="7" t="str">
        <f t="shared" si="74"/>
        <v>Prime</v>
      </c>
      <c r="AM380" s="21">
        <f t="shared" si="65"/>
        <v>71.875</v>
      </c>
    </row>
    <row r="381" spans="3:39">
      <c r="C381" t="s">
        <v>11</v>
      </c>
      <c r="D381" s="10" t="s">
        <v>409</v>
      </c>
      <c r="E381" s="15">
        <v>0.75</v>
      </c>
      <c r="F381" s="10" t="s">
        <v>790</v>
      </c>
      <c r="G381" s="7" t="s">
        <v>4</v>
      </c>
      <c r="H381" s="10" t="s">
        <v>588</v>
      </c>
      <c r="I381" s="7">
        <v>24</v>
      </c>
      <c r="J381" s="7">
        <v>50</v>
      </c>
      <c r="K381" s="7">
        <v>26</v>
      </c>
      <c r="L381" s="7" t="s">
        <v>16</v>
      </c>
      <c r="M381" s="7" t="s">
        <v>16</v>
      </c>
      <c r="N381" s="7">
        <v>2</v>
      </c>
      <c r="O381" s="6" t="s">
        <v>120</v>
      </c>
      <c r="P381" s="6" t="s">
        <v>69</v>
      </c>
      <c r="Q381" s="7">
        <v>50</v>
      </c>
      <c r="R381" s="7" t="b">
        <v>1</v>
      </c>
      <c r="S381" s="7" t="b">
        <v>1</v>
      </c>
      <c r="T381" s="7" t="b">
        <v>1</v>
      </c>
      <c r="U381" s="11">
        <v>62</v>
      </c>
      <c r="V381" s="11" t="s">
        <v>20</v>
      </c>
      <c r="W381" s="12">
        <v>1.55</v>
      </c>
      <c r="X381" s="12">
        <f t="shared" si="63"/>
        <v>1.3</v>
      </c>
      <c r="Y381" s="13"/>
      <c r="Z381" s="7">
        <f t="shared" si="66"/>
        <v>0</v>
      </c>
      <c r="AA381">
        <f t="shared" si="67"/>
        <v>10</v>
      </c>
      <c r="AB381">
        <f t="shared" si="68"/>
        <v>10</v>
      </c>
      <c r="AC381">
        <f t="shared" si="69"/>
        <v>10</v>
      </c>
      <c r="AD381" s="7">
        <f t="shared" si="70"/>
        <v>80</v>
      </c>
      <c r="AE381" s="7" t="str">
        <f t="shared" si="71"/>
        <v>HT Under 1.5 Goals</v>
      </c>
      <c r="AF381" s="14"/>
      <c r="AG381" s="14" t="str">
        <f t="shared" si="72"/>
        <v>HT Under 1.5 Goals</v>
      </c>
      <c r="AH381" s="14" t="str">
        <f t="shared" si="73"/>
        <v>WON</v>
      </c>
      <c r="AI381" s="14"/>
      <c r="AJ381" s="14" t="str">
        <f t="shared" si="64"/>
        <v>WON</v>
      </c>
      <c r="AL381" s="7" t="str">
        <f t="shared" si="74"/>
        <v>…</v>
      </c>
      <c r="AM381" s="21">
        <f t="shared" si="65"/>
        <v>86.025000000000006</v>
      </c>
    </row>
    <row r="382" spans="3:39">
      <c r="C382" t="s">
        <v>11</v>
      </c>
      <c r="D382" s="10" t="s">
        <v>409</v>
      </c>
      <c r="E382" s="15">
        <v>0.75</v>
      </c>
      <c r="F382" s="10" t="s">
        <v>791</v>
      </c>
      <c r="G382" s="7" t="s">
        <v>4</v>
      </c>
      <c r="H382" s="10" t="s">
        <v>592</v>
      </c>
      <c r="I382" s="7">
        <v>16</v>
      </c>
      <c r="J382" s="7">
        <v>47</v>
      </c>
      <c r="K382" s="7">
        <v>38</v>
      </c>
      <c r="L382" s="7" t="s">
        <v>16</v>
      </c>
      <c r="M382" s="7" t="s">
        <v>16</v>
      </c>
      <c r="N382" s="7">
        <v>22</v>
      </c>
      <c r="O382" s="6" t="s">
        <v>47</v>
      </c>
      <c r="P382" s="6" t="s">
        <v>69</v>
      </c>
      <c r="Q382" s="7">
        <v>47</v>
      </c>
      <c r="R382" s="7" t="b">
        <v>1</v>
      </c>
      <c r="S382" s="7" t="b">
        <v>1</v>
      </c>
      <c r="T382" s="7" t="s">
        <v>19</v>
      </c>
      <c r="U382" s="11">
        <v>64</v>
      </c>
      <c r="V382" s="11" t="s">
        <v>20</v>
      </c>
      <c r="W382" s="12">
        <v>1.55</v>
      </c>
      <c r="X382" s="12">
        <f t="shared" si="63"/>
        <v>1.3</v>
      </c>
      <c r="Y382" s="13"/>
      <c r="Z382" s="7">
        <f t="shared" si="66"/>
        <v>0</v>
      </c>
      <c r="AA382">
        <f t="shared" si="67"/>
        <v>0</v>
      </c>
      <c r="AB382">
        <f t="shared" si="68"/>
        <v>10</v>
      </c>
      <c r="AC382">
        <f t="shared" si="69"/>
        <v>10</v>
      </c>
      <c r="AD382" s="7">
        <f t="shared" si="70"/>
        <v>70</v>
      </c>
      <c r="AE382" s="7" t="str">
        <f t="shared" si="71"/>
        <v>HT Under 1.5 Goals</v>
      </c>
      <c r="AF382" s="14"/>
      <c r="AG382" s="14" t="str">
        <f t="shared" si="72"/>
        <v>HT Under 1.5 Goals</v>
      </c>
      <c r="AH382" s="14" t="str">
        <f t="shared" si="73"/>
        <v>WON</v>
      </c>
      <c r="AI382" s="14"/>
      <c r="AJ382" s="14" t="str">
        <f t="shared" si="64"/>
        <v>WON</v>
      </c>
      <c r="AL382" s="7" t="str">
        <f t="shared" si="74"/>
        <v>…</v>
      </c>
      <c r="AM382" s="21">
        <f t="shared" si="65"/>
        <v>57.8</v>
      </c>
    </row>
    <row r="383" spans="3:39">
      <c r="D383" s="10" t="s">
        <v>213</v>
      </c>
      <c r="E383" s="15">
        <v>0.75</v>
      </c>
      <c r="F383" s="10" t="s">
        <v>649</v>
      </c>
      <c r="G383" s="7" t="s">
        <v>4</v>
      </c>
      <c r="H383" s="10" t="s">
        <v>215</v>
      </c>
      <c r="I383" s="7">
        <v>14</v>
      </c>
      <c r="J383" s="7">
        <v>48</v>
      </c>
      <c r="K383" s="7">
        <v>39</v>
      </c>
      <c r="L383" s="7" t="s">
        <v>16</v>
      </c>
      <c r="M383" s="7">
        <v>2</v>
      </c>
      <c r="N383" s="7">
        <v>25</v>
      </c>
      <c r="O383" s="6" t="s">
        <v>47</v>
      </c>
      <c r="P383" s="6" t="s">
        <v>69</v>
      </c>
      <c r="Q383" s="7">
        <v>48</v>
      </c>
      <c r="R383" s="7" t="b">
        <v>1</v>
      </c>
      <c r="S383" s="7" t="s">
        <v>19</v>
      </c>
      <c r="T383" s="7" t="s">
        <v>19</v>
      </c>
      <c r="U383" s="11">
        <v>18</v>
      </c>
      <c r="V383" s="11" t="s">
        <v>48</v>
      </c>
      <c r="W383" s="12">
        <v>1.6</v>
      </c>
      <c r="X383" s="12">
        <f t="shared" si="63"/>
        <v>1.3</v>
      </c>
      <c r="Y383" s="13"/>
      <c r="Z383" s="7">
        <f t="shared" si="66"/>
        <v>0</v>
      </c>
      <c r="AA383">
        <f t="shared" si="67"/>
        <v>0</v>
      </c>
      <c r="AB383">
        <f t="shared" si="68"/>
        <v>0</v>
      </c>
      <c r="AC383">
        <f t="shared" si="69"/>
        <v>0</v>
      </c>
      <c r="AD383" s="7">
        <f t="shared" si="70"/>
        <v>50</v>
      </c>
      <c r="AE383" s="7" t="str">
        <f t="shared" si="71"/>
        <v>HT Over 0.5 Goals</v>
      </c>
      <c r="AF383" s="14"/>
      <c r="AG383" s="14" t="str">
        <f t="shared" si="72"/>
        <v>HT Under 1.5 Goals</v>
      </c>
      <c r="AH383" s="14" t="str">
        <f t="shared" si="73"/>
        <v>WON</v>
      </c>
      <c r="AI383" s="14"/>
      <c r="AJ383" s="14" t="str">
        <f t="shared" si="64"/>
        <v>WON</v>
      </c>
      <c r="AL383" s="7" t="str">
        <f t="shared" si="74"/>
        <v>…</v>
      </c>
      <c r="AM383" s="21">
        <f t="shared" si="65"/>
        <v>40</v>
      </c>
    </row>
    <row r="384" spans="3:39">
      <c r="C384" t="s">
        <v>11</v>
      </c>
      <c r="D384" s="10" t="s">
        <v>107</v>
      </c>
      <c r="E384" s="15">
        <v>0.75</v>
      </c>
      <c r="F384" s="10" t="s">
        <v>132</v>
      </c>
      <c r="G384" s="7" t="s">
        <v>4</v>
      </c>
      <c r="H384" s="10" t="s">
        <v>792</v>
      </c>
      <c r="I384" s="7">
        <v>16</v>
      </c>
      <c r="J384" s="7">
        <v>65</v>
      </c>
      <c r="K384" s="7">
        <v>19</v>
      </c>
      <c r="L384" s="7" t="s">
        <v>16</v>
      </c>
      <c r="M384" s="7">
        <v>2</v>
      </c>
      <c r="N384" s="7">
        <v>3</v>
      </c>
      <c r="O384" s="6" t="s">
        <v>69</v>
      </c>
      <c r="P384" s="6" t="s">
        <v>297</v>
      </c>
      <c r="Q384" s="7" t="b">
        <v>1</v>
      </c>
      <c r="R384" s="7" t="b">
        <v>1</v>
      </c>
      <c r="S384" s="7" t="s">
        <v>19</v>
      </c>
      <c r="T384" s="7" t="b">
        <v>1</v>
      </c>
      <c r="U384" s="11">
        <v>43</v>
      </c>
      <c r="V384" s="11" t="s">
        <v>48</v>
      </c>
      <c r="W384" s="12">
        <v>1.7</v>
      </c>
      <c r="X384" s="12">
        <f t="shared" si="63"/>
        <v>1.35</v>
      </c>
      <c r="Y384" s="13"/>
      <c r="Z384" s="7">
        <f t="shared" si="66"/>
        <v>10</v>
      </c>
      <c r="AA384">
        <f t="shared" si="67"/>
        <v>10</v>
      </c>
      <c r="AB384">
        <f t="shared" si="68"/>
        <v>0</v>
      </c>
      <c r="AC384">
        <f t="shared" si="69"/>
        <v>0</v>
      </c>
      <c r="AD384" s="7">
        <f t="shared" si="70"/>
        <v>70</v>
      </c>
      <c r="AE384" s="7" t="str">
        <f t="shared" si="71"/>
        <v>HT Under 1.5 Goals</v>
      </c>
      <c r="AF384" s="14"/>
      <c r="AG384" s="14" t="str">
        <f t="shared" si="72"/>
        <v>HT Over 0.5 Goals</v>
      </c>
      <c r="AH384" s="14" t="str">
        <f t="shared" si="73"/>
        <v>LOST</v>
      </c>
      <c r="AI384" s="14"/>
      <c r="AJ384" s="14" t="str">
        <f t="shared" si="64"/>
        <v>LOST</v>
      </c>
      <c r="AL384" s="7" t="str">
        <f t="shared" si="74"/>
        <v>…</v>
      </c>
      <c r="AM384" s="21">
        <f t="shared" si="65"/>
        <v>72.3125</v>
      </c>
    </row>
    <row r="385" spans="3:39">
      <c r="C385" t="s">
        <v>11</v>
      </c>
      <c r="D385" s="10" t="s">
        <v>288</v>
      </c>
      <c r="E385" s="15">
        <v>0.77083333333333337</v>
      </c>
      <c r="F385" s="10" t="s">
        <v>293</v>
      </c>
      <c r="G385" s="7" t="s">
        <v>4</v>
      </c>
      <c r="H385" s="10" t="s">
        <v>290</v>
      </c>
      <c r="I385" s="7">
        <v>22</v>
      </c>
      <c r="J385" s="7">
        <v>45</v>
      </c>
      <c r="K385" s="7">
        <v>34</v>
      </c>
      <c r="L385" s="7" t="s">
        <v>16</v>
      </c>
      <c r="M385" s="7">
        <v>2</v>
      </c>
      <c r="N385" s="7">
        <v>12</v>
      </c>
      <c r="O385" s="6" t="s">
        <v>47</v>
      </c>
      <c r="P385" s="6" t="s">
        <v>47</v>
      </c>
      <c r="Q385" s="7">
        <v>45</v>
      </c>
      <c r="R385" s="7" t="b">
        <v>1</v>
      </c>
      <c r="S385" s="7" t="s">
        <v>19</v>
      </c>
      <c r="T385" s="7" t="s">
        <v>19</v>
      </c>
      <c r="U385" s="11">
        <v>51</v>
      </c>
      <c r="V385" s="11" t="s">
        <v>20</v>
      </c>
      <c r="W385" s="12">
        <v>1.5</v>
      </c>
      <c r="X385" s="12">
        <f t="shared" si="63"/>
        <v>1.3</v>
      </c>
      <c r="Y385" s="13"/>
      <c r="Z385" s="7">
        <f t="shared" si="66"/>
        <v>0</v>
      </c>
      <c r="AA385">
        <f t="shared" si="67"/>
        <v>5</v>
      </c>
      <c r="AB385">
        <f t="shared" si="68"/>
        <v>5</v>
      </c>
      <c r="AC385">
        <f t="shared" si="69"/>
        <v>10</v>
      </c>
      <c r="AD385" s="7">
        <f t="shared" si="70"/>
        <v>70</v>
      </c>
      <c r="AE385" s="7" t="str">
        <f t="shared" si="71"/>
        <v>HT Under 1.5 Goals</v>
      </c>
      <c r="AF385" s="14"/>
      <c r="AG385" s="14" t="str">
        <f t="shared" si="72"/>
        <v>HT Under 1.5 Goals</v>
      </c>
      <c r="AH385" s="14" t="str">
        <f t="shared" si="73"/>
        <v>WON</v>
      </c>
      <c r="AI385" s="14"/>
      <c r="AJ385" s="14" t="str">
        <f t="shared" si="64"/>
        <v>WON</v>
      </c>
      <c r="AL385" s="7" t="str">
        <f t="shared" si="74"/>
        <v>…</v>
      </c>
      <c r="AM385" s="21">
        <f t="shared" si="65"/>
        <v>53.2</v>
      </c>
    </row>
    <row r="386" spans="3:39">
      <c r="C386" t="s">
        <v>11</v>
      </c>
      <c r="D386" s="10" t="s">
        <v>288</v>
      </c>
      <c r="E386" s="15">
        <v>0.77083333333333337</v>
      </c>
      <c r="F386" s="10" t="s">
        <v>341</v>
      </c>
      <c r="G386" s="7" t="s">
        <v>4</v>
      </c>
      <c r="H386" s="10" t="s">
        <v>330</v>
      </c>
      <c r="I386" s="7">
        <v>25</v>
      </c>
      <c r="J386" s="7">
        <v>50</v>
      </c>
      <c r="K386" s="7">
        <v>25</v>
      </c>
      <c r="L386" s="7" t="s">
        <v>16</v>
      </c>
      <c r="M386" s="7">
        <v>2</v>
      </c>
      <c r="N386" s="7">
        <v>0</v>
      </c>
      <c r="O386" s="6" t="s">
        <v>24</v>
      </c>
      <c r="P386" s="6" t="s">
        <v>24</v>
      </c>
      <c r="Q386" s="7">
        <v>50</v>
      </c>
      <c r="R386" s="7" t="b">
        <v>1</v>
      </c>
      <c r="S386" s="7" t="s">
        <v>19</v>
      </c>
      <c r="T386" s="7" t="b">
        <v>1</v>
      </c>
      <c r="U386" s="11">
        <v>47</v>
      </c>
      <c r="V386" s="11" t="s">
        <v>20</v>
      </c>
      <c r="W386" s="12">
        <v>1.55</v>
      </c>
      <c r="X386" s="12">
        <f t="shared" si="63"/>
        <v>1.3</v>
      </c>
      <c r="Y386" s="13"/>
      <c r="Z386" s="7">
        <f t="shared" si="66"/>
        <v>0</v>
      </c>
      <c r="AA386">
        <f t="shared" si="67"/>
        <v>10</v>
      </c>
      <c r="AB386">
        <f t="shared" si="68"/>
        <v>0</v>
      </c>
      <c r="AC386">
        <f t="shared" si="69"/>
        <v>10</v>
      </c>
      <c r="AD386" s="7">
        <f t="shared" si="70"/>
        <v>70</v>
      </c>
      <c r="AE386" s="7" t="str">
        <f t="shared" si="71"/>
        <v>HT Under 1.5 Goals</v>
      </c>
      <c r="AF386" s="14"/>
      <c r="AG386" s="14" t="str">
        <f t="shared" si="72"/>
        <v>HT Under 1.5 Goals</v>
      </c>
      <c r="AH386" s="14" t="str">
        <f t="shared" si="73"/>
        <v>WON</v>
      </c>
      <c r="AI386" s="14"/>
      <c r="AJ386" s="14" t="str">
        <f t="shared" si="64"/>
        <v>WON</v>
      </c>
      <c r="AL386" s="7" t="str">
        <f t="shared" si="74"/>
        <v>…</v>
      </c>
      <c r="AM386" s="21">
        <f t="shared" si="65"/>
        <v>70.625</v>
      </c>
    </row>
    <row r="387" spans="3:39">
      <c r="C387" t="s">
        <v>11</v>
      </c>
      <c r="D387" s="10" t="s">
        <v>58</v>
      </c>
      <c r="E387" s="15">
        <v>0.79166666666666663</v>
      </c>
      <c r="F387" s="10" t="s">
        <v>480</v>
      </c>
      <c r="G387" s="7" t="s">
        <v>4</v>
      </c>
      <c r="H387" s="10" t="s">
        <v>793</v>
      </c>
      <c r="I387" s="7">
        <v>20</v>
      </c>
      <c r="J387" s="7">
        <v>45</v>
      </c>
      <c r="K387" s="7">
        <v>35</v>
      </c>
      <c r="L387" s="7" t="s">
        <v>16</v>
      </c>
      <c r="M387" s="7">
        <v>2</v>
      </c>
      <c r="N387" s="7">
        <v>15</v>
      </c>
      <c r="O387" s="6" t="s">
        <v>24</v>
      </c>
      <c r="P387" s="6" t="s">
        <v>47</v>
      </c>
      <c r="Q387" s="7">
        <v>45</v>
      </c>
      <c r="R387" s="7" t="b">
        <v>1</v>
      </c>
      <c r="S387" s="7" t="s">
        <v>19</v>
      </c>
      <c r="T387" s="7" t="s">
        <v>19</v>
      </c>
      <c r="U387" s="11">
        <v>63</v>
      </c>
      <c r="V387" s="11" t="s">
        <v>48</v>
      </c>
      <c r="W387" s="12">
        <v>1.45</v>
      </c>
      <c r="X387" s="12">
        <f t="shared" ref="X387:X450" si="75">IF(W387=1.5,1.3,IF(W387=1.55,1.3,IF(W387=1.6,1.3,IF(W387=1.65,1.35,IF(W387=1.7,1.35,IF(W387=1.75,1.4,IF(W387=1.8,1.45,IF(W387=1.8,1.5,IF(W387=1.85,1.5,IF(W387=1.9,1.55,IF(W387=1.95,1.6,IF(W387=2,1.6,IF(W387&lt;1.5,1.25,1.65)))))))))))))</f>
        <v>1.25</v>
      </c>
      <c r="Y387" s="13"/>
      <c r="Z387" s="7">
        <f t="shared" si="66"/>
        <v>0</v>
      </c>
      <c r="AA387">
        <f t="shared" si="67"/>
        <v>5</v>
      </c>
      <c r="AB387">
        <f t="shared" si="68"/>
        <v>10</v>
      </c>
      <c r="AC387">
        <f t="shared" si="69"/>
        <v>0</v>
      </c>
      <c r="AD387" s="7">
        <f t="shared" si="70"/>
        <v>65</v>
      </c>
      <c r="AE387" s="7" t="str">
        <f t="shared" si="71"/>
        <v>HT Under 1.5 Goals</v>
      </c>
      <c r="AF387" s="14"/>
      <c r="AG387" s="14" t="str">
        <f t="shared" si="72"/>
        <v>HT Under 1.5 Goals</v>
      </c>
      <c r="AH387" s="14" t="str">
        <f t="shared" si="73"/>
        <v>WON</v>
      </c>
      <c r="AI387" s="14"/>
      <c r="AJ387" s="14" t="str">
        <f t="shared" ref="AJ387:AJ450" si="76">IF(AE387=AG387,"WON",IF(O387="0-1","WON",IF(O387="1-0","WON",IF(O387="?","?","LOST"))))</f>
        <v>WON</v>
      </c>
      <c r="AL387" s="7" t="str">
        <f t="shared" si="74"/>
        <v>…</v>
      </c>
      <c r="AM387" s="21">
        <f t="shared" ref="AM387:AM450" si="77">40+(IF(J387&lt;50,0,J387/3.2)+(IF(M387="X",5,IF(M387="2",2,0)))+(IF(N387&gt;15,0,15-N387))+(IF(U387&lt;50,0,U387/5)))</f>
        <v>52.6</v>
      </c>
    </row>
    <row r="388" spans="3:39">
      <c r="C388" t="s">
        <v>11</v>
      </c>
      <c r="D388" s="10" t="s">
        <v>12</v>
      </c>
      <c r="E388" s="15">
        <v>0.91666666666666663</v>
      </c>
      <c r="F388" s="10" t="s">
        <v>794</v>
      </c>
      <c r="G388" s="7" t="s">
        <v>4</v>
      </c>
      <c r="H388" s="10" t="s">
        <v>637</v>
      </c>
      <c r="I388" s="7">
        <v>30</v>
      </c>
      <c r="J388" s="7">
        <v>56</v>
      </c>
      <c r="K388" s="7">
        <v>14</v>
      </c>
      <c r="L388" s="7" t="s">
        <v>16</v>
      </c>
      <c r="M388" s="7" t="s">
        <v>16</v>
      </c>
      <c r="N388" s="7">
        <v>16</v>
      </c>
      <c r="O388" s="6" t="s">
        <v>47</v>
      </c>
      <c r="P388" s="6" t="s">
        <v>69</v>
      </c>
      <c r="Q388" s="7" t="b">
        <v>1</v>
      </c>
      <c r="R388" s="7" t="b">
        <v>1</v>
      </c>
      <c r="S388" s="7" t="b">
        <v>1</v>
      </c>
      <c r="T388" s="7" t="s">
        <v>19</v>
      </c>
      <c r="U388" s="11">
        <v>53</v>
      </c>
      <c r="V388" s="11" t="s">
        <v>20</v>
      </c>
      <c r="W388" s="12">
        <v>1.55</v>
      </c>
      <c r="X388" s="12">
        <f t="shared" si="75"/>
        <v>1.3</v>
      </c>
      <c r="Y388" s="13"/>
      <c r="Z388" s="7">
        <f t="shared" ref="Z388:Z451" si="78">IF(J388&gt;52,10,0)</f>
        <v>10</v>
      </c>
      <c r="AA388">
        <f t="shared" ref="AA388:AA451" si="79">IF(N388&gt;15,0,IF(N388&lt;8,10,5))</f>
        <v>0</v>
      </c>
      <c r="AB388">
        <f t="shared" ref="AB388:AB451" si="80">IF(U388&gt;60,10,IF(U388&lt;49,0,5))</f>
        <v>5</v>
      </c>
      <c r="AC388">
        <f t="shared" ref="AC388:AC451" si="81">IF(V388="Y",10,IF(V388="C",5,0))</f>
        <v>10</v>
      </c>
      <c r="AD388" s="7">
        <f t="shared" ref="AD388:AD451" si="82">SUM(Z388:AC388)+50</f>
        <v>75</v>
      </c>
      <c r="AE388" s="7" t="str">
        <f t="shared" ref="AE388:AE451" si="83">IF(AD388&lt;56,"HT Over 0.5 Goals","HT Under 1.5 Goals")</f>
        <v>HT Under 1.5 Goals</v>
      </c>
      <c r="AF388" s="14"/>
      <c r="AG388" s="14" t="str">
        <f t="shared" ref="AG388:AG451" si="84">IF(O388="1-0","HT Under 1.5 Goals",IF(O388="0-0","HT Under 1.5 Goals",IF(O388="0-1","HT Under 1.5 Goals","HT Over 0.5 Goals")))</f>
        <v>HT Under 1.5 Goals</v>
      </c>
      <c r="AH388" s="14" t="str">
        <f t="shared" ref="AH388:AH451" si="85">IF(O388="?",O388,AJ388)</f>
        <v>WON</v>
      </c>
      <c r="AI388" s="14"/>
      <c r="AJ388" s="14" t="str">
        <f t="shared" si="76"/>
        <v>WON</v>
      </c>
      <c r="AL388" s="7" t="str">
        <f t="shared" ref="AL388:AL451" si="86">IF(AND(C388="OK",J388&gt;52,N388&lt;11,W388&lt;1.66),"Prime","…")</f>
        <v>…</v>
      </c>
      <c r="AM388" s="21">
        <f t="shared" si="77"/>
        <v>73.099999999999994</v>
      </c>
    </row>
    <row r="389" spans="3:39">
      <c r="E389" s="15"/>
      <c r="F389" s="10"/>
      <c r="G389" s="7"/>
      <c r="H389" s="10"/>
      <c r="I389" s="7"/>
      <c r="J389" s="7"/>
      <c r="K389" s="7"/>
      <c r="L389" s="7"/>
      <c r="M389" s="7"/>
      <c r="N389" s="7"/>
      <c r="O389" s="6"/>
      <c r="P389" s="6"/>
      <c r="Q389" s="7"/>
      <c r="R389" s="7"/>
      <c r="S389" s="7"/>
      <c r="T389" s="7"/>
      <c r="U389" s="11"/>
      <c r="V389" s="11"/>
      <c r="W389" s="12"/>
      <c r="X389" s="12">
        <f t="shared" si="75"/>
        <v>1.25</v>
      </c>
      <c r="Y389" s="13"/>
      <c r="Z389" s="7">
        <f t="shared" si="78"/>
        <v>0</v>
      </c>
      <c r="AA389">
        <f t="shared" si="79"/>
        <v>10</v>
      </c>
      <c r="AB389">
        <f t="shared" si="80"/>
        <v>0</v>
      </c>
      <c r="AC389">
        <f t="shared" si="81"/>
        <v>0</v>
      </c>
      <c r="AD389" s="7">
        <f t="shared" si="82"/>
        <v>60</v>
      </c>
      <c r="AE389" s="7" t="str">
        <f t="shared" si="83"/>
        <v>HT Under 1.5 Goals</v>
      </c>
      <c r="AF389" s="14"/>
      <c r="AG389" s="14" t="str">
        <f t="shared" si="84"/>
        <v>HT Over 0.5 Goals</v>
      </c>
      <c r="AH389" s="14" t="str">
        <f t="shared" si="85"/>
        <v>LOST</v>
      </c>
      <c r="AI389" s="14"/>
      <c r="AJ389" s="14" t="str">
        <f t="shared" si="76"/>
        <v>LOST</v>
      </c>
      <c r="AL389" s="7" t="str">
        <f t="shared" si="86"/>
        <v>…</v>
      </c>
      <c r="AM389" s="21">
        <f t="shared" si="77"/>
        <v>55</v>
      </c>
    </row>
    <row r="390" spans="3:39">
      <c r="E390" s="15"/>
      <c r="F390" s="10"/>
      <c r="G390" s="7"/>
      <c r="H390" s="10"/>
      <c r="I390" s="7"/>
      <c r="J390" s="7"/>
      <c r="K390" s="7"/>
      <c r="L390" s="7"/>
      <c r="M390" s="7"/>
      <c r="N390" s="7"/>
      <c r="O390" s="6"/>
      <c r="P390" s="6"/>
      <c r="Q390" s="7"/>
      <c r="R390" s="7"/>
      <c r="S390" s="7"/>
      <c r="T390" s="7"/>
      <c r="U390" s="11"/>
      <c r="V390" s="11"/>
      <c r="W390" s="12"/>
      <c r="X390" s="12">
        <f t="shared" si="75"/>
        <v>1.25</v>
      </c>
      <c r="Y390" s="13"/>
      <c r="Z390" s="7">
        <f t="shared" si="78"/>
        <v>0</v>
      </c>
      <c r="AA390">
        <f t="shared" si="79"/>
        <v>10</v>
      </c>
      <c r="AB390">
        <f t="shared" si="80"/>
        <v>0</v>
      </c>
      <c r="AC390">
        <f t="shared" si="81"/>
        <v>0</v>
      </c>
      <c r="AD390" s="7">
        <f t="shared" si="82"/>
        <v>60</v>
      </c>
      <c r="AE390" s="7" t="str">
        <f t="shared" si="83"/>
        <v>HT Under 1.5 Goals</v>
      </c>
      <c r="AF390" s="14"/>
      <c r="AG390" s="14" t="str">
        <f t="shared" si="84"/>
        <v>HT Over 0.5 Goals</v>
      </c>
      <c r="AH390" s="14" t="str">
        <f t="shared" si="85"/>
        <v>LOST</v>
      </c>
      <c r="AI390" s="14"/>
      <c r="AJ390" s="14" t="str">
        <f t="shared" si="76"/>
        <v>LOST</v>
      </c>
      <c r="AL390" s="7" t="str">
        <f t="shared" si="86"/>
        <v>…</v>
      </c>
      <c r="AM390" s="21">
        <f t="shared" si="77"/>
        <v>55</v>
      </c>
    </row>
    <row r="391" spans="3:39">
      <c r="C391" s="2" t="s">
        <v>893</v>
      </c>
      <c r="E391" s="15"/>
      <c r="F391" s="10"/>
      <c r="G391" s="7"/>
      <c r="H391" s="10"/>
      <c r="I391" s="7"/>
      <c r="J391" s="7"/>
      <c r="K391" s="7"/>
      <c r="L391" s="7"/>
      <c r="M391" s="7"/>
      <c r="N391" s="7"/>
      <c r="O391" s="6"/>
      <c r="P391" s="6"/>
      <c r="Q391" s="7"/>
      <c r="R391" s="7"/>
      <c r="S391" s="7"/>
      <c r="T391" s="7"/>
      <c r="U391" s="11"/>
      <c r="V391" s="11"/>
      <c r="W391" s="12"/>
      <c r="X391" s="12">
        <f t="shared" si="75"/>
        <v>1.25</v>
      </c>
      <c r="Y391" s="13"/>
      <c r="Z391" s="7">
        <f t="shared" si="78"/>
        <v>0</v>
      </c>
      <c r="AA391">
        <f t="shared" si="79"/>
        <v>10</v>
      </c>
      <c r="AB391">
        <f t="shared" si="80"/>
        <v>0</v>
      </c>
      <c r="AC391">
        <f t="shared" si="81"/>
        <v>0</v>
      </c>
      <c r="AD391" s="7">
        <f t="shared" si="82"/>
        <v>60</v>
      </c>
      <c r="AE391" s="7" t="str">
        <f t="shared" si="83"/>
        <v>HT Under 1.5 Goals</v>
      </c>
      <c r="AF391" s="14"/>
      <c r="AG391" s="14" t="str">
        <f t="shared" si="84"/>
        <v>HT Over 0.5 Goals</v>
      </c>
      <c r="AH391" s="14" t="str">
        <f t="shared" si="85"/>
        <v>LOST</v>
      </c>
      <c r="AI391" s="14"/>
      <c r="AJ391" s="14" t="str">
        <f t="shared" si="76"/>
        <v>LOST</v>
      </c>
      <c r="AL391" s="7" t="str">
        <f t="shared" si="86"/>
        <v>…</v>
      </c>
      <c r="AM391" s="21">
        <f t="shared" si="77"/>
        <v>55</v>
      </c>
    </row>
    <row r="392" spans="3:39">
      <c r="C392" t="s">
        <v>11</v>
      </c>
      <c r="D392" s="10" t="s">
        <v>386</v>
      </c>
      <c r="E392" s="15">
        <v>0.52083333333333337</v>
      </c>
      <c r="F392" s="10" t="s">
        <v>796</v>
      </c>
      <c r="G392" s="7" t="s">
        <v>4</v>
      </c>
      <c r="H392" s="10" t="s">
        <v>797</v>
      </c>
      <c r="I392" s="7">
        <v>20</v>
      </c>
      <c r="J392" s="7">
        <v>52</v>
      </c>
      <c r="K392" s="7">
        <v>27</v>
      </c>
      <c r="L392" s="7" t="s">
        <v>16</v>
      </c>
      <c r="M392" s="7" t="s">
        <v>16</v>
      </c>
      <c r="N392" s="7">
        <v>7</v>
      </c>
      <c r="O392" s="6" t="s">
        <v>69</v>
      </c>
      <c r="P392" s="6" t="s">
        <v>69</v>
      </c>
      <c r="Q392" s="7">
        <v>52</v>
      </c>
      <c r="R392" s="7" t="b">
        <v>1</v>
      </c>
      <c r="S392" s="7" t="b">
        <v>1</v>
      </c>
      <c r="T392" s="7" t="s">
        <v>19</v>
      </c>
      <c r="U392" s="11">
        <v>65</v>
      </c>
      <c r="V392" s="11" t="s">
        <v>42</v>
      </c>
      <c r="W392" s="12">
        <v>1.45</v>
      </c>
      <c r="X392" s="12">
        <f t="shared" si="75"/>
        <v>1.25</v>
      </c>
      <c r="Y392" s="13"/>
      <c r="Z392" s="7">
        <f t="shared" si="78"/>
        <v>0</v>
      </c>
      <c r="AA392">
        <f t="shared" si="79"/>
        <v>10</v>
      </c>
      <c r="AB392">
        <f t="shared" si="80"/>
        <v>10</v>
      </c>
      <c r="AC392">
        <f t="shared" si="81"/>
        <v>5</v>
      </c>
      <c r="AD392" s="7">
        <f t="shared" si="82"/>
        <v>75</v>
      </c>
      <c r="AE392" s="7" t="str">
        <f t="shared" si="83"/>
        <v>HT Under 1.5 Goals</v>
      </c>
      <c r="AF392" s="14"/>
      <c r="AG392" s="14" t="str">
        <f t="shared" si="84"/>
        <v>HT Over 0.5 Goals</v>
      </c>
      <c r="AH392" s="14" t="str">
        <f t="shared" si="85"/>
        <v>LOST</v>
      </c>
      <c r="AI392" s="14"/>
      <c r="AJ392" s="14" t="str">
        <f t="shared" si="76"/>
        <v>LOST</v>
      </c>
      <c r="AL392" s="7" t="str">
        <f t="shared" si="86"/>
        <v>…</v>
      </c>
      <c r="AM392" s="21">
        <f t="shared" si="77"/>
        <v>82.25</v>
      </c>
    </row>
    <row r="393" spans="3:39">
      <c r="C393" t="s">
        <v>11</v>
      </c>
      <c r="D393" s="10" t="s">
        <v>386</v>
      </c>
      <c r="E393" s="15">
        <v>0.52083333333333337</v>
      </c>
      <c r="F393" s="10" t="s">
        <v>798</v>
      </c>
      <c r="G393" s="7" t="s">
        <v>4</v>
      </c>
      <c r="H393" s="10" t="s">
        <v>387</v>
      </c>
      <c r="I393" s="7">
        <v>12</v>
      </c>
      <c r="J393" s="7">
        <v>51</v>
      </c>
      <c r="K393" s="7">
        <v>37</v>
      </c>
      <c r="L393" s="7" t="s">
        <v>16</v>
      </c>
      <c r="M393" s="7">
        <v>2</v>
      </c>
      <c r="N393" s="7">
        <v>25</v>
      </c>
      <c r="O393" s="6" t="s">
        <v>61</v>
      </c>
      <c r="P393" s="6" t="s">
        <v>305</v>
      </c>
      <c r="Q393" s="7">
        <v>51</v>
      </c>
      <c r="R393" s="7" t="b">
        <v>1</v>
      </c>
      <c r="S393" s="7" t="s">
        <v>19</v>
      </c>
      <c r="T393" s="7" t="s">
        <v>19</v>
      </c>
      <c r="U393" s="11">
        <v>54</v>
      </c>
      <c r="V393" s="11" t="s">
        <v>42</v>
      </c>
      <c r="W393" s="12">
        <v>1.65</v>
      </c>
      <c r="X393" s="12">
        <f t="shared" si="75"/>
        <v>1.35</v>
      </c>
      <c r="Y393" s="13"/>
      <c r="Z393" s="7">
        <f t="shared" si="78"/>
        <v>0</v>
      </c>
      <c r="AA393">
        <f t="shared" si="79"/>
        <v>0</v>
      </c>
      <c r="AB393">
        <f t="shared" si="80"/>
        <v>5</v>
      </c>
      <c r="AC393">
        <f t="shared" si="81"/>
        <v>5</v>
      </c>
      <c r="AD393" s="7">
        <f t="shared" si="82"/>
        <v>60</v>
      </c>
      <c r="AE393" s="7" t="str">
        <f t="shared" si="83"/>
        <v>HT Under 1.5 Goals</v>
      </c>
      <c r="AF393" s="14"/>
      <c r="AG393" s="14" t="str">
        <f t="shared" si="84"/>
        <v>HT Over 0.5 Goals</v>
      </c>
      <c r="AH393" s="14" t="str">
        <f t="shared" si="85"/>
        <v>LOST</v>
      </c>
      <c r="AI393" s="14"/>
      <c r="AJ393" s="14" t="str">
        <f t="shared" si="76"/>
        <v>LOST</v>
      </c>
      <c r="AL393" s="7" t="str">
        <f t="shared" si="86"/>
        <v>…</v>
      </c>
      <c r="AM393" s="21">
        <f t="shared" si="77"/>
        <v>66.737499999999997</v>
      </c>
    </row>
    <row r="394" spans="3:39">
      <c r="C394" t="s">
        <v>11</v>
      </c>
      <c r="D394" s="10" t="s">
        <v>386</v>
      </c>
      <c r="E394" s="15">
        <v>0.52083333333333337</v>
      </c>
      <c r="F394" s="10" t="s">
        <v>799</v>
      </c>
      <c r="G394" s="7" t="s">
        <v>4</v>
      </c>
      <c r="H394" s="10" t="s">
        <v>390</v>
      </c>
      <c r="I394" s="7">
        <v>34</v>
      </c>
      <c r="J394" s="7">
        <v>49</v>
      </c>
      <c r="K394" s="7">
        <v>17</v>
      </c>
      <c r="L394" s="7" t="s">
        <v>16</v>
      </c>
      <c r="M394" s="7">
        <v>1</v>
      </c>
      <c r="N394" s="7">
        <v>17</v>
      </c>
      <c r="O394" s="6" t="s">
        <v>24</v>
      </c>
      <c r="P394" s="6" t="s">
        <v>24</v>
      </c>
      <c r="Q394" s="7">
        <v>49</v>
      </c>
      <c r="R394" s="7" t="b">
        <v>1</v>
      </c>
      <c r="S394" s="7" t="s">
        <v>19</v>
      </c>
      <c r="T394" s="7" t="s">
        <v>19</v>
      </c>
      <c r="U394" s="11">
        <v>56</v>
      </c>
      <c r="V394" s="11" t="s">
        <v>20</v>
      </c>
      <c r="W394" s="12">
        <v>1.5</v>
      </c>
      <c r="X394" s="12">
        <f t="shared" si="75"/>
        <v>1.3</v>
      </c>
      <c r="Y394" s="13"/>
      <c r="Z394" s="7">
        <f t="shared" si="78"/>
        <v>0</v>
      </c>
      <c r="AA394">
        <f t="shared" si="79"/>
        <v>0</v>
      </c>
      <c r="AB394">
        <f t="shared" si="80"/>
        <v>5</v>
      </c>
      <c r="AC394">
        <f t="shared" si="81"/>
        <v>10</v>
      </c>
      <c r="AD394" s="7">
        <f t="shared" si="82"/>
        <v>65</v>
      </c>
      <c r="AE394" s="7" t="str">
        <f t="shared" si="83"/>
        <v>HT Under 1.5 Goals</v>
      </c>
      <c r="AF394" s="14"/>
      <c r="AG394" s="14" t="str">
        <f t="shared" si="84"/>
        <v>HT Under 1.5 Goals</v>
      </c>
      <c r="AH394" s="14" t="str">
        <f t="shared" si="85"/>
        <v>WON</v>
      </c>
      <c r="AI394" s="14"/>
      <c r="AJ394" s="14" t="str">
        <f t="shared" si="76"/>
        <v>WON</v>
      </c>
      <c r="AL394" s="7" t="str">
        <f t="shared" si="86"/>
        <v>…</v>
      </c>
      <c r="AM394" s="21">
        <f t="shared" si="77"/>
        <v>51.2</v>
      </c>
    </row>
    <row r="395" spans="3:39">
      <c r="C395" t="s">
        <v>11</v>
      </c>
      <c r="D395" s="10" t="s">
        <v>386</v>
      </c>
      <c r="E395" s="15">
        <v>0.52083333333333337</v>
      </c>
      <c r="F395" s="10" t="s">
        <v>388</v>
      </c>
      <c r="G395" s="7" t="s">
        <v>4</v>
      </c>
      <c r="H395" s="10" t="s">
        <v>499</v>
      </c>
      <c r="I395" s="7">
        <v>23</v>
      </c>
      <c r="J395" s="7">
        <v>56</v>
      </c>
      <c r="K395" s="7">
        <v>21</v>
      </c>
      <c r="L395" s="7" t="s">
        <v>16</v>
      </c>
      <c r="M395" s="7">
        <v>1</v>
      </c>
      <c r="N395" s="7">
        <v>2</v>
      </c>
      <c r="O395" s="6" t="s">
        <v>24</v>
      </c>
      <c r="P395" s="6" t="s">
        <v>120</v>
      </c>
      <c r="Q395" s="7" t="b">
        <v>1</v>
      </c>
      <c r="R395" s="7" t="b">
        <v>1</v>
      </c>
      <c r="S395" s="7" t="s">
        <v>19</v>
      </c>
      <c r="T395" s="7" t="b">
        <v>1</v>
      </c>
      <c r="U395" s="11">
        <v>53</v>
      </c>
      <c r="V395" s="11" t="s">
        <v>20</v>
      </c>
      <c r="W395" s="12">
        <v>1.45</v>
      </c>
      <c r="X395" s="12">
        <f t="shared" si="75"/>
        <v>1.25</v>
      </c>
      <c r="Y395" s="13"/>
      <c r="Z395" s="7">
        <f t="shared" si="78"/>
        <v>10</v>
      </c>
      <c r="AA395">
        <f t="shared" si="79"/>
        <v>10</v>
      </c>
      <c r="AB395">
        <f t="shared" si="80"/>
        <v>5</v>
      </c>
      <c r="AC395">
        <f t="shared" si="81"/>
        <v>10</v>
      </c>
      <c r="AD395" s="7">
        <f t="shared" si="82"/>
        <v>85</v>
      </c>
      <c r="AE395" s="7" t="str">
        <f t="shared" si="83"/>
        <v>HT Under 1.5 Goals</v>
      </c>
      <c r="AF395" s="14"/>
      <c r="AG395" s="14" t="str">
        <f t="shared" si="84"/>
        <v>HT Under 1.5 Goals</v>
      </c>
      <c r="AH395" s="14" t="str">
        <f t="shared" si="85"/>
        <v>WON</v>
      </c>
      <c r="AI395" s="14"/>
      <c r="AJ395" s="14" t="str">
        <f t="shared" si="76"/>
        <v>WON</v>
      </c>
      <c r="AL395" s="7" t="str">
        <f t="shared" si="86"/>
        <v>Prime</v>
      </c>
      <c r="AM395" s="21">
        <f t="shared" si="77"/>
        <v>81.099999999999994</v>
      </c>
    </row>
    <row r="396" spans="3:39">
      <c r="C396" t="s">
        <v>11</v>
      </c>
      <c r="D396" s="10" t="s">
        <v>347</v>
      </c>
      <c r="E396" s="15">
        <v>0.58333333333333337</v>
      </c>
      <c r="F396" s="10" t="s">
        <v>350</v>
      </c>
      <c r="G396" s="7" t="s">
        <v>4</v>
      </c>
      <c r="H396" s="10" t="s">
        <v>356</v>
      </c>
      <c r="I396" s="7">
        <v>21</v>
      </c>
      <c r="J396" s="7">
        <v>50</v>
      </c>
      <c r="K396" s="7">
        <v>29</v>
      </c>
      <c r="L396" s="7" t="s">
        <v>16</v>
      </c>
      <c r="M396" s="7">
        <v>1</v>
      </c>
      <c r="N396" s="7">
        <v>8</v>
      </c>
      <c r="O396" s="6" t="s">
        <v>61</v>
      </c>
      <c r="P396" s="6" t="s">
        <v>454</v>
      </c>
      <c r="Q396" s="7">
        <v>50</v>
      </c>
      <c r="R396" s="7" t="b">
        <v>1</v>
      </c>
      <c r="S396" s="7" t="s">
        <v>19</v>
      </c>
      <c r="T396" s="7" t="s">
        <v>19</v>
      </c>
      <c r="U396" s="11">
        <v>60</v>
      </c>
      <c r="V396" s="11"/>
      <c r="W396" s="12">
        <v>1.5</v>
      </c>
      <c r="X396" s="12">
        <f t="shared" si="75"/>
        <v>1.3</v>
      </c>
      <c r="Y396" s="13"/>
      <c r="Z396" s="7">
        <f t="shared" si="78"/>
        <v>0</v>
      </c>
      <c r="AA396">
        <f t="shared" si="79"/>
        <v>5</v>
      </c>
      <c r="AB396">
        <f t="shared" si="80"/>
        <v>5</v>
      </c>
      <c r="AC396">
        <f t="shared" si="81"/>
        <v>0</v>
      </c>
      <c r="AD396" s="7">
        <f t="shared" si="82"/>
        <v>60</v>
      </c>
      <c r="AE396" s="7" t="str">
        <f t="shared" si="83"/>
        <v>HT Under 1.5 Goals</v>
      </c>
      <c r="AF396" s="14"/>
      <c r="AG396" s="14" t="str">
        <f t="shared" si="84"/>
        <v>HT Over 0.5 Goals</v>
      </c>
      <c r="AH396" s="14" t="str">
        <f t="shared" si="85"/>
        <v>LOST</v>
      </c>
      <c r="AI396" s="14"/>
      <c r="AJ396" s="14" t="str">
        <f t="shared" si="76"/>
        <v>LOST</v>
      </c>
      <c r="AL396" s="7" t="str">
        <f t="shared" si="86"/>
        <v>…</v>
      </c>
      <c r="AM396" s="21">
        <f t="shared" si="77"/>
        <v>74.625</v>
      </c>
    </row>
    <row r="397" spans="3:39">
      <c r="C397" t="s">
        <v>11</v>
      </c>
      <c r="D397" s="10" t="s">
        <v>347</v>
      </c>
      <c r="E397" s="15">
        <v>0.58333333333333337</v>
      </c>
      <c r="F397" s="10" t="s">
        <v>357</v>
      </c>
      <c r="G397" s="7" t="s">
        <v>4</v>
      </c>
      <c r="H397" s="10" t="s">
        <v>800</v>
      </c>
      <c r="I397" s="7">
        <v>22</v>
      </c>
      <c r="J397" s="7">
        <v>57</v>
      </c>
      <c r="K397" s="7">
        <v>21</v>
      </c>
      <c r="L397" s="7" t="s">
        <v>16</v>
      </c>
      <c r="M397" s="7">
        <v>1</v>
      </c>
      <c r="N397" s="7">
        <v>1</v>
      </c>
      <c r="O397" s="6" t="s">
        <v>24</v>
      </c>
      <c r="P397" s="6" t="s">
        <v>69</v>
      </c>
      <c r="Q397" s="7" t="b">
        <v>1</v>
      </c>
      <c r="R397" s="7" t="b">
        <v>1</v>
      </c>
      <c r="S397" s="7" t="s">
        <v>19</v>
      </c>
      <c r="T397" s="7" t="b">
        <v>1</v>
      </c>
      <c r="U397" s="11">
        <v>66</v>
      </c>
      <c r="V397" s="11" t="s">
        <v>42</v>
      </c>
      <c r="W397" s="12">
        <v>1.6</v>
      </c>
      <c r="X397" s="12">
        <f t="shared" si="75"/>
        <v>1.3</v>
      </c>
      <c r="Y397" s="13"/>
      <c r="Z397" s="7">
        <f t="shared" si="78"/>
        <v>10</v>
      </c>
      <c r="AA397">
        <f t="shared" si="79"/>
        <v>10</v>
      </c>
      <c r="AB397">
        <f t="shared" si="80"/>
        <v>10</v>
      </c>
      <c r="AC397">
        <f t="shared" si="81"/>
        <v>5</v>
      </c>
      <c r="AD397" s="7">
        <f t="shared" si="82"/>
        <v>85</v>
      </c>
      <c r="AE397" s="7" t="str">
        <f t="shared" si="83"/>
        <v>HT Under 1.5 Goals</v>
      </c>
      <c r="AF397" s="14"/>
      <c r="AG397" s="14" t="str">
        <f t="shared" si="84"/>
        <v>HT Under 1.5 Goals</v>
      </c>
      <c r="AH397" s="14" t="str">
        <f t="shared" si="85"/>
        <v>WON</v>
      </c>
      <c r="AI397" s="14"/>
      <c r="AJ397" s="14" t="str">
        <f t="shared" si="76"/>
        <v>WON</v>
      </c>
      <c r="AL397" s="7" t="str">
        <f t="shared" si="86"/>
        <v>Prime</v>
      </c>
      <c r="AM397" s="21">
        <f t="shared" si="77"/>
        <v>85.012500000000003</v>
      </c>
    </row>
    <row r="398" spans="3:39">
      <c r="C398" t="s">
        <v>11</v>
      </c>
      <c r="D398" s="10" t="s">
        <v>569</v>
      </c>
      <c r="E398" s="15">
        <v>0.66666666666666663</v>
      </c>
      <c r="F398" s="10" t="s">
        <v>801</v>
      </c>
      <c r="G398" s="7" t="s">
        <v>4</v>
      </c>
      <c r="H398" s="10" t="s">
        <v>802</v>
      </c>
      <c r="I398" s="7">
        <v>26</v>
      </c>
      <c r="J398" s="7">
        <v>52</v>
      </c>
      <c r="K398" s="7">
        <v>23</v>
      </c>
      <c r="L398" s="7" t="s">
        <v>16</v>
      </c>
      <c r="M398" s="7">
        <v>1</v>
      </c>
      <c r="N398" s="7">
        <v>3</v>
      </c>
      <c r="O398" s="6" t="s">
        <v>120</v>
      </c>
      <c r="P398" s="6" t="s">
        <v>61</v>
      </c>
      <c r="Q398" s="7">
        <v>52</v>
      </c>
      <c r="R398" s="7" t="b">
        <v>1</v>
      </c>
      <c r="S398" s="7" t="s">
        <v>19</v>
      </c>
      <c r="T398" s="7" t="b">
        <v>1</v>
      </c>
      <c r="U398" s="11">
        <v>54</v>
      </c>
      <c r="V398" s="11" t="s">
        <v>42</v>
      </c>
      <c r="W398" s="12">
        <v>1.6</v>
      </c>
      <c r="X398" s="12">
        <f t="shared" si="75"/>
        <v>1.3</v>
      </c>
      <c r="Y398" s="13"/>
      <c r="Z398" s="7">
        <f t="shared" si="78"/>
        <v>0</v>
      </c>
      <c r="AA398">
        <f t="shared" si="79"/>
        <v>10</v>
      </c>
      <c r="AB398">
        <f t="shared" si="80"/>
        <v>5</v>
      </c>
      <c r="AC398">
        <f t="shared" si="81"/>
        <v>5</v>
      </c>
      <c r="AD398" s="7">
        <f t="shared" si="82"/>
        <v>70</v>
      </c>
      <c r="AE398" s="7" t="str">
        <f t="shared" si="83"/>
        <v>HT Under 1.5 Goals</v>
      </c>
      <c r="AF398" s="14"/>
      <c r="AG398" s="14" t="str">
        <f t="shared" si="84"/>
        <v>HT Under 1.5 Goals</v>
      </c>
      <c r="AH398" s="14" t="str">
        <f t="shared" si="85"/>
        <v>WON</v>
      </c>
      <c r="AI398" s="14"/>
      <c r="AJ398" s="14" t="str">
        <f t="shared" si="76"/>
        <v>WON</v>
      </c>
      <c r="AL398" s="7" t="str">
        <f t="shared" si="86"/>
        <v>…</v>
      </c>
      <c r="AM398" s="21">
        <f t="shared" si="77"/>
        <v>79.05</v>
      </c>
    </row>
    <row r="399" spans="3:39">
      <c r="D399" s="10" t="s">
        <v>76</v>
      </c>
      <c r="E399" s="15">
        <v>0.70833333333333337</v>
      </c>
      <c r="F399" s="10" t="s">
        <v>803</v>
      </c>
      <c r="G399" s="7" t="s">
        <v>4</v>
      </c>
      <c r="H399" s="10" t="s">
        <v>80</v>
      </c>
      <c r="I399" s="7">
        <v>37</v>
      </c>
      <c r="J399" s="7">
        <v>44</v>
      </c>
      <c r="K399" s="7">
        <v>19</v>
      </c>
      <c r="L399" s="7" t="s">
        <v>16</v>
      </c>
      <c r="M399" s="7">
        <v>1</v>
      </c>
      <c r="N399" s="7">
        <v>18</v>
      </c>
      <c r="O399" s="6" t="s">
        <v>24</v>
      </c>
      <c r="P399" s="6" t="s">
        <v>75</v>
      </c>
      <c r="Q399" s="7">
        <v>44</v>
      </c>
      <c r="R399" s="7" t="b">
        <v>1</v>
      </c>
      <c r="S399" s="7" t="s">
        <v>19</v>
      </c>
      <c r="T399" s="7" t="s">
        <v>19</v>
      </c>
      <c r="U399" s="11">
        <v>33</v>
      </c>
      <c r="V399" s="11" t="s">
        <v>48</v>
      </c>
      <c r="W399" s="12">
        <v>1.55</v>
      </c>
      <c r="X399" s="12">
        <f t="shared" si="75"/>
        <v>1.3</v>
      </c>
      <c r="Y399" s="13"/>
      <c r="Z399" s="7">
        <f t="shared" si="78"/>
        <v>0</v>
      </c>
      <c r="AA399">
        <f t="shared" si="79"/>
        <v>0</v>
      </c>
      <c r="AB399">
        <f t="shared" si="80"/>
        <v>0</v>
      </c>
      <c r="AC399">
        <f t="shared" si="81"/>
        <v>0</v>
      </c>
      <c r="AD399" s="7">
        <f t="shared" si="82"/>
        <v>50</v>
      </c>
      <c r="AE399" s="7" t="str">
        <f t="shared" si="83"/>
        <v>HT Over 0.5 Goals</v>
      </c>
      <c r="AF399" s="14"/>
      <c r="AG399" s="14" t="str">
        <f t="shared" si="84"/>
        <v>HT Under 1.5 Goals</v>
      </c>
      <c r="AH399" s="14" t="str">
        <f t="shared" si="85"/>
        <v>LOST</v>
      </c>
      <c r="AI399" s="14"/>
      <c r="AJ399" s="14" t="str">
        <f t="shared" si="76"/>
        <v>LOST</v>
      </c>
      <c r="AL399" s="7" t="str">
        <f t="shared" si="86"/>
        <v>…</v>
      </c>
      <c r="AM399" s="21">
        <f t="shared" si="77"/>
        <v>40</v>
      </c>
    </row>
    <row r="400" spans="3:39">
      <c r="C400" t="s">
        <v>11</v>
      </c>
      <c r="D400" s="10" t="s">
        <v>88</v>
      </c>
      <c r="E400" s="15">
        <v>0.72916666666666663</v>
      </c>
      <c r="F400" s="10" t="s">
        <v>478</v>
      </c>
      <c r="G400" s="7" t="s">
        <v>4</v>
      </c>
      <c r="H400" s="10" t="s">
        <v>804</v>
      </c>
      <c r="I400" s="7">
        <v>29</v>
      </c>
      <c r="J400" s="7">
        <v>60</v>
      </c>
      <c r="K400" s="7">
        <v>11</v>
      </c>
      <c r="L400" s="7" t="s">
        <v>16</v>
      </c>
      <c r="M400" s="7">
        <v>2</v>
      </c>
      <c r="N400" s="7">
        <v>18</v>
      </c>
      <c r="O400" s="6" t="s">
        <v>24</v>
      </c>
      <c r="P400" s="6" t="s">
        <v>47</v>
      </c>
      <c r="Q400" s="7" t="b">
        <v>1</v>
      </c>
      <c r="R400" s="7" t="b">
        <v>1</v>
      </c>
      <c r="S400" s="7" t="s">
        <v>19</v>
      </c>
      <c r="T400" s="7" t="s">
        <v>19</v>
      </c>
      <c r="U400" s="11">
        <v>70</v>
      </c>
      <c r="V400" s="11" t="s">
        <v>20</v>
      </c>
      <c r="W400" s="12">
        <v>1.6</v>
      </c>
      <c r="X400" s="12">
        <f t="shared" si="75"/>
        <v>1.3</v>
      </c>
      <c r="Y400" s="13"/>
      <c r="Z400" s="7">
        <f t="shared" si="78"/>
        <v>10</v>
      </c>
      <c r="AA400">
        <f t="shared" si="79"/>
        <v>0</v>
      </c>
      <c r="AB400">
        <f t="shared" si="80"/>
        <v>10</v>
      </c>
      <c r="AC400">
        <f t="shared" si="81"/>
        <v>10</v>
      </c>
      <c r="AD400" s="7">
        <f t="shared" si="82"/>
        <v>80</v>
      </c>
      <c r="AE400" s="7" t="str">
        <f t="shared" si="83"/>
        <v>HT Under 1.5 Goals</v>
      </c>
      <c r="AF400" s="14"/>
      <c r="AG400" s="14" t="str">
        <f t="shared" si="84"/>
        <v>HT Under 1.5 Goals</v>
      </c>
      <c r="AH400" s="14" t="str">
        <f t="shared" si="85"/>
        <v>WON</v>
      </c>
      <c r="AI400" s="14"/>
      <c r="AJ400" s="14" t="str">
        <f t="shared" si="76"/>
        <v>WON</v>
      </c>
      <c r="AL400" s="7" t="str">
        <f t="shared" si="86"/>
        <v>…</v>
      </c>
      <c r="AM400" s="21">
        <f t="shared" si="77"/>
        <v>72.75</v>
      </c>
    </row>
    <row r="401" spans="3:39">
      <c r="D401" s="10" t="s">
        <v>285</v>
      </c>
      <c r="E401" s="15">
        <v>0.72916666666666663</v>
      </c>
      <c r="F401" s="10" t="s">
        <v>805</v>
      </c>
      <c r="G401" s="7" t="s">
        <v>4</v>
      </c>
      <c r="H401" s="10" t="s">
        <v>407</v>
      </c>
      <c r="I401" s="7">
        <v>38</v>
      </c>
      <c r="J401" s="7">
        <v>47</v>
      </c>
      <c r="K401" s="7">
        <v>15</v>
      </c>
      <c r="L401" s="7" t="s">
        <v>16</v>
      </c>
      <c r="M401" s="7">
        <v>1</v>
      </c>
      <c r="N401" s="7">
        <v>23</v>
      </c>
      <c r="O401" s="6" t="s">
        <v>24</v>
      </c>
      <c r="P401" s="6" t="s">
        <v>69</v>
      </c>
      <c r="Q401" s="7">
        <v>47</v>
      </c>
      <c r="R401" s="7" t="b">
        <v>1</v>
      </c>
      <c r="S401" s="7" t="s">
        <v>19</v>
      </c>
      <c r="T401" s="7" t="s">
        <v>19</v>
      </c>
      <c r="U401" s="11">
        <v>48</v>
      </c>
      <c r="V401" s="11" t="s">
        <v>48</v>
      </c>
      <c r="W401" s="12">
        <v>1.6</v>
      </c>
      <c r="X401" s="12">
        <f t="shared" si="75"/>
        <v>1.3</v>
      </c>
      <c r="Y401" s="13"/>
      <c r="Z401" s="7">
        <f t="shared" si="78"/>
        <v>0</v>
      </c>
      <c r="AA401">
        <f t="shared" si="79"/>
        <v>0</v>
      </c>
      <c r="AB401">
        <f t="shared" si="80"/>
        <v>0</v>
      </c>
      <c r="AC401">
        <f t="shared" si="81"/>
        <v>0</v>
      </c>
      <c r="AD401" s="7">
        <f t="shared" si="82"/>
        <v>50</v>
      </c>
      <c r="AE401" s="7" t="str">
        <f t="shared" si="83"/>
        <v>HT Over 0.5 Goals</v>
      </c>
      <c r="AF401" s="14"/>
      <c r="AG401" s="14" t="str">
        <f t="shared" si="84"/>
        <v>HT Under 1.5 Goals</v>
      </c>
      <c r="AH401" s="14" t="str">
        <f t="shared" si="85"/>
        <v>LOST</v>
      </c>
      <c r="AI401" s="14"/>
      <c r="AJ401" s="14" t="str">
        <f t="shared" si="76"/>
        <v>LOST</v>
      </c>
      <c r="AL401" s="7" t="str">
        <f t="shared" si="86"/>
        <v>…</v>
      </c>
      <c r="AM401" s="21">
        <f t="shared" si="77"/>
        <v>40</v>
      </c>
    </row>
    <row r="402" spans="3:39">
      <c r="C402" t="s">
        <v>11</v>
      </c>
      <c r="D402" s="10" t="s">
        <v>363</v>
      </c>
      <c r="E402" s="15">
        <v>0.73958333333333337</v>
      </c>
      <c r="F402" s="10" t="s">
        <v>806</v>
      </c>
      <c r="G402" s="7" t="s">
        <v>4</v>
      </c>
      <c r="H402" s="10" t="s">
        <v>375</v>
      </c>
      <c r="I402" s="7">
        <v>14</v>
      </c>
      <c r="J402" s="7">
        <v>76</v>
      </c>
      <c r="K402" s="7">
        <v>10</v>
      </c>
      <c r="L402" s="7" t="s">
        <v>16</v>
      </c>
      <c r="M402" s="7">
        <v>1</v>
      </c>
      <c r="N402" s="7">
        <v>4</v>
      </c>
      <c r="O402" s="6" t="s">
        <v>24</v>
      </c>
      <c r="P402" s="6" t="s">
        <v>120</v>
      </c>
      <c r="Q402" s="7" t="b">
        <v>1</v>
      </c>
      <c r="R402" s="7" t="b">
        <v>1</v>
      </c>
      <c r="S402" s="7" t="s">
        <v>19</v>
      </c>
      <c r="T402" s="7" t="b">
        <v>1</v>
      </c>
      <c r="U402" s="11">
        <v>63</v>
      </c>
      <c r="V402" s="11" t="s">
        <v>48</v>
      </c>
      <c r="W402" s="12">
        <v>1.65</v>
      </c>
      <c r="X402" s="12">
        <f t="shared" si="75"/>
        <v>1.35</v>
      </c>
      <c r="Y402" s="13"/>
      <c r="Z402" s="7">
        <f t="shared" si="78"/>
        <v>10</v>
      </c>
      <c r="AA402">
        <f t="shared" si="79"/>
        <v>10</v>
      </c>
      <c r="AB402">
        <f t="shared" si="80"/>
        <v>10</v>
      </c>
      <c r="AC402">
        <f t="shared" si="81"/>
        <v>0</v>
      </c>
      <c r="AD402" s="7">
        <f t="shared" si="82"/>
        <v>80</v>
      </c>
      <c r="AE402" s="7" t="str">
        <f t="shared" si="83"/>
        <v>HT Under 1.5 Goals</v>
      </c>
      <c r="AF402" s="14"/>
      <c r="AG402" s="14" t="str">
        <f t="shared" si="84"/>
        <v>HT Under 1.5 Goals</v>
      </c>
      <c r="AH402" s="14" t="str">
        <f t="shared" si="85"/>
        <v>WON</v>
      </c>
      <c r="AI402" s="14"/>
      <c r="AJ402" s="14" t="str">
        <f t="shared" si="76"/>
        <v>WON</v>
      </c>
      <c r="AL402" s="7" t="str">
        <f t="shared" si="86"/>
        <v>Prime</v>
      </c>
      <c r="AM402" s="21">
        <f t="shared" si="77"/>
        <v>87.35</v>
      </c>
    </row>
    <row r="403" spans="3:39">
      <c r="D403" s="10" t="s">
        <v>217</v>
      </c>
      <c r="E403" s="15">
        <v>0.79166666666666663</v>
      </c>
      <c r="F403" s="10" t="s">
        <v>807</v>
      </c>
      <c r="G403" s="7" t="s">
        <v>4</v>
      </c>
      <c r="H403" s="10" t="s">
        <v>220</v>
      </c>
      <c r="I403" s="7">
        <v>35</v>
      </c>
      <c r="J403" s="7">
        <v>43</v>
      </c>
      <c r="K403" s="7">
        <v>22</v>
      </c>
      <c r="L403" s="7" t="s">
        <v>16</v>
      </c>
      <c r="M403" s="7">
        <v>1</v>
      </c>
      <c r="N403" s="7">
        <v>13</v>
      </c>
      <c r="O403" s="6" t="s">
        <v>47</v>
      </c>
      <c r="P403" s="6" t="s">
        <v>75</v>
      </c>
      <c r="Q403" s="7">
        <v>43</v>
      </c>
      <c r="R403" s="7" t="b">
        <v>1</v>
      </c>
      <c r="S403" s="7" t="s">
        <v>19</v>
      </c>
      <c r="T403" s="7" t="s">
        <v>19</v>
      </c>
      <c r="U403" s="11">
        <v>45</v>
      </c>
      <c r="V403" s="11" t="s">
        <v>48</v>
      </c>
      <c r="W403" s="12">
        <v>1.4</v>
      </c>
      <c r="X403" s="12">
        <f t="shared" si="75"/>
        <v>1.25</v>
      </c>
      <c r="Y403" s="13"/>
      <c r="Z403" s="7">
        <f t="shared" si="78"/>
        <v>0</v>
      </c>
      <c r="AA403">
        <f t="shared" si="79"/>
        <v>5</v>
      </c>
      <c r="AB403">
        <f t="shared" si="80"/>
        <v>0</v>
      </c>
      <c r="AC403">
        <f t="shared" si="81"/>
        <v>0</v>
      </c>
      <c r="AD403" s="7">
        <f t="shared" si="82"/>
        <v>55</v>
      </c>
      <c r="AE403" s="7" t="str">
        <f t="shared" si="83"/>
        <v>HT Over 0.5 Goals</v>
      </c>
      <c r="AF403" s="14"/>
      <c r="AG403" s="14" t="str">
        <f t="shared" si="84"/>
        <v>HT Under 1.5 Goals</v>
      </c>
      <c r="AH403" s="14" t="str">
        <f t="shared" si="85"/>
        <v>WON</v>
      </c>
      <c r="AI403" s="14"/>
      <c r="AJ403" s="14" t="str">
        <f t="shared" si="76"/>
        <v>WON</v>
      </c>
      <c r="AL403" s="7" t="str">
        <f t="shared" si="86"/>
        <v>…</v>
      </c>
      <c r="AM403" s="21">
        <f t="shared" si="77"/>
        <v>42</v>
      </c>
    </row>
    <row r="404" spans="3:39">
      <c r="D404" s="10" t="s">
        <v>217</v>
      </c>
      <c r="E404" s="15">
        <v>0.79166666666666663</v>
      </c>
      <c r="F404" s="10" t="s">
        <v>808</v>
      </c>
      <c r="G404" s="7" t="s">
        <v>4</v>
      </c>
      <c r="H404" s="10" t="s">
        <v>416</v>
      </c>
      <c r="I404" s="7">
        <v>37</v>
      </c>
      <c r="J404" s="7">
        <v>46</v>
      </c>
      <c r="K404" s="7">
        <v>17</v>
      </c>
      <c r="L404" s="7" t="s">
        <v>16</v>
      </c>
      <c r="M404" s="7">
        <v>1</v>
      </c>
      <c r="N404" s="7">
        <v>20</v>
      </c>
      <c r="O404" s="6" t="s">
        <v>120</v>
      </c>
      <c r="P404" s="6" t="s">
        <v>120</v>
      </c>
      <c r="Q404" s="7">
        <v>46</v>
      </c>
      <c r="R404" s="7" t="b">
        <v>1</v>
      </c>
      <c r="S404" s="7" t="s">
        <v>19</v>
      </c>
      <c r="T404" s="7" t="s">
        <v>19</v>
      </c>
      <c r="U404" s="11">
        <v>30</v>
      </c>
      <c r="V404" s="11" t="s">
        <v>48</v>
      </c>
      <c r="W404" s="12">
        <v>1.5</v>
      </c>
      <c r="X404" s="12">
        <f t="shared" si="75"/>
        <v>1.3</v>
      </c>
      <c r="Y404" s="13"/>
      <c r="Z404" s="7">
        <f t="shared" si="78"/>
        <v>0</v>
      </c>
      <c r="AA404">
        <f t="shared" si="79"/>
        <v>0</v>
      </c>
      <c r="AB404">
        <f t="shared" si="80"/>
        <v>0</v>
      </c>
      <c r="AC404">
        <f t="shared" si="81"/>
        <v>0</v>
      </c>
      <c r="AD404" s="7">
        <f t="shared" si="82"/>
        <v>50</v>
      </c>
      <c r="AE404" s="7" t="str">
        <f t="shared" si="83"/>
        <v>HT Over 0.5 Goals</v>
      </c>
      <c r="AF404" s="14"/>
      <c r="AG404" s="14" t="str">
        <f t="shared" si="84"/>
        <v>HT Under 1.5 Goals</v>
      </c>
      <c r="AH404" s="14" t="str">
        <f t="shared" si="85"/>
        <v>WON</v>
      </c>
      <c r="AI404" s="14"/>
      <c r="AJ404" s="14" t="str">
        <f t="shared" si="76"/>
        <v>WON</v>
      </c>
      <c r="AL404" s="7" t="str">
        <f t="shared" si="86"/>
        <v>…</v>
      </c>
      <c r="AM404" s="21">
        <f t="shared" si="77"/>
        <v>40</v>
      </c>
    </row>
    <row r="405" spans="3:39">
      <c r="C405" t="s">
        <v>11</v>
      </c>
      <c r="D405" s="10" t="s">
        <v>417</v>
      </c>
      <c r="E405" s="15">
        <v>0.79166666666666663</v>
      </c>
      <c r="F405" s="10" t="s">
        <v>809</v>
      </c>
      <c r="G405" s="7" t="s">
        <v>4</v>
      </c>
      <c r="H405" s="10" t="s">
        <v>810</v>
      </c>
      <c r="I405" s="7">
        <v>35</v>
      </c>
      <c r="J405" s="7">
        <v>52</v>
      </c>
      <c r="K405" s="7">
        <v>13</v>
      </c>
      <c r="L405" s="7" t="s">
        <v>16</v>
      </c>
      <c r="M405" s="7">
        <v>1</v>
      </c>
      <c r="N405" s="7">
        <v>22</v>
      </c>
      <c r="O405" s="6" t="s">
        <v>24</v>
      </c>
      <c r="P405" s="6" t="s">
        <v>61</v>
      </c>
      <c r="Q405" s="7">
        <v>52</v>
      </c>
      <c r="R405" s="7" t="b">
        <v>1</v>
      </c>
      <c r="S405" s="7" t="s">
        <v>19</v>
      </c>
      <c r="T405" s="7" t="s">
        <v>19</v>
      </c>
      <c r="U405" s="11">
        <v>57</v>
      </c>
      <c r="V405" s="11" t="s">
        <v>48</v>
      </c>
      <c r="W405" s="12">
        <v>1.5</v>
      </c>
      <c r="X405" s="12">
        <f t="shared" si="75"/>
        <v>1.3</v>
      </c>
      <c r="Y405" s="13"/>
      <c r="Z405" s="7">
        <f t="shared" si="78"/>
        <v>0</v>
      </c>
      <c r="AA405">
        <f t="shared" si="79"/>
        <v>0</v>
      </c>
      <c r="AB405">
        <f t="shared" si="80"/>
        <v>5</v>
      </c>
      <c r="AC405">
        <f t="shared" si="81"/>
        <v>0</v>
      </c>
      <c r="AD405" s="7">
        <f t="shared" si="82"/>
        <v>55</v>
      </c>
      <c r="AE405" s="7" t="str">
        <f t="shared" si="83"/>
        <v>HT Over 0.5 Goals</v>
      </c>
      <c r="AF405" s="14"/>
      <c r="AG405" s="14" t="str">
        <f t="shared" si="84"/>
        <v>HT Under 1.5 Goals</v>
      </c>
      <c r="AH405" s="14" t="str">
        <f t="shared" si="85"/>
        <v>LOST</v>
      </c>
      <c r="AI405" s="14"/>
      <c r="AJ405" s="14" t="str">
        <f t="shared" si="76"/>
        <v>LOST</v>
      </c>
      <c r="AL405" s="7" t="str">
        <f t="shared" si="86"/>
        <v>…</v>
      </c>
      <c r="AM405" s="21">
        <f t="shared" si="77"/>
        <v>67.650000000000006</v>
      </c>
    </row>
    <row r="406" spans="3:39">
      <c r="C406" t="s">
        <v>11</v>
      </c>
      <c r="D406" s="10" t="s">
        <v>294</v>
      </c>
      <c r="E406" s="15">
        <v>0.79166666666666663</v>
      </c>
      <c r="F406" s="10" t="s">
        <v>522</v>
      </c>
      <c r="G406" s="7" t="s">
        <v>4</v>
      </c>
      <c r="H406" s="10" t="s">
        <v>420</v>
      </c>
      <c r="I406" s="7">
        <v>23</v>
      </c>
      <c r="J406" s="7">
        <v>66</v>
      </c>
      <c r="K406" s="7">
        <v>11</v>
      </c>
      <c r="L406" s="7" t="s">
        <v>16</v>
      </c>
      <c r="M406" s="7" t="s">
        <v>16</v>
      </c>
      <c r="N406" s="7">
        <v>12</v>
      </c>
      <c r="O406" s="6" t="s">
        <v>24</v>
      </c>
      <c r="P406" s="6" t="s">
        <v>120</v>
      </c>
      <c r="Q406" s="7" t="b">
        <v>1</v>
      </c>
      <c r="R406" s="7" t="b">
        <v>1</v>
      </c>
      <c r="S406" s="7" t="b">
        <v>1</v>
      </c>
      <c r="T406" s="7" t="s">
        <v>19</v>
      </c>
      <c r="U406" s="11">
        <v>67</v>
      </c>
      <c r="V406" s="11" t="s">
        <v>20</v>
      </c>
      <c r="W406" s="12">
        <v>1.55</v>
      </c>
      <c r="X406" s="12">
        <f t="shared" si="75"/>
        <v>1.3</v>
      </c>
      <c r="Y406" s="13"/>
      <c r="Z406" s="7">
        <f t="shared" si="78"/>
        <v>10</v>
      </c>
      <c r="AA406">
        <f t="shared" si="79"/>
        <v>5</v>
      </c>
      <c r="AB406">
        <f t="shared" si="80"/>
        <v>10</v>
      </c>
      <c r="AC406">
        <f t="shared" si="81"/>
        <v>10</v>
      </c>
      <c r="AD406" s="7">
        <f t="shared" si="82"/>
        <v>85</v>
      </c>
      <c r="AE406" s="7" t="str">
        <f t="shared" si="83"/>
        <v>HT Under 1.5 Goals</v>
      </c>
      <c r="AF406" s="14"/>
      <c r="AG406" s="14" t="str">
        <f t="shared" si="84"/>
        <v>HT Under 1.5 Goals</v>
      </c>
      <c r="AH406" s="14" t="str">
        <f t="shared" si="85"/>
        <v>WON</v>
      </c>
      <c r="AI406" s="14"/>
      <c r="AJ406" s="14" t="str">
        <f t="shared" si="76"/>
        <v>WON</v>
      </c>
      <c r="AL406" s="7" t="str">
        <f t="shared" si="86"/>
        <v>…</v>
      </c>
      <c r="AM406" s="21">
        <f t="shared" si="77"/>
        <v>82.025000000000006</v>
      </c>
    </row>
    <row r="407" spans="3:39">
      <c r="C407" t="s">
        <v>11</v>
      </c>
      <c r="D407" s="10" t="s">
        <v>294</v>
      </c>
      <c r="E407" s="15">
        <v>0.79166666666666663</v>
      </c>
      <c r="F407" s="10" t="s">
        <v>423</v>
      </c>
      <c r="G407" s="7" t="s">
        <v>4</v>
      </c>
      <c r="H407" s="10" t="s">
        <v>811</v>
      </c>
      <c r="I407" s="7">
        <v>18</v>
      </c>
      <c r="J407" s="7">
        <v>52</v>
      </c>
      <c r="K407" s="7">
        <v>29</v>
      </c>
      <c r="L407" s="7" t="s">
        <v>16</v>
      </c>
      <c r="M407" s="7" t="s">
        <v>16</v>
      </c>
      <c r="N407" s="7">
        <v>11</v>
      </c>
      <c r="O407" s="6" t="s">
        <v>47</v>
      </c>
      <c r="P407" s="6" t="s">
        <v>96</v>
      </c>
      <c r="Q407" s="7">
        <v>52</v>
      </c>
      <c r="R407" s="7" t="b">
        <v>1</v>
      </c>
      <c r="S407" s="7" t="b">
        <v>1</v>
      </c>
      <c r="T407" s="7" t="s">
        <v>19</v>
      </c>
      <c r="U407" s="11">
        <v>51</v>
      </c>
      <c r="V407" s="11" t="s">
        <v>20</v>
      </c>
      <c r="W407" s="12">
        <v>1.65</v>
      </c>
      <c r="X407" s="12">
        <f t="shared" si="75"/>
        <v>1.35</v>
      </c>
      <c r="Y407" s="13"/>
      <c r="Z407" s="7">
        <f t="shared" si="78"/>
        <v>0</v>
      </c>
      <c r="AA407">
        <f t="shared" si="79"/>
        <v>5</v>
      </c>
      <c r="AB407">
        <f t="shared" si="80"/>
        <v>5</v>
      </c>
      <c r="AC407">
        <f t="shared" si="81"/>
        <v>10</v>
      </c>
      <c r="AD407" s="7">
        <f t="shared" si="82"/>
        <v>70</v>
      </c>
      <c r="AE407" s="7" t="str">
        <f t="shared" si="83"/>
        <v>HT Under 1.5 Goals</v>
      </c>
      <c r="AF407" s="14"/>
      <c r="AG407" s="14" t="str">
        <f t="shared" si="84"/>
        <v>HT Under 1.5 Goals</v>
      </c>
      <c r="AH407" s="14" t="str">
        <f t="shared" si="85"/>
        <v>WON</v>
      </c>
      <c r="AI407" s="14"/>
      <c r="AJ407" s="14" t="str">
        <f t="shared" si="76"/>
        <v>WON</v>
      </c>
      <c r="AL407" s="7" t="str">
        <f t="shared" si="86"/>
        <v>…</v>
      </c>
      <c r="AM407" s="21">
        <f t="shared" si="77"/>
        <v>75.45</v>
      </c>
    </row>
    <row r="408" spans="3:39">
      <c r="C408" t="s">
        <v>11</v>
      </c>
      <c r="D408" s="10" t="s">
        <v>294</v>
      </c>
      <c r="E408" s="15">
        <v>0.79166666666666663</v>
      </c>
      <c r="F408" s="10" t="s">
        <v>812</v>
      </c>
      <c r="G408" s="7" t="s">
        <v>4</v>
      </c>
      <c r="H408" s="10" t="s">
        <v>424</v>
      </c>
      <c r="I408" s="7">
        <v>41</v>
      </c>
      <c r="J408" s="7">
        <v>46</v>
      </c>
      <c r="K408" s="7">
        <v>13</v>
      </c>
      <c r="L408" s="7" t="s">
        <v>16</v>
      </c>
      <c r="M408" s="7" t="s">
        <v>16</v>
      </c>
      <c r="N408" s="7">
        <v>28</v>
      </c>
      <c r="O408" s="6" t="s">
        <v>47</v>
      </c>
      <c r="P408" s="6" t="s">
        <v>96</v>
      </c>
      <c r="Q408" s="7">
        <v>46</v>
      </c>
      <c r="R408" s="7" t="b">
        <v>1</v>
      </c>
      <c r="S408" s="7" t="b">
        <v>1</v>
      </c>
      <c r="T408" s="7" t="s">
        <v>19</v>
      </c>
      <c r="U408" s="11">
        <v>58</v>
      </c>
      <c r="V408" s="11" t="s">
        <v>20</v>
      </c>
      <c r="W408" s="12">
        <v>1.6</v>
      </c>
      <c r="X408" s="12">
        <f t="shared" si="75"/>
        <v>1.3</v>
      </c>
      <c r="Y408" s="13"/>
      <c r="Z408" s="7">
        <f t="shared" si="78"/>
        <v>0</v>
      </c>
      <c r="AA408">
        <f t="shared" si="79"/>
        <v>0</v>
      </c>
      <c r="AB408">
        <f t="shared" si="80"/>
        <v>5</v>
      </c>
      <c r="AC408">
        <f t="shared" si="81"/>
        <v>10</v>
      </c>
      <c r="AD408" s="7">
        <f t="shared" si="82"/>
        <v>65</v>
      </c>
      <c r="AE408" s="7" t="str">
        <f t="shared" si="83"/>
        <v>HT Under 1.5 Goals</v>
      </c>
      <c r="AF408" s="14"/>
      <c r="AG408" s="14" t="str">
        <f t="shared" si="84"/>
        <v>HT Under 1.5 Goals</v>
      </c>
      <c r="AH408" s="14" t="str">
        <f t="shared" si="85"/>
        <v>WON</v>
      </c>
      <c r="AI408" s="14"/>
      <c r="AJ408" s="14" t="str">
        <f t="shared" si="76"/>
        <v>WON</v>
      </c>
      <c r="AL408" s="7" t="str">
        <f t="shared" si="86"/>
        <v>…</v>
      </c>
      <c r="AM408" s="21">
        <f t="shared" si="77"/>
        <v>56.6</v>
      </c>
    </row>
    <row r="409" spans="3:39">
      <c r="C409" t="s">
        <v>11</v>
      </c>
      <c r="D409" s="10" t="s">
        <v>294</v>
      </c>
      <c r="E409" s="15">
        <v>0.79166666666666663</v>
      </c>
      <c r="F409" s="10" t="s">
        <v>425</v>
      </c>
      <c r="G409" s="7" t="s">
        <v>4</v>
      </c>
      <c r="H409" s="10" t="s">
        <v>426</v>
      </c>
      <c r="I409" s="7">
        <v>32</v>
      </c>
      <c r="J409" s="7">
        <v>49</v>
      </c>
      <c r="K409" s="7">
        <v>19</v>
      </c>
      <c r="L409" s="7" t="s">
        <v>16</v>
      </c>
      <c r="M409" s="7">
        <v>1</v>
      </c>
      <c r="N409" s="7">
        <v>13</v>
      </c>
      <c r="O409" s="6" t="s">
        <v>69</v>
      </c>
      <c r="P409" s="6" t="s">
        <v>33</v>
      </c>
      <c r="Q409" s="7">
        <v>49</v>
      </c>
      <c r="R409" s="7" t="b">
        <v>1</v>
      </c>
      <c r="S409" s="7" t="s">
        <v>19</v>
      </c>
      <c r="T409" s="7" t="s">
        <v>19</v>
      </c>
      <c r="U409" s="11">
        <v>60</v>
      </c>
      <c r="V409" s="11" t="s">
        <v>48</v>
      </c>
      <c r="W409" s="12">
        <v>1.55</v>
      </c>
      <c r="X409" s="12">
        <f t="shared" si="75"/>
        <v>1.3</v>
      </c>
      <c r="Y409" s="13"/>
      <c r="Z409" s="7">
        <f t="shared" si="78"/>
        <v>0</v>
      </c>
      <c r="AA409">
        <f t="shared" si="79"/>
        <v>5</v>
      </c>
      <c r="AB409">
        <f t="shared" si="80"/>
        <v>5</v>
      </c>
      <c r="AC409">
        <f t="shared" si="81"/>
        <v>0</v>
      </c>
      <c r="AD409" s="7">
        <f t="shared" si="82"/>
        <v>60</v>
      </c>
      <c r="AE409" s="7" t="str">
        <f t="shared" si="83"/>
        <v>HT Under 1.5 Goals</v>
      </c>
      <c r="AF409" s="14"/>
      <c r="AG409" s="14" t="str">
        <f t="shared" si="84"/>
        <v>HT Over 0.5 Goals</v>
      </c>
      <c r="AH409" s="14" t="str">
        <f t="shared" si="85"/>
        <v>LOST</v>
      </c>
      <c r="AI409" s="14"/>
      <c r="AJ409" s="14" t="str">
        <f t="shared" si="76"/>
        <v>LOST</v>
      </c>
      <c r="AL409" s="7" t="str">
        <f t="shared" si="86"/>
        <v>…</v>
      </c>
      <c r="AM409" s="21">
        <f t="shared" si="77"/>
        <v>54</v>
      </c>
    </row>
    <row r="410" spans="3:39">
      <c r="D410" s="10" t="s">
        <v>234</v>
      </c>
      <c r="E410" s="15">
        <v>0.8125</v>
      </c>
      <c r="F410" s="10" t="s">
        <v>247</v>
      </c>
      <c r="G410" s="7" t="s">
        <v>4</v>
      </c>
      <c r="H410" s="10" t="s">
        <v>813</v>
      </c>
      <c r="I410" s="7">
        <v>34</v>
      </c>
      <c r="J410" s="7">
        <v>47</v>
      </c>
      <c r="K410" s="7">
        <v>19</v>
      </c>
      <c r="L410" s="7" t="s">
        <v>16</v>
      </c>
      <c r="M410" s="7">
        <v>1</v>
      </c>
      <c r="N410" s="7">
        <v>15</v>
      </c>
      <c r="O410" s="6" t="s">
        <v>120</v>
      </c>
      <c r="P410" s="6" t="s">
        <v>120</v>
      </c>
      <c r="Q410" s="7">
        <v>47</v>
      </c>
      <c r="R410" s="7" t="b">
        <v>1</v>
      </c>
      <c r="S410" s="7" t="s">
        <v>19</v>
      </c>
      <c r="T410" s="7" t="s">
        <v>19</v>
      </c>
      <c r="U410" s="11">
        <v>45</v>
      </c>
      <c r="V410" s="11" t="s">
        <v>48</v>
      </c>
      <c r="W410" s="12">
        <v>1.75</v>
      </c>
      <c r="X410" s="12">
        <f t="shared" si="75"/>
        <v>1.4</v>
      </c>
      <c r="Y410" s="13"/>
      <c r="Z410" s="7">
        <f t="shared" si="78"/>
        <v>0</v>
      </c>
      <c r="AA410">
        <f t="shared" si="79"/>
        <v>5</v>
      </c>
      <c r="AB410">
        <f t="shared" si="80"/>
        <v>0</v>
      </c>
      <c r="AC410">
        <f t="shared" si="81"/>
        <v>0</v>
      </c>
      <c r="AD410" s="7">
        <f t="shared" si="82"/>
        <v>55</v>
      </c>
      <c r="AE410" s="7" t="str">
        <f t="shared" si="83"/>
        <v>HT Over 0.5 Goals</v>
      </c>
      <c r="AF410" s="14"/>
      <c r="AG410" s="14" t="str">
        <f t="shared" si="84"/>
        <v>HT Under 1.5 Goals</v>
      </c>
      <c r="AH410" s="14" t="str">
        <f t="shared" si="85"/>
        <v>WON</v>
      </c>
      <c r="AI410" s="14"/>
      <c r="AJ410" s="14" t="str">
        <f t="shared" si="76"/>
        <v>WON</v>
      </c>
      <c r="AL410" s="7" t="str">
        <f t="shared" si="86"/>
        <v>…</v>
      </c>
      <c r="AM410" s="21">
        <f t="shared" si="77"/>
        <v>40</v>
      </c>
    </row>
    <row r="411" spans="3:39">
      <c r="D411" s="10" t="s">
        <v>427</v>
      </c>
      <c r="E411" s="15">
        <v>0.8125</v>
      </c>
      <c r="F411" s="10" t="s">
        <v>428</v>
      </c>
      <c r="G411" s="7" t="s">
        <v>4</v>
      </c>
      <c r="H411" s="10" t="s">
        <v>619</v>
      </c>
      <c r="I411" s="7">
        <v>19</v>
      </c>
      <c r="J411" s="7">
        <v>55</v>
      </c>
      <c r="K411" s="7">
        <v>26</v>
      </c>
      <c r="L411" s="7" t="s">
        <v>16</v>
      </c>
      <c r="M411" s="7">
        <v>2</v>
      </c>
      <c r="N411" s="7">
        <v>7</v>
      </c>
      <c r="O411" s="6" t="s">
        <v>33</v>
      </c>
      <c r="P411" s="6" t="s">
        <v>298</v>
      </c>
      <c r="Q411" s="7" t="b">
        <v>1</v>
      </c>
      <c r="R411" s="7" t="b">
        <v>1</v>
      </c>
      <c r="S411" s="7" t="s">
        <v>19</v>
      </c>
      <c r="T411" s="7" t="s">
        <v>19</v>
      </c>
      <c r="U411" s="11">
        <v>61</v>
      </c>
      <c r="V411" s="11" t="s">
        <v>20</v>
      </c>
      <c r="W411" s="12">
        <v>1.6</v>
      </c>
      <c r="X411" s="12">
        <f t="shared" si="75"/>
        <v>1.3</v>
      </c>
      <c r="Y411" s="13"/>
      <c r="Z411" s="7">
        <f t="shared" si="78"/>
        <v>10</v>
      </c>
      <c r="AA411">
        <f t="shared" si="79"/>
        <v>10</v>
      </c>
      <c r="AB411">
        <f t="shared" si="80"/>
        <v>10</v>
      </c>
      <c r="AC411">
        <f t="shared" si="81"/>
        <v>10</v>
      </c>
      <c r="AD411" s="7">
        <f t="shared" si="82"/>
        <v>90</v>
      </c>
      <c r="AE411" s="7" t="str">
        <f t="shared" si="83"/>
        <v>HT Under 1.5 Goals</v>
      </c>
      <c r="AF411" s="14"/>
      <c r="AG411" s="14" t="str">
        <f t="shared" si="84"/>
        <v>HT Over 0.5 Goals</v>
      </c>
      <c r="AH411" s="14" t="str">
        <f t="shared" si="85"/>
        <v>LOST</v>
      </c>
      <c r="AI411" s="14"/>
      <c r="AJ411" s="14" t="str">
        <f t="shared" si="76"/>
        <v>LOST</v>
      </c>
      <c r="AL411" s="7" t="str">
        <f t="shared" si="86"/>
        <v>…</v>
      </c>
      <c r="AM411" s="21">
        <f t="shared" si="77"/>
        <v>77.387500000000003</v>
      </c>
    </row>
    <row r="412" spans="3:39">
      <c r="D412" s="10" t="s">
        <v>430</v>
      </c>
      <c r="E412" s="15">
        <v>0.8125</v>
      </c>
      <c r="F412" s="10" t="s">
        <v>432</v>
      </c>
      <c r="G412" s="7" t="s">
        <v>4</v>
      </c>
      <c r="H412" s="10" t="s">
        <v>431</v>
      </c>
      <c r="I412" s="7">
        <v>20</v>
      </c>
      <c r="J412" s="7">
        <v>64</v>
      </c>
      <c r="K412" s="7">
        <v>16</v>
      </c>
      <c r="L412" s="7" t="s">
        <v>16</v>
      </c>
      <c r="M412" s="7" t="s">
        <v>16</v>
      </c>
      <c r="N412" s="7">
        <v>4</v>
      </c>
      <c r="O412" s="6" t="s">
        <v>24</v>
      </c>
      <c r="P412" s="6" t="s">
        <v>120</v>
      </c>
      <c r="Q412" s="7" t="b">
        <v>1</v>
      </c>
      <c r="R412" s="7" t="b">
        <v>1</v>
      </c>
      <c r="S412" s="7" t="b">
        <v>1</v>
      </c>
      <c r="T412" s="7" t="b">
        <v>1</v>
      </c>
      <c r="U412" s="11">
        <v>59</v>
      </c>
      <c r="V412" s="11" t="s">
        <v>20</v>
      </c>
      <c r="W412" s="12">
        <v>1.5</v>
      </c>
      <c r="X412" s="12">
        <f t="shared" si="75"/>
        <v>1.3</v>
      </c>
      <c r="Y412" s="13"/>
      <c r="Z412" s="7">
        <f t="shared" si="78"/>
        <v>10</v>
      </c>
      <c r="AA412">
        <f t="shared" si="79"/>
        <v>10</v>
      </c>
      <c r="AB412">
        <f t="shared" si="80"/>
        <v>5</v>
      </c>
      <c r="AC412">
        <f t="shared" si="81"/>
        <v>10</v>
      </c>
      <c r="AD412" s="7">
        <f t="shared" si="82"/>
        <v>85</v>
      </c>
      <c r="AE412" s="7" t="str">
        <f t="shared" si="83"/>
        <v>HT Under 1.5 Goals</v>
      </c>
      <c r="AF412" s="14"/>
      <c r="AG412" s="14" t="str">
        <f t="shared" si="84"/>
        <v>HT Under 1.5 Goals</v>
      </c>
      <c r="AH412" s="14" t="str">
        <f t="shared" si="85"/>
        <v>WON</v>
      </c>
      <c r="AI412" s="14"/>
      <c r="AJ412" s="14" t="str">
        <f t="shared" si="76"/>
        <v>WON</v>
      </c>
      <c r="AL412" s="7" t="str">
        <f t="shared" si="86"/>
        <v>…</v>
      </c>
      <c r="AM412" s="21">
        <f t="shared" si="77"/>
        <v>87.8</v>
      </c>
    </row>
    <row r="413" spans="3:39">
      <c r="C413" t="s">
        <v>11</v>
      </c>
      <c r="D413" s="10" t="s">
        <v>257</v>
      </c>
      <c r="E413" s="15">
        <v>0.8125</v>
      </c>
      <c r="F413" s="10" t="s">
        <v>626</v>
      </c>
      <c r="G413" s="7" t="s">
        <v>4</v>
      </c>
      <c r="H413" s="10" t="s">
        <v>259</v>
      </c>
      <c r="I413" s="7">
        <v>33</v>
      </c>
      <c r="J413" s="7">
        <v>58</v>
      </c>
      <c r="K413" s="7">
        <v>10</v>
      </c>
      <c r="L413" s="7" t="s">
        <v>16</v>
      </c>
      <c r="M413" s="7" t="s">
        <v>16</v>
      </c>
      <c r="N413" s="7">
        <v>23</v>
      </c>
      <c r="O413" s="6" t="s">
        <v>24</v>
      </c>
      <c r="P413" s="6" t="s">
        <v>47</v>
      </c>
      <c r="Q413" s="7" t="b">
        <v>1</v>
      </c>
      <c r="R413" s="7" t="b">
        <v>1</v>
      </c>
      <c r="S413" s="7" t="b">
        <v>1</v>
      </c>
      <c r="T413" s="7" t="s">
        <v>19</v>
      </c>
      <c r="U413" s="11">
        <v>67</v>
      </c>
      <c r="V413" s="11" t="s">
        <v>20</v>
      </c>
      <c r="W413" s="12">
        <v>1.45</v>
      </c>
      <c r="X413" s="12">
        <f t="shared" si="75"/>
        <v>1.25</v>
      </c>
      <c r="Y413" s="13"/>
      <c r="Z413" s="7">
        <f t="shared" si="78"/>
        <v>10</v>
      </c>
      <c r="AA413">
        <f t="shared" si="79"/>
        <v>0</v>
      </c>
      <c r="AB413">
        <f t="shared" si="80"/>
        <v>10</v>
      </c>
      <c r="AC413">
        <f t="shared" si="81"/>
        <v>10</v>
      </c>
      <c r="AD413" s="7">
        <f t="shared" si="82"/>
        <v>80</v>
      </c>
      <c r="AE413" s="7" t="str">
        <f t="shared" si="83"/>
        <v>HT Under 1.5 Goals</v>
      </c>
      <c r="AF413" s="14"/>
      <c r="AG413" s="14" t="str">
        <f t="shared" si="84"/>
        <v>HT Under 1.5 Goals</v>
      </c>
      <c r="AH413" s="14" t="str">
        <f t="shared" si="85"/>
        <v>WON</v>
      </c>
      <c r="AI413" s="14"/>
      <c r="AJ413" s="14" t="str">
        <f t="shared" si="76"/>
        <v>WON</v>
      </c>
      <c r="AL413" s="7" t="str">
        <f t="shared" si="86"/>
        <v>…</v>
      </c>
      <c r="AM413" s="21">
        <f t="shared" si="77"/>
        <v>76.525000000000006</v>
      </c>
    </row>
    <row r="414" spans="3:39">
      <c r="C414" t="s">
        <v>11</v>
      </c>
      <c r="D414" s="10" t="s">
        <v>257</v>
      </c>
      <c r="E414" s="15">
        <v>0.8125</v>
      </c>
      <c r="F414" s="10" t="s">
        <v>258</v>
      </c>
      <c r="G414" s="7" t="s">
        <v>4</v>
      </c>
      <c r="H414" s="10" t="s">
        <v>699</v>
      </c>
      <c r="I414" s="7">
        <v>26</v>
      </c>
      <c r="J414" s="7">
        <v>59</v>
      </c>
      <c r="K414" s="7">
        <v>16</v>
      </c>
      <c r="L414" s="7" t="s">
        <v>16</v>
      </c>
      <c r="M414" s="7">
        <v>1</v>
      </c>
      <c r="N414" s="7">
        <v>10</v>
      </c>
      <c r="O414" s="6" t="s">
        <v>47</v>
      </c>
      <c r="P414" s="6" t="s">
        <v>47</v>
      </c>
      <c r="Q414" s="7" t="b">
        <v>1</v>
      </c>
      <c r="R414" s="7" t="b">
        <v>1</v>
      </c>
      <c r="S414" s="7" t="s">
        <v>19</v>
      </c>
      <c r="T414" s="7" t="s">
        <v>19</v>
      </c>
      <c r="U414" s="11">
        <v>62</v>
      </c>
      <c r="V414" s="11" t="s">
        <v>20</v>
      </c>
      <c r="W414" s="12">
        <v>1.5</v>
      </c>
      <c r="X414" s="12">
        <f t="shared" si="75"/>
        <v>1.3</v>
      </c>
      <c r="Y414" s="13"/>
      <c r="Z414" s="7">
        <f t="shared" si="78"/>
        <v>10</v>
      </c>
      <c r="AA414">
        <f t="shared" si="79"/>
        <v>5</v>
      </c>
      <c r="AB414">
        <f t="shared" si="80"/>
        <v>10</v>
      </c>
      <c r="AC414">
        <f t="shared" si="81"/>
        <v>10</v>
      </c>
      <c r="AD414" s="7">
        <f t="shared" si="82"/>
        <v>85</v>
      </c>
      <c r="AE414" s="7" t="str">
        <f t="shared" si="83"/>
        <v>HT Under 1.5 Goals</v>
      </c>
      <c r="AF414" s="14"/>
      <c r="AG414" s="14" t="str">
        <f t="shared" si="84"/>
        <v>HT Under 1.5 Goals</v>
      </c>
      <c r="AH414" s="14" t="str">
        <f t="shared" si="85"/>
        <v>WON</v>
      </c>
      <c r="AI414" s="14"/>
      <c r="AJ414" s="14" t="str">
        <f t="shared" si="76"/>
        <v>WON</v>
      </c>
      <c r="AL414" s="7" t="str">
        <f t="shared" si="86"/>
        <v>Prime</v>
      </c>
      <c r="AM414" s="21">
        <f t="shared" si="77"/>
        <v>75.837500000000006</v>
      </c>
    </row>
    <row r="415" spans="3:39">
      <c r="D415" s="10" t="s">
        <v>814</v>
      </c>
      <c r="E415" s="15">
        <v>0.82291666666666663</v>
      </c>
      <c r="F415" s="10" t="s">
        <v>815</v>
      </c>
      <c r="G415" s="7" t="s">
        <v>4</v>
      </c>
      <c r="H415" s="10" t="s">
        <v>816</v>
      </c>
      <c r="I415" s="7">
        <v>18</v>
      </c>
      <c r="J415" s="7">
        <v>47</v>
      </c>
      <c r="K415" s="7">
        <v>35</v>
      </c>
      <c r="L415" s="7" t="s">
        <v>16</v>
      </c>
      <c r="M415" s="7">
        <v>2</v>
      </c>
      <c r="N415" s="7">
        <v>17</v>
      </c>
      <c r="O415" s="6" t="s">
        <v>61</v>
      </c>
      <c r="P415" s="6" t="s">
        <v>632</v>
      </c>
      <c r="Q415" s="7">
        <v>47</v>
      </c>
      <c r="R415" s="7" t="b">
        <v>1</v>
      </c>
      <c r="S415" s="7" t="s">
        <v>19</v>
      </c>
      <c r="T415" s="7" t="s">
        <v>19</v>
      </c>
      <c r="U415" s="11">
        <v>59</v>
      </c>
      <c r="V415" s="11"/>
      <c r="W415" s="12">
        <v>1.5</v>
      </c>
      <c r="X415" s="12">
        <f t="shared" si="75"/>
        <v>1.3</v>
      </c>
      <c r="Y415" s="13"/>
      <c r="Z415" s="7">
        <f t="shared" si="78"/>
        <v>0</v>
      </c>
      <c r="AA415">
        <f t="shared" si="79"/>
        <v>0</v>
      </c>
      <c r="AB415">
        <f t="shared" si="80"/>
        <v>5</v>
      </c>
      <c r="AC415">
        <f t="shared" si="81"/>
        <v>0</v>
      </c>
      <c r="AD415" s="7">
        <f t="shared" si="82"/>
        <v>55</v>
      </c>
      <c r="AE415" s="7" t="str">
        <f t="shared" si="83"/>
        <v>HT Over 0.5 Goals</v>
      </c>
      <c r="AF415" s="14"/>
      <c r="AG415" s="14" t="str">
        <f t="shared" si="84"/>
        <v>HT Over 0.5 Goals</v>
      </c>
      <c r="AH415" s="14" t="str">
        <f t="shared" si="85"/>
        <v>WON</v>
      </c>
      <c r="AI415" s="14"/>
      <c r="AJ415" s="14" t="str">
        <f t="shared" si="76"/>
        <v>WON</v>
      </c>
      <c r="AL415" s="7" t="str">
        <f t="shared" si="86"/>
        <v>…</v>
      </c>
      <c r="AM415" s="21">
        <f t="shared" si="77"/>
        <v>51.8</v>
      </c>
    </row>
    <row r="416" spans="3:39">
      <c r="C416" t="s">
        <v>11</v>
      </c>
      <c r="D416" s="10" t="s">
        <v>92</v>
      </c>
      <c r="E416" s="15">
        <v>0.95833333333333337</v>
      </c>
      <c r="F416" s="10" t="s">
        <v>450</v>
      </c>
      <c r="G416" s="7" t="s">
        <v>4</v>
      </c>
      <c r="H416" s="10" t="s">
        <v>817</v>
      </c>
      <c r="I416" s="7">
        <v>26</v>
      </c>
      <c r="J416" s="7">
        <v>48</v>
      </c>
      <c r="K416" s="7">
        <v>26</v>
      </c>
      <c r="L416" s="7" t="s">
        <v>16</v>
      </c>
      <c r="M416" s="7" t="s">
        <v>16</v>
      </c>
      <c r="N416" s="7">
        <v>0</v>
      </c>
      <c r="O416" s="6" t="s">
        <v>47</v>
      </c>
      <c r="P416" s="6" t="s">
        <v>96</v>
      </c>
      <c r="Q416" s="7">
        <v>48</v>
      </c>
      <c r="R416" s="7" t="b">
        <v>1</v>
      </c>
      <c r="S416" s="7" t="b">
        <v>1</v>
      </c>
      <c r="T416" s="7" t="b">
        <v>1</v>
      </c>
      <c r="U416" s="11">
        <v>46</v>
      </c>
      <c r="V416" s="11" t="s">
        <v>20</v>
      </c>
      <c r="W416" s="12">
        <v>1.55</v>
      </c>
      <c r="X416" s="12">
        <f t="shared" si="75"/>
        <v>1.3</v>
      </c>
      <c r="Y416" s="13"/>
      <c r="Z416" s="7">
        <f t="shared" si="78"/>
        <v>0</v>
      </c>
      <c r="AA416">
        <f t="shared" si="79"/>
        <v>10</v>
      </c>
      <c r="AB416">
        <f t="shared" si="80"/>
        <v>0</v>
      </c>
      <c r="AC416">
        <f t="shared" si="81"/>
        <v>10</v>
      </c>
      <c r="AD416" s="7">
        <f t="shared" si="82"/>
        <v>70</v>
      </c>
      <c r="AE416" s="7" t="str">
        <f t="shared" si="83"/>
        <v>HT Under 1.5 Goals</v>
      </c>
      <c r="AF416" s="14"/>
      <c r="AG416" s="14" t="str">
        <f t="shared" si="84"/>
        <v>HT Under 1.5 Goals</v>
      </c>
      <c r="AH416" s="14" t="str">
        <f t="shared" si="85"/>
        <v>WON</v>
      </c>
      <c r="AI416" s="14"/>
      <c r="AJ416" s="14" t="str">
        <f t="shared" si="76"/>
        <v>WON</v>
      </c>
      <c r="AL416" s="7" t="str">
        <f t="shared" si="86"/>
        <v>…</v>
      </c>
      <c r="AM416" s="21">
        <f t="shared" si="77"/>
        <v>60</v>
      </c>
    </row>
    <row r="417" spans="3:39">
      <c r="E417" s="15"/>
      <c r="F417" s="10"/>
      <c r="G417" s="7"/>
      <c r="H417" s="10"/>
      <c r="I417" s="7"/>
      <c r="J417" s="7"/>
      <c r="K417" s="7"/>
      <c r="L417" s="7"/>
      <c r="M417" s="7"/>
      <c r="N417" s="7"/>
      <c r="O417" s="6"/>
      <c r="P417" s="6"/>
      <c r="Q417" s="7"/>
      <c r="R417" s="7"/>
      <c r="S417" s="7"/>
      <c r="T417" s="7"/>
      <c r="U417" s="11"/>
      <c r="V417" s="11"/>
      <c r="W417" s="12"/>
      <c r="X417" s="12">
        <f t="shared" si="75"/>
        <v>1.25</v>
      </c>
      <c r="Y417" s="13"/>
      <c r="Z417" s="7">
        <f t="shared" si="78"/>
        <v>0</v>
      </c>
      <c r="AA417">
        <f t="shared" si="79"/>
        <v>10</v>
      </c>
      <c r="AB417">
        <f t="shared" si="80"/>
        <v>0</v>
      </c>
      <c r="AC417">
        <f t="shared" si="81"/>
        <v>0</v>
      </c>
      <c r="AD417" s="7">
        <f t="shared" si="82"/>
        <v>60</v>
      </c>
      <c r="AE417" s="7" t="str">
        <f t="shared" si="83"/>
        <v>HT Under 1.5 Goals</v>
      </c>
      <c r="AF417" s="14"/>
      <c r="AG417" s="14" t="str">
        <f t="shared" si="84"/>
        <v>HT Over 0.5 Goals</v>
      </c>
      <c r="AH417" s="14" t="str">
        <f t="shared" si="85"/>
        <v>LOST</v>
      </c>
      <c r="AI417" s="14"/>
      <c r="AJ417" s="14" t="str">
        <f t="shared" si="76"/>
        <v>LOST</v>
      </c>
      <c r="AL417" s="7" t="str">
        <f t="shared" si="86"/>
        <v>…</v>
      </c>
      <c r="AM417" s="21">
        <f t="shared" si="77"/>
        <v>55</v>
      </c>
    </row>
    <row r="418" spans="3:39">
      <c r="C418" s="2" t="s">
        <v>892</v>
      </c>
      <c r="E418" s="15"/>
      <c r="F418" s="10"/>
      <c r="G418" s="7"/>
      <c r="H418" s="10"/>
      <c r="I418" s="7"/>
      <c r="J418" s="7"/>
      <c r="K418" s="7"/>
      <c r="L418" s="7"/>
      <c r="M418" s="7"/>
      <c r="N418" s="7"/>
      <c r="O418" s="6"/>
      <c r="P418" s="6"/>
      <c r="Q418" s="7"/>
      <c r="R418" s="7"/>
      <c r="S418" s="7"/>
      <c r="T418" s="7"/>
      <c r="U418" s="11"/>
      <c r="V418" s="11"/>
      <c r="W418" s="12"/>
      <c r="X418" s="12">
        <f t="shared" si="75"/>
        <v>1.25</v>
      </c>
      <c r="Y418" s="13"/>
      <c r="Z418" s="7">
        <f t="shared" si="78"/>
        <v>0</v>
      </c>
      <c r="AA418">
        <f t="shared" si="79"/>
        <v>10</v>
      </c>
      <c r="AB418">
        <f t="shared" si="80"/>
        <v>0</v>
      </c>
      <c r="AC418">
        <f t="shared" si="81"/>
        <v>0</v>
      </c>
      <c r="AD418" s="7">
        <f t="shared" si="82"/>
        <v>60</v>
      </c>
      <c r="AE418" s="7" t="str">
        <f t="shared" si="83"/>
        <v>HT Under 1.5 Goals</v>
      </c>
      <c r="AF418" s="14"/>
      <c r="AG418" s="14" t="str">
        <f t="shared" si="84"/>
        <v>HT Over 0.5 Goals</v>
      </c>
      <c r="AH418" s="14" t="str">
        <f t="shared" si="85"/>
        <v>LOST</v>
      </c>
      <c r="AI418" s="14"/>
      <c r="AJ418" s="14" t="str">
        <f t="shared" si="76"/>
        <v>LOST</v>
      </c>
      <c r="AL418" s="7" t="str">
        <f t="shared" si="86"/>
        <v>…</v>
      </c>
      <c r="AM418" s="21">
        <f t="shared" si="77"/>
        <v>55</v>
      </c>
    </row>
    <row r="419" spans="3:39">
      <c r="C419" t="s">
        <v>11</v>
      </c>
      <c r="D419" s="10" t="s">
        <v>471</v>
      </c>
      <c r="E419" s="15">
        <v>0.45833333333333331</v>
      </c>
      <c r="F419" s="10" t="s">
        <v>818</v>
      </c>
      <c r="G419" s="7" t="s">
        <v>4</v>
      </c>
      <c r="H419" s="10" t="s">
        <v>819</v>
      </c>
      <c r="I419" s="7">
        <v>6</v>
      </c>
      <c r="J419" s="7">
        <v>64</v>
      </c>
      <c r="K419" s="7">
        <v>30</v>
      </c>
      <c r="L419" s="7" t="s">
        <v>16</v>
      </c>
      <c r="M419" s="7">
        <v>2</v>
      </c>
      <c r="N419" s="7">
        <v>24</v>
      </c>
      <c r="O419" s="6" t="s">
        <v>24</v>
      </c>
      <c r="P419" s="6" t="s">
        <v>24</v>
      </c>
      <c r="Q419" s="7" t="b">
        <v>1</v>
      </c>
      <c r="R419" s="7" t="b">
        <v>1</v>
      </c>
      <c r="S419" s="7" t="s">
        <v>19</v>
      </c>
      <c r="T419" s="7" t="s">
        <v>19</v>
      </c>
      <c r="U419" s="11">
        <v>65</v>
      </c>
      <c r="V419" s="11" t="s">
        <v>42</v>
      </c>
      <c r="W419" s="12">
        <v>1.6</v>
      </c>
      <c r="X419" s="12">
        <f t="shared" si="75"/>
        <v>1.3</v>
      </c>
      <c r="Y419" s="13"/>
      <c r="Z419" s="7">
        <f t="shared" si="78"/>
        <v>10</v>
      </c>
      <c r="AA419">
        <f t="shared" si="79"/>
        <v>0</v>
      </c>
      <c r="AB419">
        <f t="shared" si="80"/>
        <v>10</v>
      </c>
      <c r="AC419">
        <f t="shared" si="81"/>
        <v>5</v>
      </c>
      <c r="AD419" s="7">
        <f t="shared" si="82"/>
        <v>75</v>
      </c>
      <c r="AE419" s="7" t="str">
        <f t="shared" si="83"/>
        <v>HT Under 1.5 Goals</v>
      </c>
      <c r="AF419" s="14"/>
      <c r="AG419" s="14" t="str">
        <f t="shared" si="84"/>
        <v>HT Under 1.5 Goals</v>
      </c>
      <c r="AH419" s="14" t="str">
        <f t="shared" si="85"/>
        <v>WON</v>
      </c>
      <c r="AI419" s="14"/>
      <c r="AJ419" s="14" t="str">
        <f t="shared" si="76"/>
        <v>WON</v>
      </c>
      <c r="AL419" s="7" t="str">
        <f t="shared" si="86"/>
        <v>…</v>
      </c>
      <c r="AM419" s="21">
        <f t="shared" si="77"/>
        <v>73</v>
      </c>
    </row>
    <row r="420" spans="3:39">
      <c r="C420" t="s">
        <v>11</v>
      </c>
      <c r="D420" s="10" t="s">
        <v>121</v>
      </c>
      <c r="E420" s="15">
        <v>0.47916666666666669</v>
      </c>
      <c r="F420" s="10" t="s">
        <v>252</v>
      </c>
      <c r="G420" s="7" t="s">
        <v>4</v>
      </c>
      <c r="H420" s="10" t="s">
        <v>820</v>
      </c>
      <c r="I420" s="7">
        <v>24</v>
      </c>
      <c r="J420" s="7">
        <v>45</v>
      </c>
      <c r="K420" s="7">
        <v>31</v>
      </c>
      <c r="L420" s="7" t="s">
        <v>16</v>
      </c>
      <c r="M420" s="7" t="s">
        <v>16</v>
      </c>
      <c r="N420" s="7">
        <v>7</v>
      </c>
      <c r="O420" s="6" t="s">
        <v>120</v>
      </c>
      <c r="P420" s="6" t="s">
        <v>33</v>
      </c>
      <c r="Q420" s="7">
        <v>45</v>
      </c>
      <c r="R420" s="7" t="b">
        <v>1</v>
      </c>
      <c r="S420" s="7" t="b">
        <v>1</v>
      </c>
      <c r="T420" s="7" t="s">
        <v>19</v>
      </c>
      <c r="U420" s="11">
        <v>52</v>
      </c>
      <c r="V420" s="11" t="s">
        <v>20</v>
      </c>
      <c r="W420" s="12">
        <v>1.4</v>
      </c>
      <c r="X420" s="12">
        <f t="shared" si="75"/>
        <v>1.25</v>
      </c>
      <c r="Y420" s="13"/>
      <c r="Z420" s="7">
        <f t="shared" si="78"/>
        <v>0</v>
      </c>
      <c r="AA420">
        <f t="shared" si="79"/>
        <v>10</v>
      </c>
      <c r="AB420">
        <f t="shared" si="80"/>
        <v>5</v>
      </c>
      <c r="AC420">
        <f t="shared" si="81"/>
        <v>10</v>
      </c>
      <c r="AD420" s="7">
        <f t="shared" si="82"/>
        <v>75</v>
      </c>
      <c r="AE420" s="7" t="str">
        <f t="shared" si="83"/>
        <v>HT Under 1.5 Goals</v>
      </c>
      <c r="AF420" s="14"/>
      <c r="AG420" s="14" t="str">
        <f t="shared" si="84"/>
        <v>HT Under 1.5 Goals</v>
      </c>
      <c r="AH420" s="14" t="str">
        <f t="shared" si="85"/>
        <v>WON</v>
      </c>
      <c r="AI420" s="14"/>
      <c r="AJ420" s="14" t="str">
        <f t="shared" si="76"/>
        <v>WON</v>
      </c>
      <c r="AL420" s="7" t="str">
        <f t="shared" si="86"/>
        <v>…</v>
      </c>
      <c r="AM420" s="21">
        <f t="shared" si="77"/>
        <v>63.4</v>
      </c>
    </row>
    <row r="421" spans="3:39">
      <c r="C421" t="s">
        <v>11</v>
      </c>
      <c r="D421" s="10" t="s">
        <v>88</v>
      </c>
      <c r="E421" s="15">
        <v>0.5</v>
      </c>
      <c r="F421" s="10" t="s">
        <v>821</v>
      </c>
      <c r="G421" s="7" t="s">
        <v>4</v>
      </c>
      <c r="H421" s="10" t="s">
        <v>673</v>
      </c>
      <c r="I421" s="7">
        <v>24</v>
      </c>
      <c r="J421" s="7">
        <v>48</v>
      </c>
      <c r="K421" s="7">
        <v>27</v>
      </c>
      <c r="L421" s="7" t="s">
        <v>16</v>
      </c>
      <c r="M421" s="7">
        <v>2</v>
      </c>
      <c r="N421" s="7">
        <v>3</v>
      </c>
      <c r="O421" s="6" t="s">
        <v>61</v>
      </c>
      <c r="P421" s="6" t="s">
        <v>454</v>
      </c>
      <c r="Q421" s="7">
        <v>48</v>
      </c>
      <c r="R421" s="7" t="b">
        <v>1</v>
      </c>
      <c r="S421" s="7" t="s">
        <v>19</v>
      </c>
      <c r="T421" s="7" t="b">
        <v>1</v>
      </c>
      <c r="U421" s="11">
        <v>47</v>
      </c>
      <c r="V421" s="11" t="s">
        <v>20</v>
      </c>
      <c r="W421" s="12">
        <v>1.5</v>
      </c>
      <c r="X421" s="12">
        <f t="shared" si="75"/>
        <v>1.3</v>
      </c>
      <c r="Y421" s="13"/>
      <c r="Z421" s="7">
        <f t="shared" si="78"/>
        <v>0</v>
      </c>
      <c r="AA421">
        <f t="shared" si="79"/>
        <v>10</v>
      </c>
      <c r="AB421">
        <f t="shared" si="80"/>
        <v>0</v>
      </c>
      <c r="AC421">
        <f t="shared" si="81"/>
        <v>10</v>
      </c>
      <c r="AD421" s="7">
        <f t="shared" si="82"/>
        <v>70</v>
      </c>
      <c r="AE421" s="7" t="str">
        <f t="shared" si="83"/>
        <v>HT Under 1.5 Goals</v>
      </c>
      <c r="AF421" s="14"/>
      <c r="AG421" s="14" t="str">
        <f t="shared" si="84"/>
        <v>HT Over 0.5 Goals</v>
      </c>
      <c r="AH421" s="14" t="str">
        <f t="shared" si="85"/>
        <v>LOST</v>
      </c>
      <c r="AI421" s="14"/>
      <c r="AJ421" s="14" t="str">
        <f t="shared" si="76"/>
        <v>LOST</v>
      </c>
      <c r="AL421" s="7" t="str">
        <f t="shared" si="86"/>
        <v>…</v>
      </c>
      <c r="AM421" s="21">
        <f t="shared" si="77"/>
        <v>52</v>
      </c>
    </row>
    <row r="422" spans="3:39">
      <c r="C422" t="s">
        <v>11</v>
      </c>
      <c r="D422" s="10" t="s">
        <v>146</v>
      </c>
      <c r="E422" s="15">
        <v>0.5</v>
      </c>
      <c r="F422" s="10" t="s">
        <v>598</v>
      </c>
      <c r="G422" s="7" t="s">
        <v>4</v>
      </c>
      <c r="H422" s="10" t="s">
        <v>822</v>
      </c>
      <c r="I422" s="7">
        <v>24</v>
      </c>
      <c r="J422" s="7">
        <v>57</v>
      </c>
      <c r="K422" s="7">
        <v>19</v>
      </c>
      <c r="L422" s="7" t="s">
        <v>16</v>
      </c>
      <c r="M422" s="7" t="s">
        <v>16</v>
      </c>
      <c r="N422" s="7">
        <v>5</v>
      </c>
      <c r="O422" s="6" t="s">
        <v>47</v>
      </c>
      <c r="P422" s="6" t="s">
        <v>75</v>
      </c>
      <c r="Q422" s="7" t="b">
        <v>1</v>
      </c>
      <c r="R422" s="7" t="b">
        <v>1</v>
      </c>
      <c r="S422" s="7" t="b">
        <v>1</v>
      </c>
      <c r="T422" s="7" t="b">
        <v>1</v>
      </c>
      <c r="U422" s="11">
        <v>65</v>
      </c>
      <c r="V422" s="11" t="s">
        <v>20</v>
      </c>
      <c r="W422" s="12">
        <v>1.55</v>
      </c>
      <c r="X422" s="12">
        <f t="shared" si="75"/>
        <v>1.3</v>
      </c>
      <c r="Y422" s="13"/>
      <c r="Z422" s="7">
        <f t="shared" si="78"/>
        <v>10</v>
      </c>
      <c r="AA422">
        <f t="shared" si="79"/>
        <v>10</v>
      </c>
      <c r="AB422">
        <f t="shared" si="80"/>
        <v>10</v>
      </c>
      <c r="AC422">
        <f t="shared" si="81"/>
        <v>10</v>
      </c>
      <c r="AD422" s="7">
        <f t="shared" si="82"/>
        <v>90</v>
      </c>
      <c r="AE422" s="7" t="str">
        <f t="shared" si="83"/>
        <v>HT Under 1.5 Goals</v>
      </c>
      <c r="AF422" s="14"/>
      <c r="AG422" s="14" t="str">
        <f t="shared" si="84"/>
        <v>HT Under 1.5 Goals</v>
      </c>
      <c r="AH422" s="14" t="str">
        <f t="shared" si="85"/>
        <v>WON</v>
      </c>
      <c r="AI422" s="14"/>
      <c r="AJ422" s="14" t="str">
        <f t="shared" si="76"/>
        <v>WON</v>
      </c>
      <c r="AL422" s="7" t="str">
        <f t="shared" si="86"/>
        <v>Prime</v>
      </c>
      <c r="AM422" s="21">
        <f t="shared" si="77"/>
        <v>85.8125</v>
      </c>
    </row>
    <row r="423" spans="3:39">
      <c r="C423" t="s">
        <v>11</v>
      </c>
      <c r="D423" s="10" t="s">
        <v>471</v>
      </c>
      <c r="E423" s="15">
        <v>0.5</v>
      </c>
      <c r="F423" s="10" t="s">
        <v>473</v>
      </c>
      <c r="G423" s="7" t="s">
        <v>4</v>
      </c>
      <c r="H423" s="10" t="s">
        <v>823</v>
      </c>
      <c r="I423" s="7">
        <v>25</v>
      </c>
      <c r="J423" s="7">
        <v>49</v>
      </c>
      <c r="K423" s="7">
        <v>26</v>
      </c>
      <c r="L423" s="7" t="s">
        <v>16</v>
      </c>
      <c r="M423" s="7">
        <v>2</v>
      </c>
      <c r="N423" s="7">
        <v>1</v>
      </c>
      <c r="O423" s="6" t="s">
        <v>24</v>
      </c>
      <c r="P423" s="6" t="s">
        <v>24</v>
      </c>
      <c r="Q423" s="7">
        <v>49</v>
      </c>
      <c r="R423" s="7" t="b">
        <v>1</v>
      </c>
      <c r="S423" s="7" t="s">
        <v>19</v>
      </c>
      <c r="T423" s="7" t="b">
        <v>1</v>
      </c>
      <c r="U423" s="11">
        <v>56</v>
      </c>
      <c r="V423" s="11" t="s">
        <v>48</v>
      </c>
      <c r="W423" s="12">
        <v>1.55</v>
      </c>
      <c r="X423" s="12">
        <f t="shared" si="75"/>
        <v>1.3</v>
      </c>
      <c r="Y423" s="13"/>
      <c r="Z423" s="7">
        <f t="shared" si="78"/>
        <v>0</v>
      </c>
      <c r="AA423">
        <f t="shared" si="79"/>
        <v>10</v>
      </c>
      <c r="AB423">
        <f t="shared" si="80"/>
        <v>5</v>
      </c>
      <c r="AC423">
        <f t="shared" si="81"/>
        <v>0</v>
      </c>
      <c r="AD423" s="7">
        <f t="shared" si="82"/>
        <v>65</v>
      </c>
      <c r="AE423" s="7" t="str">
        <f t="shared" si="83"/>
        <v>HT Under 1.5 Goals</v>
      </c>
      <c r="AF423" s="14"/>
      <c r="AG423" s="14" t="str">
        <f t="shared" si="84"/>
        <v>HT Under 1.5 Goals</v>
      </c>
      <c r="AH423" s="14" t="str">
        <f t="shared" si="85"/>
        <v>WON</v>
      </c>
      <c r="AI423" s="14"/>
      <c r="AJ423" s="14" t="str">
        <f t="shared" si="76"/>
        <v>WON</v>
      </c>
      <c r="AL423" s="7" t="str">
        <f t="shared" si="86"/>
        <v>…</v>
      </c>
      <c r="AM423" s="21">
        <f t="shared" si="77"/>
        <v>65.2</v>
      </c>
    </row>
    <row r="424" spans="3:39">
      <c r="C424" t="s">
        <v>11</v>
      </c>
      <c r="D424" s="10" t="s">
        <v>151</v>
      </c>
      <c r="E424" s="15">
        <v>0.54166666666666663</v>
      </c>
      <c r="F424" s="10" t="s">
        <v>824</v>
      </c>
      <c r="G424" s="7" t="s">
        <v>4</v>
      </c>
      <c r="H424" s="10" t="s">
        <v>825</v>
      </c>
      <c r="I424" s="7">
        <v>31</v>
      </c>
      <c r="J424" s="7">
        <v>53</v>
      </c>
      <c r="K424" s="7">
        <v>16</v>
      </c>
      <c r="L424" s="7" t="s">
        <v>16</v>
      </c>
      <c r="M424" s="7">
        <v>1</v>
      </c>
      <c r="N424" s="7">
        <v>15</v>
      </c>
      <c r="O424" s="6" t="s">
        <v>47</v>
      </c>
      <c r="P424" s="6" t="s">
        <v>278</v>
      </c>
      <c r="Q424" s="7" t="b">
        <v>1</v>
      </c>
      <c r="R424" s="7" t="b">
        <v>1</v>
      </c>
      <c r="S424" s="7" t="s">
        <v>19</v>
      </c>
      <c r="T424" s="7" t="s">
        <v>19</v>
      </c>
      <c r="U424" s="11">
        <v>39</v>
      </c>
      <c r="V424" s="11"/>
      <c r="W424" s="12">
        <v>1.6</v>
      </c>
      <c r="X424" s="12">
        <f t="shared" si="75"/>
        <v>1.3</v>
      </c>
      <c r="Y424" s="13"/>
      <c r="Z424" s="7">
        <f t="shared" si="78"/>
        <v>10</v>
      </c>
      <c r="AA424">
        <f t="shared" si="79"/>
        <v>5</v>
      </c>
      <c r="AB424">
        <f t="shared" si="80"/>
        <v>0</v>
      </c>
      <c r="AC424">
        <f t="shared" si="81"/>
        <v>0</v>
      </c>
      <c r="AD424" s="7">
        <f t="shared" si="82"/>
        <v>65</v>
      </c>
      <c r="AE424" s="7" t="str">
        <f t="shared" si="83"/>
        <v>HT Under 1.5 Goals</v>
      </c>
      <c r="AF424" s="14"/>
      <c r="AG424" s="14" t="str">
        <f t="shared" si="84"/>
        <v>HT Under 1.5 Goals</v>
      </c>
      <c r="AH424" s="14" t="str">
        <f t="shared" si="85"/>
        <v>WON</v>
      </c>
      <c r="AI424" s="14"/>
      <c r="AJ424" s="14" t="str">
        <f t="shared" si="76"/>
        <v>WON</v>
      </c>
      <c r="AL424" s="7" t="str">
        <f t="shared" si="86"/>
        <v>…</v>
      </c>
      <c r="AM424" s="21">
        <f t="shared" si="77"/>
        <v>56.5625</v>
      </c>
    </row>
    <row r="425" spans="3:39">
      <c r="C425" t="s">
        <v>11</v>
      </c>
      <c r="D425" s="10" t="s">
        <v>210</v>
      </c>
      <c r="E425" s="15">
        <v>0.54166666666666663</v>
      </c>
      <c r="F425" s="10" t="s">
        <v>826</v>
      </c>
      <c r="G425" s="7" t="s">
        <v>4</v>
      </c>
      <c r="H425" s="10" t="s">
        <v>761</v>
      </c>
      <c r="I425" s="7">
        <v>28</v>
      </c>
      <c r="J425" s="7">
        <v>44</v>
      </c>
      <c r="K425" s="7">
        <v>28</v>
      </c>
      <c r="L425" s="7" t="s">
        <v>16</v>
      </c>
      <c r="M425" s="7">
        <v>2</v>
      </c>
      <c r="N425" s="7">
        <v>0</v>
      </c>
      <c r="O425" s="6" t="s">
        <v>47</v>
      </c>
      <c r="P425" s="6" t="s">
        <v>33</v>
      </c>
      <c r="Q425" s="7">
        <v>44</v>
      </c>
      <c r="R425" s="7" t="b">
        <v>1</v>
      </c>
      <c r="S425" s="7" t="s">
        <v>19</v>
      </c>
      <c r="T425" s="7" t="b">
        <v>1</v>
      </c>
      <c r="U425" s="11">
        <v>60</v>
      </c>
      <c r="V425" s="11" t="s">
        <v>42</v>
      </c>
      <c r="W425" s="12">
        <v>1.65</v>
      </c>
      <c r="X425" s="12">
        <f t="shared" si="75"/>
        <v>1.35</v>
      </c>
      <c r="Y425" s="13"/>
      <c r="Z425" s="7">
        <f t="shared" si="78"/>
        <v>0</v>
      </c>
      <c r="AA425">
        <f t="shared" si="79"/>
        <v>10</v>
      </c>
      <c r="AB425">
        <f t="shared" si="80"/>
        <v>5</v>
      </c>
      <c r="AC425">
        <f t="shared" si="81"/>
        <v>5</v>
      </c>
      <c r="AD425" s="7">
        <f t="shared" si="82"/>
        <v>70</v>
      </c>
      <c r="AE425" s="7" t="str">
        <f t="shared" si="83"/>
        <v>HT Under 1.5 Goals</v>
      </c>
      <c r="AF425" s="14"/>
      <c r="AG425" s="14" t="str">
        <f t="shared" si="84"/>
        <v>HT Under 1.5 Goals</v>
      </c>
      <c r="AH425" s="14" t="str">
        <f t="shared" si="85"/>
        <v>WON</v>
      </c>
      <c r="AI425" s="14"/>
      <c r="AJ425" s="14" t="str">
        <f t="shared" si="76"/>
        <v>WON</v>
      </c>
      <c r="AL425" s="7" t="str">
        <f t="shared" si="86"/>
        <v>…</v>
      </c>
      <c r="AM425" s="21">
        <f t="shared" si="77"/>
        <v>67</v>
      </c>
    </row>
    <row r="426" spans="3:39">
      <c r="C426" t="s">
        <v>11</v>
      </c>
      <c r="D426" s="10" t="s">
        <v>231</v>
      </c>
      <c r="E426" s="15">
        <v>0.5625</v>
      </c>
      <c r="F426" s="10" t="s">
        <v>827</v>
      </c>
      <c r="G426" s="7" t="s">
        <v>4</v>
      </c>
      <c r="H426" s="10" t="s">
        <v>270</v>
      </c>
      <c r="I426" s="7">
        <v>28</v>
      </c>
      <c r="J426" s="7">
        <v>49</v>
      </c>
      <c r="K426" s="7">
        <v>23</v>
      </c>
      <c r="L426" s="7" t="s">
        <v>16</v>
      </c>
      <c r="M426" s="7" t="s">
        <v>16</v>
      </c>
      <c r="N426" s="7">
        <v>5</v>
      </c>
      <c r="O426" s="6" t="s">
        <v>47</v>
      </c>
      <c r="P426" s="6" t="s">
        <v>47</v>
      </c>
      <c r="Q426" s="7">
        <v>49</v>
      </c>
      <c r="R426" s="7" t="b">
        <v>1</v>
      </c>
      <c r="S426" s="7" t="b">
        <v>1</v>
      </c>
      <c r="T426" s="7" t="b">
        <v>1</v>
      </c>
      <c r="U426" s="11">
        <v>63</v>
      </c>
      <c r="V426" s="11" t="s">
        <v>42</v>
      </c>
      <c r="W426" s="12">
        <v>1.7</v>
      </c>
      <c r="X426" s="12">
        <f t="shared" si="75"/>
        <v>1.35</v>
      </c>
      <c r="Y426" s="13"/>
      <c r="Z426" s="7">
        <f t="shared" si="78"/>
        <v>0</v>
      </c>
      <c r="AA426">
        <f t="shared" si="79"/>
        <v>10</v>
      </c>
      <c r="AB426">
        <f t="shared" si="80"/>
        <v>10</v>
      </c>
      <c r="AC426">
        <f t="shared" si="81"/>
        <v>5</v>
      </c>
      <c r="AD426" s="7">
        <f t="shared" si="82"/>
        <v>75</v>
      </c>
      <c r="AE426" s="7" t="str">
        <f t="shared" si="83"/>
        <v>HT Under 1.5 Goals</v>
      </c>
      <c r="AF426" s="14"/>
      <c r="AG426" s="14" t="str">
        <f t="shared" si="84"/>
        <v>HT Under 1.5 Goals</v>
      </c>
      <c r="AH426" s="14" t="str">
        <f t="shared" si="85"/>
        <v>WON</v>
      </c>
      <c r="AI426" s="14"/>
      <c r="AJ426" s="14" t="str">
        <f t="shared" si="76"/>
        <v>WON</v>
      </c>
      <c r="AL426" s="7" t="str">
        <f t="shared" si="86"/>
        <v>…</v>
      </c>
      <c r="AM426" s="21">
        <f t="shared" si="77"/>
        <v>67.599999999999994</v>
      </c>
    </row>
    <row r="427" spans="3:39">
      <c r="C427" t="s">
        <v>11</v>
      </c>
      <c r="D427" s="10" t="s">
        <v>417</v>
      </c>
      <c r="E427" s="15">
        <v>0.58333333333333337</v>
      </c>
      <c r="F427" s="10" t="s">
        <v>828</v>
      </c>
      <c r="G427" s="7" t="s">
        <v>4</v>
      </c>
      <c r="H427" s="10" t="s">
        <v>829</v>
      </c>
      <c r="I427" s="7">
        <v>10</v>
      </c>
      <c r="J427" s="7">
        <v>70</v>
      </c>
      <c r="K427" s="7">
        <v>20</v>
      </c>
      <c r="L427" s="7" t="s">
        <v>16</v>
      </c>
      <c r="M427" s="7">
        <v>2</v>
      </c>
      <c r="N427" s="7">
        <v>10</v>
      </c>
      <c r="O427" s="6" t="s">
        <v>120</v>
      </c>
      <c r="P427" s="6" t="s">
        <v>305</v>
      </c>
      <c r="Q427" s="7" t="b">
        <v>1</v>
      </c>
      <c r="R427" s="7" t="b">
        <v>1</v>
      </c>
      <c r="S427" s="7" t="s">
        <v>19</v>
      </c>
      <c r="T427" s="7" t="s">
        <v>19</v>
      </c>
      <c r="U427" s="11">
        <v>60</v>
      </c>
      <c r="V427" s="11" t="s">
        <v>20</v>
      </c>
      <c r="W427" s="12">
        <v>1.5</v>
      </c>
      <c r="X427" s="12">
        <f t="shared" si="75"/>
        <v>1.3</v>
      </c>
      <c r="Y427" s="13"/>
      <c r="Z427" s="7">
        <f t="shared" si="78"/>
        <v>10</v>
      </c>
      <c r="AA427">
        <f t="shared" si="79"/>
        <v>5</v>
      </c>
      <c r="AB427">
        <f t="shared" si="80"/>
        <v>5</v>
      </c>
      <c r="AC427">
        <f t="shared" si="81"/>
        <v>10</v>
      </c>
      <c r="AD427" s="7">
        <f t="shared" si="82"/>
        <v>80</v>
      </c>
      <c r="AE427" s="7" t="str">
        <f t="shared" si="83"/>
        <v>HT Under 1.5 Goals</v>
      </c>
      <c r="AF427" s="14"/>
      <c r="AG427" s="14" t="str">
        <f t="shared" si="84"/>
        <v>HT Under 1.5 Goals</v>
      </c>
      <c r="AH427" s="14" t="str">
        <f t="shared" si="85"/>
        <v>WON</v>
      </c>
      <c r="AI427" s="14"/>
      <c r="AJ427" s="14" t="str">
        <f t="shared" si="76"/>
        <v>WON</v>
      </c>
      <c r="AL427" s="7" t="str">
        <f t="shared" si="86"/>
        <v>Prime</v>
      </c>
      <c r="AM427" s="21">
        <f t="shared" si="77"/>
        <v>78.875</v>
      </c>
    </row>
    <row r="428" spans="3:39">
      <c r="C428" t="s">
        <v>11</v>
      </c>
      <c r="D428" s="10" t="s">
        <v>508</v>
      </c>
      <c r="E428" s="15">
        <v>0.58333333333333337</v>
      </c>
      <c r="F428" s="10" t="s">
        <v>669</v>
      </c>
      <c r="G428" s="7" t="s">
        <v>4</v>
      </c>
      <c r="H428" s="10" t="s">
        <v>510</v>
      </c>
      <c r="I428" s="7">
        <v>30</v>
      </c>
      <c r="J428" s="7">
        <v>44</v>
      </c>
      <c r="K428" s="7">
        <v>26</v>
      </c>
      <c r="L428" s="7" t="s">
        <v>16</v>
      </c>
      <c r="M428" s="7" t="s">
        <v>16</v>
      </c>
      <c r="N428" s="7">
        <v>4</v>
      </c>
      <c r="O428" s="6" t="s">
        <v>24</v>
      </c>
      <c r="P428" s="6" t="s">
        <v>69</v>
      </c>
      <c r="Q428" s="7">
        <v>44</v>
      </c>
      <c r="R428" s="7" t="b">
        <v>1</v>
      </c>
      <c r="S428" s="7" t="b">
        <v>1</v>
      </c>
      <c r="T428" s="7" t="b">
        <v>1</v>
      </c>
      <c r="U428" s="11">
        <v>49</v>
      </c>
      <c r="V428" s="11" t="s">
        <v>20</v>
      </c>
      <c r="W428" s="12">
        <v>1.5</v>
      </c>
      <c r="X428" s="12">
        <f t="shared" si="75"/>
        <v>1.3</v>
      </c>
      <c r="Y428" s="13"/>
      <c r="Z428" s="7">
        <f t="shared" si="78"/>
        <v>0</v>
      </c>
      <c r="AA428">
        <f t="shared" si="79"/>
        <v>10</v>
      </c>
      <c r="AB428">
        <f t="shared" si="80"/>
        <v>5</v>
      </c>
      <c r="AC428">
        <f t="shared" si="81"/>
        <v>10</v>
      </c>
      <c r="AD428" s="7">
        <f t="shared" si="82"/>
        <v>75</v>
      </c>
      <c r="AE428" s="7" t="str">
        <f t="shared" si="83"/>
        <v>HT Under 1.5 Goals</v>
      </c>
      <c r="AF428" s="14"/>
      <c r="AG428" s="14" t="str">
        <f t="shared" si="84"/>
        <v>HT Under 1.5 Goals</v>
      </c>
      <c r="AH428" s="14" t="str">
        <f t="shared" si="85"/>
        <v>WON</v>
      </c>
      <c r="AI428" s="14"/>
      <c r="AJ428" s="14" t="str">
        <f t="shared" si="76"/>
        <v>WON</v>
      </c>
      <c r="AL428" s="7" t="str">
        <f t="shared" si="86"/>
        <v>…</v>
      </c>
      <c r="AM428" s="21">
        <f t="shared" si="77"/>
        <v>56</v>
      </c>
    </row>
    <row r="429" spans="3:39">
      <c r="C429" t="s">
        <v>11</v>
      </c>
      <c r="D429" s="10" t="s">
        <v>508</v>
      </c>
      <c r="E429" s="15">
        <v>0.58333333333333337</v>
      </c>
      <c r="F429" s="10" t="s">
        <v>512</v>
      </c>
      <c r="G429" s="7" t="s">
        <v>4</v>
      </c>
      <c r="H429" s="10" t="s">
        <v>705</v>
      </c>
      <c r="I429" s="7">
        <v>23</v>
      </c>
      <c r="J429" s="7">
        <v>50</v>
      </c>
      <c r="K429" s="7">
        <v>26</v>
      </c>
      <c r="L429" s="7" t="s">
        <v>16</v>
      </c>
      <c r="M429" s="7" t="s">
        <v>16</v>
      </c>
      <c r="N429" s="7">
        <v>3</v>
      </c>
      <c r="O429" s="6" t="s">
        <v>120</v>
      </c>
      <c r="P429" s="6" t="s">
        <v>69</v>
      </c>
      <c r="Q429" s="7">
        <v>50</v>
      </c>
      <c r="R429" s="7" t="b">
        <v>1</v>
      </c>
      <c r="S429" s="7" t="b">
        <v>1</v>
      </c>
      <c r="T429" s="7" t="b">
        <v>1</v>
      </c>
      <c r="U429" s="11">
        <v>54</v>
      </c>
      <c r="V429" s="11" t="s">
        <v>48</v>
      </c>
      <c r="W429" s="12">
        <v>1.65</v>
      </c>
      <c r="X429" s="12">
        <f t="shared" si="75"/>
        <v>1.35</v>
      </c>
      <c r="Y429" s="13"/>
      <c r="Z429" s="7">
        <f t="shared" si="78"/>
        <v>0</v>
      </c>
      <c r="AA429">
        <f t="shared" si="79"/>
        <v>10</v>
      </c>
      <c r="AB429">
        <f t="shared" si="80"/>
        <v>5</v>
      </c>
      <c r="AC429">
        <f t="shared" si="81"/>
        <v>0</v>
      </c>
      <c r="AD429" s="7">
        <f t="shared" si="82"/>
        <v>65</v>
      </c>
      <c r="AE429" s="7" t="str">
        <f t="shared" si="83"/>
        <v>HT Under 1.5 Goals</v>
      </c>
      <c r="AF429" s="14"/>
      <c r="AG429" s="14" t="str">
        <f t="shared" si="84"/>
        <v>HT Under 1.5 Goals</v>
      </c>
      <c r="AH429" s="14" t="str">
        <f t="shared" si="85"/>
        <v>WON</v>
      </c>
      <c r="AI429" s="14"/>
      <c r="AJ429" s="14" t="str">
        <f t="shared" si="76"/>
        <v>WON</v>
      </c>
      <c r="AL429" s="7" t="str">
        <f t="shared" si="86"/>
        <v>…</v>
      </c>
      <c r="AM429" s="21">
        <f t="shared" si="77"/>
        <v>83.424999999999997</v>
      </c>
    </row>
    <row r="430" spans="3:39">
      <c r="C430" t="s">
        <v>11</v>
      </c>
      <c r="D430" s="10" t="s">
        <v>508</v>
      </c>
      <c r="E430" s="15">
        <v>0.58333333333333337</v>
      </c>
      <c r="F430" s="10" t="s">
        <v>830</v>
      </c>
      <c r="G430" s="7" t="s">
        <v>4</v>
      </c>
      <c r="H430" s="10" t="s">
        <v>831</v>
      </c>
      <c r="I430" s="7">
        <v>25</v>
      </c>
      <c r="J430" s="7">
        <v>54</v>
      </c>
      <c r="K430" s="7">
        <v>21</v>
      </c>
      <c r="L430" s="7" t="s">
        <v>16</v>
      </c>
      <c r="M430" s="7" t="s">
        <v>16</v>
      </c>
      <c r="N430" s="7">
        <v>4</v>
      </c>
      <c r="O430" s="6" t="s">
        <v>24</v>
      </c>
      <c r="P430" s="6" t="s">
        <v>69</v>
      </c>
      <c r="Q430" s="7" t="b">
        <v>1</v>
      </c>
      <c r="R430" s="7" t="b">
        <v>1</v>
      </c>
      <c r="S430" s="7" t="b">
        <v>1</v>
      </c>
      <c r="T430" s="7" t="b">
        <v>1</v>
      </c>
      <c r="U430" s="11">
        <v>52</v>
      </c>
      <c r="V430" s="11" t="s">
        <v>48</v>
      </c>
      <c r="W430" s="12">
        <v>1.6</v>
      </c>
      <c r="X430" s="12">
        <f t="shared" si="75"/>
        <v>1.3</v>
      </c>
      <c r="Y430" s="13"/>
      <c r="Z430" s="7">
        <f t="shared" si="78"/>
        <v>10</v>
      </c>
      <c r="AA430">
        <f t="shared" si="79"/>
        <v>10</v>
      </c>
      <c r="AB430">
        <f t="shared" si="80"/>
        <v>5</v>
      </c>
      <c r="AC430">
        <f t="shared" si="81"/>
        <v>0</v>
      </c>
      <c r="AD430" s="7">
        <f t="shared" si="82"/>
        <v>75</v>
      </c>
      <c r="AE430" s="7" t="str">
        <f t="shared" si="83"/>
        <v>HT Under 1.5 Goals</v>
      </c>
      <c r="AF430" s="14"/>
      <c r="AG430" s="14" t="str">
        <f t="shared" si="84"/>
        <v>HT Under 1.5 Goals</v>
      </c>
      <c r="AH430" s="14" t="str">
        <f t="shared" si="85"/>
        <v>WON</v>
      </c>
      <c r="AI430" s="14"/>
      <c r="AJ430" s="14" t="str">
        <f t="shared" si="76"/>
        <v>WON</v>
      </c>
      <c r="AL430" s="7" t="str">
        <f t="shared" si="86"/>
        <v>Prime</v>
      </c>
      <c r="AM430" s="21">
        <f t="shared" si="77"/>
        <v>83.275000000000006</v>
      </c>
    </row>
    <row r="431" spans="3:39">
      <c r="D431" s="10" t="s">
        <v>368</v>
      </c>
      <c r="E431" s="15">
        <v>0.58333333333333337</v>
      </c>
      <c r="F431" s="10" t="s">
        <v>832</v>
      </c>
      <c r="G431" s="7" t="s">
        <v>4</v>
      </c>
      <c r="H431" s="10" t="s">
        <v>833</v>
      </c>
      <c r="I431" s="7">
        <v>26</v>
      </c>
      <c r="J431" s="7">
        <v>46</v>
      </c>
      <c r="K431" s="7">
        <v>28</v>
      </c>
      <c r="L431" s="7" t="s">
        <v>16</v>
      </c>
      <c r="M431" s="7">
        <v>1</v>
      </c>
      <c r="N431" s="7">
        <v>2</v>
      </c>
      <c r="O431" s="6" t="s">
        <v>47</v>
      </c>
      <c r="P431" s="6" t="s">
        <v>303</v>
      </c>
      <c r="Q431" s="7">
        <v>46</v>
      </c>
      <c r="R431" s="7" t="b">
        <v>1</v>
      </c>
      <c r="S431" s="7" t="s">
        <v>19</v>
      </c>
      <c r="T431" s="7" t="b">
        <v>1</v>
      </c>
      <c r="U431" s="11">
        <v>43</v>
      </c>
      <c r="V431" s="11" t="s">
        <v>48</v>
      </c>
      <c r="W431" s="12">
        <v>1.65</v>
      </c>
      <c r="X431" s="12">
        <f t="shared" si="75"/>
        <v>1.35</v>
      </c>
      <c r="Y431" s="13"/>
      <c r="Z431" s="7">
        <f t="shared" si="78"/>
        <v>0</v>
      </c>
      <c r="AA431">
        <f t="shared" si="79"/>
        <v>10</v>
      </c>
      <c r="AB431">
        <f t="shared" si="80"/>
        <v>0</v>
      </c>
      <c r="AC431">
        <f t="shared" si="81"/>
        <v>0</v>
      </c>
      <c r="AD431" s="7">
        <f t="shared" si="82"/>
        <v>60</v>
      </c>
      <c r="AE431" s="7" t="str">
        <f t="shared" si="83"/>
        <v>HT Under 1.5 Goals</v>
      </c>
      <c r="AF431" s="14"/>
      <c r="AG431" s="14" t="str">
        <f t="shared" si="84"/>
        <v>HT Under 1.5 Goals</v>
      </c>
      <c r="AH431" s="14" t="str">
        <f t="shared" si="85"/>
        <v>WON</v>
      </c>
      <c r="AI431" s="14"/>
      <c r="AJ431" s="14" t="str">
        <f t="shared" si="76"/>
        <v>WON</v>
      </c>
      <c r="AL431" s="7" t="str">
        <f t="shared" si="86"/>
        <v>…</v>
      </c>
      <c r="AM431" s="21">
        <f t="shared" si="77"/>
        <v>53</v>
      </c>
    </row>
    <row r="432" spans="3:39">
      <c r="C432" t="s">
        <v>11</v>
      </c>
      <c r="D432" s="10" t="s">
        <v>294</v>
      </c>
      <c r="E432" s="15">
        <v>0.58333333333333337</v>
      </c>
      <c r="F432" s="10" t="s">
        <v>523</v>
      </c>
      <c r="G432" s="7" t="s">
        <v>4</v>
      </c>
      <c r="H432" s="10" t="s">
        <v>834</v>
      </c>
      <c r="I432" s="7">
        <v>8</v>
      </c>
      <c r="J432" s="7">
        <v>63</v>
      </c>
      <c r="K432" s="7">
        <v>29</v>
      </c>
      <c r="L432" s="7" t="s">
        <v>16</v>
      </c>
      <c r="M432" s="7" t="s">
        <v>16</v>
      </c>
      <c r="N432" s="7">
        <v>21</v>
      </c>
      <c r="O432" s="6" t="s">
        <v>24</v>
      </c>
      <c r="P432" s="6" t="s">
        <v>75</v>
      </c>
      <c r="Q432" s="7" t="b">
        <v>1</v>
      </c>
      <c r="R432" s="7" t="b">
        <v>1</v>
      </c>
      <c r="S432" s="7" t="b">
        <v>1</v>
      </c>
      <c r="T432" s="7" t="s">
        <v>19</v>
      </c>
      <c r="U432" s="11">
        <v>80</v>
      </c>
      <c r="V432" s="11" t="s">
        <v>20</v>
      </c>
      <c r="W432" s="12">
        <v>1.5</v>
      </c>
      <c r="X432" s="12">
        <f t="shared" si="75"/>
        <v>1.3</v>
      </c>
      <c r="Y432" s="13"/>
      <c r="Z432" s="7">
        <f t="shared" si="78"/>
        <v>10</v>
      </c>
      <c r="AA432">
        <f t="shared" si="79"/>
        <v>0</v>
      </c>
      <c r="AB432">
        <f t="shared" si="80"/>
        <v>10</v>
      </c>
      <c r="AC432">
        <f t="shared" si="81"/>
        <v>10</v>
      </c>
      <c r="AD432" s="7">
        <f t="shared" si="82"/>
        <v>80</v>
      </c>
      <c r="AE432" s="7" t="str">
        <f t="shared" si="83"/>
        <v>HT Under 1.5 Goals</v>
      </c>
      <c r="AF432" s="14"/>
      <c r="AG432" s="14" t="str">
        <f t="shared" si="84"/>
        <v>HT Under 1.5 Goals</v>
      </c>
      <c r="AH432" s="14" t="str">
        <f t="shared" si="85"/>
        <v>WON</v>
      </c>
      <c r="AI432" s="14"/>
      <c r="AJ432" s="14" t="str">
        <f t="shared" si="76"/>
        <v>WON</v>
      </c>
      <c r="AL432" s="7" t="str">
        <f t="shared" si="86"/>
        <v>…</v>
      </c>
      <c r="AM432" s="21">
        <f t="shared" si="77"/>
        <v>80.6875</v>
      </c>
    </row>
    <row r="433" spans="3:39">
      <c r="D433" s="10" t="s">
        <v>526</v>
      </c>
      <c r="E433" s="15">
        <v>0.60416666666666663</v>
      </c>
      <c r="F433" s="10" t="s">
        <v>835</v>
      </c>
      <c r="G433" s="7" t="s">
        <v>4</v>
      </c>
      <c r="H433" s="10" t="s">
        <v>595</v>
      </c>
      <c r="I433" s="7">
        <v>38</v>
      </c>
      <c r="J433" s="7">
        <v>47</v>
      </c>
      <c r="K433" s="7">
        <v>15</v>
      </c>
      <c r="L433" s="7" t="s">
        <v>16</v>
      </c>
      <c r="M433" s="7">
        <v>1</v>
      </c>
      <c r="N433" s="7">
        <v>23</v>
      </c>
      <c r="O433" s="6" t="s">
        <v>75</v>
      </c>
      <c r="P433" s="6" t="s">
        <v>75</v>
      </c>
      <c r="Q433" s="7">
        <v>47</v>
      </c>
      <c r="R433" s="7" t="b">
        <v>1</v>
      </c>
      <c r="S433" s="7" t="s">
        <v>19</v>
      </c>
      <c r="T433" s="7" t="s">
        <v>19</v>
      </c>
      <c r="U433" s="11">
        <v>29</v>
      </c>
      <c r="V433" s="11" t="s">
        <v>48</v>
      </c>
      <c r="W433" s="12">
        <v>1.55</v>
      </c>
      <c r="X433" s="12">
        <f t="shared" si="75"/>
        <v>1.3</v>
      </c>
      <c r="Y433" s="13"/>
      <c r="Z433" s="7">
        <f t="shared" si="78"/>
        <v>0</v>
      </c>
      <c r="AA433">
        <f t="shared" si="79"/>
        <v>0</v>
      </c>
      <c r="AB433">
        <f t="shared" si="80"/>
        <v>0</v>
      </c>
      <c r="AC433">
        <f t="shared" si="81"/>
        <v>0</v>
      </c>
      <c r="AD433" s="7">
        <f t="shared" si="82"/>
        <v>50</v>
      </c>
      <c r="AE433" s="7" t="str">
        <f t="shared" si="83"/>
        <v>HT Over 0.5 Goals</v>
      </c>
      <c r="AF433" s="14"/>
      <c r="AG433" s="14" t="str">
        <f t="shared" si="84"/>
        <v>HT Over 0.5 Goals</v>
      </c>
      <c r="AH433" s="14" t="str">
        <f t="shared" si="85"/>
        <v>WON</v>
      </c>
      <c r="AI433" s="14"/>
      <c r="AJ433" s="14" t="str">
        <f t="shared" si="76"/>
        <v>WON</v>
      </c>
      <c r="AL433" s="7" t="str">
        <f t="shared" si="86"/>
        <v>…</v>
      </c>
      <c r="AM433" s="21">
        <f t="shared" si="77"/>
        <v>40</v>
      </c>
    </row>
    <row r="434" spans="3:39">
      <c r="D434" s="10" t="s">
        <v>234</v>
      </c>
      <c r="E434" s="15">
        <v>0.60416666666666663</v>
      </c>
      <c r="F434" s="10" t="s">
        <v>584</v>
      </c>
      <c r="G434" s="7" t="s">
        <v>4</v>
      </c>
      <c r="H434" s="10" t="s">
        <v>836</v>
      </c>
      <c r="I434" s="7">
        <v>25</v>
      </c>
      <c r="J434" s="7">
        <v>58</v>
      </c>
      <c r="K434" s="7">
        <v>17</v>
      </c>
      <c r="L434" s="7" t="s">
        <v>16</v>
      </c>
      <c r="M434" s="7" t="s">
        <v>16</v>
      </c>
      <c r="N434" s="7">
        <v>8</v>
      </c>
      <c r="O434" s="6" t="s">
        <v>47</v>
      </c>
      <c r="P434" s="6" t="s">
        <v>33</v>
      </c>
      <c r="Q434" s="7" t="b">
        <v>1</v>
      </c>
      <c r="R434" s="7" t="b">
        <v>1</v>
      </c>
      <c r="S434" s="7" t="b">
        <v>1</v>
      </c>
      <c r="T434" s="7" t="s">
        <v>19</v>
      </c>
      <c r="U434" s="11">
        <v>40</v>
      </c>
      <c r="V434" s="11" t="s">
        <v>48</v>
      </c>
      <c r="W434" s="12">
        <v>1.65</v>
      </c>
      <c r="X434" s="12">
        <f t="shared" si="75"/>
        <v>1.35</v>
      </c>
      <c r="Y434" s="13"/>
      <c r="Z434" s="7">
        <f t="shared" si="78"/>
        <v>10</v>
      </c>
      <c r="AA434">
        <f t="shared" si="79"/>
        <v>5</v>
      </c>
      <c r="AB434">
        <f t="shared" si="80"/>
        <v>0</v>
      </c>
      <c r="AC434">
        <f t="shared" si="81"/>
        <v>0</v>
      </c>
      <c r="AD434" s="7">
        <f t="shared" si="82"/>
        <v>65</v>
      </c>
      <c r="AE434" s="7" t="str">
        <f t="shared" si="83"/>
        <v>HT Under 1.5 Goals</v>
      </c>
      <c r="AF434" s="14"/>
      <c r="AG434" s="14" t="str">
        <f t="shared" si="84"/>
        <v>HT Under 1.5 Goals</v>
      </c>
      <c r="AH434" s="14" t="str">
        <f t="shared" si="85"/>
        <v>WON</v>
      </c>
      <c r="AI434" s="14"/>
      <c r="AJ434" s="14" t="str">
        <f t="shared" si="76"/>
        <v>WON</v>
      </c>
      <c r="AL434" s="7" t="str">
        <f t="shared" si="86"/>
        <v>…</v>
      </c>
      <c r="AM434" s="21">
        <f t="shared" si="77"/>
        <v>70.125</v>
      </c>
    </row>
    <row r="435" spans="3:39">
      <c r="D435" s="10" t="s">
        <v>315</v>
      </c>
      <c r="E435" s="15">
        <v>0.625</v>
      </c>
      <c r="F435" s="10" t="s">
        <v>837</v>
      </c>
      <c r="G435" s="7" t="s">
        <v>4</v>
      </c>
      <c r="H435" s="10" t="s">
        <v>838</v>
      </c>
      <c r="I435" s="7">
        <v>41</v>
      </c>
      <c r="J435" s="7">
        <v>55</v>
      </c>
      <c r="K435" s="7">
        <v>5</v>
      </c>
      <c r="L435" s="7" t="s">
        <v>16</v>
      </c>
      <c r="M435" s="7">
        <v>1</v>
      </c>
      <c r="N435" s="7">
        <v>36</v>
      </c>
      <c r="O435" s="6" t="s">
        <v>24</v>
      </c>
      <c r="P435" s="6" t="s">
        <v>47</v>
      </c>
      <c r="Q435" s="7" t="b">
        <v>1</v>
      </c>
      <c r="R435" s="7" t="b">
        <v>1</v>
      </c>
      <c r="S435" s="7" t="s">
        <v>19</v>
      </c>
      <c r="T435" s="7" t="s">
        <v>19</v>
      </c>
      <c r="U435" s="11">
        <v>62</v>
      </c>
      <c r="V435" s="11" t="s">
        <v>42</v>
      </c>
      <c r="W435" s="12">
        <v>1.5</v>
      </c>
      <c r="X435" s="12">
        <f t="shared" si="75"/>
        <v>1.3</v>
      </c>
      <c r="Y435" s="13"/>
      <c r="Z435" s="7">
        <f t="shared" si="78"/>
        <v>10</v>
      </c>
      <c r="AA435">
        <f t="shared" si="79"/>
        <v>0</v>
      </c>
      <c r="AB435">
        <f t="shared" si="80"/>
        <v>10</v>
      </c>
      <c r="AC435">
        <f t="shared" si="81"/>
        <v>5</v>
      </c>
      <c r="AD435" s="7">
        <f t="shared" si="82"/>
        <v>75</v>
      </c>
      <c r="AE435" s="7" t="str">
        <f t="shared" si="83"/>
        <v>HT Under 1.5 Goals</v>
      </c>
      <c r="AF435" s="14"/>
      <c r="AG435" s="14" t="str">
        <f t="shared" si="84"/>
        <v>HT Under 1.5 Goals</v>
      </c>
      <c r="AH435" s="14" t="str">
        <f t="shared" si="85"/>
        <v>WON</v>
      </c>
      <c r="AI435" s="14"/>
      <c r="AJ435" s="14" t="str">
        <f t="shared" si="76"/>
        <v>WON</v>
      </c>
      <c r="AL435" s="7" t="str">
        <f t="shared" si="86"/>
        <v>…</v>
      </c>
      <c r="AM435" s="21">
        <f t="shared" si="77"/>
        <v>69.587500000000006</v>
      </c>
    </row>
    <row r="436" spans="3:39">
      <c r="D436" s="10" t="s">
        <v>315</v>
      </c>
      <c r="E436" s="15">
        <v>0.625</v>
      </c>
      <c r="F436" s="10" t="s">
        <v>319</v>
      </c>
      <c r="G436" s="7" t="s">
        <v>4</v>
      </c>
      <c r="H436" s="10" t="s">
        <v>316</v>
      </c>
      <c r="I436" s="7">
        <v>10</v>
      </c>
      <c r="J436" s="7">
        <v>60</v>
      </c>
      <c r="K436" s="7">
        <v>30</v>
      </c>
      <c r="L436" s="7" t="s">
        <v>16</v>
      </c>
      <c r="M436" s="7">
        <v>2</v>
      </c>
      <c r="N436" s="7">
        <v>20</v>
      </c>
      <c r="O436" s="6" t="s">
        <v>96</v>
      </c>
      <c r="P436" s="6" t="s">
        <v>96</v>
      </c>
      <c r="Q436" s="7" t="b">
        <v>1</v>
      </c>
      <c r="R436" s="7" t="b">
        <v>1</v>
      </c>
      <c r="S436" s="7" t="s">
        <v>19</v>
      </c>
      <c r="T436" s="7" t="s">
        <v>19</v>
      </c>
      <c r="U436" s="11">
        <v>82</v>
      </c>
      <c r="V436" s="11" t="s">
        <v>42</v>
      </c>
      <c r="W436" s="12">
        <v>1.4</v>
      </c>
      <c r="X436" s="12">
        <f t="shared" si="75"/>
        <v>1.25</v>
      </c>
      <c r="Y436" s="13"/>
      <c r="Z436" s="7">
        <f t="shared" si="78"/>
        <v>10</v>
      </c>
      <c r="AA436">
        <f t="shared" si="79"/>
        <v>0</v>
      </c>
      <c r="AB436">
        <f t="shared" si="80"/>
        <v>10</v>
      </c>
      <c r="AC436">
        <f t="shared" si="81"/>
        <v>5</v>
      </c>
      <c r="AD436" s="7">
        <f t="shared" si="82"/>
        <v>75</v>
      </c>
      <c r="AE436" s="7" t="str">
        <f t="shared" si="83"/>
        <v>HT Under 1.5 Goals</v>
      </c>
      <c r="AF436" s="14"/>
      <c r="AG436" s="14" t="str">
        <f t="shared" si="84"/>
        <v>HT Over 0.5 Goals</v>
      </c>
      <c r="AH436" s="14" t="str">
        <f t="shared" si="85"/>
        <v>LOST</v>
      </c>
      <c r="AI436" s="14"/>
      <c r="AJ436" s="14" t="str">
        <f t="shared" si="76"/>
        <v>LOST</v>
      </c>
      <c r="AL436" s="7" t="str">
        <f t="shared" si="86"/>
        <v>…</v>
      </c>
      <c r="AM436" s="21">
        <f t="shared" si="77"/>
        <v>75.150000000000006</v>
      </c>
    </row>
    <row r="437" spans="3:39">
      <c r="D437" s="10" t="s">
        <v>540</v>
      </c>
      <c r="E437" s="15">
        <v>0.625</v>
      </c>
      <c r="F437" s="10" t="s">
        <v>839</v>
      </c>
      <c r="G437" s="7" t="s">
        <v>4</v>
      </c>
      <c r="H437" s="10" t="s">
        <v>715</v>
      </c>
      <c r="I437" s="7">
        <v>31</v>
      </c>
      <c r="J437" s="7">
        <v>47</v>
      </c>
      <c r="K437" s="7">
        <v>22</v>
      </c>
      <c r="L437" s="7" t="s">
        <v>16</v>
      </c>
      <c r="M437" s="7">
        <v>2</v>
      </c>
      <c r="N437" s="7">
        <v>9</v>
      </c>
      <c r="O437" s="6" t="s">
        <v>120</v>
      </c>
      <c r="P437" s="6" t="s">
        <v>69</v>
      </c>
      <c r="Q437" s="7">
        <v>47</v>
      </c>
      <c r="R437" s="7" t="b">
        <v>1</v>
      </c>
      <c r="S437" s="7" t="s">
        <v>19</v>
      </c>
      <c r="T437" s="7" t="s">
        <v>19</v>
      </c>
      <c r="U437" s="11">
        <v>51</v>
      </c>
      <c r="V437" s="11" t="s">
        <v>42</v>
      </c>
      <c r="W437" s="12">
        <v>1.55</v>
      </c>
      <c r="X437" s="12">
        <f t="shared" si="75"/>
        <v>1.3</v>
      </c>
      <c r="Y437" s="13"/>
      <c r="Z437" s="7">
        <f t="shared" si="78"/>
        <v>0</v>
      </c>
      <c r="AA437">
        <f t="shared" si="79"/>
        <v>5</v>
      </c>
      <c r="AB437">
        <f t="shared" si="80"/>
        <v>5</v>
      </c>
      <c r="AC437">
        <f t="shared" si="81"/>
        <v>5</v>
      </c>
      <c r="AD437" s="7">
        <f t="shared" si="82"/>
        <v>65</v>
      </c>
      <c r="AE437" s="7" t="str">
        <f t="shared" si="83"/>
        <v>HT Under 1.5 Goals</v>
      </c>
      <c r="AF437" s="14"/>
      <c r="AG437" s="14" t="str">
        <f t="shared" si="84"/>
        <v>HT Under 1.5 Goals</v>
      </c>
      <c r="AH437" s="14" t="str">
        <f t="shared" si="85"/>
        <v>WON</v>
      </c>
      <c r="AI437" s="14"/>
      <c r="AJ437" s="14" t="str">
        <f t="shared" si="76"/>
        <v>WON</v>
      </c>
      <c r="AL437" s="7" t="str">
        <f t="shared" si="86"/>
        <v>…</v>
      </c>
      <c r="AM437" s="21">
        <f t="shared" si="77"/>
        <v>56.2</v>
      </c>
    </row>
    <row r="438" spans="3:39">
      <c r="C438" t="s">
        <v>11</v>
      </c>
      <c r="D438" s="10" t="s">
        <v>55</v>
      </c>
      <c r="E438" s="15">
        <v>0.63541666666666663</v>
      </c>
      <c r="F438" s="10" t="s">
        <v>840</v>
      </c>
      <c r="G438" s="7" t="s">
        <v>4</v>
      </c>
      <c r="H438" s="10" t="s">
        <v>841</v>
      </c>
      <c r="I438" s="7">
        <v>12</v>
      </c>
      <c r="J438" s="7">
        <v>69</v>
      </c>
      <c r="K438" s="7">
        <v>18</v>
      </c>
      <c r="L438" s="7" t="s">
        <v>16</v>
      </c>
      <c r="M438" s="7" t="s">
        <v>16</v>
      </c>
      <c r="N438" s="7">
        <v>6</v>
      </c>
      <c r="O438" s="6" t="s">
        <v>24</v>
      </c>
      <c r="P438" s="6" t="s">
        <v>47</v>
      </c>
      <c r="Q438" s="7" t="b">
        <v>1</v>
      </c>
      <c r="R438" s="7" t="b">
        <v>1</v>
      </c>
      <c r="S438" s="7" t="b">
        <v>1</v>
      </c>
      <c r="T438" s="7" t="s">
        <v>19</v>
      </c>
      <c r="U438" s="11">
        <v>68</v>
      </c>
      <c r="V438" s="11" t="s">
        <v>20</v>
      </c>
      <c r="W438" s="12">
        <v>1.55</v>
      </c>
      <c r="X438" s="12">
        <f t="shared" si="75"/>
        <v>1.3</v>
      </c>
      <c r="Y438" s="13"/>
      <c r="Z438" s="7">
        <f t="shared" si="78"/>
        <v>10</v>
      </c>
      <c r="AA438">
        <f t="shared" si="79"/>
        <v>10</v>
      </c>
      <c r="AB438">
        <f t="shared" si="80"/>
        <v>10</v>
      </c>
      <c r="AC438">
        <f t="shared" si="81"/>
        <v>10</v>
      </c>
      <c r="AD438" s="7">
        <f t="shared" si="82"/>
        <v>90</v>
      </c>
      <c r="AE438" s="7" t="str">
        <f t="shared" si="83"/>
        <v>HT Under 1.5 Goals</v>
      </c>
      <c r="AF438" s="14"/>
      <c r="AG438" s="14" t="str">
        <f t="shared" si="84"/>
        <v>HT Under 1.5 Goals</v>
      </c>
      <c r="AH438" s="14" t="str">
        <f t="shared" si="85"/>
        <v>WON</v>
      </c>
      <c r="AI438" s="14"/>
      <c r="AJ438" s="14" t="str">
        <f t="shared" si="76"/>
        <v>WON</v>
      </c>
      <c r="AL438" s="7" t="str">
        <f t="shared" si="86"/>
        <v>Prime</v>
      </c>
      <c r="AM438" s="21">
        <f t="shared" si="77"/>
        <v>89.162499999999994</v>
      </c>
    </row>
    <row r="439" spans="3:39">
      <c r="D439" s="10" t="s">
        <v>711</v>
      </c>
      <c r="E439" s="15">
        <v>0.64583333333333337</v>
      </c>
      <c r="F439" s="10" t="s">
        <v>842</v>
      </c>
      <c r="G439" s="7" t="s">
        <v>4</v>
      </c>
      <c r="H439" s="10" t="s">
        <v>712</v>
      </c>
      <c r="I439" s="7">
        <v>21</v>
      </c>
      <c r="J439" s="7">
        <v>49</v>
      </c>
      <c r="K439" s="7">
        <v>30</v>
      </c>
      <c r="L439" s="7" t="s">
        <v>16</v>
      </c>
      <c r="M439" s="7">
        <v>2</v>
      </c>
      <c r="N439" s="7">
        <v>9</v>
      </c>
      <c r="O439" s="6" t="s">
        <v>24</v>
      </c>
      <c r="P439" s="6" t="s">
        <v>75</v>
      </c>
      <c r="Q439" s="7">
        <v>49</v>
      </c>
      <c r="R439" s="7" t="b">
        <v>1</v>
      </c>
      <c r="S439" s="7" t="s">
        <v>19</v>
      </c>
      <c r="T439" s="7" t="s">
        <v>19</v>
      </c>
      <c r="U439" s="11">
        <v>52</v>
      </c>
      <c r="V439" s="11" t="s">
        <v>48</v>
      </c>
      <c r="W439" s="12">
        <v>1.6</v>
      </c>
      <c r="X439" s="12">
        <f t="shared" si="75"/>
        <v>1.3</v>
      </c>
      <c r="Y439" s="13"/>
      <c r="Z439" s="7">
        <f t="shared" si="78"/>
        <v>0</v>
      </c>
      <c r="AA439">
        <f t="shared" si="79"/>
        <v>5</v>
      </c>
      <c r="AB439">
        <f t="shared" si="80"/>
        <v>5</v>
      </c>
      <c r="AC439">
        <f t="shared" si="81"/>
        <v>0</v>
      </c>
      <c r="AD439" s="7">
        <f t="shared" si="82"/>
        <v>60</v>
      </c>
      <c r="AE439" s="7" t="str">
        <f t="shared" si="83"/>
        <v>HT Under 1.5 Goals</v>
      </c>
      <c r="AF439" s="14"/>
      <c r="AG439" s="14" t="str">
        <f t="shared" si="84"/>
        <v>HT Under 1.5 Goals</v>
      </c>
      <c r="AH439" s="14" t="str">
        <f t="shared" si="85"/>
        <v>WON</v>
      </c>
      <c r="AI439" s="14"/>
      <c r="AJ439" s="14" t="str">
        <f t="shared" si="76"/>
        <v>WON</v>
      </c>
      <c r="AL439" s="7" t="str">
        <f t="shared" si="86"/>
        <v>…</v>
      </c>
      <c r="AM439" s="21">
        <f t="shared" si="77"/>
        <v>56.4</v>
      </c>
    </row>
    <row r="440" spans="3:39">
      <c r="D440" s="10" t="s">
        <v>545</v>
      </c>
      <c r="E440" s="15">
        <v>0.64583333333333337</v>
      </c>
      <c r="F440" s="10" t="s">
        <v>547</v>
      </c>
      <c r="G440" s="7" t="s">
        <v>4</v>
      </c>
      <c r="H440" s="10" t="s">
        <v>585</v>
      </c>
      <c r="I440" s="7">
        <v>27</v>
      </c>
      <c r="J440" s="7">
        <v>52</v>
      </c>
      <c r="K440" s="7">
        <v>22</v>
      </c>
      <c r="L440" s="7" t="s">
        <v>16</v>
      </c>
      <c r="M440" s="7" t="s">
        <v>16</v>
      </c>
      <c r="N440" s="7">
        <v>5</v>
      </c>
      <c r="O440" s="6" t="s">
        <v>47</v>
      </c>
      <c r="P440" s="6" t="s">
        <v>47</v>
      </c>
      <c r="Q440" s="7">
        <v>52</v>
      </c>
      <c r="R440" s="7" t="b">
        <v>1</v>
      </c>
      <c r="S440" s="7" t="b">
        <v>1</v>
      </c>
      <c r="T440" s="7" t="s">
        <v>19</v>
      </c>
      <c r="U440" s="11">
        <v>67</v>
      </c>
      <c r="V440" s="11" t="s">
        <v>20</v>
      </c>
      <c r="W440" s="12">
        <v>1.65</v>
      </c>
      <c r="X440" s="12">
        <f t="shared" si="75"/>
        <v>1.35</v>
      </c>
      <c r="Y440" s="13"/>
      <c r="Z440" s="7">
        <f t="shared" si="78"/>
        <v>0</v>
      </c>
      <c r="AA440">
        <f t="shared" si="79"/>
        <v>10</v>
      </c>
      <c r="AB440">
        <f t="shared" si="80"/>
        <v>10</v>
      </c>
      <c r="AC440">
        <f t="shared" si="81"/>
        <v>10</v>
      </c>
      <c r="AD440" s="7">
        <f t="shared" si="82"/>
        <v>80</v>
      </c>
      <c r="AE440" s="7" t="str">
        <f t="shared" si="83"/>
        <v>HT Under 1.5 Goals</v>
      </c>
      <c r="AF440" s="14"/>
      <c r="AG440" s="14" t="str">
        <f t="shared" si="84"/>
        <v>HT Under 1.5 Goals</v>
      </c>
      <c r="AH440" s="14" t="str">
        <f t="shared" si="85"/>
        <v>WON</v>
      </c>
      <c r="AI440" s="14"/>
      <c r="AJ440" s="14" t="str">
        <f t="shared" si="76"/>
        <v>WON</v>
      </c>
      <c r="AL440" s="7" t="str">
        <f t="shared" si="86"/>
        <v>…</v>
      </c>
      <c r="AM440" s="21">
        <f t="shared" si="77"/>
        <v>84.65</v>
      </c>
    </row>
    <row r="441" spans="3:39">
      <c r="D441" s="10" t="s">
        <v>76</v>
      </c>
      <c r="E441" s="15">
        <v>0.64583333333333337</v>
      </c>
      <c r="F441" s="10" t="s">
        <v>843</v>
      </c>
      <c r="G441" s="7" t="s">
        <v>4</v>
      </c>
      <c r="H441" s="10" t="s">
        <v>844</v>
      </c>
      <c r="I441" s="7">
        <v>22</v>
      </c>
      <c r="J441" s="7">
        <v>44</v>
      </c>
      <c r="K441" s="7">
        <v>33</v>
      </c>
      <c r="L441" s="7" t="s">
        <v>16</v>
      </c>
      <c r="M441" s="7">
        <v>2</v>
      </c>
      <c r="N441" s="7">
        <v>11</v>
      </c>
      <c r="O441" s="6" t="s">
        <v>96</v>
      </c>
      <c r="P441" s="6" t="s">
        <v>96</v>
      </c>
      <c r="Q441" s="7">
        <v>44</v>
      </c>
      <c r="R441" s="7" t="b">
        <v>1</v>
      </c>
      <c r="S441" s="7" t="s">
        <v>19</v>
      </c>
      <c r="T441" s="7" t="s">
        <v>19</v>
      </c>
      <c r="U441" s="11">
        <v>61</v>
      </c>
      <c r="V441" s="11" t="s">
        <v>20</v>
      </c>
      <c r="W441" s="12">
        <v>1.6</v>
      </c>
      <c r="X441" s="12">
        <f t="shared" si="75"/>
        <v>1.3</v>
      </c>
      <c r="Y441" s="13"/>
      <c r="Z441" s="7">
        <f t="shared" si="78"/>
        <v>0</v>
      </c>
      <c r="AA441">
        <f t="shared" si="79"/>
        <v>5</v>
      </c>
      <c r="AB441">
        <f t="shared" si="80"/>
        <v>10</v>
      </c>
      <c r="AC441">
        <f t="shared" si="81"/>
        <v>10</v>
      </c>
      <c r="AD441" s="7">
        <f t="shared" si="82"/>
        <v>75</v>
      </c>
      <c r="AE441" s="7" t="str">
        <f t="shared" si="83"/>
        <v>HT Under 1.5 Goals</v>
      </c>
      <c r="AF441" s="14"/>
      <c r="AG441" s="14" t="str">
        <f t="shared" si="84"/>
        <v>HT Over 0.5 Goals</v>
      </c>
      <c r="AH441" s="14" t="str">
        <f t="shared" si="85"/>
        <v>LOST</v>
      </c>
      <c r="AI441" s="14"/>
      <c r="AJ441" s="14" t="str">
        <f t="shared" si="76"/>
        <v>LOST</v>
      </c>
      <c r="AL441" s="7" t="str">
        <f t="shared" si="86"/>
        <v>…</v>
      </c>
      <c r="AM441" s="21">
        <f t="shared" si="77"/>
        <v>56.2</v>
      </c>
    </row>
    <row r="442" spans="3:39">
      <c r="C442" t="s">
        <v>11</v>
      </c>
      <c r="D442" s="10" t="s">
        <v>231</v>
      </c>
      <c r="E442" s="15">
        <v>0.64583333333333337</v>
      </c>
      <c r="F442" s="10" t="s">
        <v>271</v>
      </c>
      <c r="G442" s="7" t="s">
        <v>4</v>
      </c>
      <c r="H442" s="10" t="s">
        <v>845</v>
      </c>
      <c r="I442" s="7">
        <v>23</v>
      </c>
      <c r="J442" s="7">
        <v>62</v>
      </c>
      <c r="K442" s="7">
        <v>15</v>
      </c>
      <c r="L442" s="7" t="s">
        <v>16</v>
      </c>
      <c r="M442" s="7">
        <v>1</v>
      </c>
      <c r="N442" s="7">
        <v>8</v>
      </c>
      <c r="O442" s="6" t="s">
        <v>24</v>
      </c>
      <c r="P442" s="6" t="s">
        <v>96</v>
      </c>
      <c r="Q442" s="7" t="b">
        <v>1</v>
      </c>
      <c r="R442" s="7" t="b">
        <v>1</v>
      </c>
      <c r="S442" s="7" t="s">
        <v>19</v>
      </c>
      <c r="T442" s="7" t="s">
        <v>19</v>
      </c>
      <c r="U442" s="11">
        <v>73</v>
      </c>
      <c r="V442" s="11" t="s">
        <v>20</v>
      </c>
      <c r="W442" s="12">
        <v>1.6</v>
      </c>
      <c r="X442" s="12">
        <f t="shared" si="75"/>
        <v>1.3</v>
      </c>
      <c r="Y442" s="13"/>
      <c r="Z442" s="7">
        <f t="shared" si="78"/>
        <v>10</v>
      </c>
      <c r="AA442">
        <f t="shared" si="79"/>
        <v>5</v>
      </c>
      <c r="AB442">
        <f t="shared" si="80"/>
        <v>10</v>
      </c>
      <c r="AC442">
        <f t="shared" si="81"/>
        <v>10</v>
      </c>
      <c r="AD442" s="7">
        <f t="shared" si="82"/>
        <v>85</v>
      </c>
      <c r="AE442" s="7" t="str">
        <f t="shared" si="83"/>
        <v>HT Under 1.5 Goals</v>
      </c>
      <c r="AF442" s="14"/>
      <c r="AG442" s="14" t="str">
        <f t="shared" si="84"/>
        <v>HT Under 1.5 Goals</v>
      </c>
      <c r="AH442" s="14" t="str">
        <f t="shared" si="85"/>
        <v>WON</v>
      </c>
      <c r="AI442" s="14"/>
      <c r="AJ442" s="14" t="str">
        <f t="shared" si="76"/>
        <v>WON</v>
      </c>
      <c r="AL442" s="7" t="str">
        <f t="shared" si="86"/>
        <v>Prime</v>
      </c>
      <c r="AM442" s="21">
        <f t="shared" si="77"/>
        <v>80.974999999999994</v>
      </c>
    </row>
    <row r="443" spans="3:39">
      <c r="C443" t="s">
        <v>11</v>
      </c>
      <c r="D443" s="10" t="s">
        <v>846</v>
      </c>
      <c r="E443" s="15">
        <v>0.66666666666666663</v>
      </c>
      <c r="F443" s="10" t="s">
        <v>847</v>
      </c>
      <c r="G443" s="7" t="s">
        <v>4</v>
      </c>
      <c r="H443" s="10" t="s">
        <v>848</v>
      </c>
      <c r="I443" s="7">
        <v>24</v>
      </c>
      <c r="J443" s="7">
        <v>49</v>
      </c>
      <c r="K443" s="7">
        <v>27</v>
      </c>
      <c r="L443" s="7" t="s">
        <v>16</v>
      </c>
      <c r="M443" s="7">
        <v>1</v>
      </c>
      <c r="N443" s="7">
        <v>3</v>
      </c>
      <c r="O443" s="6" t="s">
        <v>47</v>
      </c>
      <c r="P443" s="6" t="s">
        <v>47</v>
      </c>
      <c r="Q443" s="7">
        <v>49</v>
      </c>
      <c r="R443" s="7" t="b">
        <v>1</v>
      </c>
      <c r="S443" s="7" t="s">
        <v>19</v>
      </c>
      <c r="T443" s="7" t="s">
        <v>19</v>
      </c>
      <c r="U443" s="11">
        <v>34</v>
      </c>
      <c r="V443" s="11" t="s">
        <v>20</v>
      </c>
      <c r="W443" s="12">
        <v>1.7</v>
      </c>
      <c r="X443" s="12">
        <f t="shared" si="75"/>
        <v>1.35</v>
      </c>
      <c r="Y443" s="13"/>
      <c r="Z443" s="7">
        <f t="shared" si="78"/>
        <v>0</v>
      </c>
      <c r="AA443">
        <f t="shared" si="79"/>
        <v>10</v>
      </c>
      <c r="AB443">
        <f t="shared" si="80"/>
        <v>0</v>
      </c>
      <c r="AC443">
        <f t="shared" si="81"/>
        <v>10</v>
      </c>
      <c r="AD443" s="7">
        <f t="shared" si="82"/>
        <v>70</v>
      </c>
      <c r="AE443" s="7" t="str">
        <f t="shared" si="83"/>
        <v>HT Under 1.5 Goals</v>
      </c>
      <c r="AF443" s="14"/>
      <c r="AG443" s="14" t="str">
        <f t="shared" si="84"/>
        <v>HT Under 1.5 Goals</v>
      </c>
      <c r="AH443" s="14" t="str">
        <f t="shared" si="85"/>
        <v>WON</v>
      </c>
      <c r="AI443" s="14"/>
      <c r="AJ443" s="14" t="str">
        <f t="shared" si="76"/>
        <v>WON</v>
      </c>
      <c r="AL443" s="7" t="str">
        <f t="shared" si="86"/>
        <v>…</v>
      </c>
      <c r="AM443" s="21">
        <f t="shared" si="77"/>
        <v>52</v>
      </c>
    </row>
    <row r="444" spans="3:39">
      <c r="C444" t="s">
        <v>11</v>
      </c>
      <c r="D444" s="10" t="s">
        <v>496</v>
      </c>
      <c r="E444" s="15">
        <v>0.66666666666666663</v>
      </c>
      <c r="F444" s="10" t="s">
        <v>849</v>
      </c>
      <c r="G444" s="7" t="s">
        <v>4</v>
      </c>
      <c r="H444" s="10" t="s">
        <v>850</v>
      </c>
      <c r="I444" s="7">
        <v>35</v>
      </c>
      <c r="J444" s="7">
        <v>46</v>
      </c>
      <c r="K444" s="7">
        <v>18</v>
      </c>
      <c r="L444" s="7" t="s">
        <v>16</v>
      </c>
      <c r="M444" s="7">
        <v>1</v>
      </c>
      <c r="N444" s="7">
        <v>17</v>
      </c>
      <c r="O444" s="6" t="s">
        <v>24</v>
      </c>
      <c r="P444" s="6" t="s">
        <v>33</v>
      </c>
      <c r="Q444" s="7">
        <v>46</v>
      </c>
      <c r="R444" s="7" t="b">
        <v>1</v>
      </c>
      <c r="S444" s="7" t="s">
        <v>19</v>
      </c>
      <c r="T444" s="7" t="s">
        <v>19</v>
      </c>
      <c r="U444" s="11">
        <v>35</v>
      </c>
      <c r="V444" s="11" t="s">
        <v>20</v>
      </c>
      <c r="W444" s="12">
        <v>1.7</v>
      </c>
      <c r="X444" s="12">
        <f t="shared" si="75"/>
        <v>1.35</v>
      </c>
      <c r="Y444" s="13"/>
      <c r="Z444" s="7">
        <f t="shared" si="78"/>
        <v>0</v>
      </c>
      <c r="AA444">
        <f t="shared" si="79"/>
        <v>0</v>
      </c>
      <c r="AB444">
        <f t="shared" si="80"/>
        <v>0</v>
      </c>
      <c r="AC444">
        <f t="shared" si="81"/>
        <v>10</v>
      </c>
      <c r="AD444" s="7">
        <f t="shared" si="82"/>
        <v>60</v>
      </c>
      <c r="AE444" s="7" t="str">
        <f t="shared" si="83"/>
        <v>HT Under 1.5 Goals</v>
      </c>
      <c r="AF444" s="14"/>
      <c r="AG444" s="14" t="str">
        <f t="shared" si="84"/>
        <v>HT Under 1.5 Goals</v>
      </c>
      <c r="AH444" s="14" t="str">
        <f t="shared" si="85"/>
        <v>WON</v>
      </c>
      <c r="AI444" s="14"/>
      <c r="AJ444" s="14" t="str">
        <f t="shared" si="76"/>
        <v>WON</v>
      </c>
      <c r="AL444" s="7" t="str">
        <f t="shared" si="86"/>
        <v>…</v>
      </c>
      <c r="AM444" s="21">
        <f t="shared" si="77"/>
        <v>40</v>
      </c>
    </row>
    <row r="445" spans="3:39">
      <c r="C445" t="s">
        <v>11</v>
      </c>
      <c r="D445" s="10" t="s">
        <v>496</v>
      </c>
      <c r="E445" s="15">
        <v>0.66666666666666663</v>
      </c>
      <c r="F445" s="10" t="s">
        <v>498</v>
      </c>
      <c r="G445" s="7" t="s">
        <v>4</v>
      </c>
      <c r="H445" s="10" t="s">
        <v>851</v>
      </c>
      <c r="I445" s="7">
        <v>11</v>
      </c>
      <c r="J445" s="7">
        <v>44</v>
      </c>
      <c r="K445" s="7">
        <v>44</v>
      </c>
      <c r="L445" s="7">
        <v>2</v>
      </c>
      <c r="M445" s="7">
        <v>2</v>
      </c>
      <c r="N445" s="7">
        <v>33</v>
      </c>
      <c r="O445" s="6" t="s">
        <v>24</v>
      </c>
      <c r="P445" s="6" t="s">
        <v>24</v>
      </c>
      <c r="Q445" s="7">
        <v>44</v>
      </c>
      <c r="R445" s="7" t="b">
        <v>0</v>
      </c>
      <c r="S445" s="7" t="s">
        <v>19</v>
      </c>
      <c r="T445" s="7" t="s">
        <v>19</v>
      </c>
      <c r="U445" s="11">
        <v>47</v>
      </c>
      <c r="V445" s="11" t="s">
        <v>48</v>
      </c>
      <c r="W445" s="12">
        <v>1.7</v>
      </c>
      <c r="X445" s="12">
        <f t="shared" si="75"/>
        <v>1.35</v>
      </c>
      <c r="Y445" s="13"/>
      <c r="Z445" s="7">
        <f t="shared" si="78"/>
        <v>0</v>
      </c>
      <c r="AA445">
        <f t="shared" si="79"/>
        <v>0</v>
      </c>
      <c r="AB445">
        <f t="shared" si="80"/>
        <v>0</v>
      </c>
      <c r="AC445">
        <f t="shared" si="81"/>
        <v>0</v>
      </c>
      <c r="AD445" s="7">
        <f t="shared" si="82"/>
        <v>50</v>
      </c>
      <c r="AE445" s="7" t="str">
        <f t="shared" si="83"/>
        <v>HT Over 0.5 Goals</v>
      </c>
      <c r="AF445" s="14"/>
      <c r="AG445" s="14" t="str">
        <f t="shared" si="84"/>
        <v>HT Under 1.5 Goals</v>
      </c>
      <c r="AH445" s="14" t="str">
        <f t="shared" si="85"/>
        <v>LOST</v>
      </c>
      <c r="AI445" s="14"/>
      <c r="AJ445" s="14" t="str">
        <f t="shared" si="76"/>
        <v>LOST</v>
      </c>
      <c r="AL445" s="7" t="str">
        <f t="shared" si="86"/>
        <v>…</v>
      </c>
      <c r="AM445" s="21">
        <f t="shared" si="77"/>
        <v>40</v>
      </c>
    </row>
    <row r="446" spans="3:39">
      <c r="C446" t="s">
        <v>11</v>
      </c>
      <c r="D446" s="10" t="s">
        <v>322</v>
      </c>
      <c r="E446" s="15">
        <v>0.66666666666666663</v>
      </c>
      <c r="F446" s="10" t="s">
        <v>537</v>
      </c>
      <c r="G446" s="7" t="s">
        <v>4</v>
      </c>
      <c r="H446" s="10" t="s">
        <v>852</v>
      </c>
      <c r="I446" s="7">
        <v>21</v>
      </c>
      <c r="J446" s="7">
        <v>58</v>
      </c>
      <c r="K446" s="7">
        <v>22</v>
      </c>
      <c r="L446" s="7" t="s">
        <v>16</v>
      </c>
      <c r="M446" s="7">
        <v>2</v>
      </c>
      <c r="N446" s="7">
        <v>1</v>
      </c>
      <c r="O446" s="6" t="s">
        <v>120</v>
      </c>
      <c r="P446" s="6" t="s">
        <v>120</v>
      </c>
      <c r="Q446" s="7" t="b">
        <v>1</v>
      </c>
      <c r="R446" s="7" t="b">
        <v>1</v>
      </c>
      <c r="S446" s="7" t="s">
        <v>19</v>
      </c>
      <c r="T446" s="7" t="s">
        <v>19</v>
      </c>
      <c r="U446" s="11">
        <v>44</v>
      </c>
      <c r="V446" s="11" t="s">
        <v>20</v>
      </c>
      <c r="W446" s="12">
        <v>1.6</v>
      </c>
      <c r="X446" s="12">
        <f t="shared" si="75"/>
        <v>1.3</v>
      </c>
      <c r="Y446" s="13"/>
      <c r="Z446" s="7">
        <f t="shared" si="78"/>
        <v>10</v>
      </c>
      <c r="AA446">
        <f t="shared" si="79"/>
        <v>10</v>
      </c>
      <c r="AB446">
        <f t="shared" si="80"/>
        <v>0</v>
      </c>
      <c r="AC446">
        <f t="shared" si="81"/>
        <v>10</v>
      </c>
      <c r="AD446" s="7">
        <f t="shared" si="82"/>
        <v>80</v>
      </c>
      <c r="AE446" s="7" t="str">
        <f t="shared" si="83"/>
        <v>HT Under 1.5 Goals</v>
      </c>
      <c r="AF446" s="14"/>
      <c r="AG446" s="14" t="str">
        <f t="shared" si="84"/>
        <v>HT Under 1.5 Goals</v>
      </c>
      <c r="AH446" s="14" t="str">
        <f t="shared" si="85"/>
        <v>WON</v>
      </c>
      <c r="AI446" s="14"/>
      <c r="AJ446" s="14" t="str">
        <f t="shared" si="76"/>
        <v>WON</v>
      </c>
      <c r="AL446" s="7" t="str">
        <f t="shared" si="86"/>
        <v>Prime</v>
      </c>
      <c r="AM446" s="21">
        <f t="shared" si="77"/>
        <v>72.125</v>
      </c>
    </row>
    <row r="447" spans="3:39">
      <c r="D447" s="10" t="s">
        <v>711</v>
      </c>
      <c r="E447" s="15">
        <v>0.66666666666666663</v>
      </c>
      <c r="F447" s="10" t="s">
        <v>853</v>
      </c>
      <c r="G447" s="7" t="s">
        <v>4</v>
      </c>
      <c r="H447" s="10" t="s">
        <v>854</v>
      </c>
      <c r="I447" s="7">
        <v>23</v>
      </c>
      <c r="J447" s="7">
        <v>51</v>
      </c>
      <c r="K447" s="7">
        <v>26</v>
      </c>
      <c r="L447" s="7" t="s">
        <v>16</v>
      </c>
      <c r="M447" s="7" t="s">
        <v>16</v>
      </c>
      <c r="N447" s="7">
        <v>3</v>
      </c>
      <c r="O447" s="6" t="s">
        <v>24</v>
      </c>
      <c r="P447" s="6" t="s">
        <v>47</v>
      </c>
      <c r="Q447" s="7">
        <v>51</v>
      </c>
      <c r="R447" s="7" t="b">
        <v>1</v>
      </c>
      <c r="S447" s="7" t="b">
        <v>1</v>
      </c>
      <c r="T447" s="7" t="s">
        <v>19</v>
      </c>
      <c r="U447" s="11">
        <v>64</v>
      </c>
      <c r="V447" s="11" t="s">
        <v>20</v>
      </c>
      <c r="W447" s="12">
        <v>1.55</v>
      </c>
      <c r="X447" s="12">
        <f t="shared" si="75"/>
        <v>1.3</v>
      </c>
      <c r="Y447" s="13"/>
      <c r="Z447" s="7">
        <f t="shared" si="78"/>
        <v>0</v>
      </c>
      <c r="AA447">
        <f t="shared" si="79"/>
        <v>10</v>
      </c>
      <c r="AB447">
        <f t="shared" si="80"/>
        <v>10</v>
      </c>
      <c r="AC447">
        <f t="shared" si="81"/>
        <v>10</v>
      </c>
      <c r="AD447" s="7">
        <f t="shared" si="82"/>
        <v>80</v>
      </c>
      <c r="AE447" s="7" t="str">
        <f t="shared" si="83"/>
        <v>HT Under 1.5 Goals</v>
      </c>
      <c r="AF447" s="14"/>
      <c r="AG447" s="14" t="str">
        <f t="shared" si="84"/>
        <v>HT Under 1.5 Goals</v>
      </c>
      <c r="AH447" s="14" t="str">
        <f t="shared" si="85"/>
        <v>WON</v>
      </c>
      <c r="AI447" s="14"/>
      <c r="AJ447" s="14" t="str">
        <f t="shared" si="76"/>
        <v>WON</v>
      </c>
      <c r="AL447" s="7" t="str">
        <f t="shared" si="86"/>
        <v>…</v>
      </c>
      <c r="AM447" s="21">
        <f t="shared" si="77"/>
        <v>85.737499999999997</v>
      </c>
    </row>
    <row r="448" spans="3:39">
      <c r="D448" s="10" t="s">
        <v>84</v>
      </c>
      <c r="E448" s="15">
        <v>0.66666666666666663</v>
      </c>
      <c r="F448" s="10" t="s">
        <v>567</v>
      </c>
      <c r="G448" s="7" t="s">
        <v>4</v>
      </c>
      <c r="H448" s="10" t="s">
        <v>563</v>
      </c>
      <c r="I448" s="7">
        <v>14</v>
      </c>
      <c r="J448" s="7">
        <v>76</v>
      </c>
      <c r="K448" s="7">
        <v>10</v>
      </c>
      <c r="L448" s="7" t="s">
        <v>16</v>
      </c>
      <c r="M448" s="7">
        <v>1</v>
      </c>
      <c r="N448" s="7">
        <v>4</v>
      </c>
      <c r="O448" s="6" t="s">
        <v>96</v>
      </c>
      <c r="P448" s="6" t="s">
        <v>278</v>
      </c>
      <c r="Q448" s="7" t="b">
        <v>1</v>
      </c>
      <c r="R448" s="7" t="b">
        <v>1</v>
      </c>
      <c r="S448" s="7" t="s">
        <v>19</v>
      </c>
      <c r="T448" s="7" t="s">
        <v>19</v>
      </c>
      <c r="U448" s="11">
        <v>67</v>
      </c>
      <c r="V448" s="11" t="s">
        <v>20</v>
      </c>
      <c r="W448" s="12">
        <v>1.5</v>
      </c>
      <c r="X448" s="12">
        <f t="shared" si="75"/>
        <v>1.3</v>
      </c>
      <c r="Y448" s="13"/>
      <c r="Z448" s="7">
        <f t="shared" si="78"/>
        <v>10</v>
      </c>
      <c r="AA448">
        <f t="shared" si="79"/>
        <v>10</v>
      </c>
      <c r="AB448">
        <f t="shared" si="80"/>
        <v>10</v>
      </c>
      <c r="AC448">
        <f t="shared" si="81"/>
        <v>10</v>
      </c>
      <c r="AD448" s="7">
        <f t="shared" si="82"/>
        <v>90</v>
      </c>
      <c r="AE448" s="7" t="str">
        <f t="shared" si="83"/>
        <v>HT Under 1.5 Goals</v>
      </c>
      <c r="AF448" s="14"/>
      <c r="AG448" s="14" t="str">
        <f t="shared" si="84"/>
        <v>HT Over 0.5 Goals</v>
      </c>
      <c r="AH448" s="14" t="str">
        <f t="shared" si="85"/>
        <v>LOST</v>
      </c>
      <c r="AI448" s="14"/>
      <c r="AJ448" s="14" t="str">
        <f t="shared" si="76"/>
        <v>LOST</v>
      </c>
      <c r="AL448" s="7" t="str">
        <f t="shared" si="86"/>
        <v>…</v>
      </c>
      <c r="AM448" s="21">
        <f t="shared" si="77"/>
        <v>88.15</v>
      </c>
    </row>
    <row r="449" spans="3:39">
      <c r="D449" s="10" t="s">
        <v>84</v>
      </c>
      <c r="E449" s="15">
        <v>0.66666666666666663</v>
      </c>
      <c r="F449" s="10" t="s">
        <v>566</v>
      </c>
      <c r="G449" s="7" t="s">
        <v>4</v>
      </c>
      <c r="H449" s="10" t="s">
        <v>564</v>
      </c>
      <c r="I449" s="7">
        <v>41</v>
      </c>
      <c r="J449" s="7">
        <v>44</v>
      </c>
      <c r="K449" s="7">
        <v>15</v>
      </c>
      <c r="L449" s="7" t="s">
        <v>16</v>
      </c>
      <c r="M449" s="7">
        <v>1</v>
      </c>
      <c r="N449" s="7">
        <v>26</v>
      </c>
      <c r="O449" s="6" t="s">
        <v>47</v>
      </c>
      <c r="P449" s="6" t="s">
        <v>75</v>
      </c>
      <c r="Q449" s="7">
        <v>44</v>
      </c>
      <c r="R449" s="7" t="b">
        <v>1</v>
      </c>
      <c r="S449" s="7" t="s">
        <v>19</v>
      </c>
      <c r="T449" s="7" t="s">
        <v>19</v>
      </c>
      <c r="U449" s="11">
        <v>61</v>
      </c>
      <c r="V449" s="11" t="s">
        <v>20</v>
      </c>
      <c r="W449" s="12">
        <v>1.65</v>
      </c>
      <c r="X449" s="12">
        <f t="shared" si="75"/>
        <v>1.35</v>
      </c>
      <c r="Y449" s="13"/>
      <c r="Z449" s="7">
        <f t="shared" si="78"/>
        <v>0</v>
      </c>
      <c r="AA449">
        <f t="shared" si="79"/>
        <v>0</v>
      </c>
      <c r="AB449">
        <f t="shared" si="80"/>
        <v>10</v>
      </c>
      <c r="AC449">
        <f t="shared" si="81"/>
        <v>10</v>
      </c>
      <c r="AD449" s="7">
        <f t="shared" si="82"/>
        <v>70</v>
      </c>
      <c r="AE449" s="7" t="str">
        <f t="shared" si="83"/>
        <v>HT Under 1.5 Goals</v>
      </c>
      <c r="AF449" s="14"/>
      <c r="AG449" s="14" t="str">
        <f t="shared" si="84"/>
        <v>HT Under 1.5 Goals</v>
      </c>
      <c r="AH449" s="14" t="str">
        <f t="shared" si="85"/>
        <v>WON</v>
      </c>
      <c r="AI449" s="14"/>
      <c r="AJ449" s="14" t="str">
        <f t="shared" si="76"/>
        <v>WON</v>
      </c>
      <c r="AL449" s="7" t="str">
        <f t="shared" si="86"/>
        <v>…</v>
      </c>
      <c r="AM449" s="21">
        <f t="shared" si="77"/>
        <v>52.2</v>
      </c>
    </row>
    <row r="450" spans="3:39">
      <c r="D450" s="10" t="s">
        <v>409</v>
      </c>
      <c r="E450" s="15">
        <v>0.66666666666666663</v>
      </c>
      <c r="F450" s="10" t="s">
        <v>787</v>
      </c>
      <c r="G450" s="7" t="s">
        <v>4</v>
      </c>
      <c r="H450" s="10" t="s">
        <v>707</v>
      </c>
      <c r="I450" s="7">
        <v>21</v>
      </c>
      <c r="J450" s="7">
        <v>47</v>
      </c>
      <c r="K450" s="7">
        <v>32</v>
      </c>
      <c r="L450" s="7" t="s">
        <v>16</v>
      </c>
      <c r="M450" s="7" t="s">
        <v>16</v>
      </c>
      <c r="N450" s="7">
        <v>11</v>
      </c>
      <c r="O450" s="6" t="s">
        <v>61</v>
      </c>
      <c r="P450" s="6" t="s">
        <v>61</v>
      </c>
      <c r="Q450" s="7">
        <v>47</v>
      </c>
      <c r="R450" s="7" t="b">
        <v>1</v>
      </c>
      <c r="S450" s="7" t="b">
        <v>1</v>
      </c>
      <c r="T450" s="7" t="s">
        <v>19</v>
      </c>
      <c r="U450" s="11">
        <v>55</v>
      </c>
      <c r="V450" s="11" t="s">
        <v>20</v>
      </c>
      <c r="W450" s="12">
        <v>1.6</v>
      </c>
      <c r="X450" s="12">
        <f t="shared" si="75"/>
        <v>1.3</v>
      </c>
      <c r="Y450" s="13"/>
      <c r="Z450" s="7">
        <f t="shared" si="78"/>
        <v>0</v>
      </c>
      <c r="AA450">
        <f t="shared" si="79"/>
        <v>5</v>
      </c>
      <c r="AB450">
        <f t="shared" si="80"/>
        <v>5</v>
      </c>
      <c r="AC450">
        <f t="shared" si="81"/>
        <v>10</v>
      </c>
      <c r="AD450" s="7">
        <f t="shared" si="82"/>
        <v>70</v>
      </c>
      <c r="AE450" s="7" t="str">
        <f t="shared" si="83"/>
        <v>HT Under 1.5 Goals</v>
      </c>
      <c r="AF450" s="14"/>
      <c r="AG450" s="14" t="str">
        <f t="shared" si="84"/>
        <v>HT Over 0.5 Goals</v>
      </c>
      <c r="AH450" s="14" t="str">
        <f t="shared" si="85"/>
        <v>LOST</v>
      </c>
      <c r="AI450" s="14"/>
      <c r="AJ450" s="14" t="str">
        <f t="shared" si="76"/>
        <v>LOST</v>
      </c>
      <c r="AL450" s="7" t="str">
        <f t="shared" si="86"/>
        <v>…</v>
      </c>
      <c r="AM450" s="21">
        <f t="shared" si="77"/>
        <v>60</v>
      </c>
    </row>
    <row r="451" spans="3:39">
      <c r="C451" t="s">
        <v>11</v>
      </c>
      <c r="D451" s="10" t="s">
        <v>124</v>
      </c>
      <c r="E451" s="15">
        <v>0.66666666666666663</v>
      </c>
      <c r="F451" s="10" t="s">
        <v>157</v>
      </c>
      <c r="G451" s="7" t="s">
        <v>4</v>
      </c>
      <c r="H451" s="10" t="s">
        <v>256</v>
      </c>
      <c r="I451" s="7">
        <v>11</v>
      </c>
      <c r="J451" s="7">
        <v>60</v>
      </c>
      <c r="K451" s="7">
        <v>28</v>
      </c>
      <c r="L451" s="7" t="s">
        <v>16</v>
      </c>
      <c r="M451" s="7" t="s">
        <v>16</v>
      </c>
      <c r="N451" s="7">
        <v>17</v>
      </c>
      <c r="O451" s="6" t="s">
        <v>120</v>
      </c>
      <c r="P451" s="6" t="s">
        <v>69</v>
      </c>
      <c r="Q451" s="7" t="b">
        <v>1</v>
      </c>
      <c r="R451" s="7" t="b">
        <v>1</v>
      </c>
      <c r="S451" s="7" t="b">
        <v>1</v>
      </c>
      <c r="T451" s="7" t="s">
        <v>19</v>
      </c>
      <c r="U451" s="11">
        <v>73</v>
      </c>
      <c r="V451" s="11" t="s">
        <v>20</v>
      </c>
      <c r="W451" s="12">
        <v>1.5</v>
      </c>
      <c r="X451" s="12">
        <f t="shared" ref="X451:X514" si="87">IF(W451=1.5,1.3,IF(W451=1.55,1.3,IF(W451=1.6,1.3,IF(W451=1.65,1.35,IF(W451=1.7,1.35,IF(W451=1.75,1.4,IF(W451=1.8,1.45,IF(W451=1.8,1.5,IF(W451=1.85,1.5,IF(W451=1.9,1.55,IF(W451=1.95,1.6,IF(W451=2,1.6,IF(W451&lt;1.5,1.25,1.65)))))))))))))</f>
        <v>1.3</v>
      </c>
      <c r="Y451" s="13"/>
      <c r="Z451" s="7">
        <f t="shared" si="78"/>
        <v>10</v>
      </c>
      <c r="AA451">
        <f t="shared" si="79"/>
        <v>0</v>
      </c>
      <c r="AB451">
        <f t="shared" si="80"/>
        <v>10</v>
      </c>
      <c r="AC451">
        <f t="shared" si="81"/>
        <v>10</v>
      </c>
      <c r="AD451" s="7">
        <f t="shared" si="82"/>
        <v>80</v>
      </c>
      <c r="AE451" s="7" t="str">
        <f t="shared" si="83"/>
        <v>HT Under 1.5 Goals</v>
      </c>
      <c r="AF451" s="14"/>
      <c r="AG451" s="14" t="str">
        <f t="shared" si="84"/>
        <v>HT Under 1.5 Goals</v>
      </c>
      <c r="AH451" s="14" t="str">
        <f t="shared" si="85"/>
        <v>WON</v>
      </c>
      <c r="AI451" s="14"/>
      <c r="AJ451" s="14" t="str">
        <f t="shared" ref="AJ451:AJ514" si="88">IF(AE451=AG451,"WON",IF(O451="0-1","WON",IF(O451="1-0","WON",IF(O451="?","?","LOST"))))</f>
        <v>WON</v>
      </c>
      <c r="AL451" s="7" t="str">
        <f t="shared" si="86"/>
        <v>…</v>
      </c>
      <c r="AM451" s="21">
        <f t="shared" ref="AM451:AM514" si="89">40+(IF(J451&lt;50,0,J451/3.2)+(IF(M451="X",5,IF(M451="2",2,0)))+(IF(N451&gt;15,0,15-N451))+(IF(U451&lt;50,0,U451/5)))</f>
        <v>78.349999999999994</v>
      </c>
    </row>
    <row r="452" spans="3:39">
      <c r="C452" t="s">
        <v>11</v>
      </c>
      <c r="D452" s="10" t="s">
        <v>322</v>
      </c>
      <c r="E452" s="15">
        <v>0.69791666666666663</v>
      </c>
      <c r="F452" s="10" t="s">
        <v>323</v>
      </c>
      <c r="G452" s="7" t="s">
        <v>4</v>
      </c>
      <c r="H452" s="10" t="s">
        <v>855</v>
      </c>
      <c r="I452" s="7">
        <v>28</v>
      </c>
      <c r="J452" s="7">
        <v>43</v>
      </c>
      <c r="K452" s="7">
        <v>30</v>
      </c>
      <c r="L452" s="7" t="s">
        <v>16</v>
      </c>
      <c r="M452" s="7">
        <v>1</v>
      </c>
      <c r="N452" s="7">
        <v>2</v>
      </c>
      <c r="O452" s="6" t="s">
        <v>69</v>
      </c>
      <c r="P452" s="6" t="s">
        <v>299</v>
      </c>
      <c r="Q452" s="7">
        <v>43</v>
      </c>
      <c r="R452" s="7" t="b">
        <v>1</v>
      </c>
      <c r="S452" s="7" t="s">
        <v>19</v>
      </c>
      <c r="T452" s="7" t="s">
        <v>19</v>
      </c>
      <c r="U452" s="11">
        <v>56</v>
      </c>
      <c r="V452" s="11" t="s">
        <v>20</v>
      </c>
      <c r="W452" s="12">
        <v>1.7</v>
      </c>
      <c r="X452" s="12">
        <f t="shared" si="87"/>
        <v>1.35</v>
      </c>
      <c r="Y452" s="13"/>
      <c r="Z452" s="7">
        <f t="shared" ref="Z452:Z515" si="90">IF(J452&gt;52,10,0)</f>
        <v>0</v>
      </c>
      <c r="AA452">
        <f t="shared" ref="AA452:AA515" si="91">IF(N452&gt;15,0,IF(N452&lt;8,10,5))</f>
        <v>10</v>
      </c>
      <c r="AB452">
        <f t="shared" ref="AB452:AB515" si="92">IF(U452&gt;60,10,IF(U452&lt;49,0,5))</f>
        <v>5</v>
      </c>
      <c r="AC452">
        <f t="shared" ref="AC452:AC515" si="93">IF(V452="Y",10,IF(V452="C",5,0))</f>
        <v>10</v>
      </c>
      <c r="AD452" s="7">
        <f t="shared" ref="AD452:AD515" si="94">SUM(Z452:AC452)+50</f>
        <v>75</v>
      </c>
      <c r="AE452" s="7" t="str">
        <f t="shared" ref="AE452:AE515" si="95">IF(AD452&lt;56,"HT Over 0.5 Goals","HT Under 1.5 Goals")</f>
        <v>HT Under 1.5 Goals</v>
      </c>
      <c r="AF452" s="14"/>
      <c r="AG452" s="14" t="str">
        <f t="shared" ref="AG452:AG515" si="96">IF(O452="1-0","HT Under 1.5 Goals",IF(O452="0-0","HT Under 1.5 Goals",IF(O452="0-1","HT Under 1.5 Goals","HT Over 0.5 Goals")))</f>
        <v>HT Over 0.5 Goals</v>
      </c>
      <c r="AH452" s="14" t="str">
        <f t="shared" ref="AH452:AH515" si="97">IF(O452="?",O452,AJ452)</f>
        <v>LOST</v>
      </c>
      <c r="AI452" s="14"/>
      <c r="AJ452" s="14" t="str">
        <f t="shared" si="88"/>
        <v>LOST</v>
      </c>
      <c r="AL452" s="7" t="str">
        <f t="shared" ref="AL452:AL515" si="98">IF(AND(C452="OK",J452&gt;52,N452&lt;11,W452&lt;1.66),"Prime","…")</f>
        <v>…</v>
      </c>
      <c r="AM452" s="21">
        <f t="shared" si="89"/>
        <v>64.2</v>
      </c>
    </row>
    <row r="453" spans="3:39">
      <c r="D453" s="10" t="s">
        <v>134</v>
      </c>
      <c r="E453" s="15">
        <v>0.70833333333333337</v>
      </c>
      <c r="F453" s="10" t="s">
        <v>856</v>
      </c>
      <c r="G453" s="7" t="s">
        <v>4</v>
      </c>
      <c r="H453" s="10" t="s">
        <v>857</v>
      </c>
      <c r="I453" s="7">
        <v>19</v>
      </c>
      <c r="J453" s="7">
        <v>43</v>
      </c>
      <c r="K453" s="7">
        <v>38</v>
      </c>
      <c r="L453" s="7" t="s">
        <v>16</v>
      </c>
      <c r="M453" s="7">
        <v>2</v>
      </c>
      <c r="N453" s="7">
        <v>19</v>
      </c>
      <c r="O453" s="6" t="s">
        <v>61</v>
      </c>
      <c r="P453" s="6" t="s">
        <v>96</v>
      </c>
      <c r="Q453" s="7">
        <v>43</v>
      </c>
      <c r="R453" s="7" t="b">
        <v>1</v>
      </c>
      <c r="S453" s="7" t="s">
        <v>19</v>
      </c>
      <c r="T453" s="7" t="s">
        <v>19</v>
      </c>
      <c r="U453" s="11">
        <v>32</v>
      </c>
      <c r="V453" s="11" t="s">
        <v>48</v>
      </c>
      <c r="W453" s="12">
        <v>1.7</v>
      </c>
      <c r="X453" s="12">
        <f t="shared" si="87"/>
        <v>1.35</v>
      </c>
      <c r="Y453" s="13"/>
      <c r="Z453" s="7">
        <f t="shared" si="90"/>
        <v>0</v>
      </c>
      <c r="AA453">
        <f t="shared" si="91"/>
        <v>0</v>
      </c>
      <c r="AB453">
        <f t="shared" si="92"/>
        <v>0</v>
      </c>
      <c r="AC453">
        <f t="shared" si="93"/>
        <v>0</v>
      </c>
      <c r="AD453" s="7">
        <f t="shared" si="94"/>
        <v>50</v>
      </c>
      <c r="AE453" s="7" t="str">
        <f t="shared" si="95"/>
        <v>HT Over 0.5 Goals</v>
      </c>
      <c r="AF453" s="14"/>
      <c r="AG453" s="14" t="str">
        <f t="shared" si="96"/>
        <v>HT Over 0.5 Goals</v>
      </c>
      <c r="AH453" s="14" t="str">
        <f t="shared" si="97"/>
        <v>WON</v>
      </c>
      <c r="AI453" s="14"/>
      <c r="AJ453" s="14" t="str">
        <f t="shared" si="88"/>
        <v>WON</v>
      </c>
      <c r="AL453" s="7" t="str">
        <f t="shared" si="98"/>
        <v>…</v>
      </c>
      <c r="AM453" s="21">
        <f t="shared" si="89"/>
        <v>40</v>
      </c>
    </row>
    <row r="454" spans="3:39">
      <c r="C454" t="s">
        <v>11</v>
      </c>
      <c r="D454" s="10" t="s">
        <v>88</v>
      </c>
      <c r="E454" s="15">
        <v>0.70833333333333337</v>
      </c>
      <c r="F454" s="10" t="s">
        <v>529</v>
      </c>
      <c r="G454" s="7" t="s">
        <v>4</v>
      </c>
      <c r="H454" s="10" t="s">
        <v>858</v>
      </c>
      <c r="I454" s="7">
        <v>30</v>
      </c>
      <c r="J454" s="7">
        <v>46</v>
      </c>
      <c r="K454" s="7">
        <v>24</v>
      </c>
      <c r="L454" s="7" t="s">
        <v>16</v>
      </c>
      <c r="M454" s="7">
        <v>1</v>
      </c>
      <c r="N454" s="7">
        <v>6</v>
      </c>
      <c r="O454" s="6" t="s">
        <v>75</v>
      </c>
      <c r="P454" s="6" t="s">
        <v>17</v>
      </c>
      <c r="Q454" s="7">
        <v>46</v>
      </c>
      <c r="R454" s="7" t="b">
        <v>1</v>
      </c>
      <c r="S454" s="7" t="s">
        <v>19</v>
      </c>
      <c r="T454" s="7" t="s">
        <v>19</v>
      </c>
      <c r="U454" s="11">
        <v>62</v>
      </c>
      <c r="V454" s="11" t="s">
        <v>48</v>
      </c>
      <c r="W454" s="12">
        <v>1.7</v>
      </c>
      <c r="X454" s="12">
        <f t="shared" si="87"/>
        <v>1.35</v>
      </c>
      <c r="Y454" s="13"/>
      <c r="Z454" s="7">
        <f t="shared" si="90"/>
        <v>0</v>
      </c>
      <c r="AA454">
        <f t="shared" si="91"/>
        <v>10</v>
      </c>
      <c r="AB454">
        <f t="shared" si="92"/>
        <v>10</v>
      </c>
      <c r="AC454">
        <f t="shared" si="93"/>
        <v>0</v>
      </c>
      <c r="AD454" s="7">
        <f t="shared" si="94"/>
        <v>70</v>
      </c>
      <c r="AE454" s="7" t="str">
        <f t="shared" si="95"/>
        <v>HT Under 1.5 Goals</v>
      </c>
      <c r="AF454" s="14"/>
      <c r="AG454" s="14" t="str">
        <f t="shared" si="96"/>
        <v>HT Over 0.5 Goals</v>
      </c>
      <c r="AH454" s="14" t="str">
        <f t="shared" si="97"/>
        <v>LOST</v>
      </c>
      <c r="AI454" s="14"/>
      <c r="AJ454" s="14" t="str">
        <f t="shared" si="88"/>
        <v>LOST</v>
      </c>
      <c r="AL454" s="7" t="str">
        <f t="shared" si="98"/>
        <v>…</v>
      </c>
      <c r="AM454" s="21">
        <f t="shared" si="89"/>
        <v>61.4</v>
      </c>
    </row>
    <row r="455" spans="3:39">
      <c r="D455" s="10" t="s">
        <v>243</v>
      </c>
      <c r="E455" s="15">
        <v>0.70833333333333337</v>
      </c>
      <c r="F455" s="10" t="s">
        <v>859</v>
      </c>
      <c r="G455" s="7" t="s">
        <v>4</v>
      </c>
      <c r="H455" s="10" t="s">
        <v>245</v>
      </c>
      <c r="I455" s="7">
        <v>34</v>
      </c>
      <c r="J455" s="7">
        <v>49</v>
      </c>
      <c r="K455" s="7">
        <v>17</v>
      </c>
      <c r="L455" s="7" t="s">
        <v>16</v>
      </c>
      <c r="M455" s="7">
        <v>2</v>
      </c>
      <c r="N455" s="7">
        <v>17</v>
      </c>
      <c r="O455" s="6" t="s">
        <v>96</v>
      </c>
      <c r="P455" s="6" t="s">
        <v>860</v>
      </c>
      <c r="Q455" s="7">
        <v>49</v>
      </c>
      <c r="R455" s="7" t="b">
        <v>1</v>
      </c>
      <c r="S455" s="7" t="s">
        <v>19</v>
      </c>
      <c r="T455" s="7" t="s">
        <v>19</v>
      </c>
      <c r="U455" s="11">
        <v>29</v>
      </c>
      <c r="V455" s="11" t="s">
        <v>48</v>
      </c>
      <c r="W455" s="12">
        <v>1.7</v>
      </c>
      <c r="X455" s="12">
        <f t="shared" si="87"/>
        <v>1.35</v>
      </c>
      <c r="Y455" s="13"/>
      <c r="Z455" s="7">
        <f t="shared" si="90"/>
        <v>0</v>
      </c>
      <c r="AA455">
        <f t="shared" si="91"/>
        <v>0</v>
      </c>
      <c r="AB455">
        <f t="shared" si="92"/>
        <v>0</v>
      </c>
      <c r="AC455">
        <f t="shared" si="93"/>
        <v>0</v>
      </c>
      <c r="AD455" s="7">
        <f t="shared" si="94"/>
        <v>50</v>
      </c>
      <c r="AE455" s="7" t="str">
        <f t="shared" si="95"/>
        <v>HT Over 0.5 Goals</v>
      </c>
      <c r="AF455" s="14"/>
      <c r="AG455" s="14" t="str">
        <f t="shared" si="96"/>
        <v>HT Over 0.5 Goals</v>
      </c>
      <c r="AH455" s="14" t="str">
        <f t="shared" si="97"/>
        <v>WON</v>
      </c>
      <c r="AI455" s="14"/>
      <c r="AJ455" s="14" t="str">
        <f t="shared" si="88"/>
        <v>WON</v>
      </c>
      <c r="AL455" s="7" t="str">
        <f t="shared" si="98"/>
        <v>…</v>
      </c>
      <c r="AM455" s="21">
        <f t="shared" si="89"/>
        <v>40</v>
      </c>
    </row>
    <row r="456" spans="3:39">
      <c r="C456" t="s">
        <v>11</v>
      </c>
      <c r="D456" s="10" t="s">
        <v>97</v>
      </c>
      <c r="E456" s="15">
        <v>0.70833333333333337</v>
      </c>
      <c r="F456" s="10" t="s">
        <v>580</v>
      </c>
      <c r="G456" s="7" t="s">
        <v>4</v>
      </c>
      <c r="H456" s="10" t="s">
        <v>674</v>
      </c>
      <c r="I456" s="7">
        <v>27</v>
      </c>
      <c r="J456" s="7">
        <v>63</v>
      </c>
      <c r="K456" s="7">
        <v>10</v>
      </c>
      <c r="L456" s="7" t="s">
        <v>16</v>
      </c>
      <c r="M456" s="7">
        <v>1</v>
      </c>
      <c r="N456" s="7">
        <v>17</v>
      </c>
      <c r="O456" s="6" t="s">
        <v>24</v>
      </c>
      <c r="P456" s="6" t="s">
        <v>75</v>
      </c>
      <c r="Q456" s="7" t="b">
        <v>1</v>
      </c>
      <c r="R456" s="7" t="b">
        <v>1</v>
      </c>
      <c r="S456" s="7" t="s">
        <v>19</v>
      </c>
      <c r="T456" s="7" t="s">
        <v>19</v>
      </c>
      <c r="U456" s="11">
        <v>46</v>
      </c>
      <c r="V456" s="11" t="s">
        <v>20</v>
      </c>
      <c r="W456" s="12">
        <v>1.6</v>
      </c>
      <c r="X456" s="12">
        <f t="shared" si="87"/>
        <v>1.3</v>
      </c>
      <c r="Y456" s="13"/>
      <c r="Z456" s="7">
        <f t="shared" si="90"/>
        <v>10</v>
      </c>
      <c r="AA456">
        <f t="shared" si="91"/>
        <v>0</v>
      </c>
      <c r="AB456">
        <f t="shared" si="92"/>
        <v>0</v>
      </c>
      <c r="AC456">
        <f t="shared" si="93"/>
        <v>10</v>
      </c>
      <c r="AD456" s="7">
        <f t="shared" si="94"/>
        <v>70</v>
      </c>
      <c r="AE456" s="7" t="str">
        <f t="shared" si="95"/>
        <v>HT Under 1.5 Goals</v>
      </c>
      <c r="AF456" s="14"/>
      <c r="AG456" s="14" t="str">
        <f t="shared" si="96"/>
        <v>HT Under 1.5 Goals</v>
      </c>
      <c r="AH456" s="14" t="str">
        <f t="shared" si="97"/>
        <v>WON</v>
      </c>
      <c r="AI456" s="14"/>
      <c r="AJ456" s="14" t="str">
        <f t="shared" si="88"/>
        <v>WON</v>
      </c>
      <c r="AL456" s="7" t="str">
        <f t="shared" si="98"/>
        <v>…</v>
      </c>
      <c r="AM456" s="21">
        <f t="shared" si="89"/>
        <v>59.6875</v>
      </c>
    </row>
    <row r="457" spans="3:39">
      <c r="D457" s="10" t="s">
        <v>288</v>
      </c>
      <c r="E457" s="15">
        <v>0.70833333333333337</v>
      </c>
      <c r="F457" s="10" t="s">
        <v>336</v>
      </c>
      <c r="G457" s="7" t="s">
        <v>4</v>
      </c>
      <c r="H457" s="10" t="s">
        <v>331</v>
      </c>
      <c r="I457" s="7">
        <v>27</v>
      </c>
      <c r="J457" s="7">
        <v>57</v>
      </c>
      <c r="K457" s="7">
        <v>16</v>
      </c>
      <c r="L457" s="7" t="s">
        <v>16</v>
      </c>
      <c r="M457" s="7" t="s">
        <v>16</v>
      </c>
      <c r="N457" s="7">
        <v>11</v>
      </c>
      <c r="O457" s="6" t="s">
        <v>24</v>
      </c>
      <c r="P457" s="6" t="s">
        <v>69</v>
      </c>
      <c r="Q457" s="7" t="b">
        <v>1</v>
      </c>
      <c r="R457" s="7" t="b">
        <v>1</v>
      </c>
      <c r="S457" s="7" t="b">
        <v>1</v>
      </c>
      <c r="T457" s="7" t="s">
        <v>19</v>
      </c>
      <c r="U457" s="11">
        <v>58</v>
      </c>
      <c r="V457" s="11" t="s">
        <v>20</v>
      </c>
      <c r="W457" s="12">
        <v>1.4</v>
      </c>
      <c r="X457" s="12">
        <f t="shared" si="87"/>
        <v>1.25</v>
      </c>
      <c r="Y457" s="13"/>
      <c r="Z457" s="7">
        <f t="shared" si="90"/>
        <v>10</v>
      </c>
      <c r="AA457">
        <f t="shared" si="91"/>
        <v>5</v>
      </c>
      <c r="AB457">
        <f t="shared" si="92"/>
        <v>5</v>
      </c>
      <c r="AC457">
        <f t="shared" si="93"/>
        <v>10</v>
      </c>
      <c r="AD457" s="7">
        <f t="shared" si="94"/>
        <v>80</v>
      </c>
      <c r="AE457" s="7" t="str">
        <f t="shared" si="95"/>
        <v>HT Under 1.5 Goals</v>
      </c>
      <c r="AF457" s="14"/>
      <c r="AG457" s="14" t="str">
        <f t="shared" si="96"/>
        <v>HT Under 1.5 Goals</v>
      </c>
      <c r="AH457" s="14" t="str">
        <f t="shared" si="97"/>
        <v>WON</v>
      </c>
      <c r="AI457" s="14"/>
      <c r="AJ457" s="14" t="str">
        <f t="shared" si="88"/>
        <v>WON</v>
      </c>
      <c r="AL457" s="7" t="str">
        <f t="shared" si="98"/>
        <v>…</v>
      </c>
      <c r="AM457" s="21">
        <f t="shared" si="89"/>
        <v>78.412499999999994</v>
      </c>
    </row>
    <row r="458" spans="3:39">
      <c r="D458" s="10" t="s">
        <v>275</v>
      </c>
      <c r="E458" s="15">
        <v>0.70833333333333337</v>
      </c>
      <c r="F458" s="10" t="s">
        <v>861</v>
      </c>
      <c r="G458" s="7" t="s">
        <v>4</v>
      </c>
      <c r="H458" s="10" t="s">
        <v>277</v>
      </c>
      <c r="I458" s="7">
        <v>20</v>
      </c>
      <c r="J458" s="7">
        <v>54</v>
      </c>
      <c r="K458" s="7">
        <v>26</v>
      </c>
      <c r="L458" s="7" t="s">
        <v>16</v>
      </c>
      <c r="M458" s="7">
        <v>1</v>
      </c>
      <c r="N458" s="7">
        <v>6</v>
      </c>
      <c r="O458" s="6" t="s">
        <v>120</v>
      </c>
      <c r="P458" s="6" t="s">
        <v>69</v>
      </c>
      <c r="Q458" s="7" t="b">
        <v>1</v>
      </c>
      <c r="R458" s="7" t="b">
        <v>1</v>
      </c>
      <c r="S458" s="7" t="s">
        <v>19</v>
      </c>
      <c r="T458" s="7" t="s">
        <v>19</v>
      </c>
      <c r="U458" s="11">
        <v>48</v>
      </c>
      <c r="V458" s="11" t="s">
        <v>48</v>
      </c>
      <c r="W458" s="12">
        <v>1.55</v>
      </c>
      <c r="X458" s="12">
        <f t="shared" si="87"/>
        <v>1.3</v>
      </c>
      <c r="Y458" s="13"/>
      <c r="Z458" s="7">
        <f t="shared" si="90"/>
        <v>10</v>
      </c>
      <c r="AA458">
        <f t="shared" si="91"/>
        <v>10</v>
      </c>
      <c r="AB458">
        <f t="shared" si="92"/>
        <v>0</v>
      </c>
      <c r="AC458">
        <f t="shared" si="93"/>
        <v>0</v>
      </c>
      <c r="AD458" s="7">
        <f t="shared" si="94"/>
        <v>70</v>
      </c>
      <c r="AE458" s="7" t="str">
        <f t="shared" si="95"/>
        <v>HT Under 1.5 Goals</v>
      </c>
      <c r="AF458" s="14"/>
      <c r="AG458" s="14" t="str">
        <f t="shared" si="96"/>
        <v>HT Under 1.5 Goals</v>
      </c>
      <c r="AH458" s="14" t="str">
        <f t="shared" si="97"/>
        <v>WON</v>
      </c>
      <c r="AI458" s="14"/>
      <c r="AJ458" s="14" t="str">
        <f t="shared" si="88"/>
        <v>WON</v>
      </c>
      <c r="AL458" s="7" t="str">
        <f t="shared" si="98"/>
        <v>…</v>
      </c>
      <c r="AM458" s="21">
        <f t="shared" si="89"/>
        <v>65.875</v>
      </c>
    </row>
    <row r="459" spans="3:39">
      <c r="D459" s="10" t="s">
        <v>368</v>
      </c>
      <c r="E459" s="15">
        <v>0.70833333333333337</v>
      </c>
      <c r="F459" s="10" t="s">
        <v>862</v>
      </c>
      <c r="G459" s="7" t="s">
        <v>4</v>
      </c>
      <c r="H459" s="10" t="s">
        <v>372</v>
      </c>
      <c r="I459" s="7">
        <v>38</v>
      </c>
      <c r="J459" s="7">
        <v>50</v>
      </c>
      <c r="K459" s="7">
        <v>12</v>
      </c>
      <c r="L459" s="7" t="s">
        <v>16</v>
      </c>
      <c r="M459" s="7">
        <v>1</v>
      </c>
      <c r="N459" s="7">
        <v>26</v>
      </c>
      <c r="O459" s="6" t="s">
        <v>47</v>
      </c>
      <c r="P459" s="6" t="s">
        <v>69</v>
      </c>
      <c r="Q459" s="7">
        <v>50</v>
      </c>
      <c r="R459" s="7" t="b">
        <v>1</v>
      </c>
      <c r="S459" s="7" t="s">
        <v>19</v>
      </c>
      <c r="T459" s="7" t="s">
        <v>19</v>
      </c>
      <c r="U459" s="11">
        <v>57</v>
      </c>
      <c r="V459" s="11" t="s">
        <v>20</v>
      </c>
      <c r="W459" s="12">
        <v>1.6</v>
      </c>
      <c r="X459" s="12">
        <f t="shared" si="87"/>
        <v>1.3</v>
      </c>
      <c r="Y459" s="13"/>
      <c r="Z459" s="7">
        <f t="shared" si="90"/>
        <v>0</v>
      </c>
      <c r="AA459">
        <f t="shared" si="91"/>
        <v>0</v>
      </c>
      <c r="AB459">
        <f t="shared" si="92"/>
        <v>5</v>
      </c>
      <c r="AC459">
        <f t="shared" si="93"/>
        <v>10</v>
      </c>
      <c r="AD459" s="7">
        <f t="shared" si="94"/>
        <v>65</v>
      </c>
      <c r="AE459" s="7" t="str">
        <f t="shared" si="95"/>
        <v>HT Under 1.5 Goals</v>
      </c>
      <c r="AF459" s="14"/>
      <c r="AG459" s="14" t="str">
        <f t="shared" si="96"/>
        <v>HT Under 1.5 Goals</v>
      </c>
      <c r="AH459" s="14" t="str">
        <f t="shared" si="97"/>
        <v>WON</v>
      </c>
      <c r="AI459" s="14"/>
      <c r="AJ459" s="14" t="str">
        <f t="shared" si="88"/>
        <v>WON</v>
      </c>
      <c r="AL459" s="7" t="str">
        <f t="shared" si="98"/>
        <v>…</v>
      </c>
      <c r="AM459" s="21">
        <f t="shared" si="89"/>
        <v>67.025000000000006</v>
      </c>
    </row>
    <row r="460" spans="3:39">
      <c r="D460" s="10" t="s">
        <v>545</v>
      </c>
      <c r="E460" s="15">
        <v>0.70833333333333337</v>
      </c>
      <c r="F460" s="10" t="s">
        <v>863</v>
      </c>
      <c r="G460" s="7" t="s">
        <v>4</v>
      </c>
      <c r="H460" s="10" t="s">
        <v>546</v>
      </c>
      <c r="I460" s="7">
        <v>25</v>
      </c>
      <c r="J460" s="7">
        <v>46</v>
      </c>
      <c r="K460" s="7">
        <v>29</v>
      </c>
      <c r="L460" s="7" t="s">
        <v>16</v>
      </c>
      <c r="M460" s="7" t="s">
        <v>16</v>
      </c>
      <c r="N460" s="7">
        <v>4</v>
      </c>
      <c r="O460" s="6" t="s">
        <v>69</v>
      </c>
      <c r="P460" s="6" t="s">
        <v>33</v>
      </c>
      <c r="Q460" s="7">
        <v>46</v>
      </c>
      <c r="R460" s="7" t="b">
        <v>1</v>
      </c>
      <c r="S460" s="7" t="b">
        <v>1</v>
      </c>
      <c r="T460" s="7" t="s">
        <v>19</v>
      </c>
      <c r="U460" s="11">
        <v>59</v>
      </c>
      <c r="V460" s="11"/>
      <c r="W460" s="12">
        <v>1.65</v>
      </c>
      <c r="X460" s="12">
        <f t="shared" si="87"/>
        <v>1.35</v>
      </c>
      <c r="Y460" s="13"/>
      <c r="Z460" s="7">
        <f t="shared" si="90"/>
        <v>0</v>
      </c>
      <c r="AA460">
        <f t="shared" si="91"/>
        <v>10</v>
      </c>
      <c r="AB460">
        <f t="shared" si="92"/>
        <v>5</v>
      </c>
      <c r="AC460">
        <f t="shared" si="93"/>
        <v>0</v>
      </c>
      <c r="AD460" s="7">
        <f t="shared" si="94"/>
        <v>65</v>
      </c>
      <c r="AE460" s="7" t="str">
        <f t="shared" si="95"/>
        <v>HT Under 1.5 Goals</v>
      </c>
      <c r="AF460" s="14"/>
      <c r="AG460" s="14" t="str">
        <f t="shared" si="96"/>
        <v>HT Over 0.5 Goals</v>
      </c>
      <c r="AH460" s="14" t="str">
        <f t="shared" si="97"/>
        <v>LOST</v>
      </c>
      <c r="AI460" s="14"/>
      <c r="AJ460" s="14" t="str">
        <f t="shared" si="88"/>
        <v>LOST</v>
      </c>
      <c r="AL460" s="7" t="str">
        <f t="shared" si="98"/>
        <v>…</v>
      </c>
      <c r="AM460" s="21">
        <f t="shared" si="89"/>
        <v>67.8</v>
      </c>
    </row>
    <row r="461" spans="3:39">
      <c r="C461" t="s">
        <v>11</v>
      </c>
      <c r="D461" s="10" t="s">
        <v>34</v>
      </c>
      <c r="E461" s="15">
        <v>0.72916666666666663</v>
      </c>
      <c r="F461" s="10" t="s">
        <v>864</v>
      </c>
      <c r="G461" s="7" t="s">
        <v>4</v>
      </c>
      <c r="H461" s="10" t="s">
        <v>865</v>
      </c>
      <c r="I461" s="7">
        <v>14</v>
      </c>
      <c r="J461" s="7">
        <v>48</v>
      </c>
      <c r="K461" s="7">
        <v>38</v>
      </c>
      <c r="L461" s="7" t="s">
        <v>16</v>
      </c>
      <c r="M461" s="7">
        <v>2</v>
      </c>
      <c r="N461" s="7">
        <v>24</v>
      </c>
      <c r="O461" s="6" t="s">
        <v>120</v>
      </c>
      <c r="P461" s="6" t="s">
        <v>120</v>
      </c>
      <c r="Q461" s="7">
        <v>48</v>
      </c>
      <c r="R461" s="7" t="b">
        <v>1</v>
      </c>
      <c r="S461" s="7" t="s">
        <v>19</v>
      </c>
      <c r="T461" s="7" t="s">
        <v>19</v>
      </c>
      <c r="U461" s="11">
        <v>56</v>
      </c>
      <c r="V461" s="11" t="s">
        <v>48</v>
      </c>
      <c r="W461" s="12">
        <v>1.65</v>
      </c>
      <c r="X461" s="12">
        <f t="shared" si="87"/>
        <v>1.35</v>
      </c>
      <c r="Y461" s="13"/>
      <c r="Z461" s="7">
        <f t="shared" si="90"/>
        <v>0</v>
      </c>
      <c r="AA461">
        <f t="shared" si="91"/>
        <v>0</v>
      </c>
      <c r="AB461">
        <f t="shared" si="92"/>
        <v>5</v>
      </c>
      <c r="AC461">
        <f t="shared" si="93"/>
        <v>0</v>
      </c>
      <c r="AD461" s="7">
        <f t="shared" si="94"/>
        <v>55</v>
      </c>
      <c r="AE461" s="7" t="str">
        <f t="shared" si="95"/>
        <v>HT Over 0.5 Goals</v>
      </c>
      <c r="AF461" s="14"/>
      <c r="AG461" s="14" t="str">
        <f t="shared" si="96"/>
        <v>HT Under 1.5 Goals</v>
      </c>
      <c r="AH461" s="14" t="str">
        <f t="shared" si="97"/>
        <v>WON</v>
      </c>
      <c r="AI461" s="14"/>
      <c r="AJ461" s="14" t="str">
        <f t="shared" si="88"/>
        <v>WON</v>
      </c>
      <c r="AL461" s="7" t="str">
        <f t="shared" si="98"/>
        <v>…</v>
      </c>
      <c r="AM461" s="21">
        <f t="shared" si="89"/>
        <v>51.2</v>
      </c>
    </row>
    <row r="462" spans="3:39">
      <c r="C462" t="s">
        <v>11</v>
      </c>
      <c r="D462" s="10" t="s">
        <v>231</v>
      </c>
      <c r="E462" s="15">
        <v>0.72916666666666663</v>
      </c>
      <c r="F462" s="10" t="s">
        <v>506</v>
      </c>
      <c r="G462" s="7" t="s">
        <v>4</v>
      </c>
      <c r="H462" s="10" t="s">
        <v>272</v>
      </c>
      <c r="I462" s="7">
        <v>16</v>
      </c>
      <c r="J462" s="7">
        <v>61</v>
      </c>
      <c r="K462" s="7">
        <v>22</v>
      </c>
      <c r="L462" s="7" t="s">
        <v>16</v>
      </c>
      <c r="M462" s="7">
        <v>2</v>
      </c>
      <c r="N462" s="7">
        <v>6</v>
      </c>
      <c r="O462" s="6" t="s">
        <v>24</v>
      </c>
      <c r="P462" s="6" t="s">
        <v>47</v>
      </c>
      <c r="Q462" s="7" t="b">
        <v>1</v>
      </c>
      <c r="R462" s="7" t="b">
        <v>1</v>
      </c>
      <c r="S462" s="7" t="s">
        <v>19</v>
      </c>
      <c r="T462" s="7" t="s">
        <v>19</v>
      </c>
      <c r="U462" s="11">
        <v>77</v>
      </c>
      <c r="V462" s="11" t="s">
        <v>42</v>
      </c>
      <c r="W462" s="12">
        <v>1.55</v>
      </c>
      <c r="X462" s="12">
        <f t="shared" si="87"/>
        <v>1.3</v>
      </c>
      <c r="Y462" s="13"/>
      <c r="Z462" s="7">
        <f t="shared" si="90"/>
        <v>10</v>
      </c>
      <c r="AA462">
        <f t="shared" si="91"/>
        <v>10</v>
      </c>
      <c r="AB462">
        <f t="shared" si="92"/>
        <v>10</v>
      </c>
      <c r="AC462">
        <f t="shared" si="93"/>
        <v>5</v>
      </c>
      <c r="AD462" s="7">
        <f t="shared" si="94"/>
        <v>85</v>
      </c>
      <c r="AE462" s="7" t="str">
        <f t="shared" si="95"/>
        <v>HT Under 1.5 Goals</v>
      </c>
      <c r="AF462" s="14"/>
      <c r="AG462" s="14" t="str">
        <f t="shared" si="96"/>
        <v>HT Under 1.5 Goals</v>
      </c>
      <c r="AH462" s="14" t="str">
        <f t="shared" si="97"/>
        <v>WON</v>
      </c>
      <c r="AI462" s="14"/>
      <c r="AJ462" s="14" t="str">
        <f t="shared" si="88"/>
        <v>WON</v>
      </c>
      <c r="AL462" s="7" t="str">
        <f t="shared" si="98"/>
        <v>Prime</v>
      </c>
      <c r="AM462" s="21">
        <f t="shared" si="89"/>
        <v>83.462500000000006</v>
      </c>
    </row>
    <row r="463" spans="3:39">
      <c r="C463" t="s">
        <v>11</v>
      </c>
      <c r="D463" s="10" t="s">
        <v>409</v>
      </c>
      <c r="E463" s="15">
        <v>0.75</v>
      </c>
      <c r="F463" s="10" t="s">
        <v>592</v>
      </c>
      <c r="G463" s="7" t="s">
        <v>4</v>
      </c>
      <c r="H463" s="10" t="s">
        <v>786</v>
      </c>
      <c r="I463" s="7">
        <v>30</v>
      </c>
      <c r="J463" s="7">
        <v>46</v>
      </c>
      <c r="K463" s="7">
        <v>23</v>
      </c>
      <c r="L463" s="7" t="s">
        <v>16</v>
      </c>
      <c r="M463" s="7" t="s">
        <v>16</v>
      </c>
      <c r="N463" s="7">
        <v>7</v>
      </c>
      <c r="O463" s="6" t="s">
        <v>24</v>
      </c>
      <c r="P463" s="6" t="s">
        <v>120</v>
      </c>
      <c r="Q463" s="7">
        <v>46</v>
      </c>
      <c r="R463" s="7" t="b">
        <v>1</v>
      </c>
      <c r="S463" s="7" t="b">
        <v>1</v>
      </c>
      <c r="T463" s="7" t="s">
        <v>19</v>
      </c>
      <c r="U463" s="11">
        <v>61</v>
      </c>
      <c r="V463" s="11" t="s">
        <v>20</v>
      </c>
      <c r="W463" s="12">
        <v>1.5</v>
      </c>
      <c r="X463" s="12">
        <f t="shared" si="87"/>
        <v>1.3</v>
      </c>
      <c r="Y463" s="13"/>
      <c r="Z463" s="7">
        <f t="shared" si="90"/>
        <v>0</v>
      </c>
      <c r="AA463">
        <f t="shared" si="91"/>
        <v>10</v>
      </c>
      <c r="AB463">
        <f t="shared" si="92"/>
        <v>10</v>
      </c>
      <c r="AC463">
        <f t="shared" si="93"/>
        <v>10</v>
      </c>
      <c r="AD463" s="7">
        <f t="shared" si="94"/>
        <v>80</v>
      </c>
      <c r="AE463" s="7" t="str">
        <f t="shared" si="95"/>
        <v>HT Under 1.5 Goals</v>
      </c>
      <c r="AF463" s="14"/>
      <c r="AG463" s="14" t="str">
        <f t="shared" si="96"/>
        <v>HT Under 1.5 Goals</v>
      </c>
      <c r="AH463" s="14" t="str">
        <f t="shared" si="97"/>
        <v>WON</v>
      </c>
      <c r="AI463" s="14"/>
      <c r="AJ463" s="14" t="str">
        <f t="shared" si="88"/>
        <v>WON</v>
      </c>
      <c r="AL463" s="7" t="str">
        <f t="shared" si="98"/>
        <v>…</v>
      </c>
      <c r="AM463" s="21">
        <f t="shared" si="89"/>
        <v>65.2</v>
      </c>
    </row>
    <row r="464" spans="3:39">
      <c r="C464" t="s">
        <v>11</v>
      </c>
      <c r="D464" s="10" t="s">
        <v>846</v>
      </c>
      <c r="E464" s="15">
        <v>0.76041666666666663</v>
      </c>
      <c r="F464" s="10" t="s">
        <v>866</v>
      </c>
      <c r="G464" s="7" t="s">
        <v>4</v>
      </c>
      <c r="H464" s="10" t="s">
        <v>867</v>
      </c>
      <c r="I464" s="7">
        <v>32</v>
      </c>
      <c r="J464" s="7">
        <v>48</v>
      </c>
      <c r="K464" s="7">
        <v>21</v>
      </c>
      <c r="L464" s="7" t="s">
        <v>16</v>
      </c>
      <c r="M464" s="7" t="s">
        <v>16</v>
      </c>
      <c r="N464" s="7">
        <v>11</v>
      </c>
      <c r="O464" s="6" t="s">
        <v>33</v>
      </c>
      <c r="P464" s="6" t="s">
        <v>405</v>
      </c>
      <c r="Q464" s="7">
        <v>48</v>
      </c>
      <c r="R464" s="7" t="b">
        <v>1</v>
      </c>
      <c r="S464" s="7" t="b">
        <v>1</v>
      </c>
      <c r="T464" s="7" t="s">
        <v>19</v>
      </c>
      <c r="U464" s="11">
        <v>70</v>
      </c>
      <c r="V464" s="11" t="s">
        <v>20</v>
      </c>
      <c r="W464" s="12">
        <v>1.6</v>
      </c>
      <c r="X464" s="12">
        <f t="shared" si="87"/>
        <v>1.3</v>
      </c>
      <c r="Y464" s="13"/>
      <c r="Z464" s="7">
        <f t="shared" si="90"/>
        <v>0</v>
      </c>
      <c r="AA464">
        <f t="shared" si="91"/>
        <v>5</v>
      </c>
      <c r="AB464">
        <f t="shared" si="92"/>
        <v>10</v>
      </c>
      <c r="AC464">
        <f t="shared" si="93"/>
        <v>10</v>
      </c>
      <c r="AD464" s="7">
        <f t="shared" si="94"/>
        <v>75</v>
      </c>
      <c r="AE464" s="7" t="str">
        <f t="shared" si="95"/>
        <v>HT Under 1.5 Goals</v>
      </c>
      <c r="AF464" s="14"/>
      <c r="AG464" s="14" t="str">
        <f t="shared" si="96"/>
        <v>HT Over 0.5 Goals</v>
      </c>
      <c r="AH464" s="14" t="str">
        <f t="shared" si="97"/>
        <v>LOST</v>
      </c>
      <c r="AI464" s="14"/>
      <c r="AJ464" s="14" t="str">
        <f t="shared" si="88"/>
        <v>LOST</v>
      </c>
      <c r="AL464" s="7" t="str">
        <f t="shared" si="98"/>
        <v>…</v>
      </c>
      <c r="AM464" s="21">
        <f t="shared" si="89"/>
        <v>63</v>
      </c>
    </row>
    <row r="465" spans="3:39">
      <c r="D465" s="10" t="s">
        <v>438</v>
      </c>
      <c r="E465" s="6" t="s">
        <v>289</v>
      </c>
      <c r="F465" s="10" t="s">
        <v>868</v>
      </c>
      <c r="G465" s="7" t="s">
        <v>4</v>
      </c>
      <c r="H465" s="10" t="s">
        <v>869</v>
      </c>
      <c r="I465" s="7">
        <v>27</v>
      </c>
      <c r="J465" s="7">
        <v>57</v>
      </c>
      <c r="K465" s="7">
        <v>17</v>
      </c>
      <c r="L465" s="7" t="s">
        <v>16</v>
      </c>
      <c r="M465" s="7" t="s">
        <v>16</v>
      </c>
      <c r="N465" s="7">
        <v>10</v>
      </c>
      <c r="O465" s="6" t="s">
        <v>24</v>
      </c>
      <c r="P465" s="6" t="s">
        <v>96</v>
      </c>
      <c r="Q465" s="7" t="b">
        <v>1</v>
      </c>
      <c r="R465" s="7" t="b">
        <v>1</v>
      </c>
      <c r="S465" s="7" t="b">
        <v>1</v>
      </c>
      <c r="T465" s="7" t="s">
        <v>19</v>
      </c>
      <c r="U465" s="11">
        <v>52</v>
      </c>
      <c r="V465" s="11" t="s">
        <v>20</v>
      </c>
      <c r="W465" s="12">
        <v>1.5</v>
      </c>
      <c r="X465" s="12">
        <f t="shared" si="87"/>
        <v>1.3</v>
      </c>
      <c r="Y465" s="13"/>
      <c r="Z465" s="7">
        <f t="shared" si="90"/>
        <v>10</v>
      </c>
      <c r="AA465">
        <f t="shared" si="91"/>
        <v>5</v>
      </c>
      <c r="AB465">
        <f t="shared" si="92"/>
        <v>5</v>
      </c>
      <c r="AC465">
        <f t="shared" si="93"/>
        <v>10</v>
      </c>
      <c r="AD465" s="7">
        <f t="shared" si="94"/>
        <v>80</v>
      </c>
      <c r="AE465" s="7" t="str">
        <f t="shared" si="95"/>
        <v>HT Under 1.5 Goals</v>
      </c>
      <c r="AF465" s="14"/>
      <c r="AG465" s="14" t="str">
        <f t="shared" si="96"/>
        <v>HT Under 1.5 Goals</v>
      </c>
      <c r="AH465" s="14" t="str">
        <f t="shared" si="97"/>
        <v>WON</v>
      </c>
      <c r="AI465" s="14"/>
      <c r="AJ465" s="14" t="str">
        <f t="shared" si="88"/>
        <v>WON</v>
      </c>
      <c r="AL465" s="7" t="str">
        <f t="shared" si="98"/>
        <v>…</v>
      </c>
      <c r="AM465" s="21">
        <f t="shared" si="89"/>
        <v>78.212500000000006</v>
      </c>
    </row>
    <row r="466" spans="3:39">
      <c r="C466" t="s">
        <v>11</v>
      </c>
      <c r="D466" s="10" t="s">
        <v>322</v>
      </c>
      <c r="E466" s="6" t="s">
        <v>289</v>
      </c>
      <c r="F466" s="10" t="s">
        <v>870</v>
      </c>
      <c r="G466" s="7" t="s">
        <v>4</v>
      </c>
      <c r="H466" s="10" t="s">
        <v>601</v>
      </c>
      <c r="I466" s="7">
        <v>31</v>
      </c>
      <c r="J466" s="7">
        <v>44</v>
      </c>
      <c r="K466" s="7">
        <v>25</v>
      </c>
      <c r="L466" s="7" t="s">
        <v>16</v>
      </c>
      <c r="M466" s="7">
        <v>1</v>
      </c>
      <c r="N466" s="7">
        <v>6</v>
      </c>
      <c r="O466" s="6" t="s">
        <v>69</v>
      </c>
      <c r="P466" s="6" t="s">
        <v>33</v>
      </c>
      <c r="Q466" s="7">
        <v>44</v>
      </c>
      <c r="R466" s="7" t="b">
        <v>1</v>
      </c>
      <c r="S466" s="7" t="s">
        <v>19</v>
      </c>
      <c r="T466" s="7" t="s">
        <v>19</v>
      </c>
      <c r="U466" s="11">
        <v>47</v>
      </c>
      <c r="V466" s="11" t="s">
        <v>48</v>
      </c>
      <c r="W466" s="12">
        <v>1.6</v>
      </c>
      <c r="X466" s="12">
        <f t="shared" si="87"/>
        <v>1.3</v>
      </c>
      <c r="Y466" s="13"/>
      <c r="Z466" s="7">
        <f t="shared" si="90"/>
        <v>0</v>
      </c>
      <c r="AA466">
        <f t="shared" si="91"/>
        <v>10</v>
      </c>
      <c r="AB466">
        <f t="shared" si="92"/>
        <v>0</v>
      </c>
      <c r="AC466">
        <f t="shared" si="93"/>
        <v>0</v>
      </c>
      <c r="AD466" s="7">
        <f t="shared" si="94"/>
        <v>60</v>
      </c>
      <c r="AE466" s="7" t="str">
        <f t="shared" si="95"/>
        <v>HT Under 1.5 Goals</v>
      </c>
      <c r="AF466" s="14"/>
      <c r="AG466" s="14" t="str">
        <f t="shared" si="96"/>
        <v>HT Over 0.5 Goals</v>
      </c>
      <c r="AH466" s="14" t="str">
        <f t="shared" si="97"/>
        <v>LOST</v>
      </c>
      <c r="AI466" s="14"/>
      <c r="AJ466" s="14" t="str">
        <f t="shared" si="88"/>
        <v>LOST</v>
      </c>
      <c r="AL466" s="7" t="str">
        <f t="shared" si="98"/>
        <v>…</v>
      </c>
      <c r="AM466" s="21">
        <f t="shared" si="89"/>
        <v>49</v>
      </c>
    </row>
    <row r="467" spans="3:39">
      <c r="C467" t="s">
        <v>11</v>
      </c>
      <c r="D467" s="10" t="s">
        <v>124</v>
      </c>
      <c r="E467" s="6" t="s">
        <v>289</v>
      </c>
      <c r="F467" s="10" t="s">
        <v>253</v>
      </c>
      <c r="G467" s="7" t="s">
        <v>4</v>
      </c>
      <c r="H467" s="10" t="s">
        <v>248</v>
      </c>
      <c r="I467" s="7">
        <v>31</v>
      </c>
      <c r="J467" s="7">
        <v>56</v>
      </c>
      <c r="K467" s="7">
        <v>13</v>
      </c>
      <c r="L467" s="7" t="s">
        <v>16</v>
      </c>
      <c r="M467" s="7" t="s">
        <v>16</v>
      </c>
      <c r="N467" s="7">
        <v>18</v>
      </c>
      <c r="O467" s="6" t="s">
        <v>120</v>
      </c>
      <c r="P467" s="6" t="s">
        <v>33</v>
      </c>
      <c r="Q467" s="7" t="b">
        <v>1</v>
      </c>
      <c r="R467" s="7" t="b">
        <v>1</v>
      </c>
      <c r="S467" s="7" t="b">
        <v>1</v>
      </c>
      <c r="T467" s="7" t="s">
        <v>19</v>
      </c>
      <c r="U467" s="11">
        <v>68</v>
      </c>
      <c r="V467" s="11" t="s">
        <v>42</v>
      </c>
      <c r="W467" s="12">
        <v>1.4</v>
      </c>
      <c r="X467" s="12">
        <f t="shared" si="87"/>
        <v>1.25</v>
      </c>
      <c r="Y467" s="13"/>
      <c r="Z467" s="7">
        <f t="shared" si="90"/>
        <v>10</v>
      </c>
      <c r="AA467">
        <f t="shared" si="91"/>
        <v>0</v>
      </c>
      <c r="AB467">
        <f t="shared" si="92"/>
        <v>10</v>
      </c>
      <c r="AC467">
        <f t="shared" si="93"/>
        <v>5</v>
      </c>
      <c r="AD467" s="7">
        <f t="shared" si="94"/>
        <v>75</v>
      </c>
      <c r="AE467" s="7" t="str">
        <f t="shared" si="95"/>
        <v>HT Under 1.5 Goals</v>
      </c>
      <c r="AF467" s="14"/>
      <c r="AG467" s="14" t="str">
        <f t="shared" si="96"/>
        <v>HT Under 1.5 Goals</v>
      </c>
      <c r="AH467" s="14" t="str">
        <f t="shared" si="97"/>
        <v>WON</v>
      </c>
      <c r="AI467" s="14"/>
      <c r="AJ467" s="14" t="str">
        <f t="shared" si="88"/>
        <v>WON</v>
      </c>
      <c r="AL467" s="7" t="str">
        <f t="shared" si="98"/>
        <v>…</v>
      </c>
      <c r="AM467" s="21">
        <f t="shared" si="89"/>
        <v>76.099999999999994</v>
      </c>
    </row>
    <row r="468" spans="3:39">
      <c r="C468" t="s">
        <v>11</v>
      </c>
      <c r="D468" s="10" t="s">
        <v>121</v>
      </c>
      <c r="E468" s="6" t="s">
        <v>250</v>
      </c>
      <c r="F468" s="10" t="s">
        <v>753</v>
      </c>
      <c r="G468" s="7" t="s">
        <v>4</v>
      </c>
      <c r="H468" s="10" t="s">
        <v>871</v>
      </c>
      <c r="I468" s="7">
        <v>30</v>
      </c>
      <c r="J468" s="7">
        <v>48</v>
      </c>
      <c r="K468" s="7">
        <v>22</v>
      </c>
      <c r="L468" s="7" t="s">
        <v>16</v>
      </c>
      <c r="M468" s="7">
        <v>1</v>
      </c>
      <c r="N468" s="7">
        <v>8</v>
      </c>
      <c r="O468" s="6" t="s">
        <v>75</v>
      </c>
      <c r="P468" s="6" t="s">
        <v>300</v>
      </c>
      <c r="Q468" s="7">
        <v>48</v>
      </c>
      <c r="R468" s="7" t="b">
        <v>1</v>
      </c>
      <c r="S468" s="7" t="s">
        <v>19</v>
      </c>
      <c r="T468" s="7" t="s">
        <v>19</v>
      </c>
      <c r="U468" s="11">
        <v>61</v>
      </c>
      <c r="V468" s="11" t="s">
        <v>48</v>
      </c>
      <c r="W468" s="12">
        <v>1.6</v>
      </c>
      <c r="X468" s="12">
        <f t="shared" si="87"/>
        <v>1.3</v>
      </c>
      <c r="Y468" s="13"/>
      <c r="Z468" s="7">
        <f t="shared" si="90"/>
        <v>0</v>
      </c>
      <c r="AA468">
        <f t="shared" si="91"/>
        <v>5</v>
      </c>
      <c r="AB468">
        <f t="shared" si="92"/>
        <v>10</v>
      </c>
      <c r="AC468">
        <f t="shared" si="93"/>
        <v>0</v>
      </c>
      <c r="AD468" s="7">
        <f t="shared" si="94"/>
        <v>65</v>
      </c>
      <c r="AE468" s="7" t="str">
        <f t="shared" si="95"/>
        <v>HT Under 1.5 Goals</v>
      </c>
      <c r="AF468" s="14"/>
      <c r="AG468" s="14" t="str">
        <f t="shared" si="96"/>
        <v>HT Over 0.5 Goals</v>
      </c>
      <c r="AH468" s="14" t="str">
        <f t="shared" si="97"/>
        <v>LOST</v>
      </c>
      <c r="AI468" s="14"/>
      <c r="AJ468" s="14" t="str">
        <f t="shared" si="88"/>
        <v>LOST</v>
      </c>
      <c r="AL468" s="7" t="str">
        <f t="shared" si="98"/>
        <v>…</v>
      </c>
      <c r="AM468" s="21">
        <f t="shared" si="89"/>
        <v>59.2</v>
      </c>
    </row>
    <row r="469" spans="3:39">
      <c r="D469" s="10" t="s">
        <v>409</v>
      </c>
      <c r="E469" s="6" t="s">
        <v>250</v>
      </c>
      <c r="F469" s="10" t="s">
        <v>708</v>
      </c>
      <c r="G469" s="7" t="s">
        <v>4</v>
      </c>
      <c r="H469" s="10" t="s">
        <v>589</v>
      </c>
      <c r="I469" s="7">
        <v>14</v>
      </c>
      <c r="J469" s="7">
        <v>65</v>
      </c>
      <c r="K469" s="7">
        <v>21</v>
      </c>
      <c r="L469" s="7" t="s">
        <v>16</v>
      </c>
      <c r="M469" s="7">
        <v>2</v>
      </c>
      <c r="N469" s="7">
        <v>7</v>
      </c>
      <c r="O469" s="6" t="s">
        <v>24</v>
      </c>
      <c r="P469" s="6" t="s">
        <v>24</v>
      </c>
      <c r="Q469" s="7" t="b">
        <v>1</v>
      </c>
      <c r="R469" s="7" t="b">
        <v>1</v>
      </c>
      <c r="S469" s="7" t="s">
        <v>19</v>
      </c>
      <c r="T469" s="7" t="s">
        <v>19</v>
      </c>
      <c r="U469" s="11">
        <v>50</v>
      </c>
      <c r="V469" s="11" t="s">
        <v>20</v>
      </c>
      <c r="W469" s="12">
        <v>1.55</v>
      </c>
      <c r="X469" s="12">
        <f t="shared" si="87"/>
        <v>1.3</v>
      </c>
      <c r="Y469" s="13"/>
      <c r="Z469" s="7">
        <f t="shared" si="90"/>
        <v>10</v>
      </c>
      <c r="AA469">
        <f t="shared" si="91"/>
        <v>10</v>
      </c>
      <c r="AB469">
        <f t="shared" si="92"/>
        <v>5</v>
      </c>
      <c r="AC469">
        <f t="shared" si="93"/>
        <v>10</v>
      </c>
      <c r="AD469" s="7">
        <f t="shared" si="94"/>
        <v>85</v>
      </c>
      <c r="AE469" s="7" t="str">
        <f t="shared" si="95"/>
        <v>HT Under 1.5 Goals</v>
      </c>
      <c r="AF469" s="14"/>
      <c r="AG469" s="14" t="str">
        <f t="shared" si="96"/>
        <v>HT Under 1.5 Goals</v>
      </c>
      <c r="AH469" s="14" t="str">
        <f t="shared" si="97"/>
        <v>WON</v>
      </c>
      <c r="AI469" s="14"/>
      <c r="AJ469" s="14" t="str">
        <f t="shared" si="88"/>
        <v>WON</v>
      </c>
      <c r="AL469" s="7" t="str">
        <f t="shared" si="98"/>
        <v>…</v>
      </c>
      <c r="AM469" s="21">
        <f t="shared" si="89"/>
        <v>78.3125</v>
      </c>
    </row>
    <row r="470" spans="3:39">
      <c r="C470" t="s">
        <v>11</v>
      </c>
      <c r="D470" s="10" t="s">
        <v>62</v>
      </c>
      <c r="E470" s="6" t="s">
        <v>164</v>
      </c>
      <c r="F470" s="10" t="s">
        <v>116</v>
      </c>
      <c r="G470" s="7" t="s">
        <v>4</v>
      </c>
      <c r="H470" s="10" t="s">
        <v>178</v>
      </c>
      <c r="I470" s="7">
        <v>27</v>
      </c>
      <c r="J470" s="7">
        <v>49</v>
      </c>
      <c r="K470" s="7">
        <v>25</v>
      </c>
      <c r="L470" s="7" t="s">
        <v>16</v>
      </c>
      <c r="M470" s="7">
        <v>1</v>
      </c>
      <c r="N470" s="7">
        <v>2</v>
      </c>
      <c r="O470" s="6" t="s">
        <v>18</v>
      </c>
      <c r="P470" s="6" t="s">
        <v>230</v>
      </c>
      <c r="Q470" s="7">
        <v>49</v>
      </c>
      <c r="R470" s="7" t="b">
        <v>1</v>
      </c>
      <c r="S470" s="7" t="s">
        <v>19</v>
      </c>
      <c r="T470" s="7" t="s">
        <v>19</v>
      </c>
      <c r="U470" s="11">
        <v>49</v>
      </c>
      <c r="V470" s="11" t="s">
        <v>20</v>
      </c>
      <c r="W470" s="12">
        <v>1.55</v>
      </c>
      <c r="X470" s="12">
        <f t="shared" si="87"/>
        <v>1.3</v>
      </c>
      <c r="Y470" s="13"/>
      <c r="Z470" s="7">
        <f t="shared" si="90"/>
        <v>0</v>
      </c>
      <c r="AA470">
        <f t="shared" si="91"/>
        <v>10</v>
      </c>
      <c r="AB470">
        <f t="shared" si="92"/>
        <v>5</v>
      </c>
      <c r="AC470">
        <f t="shared" si="93"/>
        <v>10</v>
      </c>
      <c r="AD470" s="7">
        <f t="shared" si="94"/>
        <v>75</v>
      </c>
      <c r="AE470" s="7" t="str">
        <f t="shared" si="95"/>
        <v>HT Under 1.5 Goals</v>
      </c>
      <c r="AF470" s="14"/>
      <c r="AG470" s="14" t="str">
        <f t="shared" si="96"/>
        <v>HT Over 0.5 Goals</v>
      </c>
      <c r="AH470" s="14" t="str">
        <f t="shared" si="97"/>
        <v>?</v>
      </c>
      <c r="AI470" s="14"/>
      <c r="AJ470" s="14" t="str">
        <f t="shared" si="88"/>
        <v>?</v>
      </c>
      <c r="AL470" s="7" t="str">
        <f t="shared" si="98"/>
        <v>…</v>
      </c>
      <c r="AM470" s="21">
        <f t="shared" si="89"/>
        <v>53</v>
      </c>
    </row>
    <row r="471" spans="3:39">
      <c r="C471" t="s">
        <v>11</v>
      </c>
      <c r="D471" s="10" t="s">
        <v>62</v>
      </c>
      <c r="E471" s="6" t="s">
        <v>164</v>
      </c>
      <c r="F471" s="10" t="s">
        <v>604</v>
      </c>
      <c r="G471" s="7" t="s">
        <v>4</v>
      </c>
      <c r="H471" s="10" t="s">
        <v>64</v>
      </c>
      <c r="I471" s="7">
        <v>24</v>
      </c>
      <c r="J471" s="7">
        <v>49</v>
      </c>
      <c r="K471" s="7">
        <v>27</v>
      </c>
      <c r="L471" s="7" t="s">
        <v>16</v>
      </c>
      <c r="M471" s="7">
        <v>2</v>
      </c>
      <c r="N471" s="7">
        <v>3</v>
      </c>
      <c r="O471" s="6" t="s">
        <v>24</v>
      </c>
      <c r="P471" s="6" t="s">
        <v>298</v>
      </c>
      <c r="Q471" s="7">
        <v>49</v>
      </c>
      <c r="R471" s="7" t="b">
        <v>1</v>
      </c>
      <c r="S471" s="7" t="s">
        <v>19</v>
      </c>
      <c r="T471" s="7" t="s">
        <v>19</v>
      </c>
      <c r="U471" s="11">
        <v>68</v>
      </c>
      <c r="V471" s="11" t="s">
        <v>20</v>
      </c>
      <c r="W471" s="12">
        <v>1.65</v>
      </c>
      <c r="X471" s="12">
        <f t="shared" si="87"/>
        <v>1.35</v>
      </c>
      <c r="Y471" s="13"/>
      <c r="Z471" s="7">
        <f t="shared" si="90"/>
        <v>0</v>
      </c>
      <c r="AA471">
        <f t="shared" si="91"/>
        <v>10</v>
      </c>
      <c r="AB471">
        <f t="shared" si="92"/>
        <v>10</v>
      </c>
      <c r="AC471">
        <f t="shared" si="93"/>
        <v>10</v>
      </c>
      <c r="AD471" s="7">
        <f t="shared" si="94"/>
        <v>80</v>
      </c>
      <c r="AE471" s="7" t="str">
        <f t="shared" si="95"/>
        <v>HT Under 1.5 Goals</v>
      </c>
      <c r="AF471" s="14"/>
      <c r="AG471" s="14" t="str">
        <f t="shared" si="96"/>
        <v>HT Under 1.5 Goals</v>
      </c>
      <c r="AH471" s="14" t="str">
        <f t="shared" si="97"/>
        <v>WON</v>
      </c>
      <c r="AI471" s="14"/>
      <c r="AJ471" s="14" t="str">
        <f t="shared" si="88"/>
        <v>WON</v>
      </c>
      <c r="AL471" s="7" t="str">
        <f t="shared" si="98"/>
        <v>…</v>
      </c>
      <c r="AM471" s="21">
        <f t="shared" si="89"/>
        <v>65.599999999999994</v>
      </c>
    </row>
    <row r="472" spans="3:39">
      <c r="C472" t="s">
        <v>11</v>
      </c>
      <c r="D472" s="10" t="s">
        <v>288</v>
      </c>
      <c r="E472" s="6" t="s">
        <v>872</v>
      </c>
      <c r="F472" s="10" t="s">
        <v>338</v>
      </c>
      <c r="G472" s="7" t="s">
        <v>4</v>
      </c>
      <c r="H472" s="10" t="s">
        <v>341</v>
      </c>
      <c r="I472" s="7">
        <v>29</v>
      </c>
      <c r="J472" s="7">
        <v>53</v>
      </c>
      <c r="K472" s="7">
        <v>18</v>
      </c>
      <c r="L472" s="7" t="s">
        <v>16</v>
      </c>
      <c r="M472" s="7" t="s">
        <v>16</v>
      </c>
      <c r="N472" s="7">
        <v>11</v>
      </c>
      <c r="O472" s="6" t="s">
        <v>24</v>
      </c>
      <c r="P472" s="6" t="s">
        <v>24</v>
      </c>
      <c r="Q472" s="7" t="b">
        <v>1</v>
      </c>
      <c r="R472" s="7" t="b">
        <v>1</v>
      </c>
      <c r="S472" s="7" t="b">
        <v>1</v>
      </c>
      <c r="T472" s="7" t="s">
        <v>19</v>
      </c>
      <c r="U472" s="11">
        <v>53</v>
      </c>
      <c r="V472" s="11" t="s">
        <v>20</v>
      </c>
      <c r="W472" s="12">
        <v>1.45</v>
      </c>
      <c r="X472" s="12">
        <f t="shared" si="87"/>
        <v>1.25</v>
      </c>
      <c r="Y472" s="13"/>
      <c r="Z472" s="7">
        <f t="shared" si="90"/>
        <v>10</v>
      </c>
      <c r="AA472">
        <f t="shared" si="91"/>
        <v>5</v>
      </c>
      <c r="AB472">
        <f t="shared" si="92"/>
        <v>5</v>
      </c>
      <c r="AC472">
        <f t="shared" si="93"/>
        <v>10</v>
      </c>
      <c r="AD472" s="7">
        <f t="shared" si="94"/>
        <v>80</v>
      </c>
      <c r="AE472" s="7" t="str">
        <f t="shared" si="95"/>
        <v>HT Under 1.5 Goals</v>
      </c>
      <c r="AF472" s="14"/>
      <c r="AG472" s="14" t="str">
        <f t="shared" si="96"/>
        <v>HT Under 1.5 Goals</v>
      </c>
      <c r="AH472" s="14" t="str">
        <f t="shared" si="97"/>
        <v>WON</v>
      </c>
      <c r="AI472" s="14"/>
      <c r="AJ472" s="14" t="str">
        <f t="shared" si="88"/>
        <v>WON</v>
      </c>
      <c r="AL472" s="7" t="str">
        <f t="shared" si="98"/>
        <v>…</v>
      </c>
      <c r="AM472" s="21">
        <f t="shared" si="89"/>
        <v>76.162499999999994</v>
      </c>
    </row>
    <row r="473" spans="3:39">
      <c r="D473" s="10" t="s">
        <v>611</v>
      </c>
      <c r="E473" s="6" t="s">
        <v>167</v>
      </c>
      <c r="F473" s="10" t="s">
        <v>620</v>
      </c>
      <c r="G473" s="7" t="s">
        <v>4</v>
      </c>
      <c r="H473" s="10" t="s">
        <v>873</v>
      </c>
      <c r="I473" s="7">
        <v>26</v>
      </c>
      <c r="J473" s="7">
        <v>45</v>
      </c>
      <c r="K473" s="7">
        <v>30</v>
      </c>
      <c r="L473" s="7" t="s">
        <v>16</v>
      </c>
      <c r="M473" s="7">
        <v>1</v>
      </c>
      <c r="N473" s="7">
        <v>4</v>
      </c>
      <c r="O473" s="6" t="s">
        <v>24</v>
      </c>
      <c r="P473" s="6" t="s">
        <v>47</v>
      </c>
      <c r="Q473" s="7">
        <v>45</v>
      </c>
      <c r="R473" s="7" t="b">
        <v>1</v>
      </c>
      <c r="S473" s="7" t="s">
        <v>19</v>
      </c>
      <c r="T473" s="7" t="s">
        <v>19</v>
      </c>
      <c r="U473" s="11">
        <v>48</v>
      </c>
      <c r="V473" s="11" t="s">
        <v>20</v>
      </c>
      <c r="W473" s="12">
        <v>1.7</v>
      </c>
      <c r="X473" s="12">
        <f t="shared" si="87"/>
        <v>1.35</v>
      </c>
      <c r="Y473" s="13"/>
      <c r="Z473" s="7">
        <f t="shared" si="90"/>
        <v>0</v>
      </c>
      <c r="AA473">
        <f t="shared" si="91"/>
        <v>10</v>
      </c>
      <c r="AB473">
        <f t="shared" si="92"/>
        <v>0</v>
      </c>
      <c r="AC473">
        <f t="shared" si="93"/>
        <v>10</v>
      </c>
      <c r="AD473" s="7">
        <f t="shared" si="94"/>
        <v>70</v>
      </c>
      <c r="AE473" s="7" t="str">
        <f t="shared" si="95"/>
        <v>HT Under 1.5 Goals</v>
      </c>
      <c r="AF473" s="14"/>
      <c r="AG473" s="14" t="str">
        <f t="shared" si="96"/>
        <v>HT Under 1.5 Goals</v>
      </c>
      <c r="AH473" s="14" t="str">
        <f t="shared" si="97"/>
        <v>WON</v>
      </c>
      <c r="AI473" s="14"/>
      <c r="AJ473" s="14" t="str">
        <f t="shared" si="88"/>
        <v>WON</v>
      </c>
      <c r="AL473" s="7" t="str">
        <f t="shared" si="98"/>
        <v>…</v>
      </c>
      <c r="AM473" s="21">
        <f t="shared" si="89"/>
        <v>51</v>
      </c>
    </row>
    <row r="474" spans="3:39">
      <c r="C474" t="s">
        <v>11</v>
      </c>
      <c r="D474" s="10" t="s">
        <v>282</v>
      </c>
      <c r="E474" s="6" t="s">
        <v>874</v>
      </c>
      <c r="F474" s="10" t="s">
        <v>875</v>
      </c>
      <c r="G474" s="7" t="s">
        <v>4</v>
      </c>
      <c r="H474" s="10" t="s">
        <v>876</v>
      </c>
      <c r="I474" s="7">
        <v>21</v>
      </c>
      <c r="J474" s="7">
        <v>44</v>
      </c>
      <c r="K474" s="7">
        <v>34</v>
      </c>
      <c r="L474" s="7" t="s">
        <v>16</v>
      </c>
      <c r="M474" s="7" t="s">
        <v>16</v>
      </c>
      <c r="N474" s="7">
        <v>13</v>
      </c>
      <c r="O474" s="6" t="s">
        <v>24</v>
      </c>
      <c r="P474" s="6" t="s">
        <v>24</v>
      </c>
      <c r="Q474" s="7">
        <v>44</v>
      </c>
      <c r="R474" s="7" t="b">
        <v>1</v>
      </c>
      <c r="S474" s="7" t="b">
        <v>1</v>
      </c>
      <c r="T474" s="7" t="s">
        <v>19</v>
      </c>
      <c r="U474" s="11">
        <v>47</v>
      </c>
      <c r="V474" s="11" t="s">
        <v>20</v>
      </c>
      <c r="W474" s="12">
        <v>1.65</v>
      </c>
      <c r="X474" s="12">
        <f t="shared" si="87"/>
        <v>1.35</v>
      </c>
      <c r="Y474" s="13"/>
      <c r="Z474" s="7">
        <f t="shared" si="90"/>
        <v>0</v>
      </c>
      <c r="AA474">
        <f t="shared" si="91"/>
        <v>5</v>
      </c>
      <c r="AB474">
        <f t="shared" si="92"/>
        <v>0</v>
      </c>
      <c r="AC474">
        <f t="shared" si="93"/>
        <v>10</v>
      </c>
      <c r="AD474" s="7">
        <f t="shared" si="94"/>
        <v>65</v>
      </c>
      <c r="AE474" s="7" t="str">
        <f t="shared" si="95"/>
        <v>HT Under 1.5 Goals</v>
      </c>
      <c r="AF474" s="14"/>
      <c r="AG474" s="14" t="str">
        <f t="shared" si="96"/>
        <v>HT Under 1.5 Goals</v>
      </c>
      <c r="AH474" s="14" t="str">
        <f t="shared" si="97"/>
        <v>WON</v>
      </c>
      <c r="AI474" s="14"/>
      <c r="AJ474" s="14" t="str">
        <f t="shared" si="88"/>
        <v>WON</v>
      </c>
      <c r="AL474" s="7" t="str">
        <f t="shared" si="98"/>
        <v>…</v>
      </c>
      <c r="AM474" s="21">
        <f t="shared" si="89"/>
        <v>47</v>
      </c>
    </row>
    <row r="475" spans="3:39">
      <c r="C475" t="s">
        <v>11</v>
      </c>
      <c r="D475" s="10" t="s">
        <v>12</v>
      </c>
      <c r="E475" s="6" t="s">
        <v>176</v>
      </c>
      <c r="F475" s="10" t="s">
        <v>744</v>
      </c>
      <c r="G475" s="7" t="s">
        <v>4</v>
      </c>
      <c r="H475" s="10" t="s">
        <v>203</v>
      </c>
      <c r="I475" s="7">
        <v>34</v>
      </c>
      <c r="J475" s="7">
        <v>44</v>
      </c>
      <c r="K475" s="7">
        <v>22</v>
      </c>
      <c r="L475" s="7" t="s">
        <v>16</v>
      </c>
      <c r="M475" s="7">
        <v>1</v>
      </c>
      <c r="N475" s="7">
        <v>12</v>
      </c>
      <c r="O475" s="6" t="s">
        <v>69</v>
      </c>
      <c r="P475" s="6" t="s">
        <v>300</v>
      </c>
      <c r="Q475" s="7">
        <v>44</v>
      </c>
      <c r="R475" s="7" t="b">
        <v>1</v>
      </c>
      <c r="S475" s="7" t="s">
        <v>19</v>
      </c>
      <c r="T475" s="7" t="s">
        <v>19</v>
      </c>
      <c r="U475" s="11">
        <v>47</v>
      </c>
      <c r="V475" s="11" t="s">
        <v>20</v>
      </c>
      <c r="W475" s="12">
        <v>1.55</v>
      </c>
      <c r="X475" s="12">
        <f t="shared" si="87"/>
        <v>1.3</v>
      </c>
      <c r="Y475" s="13"/>
      <c r="Z475" s="7">
        <f t="shared" si="90"/>
        <v>0</v>
      </c>
      <c r="AA475">
        <f t="shared" si="91"/>
        <v>5</v>
      </c>
      <c r="AB475">
        <f t="shared" si="92"/>
        <v>0</v>
      </c>
      <c r="AC475">
        <f t="shared" si="93"/>
        <v>10</v>
      </c>
      <c r="AD475" s="7">
        <f t="shared" si="94"/>
        <v>65</v>
      </c>
      <c r="AE475" s="7" t="str">
        <f t="shared" si="95"/>
        <v>HT Under 1.5 Goals</v>
      </c>
      <c r="AF475" s="14"/>
      <c r="AG475" s="14" t="str">
        <f t="shared" si="96"/>
        <v>HT Over 0.5 Goals</v>
      </c>
      <c r="AH475" s="14" t="str">
        <f t="shared" si="97"/>
        <v>LOST</v>
      </c>
      <c r="AI475" s="14"/>
      <c r="AJ475" s="14" t="str">
        <f t="shared" si="88"/>
        <v>LOST</v>
      </c>
      <c r="AL475" s="7" t="str">
        <f t="shared" si="98"/>
        <v>…</v>
      </c>
      <c r="AM475" s="21">
        <f t="shared" si="89"/>
        <v>43</v>
      </c>
    </row>
    <row r="476" spans="3:39">
      <c r="C476" t="s">
        <v>11</v>
      </c>
      <c r="D476" s="10" t="s">
        <v>124</v>
      </c>
      <c r="E476" s="6" t="s">
        <v>877</v>
      </c>
      <c r="F476" s="10" t="s">
        <v>878</v>
      </c>
      <c r="G476" s="7" t="s">
        <v>4</v>
      </c>
      <c r="H476" s="10" t="s">
        <v>180</v>
      </c>
      <c r="I476" s="7">
        <v>18</v>
      </c>
      <c r="J476" s="7">
        <v>57</v>
      </c>
      <c r="K476" s="7">
        <v>25</v>
      </c>
      <c r="L476" s="7" t="s">
        <v>16</v>
      </c>
      <c r="M476" s="7" t="s">
        <v>16</v>
      </c>
      <c r="N476" s="7">
        <v>7</v>
      </c>
      <c r="O476" s="6" t="s">
        <v>61</v>
      </c>
      <c r="P476" s="6" t="s">
        <v>879</v>
      </c>
      <c r="Q476" s="7" t="b">
        <v>1</v>
      </c>
      <c r="R476" s="7" t="b">
        <v>1</v>
      </c>
      <c r="S476" s="7" t="b">
        <v>1</v>
      </c>
      <c r="T476" s="7" t="s">
        <v>19</v>
      </c>
      <c r="U476" s="11">
        <v>67</v>
      </c>
      <c r="V476" s="11" t="s">
        <v>42</v>
      </c>
      <c r="W476" s="12">
        <v>1.4</v>
      </c>
      <c r="X476" s="12">
        <f t="shared" si="87"/>
        <v>1.25</v>
      </c>
      <c r="Y476" s="13"/>
      <c r="Z476" s="7">
        <f t="shared" si="90"/>
        <v>10</v>
      </c>
      <c r="AA476">
        <f t="shared" si="91"/>
        <v>10</v>
      </c>
      <c r="AB476">
        <f t="shared" si="92"/>
        <v>10</v>
      </c>
      <c r="AC476">
        <f t="shared" si="93"/>
        <v>5</v>
      </c>
      <c r="AD476" s="7">
        <f t="shared" si="94"/>
        <v>85</v>
      </c>
      <c r="AE476" s="7" t="str">
        <f t="shared" si="95"/>
        <v>HT Under 1.5 Goals</v>
      </c>
      <c r="AF476" s="14"/>
      <c r="AG476" s="14" t="str">
        <f t="shared" si="96"/>
        <v>HT Over 0.5 Goals</v>
      </c>
      <c r="AH476" s="14" t="str">
        <f t="shared" si="97"/>
        <v>LOST</v>
      </c>
      <c r="AI476" s="14"/>
      <c r="AJ476" s="14" t="str">
        <f t="shared" si="88"/>
        <v>LOST</v>
      </c>
      <c r="AL476" s="7" t="str">
        <f t="shared" si="98"/>
        <v>Prime</v>
      </c>
      <c r="AM476" s="21">
        <f t="shared" si="89"/>
        <v>84.212500000000006</v>
      </c>
    </row>
    <row r="477" spans="3:39">
      <c r="C477" t="s">
        <v>11</v>
      </c>
      <c r="D477" s="10" t="s">
        <v>257</v>
      </c>
      <c r="E477" s="6" t="s">
        <v>877</v>
      </c>
      <c r="F477" s="10" t="s">
        <v>434</v>
      </c>
      <c r="G477" s="7" t="s">
        <v>4</v>
      </c>
      <c r="H477" s="10" t="s">
        <v>173</v>
      </c>
      <c r="I477" s="7">
        <v>15</v>
      </c>
      <c r="J477" s="7">
        <v>66</v>
      </c>
      <c r="K477" s="7">
        <v>18</v>
      </c>
      <c r="L477" s="7" t="s">
        <v>16</v>
      </c>
      <c r="M477" s="7">
        <v>1</v>
      </c>
      <c r="N477" s="7">
        <v>3</v>
      </c>
      <c r="O477" s="6" t="s">
        <v>24</v>
      </c>
      <c r="P477" s="6" t="s">
        <v>47</v>
      </c>
      <c r="Q477" s="7" t="b">
        <v>1</v>
      </c>
      <c r="R477" s="7" t="b">
        <v>1</v>
      </c>
      <c r="S477" s="7" t="s">
        <v>19</v>
      </c>
      <c r="T477" s="7" t="s">
        <v>19</v>
      </c>
      <c r="U477" s="11">
        <v>58</v>
      </c>
      <c r="V477" s="11" t="s">
        <v>42</v>
      </c>
      <c r="W477" s="12">
        <v>1.45</v>
      </c>
      <c r="X477" s="12">
        <f t="shared" si="87"/>
        <v>1.25</v>
      </c>
      <c r="Y477" s="13"/>
      <c r="Z477" s="7">
        <f t="shared" si="90"/>
        <v>10</v>
      </c>
      <c r="AA477">
        <f t="shared" si="91"/>
        <v>10</v>
      </c>
      <c r="AB477">
        <f t="shared" si="92"/>
        <v>5</v>
      </c>
      <c r="AC477">
        <f t="shared" si="93"/>
        <v>5</v>
      </c>
      <c r="AD477" s="7">
        <f t="shared" si="94"/>
        <v>80</v>
      </c>
      <c r="AE477" s="7" t="str">
        <f t="shared" si="95"/>
        <v>HT Under 1.5 Goals</v>
      </c>
      <c r="AF477" s="14"/>
      <c r="AG477" s="14" t="str">
        <f t="shared" si="96"/>
        <v>HT Under 1.5 Goals</v>
      </c>
      <c r="AH477" s="14" t="str">
        <f t="shared" si="97"/>
        <v>WON</v>
      </c>
      <c r="AI477" s="14"/>
      <c r="AJ477" s="14" t="str">
        <f t="shared" si="88"/>
        <v>WON</v>
      </c>
      <c r="AL477" s="7" t="str">
        <f t="shared" si="98"/>
        <v>Prime</v>
      </c>
      <c r="AM477" s="21">
        <f t="shared" si="89"/>
        <v>84.224999999999994</v>
      </c>
    </row>
    <row r="478" spans="3:39">
      <c r="C478" t="s">
        <v>11</v>
      </c>
      <c r="D478" s="10" t="s">
        <v>880</v>
      </c>
      <c r="E478" s="6" t="s">
        <v>877</v>
      </c>
      <c r="F478" s="10" t="s">
        <v>881</v>
      </c>
      <c r="G478" s="7" t="s">
        <v>4</v>
      </c>
      <c r="H478" s="10" t="s">
        <v>882</v>
      </c>
      <c r="I478" s="7">
        <v>10</v>
      </c>
      <c r="J478" s="7">
        <v>45</v>
      </c>
      <c r="K478" s="7">
        <v>45</v>
      </c>
      <c r="L478" s="7">
        <v>2</v>
      </c>
      <c r="M478" s="7">
        <v>2</v>
      </c>
      <c r="N478" s="7">
        <v>35</v>
      </c>
      <c r="O478" s="6" t="s">
        <v>24</v>
      </c>
      <c r="P478" s="6" t="s">
        <v>47</v>
      </c>
      <c r="Q478" s="7">
        <v>45</v>
      </c>
      <c r="R478" s="7" t="b">
        <v>0</v>
      </c>
      <c r="S478" s="7" t="s">
        <v>19</v>
      </c>
      <c r="T478" s="7" t="s">
        <v>19</v>
      </c>
      <c r="U478" s="11">
        <v>50</v>
      </c>
      <c r="V478" s="11" t="s">
        <v>20</v>
      </c>
      <c r="W478" s="12">
        <v>1.5</v>
      </c>
      <c r="X478" s="12">
        <f t="shared" si="87"/>
        <v>1.3</v>
      </c>
      <c r="Y478" s="13"/>
      <c r="Z478" s="7">
        <f t="shared" si="90"/>
        <v>0</v>
      </c>
      <c r="AA478">
        <f t="shared" si="91"/>
        <v>0</v>
      </c>
      <c r="AB478">
        <f t="shared" si="92"/>
        <v>5</v>
      </c>
      <c r="AC478">
        <f t="shared" si="93"/>
        <v>10</v>
      </c>
      <c r="AD478" s="7">
        <f t="shared" si="94"/>
        <v>65</v>
      </c>
      <c r="AE478" s="7" t="str">
        <f t="shared" si="95"/>
        <v>HT Under 1.5 Goals</v>
      </c>
      <c r="AF478" s="14"/>
      <c r="AG478" s="14" t="str">
        <f t="shared" si="96"/>
        <v>HT Under 1.5 Goals</v>
      </c>
      <c r="AH478" s="14" t="str">
        <f t="shared" si="97"/>
        <v>WON</v>
      </c>
      <c r="AI478" s="14"/>
      <c r="AJ478" s="14" t="str">
        <f t="shared" si="88"/>
        <v>WON</v>
      </c>
      <c r="AL478" s="7" t="str">
        <f t="shared" si="98"/>
        <v>…</v>
      </c>
      <c r="AM478" s="21">
        <f t="shared" si="89"/>
        <v>50</v>
      </c>
    </row>
    <row r="479" spans="3:39">
      <c r="C479" t="s">
        <v>11</v>
      </c>
      <c r="D479" s="10" t="s">
        <v>880</v>
      </c>
      <c r="E479" s="6" t="s">
        <v>877</v>
      </c>
      <c r="F479" s="10" t="s">
        <v>883</v>
      </c>
      <c r="G479" s="7" t="s">
        <v>4</v>
      </c>
      <c r="H479" s="10" t="s">
        <v>884</v>
      </c>
      <c r="I479" s="7">
        <v>45</v>
      </c>
      <c r="J479" s="7">
        <v>45</v>
      </c>
      <c r="K479" s="7">
        <v>10</v>
      </c>
      <c r="L479" s="7">
        <v>1</v>
      </c>
      <c r="M479" s="7">
        <v>1</v>
      </c>
      <c r="N479" s="7">
        <v>35</v>
      </c>
      <c r="O479" s="6" t="s">
        <v>24</v>
      </c>
      <c r="P479" s="6" t="s">
        <v>47</v>
      </c>
      <c r="Q479" s="7">
        <v>45</v>
      </c>
      <c r="R479" s="7" t="b">
        <v>0</v>
      </c>
      <c r="S479" s="7" t="s">
        <v>19</v>
      </c>
      <c r="T479" s="7" t="s">
        <v>19</v>
      </c>
      <c r="U479" s="11">
        <v>54</v>
      </c>
      <c r="V479" s="11" t="s">
        <v>20</v>
      </c>
      <c r="W479" s="12">
        <v>1.55</v>
      </c>
      <c r="X479" s="12">
        <f t="shared" si="87"/>
        <v>1.3</v>
      </c>
      <c r="Y479" s="13"/>
      <c r="Z479" s="7">
        <f t="shared" si="90"/>
        <v>0</v>
      </c>
      <c r="AA479">
        <f t="shared" si="91"/>
        <v>0</v>
      </c>
      <c r="AB479">
        <f t="shared" si="92"/>
        <v>5</v>
      </c>
      <c r="AC479">
        <f t="shared" si="93"/>
        <v>10</v>
      </c>
      <c r="AD479" s="7">
        <f t="shared" si="94"/>
        <v>65</v>
      </c>
      <c r="AE479" s="7" t="str">
        <f t="shared" si="95"/>
        <v>HT Under 1.5 Goals</v>
      </c>
      <c r="AF479" s="14"/>
      <c r="AG479" s="14" t="str">
        <f t="shared" si="96"/>
        <v>HT Under 1.5 Goals</v>
      </c>
      <c r="AH479" s="14" t="str">
        <f t="shared" si="97"/>
        <v>WON</v>
      </c>
      <c r="AI479" s="14"/>
      <c r="AJ479" s="14" t="str">
        <f t="shared" si="88"/>
        <v>WON</v>
      </c>
      <c r="AL479" s="7" t="str">
        <f t="shared" si="98"/>
        <v>…</v>
      </c>
      <c r="AM479" s="21">
        <f t="shared" si="89"/>
        <v>50.8</v>
      </c>
    </row>
    <row r="480" spans="3:39">
      <c r="C480" t="s">
        <v>11</v>
      </c>
      <c r="D480" s="10" t="s">
        <v>257</v>
      </c>
      <c r="E480" s="6" t="s">
        <v>885</v>
      </c>
      <c r="F480" s="10" t="s">
        <v>886</v>
      </c>
      <c r="G480" s="7" t="s">
        <v>4</v>
      </c>
      <c r="H480" s="10" t="s">
        <v>695</v>
      </c>
      <c r="I480" s="7">
        <v>21</v>
      </c>
      <c r="J480" s="7">
        <v>61</v>
      </c>
      <c r="K480" s="7">
        <v>18</v>
      </c>
      <c r="L480" s="7" t="s">
        <v>16</v>
      </c>
      <c r="M480" s="7">
        <v>1</v>
      </c>
      <c r="N480" s="7">
        <v>3</v>
      </c>
      <c r="O480" s="6" t="s">
        <v>120</v>
      </c>
      <c r="P480" s="6" t="s">
        <v>69</v>
      </c>
      <c r="Q480" s="7" t="b">
        <v>1</v>
      </c>
      <c r="R480" s="7" t="b">
        <v>1</v>
      </c>
      <c r="S480" s="7" t="s">
        <v>19</v>
      </c>
      <c r="T480" s="7" t="s">
        <v>19</v>
      </c>
      <c r="U480" s="11">
        <v>60</v>
      </c>
      <c r="V480" s="11" t="s">
        <v>20</v>
      </c>
      <c r="W480" s="12">
        <v>1.45</v>
      </c>
      <c r="X480" s="12">
        <f t="shared" si="87"/>
        <v>1.25</v>
      </c>
      <c r="Y480" s="13"/>
      <c r="Z480" s="7">
        <f t="shared" si="90"/>
        <v>10</v>
      </c>
      <c r="AA480">
        <f t="shared" si="91"/>
        <v>10</v>
      </c>
      <c r="AB480">
        <f t="shared" si="92"/>
        <v>5</v>
      </c>
      <c r="AC480">
        <f t="shared" si="93"/>
        <v>10</v>
      </c>
      <c r="AD480" s="7">
        <f t="shared" si="94"/>
        <v>85</v>
      </c>
      <c r="AE480" s="7" t="str">
        <f t="shared" si="95"/>
        <v>HT Under 1.5 Goals</v>
      </c>
      <c r="AF480" s="14"/>
      <c r="AG480" s="14" t="str">
        <f t="shared" si="96"/>
        <v>HT Under 1.5 Goals</v>
      </c>
      <c r="AH480" s="14" t="str">
        <f t="shared" si="97"/>
        <v>WON</v>
      </c>
      <c r="AI480" s="14"/>
      <c r="AJ480" s="14" t="str">
        <f t="shared" si="88"/>
        <v>WON</v>
      </c>
      <c r="AL480" s="7" t="str">
        <f t="shared" si="98"/>
        <v>Prime</v>
      </c>
      <c r="AM480" s="21">
        <f t="shared" si="89"/>
        <v>83.0625</v>
      </c>
    </row>
    <row r="481" spans="3:39">
      <c r="C481" t="s">
        <v>11</v>
      </c>
      <c r="D481" s="10" t="s">
        <v>92</v>
      </c>
      <c r="E481" s="6" t="s">
        <v>198</v>
      </c>
      <c r="F481" s="10" t="s">
        <v>593</v>
      </c>
      <c r="G481" s="7" t="s">
        <v>4</v>
      </c>
      <c r="H481" s="10" t="s">
        <v>142</v>
      </c>
      <c r="I481" s="7">
        <v>29</v>
      </c>
      <c r="J481" s="7">
        <v>56</v>
      </c>
      <c r="K481" s="7">
        <v>15</v>
      </c>
      <c r="L481" s="7" t="s">
        <v>16</v>
      </c>
      <c r="M481" s="7" t="s">
        <v>16</v>
      </c>
      <c r="N481" s="7">
        <v>14</v>
      </c>
      <c r="O481" s="6" t="s">
        <v>24</v>
      </c>
      <c r="P481" s="6" t="s">
        <v>17</v>
      </c>
      <c r="Q481" s="7" t="b">
        <v>1</v>
      </c>
      <c r="R481" s="7" t="b">
        <v>1</v>
      </c>
      <c r="S481" s="7" t="b">
        <v>1</v>
      </c>
      <c r="T481" s="7" t="s">
        <v>19</v>
      </c>
      <c r="U481" s="11">
        <v>42</v>
      </c>
      <c r="V481" s="11" t="s">
        <v>20</v>
      </c>
      <c r="W481" s="12">
        <v>1.6</v>
      </c>
      <c r="X481" s="12">
        <f t="shared" si="87"/>
        <v>1.3</v>
      </c>
      <c r="Y481" s="13"/>
      <c r="Z481" s="7">
        <f t="shared" si="90"/>
        <v>10</v>
      </c>
      <c r="AA481">
        <f t="shared" si="91"/>
        <v>5</v>
      </c>
      <c r="AB481">
        <f t="shared" si="92"/>
        <v>0</v>
      </c>
      <c r="AC481">
        <f t="shared" si="93"/>
        <v>10</v>
      </c>
      <c r="AD481" s="7">
        <f t="shared" si="94"/>
        <v>75</v>
      </c>
      <c r="AE481" s="7" t="str">
        <f t="shared" si="95"/>
        <v>HT Under 1.5 Goals</v>
      </c>
      <c r="AF481" s="14"/>
      <c r="AG481" s="14" t="str">
        <f t="shared" si="96"/>
        <v>HT Under 1.5 Goals</v>
      </c>
      <c r="AH481" s="14" t="str">
        <f t="shared" si="97"/>
        <v>WON</v>
      </c>
      <c r="AI481" s="14"/>
      <c r="AJ481" s="14" t="str">
        <f t="shared" si="88"/>
        <v>WON</v>
      </c>
      <c r="AL481" s="7" t="str">
        <f t="shared" si="98"/>
        <v>…</v>
      </c>
      <c r="AM481" s="21">
        <f t="shared" si="89"/>
        <v>63.5</v>
      </c>
    </row>
    <row r="482" spans="3:39">
      <c r="C482" t="s">
        <v>11</v>
      </c>
      <c r="D482" s="10" t="s">
        <v>12</v>
      </c>
      <c r="E482" s="6" t="s">
        <v>201</v>
      </c>
      <c r="F482" s="10" t="s">
        <v>185</v>
      </c>
      <c r="G482" s="7" t="s">
        <v>4</v>
      </c>
      <c r="H482" s="10" t="s">
        <v>887</v>
      </c>
      <c r="I482" s="7">
        <v>35</v>
      </c>
      <c r="J482" s="7">
        <v>52</v>
      </c>
      <c r="K482" s="7">
        <v>13</v>
      </c>
      <c r="L482" s="7" t="s">
        <v>16</v>
      </c>
      <c r="M482" s="7">
        <v>1</v>
      </c>
      <c r="N482" s="7">
        <v>22</v>
      </c>
      <c r="O482" s="6" t="s">
        <v>75</v>
      </c>
      <c r="P482" s="6" t="s">
        <v>75</v>
      </c>
      <c r="Q482" s="7">
        <v>52</v>
      </c>
      <c r="R482" s="7" t="b">
        <v>1</v>
      </c>
      <c r="S482" s="7" t="s">
        <v>19</v>
      </c>
      <c r="T482" s="7" t="s">
        <v>19</v>
      </c>
      <c r="U482" s="11">
        <v>50</v>
      </c>
      <c r="V482" s="11" t="s">
        <v>20</v>
      </c>
      <c r="W482" s="12">
        <v>1.55</v>
      </c>
      <c r="X482" s="12">
        <f t="shared" si="87"/>
        <v>1.3</v>
      </c>
      <c r="Y482" s="13"/>
      <c r="Z482" s="7">
        <f t="shared" si="90"/>
        <v>0</v>
      </c>
      <c r="AA482">
        <f t="shared" si="91"/>
        <v>0</v>
      </c>
      <c r="AB482">
        <f t="shared" si="92"/>
        <v>5</v>
      </c>
      <c r="AC482">
        <f t="shared" si="93"/>
        <v>10</v>
      </c>
      <c r="AD482" s="7">
        <f t="shared" si="94"/>
        <v>65</v>
      </c>
      <c r="AE482" s="7" t="str">
        <f t="shared" si="95"/>
        <v>HT Under 1.5 Goals</v>
      </c>
      <c r="AF482" s="14"/>
      <c r="AG482" s="14" t="str">
        <f t="shared" si="96"/>
        <v>HT Over 0.5 Goals</v>
      </c>
      <c r="AH482" s="14" t="str">
        <f t="shared" si="97"/>
        <v>LOST</v>
      </c>
      <c r="AI482" s="14"/>
      <c r="AJ482" s="14" t="str">
        <f t="shared" si="88"/>
        <v>LOST</v>
      </c>
      <c r="AL482" s="7" t="str">
        <f t="shared" si="98"/>
        <v>…</v>
      </c>
      <c r="AM482" s="21">
        <f t="shared" si="89"/>
        <v>66.25</v>
      </c>
    </row>
    <row r="483" spans="3:39">
      <c r="D483" s="10" t="s">
        <v>888</v>
      </c>
      <c r="E483" s="6" t="s">
        <v>889</v>
      </c>
      <c r="F483" s="10" t="s">
        <v>890</v>
      </c>
      <c r="G483" s="7" t="s">
        <v>4</v>
      </c>
      <c r="H483" s="10" t="s">
        <v>891</v>
      </c>
      <c r="I483" s="7">
        <v>7</v>
      </c>
      <c r="J483" s="7">
        <v>71</v>
      </c>
      <c r="K483" s="7">
        <v>21</v>
      </c>
      <c r="L483" s="7" t="s">
        <v>16</v>
      </c>
      <c r="M483" s="7" t="s">
        <v>16</v>
      </c>
      <c r="N483" s="7">
        <v>14</v>
      </c>
      <c r="O483" s="6" t="s">
        <v>24</v>
      </c>
      <c r="P483" s="6" t="s">
        <v>24</v>
      </c>
      <c r="Q483" s="7" t="b">
        <v>1</v>
      </c>
      <c r="R483" s="7" t="b">
        <v>1</v>
      </c>
      <c r="S483" s="7" t="b">
        <v>1</v>
      </c>
      <c r="T483" s="7" t="s">
        <v>19</v>
      </c>
      <c r="U483" s="11">
        <v>72</v>
      </c>
      <c r="V483" s="11" t="s">
        <v>20</v>
      </c>
      <c r="W483" s="12">
        <v>1.6</v>
      </c>
      <c r="X483" s="12">
        <f t="shared" si="87"/>
        <v>1.3</v>
      </c>
      <c r="Y483" s="13"/>
      <c r="Z483" s="7">
        <f t="shared" si="90"/>
        <v>10</v>
      </c>
      <c r="AA483">
        <f t="shared" si="91"/>
        <v>5</v>
      </c>
      <c r="AB483">
        <f t="shared" si="92"/>
        <v>10</v>
      </c>
      <c r="AC483">
        <f t="shared" si="93"/>
        <v>10</v>
      </c>
      <c r="AD483" s="7">
        <f t="shared" si="94"/>
        <v>85</v>
      </c>
      <c r="AE483" s="7" t="str">
        <f t="shared" si="95"/>
        <v>HT Under 1.5 Goals</v>
      </c>
      <c r="AF483" s="14"/>
      <c r="AG483" s="14" t="str">
        <f t="shared" si="96"/>
        <v>HT Under 1.5 Goals</v>
      </c>
      <c r="AH483" s="14" t="str">
        <f t="shared" si="97"/>
        <v>WON</v>
      </c>
      <c r="AI483" s="14"/>
      <c r="AJ483" s="14" t="str">
        <f t="shared" si="88"/>
        <v>WON</v>
      </c>
      <c r="AL483" s="7" t="str">
        <f t="shared" si="98"/>
        <v>…</v>
      </c>
      <c r="AM483" s="21">
        <f t="shared" si="89"/>
        <v>82.587500000000006</v>
      </c>
    </row>
    <row r="484" spans="3:39">
      <c r="F484" s="10"/>
      <c r="G484" s="7"/>
      <c r="H484" s="10"/>
      <c r="I484" s="7"/>
      <c r="J484" s="7"/>
      <c r="K484" s="7"/>
      <c r="L484" s="7"/>
      <c r="M484" s="7"/>
      <c r="N484" s="7"/>
      <c r="O484" s="6"/>
      <c r="P484" s="6"/>
      <c r="Q484" s="7"/>
      <c r="R484" s="7"/>
      <c r="S484" s="7"/>
      <c r="T484" s="7"/>
      <c r="U484" s="11"/>
      <c r="V484" s="11"/>
      <c r="W484" s="12"/>
      <c r="X484" s="12">
        <f t="shared" si="87"/>
        <v>1.25</v>
      </c>
      <c r="Y484" s="13"/>
      <c r="Z484" s="7">
        <f t="shared" si="90"/>
        <v>0</v>
      </c>
      <c r="AA484">
        <f t="shared" si="91"/>
        <v>10</v>
      </c>
      <c r="AB484">
        <f t="shared" si="92"/>
        <v>0</v>
      </c>
      <c r="AC484">
        <f t="shared" si="93"/>
        <v>0</v>
      </c>
      <c r="AD484" s="7">
        <f t="shared" si="94"/>
        <v>60</v>
      </c>
      <c r="AE484" s="7" t="str">
        <f t="shared" si="95"/>
        <v>HT Under 1.5 Goals</v>
      </c>
      <c r="AF484" s="14"/>
      <c r="AG484" s="14" t="str">
        <f t="shared" si="96"/>
        <v>HT Over 0.5 Goals</v>
      </c>
      <c r="AH484" s="14" t="str">
        <f t="shared" si="97"/>
        <v>LOST</v>
      </c>
      <c r="AI484" s="14"/>
      <c r="AJ484" s="14" t="str">
        <f t="shared" si="88"/>
        <v>LOST</v>
      </c>
      <c r="AL484" s="7" t="str">
        <f t="shared" si="98"/>
        <v>…</v>
      </c>
      <c r="AM484" s="21">
        <f t="shared" si="89"/>
        <v>55</v>
      </c>
    </row>
    <row r="485" spans="3:39">
      <c r="C485" s="2" t="s">
        <v>970</v>
      </c>
      <c r="F485" s="10"/>
      <c r="G485" s="7"/>
      <c r="H485" s="10"/>
      <c r="I485" s="7"/>
      <c r="J485" s="7"/>
      <c r="K485" s="7"/>
      <c r="L485" s="7"/>
      <c r="M485" s="7"/>
      <c r="N485" s="7"/>
      <c r="O485" s="6"/>
      <c r="P485" s="6"/>
      <c r="Q485" s="7"/>
      <c r="R485" s="7"/>
      <c r="S485" s="7"/>
      <c r="T485" s="7"/>
      <c r="U485" s="11"/>
      <c r="V485" s="11"/>
      <c r="W485" s="12"/>
      <c r="X485" s="12">
        <f t="shared" si="87"/>
        <v>1.25</v>
      </c>
      <c r="Y485" s="13"/>
      <c r="Z485" s="7">
        <f t="shared" si="90"/>
        <v>0</v>
      </c>
      <c r="AA485">
        <f t="shared" si="91"/>
        <v>10</v>
      </c>
      <c r="AB485">
        <f t="shared" si="92"/>
        <v>0</v>
      </c>
      <c r="AC485">
        <f t="shared" si="93"/>
        <v>0</v>
      </c>
      <c r="AD485" s="7">
        <f t="shared" si="94"/>
        <v>60</v>
      </c>
      <c r="AE485" s="7" t="str">
        <f t="shared" si="95"/>
        <v>HT Under 1.5 Goals</v>
      </c>
      <c r="AF485" s="14"/>
      <c r="AG485" s="14" t="str">
        <f t="shared" si="96"/>
        <v>HT Over 0.5 Goals</v>
      </c>
      <c r="AH485" s="14" t="str">
        <f t="shared" si="97"/>
        <v>LOST</v>
      </c>
      <c r="AI485" s="14"/>
      <c r="AJ485" s="14" t="str">
        <f t="shared" si="88"/>
        <v>LOST</v>
      </c>
      <c r="AL485" s="7" t="str">
        <f t="shared" si="98"/>
        <v>…</v>
      </c>
      <c r="AM485" s="21">
        <f t="shared" si="89"/>
        <v>55</v>
      </c>
    </row>
    <row r="486" spans="3:39">
      <c r="C486" t="s">
        <v>11</v>
      </c>
      <c r="D486" s="10" t="s">
        <v>12</v>
      </c>
      <c r="E486" s="6" t="s">
        <v>894</v>
      </c>
      <c r="F486" s="10" t="s">
        <v>737</v>
      </c>
      <c r="G486" s="7" t="s">
        <v>4</v>
      </c>
      <c r="H486" s="10" t="s">
        <v>202</v>
      </c>
      <c r="I486" s="7">
        <v>27</v>
      </c>
      <c r="J486" s="7">
        <v>57</v>
      </c>
      <c r="K486" s="7">
        <v>16</v>
      </c>
      <c r="L486" s="7" t="s">
        <v>16</v>
      </c>
      <c r="M486" s="7">
        <v>1</v>
      </c>
      <c r="N486" s="7">
        <v>11</v>
      </c>
      <c r="O486" s="6" t="s">
        <v>120</v>
      </c>
      <c r="P486" s="6" t="s">
        <v>298</v>
      </c>
      <c r="Q486" s="7" t="b">
        <v>1</v>
      </c>
      <c r="R486" s="7" t="b">
        <v>1</v>
      </c>
      <c r="S486" s="7" t="s">
        <v>19</v>
      </c>
      <c r="T486" s="7" t="s">
        <v>19</v>
      </c>
      <c r="U486" s="11">
        <v>73</v>
      </c>
      <c r="V486" s="11" t="s">
        <v>20</v>
      </c>
      <c r="W486" s="12">
        <v>1.5</v>
      </c>
      <c r="X486" s="12">
        <f t="shared" si="87"/>
        <v>1.3</v>
      </c>
      <c r="Y486" s="13"/>
      <c r="Z486" s="7">
        <f t="shared" si="90"/>
        <v>10</v>
      </c>
      <c r="AA486">
        <f t="shared" si="91"/>
        <v>5</v>
      </c>
      <c r="AB486">
        <f t="shared" si="92"/>
        <v>10</v>
      </c>
      <c r="AC486">
        <f t="shared" si="93"/>
        <v>10</v>
      </c>
      <c r="AD486" s="7">
        <f t="shared" si="94"/>
        <v>85</v>
      </c>
      <c r="AE486" s="7" t="str">
        <f t="shared" si="95"/>
        <v>HT Under 1.5 Goals</v>
      </c>
      <c r="AF486" s="14"/>
      <c r="AG486" s="14" t="str">
        <f t="shared" si="96"/>
        <v>HT Under 1.5 Goals</v>
      </c>
      <c r="AH486" s="14" t="str">
        <f t="shared" si="97"/>
        <v>WON</v>
      </c>
      <c r="AI486" s="14"/>
      <c r="AJ486" s="14" t="str">
        <f t="shared" si="88"/>
        <v>WON</v>
      </c>
      <c r="AL486" s="7" t="str">
        <f t="shared" si="98"/>
        <v>…</v>
      </c>
      <c r="AM486" s="21">
        <f t="shared" si="89"/>
        <v>76.412499999999994</v>
      </c>
    </row>
    <row r="487" spans="3:39">
      <c r="D487" s="10" t="s">
        <v>262</v>
      </c>
      <c r="E487" s="6" t="s">
        <v>13</v>
      </c>
      <c r="F487" s="10" t="s">
        <v>732</v>
      </c>
      <c r="G487" s="7" t="s">
        <v>4</v>
      </c>
      <c r="H487" s="10" t="s">
        <v>895</v>
      </c>
      <c r="I487" s="7">
        <v>27</v>
      </c>
      <c r="J487" s="7">
        <v>51</v>
      </c>
      <c r="K487" s="7">
        <v>22</v>
      </c>
      <c r="L487" s="7" t="s">
        <v>16</v>
      </c>
      <c r="M487" s="7" t="s">
        <v>16</v>
      </c>
      <c r="N487" s="7">
        <v>5</v>
      </c>
      <c r="O487" s="6" t="s">
        <v>69</v>
      </c>
      <c r="P487" s="6" t="s">
        <v>298</v>
      </c>
      <c r="Q487" s="7">
        <v>51</v>
      </c>
      <c r="R487" s="7" t="b">
        <v>1</v>
      </c>
      <c r="S487" s="7" t="b">
        <v>1</v>
      </c>
      <c r="T487" s="7" t="b">
        <v>1</v>
      </c>
      <c r="U487" s="11">
        <v>54</v>
      </c>
      <c r="V487" s="11" t="s">
        <v>20</v>
      </c>
      <c r="W487" s="12">
        <v>1.6</v>
      </c>
      <c r="X487" s="12">
        <f t="shared" si="87"/>
        <v>1.3</v>
      </c>
      <c r="Y487" s="13"/>
      <c r="Z487" s="7">
        <f t="shared" si="90"/>
        <v>0</v>
      </c>
      <c r="AA487">
        <f t="shared" si="91"/>
        <v>10</v>
      </c>
      <c r="AB487">
        <f t="shared" si="92"/>
        <v>5</v>
      </c>
      <c r="AC487">
        <f t="shared" si="93"/>
        <v>10</v>
      </c>
      <c r="AD487" s="7">
        <f t="shared" si="94"/>
        <v>75</v>
      </c>
      <c r="AE487" s="7" t="str">
        <f t="shared" si="95"/>
        <v>HT Under 1.5 Goals</v>
      </c>
      <c r="AF487" s="14"/>
      <c r="AG487" s="14" t="str">
        <f t="shared" si="96"/>
        <v>HT Over 0.5 Goals</v>
      </c>
      <c r="AH487" s="14" t="str">
        <f t="shared" si="97"/>
        <v>LOST</v>
      </c>
      <c r="AI487" s="14"/>
      <c r="AJ487" s="14" t="str">
        <f t="shared" si="88"/>
        <v>LOST</v>
      </c>
      <c r="AL487" s="7" t="str">
        <f t="shared" si="98"/>
        <v>…</v>
      </c>
      <c r="AM487" s="21">
        <f t="shared" si="89"/>
        <v>81.737499999999997</v>
      </c>
    </row>
    <row r="488" spans="3:39">
      <c r="D488" s="10" t="s">
        <v>192</v>
      </c>
      <c r="E488" s="6" t="s">
        <v>13</v>
      </c>
      <c r="F488" s="10" t="s">
        <v>896</v>
      </c>
      <c r="G488" s="7" t="s">
        <v>4</v>
      </c>
      <c r="H488" s="10" t="s">
        <v>897</v>
      </c>
      <c r="I488" s="7">
        <v>28</v>
      </c>
      <c r="J488" s="7">
        <v>44</v>
      </c>
      <c r="K488" s="7">
        <v>29</v>
      </c>
      <c r="L488" s="7" t="s">
        <v>16</v>
      </c>
      <c r="M488" s="7">
        <v>2</v>
      </c>
      <c r="N488" s="7">
        <v>1</v>
      </c>
      <c r="O488" s="6" t="s">
        <v>297</v>
      </c>
      <c r="P488" s="6" t="s">
        <v>879</v>
      </c>
      <c r="Q488" s="7">
        <v>44</v>
      </c>
      <c r="R488" s="7" t="b">
        <v>1</v>
      </c>
      <c r="S488" s="7" t="s">
        <v>19</v>
      </c>
      <c r="T488" s="7" t="b">
        <v>1</v>
      </c>
      <c r="U488" s="11">
        <v>67</v>
      </c>
      <c r="V488" s="11" t="s">
        <v>20</v>
      </c>
      <c r="W488" s="12">
        <v>1.65</v>
      </c>
      <c r="X488" s="12">
        <f t="shared" si="87"/>
        <v>1.35</v>
      </c>
      <c r="Y488" s="13"/>
      <c r="Z488" s="7">
        <f t="shared" si="90"/>
        <v>0</v>
      </c>
      <c r="AA488">
        <f t="shared" si="91"/>
        <v>10</v>
      </c>
      <c r="AB488">
        <f t="shared" si="92"/>
        <v>10</v>
      </c>
      <c r="AC488">
        <f t="shared" si="93"/>
        <v>10</v>
      </c>
      <c r="AD488" s="7">
        <f t="shared" si="94"/>
        <v>80</v>
      </c>
      <c r="AE488" s="7" t="str">
        <f t="shared" si="95"/>
        <v>HT Under 1.5 Goals</v>
      </c>
      <c r="AF488" s="14"/>
      <c r="AG488" s="14" t="str">
        <f t="shared" si="96"/>
        <v>HT Over 0.5 Goals</v>
      </c>
      <c r="AH488" s="14" t="str">
        <f t="shared" si="97"/>
        <v>LOST</v>
      </c>
      <c r="AI488" s="14"/>
      <c r="AJ488" s="14" t="str">
        <f t="shared" si="88"/>
        <v>LOST</v>
      </c>
      <c r="AL488" s="7" t="str">
        <f t="shared" si="98"/>
        <v>…</v>
      </c>
      <c r="AM488" s="21">
        <f t="shared" si="89"/>
        <v>67.400000000000006</v>
      </c>
    </row>
    <row r="489" spans="3:39">
      <c r="C489" t="s">
        <v>11</v>
      </c>
      <c r="D489" s="10" t="s">
        <v>12</v>
      </c>
      <c r="E489" s="6" t="s">
        <v>13</v>
      </c>
      <c r="F489" s="10" t="s">
        <v>637</v>
      </c>
      <c r="G489" s="7" t="s">
        <v>4</v>
      </c>
      <c r="H489" s="10" t="s">
        <v>14</v>
      </c>
      <c r="I489" s="7">
        <v>13</v>
      </c>
      <c r="J489" s="7">
        <v>64</v>
      </c>
      <c r="K489" s="7">
        <v>23</v>
      </c>
      <c r="L489" s="7" t="s">
        <v>16</v>
      </c>
      <c r="M489" s="7">
        <v>1</v>
      </c>
      <c r="N489" s="7">
        <v>10</v>
      </c>
      <c r="O489" s="6" t="s">
        <v>120</v>
      </c>
      <c r="P489" s="6" t="s">
        <v>120</v>
      </c>
      <c r="Q489" s="7" t="b">
        <v>1</v>
      </c>
      <c r="R489" s="7" t="b">
        <v>1</v>
      </c>
      <c r="S489" s="7" t="s">
        <v>19</v>
      </c>
      <c r="T489" s="7" t="s">
        <v>19</v>
      </c>
      <c r="U489" s="11">
        <v>48</v>
      </c>
      <c r="V489" s="11" t="s">
        <v>48</v>
      </c>
      <c r="W489" s="12">
        <v>1.4</v>
      </c>
      <c r="X489" s="12">
        <f t="shared" si="87"/>
        <v>1.25</v>
      </c>
      <c r="Y489" s="13"/>
      <c r="Z489" s="7">
        <f t="shared" si="90"/>
        <v>10</v>
      </c>
      <c r="AA489">
        <f t="shared" si="91"/>
        <v>5</v>
      </c>
      <c r="AB489">
        <f t="shared" si="92"/>
        <v>0</v>
      </c>
      <c r="AC489">
        <f t="shared" si="93"/>
        <v>0</v>
      </c>
      <c r="AD489" s="7">
        <f t="shared" si="94"/>
        <v>65</v>
      </c>
      <c r="AE489" s="7" t="str">
        <f t="shared" si="95"/>
        <v>HT Under 1.5 Goals</v>
      </c>
      <c r="AF489" s="14"/>
      <c r="AG489" s="14" t="str">
        <f t="shared" si="96"/>
        <v>HT Under 1.5 Goals</v>
      </c>
      <c r="AH489" s="14" t="str">
        <f t="shared" si="97"/>
        <v>WON</v>
      </c>
      <c r="AI489" s="14"/>
      <c r="AJ489" s="14" t="str">
        <f t="shared" si="88"/>
        <v>WON</v>
      </c>
      <c r="AL489" s="7" t="str">
        <f t="shared" si="98"/>
        <v>Prime</v>
      </c>
      <c r="AM489" s="21">
        <f t="shared" si="89"/>
        <v>65</v>
      </c>
    </row>
    <row r="490" spans="3:39">
      <c r="D490" s="10" t="s">
        <v>460</v>
      </c>
      <c r="E490" s="6" t="s">
        <v>13</v>
      </c>
      <c r="F490" s="10" t="s">
        <v>898</v>
      </c>
      <c r="G490" s="7" t="s">
        <v>4</v>
      </c>
      <c r="H490" s="10" t="s">
        <v>461</v>
      </c>
      <c r="I490" s="7">
        <v>39</v>
      </c>
      <c r="J490" s="7">
        <v>44</v>
      </c>
      <c r="K490" s="7">
        <v>18</v>
      </c>
      <c r="L490" s="7" t="s">
        <v>16</v>
      </c>
      <c r="M490" s="7">
        <v>1</v>
      </c>
      <c r="N490" s="7">
        <v>21</v>
      </c>
      <c r="O490" s="6" t="s">
        <v>47</v>
      </c>
      <c r="P490" s="6" t="s">
        <v>47</v>
      </c>
      <c r="Q490" s="7">
        <v>44</v>
      </c>
      <c r="R490" s="7" t="b">
        <v>1</v>
      </c>
      <c r="S490" s="7" t="s">
        <v>19</v>
      </c>
      <c r="T490" s="7" t="s">
        <v>19</v>
      </c>
      <c r="U490" s="11">
        <v>41</v>
      </c>
      <c r="V490" s="11" t="s">
        <v>48</v>
      </c>
      <c r="W490" s="12">
        <v>1.6</v>
      </c>
      <c r="X490" s="12">
        <f t="shared" si="87"/>
        <v>1.3</v>
      </c>
      <c r="Y490" s="13"/>
      <c r="Z490" s="7">
        <f t="shared" si="90"/>
        <v>0</v>
      </c>
      <c r="AA490">
        <f t="shared" si="91"/>
        <v>0</v>
      </c>
      <c r="AB490">
        <f t="shared" si="92"/>
        <v>0</v>
      </c>
      <c r="AC490">
        <f t="shared" si="93"/>
        <v>0</v>
      </c>
      <c r="AD490" s="7">
        <f t="shared" si="94"/>
        <v>50</v>
      </c>
      <c r="AE490" s="7" t="str">
        <f t="shared" si="95"/>
        <v>HT Over 0.5 Goals</v>
      </c>
      <c r="AF490" s="14"/>
      <c r="AG490" s="14" t="str">
        <f t="shared" si="96"/>
        <v>HT Under 1.5 Goals</v>
      </c>
      <c r="AH490" s="14" t="str">
        <f t="shared" si="97"/>
        <v>WON</v>
      </c>
      <c r="AI490" s="14"/>
      <c r="AJ490" s="14" t="str">
        <f t="shared" si="88"/>
        <v>WON</v>
      </c>
      <c r="AL490" s="7" t="str">
        <f t="shared" si="98"/>
        <v>…</v>
      </c>
      <c r="AM490" s="21">
        <f t="shared" si="89"/>
        <v>40</v>
      </c>
    </row>
    <row r="491" spans="3:39">
      <c r="C491" t="s">
        <v>11</v>
      </c>
      <c r="D491" s="10" t="s">
        <v>12</v>
      </c>
      <c r="E491" s="6" t="s">
        <v>26</v>
      </c>
      <c r="F491" s="10" t="s">
        <v>629</v>
      </c>
      <c r="G491" s="7" t="s">
        <v>4</v>
      </c>
      <c r="H491" s="10" t="s">
        <v>641</v>
      </c>
      <c r="I491" s="7">
        <v>12</v>
      </c>
      <c r="J491" s="7">
        <v>73</v>
      </c>
      <c r="K491" s="7">
        <v>16</v>
      </c>
      <c r="L491" s="7" t="s">
        <v>16</v>
      </c>
      <c r="M491" s="7">
        <v>2</v>
      </c>
      <c r="N491" s="7">
        <v>4</v>
      </c>
      <c r="O491" s="6" t="s">
        <v>24</v>
      </c>
      <c r="P491" s="6" t="s">
        <v>33</v>
      </c>
      <c r="Q491" s="7" t="b">
        <v>1</v>
      </c>
      <c r="R491" s="7" t="b">
        <v>1</v>
      </c>
      <c r="S491" s="7" t="s">
        <v>19</v>
      </c>
      <c r="T491" s="7" t="b">
        <v>1</v>
      </c>
      <c r="U491" s="11">
        <v>90</v>
      </c>
      <c r="V491" s="11" t="s">
        <v>20</v>
      </c>
      <c r="W491" s="12">
        <v>1.45</v>
      </c>
      <c r="X491" s="12">
        <f t="shared" si="87"/>
        <v>1.25</v>
      </c>
      <c r="Y491" s="13"/>
      <c r="Z491" s="7">
        <f t="shared" si="90"/>
        <v>10</v>
      </c>
      <c r="AA491">
        <f t="shared" si="91"/>
        <v>10</v>
      </c>
      <c r="AB491">
        <f t="shared" si="92"/>
        <v>10</v>
      </c>
      <c r="AC491">
        <f t="shared" si="93"/>
        <v>10</v>
      </c>
      <c r="AD491" s="7">
        <f t="shared" si="94"/>
        <v>90</v>
      </c>
      <c r="AE491" s="7" t="str">
        <f t="shared" si="95"/>
        <v>HT Under 1.5 Goals</v>
      </c>
      <c r="AF491" s="14"/>
      <c r="AG491" s="14" t="str">
        <f t="shared" si="96"/>
        <v>HT Under 1.5 Goals</v>
      </c>
      <c r="AH491" s="14" t="str">
        <f t="shared" si="97"/>
        <v>WON</v>
      </c>
      <c r="AI491" s="14"/>
      <c r="AJ491" s="14" t="str">
        <f t="shared" si="88"/>
        <v>WON</v>
      </c>
      <c r="AL491" s="7" t="str">
        <f t="shared" si="98"/>
        <v>Prime</v>
      </c>
      <c r="AM491" s="21">
        <f t="shared" si="89"/>
        <v>91.8125</v>
      </c>
    </row>
    <row r="492" spans="3:39">
      <c r="C492" t="s">
        <v>11</v>
      </c>
      <c r="D492" s="10" t="s">
        <v>206</v>
      </c>
      <c r="E492" s="6" t="s">
        <v>207</v>
      </c>
      <c r="F492" s="10" t="s">
        <v>899</v>
      </c>
      <c r="G492" s="7" t="s">
        <v>4</v>
      </c>
      <c r="H492" s="10" t="s">
        <v>900</v>
      </c>
      <c r="I492" s="7">
        <v>10</v>
      </c>
      <c r="J492" s="7">
        <v>58</v>
      </c>
      <c r="K492" s="7">
        <v>31</v>
      </c>
      <c r="L492" s="7" t="s">
        <v>16</v>
      </c>
      <c r="M492" s="7" t="s">
        <v>16</v>
      </c>
      <c r="N492" s="7">
        <v>21</v>
      </c>
      <c r="O492" s="6" t="s">
        <v>17</v>
      </c>
      <c r="P492" s="6" t="s">
        <v>300</v>
      </c>
      <c r="Q492" s="7" t="b">
        <v>1</v>
      </c>
      <c r="R492" s="7" t="b">
        <v>1</v>
      </c>
      <c r="S492" s="7" t="b">
        <v>1</v>
      </c>
      <c r="T492" s="7" t="s">
        <v>19</v>
      </c>
      <c r="U492" s="11">
        <v>65</v>
      </c>
      <c r="V492" s="11"/>
      <c r="W492" s="12">
        <v>1.6</v>
      </c>
      <c r="X492" s="12">
        <f t="shared" si="87"/>
        <v>1.3</v>
      </c>
      <c r="Y492" s="13"/>
      <c r="Z492" s="7">
        <f t="shared" si="90"/>
        <v>10</v>
      </c>
      <c r="AA492">
        <f t="shared" si="91"/>
        <v>0</v>
      </c>
      <c r="AB492">
        <f t="shared" si="92"/>
        <v>10</v>
      </c>
      <c r="AC492">
        <f t="shared" si="93"/>
        <v>0</v>
      </c>
      <c r="AD492" s="7">
        <f t="shared" si="94"/>
        <v>70</v>
      </c>
      <c r="AE492" s="7" t="str">
        <f t="shared" si="95"/>
        <v>HT Under 1.5 Goals</v>
      </c>
      <c r="AF492" s="14"/>
      <c r="AG492" s="14" t="str">
        <f t="shared" si="96"/>
        <v>HT Over 0.5 Goals</v>
      </c>
      <c r="AH492" s="14" t="str">
        <f t="shared" si="97"/>
        <v>LOST</v>
      </c>
      <c r="AI492" s="14"/>
      <c r="AJ492" s="14" t="str">
        <f t="shared" si="88"/>
        <v>LOST</v>
      </c>
      <c r="AL492" s="7" t="str">
        <f t="shared" si="98"/>
        <v>…</v>
      </c>
      <c r="AM492" s="21">
        <f t="shared" si="89"/>
        <v>76.125</v>
      </c>
    </row>
    <row r="493" spans="3:39">
      <c r="C493" t="s">
        <v>11</v>
      </c>
      <c r="D493" s="10" t="s">
        <v>97</v>
      </c>
      <c r="E493" s="6" t="s">
        <v>35</v>
      </c>
      <c r="F493" s="10" t="s">
        <v>98</v>
      </c>
      <c r="G493" s="7" t="s">
        <v>4</v>
      </c>
      <c r="H493" s="10" t="s">
        <v>901</v>
      </c>
      <c r="I493" s="7">
        <v>30</v>
      </c>
      <c r="J493" s="7">
        <v>57</v>
      </c>
      <c r="K493" s="7">
        <v>13</v>
      </c>
      <c r="L493" s="7" t="s">
        <v>16</v>
      </c>
      <c r="M493" s="7">
        <v>1</v>
      </c>
      <c r="N493" s="7">
        <v>17</v>
      </c>
      <c r="O493" s="6" t="s">
        <v>120</v>
      </c>
      <c r="P493" s="6" t="s">
        <v>69</v>
      </c>
      <c r="Q493" s="7" t="b">
        <v>1</v>
      </c>
      <c r="R493" s="7" t="b">
        <v>1</v>
      </c>
      <c r="S493" s="7" t="s">
        <v>19</v>
      </c>
      <c r="T493" s="7" t="s">
        <v>19</v>
      </c>
      <c r="U493" s="11">
        <v>71</v>
      </c>
      <c r="V493" s="11" t="s">
        <v>20</v>
      </c>
      <c r="W493" s="12">
        <v>1.65</v>
      </c>
      <c r="X493" s="12">
        <f t="shared" si="87"/>
        <v>1.35</v>
      </c>
      <c r="Y493" s="13"/>
      <c r="Z493" s="7">
        <f t="shared" si="90"/>
        <v>10</v>
      </c>
      <c r="AA493">
        <f t="shared" si="91"/>
        <v>0</v>
      </c>
      <c r="AB493">
        <f t="shared" si="92"/>
        <v>10</v>
      </c>
      <c r="AC493">
        <f t="shared" si="93"/>
        <v>10</v>
      </c>
      <c r="AD493" s="7">
        <f t="shared" si="94"/>
        <v>80</v>
      </c>
      <c r="AE493" s="7" t="str">
        <f t="shared" si="95"/>
        <v>HT Under 1.5 Goals</v>
      </c>
      <c r="AF493" s="14"/>
      <c r="AG493" s="14" t="str">
        <f t="shared" si="96"/>
        <v>HT Under 1.5 Goals</v>
      </c>
      <c r="AH493" s="14" t="str">
        <f t="shared" si="97"/>
        <v>WON</v>
      </c>
      <c r="AI493" s="14"/>
      <c r="AJ493" s="14" t="str">
        <f t="shared" si="88"/>
        <v>WON</v>
      </c>
      <c r="AL493" s="7" t="str">
        <f t="shared" si="98"/>
        <v>…</v>
      </c>
      <c r="AM493" s="21">
        <f t="shared" si="89"/>
        <v>72.012500000000003</v>
      </c>
    </row>
    <row r="494" spans="3:39">
      <c r="C494" t="s">
        <v>11</v>
      </c>
      <c r="D494" s="10" t="s">
        <v>121</v>
      </c>
      <c r="E494" s="6" t="s">
        <v>35</v>
      </c>
      <c r="F494" s="10" t="s">
        <v>902</v>
      </c>
      <c r="G494" s="7" t="s">
        <v>4</v>
      </c>
      <c r="H494" s="10" t="s">
        <v>750</v>
      </c>
      <c r="I494" s="7">
        <v>32</v>
      </c>
      <c r="J494" s="7">
        <v>47</v>
      </c>
      <c r="K494" s="7">
        <v>21</v>
      </c>
      <c r="L494" s="7" t="s">
        <v>16</v>
      </c>
      <c r="M494" s="7">
        <v>1</v>
      </c>
      <c r="N494" s="7">
        <v>11</v>
      </c>
      <c r="O494" s="6" t="s">
        <v>120</v>
      </c>
      <c r="P494" s="6" t="s">
        <v>33</v>
      </c>
      <c r="Q494" s="7">
        <v>47</v>
      </c>
      <c r="R494" s="7" t="b">
        <v>1</v>
      </c>
      <c r="S494" s="7" t="s">
        <v>19</v>
      </c>
      <c r="T494" s="7" t="s">
        <v>19</v>
      </c>
      <c r="U494" s="11">
        <v>52</v>
      </c>
      <c r="V494" s="11" t="s">
        <v>48</v>
      </c>
      <c r="W494" s="12">
        <v>1.6</v>
      </c>
      <c r="X494" s="12">
        <f t="shared" si="87"/>
        <v>1.3</v>
      </c>
      <c r="Y494" s="13"/>
      <c r="Z494" s="7">
        <f t="shared" si="90"/>
        <v>0</v>
      </c>
      <c r="AA494">
        <f t="shared" si="91"/>
        <v>5</v>
      </c>
      <c r="AB494">
        <f t="shared" si="92"/>
        <v>5</v>
      </c>
      <c r="AC494">
        <f t="shared" si="93"/>
        <v>0</v>
      </c>
      <c r="AD494" s="7">
        <f t="shared" si="94"/>
        <v>60</v>
      </c>
      <c r="AE494" s="7" t="str">
        <f t="shared" si="95"/>
        <v>HT Under 1.5 Goals</v>
      </c>
      <c r="AF494" s="14"/>
      <c r="AG494" s="14" t="str">
        <f t="shared" si="96"/>
        <v>HT Under 1.5 Goals</v>
      </c>
      <c r="AH494" s="14" t="str">
        <f t="shared" si="97"/>
        <v>WON</v>
      </c>
      <c r="AI494" s="14"/>
      <c r="AJ494" s="14" t="str">
        <f t="shared" si="88"/>
        <v>WON</v>
      </c>
      <c r="AL494" s="7" t="str">
        <f t="shared" si="98"/>
        <v>…</v>
      </c>
      <c r="AM494" s="21">
        <f t="shared" si="89"/>
        <v>54.4</v>
      </c>
    </row>
    <row r="495" spans="3:39">
      <c r="C495" t="s">
        <v>11</v>
      </c>
      <c r="D495" s="10" t="s">
        <v>146</v>
      </c>
      <c r="E495" s="6" t="s">
        <v>39</v>
      </c>
      <c r="F495" s="10" t="s">
        <v>150</v>
      </c>
      <c r="G495" s="7" t="s">
        <v>4</v>
      </c>
      <c r="H495" s="10" t="s">
        <v>535</v>
      </c>
      <c r="I495" s="7">
        <v>16</v>
      </c>
      <c r="J495" s="7">
        <v>62</v>
      </c>
      <c r="K495" s="7">
        <v>22</v>
      </c>
      <c r="L495" s="7" t="s">
        <v>16</v>
      </c>
      <c r="M495" s="7" t="s">
        <v>16</v>
      </c>
      <c r="N495" s="7">
        <v>6</v>
      </c>
      <c r="O495" s="6" t="s">
        <v>24</v>
      </c>
      <c r="P495" s="6" t="s">
        <v>24</v>
      </c>
      <c r="Q495" s="7" t="b">
        <v>1</v>
      </c>
      <c r="R495" s="7" t="b">
        <v>1</v>
      </c>
      <c r="S495" s="7" t="b">
        <v>1</v>
      </c>
      <c r="T495" s="7" t="b">
        <v>1</v>
      </c>
      <c r="U495" s="11">
        <v>77</v>
      </c>
      <c r="V495" s="11" t="s">
        <v>48</v>
      </c>
      <c r="W495" s="12">
        <v>1.55</v>
      </c>
      <c r="X495" s="12">
        <f t="shared" si="87"/>
        <v>1.3</v>
      </c>
      <c r="Y495" s="13"/>
      <c r="Z495" s="7">
        <f t="shared" si="90"/>
        <v>10</v>
      </c>
      <c r="AA495">
        <f t="shared" si="91"/>
        <v>10</v>
      </c>
      <c r="AB495">
        <f t="shared" si="92"/>
        <v>10</v>
      </c>
      <c r="AC495">
        <f t="shared" si="93"/>
        <v>0</v>
      </c>
      <c r="AD495" s="7">
        <f t="shared" si="94"/>
        <v>80</v>
      </c>
      <c r="AE495" s="7" t="str">
        <f t="shared" si="95"/>
        <v>HT Under 1.5 Goals</v>
      </c>
      <c r="AF495" s="14"/>
      <c r="AG495" s="14" t="str">
        <f t="shared" si="96"/>
        <v>HT Under 1.5 Goals</v>
      </c>
      <c r="AH495" s="14" t="str">
        <f t="shared" si="97"/>
        <v>WON</v>
      </c>
      <c r="AI495" s="14"/>
      <c r="AJ495" s="14" t="str">
        <f t="shared" si="88"/>
        <v>WON</v>
      </c>
      <c r="AL495" s="7" t="str">
        <f t="shared" si="98"/>
        <v>Prime</v>
      </c>
      <c r="AM495" s="21">
        <f t="shared" si="89"/>
        <v>88.775000000000006</v>
      </c>
    </row>
    <row r="496" spans="3:39">
      <c r="C496" t="s">
        <v>11</v>
      </c>
      <c r="D496" s="10" t="s">
        <v>58</v>
      </c>
      <c r="E496" s="6" t="s">
        <v>39</v>
      </c>
      <c r="F496" s="10" t="s">
        <v>481</v>
      </c>
      <c r="G496" s="7" t="s">
        <v>4</v>
      </c>
      <c r="H496" s="10" t="s">
        <v>903</v>
      </c>
      <c r="I496" s="7">
        <v>19</v>
      </c>
      <c r="J496" s="7">
        <v>47</v>
      </c>
      <c r="K496" s="7">
        <v>34</v>
      </c>
      <c r="L496" s="7" t="s">
        <v>16</v>
      </c>
      <c r="M496" s="7">
        <v>2</v>
      </c>
      <c r="N496" s="7">
        <v>15</v>
      </c>
      <c r="O496" s="6" t="s">
        <v>24</v>
      </c>
      <c r="P496" s="6" t="s">
        <v>24</v>
      </c>
      <c r="Q496" s="7">
        <v>47</v>
      </c>
      <c r="R496" s="7" t="b">
        <v>1</v>
      </c>
      <c r="S496" s="7" t="s">
        <v>19</v>
      </c>
      <c r="T496" s="7" t="s">
        <v>19</v>
      </c>
      <c r="U496" s="11">
        <v>72</v>
      </c>
      <c r="V496" s="11" t="s">
        <v>20</v>
      </c>
      <c r="W496" s="12">
        <v>1.6</v>
      </c>
      <c r="X496" s="12">
        <f t="shared" si="87"/>
        <v>1.3</v>
      </c>
      <c r="Y496" s="13"/>
      <c r="Z496" s="7">
        <f t="shared" si="90"/>
        <v>0</v>
      </c>
      <c r="AA496">
        <f t="shared" si="91"/>
        <v>5</v>
      </c>
      <c r="AB496">
        <f t="shared" si="92"/>
        <v>10</v>
      </c>
      <c r="AC496">
        <f t="shared" si="93"/>
        <v>10</v>
      </c>
      <c r="AD496" s="7">
        <f t="shared" si="94"/>
        <v>75</v>
      </c>
      <c r="AE496" s="7" t="str">
        <f t="shared" si="95"/>
        <v>HT Under 1.5 Goals</v>
      </c>
      <c r="AF496" s="14"/>
      <c r="AG496" s="14" t="str">
        <f t="shared" si="96"/>
        <v>HT Under 1.5 Goals</v>
      </c>
      <c r="AH496" s="14" t="str">
        <f t="shared" si="97"/>
        <v>WON</v>
      </c>
      <c r="AI496" s="14"/>
      <c r="AJ496" s="14" t="str">
        <f t="shared" si="88"/>
        <v>WON</v>
      </c>
      <c r="AL496" s="7" t="str">
        <f t="shared" si="98"/>
        <v>…</v>
      </c>
      <c r="AM496" s="21">
        <f t="shared" si="89"/>
        <v>54.4</v>
      </c>
    </row>
    <row r="497" spans="3:39">
      <c r="C497" t="s">
        <v>11</v>
      </c>
      <c r="D497" s="10" t="s">
        <v>363</v>
      </c>
      <c r="E497" s="6" t="s">
        <v>39</v>
      </c>
      <c r="F497" s="10" t="s">
        <v>904</v>
      </c>
      <c r="G497" s="7" t="s">
        <v>4</v>
      </c>
      <c r="H497" s="10" t="s">
        <v>905</v>
      </c>
      <c r="I497" s="7">
        <v>16</v>
      </c>
      <c r="J497" s="7">
        <v>69</v>
      </c>
      <c r="K497" s="7">
        <v>16</v>
      </c>
      <c r="L497" s="7" t="s">
        <v>16</v>
      </c>
      <c r="M497" s="7" t="s">
        <v>16</v>
      </c>
      <c r="N497" s="7">
        <v>0</v>
      </c>
      <c r="O497" s="6" t="s">
        <v>69</v>
      </c>
      <c r="P497" s="6" t="s">
        <v>69</v>
      </c>
      <c r="Q497" s="7" t="b">
        <v>1</v>
      </c>
      <c r="R497" s="7" t="b">
        <v>1</v>
      </c>
      <c r="S497" s="7" t="b">
        <v>1</v>
      </c>
      <c r="T497" s="7" t="b">
        <v>1</v>
      </c>
      <c r="U497" s="11">
        <v>77</v>
      </c>
      <c r="V497" s="11" t="s">
        <v>20</v>
      </c>
      <c r="W497" s="12">
        <v>1.65</v>
      </c>
      <c r="X497" s="12">
        <f t="shared" si="87"/>
        <v>1.35</v>
      </c>
      <c r="Y497" s="13"/>
      <c r="Z497" s="7">
        <f t="shared" si="90"/>
        <v>10</v>
      </c>
      <c r="AA497">
        <f t="shared" si="91"/>
        <v>10</v>
      </c>
      <c r="AB497">
        <f t="shared" si="92"/>
        <v>10</v>
      </c>
      <c r="AC497">
        <f t="shared" si="93"/>
        <v>10</v>
      </c>
      <c r="AD497" s="7">
        <f t="shared" si="94"/>
        <v>90</v>
      </c>
      <c r="AE497" s="7" t="str">
        <f t="shared" si="95"/>
        <v>HT Under 1.5 Goals</v>
      </c>
      <c r="AF497" s="14"/>
      <c r="AG497" s="14" t="str">
        <f t="shared" si="96"/>
        <v>HT Over 0.5 Goals</v>
      </c>
      <c r="AH497" s="14" t="str">
        <f t="shared" si="97"/>
        <v>LOST</v>
      </c>
      <c r="AI497" s="14"/>
      <c r="AJ497" s="14" t="str">
        <f t="shared" si="88"/>
        <v>LOST</v>
      </c>
      <c r="AL497" s="7" t="str">
        <f t="shared" si="98"/>
        <v>Prime</v>
      </c>
      <c r="AM497" s="21">
        <f t="shared" si="89"/>
        <v>96.962500000000006</v>
      </c>
    </row>
    <row r="498" spans="3:39">
      <c r="D498" s="10" t="s">
        <v>43</v>
      </c>
      <c r="E498" s="6" t="s">
        <v>44</v>
      </c>
      <c r="F498" s="10" t="s">
        <v>906</v>
      </c>
      <c r="G498" s="7" t="s">
        <v>4</v>
      </c>
      <c r="H498" s="10" t="s">
        <v>50</v>
      </c>
      <c r="I498" s="7">
        <v>20</v>
      </c>
      <c r="J498" s="7">
        <v>46</v>
      </c>
      <c r="K498" s="7">
        <v>34</v>
      </c>
      <c r="L498" s="7" t="s">
        <v>16</v>
      </c>
      <c r="M498" s="7" t="s">
        <v>16</v>
      </c>
      <c r="N498" s="7">
        <v>14</v>
      </c>
      <c r="O498" s="6" t="s">
        <v>120</v>
      </c>
      <c r="P498" s="6" t="s">
        <v>69</v>
      </c>
      <c r="Q498" s="7">
        <v>46</v>
      </c>
      <c r="R498" s="7" t="b">
        <v>1</v>
      </c>
      <c r="S498" s="7" t="b">
        <v>1</v>
      </c>
      <c r="T498" s="7" t="s">
        <v>19</v>
      </c>
      <c r="U498" s="11">
        <v>64</v>
      </c>
      <c r="V498" s="11" t="s">
        <v>20</v>
      </c>
      <c r="W498" s="12">
        <v>1.65</v>
      </c>
      <c r="X498" s="12">
        <f t="shared" si="87"/>
        <v>1.35</v>
      </c>
      <c r="Y498" s="13"/>
      <c r="Z498" s="7">
        <f t="shared" si="90"/>
        <v>0</v>
      </c>
      <c r="AA498">
        <f t="shared" si="91"/>
        <v>5</v>
      </c>
      <c r="AB498">
        <f t="shared" si="92"/>
        <v>10</v>
      </c>
      <c r="AC498">
        <f t="shared" si="93"/>
        <v>10</v>
      </c>
      <c r="AD498" s="7">
        <f t="shared" si="94"/>
        <v>75</v>
      </c>
      <c r="AE498" s="7" t="str">
        <f t="shared" si="95"/>
        <v>HT Under 1.5 Goals</v>
      </c>
      <c r="AF498" s="14"/>
      <c r="AG498" s="14" t="str">
        <f t="shared" si="96"/>
        <v>HT Under 1.5 Goals</v>
      </c>
      <c r="AH498" s="14" t="str">
        <f t="shared" si="97"/>
        <v>WON</v>
      </c>
      <c r="AI498" s="14"/>
      <c r="AJ498" s="14" t="str">
        <f t="shared" si="88"/>
        <v>WON</v>
      </c>
      <c r="AL498" s="7" t="str">
        <f t="shared" si="98"/>
        <v>…</v>
      </c>
      <c r="AM498" s="21">
        <f t="shared" si="89"/>
        <v>58.8</v>
      </c>
    </row>
    <row r="499" spans="3:39">
      <c r="D499" s="10" t="s">
        <v>213</v>
      </c>
      <c r="E499" s="6" t="s">
        <v>214</v>
      </c>
      <c r="F499" s="10" t="s">
        <v>215</v>
      </c>
      <c r="G499" s="7" t="s">
        <v>4</v>
      </c>
      <c r="H499" s="10" t="s">
        <v>907</v>
      </c>
      <c r="I499" s="7">
        <v>14</v>
      </c>
      <c r="J499" s="7">
        <v>53</v>
      </c>
      <c r="K499" s="7">
        <v>33</v>
      </c>
      <c r="L499" s="7" t="s">
        <v>16</v>
      </c>
      <c r="M499" s="7" t="s">
        <v>16</v>
      </c>
      <c r="N499" s="7">
        <v>19</v>
      </c>
      <c r="O499" s="6" t="s">
        <v>120</v>
      </c>
      <c r="P499" s="6" t="s">
        <v>96</v>
      </c>
      <c r="Q499" s="7" t="b">
        <v>1</v>
      </c>
      <c r="R499" s="7" t="b">
        <v>1</v>
      </c>
      <c r="S499" s="7" t="b">
        <v>1</v>
      </c>
      <c r="T499" s="7" t="s">
        <v>19</v>
      </c>
      <c r="U499" s="11">
        <v>50</v>
      </c>
      <c r="V499" s="11" t="s">
        <v>20</v>
      </c>
      <c r="W499" s="12">
        <v>1.6</v>
      </c>
      <c r="X499" s="12">
        <f t="shared" si="87"/>
        <v>1.3</v>
      </c>
      <c r="Y499" s="13"/>
      <c r="Z499" s="7">
        <f t="shared" si="90"/>
        <v>10</v>
      </c>
      <c r="AA499">
        <f t="shared" si="91"/>
        <v>0</v>
      </c>
      <c r="AB499">
        <f t="shared" si="92"/>
        <v>5</v>
      </c>
      <c r="AC499">
        <f t="shared" si="93"/>
        <v>10</v>
      </c>
      <c r="AD499" s="7">
        <f t="shared" si="94"/>
        <v>75</v>
      </c>
      <c r="AE499" s="7" t="str">
        <f t="shared" si="95"/>
        <v>HT Under 1.5 Goals</v>
      </c>
      <c r="AF499" s="14"/>
      <c r="AG499" s="14" t="str">
        <f t="shared" si="96"/>
        <v>HT Under 1.5 Goals</v>
      </c>
      <c r="AH499" s="14" t="str">
        <f t="shared" si="97"/>
        <v>WON</v>
      </c>
      <c r="AI499" s="14"/>
      <c r="AJ499" s="14" t="str">
        <f t="shared" si="88"/>
        <v>WON</v>
      </c>
      <c r="AL499" s="7" t="str">
        <f t="shared" si="98"/>
        <v>…</v>
      </c>
      <c r="AM499" s="21">
        <f t="shared" si="89"/>
        <v>71.5625</v>
      </c>
    </row>
    <row r="500" spans="3:39">
      <c r="D500" s="10" t="s">
        <v>908</v>
      </c>
      <c r="E500" s="6" t="s">
        <v>52</v>
      </c>
      <c r="F500" s="10" t="s">
        <v>909</v>
      </c>
      <c r="G500" s="7" t="s">
        <v>4</v>
      </c>
      <c r="H500" s="10" t="s">
        <v>910</v>
      </c>
      <c r="I500" s="7">
        <v>10</v>
      </c>
      <c r="J500" s="7">
        <v>81</v>
      </c>
      <c r="K500" s="7">
        <v>10</v>
      </c>
      <c r="L500" s="7" t="s">
        <v>16</v>
      </c>
      <c r="M500" s="7" t="s">
        <v>16</v>
      </c>
      <c r="N500" s="7">
        <v>0</v>
      </c>
      <c r="O500" s="6" t="s">
        <v>24</v>
      </c>
      <c r="P500" s="6" t="s">
        <v>61</v>
      </c>
      <c r="Q500" s="7" t="b">
        <v>1</v>
      </c>
      <c r="R500" s="7" t="b">
        <v>1</v>
      </c>
      <c r="S500" s="7" t="b">
        <v>1</v>
      </c>
      <c r="T500" s="7" t="b">
        <v>1</v>
      </c>
      <c r="U500" s="11">
        <v>52</v>
      </c>
      <c r="V500" s="11" t="s">
        <v>48</v>
      </c>
      <c r="W500" s="12">
        <v>1.65</v>
      </c>
      <c r="X500" s="12">
        <f t="shared" si="87"/>
        <v>1.35</v>
      </c>
      <c r="Y500" s="13"/>
      <c r="Z500" s="7">
        <f t="shared" si="90"/>
        <v>10</v>
      </c>
      <c r="AA500">
        <f t="shared" si="91"/>
        <v>10</v>
      </c>
      <c r="AB500">
        <f t="shared" si="92"/>
        <v>5</v>
      </c>
      <c r="AC500">
        <f t="shared" si="93"/>
        <v>0</v>
      </c>
      <c r="AD500" s="7">
        <f t="shared" si="94"/>
        <v>75</v>
      </c>
      <c r="AE500" s="7" t="str">
        <f t="shared" si="95"/>
        <v>HT Under 1.5 Goals</v>
      </c>
      <c r="AF500" s="14"/>
      <c r="AG500" s="14" t="str">
        <f t="shared" si="96"/>
        <v>HT Under 1.5 Goals</v>
      </c>
      <c r="AH500" s="14" t="str">
        <f t="shared" si="97"/>
        <v>WON</v>
      </c>
      <c r="AI500" s="14"/>
      <c r="AJ500" s="14" t="str">
        <f t="shared" si="88"/>
        <v>WON</v>
      </c>
      <c r="AL500" s="7" t="str">
        <f t="shared" si="98"/>
        <v>…</v>
      </c>
      <c r="AM500" s="21">
        <f t="shared" si="89"/>
        <v>95.712500000000006</v>
      </c>
    </row>
    <row r="501" spans="3:39">
      <c r="D501" s="10" t="s">
        <v>908</v>
      </c>
      <c r="E501" s="6" t="s">
        <v>52</v>
      </c>
      <c r="F501" s="10" t="s">
        <v>911</v>
      </c>
      <c r="G501" s="7" t="s">
        <v>4</v>
      </c>
      <c r="H501" s="10" t="s">
        <v>912</v>
      </c>
      <c r="I501" s="7">
        <v>13</v>
      </c>
      <c r="J501" s="7">
        <v>81</v>
      </c>
      <c r="K501" s="7">
        <v>6</v>
      </c>
      <c r="L501" s="7" t="s">
        <v>16</v>
      </c>
      <c r="M501" s="7" t="s">
        <v>16</v>
      </c>
      <c r="N501" s="7">
        <v>7</v>
      </c>
      <c r="O501" s="6" t="s">
        <v>24</v>
      </c>
      <c r="P501" s="6" t="s">
        <v>24</v>
      </c>
      <c r="Q501" s="7" t="b">
        <v>1</v>
      </c>
      <c r="R501" s="7" t="b">
        <v>1</v>
      </c>
      <c r="S501" s="7" t="b">
        <v>1</v>
      </c>
      <c r="T501" s="7" t="s">
        <v>19</v>
      </c>
      <c r="U501" s="11">
        <v>44</v>
      </c>
      <c r="V501" s="11" t="s">
        <v>48</v>
      </c>
      <c r="W501" s="12">
        <v>1.65</v>
      </c>
      <c r="X501" s="12">
        <f t="shared" si="87"/>
        <v>1.35</v>
      </c>
      <c r="Y501" s="13"/>
      <c r="Z501" s="7">
        <f t="shared" si="90"/>
        <v>10</v>
      </c>
      <c r="AA501">
        <f t="shared" si="91"/>
        <v>10</v>
      </c>
      <c r="AB501">
        <f t="shared" si="92"/>
        <v>0</v>
      </c>
      <c r="AC501">
        <f t="shared" si="93"/>
        <v>0</v>
      </c>
      <c r="AD501" s="7">
        <f t="shared" si="94"/>
        <v>70</v>
      </c>
      <c r="AE501" s="7" t="str">
        <f t="shared" si="95"/>
        <v>HT Under 1.5 Goals</v>
      </c>
      <c r="AF501" s="14"/>
      <c r="AG501" s="14" t="str">
        <f t="shared" si="96"/>
        <v>HT Under 1.5 Goals</v>
      </c>
      <c r="AH501" s="14" t="str">
        <f t="shared" si="97"/>
        <v>WON</v>
      </c>
      <c r="AI501" s="14"/>
      <c r="AJ501" s="14" t="str">
        <f t="shared" si="88"/>
        <v>WON</v>
      </c>
      <c r="AL501" s="7" t="str">
        <f t="shared" si="98"/>
        <v>…</v>
      </c>
      <c r="AM501" s="21">
        <f t="shared" si="89"/>
        <v>78.3125</v>
      </c>
    </row>
    <row r="502" spans="3:39">
      <c r="C502" t="s">
        <v>11</v>
      </c>
      <c r="D502" s="10" t="s">
        <v>58</v>
      </c>
      <c r="E502" s="6" t="s">
        <v>52</v>
      </c>
      <c r="F502" s="10" t="s">
        <v>775</v>
      </c>
      <c r="G502" s="7" t="s">
        <v>4</v>
      </c>
      <c r="H502" s="10" t="s">
        <v>487</v>
      </c>
      <c r="I502" s="7">
        <v>32</v>
      </c>
      <c r="J502" s="7">
        <v>44</v>
      </c>
      <c r="K502" s="7">
        <v>24</v>
      </c>
      <c r="L502" s="7" t="s">
        <v>16</v>
      </c>
      <c r="M502" s="7" t="s">
        <v>16</v>
      </c>
      <c r="N502" s="7">
        <v>8</v>
      </c>
      <c r="O502" s="6" t="s">
        <v>120</v>
      </c>
      <c r="P502" s="6" t="s">
        <v>69</v>
      </c>
      <c r="Q502" s="7">
        <v>44</v>
      </c>
      <c r="R502" s="7" t="b">
        <v>1</v>
      </c>
      <c r="S502" s="7" t="b">
        <v>1</v>
      </c>
      <c r="T502" s="7" t="s">
        <v>19</v>
      </c>
      <c r="U502" s="11">
        <v>75</v>
      </c>
      <c r="V502" s="11" t="s">
        <v>48</v>
      </c>
      <c r="W502" s="12">
        <v>1.5</v>
      </c>
      <c r="X502" s="12">
        <f t="shared" si="87"/>
        <v>1.3</v>
      </c>
      <c r="Y502" s="13"/>
      <c r="Z502" s="7">
        <f t="shared" si="90"/>
        <v>0</v>
      </c>
      <c r="AA502">
        <f t="shared" si="91"/>
        <v>5</v>
      </c>
      <c r="AB502">
        <f t="shared" si="92"/>
        <v>10</v>
      </c>
      <c r="AC502">
        <f t="shared" si="93"/>
        <v>0</v>
      </c>
      <c r="AD502" s="7">
        <f t="shared" si="94"/>
        <v>65</v>
      </c>
      <c r="AE502" s="7" t="str">
        <f t="shared" si="95"/>
        <v>HT Under 1.5 Goals</v>
      </c>
      <c r="AF502" s="14"/>
      <c r="AG502" s="14" t="str">
        <f t="shared" si="96"/>
        <v>HT Under 1.5 Goals</v>
      </c>
      <c r="AH502" s="14" t="str">
        <f t="shared" si="97"/>
        <v>WON</v>
      </c>
      <c r="AI502" s="14"/>
      <c r="AJ502" s="14" t="str">
        <f t="shared" si="88"/>
        <v>WON</v>
      </c>
      <c r="AL502" s="7" t="str">
        <f t="shared" si="98"/>
        <v>…</v>
      </c>
      <c r="AM502" s="21">
        <f t="shared" si="89"/>
        <v>67</v>
      </c>
    </row>
    <row r="503" spans="3:39">
      <c r="C503" t="s">
        <v>11</v>
      </c>
      <c r="D503" s="10" t="s">
        <v>58</v>
      </c>
      <c r="E503" s="6" t="s">
        <v>52</v>
      </c>
      <c r="F503" s="10" t="s">
        <v>60</v>
      </c>
      <c r="G503" s="7" t="s">
        <v>4</v>
      </c>
      <c r="H503" s="10" t="s">
        <v>774</v>
      </c>
      <c r="I503" s="7">
        <v>28</v>
      </c>
      <c r="J503" s="7">
        <v>46</v>
      </c>
      <c r="K503" s="7">
        <v>26</v>
      </c>
      <c r="L503" s="7" t="s">
        <v>16</v>
      </c>
      <c r="M503" s="7" t="s">
        <v>16</v>
      </c>
      <c r="N503" s="7">
        <v>2</v>
      </c>
      <c r="O503" s="6" t="s">
        <v>24</v>
      </c>
      <c r="P503" s="6" t="s">
        <v>120</v>
      </c>
      <c r="Q503" s="7">
        <v>46</v>
      </c>
      <c r="R503" s="7" t="b">
        <v>1</v>
      </c>
      <c r="S503" s="7" t="b">
        <v>1</v>
      </c>
      <c r="T503" s="7" t="b">
        <v>1</v>
      </c>
      <c r="U503" s="11">
        <v>52</v>
      </c>
      <c r="V503" s="11" t="s">
        <v>20</v>
      </c>
      <c r="W503" s="12">
        <v>1.55</v>
      </c>
      <c r="X503" s="12">
        <f t="shared" si="87"/>
        <v>1.3</v>
      </c>
      <c r="Y503" s="13"/>
      <c r="Z503" s="7">
        <f t="shared" si="90"/>
        <v>0</v>
      </c>
      <c r="AA503">
        <f t="shared" si="91"/>
        <v>10</v>
      </c>
      <c r="AB503">
        <f t="shared" si="92"/>
        <v>5</v>
      </c>
      <c r="AC503">
        <f t="shared" si="93"/>
        <v>10</v>
      </c>
      <c r="AD503" s="7">
        <f t="shared" si="94"/>
        <v>75</v>
      </c>
      <c r="AE503" s="7" t="str">
        <f t="shared" si="95"/>
        <v>HT Under 1.5 Goals</v>
      </c>
      <c r="AF503" s="14"/>
      <c r="AG503" s="14" t="str">
        <f t="shared" si="96"/>
        <v>HT Under 1.5 Goals</v>
      </c>
      <c r="AH503" s="14" t="str">
        <f t="shared" si="97"/>
        <v>WON</v>
      </c>
      <c r="AI503" s="14"/>
      <c r="AJ503" s="14" t="str">
        <f t="shared" si="88"/>
        <v>WON</v>
      </c>
      <c r="AL503" s="7" t="str">
        <f t="shared" si="98"/>
        <v>…</v>
      </c>
      <c r="AM503" s="21">
        <f t="shared" si="89"/>
        <v>68.400000000000006</v>
      </c>
    </row>
    <row r="504" spans="3:39">
      <c r="D504" s="10" t="s">
        <v>111</v>
      </c>
      <c r="E504" s="6" t="s">
        <v>218</v>
      </c>
      <c r="F504" s="10" t="s">
        <v>113</v>
      </c>
      <c r="G504" s="7" t="s">
        <v>4</v>
      </c>
      <c r="H504" s="10" t="s">
        <v>645</v>
      </c>
      <c r="I504" s="7">
        <v>36</v>
      </c>
      <c r="J504" s="7">
        <v>43</v>
      </c>
      <c r="K504" s="7">
        <v>22</v>
      </c>
      <c r="L504" s="7" t="s">
        <v>16</v>
      </c>
      <c r="M504" s="7">
        <v>1</v>
      </c>
      <c r="N504" s="7">
        <v>14</v>
      </c>
      <c r="O504" s="6" t="s">
        <v>33</v>
      </c>
      <c r="P504" s="6" t="s">
        <v>297</v>
      </c>
      <c r="Q504" s="7">
        <v>43</v>
      </c>
      <c r="R504" s="7" t="b">
        <v>1</v>
      </c>
      <c r="S504" s="7" t="s">
        <v>19</v>
      </c>
      <c r="T504" s="7" t="s">
        <v>19</v>
      </c>
      <c r="U504" s="11">
        <v>26</v>
      </c>
      <c r="V504" s="11" t="s">
        <v>48</v>
      </c>
      <c r="W504" s="12">
        <v>1.5</v>
      </c>
      <c r="X504" s="12">
        <f t="shared" si="87"/>
        <v>1.3</v>
      </c>
      <c r="Y504" s="13"/>
      <c r="Z504" s="7">
        <f t="shared" si="90"/>
        <v>0</v>
      </c>
      <c r="AA504">
        <f t="shared" si="91"/>
        <v>5</v>
      </c>
      <c r="AB504">
        <f t="shared" si="92"/>
        <v>0</v>
      </c>
      <c r="AC504">
        <f t="shared" si="93"/>
        <v>0</v>
      </c>
      <c r="AD504" s="7">
        <f t="shared" si="94"/>
        <v>55</v>
      </c>
      <c r="AE504" s="7" t="str">
        <f t="shared" si="95"/>
        <v>HT Over 0.5 Goals</v>
      </c>
      <c r="AF504" s="14"/>
      <c r="AG504" s="14" t="str">
        <f t="shared" si="96"/>
        <v>HT Over 0.5 Goals</v>
      </c>
      <c r="AH504" s="14" t="str">
        <f t="shared" si="97"/>
        <v>WON</v>
      </c>
      <c r="AI504" s="14"/>
      <c r="AJ504" s="14" t="str">
        <f t="shared" si="88"/>
        <v>WON</v>
      </c>
      <c r="AL504" s="7" t="str">
        <f t="shared" si="98"/>
        <v>…</v>
      </c>
      <c r="AM504" s="21">
        <f t="shared" si="89"/>
        <v>41</v>
      </c>
    </row>
    <row r="505" spans="3:39">
      <c r="D505" s="10" t="s">
        <v>127</v>
      </c>
      <c r="E505" s="6" t="s">
        <v>218</v>
      </c>
      <c r="F505" s="10" t="s">
        <v>913</v>
      </c>
      <c r="G505" s="7" t="s">
        <v>4</v>
      </c>
      <c r="H505" s="10" t="s">
        <v>914</v>
      </c>
      <c r="I505" s="7">
        <v>15</v>
      </c>
      <c r="J505" s="7">
        <v>48</v>
      </c>
      <c r="K505" s="7">
        <v>37</v>
      </c>
      <c r="L505" s="7" t="s">
        <v>16</v>
      </c>
      <c r="M505" s="7">
        <v>2</v>
      </c>
      <c r="N505" s="7">
        <v>22</v>
      </c>
      <c r="O505" s="6" t="s">
        <v>47</v>
      </c>
      <c r="P505" s="6" t="s">
        <v>860</v>
      </c>
      <c r="Q505" s="7">
        <v>48</v>
      </c>
      <c r="R505" s="7" t="b">
        <v>1</v>
      </c>
      <c r="S505" s="7" t="s">
        <v>19</v>
      </c>
      <c r="T505" s="7" t="s">
        <v>19</v>
      </c>
      <c r="U505" s="11">
        <v>40</v>
      </c>
      <c r="V505" s="11" t="s">
        <v>48</v>
      </c>
      <c r="W505" s="12">
        <v>1.6</v>
      </c>
      <c r="X505" s="12">
        <f t="shared" si="87"/>
        <v>1.3</v>
      </c>
      <c r="Y505" s="13"/>
      <c r="Z505" s="7">
        <f t="shared" si="90"/>
        <v>0</v>
      </c>
      <c r="AA505">
        <f t="shared" si="91"/>
        <v>0</v>
      </c>
      <c r="AB505">
        <f t="shared" si="92"/>
        <v>0</v>
      </c>
      <c r="AC505">
        <f t="shared" si="93"/>
        <v>0</v>
      </c>
      <c r="AD505" s="7">
        <f t="shared" si="94"/>
        <v>50</v>
      </c>
      <c r="AE505" s="7" t="str">
        <f t="shared" si="95"/>
        <v>HT Over 0.5 Goals</v>
      </c>
      <c r="AF505" s="14"/>
      <c r="AG505" s="14" t="str">
        <f t="shared" si="96"/>
        <v>HT Under 1.5 Goals</v>
      </c>
      <c r="AH505" s="14" t="str">
        <f t="shared" si="97"/>
        <v>WON</v>
      </c>
      <c r="AI505" s="14"/>
      <c r="AJ505" s="14" t="str">
        <f t="shared" si="88"/>
        <v>WON</v>
      </c>
      <c r="AL505" s="7" t="str">
        <f t="shared" si="98"/>
        <v>…</v>
      </c>
      <c r="AM505" s="21">
        <f t="shared" si="89"/>
        <v>40</v>
      </c>
    </row>
    <row r="506" spans="3:39">
      <c r="C506" t="s">
        <v>11</v>
      </c>
      <c r="D506" s="10" t="s">
        <v>231</v>
      </c>
      <c r="E506" s="6" t="s">
        <v>218</v>
      </c>
      <c r="F506" s="10" t="s">
        <v>718</v>
      </c>
      <c r="G506" s="7" t="s">
        <v>4</v>
      </c>
      <c r="H506" s="10" t="s">
        <v>654</v>
      </c>
      <c r="I506" s="7">
        <v>20</v>
      </c>
      <c r="J506" s="7">
        <v>68</v>
      </c>
      <c r="K506" s="7">
        <v>12</v>
      </c>
      <c r="L506" s="7" t="s">
        <v>16</v>
      </c>
      <c r="M506" s="7" t="s">
        <v>16</v>
      </c>
      <c r="N506" s="7">
        <v>8</v>
      </c>
      <c r="O506" s="6" t="s">
        <v>96</v>
      </c>
      <c r="P506" s="6" t="s">
        <v>96</v>
      </c>
      <c r="Q506" s="7" t="b">
        <v>1</v>
      </c>
      <c r="R506" s="7" t="b">
        <v>1</v>
      </c>
      <c r="S506" s="7" t="b">
        <v>1</v>
      </c>
      <c r="T506" s="7" t="s">
        <v>19</v>
      </c>
      <c r="U506" s="11">
        <v>87</v>
      </c>
      <c r="V506" s="11" t="s">
        <v>20</v>
      </c>
      <c r="W506" s="12">
        <v>1.55</v>
      </c>
      <c r="X506" s="12">
        <f t="shared" si="87"/>
        <v>1.3</v>
      </c>
      <c r="Y506" s="13"/>
      <c r="Z506" s="7">
        <f t="shared" si="90"/>
        <v>10</v>
      </c>
      <c r="AA506">
        <f t="shared" si="91"/>
        <v>5</v>
      </c>
      <c r="AB506">
        <f t="shared" si="92"/>
        <v>10</v>
      </c>
      <c r="AC506">
        <f t="shared" si="93"/>
        <v>10</v>
      </c>
      <c r="AD506" s="7">
        <f t="shared" si="94"/>
        <v>85</v>
      </c>
      <c r="AE506" s="7" t="str">
        <f t="shared" si="95"/>
        <v>HT Under 1.5 Goals</v>
      </c>
      <c r="AF506" s="14"/>
      <c r="AG506" s="14" t="str">
        <f t="shared" si="96"/>
        <v>HT Over 0.5 Goals</v>
      </c>
      <c r="AH506" s="14" t="str">
        <f t="shared" si="97"/>
        <v>LOST</v>
      </c>
      <c r="AI506" s="14"/>
      <c r="AJ506" s="14" t="str">
        <f t="shared" si="88"/>
        <v>LOST</v>
      </c>
      <c r="AL506" s="7" t="str">
        <f t="shared" si="98"/>
        <v>Prime</v>
      </c>
      <c r="AM506" s="21">
        <f t="shared" si="89"/>
        <v>90.65</v>
      </c>
    </row>
    <row r="507" spans="3:39">
      <c r="C507" t="s">
        <v>11</v>
      </c>
      <c r="D507" s="10" t="s">
        <v>231</v>
      </c>
      <c r="E507" s="6" t="s">
        <v>218</v>
      </c>
      <c r="F507" s="10" t="s">
        <v>661</v>
      </c>
      <c r="G507" s="7" t="s">
        <v>4</v>
      </c>
      <c r="H507" s="10" t="s">
        <v>689</v>
      </c>
      <c r="I507" s="7">
        <v>24</v>
      </c>
      <c r="J507" s="7">
        <v>65</v>
      </c>
      <c r="K507" s="7">
        <v>11</v>
      </c>
      <c r="L507" s="7" t="s">
        <v>16</v>
      </c>
      <c r="M507" s="7">
        <v>1</v>
      </c>
      <c r="N507" s="7">
        <v>13</v>
      </c>
      <c r="O507" s="6" t="s">
        <v>69</v>
      </c>
      <c r="P507" s="6" t="s">
        <v>69</v>
      </c>
      <c r="Q507" s="7" t="b">
        <v>1</v>
      </c>
      <c r="R507" s="7" t="b">
        <v>1</v>
      </c>
      <c r="S507" s="7" t="s">
        <v>19</v>
      </c>
      <c r="T507" s="7" t="s">
        <v>19</v>
      </c>
      <c r="U507" s="11">
        <v>67</v>
      </c>
      <c r="V507" s="11" t="s">
        <v>48</v>
      </c>
      <c r="W507" s="12">
        <v>1.65</v>
      </c>
      <c r="X507" s="12">
        <f t="shared" si="87"/>
        <v>1.35</v>
      </c>
      <c r="Y507" s="13"/>
      <c r="Z507" s="7">
        <f t="shared" si="90"/>
        <v>10</v>
      </c>
      <c r="AA507">
        <f t="shared" si="91"/>
        <v>5</v>
      </c>
      <c r="AB507">
        <f t="shared" si="92"/>
        <v>10</v>
      </c>
      <c r="AC507">
        <f t="shared" si="93"/>
        <v>0</v>
      </c>
      <c r="AD507" s="7">
        <f t="shared" si="94"/>
        <v>75</v>
      </c>
      <c r="AE507" s="7" t="str">
        <f t="shared" si="95"/>
        <v>HT Under 1.5 Goals</v>
      </c>
      <c r="AF507" s="14"/>
      <c r="AG507" s="14" t="str">
        <f t="shared" si="96"/>
        <v>HT Over 0.5 Goals</v>
      </c>
      <c r="AH507" s="14" t="str">
        <f t="shared" si="97"/>
        <v>LOST</v>
      </c>
      <c r="AI507" s="14"/>
      <c r="AJ507" s="14" t="str">
        <f t="shared" si="88"/>
        <v>LOST</v>
      </c>
      <c r="AL507" s="7" t="str">
        <f t="shared" si="98"/>
        <v>…</v>
      </c>
      <c r="AM507" s="21">
        <f t="shared" si="89"/>
        <v>75.712500000000006</v>
      </c>
    </row>
    <row r="508" spans="3:39">
      <c r="C508" t="s">
        <v>11</v>
      </c>
      <c r="D508" s="10" t="s">
        <v>231</v>
      </c>
      <c r="E508" s="6" t="s">
        <v>218</v>
      </c>
      <c r="F508" s="10" t="s">
        <v>663</v>
      </c>
      <c r="G508" s="7" t="s">
        <v>4</v>
      </c>
      <c r="H508" s="10" t="s">
        <v>915</v>
      </c>
      <c r="I508" s="7">
        <v>26</v>
      </c>
      <c r="J508" s="7">
        <v>45</v>
      </c>
      <c r="K508" s="7">
        <v>30</v>
      </c>
      <c r="L508" s="7" t="s">
        <v>16</v>
      </c>
      <c r="M508" s="7">
        <v>2</v>
      </c>
      <c r="N508" s="7">
        <v>4</v>
      </c>
      <c r="O508" s="6" t="s">
        <v>47</v>
      </c>
      <c r="P508" s="6" t="s">
        <v>47</v>
      </c>
      <c r="Q508" s="7">
        <v>45</v>
      </c>
      <c r="R508" s="7" t="b">
        <v>1</v>
      </c>
      <c r="S508" s="7" t="s">
        <v>19</v>
      </c>
      <c r="T508" s="7" t="b">
        <v>1</v>
      </c>
      <c r="U508" s="11">
        <v>56</v>
      </c>
      <c r="V508" s="11" t="s">
        <v>42</v>
      </c>
      <c r="W508" s="12">
        <v>1.55</v>
      </c>
      <c r="X508" s="12">
        <f t="shared" si="87"/>
        <v>1.3</v>
      </c>
      <c r="Y508" s="13"/>
      <c r="Z508" s="7">
        <f t="shared" si="90"/>
        <v>0</v>
      </c>
      <c r="AA508">
        <f t="shared" si="91"/>
        <v>10</v>
      </c>
      <c r="AB508">
        <f t="shared" si="92"/>
        <v>5</v>
      </c>
      <c r="AC508">
        <f t="shared" si="93"/>
        <v>5</v>
      </c>
      <c r="AD508" s="7">
        <f t="shared" si="94"/>
        <v>70</v>
      </c>
      <c r="AE508" s="7" t="str">
        <f t="shared" si="95"/>
        <v>HT Under 1.5 Goals</v>
      </c>
      <c r="AF508" s="14"/>
      <c r="AG508" s="14" t="str">
        <f t="shared" si="96"/>
        <v>HT Under 1.5 Goals</v>
      </c>
      <c r="AH508" s="14" t="str">
        <f t="shared" si="97"/>
        <v>WON</v>
      </c>
      <c r="AI508" s="14"/>
      <c r="AJ508" s="14" t="str">
        <f t="shared" si="88"/>
        <v>WON</v>
      </c>
      <c r="AL508" s="7" t="str">
        <f t="shared" si="98"/>
        <v>…</v>
      </c>
      <c r="AM508" s="21">
        <f t="shared" si="89"/>
        <v>62.2</v>
      </c>
    </row>
    <row r="509" spans="3:39">
      <c r="C509" t="s">
        <v>11</v>
      </c>
      <c r="D509" s="10" t="s">
        <v>231</v>
      </c>
      <c r="E509" s="6" t="s">
        <v>218</v>
      </c>
      <c r="F509" s="10" t="s">
        <v>690</v>
      </c>
      <c r="G509" s="7" t="s">
        <v>4</v>
      </c>
      <c r="H509" s="10" t="s">
        <v>756</v>
      </c>
      <c r="I509" s="7">
        <v>9</v>
      </c>
      <c r="J509" s="7">
        <v>55</v>
      </c>
      <c r="K509" s="7">
        <v>36</v>
      </c>
      <c r="L509" s="7" t="s">
        <v>16</v>
      </c>
      <c r="M509" s="7">
        <v>2</v>
      </c>
      <c r="N509" s="7">
        <v>27</v>
      </c>
      <c r="O509" s="6" t="s">
        <v>120</v>
      </c>
      <c r="P509" s="6" t="s">
        <v>299</v>
      </c>
      <c r="Q509" s="7" t="b">
        <v>1</v>
      </c>
      <c r="R509" s="7" t="b">
        <v>1</v>
      </c>
      <c r="S509" s="7" t="s">
        <v>19</v>
      </c>
      <c r="T509" s="7" t="s">
        <v>19</v>
      </c>
      <c r="U509" s="11">
        <v>54</v>
      </c>
      <c r="V509" s="11" t="s">
        <v>42</v>
      </c>
      <c r="W509" s="12">
        <v>1.6</v>
      </c>
      <c r="X509" s="12">
        <f t="shared" si="87"/>
        <v>1.3</v>
      </c>
      <c r="Y509" s="13"/>
      <c r="Z509" s="7">
        <f t="shared" si="90"/>
        <v>10</v>
      </c>
      <c r="AA509">
        <f t="shared" si="91"/>
        <v>0</v>
      </c>
      <c r="AB509">
        <f t="shared" si="92"/>
        <v>5</v>
      </c>
      <c r="AC509">
        <f t="shared" si="93"/>
        <v>5</v>
      </c>
      <c r="AD509" s="7">
        <f t="shared" si="94"/>
        <v>70</v>
      </c>
      <c r="AE509" s="7" t="str">
        <f t="shared" si="95"/>
        <v>HT Under 1.5 Goals</v>
      </c>
      <c r="AF509" s="14"/>
      <c r="AG509" s="14" t="str">
        <f t="shared" si="96"/>
        <v>HT Under 1.5 Goals</v>
      </c>
      <c r="AH509" s="14" t="str">
        <f t="shared" si="97"/>
        <v>WON</v>
      </c>
      <c r="AI509" s="14"/>
      <c r="AJ509" s="14" t="str">
        <f t="shared" si="88"/>
        <v>WON</v>
      </c>
      <c r="AL509" s="7" t="str">
        <f t="shared" si="98"/>
        <v>…</v>
      </c>
      <c r="AM509" s="21">
        <f t="shared" si="89"/>
        <v>67.987499999999997</v>
      </c>
    </row>
    <row r="510" spans="3:39">
      <c r="C510" t="s">
        <v>11</v>
      </c>
      <c r="D510" s="10" t="s">
        <v>231</v>
      </c>
      <c r="E510" s="6" t="s">
        <v>218</v>
      </c>
      <c r="F510" s="10" t="s">
        <v>688</v>
      </c>
      <c r="G510" s="7" t="s">
        <v>4</v>
      </c>
      <c r="H510" s="10" t="s">
        <v>321</v>
      </c>
      <c r="I510" s="7">
        <v>16</v>
      </c>
      <c r="J510" s="7">
        <v>47</v>
      </c>
      <c r="K510" s="7">
        <v>37</v>
      </c>
      <c r="L510" s="7" t="s">
        <v>16</v>
      </c>
      <c r="M510" s="7">
        <v>2</v>
      </c>
      <c r="N510" s="7">
        <v>21</v>
      </c>
      <c r="O510" s="6" t="s">
        <v>24</v>
      </c>
      <c r="P510" s="6" t="s">
        <v>24</v>
      </c>
      <c r="Q510" s="7">
        <v>47</v>
      </c>
      <c r="R510" s="7" t="b">
        <v>1</v>
      </c>
      <c r="S510" s="7" t="s">
        <v>19</v>
      </c>
      <c r="T510" s="7" t="s">
        <v>19</v>
      </c>
      <c r="U510" s="11">
        <v>67</v>
      </c>
      <c r="V510" s="11" t="s">
        <v>20</v>
      </c>
      <c r="W510" s="12">
        <v>1.5</v>
      </c>
      <c r="X510" s="12">
        <f t="shared" si="87"/>
        <v>1.3</v>
      </c>
      <c r="Y510" s="13"/>
      <c r="Z510" s="7">
        <f t="shared" si="90"/>
        <v>0</v>
      </c>
      <c r="AA510">
        <f t="shared" si="91"/>
        <v>0</v>
      </c>
      <c r="AB510">
        <f t="shared" si="92"/>
        <v>10</v>
      </c>
      <c r="AC510">
        <f t="shared" si="93"/>
        <v>10</v>
      </c>
      <c r="AD510" s="7">
        <f t="shared" si="94"/>
        <v>70</v>
      </c>
      <c r="AE510" s="7" t="str">
        <f t="shared" si="95"/>
        <v>HT Under 1.5 Goals</v>
      </c>
      <c r="AF510" s="14"/>
      <c r="AG510" s="14" t="str">
        <f t="shared" si="96"/>
        <v>HT Under 1.5 Goals</v>
      </c>
      <c r="AH510" s="14" t="str">
        <f t="shared" si="97"/>
        <v>WON</v>
      </c>
      <c r="AI510" s="14"/>
      <c r="AJ510" s="14" t="str">
        <f t="shared" si="88"/>
        <v>WON</v>
      </c>
      <c r="AL510" s="7" t="str">
        <f t="shared" si="98"/>
        <v>…</v>
      </c>
      <c r="AM510" s="21">
        <f t="shared" si="89"/>
        <v>53.4</v>
      </c>
    </row>
    <row r="511" spans="3:39">
      <c r="C511" t="s">
        <v>11</v>
      </c>
      <c r="D511" s="10" t="s">
        <v>62</v>
      </c>
      <c r="E511" s="6" t="s">
        <v>63</v>
      </c>
      <c r="F511" s="10" t="s">
        <v>117</v>
      </c>
      <c r="G511" s="7" t="s">
        <v>4</v>
      </c>
      <c r="H511" s="10" t="s">
        <v>65</v>
      </c>
      <c r="I511" s="7">
        <v>18</v>
      </c>
      <c r="J511" s="7">
        <v>53</v>
      </c>
      <c r="K511" s="7">
        <v>29</v>
      </c>
      <c r="L511" s="7" t="s">
        <v>16</v>
      </c>
      <c r="M511" s="7">
        <v>1</v>
      </c>
      <c r="N511" s="7">
        <v>11</v>
      </c>
      <c r="O511" s="6" t="s">
        <v>120</v>
      </c>
      <c r="P511" s="6" t="s">
        <v>299</v>
      </c>
      <c r="Q511" s="7" t="b">
        <v>1</v>
      </c>
      <c r="R511" s="7" t="b">
        <v>1</v>
      </c>
      <c r="S511" s="7" t="s">
        <v>19</v>
      </c>
      <c r="T511" s="7" t="s">
        <v>19</v>
      </c>
      <c r="U511" s="11">
        <v>43</v>
      </c>
      <c r="V511" s="11" t="s">
        <v>20</v>
      </c>
      <c r="W511" s="12">
        <v>1.4</v>
      </c>
      <c r="X511" s="12">
        <f t="shared" si="87"/>
        <v>1.25</v>
      </c>
      <c r="Y511" s="13"/>
      <c r="Z511" s="7">
        <f t="shared" si="90"/>
        <v>10</v>
      </c>
      <c r="AA511">
        <f t="shared" si="91"/>
        <v>5</v>
      </c>
      <c r="AB511">
        <f t="shared" si="92"/>
        <v>0</v>
      </c>
      <c r="AC511">
        <f t="shared" si="93"/>
        <v>10</v>
      </c>
      <c r="AD511" s="7">
        <f t="shared" si="94"/>
        <v>75</v>
      </c>
      <c r="AE511" s="7" t="str">
        <f t="shared" si="95"/>
        <v>HT Under 1.5 Goals</v>
      </c>
      <c r="AF511" s="14"/>
      <c r="AG511" s="14" t="str">
        <f t="shared" si="96"/>
        <v>HT Under 1.5 Goals</v>
      </c>
      <c r="AH511" s="14" t="str">
        <f t="shared" si="97"/>
        <v>WON</v>
      </c>
      <c r="AI511" s="14"/>
      <c r="AJ511" s="14" t="str">
        <f t="shared" si="88"/>
        <v>WON</v>
      </c>
      <c r="AL511" s="7" t="str">
        <f t="shared" si="98"/>
        <v>…</v>
      </c>
      <c r="AM511" s="21">
        <f t="shared" si="89"/>
        <v>60.5625</v>
      </c>
    </row>
    <row r="512" spans="3:39">
      <c r="D512" s="10" t="s">
        <v>239</v>
      </c>
      <c r="E512" s="6" t="s">
        <v>63</v>
      </c>
      <c r="F512" s="10" t="s">
        <v>916</v>
      </c>
      <c r="G512" s="7" t="s">
        <v>4</v>
      </c>
      <c r="H512" s="10" t="s">
        <v>917</v>
      </c>
      <c r="I512" s="7">
        <v>34</v>
      </c>
      <c r="J512" s="7">
        <v>45</v>
      </c>
      <c r="K512" s="7">
        <v>21</v>
      </c>
      <c r="L512" s="7" t="s">
        <v>16</v>
      </c>
      <c r="M512" s="7">
        <v>1</v>
      </c>
      <c r="N512" s="7">
        <v>13</v>
      </c>
      <c r="O512" s="6" t="s">
        <v>69</v>
      </c>
      <c r="P512" s="6" t="s">
        <v>297</v>
      </c>
      <c r="Q512" s="7">
        <v>45</v>
      </c>
      <c r="R512" s="7" t="b">
        <v>1</v>
      </c>
      <c r="S512" s="7" t="s">
        <v>19</v>
      </c>
      <c r="T512" s="7" t="s">
        <v>19</v>
      </c>
      <c r="U512" s="11">
        <v>43</v>
      </c>
      <c r="V512" s="11" t="s">
        <v>48</v>
      </c>
      <c r="W512" s="12">
        <v>1.75</v>
      </c>
      <c r="X512" s="12">
        <f t="shared" si="87"/>
        <v>1.4</v>
      </c>
      <c r="Y512" s="13"/>
      <c r="Z512" s="7">
        <f t="shared" si="90"/>
        <v>0</v>
      </c>
      <c r="AA512">
        <f t="shared" si="91"/>
        <v>5</v>
      </c>
      <c r="AB512">
        <f t="shared" si="92"/>
        <v>0</v>
      </c>
      <c r="AC512">
        <f t="shared" si="93"/>
        <v>0</v>
      </c>
      <c r="AD512" s="7">
        <f t="shared" si="94"/>
        <v>55</v>
      </c>
      <c r="AE512" s="7" t="str">
        <f t="shared" si="95"/>
        <v>HT Over 0.5 Goals</v>
      </c>
      <c r="AF512" s="14"/>
      <c r="AG512" s="14" t="str">
        <f t="shared" si="96"/>
        <v>HT Over 0.5 Goals</v>
      </c>
      <c r="AH512" s="14" t="str">
        <f t="shared" si="97"/>
        <v>WON</v>
      </c>
      <c r="AI512" s="14"/>
      <c r="AJ512" s="14" t="str">
        <f t="shared" si="88"/>
        <v>WON</v>
      </c>
      <c r="AL512" s="7" t="str">
        <f t="shared" si="98"/>
        <v>…</v>
      </c>
      <c r="AM512" s="21">
        <f t="shared" si="89"/>
        <v>42</v>
      </c>
    </row>
    <row r="513" spans="3:39">
      <c r="C513" t="s">
        <v>11</v>
      </c>
      <c r="D513" s="10" t="s">
        <v>288</v>
      </c>
      <c r="E513" s="6" t="s">
        <v>63</v>
      </c>
      <c r="F513" s="10" t="s">
        <v>337</v>
      </c>
      <c r="G513" s="7" t="s">
        <v>4</v>
      </c>
      <c r="H513" s="10" t="s">
        <v>334</v>
      </c>
      <c r="I513" s="7">
        <v>10</v>
      </c>
      <c r="J513" s="7">
        <v>63</v>
      </c>
      <c r="K513" s="7">
        <v>27</v>
      </c>
      <c r="L513" s="7" t="s">
        <v>16</v>
      </c>
      <c r="M513" s="7">
        <v>1</v>
      </c>
      <c r="N513" s="7">
        <v>17</v>
      </c>
      <c r="O513" s="6" t="s">
        <v>24</v>
      </c>
      <c r="P513" s="6" t="s">
        <v>47</v>
      </c>
      <c r="Q513" s="7" t="b">
        <v>1</v>
      </c>
      <c r="R513" s="7" t="b">
        <v>1</v>
      </c>
      <c r="S513" s="7" t="s">
        <v>19</v>
      </c>
      <c r="T513" s="7" t="s">
        <v>19</v>
      </c>
      <c r="U513" s="11">
        <v>66</v>
      </c>
      <c r="V513" s="11" t="s">
        <v>48</v>
      </c>
      <c r="W513" s="12">
        <v>1.4</v>
      </c>
      <c r="X513" s="12">
        <f t="shared" si="87"/>
        <v>1.25</v>
      </c>
      <c r="Y513" s="13"/>
      <c r="Z513" s="7">
        <f t="shared" si="90"/>
        <v>10</v>
      </c>
      <c r="AA513">
        <f t="shared" si="91"/>
        <v>0</v>
      </c>
      <c r="AB513">
        <f t="shared" si="92"/>
        <v>10</v>
      </c>
      <c r="AC513">
        <f t="shared" si="93"/>
        <v>0</v>
      </c>
      <c r="AD513" s="7">
        <f t="shared" si="94"/>
        <v>70</v>
      </c>
      <c r="AE513" s="7" t="str">
        <f t="shared" si="95"/>
        <v>HT Under 1.5 Goals</v>
      </c>
      <c r="AF513" s="14"/>
      <c r="AG513" s="14" t="str">
        <f t="shared" si="96"/>
        <v>HT Under 1.5 Goals</v>
      </c>
      <c r="AH513" s="14" t="str">
        <f t="shared" si="97"/>
        <v>WON</v>
      </c>
      <c r="AI513" s="14"/>
      <c r="AJ513" s="14" t="str">
        <f t="shared" si="88"/>
        <v>WON</v>
      </c>
      <c r="AL513" s="7" t="str">
        <f t="shared" si="98"/>
        <v>…</v>
      </c>
      <c r="AM513" s="21">
        <f t="shared" si="89"/>
        <v>72.887500000000003</v>
      </c>
    </row>
    <row r="514" spans="3:39">
      <c r="C514" t="s">
        <v>11</v>
      </c>
      <c r="D514" s="10" t="s">
        <v>288</v>
      </c>
      <c r="E514" s="6" t="s">
        <v>63</v>
      </c>
      <c r="F514" s="10" t="s">
        <v>333</v>
      </c>
      <c r="G514" s="7" t="s">
        <v>4</v>
      </c>
      <c r="H514" s="10" t="s">
        <v>293</v>
      </c>
      <c r="I514" s="7">
        <v>20</v>
      </c>
      <c r="J514" s="7">
        <v>52</v>
      </c>
      <c r="K514" s="7">
        <v>27</v>
      </c>
      <c r="L514" s="7" t="s">
        <v>16</v>
      </c>
      <c r="M514" s="7">
        <v>1</v>
      </c>
      <c r="N514" s="7">
        <v>7</v>
      </c>
      <c r="O514" s="6" t="s">
        <v>24</v>
      </c>
      <c r="P514" s="6" t="s">
        <v>69</v>
      </c>
      <c r="Q514" s="7">
        <v>52</v>
      </c>
      <c r="R514" s="7" t="b">
        <v>1</v>
      </c>
      <c r="S514" s="7" t="s">
        <v>19</v>
      </c>
      <c r="T514" s="7" t="s">
        <v>19</v>
      </c>
      <c r="U514" s="11">
        <v>61</v>
      </c>
      <c r="V514" s="11" t="s">
        <v>20</v>
      </c>
      <c r="W514" s="12">
        <v>1.45</v>
      </c>
      <c r="X514" s="12">
        <f t="shared" si="87"/>
        <v>1.25</v>
      </c>
      <c r="Y514" s="13"/>
      <c r="Z514" s="7">
        <f t="shared" si="90"/>
        <v>0</v>
      </c>
      <c r="AA514">
        <f t="shared" si="91"/>
        <v>10</v>
      </c>
      <c r="AB514">
        <f t="shared" si="92"/>
        <v>10</v>
      </c>
      <c r="AC514">
        <f t="shared" si="93"/>
        <v>10</v>
      </c>
      <c r="AD514" s="7">
        <f t="shared" si="94"/>
        <v>80</v>
      </c>
      <c r="AE514" s="7" t="str">
        <f t="shared" si="95"/>
        <v>HT Under 1.5 Goals</v>
      </c>
      <c r="AF514" s="14"/>
      <c r="AG514" s="14" t="str">
        <f t="shared" si="96"/>
        <v>HT Under 1.5 Goals</v>
      </c>
      <c r="AH514" s="14" t="str">
        <f t="shared" si="97"/>
        <v>WON</v>
      </c>
      <c r="AI514" s="14"/>
      <c r="AJ514" s="14" t="str">
        <f t="shared" si="88"/>
        <v>WON</v>
      </c>
      <c r="AL514" s="7" t="str">
        <f t="shared" si="98"/>
        <v>…</v>
      </c>
      <c r="AM514" s="21">
        <f t="shared" si="89"/>
        <v>76.45</v>
      </c>
    </row>
    <row r="515" spans="3:39">
      <c r="C515" t="s">
        <v>11</v>
      </c>
      <c r="D515" s="10" t="s">
        <v>288</v>
      </c>
      <c r="E515" s="6" t="s">
        <v>63</v>
      </c>
      <c r="F515" s="10" t="s">
        <v>335</v>
      </c>
      <c r="G515" s="7" t="s">
        <v>4</v>
      </c>
      <c r="H515" s="10" t="s">
        <v>291</v>
      </c>
      <c r="I515" s="7">
        <v>24</v>
      </c>
      <c r="J515" s="7">
        <v>46</v>
      </c>
      <c r="K515" s="7">
        <v>29</v>
      </c>
      <c r="L515" s="7" t="s">
        <v>16</v>
      </c>
      <c r="M515" s="7">
        <v>2</v>
      </c>
      <c r="N515" s="7">
        <v>5</v>
      </c>
      <c r="O515" s="6" t="s">
        <v>120</v>
      </c>
      <c r="P515" s="6" t="s">
        <v>61</v>
      </c>
      <c r="Q515" s="7">
        <v>46</v>
      </c>
      <c r="R515" s="7" t="b">
        <v>1</v>
      </c>
      <c r="S515" s="7" t="s">
        <v>19</v>
      </c>
      <c r="T515" s="7" t="b">
        <v>1</v>
      </c>
      <c r="U515" s="11">
        <v>53</v>
      </c>
      <c r="V515" s="11" t="s">
        <v>20</v>
      </c>
      <c r="W515" s="12">
        <v>1.55</v>
      </c>
      <c r="X515" s="12">
        <f t="shared" ref="X515:X578" si="99">IF(W515=1.5,1.3,IF(W515=1.55,1.3,IF(W515=1.6,1.3,IF(W515=1.65,1.35,IF(W515=1.7,1.35,IF(W515=1.75,1.4,IF(W515=1.8,1.45,IF(W515=1.8,1.5,IF(W515=1.85,1.5,IF(W515=1.9,1.55,IF(W515=1.95,1.6,IF(W515=2,1.6,IF(W515&lt;1.5,1.25,1.65)))))))))))))</f>
        <v>1.3</v>
      </c>
      <c r="Y515" s="13"/>
      <c r="Z515" s="7">
        <f t="shared" si="90"/>
        <v>0</v>
      </c>
      <c r="AA515">
        <f t="shared" si="91"/>
        <v>10</v>
      </c>
      <c r="AB515">
        <f t="shared" si="92"/>
        <v>5</v>
      </c>
      <c r="AC515">
        <f t="shared" si="93"/>
        <v>10</v>
      </c>
      <c r="AD515" s="7">
        <f t="shared" si="94"/>
        <v>75</v>
      </c>
      <c r="AE515" s="7" t="str">
        <f t="shared" si="95"/>
        <v>HT Under 1.5 Goals</v>
      </c>
      <c r="AF515" s="14"/>
      <c r="AG515" s="14" t="str">
        <f t="shared" si="96"/>
        <v>HT Under 1.5 Goals</v>
      </c>
      <c r="AH515" s="14" t="str">
        <f t="shared" si="97"/>
        <v>WON</v>
      </c>
      <c r="AI515" s="14"/>
      <c r="AJ515" s="14" t="str">
        <f t="shared" ref="AJ515:AJ578" si="100">IF(AE515=AG515,"WON",IF(O515="0-1","WON",IF(O515="1-0","WON",IF(O515="?","?","LOST"))))</f>
        <v>WON</v>
      </c>
      <c r="AL515" s="7" t="str">
        <f t="shared" si="98"/>
        <v>…</v>
      </c>
      <c r="AM515" s="21">
        <f t="shared" ref="AM515:AM578" si="101">40+(IF(J515&lt;50,0,J515/3.2)+(IF(M515="X",5,IF(M515="2",2,0)))+(IF(N515&gt;15,0,15-N515))+(IF(U515&lt;50,0,U515/5)))</f>
        <v>60.6</v>
      </c>
    </row>
    <row r="516" spans="3:39">
      <c r="C516" t="s">
        <v>11</v>
      </c>
      <c r="D516" s="10" t="s">
        <v>288</v>
      </c>
      <c r="E516" s="6" t="s">
        <v>63</v>
      </c>
      <c r="F516" s="10" t="s">
        <v>292</v>
      </c>
      <c r="G516" s="7" t="s">
        <v>4</v>
      </c>
      <c r="H516" s="10" t="s">
        <v>330</v>
      </c>
      <c r="I516" s="7">
        <v>10</v>
      </c>
      <c r="J516" s="7">
        <v>70</v>
      </c>
      <c r="K516" s="7">
        <v>21</v>
      </c>
      <c r="L516" s="7" t="s">
        <v>16</v>
      </c>
      <c r="M516" s="7">
        <v>2</v>
      </c>
      <c r="N516" s="7">
        <v>11</v>
      </c>
      <c r="O516" s="6" t="s">
        <v>69</v>
      </c>
      <c r="P516" s="6" t="s">
        <v>96</v>
      </c>
      <c r="Q516" s="7" t="b">
        <v>1</v>
      </c>
      <c r="R516" s="7" t="b">
        <v>1</v>
      </c>
      <c r="S516" s="7" t="s">
        <v>19</v>
      </c>
      <c r="T516" s="7" t="s">
        <v>19</v>
      </c>
      <c r="U516" s="11">
        <v>57</v>
      </c>
      <c r="V516" s="11" t="s">
        <v>20</v>
      </c>
      <c r="W516" s="12">
        <v>1.5</v>
      </c>
      <c r="X516" s="12">
        <f t="shared" si="99"/>
        <v>1.3</v>
      </c>
      <c r="Y516" s="13"/>
      <c r="Z516" s="7">
        <f t="shared" ref="Z516:Z579" si="102">IF(J516&gt;52,10,0)</f>
        <v>10</v>
      </c>
      <c r="AA516">
        <f t="shared" ref="AA516:AA579" si="103">IF(N516&gt;15,0,IF(N516&lt;8,10,5))</f>
        <v>5</v>
      </c>
      <c r="AB516">
        <f t="shared" ref="AB516:AB579" si="104">IF(U516&gt;60,10,IF(U516&lt;49,0,5))</f>
        <v>5</v>
      </c>
      <c r="AC516">
        <f t="shared" ref="AC516:AC579" si="105">IF(V516="Y",10,IF(V516="C",5,0))</f>
        <v>10</v>
      </c>
      <c r="AD516" s="7">
        <f t="shared" ref="AD516:AD579" si="106">SUM(Z516:AC516)+50</f>
        <v>80</v>
      </c>
      <c r="AE516" s="7" t="str">
        <f t="shared" ref="AE516:AE579" si="107">IF(AD516&lt;56,"HT Over 0.5 Goals","HT Under 1.5 Goals")</f>
        <v>HT Under 1.5 Goals</v>
      </c>
      <c r="AF516" s="14"/>
      <c r="AG516" s="14" t="str">
        <f t="shared" ref="AG516:AG579" si="108">IF(O516="1-0","HT Under 1.5 Goals",IF(O516="0-0","HT Under 1.5 Goals",IF(O516="0-1","HT Under 1.5 Goals","HT Over 0.5 Goals")))</f>
        <v>HT Over 0.5 Goals</v>
      </c>
      <c r="AH516" s="14" t="str">
        <f t="shared" ref="AH516:AH579" si="109">IF(O516="?",O516,AJ516)</f>
        <v>LOST</v>
      </c>
      <c r="AI516" s="14"/>
      <c r="AJ516" s="14" t="str">
        <f t="shared" si="100"/>
        <v>LOST</v>
      </c>
      <c r="AL516" s="7" t="str">
        <f t="shared" ref="AL516:AL579" si="110">IF(AND(C516="OK",J516&gt;52,N516&lt;11,W516&lt;1.66),"Prime","…")</f>
        <v>…</v>
      </c>
      <c r="AM516" s="21">
        <f t="shared" si="101"/>
        <v>77.275000000000006</v>
      </c>
    </row>
    <row r="517" spans="3:39">
      <c r="C517" t="s">
        <v>11</v>
      </c>
      <c r="D517" s="10" t="s">
        <v>58</v>
      </c>
      <c r="E517" s="6" t="s">
        <v>63</v>
      </c>
      <c r="F517" s="10" t="s">
        <v>486</v>
      </c>
      <c r="G517" s="7" t="s">
        <v>4</v>
      </c>
      <c r="H517" s="10" t="s">
        <v>918</v>
      </c>
      <c r="I517" s="7">
        <v>25</v>
      </c>
      <c r="J517" s="7">
        <v>45</v>
      </c>
      <c r="K517" s="7">
        <v>30</v>
      </c>
      <c r="L517" s="7" t="s">
        <v>16</v>
      </c>
      <c r="M517" s="7">
        <v>2</v>
      </c>
      <c r="N517" s="7">
        <v>5</v>
      </c>
      <c r="O517" s="6" t="s">
        <v>120</v>
      </c>
      <c r="P517" s="6" t="s">
        <v>96</v>
      </c>
      <c r="Q517" s="7">
        <v>45</v>
      </c>
      <c r="R517" s="7" t="b">
        <v>1</v>
      </c>
      <c r="S517" s="7" t="s">
        <v>19</v>
      </c>
      <c r="T517" s="7" t="b">
        <v>1</v>
      </c>
      <c r="U517" s="11">
        <v>62</v>
      </c>
      <c r="V517" s="11" t="s">
        <v>20</v>
      </c>
      <c r="W517" s="12">
        <v>1.55</v>
      </c>
      <c r="X517" s="12">
        <f t="shared" si="99"/>
        <v>1.3</v>
      </c>
      <c r="Y517" s="13"/>
      <c r="Z517" s="7">
        <f t="shared" si="102"/>
        <v>0</v>
      </c>
      <c r="AA517">
        <f t="shared" si="103"/>
        <v>10</v>
      </c>
      <c r="AB517">
        <f t="shared" si="104"/>
        <v>10</v>
      </c>
      <c r="AC517">
        <f t="shared" si="105"/>
        <v>10</v>
      </c>
      <c r="AD517" s="7">
        <f t="shared" si="106"/>
        <v>80</v>
      </c>
      <c r="AE517" s="7" t="str">
        <f t="shared" si="107"/>
        <v>HT Under 1.5 Goals</v>
      </c>
      <c r="AF517" s="14"/>
      <c r="AG517" s="14" t="str">
        <f t="shared" si="108"/>
        <v>HT Under 1.5 Goals</v>
      </c>
      <c r="AH517" s="14" t="str">
        <f t="shared" si="109"/>
        <v>WON</v>
      </c>
      <c r="AI517" s="14"/>
      <c r="AJ517" s="14" t="str">
        <f t="shared" si="100"/>
        <v>WON</v>
      </c>
      <c r="AL517" s="7" t="str">
        <f t="shared" si="110"/>
        <v>…</v>
      </c>
      <c r="AM517" s="21">
        <f t="shared" si="101"/>
        <v>62.4</v>
      </c>
    </row>
    <row r="518" spans="3:39">
      <c r="C518" t="s">
        <v>11</v>
      </c>
      <c r="D518" s="10" t="s">
        <v>92</v>
      </c>
      <c r="E518" s="6" t="s">
        <v>93</v>
      </c>
      <c r="F518" s="10" t="s">
        <v>459</v>
      </c>
      <c r="G518" s="7" t="s">
        <v>4</v>
      </c>
      <c r="H518" s="10" t="s">
        <v>449</v>
      </c>
      <c r="I518" s="7">
        <v>33</v>
      </c>
      <c r="J518" s="7">
        <v>43</v>
      </c>
      <c r="K518" s="7">
        <v>24</v>
      </c>
      <c r="L518" s="7" t="s">
        <v>16</v>
      </c>
      <c r="M518" s="7">
        <v>1</v>
      </c>
      <c r="N518" s="7">
        <v>9</v>
      </c>
      <c r="O518" s="6" t="s">
        <v>47</v>
      </c>
      <c r="P518" s="6" t="s">
        <v>405</v>
      </c>
      <c r="Q518" s="7">
        <v>43</v>
      </c>
      <c r="R518" s="7" t="b">
        <v>1</v>
      </c>
      <c r="S518" s="7" t="s">
        <v>19</v>
      </c>
      <c r="T518" s="7" t="s">
        <v>19</v>
      </c>
      <c r="U518" s="11">
        <v>49</v>
      </c>
      <c r="V518" s="11" t="s">
        <v>20</v>
      </c>
      <c r="W518" s="12">
        <v>1.45</v>
      </c>
      <c r="X518" s="12">
        <f t="shared" si="99"/>
        <v>1.25</v>
      </c>
      <c r="Y518" s="13"/>
      <c r="Z518" s="7">
        <f t="shared" si="102"/>
        <v>0</v>
      </c>
      <c r="AA518">
        <f t="shared" si="103"/>
        <v>5</v>
      </c>
      <c r="AB518">
        <f t="shared" si="104"/>
        <v>5</v>
      </c>
      <c r="AC518">
        <f t="shared" si="105"/>
        <v>10</v>
      </c>
      <c r="AD518" s="7">
        <f t="shared" si="106"/>
        <v>70</v>
      </c>
      <c r="AE518" s="7" t="str">
        <f t="shared" si="107"/>
        <v>HT Under 1.5 Goals</v>
      </c>
      <c r="AF518" s="14"/>
      <c r="AG518" s="14" t="str">
        <f t="shared" si="108"/>
        <v>HT Under 1.5 Goals</v>
      </c>
      <c r="AH518" s="14" t="str">
        <f t="shared" si="109"/>
        <v>WON</v>
      </c>
      <c r="AI518" s="14"/>
      <c r="AJ518" s="14" t="str">
        <f t="shared" si="100"/>
        <v>WON</v>
      </c>
      <c r="AL518" s="7" t="str">
        <f t="shared" si="110"/>
        <v>…</v>
      </c>
      <c r="AM518" s="21">
        <f t="shared" si="101"/>
        <v>46</v>
      </c>
    </row>
    <row r="519" spans="3:39">
      <c r="C519" t="s">
        <v>11</v>
      </c>
      <c r="D519" s="10" t="s">
        <v>97</v>
      </c>
      <c r="E519" s="6" t="s">
        <v>93</v>
      </c>
      <c r="F519" s="10" t="s">
        <v>919</v>
      </c>
      <c r="G519" s="7" t="s">
        <v>4</v>
      </c>
      <c r="H519" s="10" t="s">
        <v>609</v>
      </c>
      <c r="I519" s="7">
        <v>17</v>
      </c>
      <c r="J519" s="7">
        <v>49</v>
      </c>
      <c r="K519" s="7">
        <v>34</v>
      </c>
      <c r="L519" s="7" t="s">
        <v>16</v>
      </c>
      <c r="M519" s="7" t="s">
        <v>16</v>
      </c>
      <c r="N519" s="7">
        <v>17</v>
      </c>
      <c r="O519" s="6" t="s">
        <v>120</v>
      </c>
      <c r="P519" s="6" t="s">
        <v>69</v>
      </c>
      <c r="Q519" s="7">
        <v>49</v>
      </c>
      <c r="R519" s="7" t="b">
        <v>1</v>
      </c>
      <c r="S519" s="7" t="b">
        <v>1</v>
      </c>
      <c r="T519" s="7" t="s">
        <v>19</v>
      </c>
      <c r="U519" s="11">
        <v>53</v>
      </c>
      <c r="V519" s="11" t="s">
        <v>20</v>
      </c>
      <c r="W519" s="12">
        <v>1.4</v>
      </c>
      <c r="X519" s="12">
        <f t="shared" si="99"/>
        <v>1.25</v>
      </c>
      <c r="Y519" s="13"/>
      <c r="Z519" s="7">
        <f t="shared" si="102"/>
        <v>0</v>
      </c>
      <c r="AA519">
        <f t="shared" si="103"/>
        <v>0</v>
      </c>
      <c r="AB519">
        <f t="shared" si="104"/>
        <v>5</v>
      </c>
      <c r="AC519">
        <f t="shared" si="105"/>
        <v>10</v>
      </c>
      <c r="AD519" s="7">
        <f t="shared" si="106"/>
        <v>65</v>
      </c>
      <c r="AE519" s="7" t="str">
        <f t="shared" si="107"/>
        <v>HT Under 1.5 Goals</v>
      </c>
      <c r="AF519" s="14"/>
      <c r="AG519" s="14" t="str">
        <f t="shared" si="108"/>
        <v>HT Under 1.5 Goals</v>
      </c>
      <c r="AH519" s="14" t="str">
        <f t="shared" si="109"/>
        <v>WON</v>
      </c>
      <c r="AI519" s="14"/>
      <c r="AJ519" s="14" t="str">
        <f t="shared" si="100"/>
        <v>WON</v>
      </c>
      <c r="AL519" s="7" t="str">
        <f t="shared" si="110"/>
        <v>…</v>
      </c>
      <c r="AM519" s="21">
        <f t="shared" si="101"/>
        <v>55.6</v>
      </c>
    </row>
    <row r="520" spans="3:39">
      <c r="C520" t="s">
        <v>11</v>
      </c>
      <c r="D520" s="10" t="s">
        <v>146</v>
      </c>
      <c r="E520" s="6" t="s">
        <v>93</v>
      </c>
      <c r="F520" s="10" t="s">
        <v>749</v>
      </c>
      <c r="G520" s="7" t="s">
        <v>4</v>
      </c>
      <c r="H520" s="10" t="s">
        <v>534</v>
      </c>
      <c r="I520" s="7">
        <v>19</v>
      </c>
      <c r="J520" s="7">
        <v>45</v>
      </c>
      <c r="K520" s="7">
        <v>36</v>
      </c>
      <c r="L520" s="7" t="s">
        <v>16</v>
      </c>
      <c r="M520" s="7" t="s">
        <v>16</v>
      </c>
      <c r="N520" s="7">
        <v>17</v>
      </c>
      <c r="O520" s="6" t="s">
        <v>24</v>
      </c>
      <c r="P520" s="6" t="s">
        <v>33</v>
      </c>
      <c r="Q520" s="7">
        <v>45</v>
      </c>
      <c r="R520" s="7" t="b">
        <v>1</v>
      </c>
      <c r="S520" s="7" t="b">
        <v>1</v>
      </c>
      <c r="T520" s="7" t="s">
        <v>19</v>
      </c>
      <c r="U520" s="11">
        <v>66</v>
      </c>
      <c r="V520" s="11" t="s">
        <v>20</v>
      </c>
      <c r="W520" s="12">
        <v>1.55</v>
      </c>
      <c r="X520" s="12">
        <f t="shared" si="99"/>
        <v>1.3</v>
      </c>
      <c r="Y520" s="13"/>
      <c r="Z520" s="7">
        <f t="shared" si="102"/>
        <v>0</v>
      </c>
      <c r="AA520">
        <f t="shared" si="103"/>
        <v>0</v>
      </c>
      <c r="AB520">
        <f t="shared" si="104"/>
        <v>10</v>
      </c>
      <c r="AC520">
        <f t="shared" si="105"/>
        <v>10</v>
      </c>
      <c r="AD520" s="7">
        <f t="shared" si="106"/>
        <v>70</v>
      </c>
      <c r="AE520" s="7" t="str">
        <f t="shared" si="107"/>
        <v>HT Under 1.5 Goals</v>
      </c>
      <c r="AF520" s="14"/>
      <c r="AG520" s="14" t="str">
        <f t="shared" si="108"/>
        <v>HT Under 1.5 Goals</v>
      </c>
      <c r="AH520" s="14" t="str">
        <f t="shared" si="109"/>
        <v>WON</v>
      </c>
      <c r="AI520" s="14"/>
      <c r="AJ520" s="14" t="str">
        <f t="shared" si="100"/>
        <v>WON</v>
      </c>
      <c r="AL520" s="7" t="str">
        <f t="shared" si="110"/>
        <v>…</v>
      </c>
      <c r="AM520" s="21">
        <f t="shared" si="101"/>
        <v>58.2</v>
      </c>
    </row>
    <row r="521" spans="3:39">
      <c r="D521" s="10" t="s">
        <v>678</v>
      </c>
      <c r="E521" s="6" t="s">
        <v>93</v>
      </c>
      <c r="F521" s="10" t="s">
        <v>920</v>
      </c>
      <c r="G521" s="7" t="s">
        <v>4</v>
      </c>
      <c r="H521" s="10" t="s">
        <v>682</v>
      </c>
      <c r="I521" s="7">
        <v>32</v>
      </c>
      <c r="J521" s="7">
        <v>51</v>
      </c>
      <c r="K521" s="7">
        <v>16</v>
      </c>
      <c r="L521" s="7" t="s">
        <v>16</v>
      </c>
      <c r="M521" s="7">
        <v>1</v>
      </c>
      <c r="N521" s="7">
        <v>16</v>
      </c>
      <c r="O521" s="6" t="s">
        <v>47</v>
      </c>
      <c r="P521" s="6" t="s">
        <v>33</v>
      </c>
      <c r="Q521" s="7">
        <v>51</v>
      </c>
      <c r="R521" s="7" t="b">
        <v>1</v>
      </c>
      <c r="S521" s="7" t="s">
        <v>19</v>
      </c>
      <c r="T521" s="7" t="s">
        <v>19</v>
      </c>
      <c r="U521" s="11">
        <v>60</v>
      </c>
      <c r="V521" s="11" t="s">
        <v>48</v>
      </c>
      <c r="W521" s="12">
        <v>1.4</v>
      </c>
      <c r="X521" s="12">
        <f t="shared" si="99"/>
        <v>1.25</v>
      </c>
      <c r="Y521" s="13"/>
      <c r="Z521" s="7">
        <f t="shared" si="102"/>
        <v>0</v>
      </c>
      <c r="AA521">
        <f t="shared" si="103"/>
        <v>0</v>
      </c>
      <c r="AB521">
        <f t="shared" si="104"/>
        <v>5</v>
      </c>
      <c r="AC521">
        <f t="shared" si="105"/>
        <v>0</v>
      </c>
      <c r="AD521" s="7">
        <f t="shared" si="106"/>
        <v>55</v>
      </c>
      <c r="AE521" s="7" t="str">
        <f t="shared" si="107"/>
        <v>HT Over 0.5 Goals</v>
      </c>
      <c r="AF521" s="14"/>
      <c r="AG521" s="14" t="str">
        <f t="shared" si="108"/>
        <v>HT Under 1.5 Goals</v>
      </c>
      <c r="AH521" s="14" t="str">
        <f t="shared" si="109"/>
        <v>WON</v>
      </c>
      <c r="AI521" s="14"/>
      <c r="AJ521" s="14" t="str">
        <f t="shared" si="100"/>
        <v>WON</v>
      </c>
      <c r="AL521" s="7" t="str">
        <f t="shared" si="110"/>
        <v>…</v>
      </c>
      <c r="AM521" s="21">
        <f t="shared" si="101"/>
        <v>67.9375</v>
      </c>
    </row>
    <row r="522" spans="3:39">
      <c r="D522" s="10" t="s">
        <v>678</v>
      </c>
      <c r="E522" s="6" t="s">
        <v>93</v>
      </c>
      <c r="F522" s="10" t="s">
        <v>680</v>
      </c>
      <c r="G522" s="7" t="s">
        <v>4</v>
      </c>
      <c r="H522" s="10" t="s">
        <v>921</v>
      </c>
      <c r="I522" s="7">
        <v>33</v>
      </c>
      <c r="J522" s="7">
        <v>50</v>
      </c>
      <c r="K522" s="7">
        <v>17</v>
      </c>
      <c r="L522" s="7" t="s">
        <v>16</v>
      </c>
      <c r="M522" s="7">
        <v>1</v>
      </c>
      <c r="N522" s="7">
        <v>16</v>
      </c>
      <c r="O522" s="6" t="s">
        <v>24</v>
      </c>
      <c r="P522" s="6" t="s">
        <v>47</v>
      </c>
      <c r="Q522" s="7">
        <v>50</v>
      </c>
      <c r="R522" s="7" t="b">
        <v>1</v>
      </c>
      <c r="S522" s="7" t="s">
        <v>19</v>
      </c>
      <c r="T522" s="7" t="s">
        <v>19</v>
      </c>
      <c r="U522" s="11">
        <v>33</v>
      </c>
      <c r="V522" s="11" t="s">
        <v>48</v>
      </c>
      <c r="W522" s="12">
        <v>1.5</v>
      </c>
      <c r="X522" s="12">
        <f t="shared" si="99"/>
        <v>1.3</v>
      </c>
      <c r="Y522" s="13"/>
      <c r="Z522" s="7">
        <f t="shared" si="102"/>
        <v>0</v>
      </c>
      <c r="AA522">
        <f t="shared" si="103"/>
        <v>0</v>
      </c>
      <c r="AB522">
        <f t="shared" si="104"/>
        <v>0</v>
      </c>
      <c r="AC522">
        <f t="shared" si="105"/>
        <v>0</v>
      </c>
      <c r="AD522" s="7">
        <f t="shared" si="106"/>
        <v>50</v>
      </c>
      <c r="AE522" s="7" t="str">
        <f t="shared" si="107"/>
        <v>HT Over 0.5 Goals</v>
      </c>
      <c r="AF522" s="14"/>
      <c r="AG522" s="14" t="str">
        <f t="shared" si="108"/>
        <v>HT Under 1.5 Goals</v>
      </c>
      <c r="AH522" s="14" t="str">
        <f t="shared" si="109"/>
        <v>LOST</v>
      </c>
      <c r="AI522" s="14"/>
      <c r="AJ522" s="14" t="str">
        <f t="shared" si="100"/>
        <v>LOST</v>
      </c>
      <c r="AL522" s="7" t="str">
        <f t="shared" si="110"/>
        <v>…</v>
      </c>
      <c r="AM522" s="21">
        <f t="shared" si="101"/>
        <v>55.625</v>
      </c>
    </row>
    <row r="523" spans="3:39">
      <c r="D523" s="10" t="s">
        <v>368</v>
      </c>
      <c r="E523" s="6" t="s">
        <v>93</v>
      </c>
      <c r="F523" s="10" t="s">
        <v>922</v>
      </c>
      <c r="G523" s="7" t="s">
        <v>4</v>
      </c>
      <c r="H523" s="10" t="s">
        <v>923</v>
      </c>
      <c r="I523" s="7">
        <v>30</v>
      </c>
      <c r="J523" s="7">
        <v>44</v>
      </c>
      <c r="K523" s="7">
        <v>26</v>
      </c>
      <c r="L523" s="7" t="s">
        <v>16</v>
      </c>
      <c r="M523" s="7">
        <v>2</v>
      </c>
      <c r="N523" s="7">
        <v>4</v>
      </c>
      <c r="O523" s="6" t="s">
        <v>24</v>
      </c>
      <c r="P523" s="6" t="s">
        <v>47</v>
      </c>
      <c r="Q523" s="7">
        <v>44</v>
      </c>
      <c r="R523" s="7" t="b">
        <v>1</v>
      </c>
      <c r="S523" s="7" t="s">
        <v>19</v>
      </c>
      <c r="T523" s="7" t="b">
        <v>1</v>
      </c>
      <c r="U523" s="11">
        <v>56</v>
      </c>
      <c r="V523" s="11" t="s">
        <v>20</v>
      </c>
      <c r="W523" s="12">
        <v>1.6</v>
      </c>
      <c r="X523" s="12">
        <f t="shared" si="99"/>
        <v>1.3</v>
      </c>
      <c r="Y523" s="13"/>
      <c r="Z523" s="7">
        <f t="shared" si="102"/>
        <v>0</v>
      </c>
      <c r="AA523">
        <f t="shared" si="103"/>
        <v>10</v>
      </c>
      <c r="AB523">
        <f t="shared" si="104"/>
        <v>5</v>
      </c>
      <c r="AC523">
        <f t="shared" si="105"/>
        <v>10</v>
      </c>
      <c r="AD523" s="7">
        <f t="shared" si="106"/>
        <v>75</v>
      </c>
      <c r="AE523" s="7" t="str">
        <f t="shared" si="107"/>
        <v>HT Under 1.5 Goals</v>
      </c>
      <c r="AF523" s="14"/>
      <c r="AG523" s="14" t="str">
        <f t="shared" si="108"/>
        <v>HT Under 1.5 Goals</v>
      </c>
      <c r="AH523" s="14" t="str">
        <f t="shared" si="109"/>
        <v>WON</v>
      </c>
      <c r="AI523" s="14"/>
      <c r="AJ523" s="14" t="str">
        <f t="shared" si="100"/>
        <v>WON</v>
      </c>
      <c r="AL523" s="7" t="str">
        <f t="shared" si="110"/>
        <v>…</v>
      </c>
      <c r="AM523" s="21">
        <f t="shared" si="101"/>
        <v>62.2</v>
      </c>
    </row>
    <row r="524" spans="3:39">
      <c r="C524" t="s">
        <v>11</v>
      </c>
      <c r="D524" s="10" t="s">
        <v>394</v>
      </c>
      <c r="E524" s="6" t="s">
        <v>93</v>
      </c>
      <c r="F524" s="10" t="s">
        <v>924</v>
      </c>
      <c r="G524" s="7" t="s">
        <v>4</v>
      </c>
      <c r="H524" s="10" t="s">
        <v>925</v>
      </c>
      <c r="I524" s="7">
        <v>25</v>
      </c>
      <c r="J524" s="7">
        <v>52</v>
      </c>
      <c r="K524" s="7">
        <v>23</v>
      </c>
      <c r="L524" s="7" t="s">
        <v>16</v>
      </c>
      <c r="M524" s="7">
        <v>1</v>
      </c>
      <c r="N524" s="7">
        <v>2</v>
      </c>
      <c r="O524" s="6" t="s">
        <v>61</v>
      </c>
      <c r="P524" s="6" t="s">
        <v>405</v>
      </c>
      <c r="Q524" s="7">
        <v>52</v>
      </c>
      <c r="R524" s="7" t="b">
        <v>1</v>
      </c>
      <c r="S524" s="7" t="s">
        <v>19</v>
      </c>
      <c r="T524" s="7" t="b">
        <v>1</v>
      </c>
      <c r="U524" s="11">
        <v>48</v>
      </c>
      <c r="V524" s="11" t="s">
        <v>48</v>
      </c>
      <c r="W524" s="12">
        <v>1.65</v>
      </c>
      <c r="X524" s="12">
        <f t="shared" si="99"/>
        <v>1.35</v>
      </c>
      <c r="Y524" s="13"/>
      <c r="Z524" s="7">
        <f t="shared" si="102"/>
        <v>0</v>
      </c>
      <c r="AA524">
        <f t="shared" si="103"/>
        <v>10</v>
      </c>
      <c r="AB524">
        <f t="shared" si="104"/>
        <v>0</v>
      </c>
      <c r="AC524">
        <f t="shared" si="105"/>
        <v>0</v>
      </c>
      <c r="AD524" s="7">
        <f t="shared" si="106"/>
        <v>60</v>
      </c>
      <c r="AE524" s="7" t="str">
        <f t="shared" si="107"/>
        <v>HT Under 1.5 Goals</v>
      </c>
      <c r="AF524" s="14"/>
      <c r="AG524" s="14" t="str">
        <f t="shared" si="108"/>
        <v>HT Over 0.5 Goals</v>
      </c>
      <c r="AH524" s="14" t="str">
        <f t="shared" si="109"/>
        <v>LOST</v>
      </c>
      <c r="AI524" s="14"/>
      <c r="AJ524" s="14" t="str">
        <f t="shared" si="100"/>
        <v>LOST</v>
      </c>
      <c r="AL524" s="7" t="str">
        <f t="shared" si="110"/>
        <v>…</v>
      </c>
      <c r="AM524" s="21">
        <f t="shared" si="101"/>
        <v>69.25</v>
      </c>
    </row>
    <row r="525" spans="3:39">
      <c r="D525" s="10" t="s">
        <v>70</v>
      </c>
      <c r="E525" s="6" t="s">
        <v>93</v>
      </c>
      <c r="F525" s="10" t="s">
        <v>71</v>
      </c>
      <c r="G525" s="7" t="s">
        <v>4</v>
      </c>
      <c r="H525" s="10" t="s">
        <v>926</v>
      </c>
      <c r="I525" s="7">
        <v>21</v>
      </c>
      <c r="J525" s="7">
        <v>64</v>
      </c>
      <c r="K525" s="7">
        <v>15</v>
      </c>
      <c r="L525" s="7" t="s">
        <v>16</v>
      </c>
      <c r="M525" s="7" t="s">
        <v>16</v>
      </c>
      <c r="N525" s="7">
        <v>6</v>
      </c>
      <c r="O525" s="6" t="s">
        <v>24</v>
      </c>
      <c r="P525" s="6" t="s">
        <v>120</v>
      </c>
      <c r="Q525" s="7" t="b">
        <v>1</v>
      </c>
      <c r="R525" s="7" t="b">
        <v>1</v>
      </c>
      <c r="S525" s="7" t="b">
        <v>1</v>
      </c>
      <c r="T525" s="7" t="b">
        <v>1</v>
      </c>
      <c r="U525" s="11">
        <v>77</v>
      </c>
      <c r="V525" s="11" t="s">
        <v>20</v>
      </c>
      <c r="W525" s="12">
        <v>1.5</v>
      </c>
      <c r="X525" s="12">
        <f t="shared" si="99"/>
        <v>1.3</v>
      </c>
      <c r="Y525" s="13"/>
      <c r="Z525" s="7">
        <f t="shared" si="102"/>
        <v>10</v>
      </c>
      <c r="AA525">
        <f t="shared" si="103"/>
        <v>10</v>
      </c>
      <c r="AB525">
        <f t="shared" si="104"/>
        <v>10</v>
      </c>
      <c r="AC525">
        <f t="shared" si="105"/>
        <v>10</v>
      </c>
      <c r="AD525" s="7">
        <f t="shared" si="106"/>
        <v>90</v>
      </c>
      <c r="AE525" s="7" t="str">
        <f t="shared" si="107"/>
        <v>HT Under 1.5 Goals</v>
      </c>
      <c r="AF525" s="14"/>
      <c r="AG525" s="14" t="str">
        <f t="shared" si="108"/>
        <v>HT Under 1.5 Goals</v>
      </c>
      <c r="AH525" s="14" t="str">
        <f t="shared" si="109"/>
        <v>WON</v>
      </c>
      <c r="AI525" s="14"/>
      <c r="AJ525" s="14" t="str">
        <f t="shared" si="100"/>
        <v>WON</v>
      </c>
      <c r="AL525" s="7" t="str">
        <f t="shared" si="110"/>
        <v>…</v>
      </c>
      <c r="AM525" s="21">
        <f t="shared" si="101"/>
        <v>89.4</v>
      </c>
    </row>
    <row r="526" spans="3:39">
      <c r="D526" s="10" t="s">
        <v>70</v>
      </c>
      <c r="E526" s="6" t="s">
        <v>93</v>
      </c>
      <c r="F526" s="10" t="s">
        <v>927</v>
      </c>
      <c r="G526" s="7" t="s">
        <v>4</v>
      </c>
      <c r="H526" s="10" t="s">
        <v>74</v>
      </c>
      <c r="I526" s="7">
        <v>35</v>
      </c>
      <c r="J526" s="7">
        <v>47</v>
      </c>
      <c r="K526" s="7">
        <v>18</v>
      </c>
      <c r="L526" s="7" t="s">
        <v>16</v>
      </c>
      <c r="M526" s="7">
        <v>1</v>
      </c>
      <c r="N526" s="7">
        <v>17</v>
      </c>
      <c r="O526" s="6" t="s">
        <v>120</v>
      </c>
      <c r="P526" s="6" t="s">
        <v>69</v>
      </c>
      <c r="Q526" s="7">
        <v>47</v>
      </c>
      <c r="R526" s="7" t="b">
        <v>1</v>
      </c>
      <c r="S526" s="7" t="s">
        <v>19</v>
      </c>
      <c r="T526" s="7" t="s">
        <v>19</v>
      </c>
      <c r="U526" s="11">
        <v>57</v>
      </c>
      <c r="V526" s="11" t="s">
        <v>48</v>
      </c>
      <c r="W526" s="12">
        <v>1.65</v>
      </c>
      <c r="X526" s="12">
        <f t="shared" si="99"/>
        <v>1.35</v>
      </c>
      <c r="Y526" s="13"/>
      <c r="Z526" s="7">
        <f t="shared" si="102"/>
        <v>0</v>
      </c>
      <c r="AA526">
        <f t="shared" si="103"/>
        <v>0</v>
      </c>
      <c r="AB526">
        <f t="shared" si="104"/>
        <v>5</v>
      </c>
      <c r="AC526">
        <f t="shared" si="105"/>
        <v>0</v>
      </c>
      <c r="AD526" s="7">
        <f t="shared" si="106"/>
        <v>55</v>
      </c>
      <c r="AE526" s="7" t="str">
        <f t="shared" si="107"/>
        <v>HT Over 0.5 Goals</v>
      </c>
      <c r="AF526" s="14"/>
      <c r="AG526" s="14" t="str">
        <f t="shared" si="108"/>
        <v>HT Under 1.5 Goals</v>
      </c>
      <c r="AH526" s="14" t="str">
        <f t="shared" si="109"/>
        <v>WON</v>
      </c>
      <c r="AI526" s="14"/>
      <c r="AJ526" s="14" t="str">
        <f t="shared" si="100"/>
        <v>WON</v>
      </c>
      <c r="AL526" s="7" t="str">
        <f t="shared" si="110"/>
        <v>…</v>
      </c>
      <c r="AM526" s="21">
        <f t="shared" si="101"/>
        <v>51.4</v>
      </c>
    </row>
    <row r="527" spans="3:39">
      <c r="D527" s="10" t="s">
        <v>430</v>
      </c>
      <c r="E527" s="6" t="s">
        <v>93</v>
      </c>
      <c r="F527" s="10" t="s">
        <v>724</v>
      </c>
      <c r="G527" s="7" t="s">
        <v>4</v>
      </c>
      <c r="H527" s="10" t="s">
        <v>723</v>
      </c>
      <c r="I527" s="7">
        <v>14</v>
      </c>
      <c r="J527" s="7">
        <v>55</v>
      </c>
      <c r="K527" s="7">
        <v>31</v>
      </c>
      <c r="L527" s="7" t="s">
        <v>16</v>
      </c>
      <c r="M527" s="7" t="s">
        <v>16</v>
      </c>
      <c r="N527" s="7">
        <v>17</v>
      </c>
      <c r="O527" s="6" t="s">
        <v>24</v>
      </c>
      <c r="P527" s="6" t="s">
        <v>24</v>
      </c>
      <c r="Q527" s="7" t="b">
        <v>1</v>
      </c>
      <c r="R527" s="7" t="b">
        <v>1</v>
      </c>
      <c r="S527" s="7" t="b">
        <v>1</v>
      </c>
      <c r="T527" s="7" t="s">
        <v>19</v>
      </c>
      <c r="U527" s="11">
        <v>61</v>
      </c>
      <c r="V527" s="11" t="s">
        <v>20</v>
      </c>
      <c r="W527" s="12">
        <v>1.65</v>
      </c>
      <c r="X527" s="12">
        <f t="shared" si="99"/>
        <v>1.35</v>
      </c>
      <c r="Y527" s="13"/>
      <c r="Z527" s="7">
        <f t="shared" si="102"/>
        <v>10</v>
      </c>
      <c r="AA527">
        <f t="shared" si="103"/>
        <v>0</v>
      </c>
      <c r="AB527">
        <f t="shared" si="104"/>
        <v>10</v>
      </c>
      <c r="AC527">
        <f t="shared" si="105"/>
        <v>10</v>
      </c>
      <c r="AD527" s="7">
        <f t="shared" si="106"/>
        <v>80</v>
      </c>
      <c r="AE527" s="7" t="str">
        <f t="shared" si="107"/>
        <v>HT Under 1.5 Goals</v>
      </c>
      <c r="AF527" s="14"/>
      <c r="AG527" s="14" t="str">
        <f t="shared" si="108"/>
        <v>HT Under 1.5 Goals</v>
      </c>
      <c r="AH527" s="14" t="str">
        <f t="shared" si="109"/>
        <v>WON</v>
      </c>
      <c r="AI527" s="14"/>
      <c r="AJ527" s="14" t="str">
        <f t="shared" si="100"/>
        <v>WON</v>
      </c>
      <c r="AL527" s="7" t="str">
        <f t="shared" si="110"/>
        <v>…</v>
      </c>
      <c r="AM527" s="21">
        <f t="shared" si="101"/>
        <v>74.387500000000003</v>
      </c>
    </row>
    <row r="528" spans="3:39">
      <c r="D528" s="10" t="s">
        <v>409</v>
      </c>
      <c r="E528" s="6" t="s">
        <v>93</v>
      </c>
      <c r="F528" s="10" t="s">
        <v>789</v>
      </c>
      <c r="G528" s="7" t="s">
        <v>4</v>
      </c>
      <c r="H528" s="10" t="s">
        <v>410</v>
      </c>
      <c r="I528" s="7">
        <v>11</v>
      </c>
      <c r="J528" s="7">
        <v>64</v>
      </c>
      <c r="K528" s="7">
        <v>25</v>
      </c>
      <c r="L528" s="7" t="s">
        <v>16</v>
      </c>
      <c r="M528" s="7" t="s">
        <v>16</v>
      </c>
      <c r="N528" s="7">
        <v>14</v>
      </c>
      <c r="O528" s="6" t="s">
        <v>24</v>
      </c>
      <c r="P528" s="6" t="s">
        <v>24</v>
      </c>
      <c r="Q528" s="7" t="b">
        <v>1</v>
      </c>
      <c r="R528" s="7" t="b">
        <v>1</v>
      </c>
      <c r="S528" s="7" t="b">
        <v>1</v>
      </c>
      <c r="T528" s="7" t="s">
        <v>19</v>
      </c>
      <c r="U528" s="11">
        <v>66</v>
      </c>
      <c r="V528" s="11" t="s">
        <v>42</v>
      </c>
      <c r="W528" s="12">
        <v>1.5</v>
      </c>
      <c r="X528" s="12">
        <f t="shared" si="99"/>
        <v>1.3</v>
      </c>
      <c r="Y528" s="13"/>
      <c r="Z528" s="7">
        <f t="shared" si="102"/>
        <v>10</v>
      </c>
      <c r="AA528">
        <f t="shared" si="103"/>
        <v>5</v>
      </c>
      <c r="AB528">
        <f t="shared" si="104"/>
        <v>10</v>
      </c>
      <c r="AC528">
        <f t="shared" si="105"/>
        <v>5</v>
      </c>
      <c r="AD528" s="7">
        <f t="shared" si="106"/>
        <v>80</v>
      </c>
      <c r="AE528" s="7" t="str">
        <f t="shared" si="107"/>
        <v>HT Under 1.5 Goals</v>
      </c>
      <c r="AF528" s="14"/>
      <c r="AG528" s="14" t="str">
        <f t="shared" si="108"/>
        <v>HT Under 1.5 Goals</v>
      </c>
      <c r="AH528" s="14" t="str">
        <f t="shared" si="109"/>
        <v>WON</v>
      </c>
      <c r="AI528" s="14"/>
      <c r="AJ528" s="14" t="str">
        <f t="shared" si="100"/>
        <v>WON</v>
      </c>
      <c r="AL528" s="7" t="str">
        <f t="shared" si="110"/>
        <v>…</v>
      </c>
      <c r="AM528" s="21">
        <f t="shared" si="101"/>
        <v>79.2</v>
      </c>
    </row>
    <row r="529" spans="3:39">
      <c r="C529" t="s">
        <v>11</v>
      </c>
      <c r="D529" s="10" t="s">
        <v>38</v>
      </c>
      <c r="E529" s="6" t="s">
        <v>93</v>
      </c>
      <c r="F529" s="10" t="s">
        <v>224</v>
      </c>
      <c r="G529" s="7" t="s">
        <v>4</v>
      </c>
      <c r="H529" s="10" t="s">
        <v>485</v>
      </c>
      <c r="I529" s="7">
        <v>25</v>
      </c>
      <c r="J529" s="7">
        <v>54</v>
      </c>
      <c r="K529" s="7">
        <v>21</v>
      </c>
      <c r="L529" s="7" t="s">
        <v>16</v>
      </c>
      <c r="M529" s="7">
        <v>1</v>
      </c>
      <c r="N529" s="7">
        <v>4</v>
      </c>
      <c r="O529" s="6" t="s">
        <v>24</v>
      </c>
      <c r="P529" s="6" t="s">
        <v>33</v>
      </c>
      <c r="Q529" s="7" t="b">
        <v>1</v>
      </c>
      <c r="R529" s="7" t="b">
        <v>1</v>
      </c>
      <c r="S529" s="7" t="s">
        <v>19</v>
      </c>
      <c r="T529" s="7" t="b">
        <v>1</v>
      </c>
      <c r="U529" s="11">
        <v>53</v>
      </c>
      <c r="V529" s="11" t="s">
        <v>48</v>
      </c>
      <c r="W529" s="12">
        <v>1.6</v>
      </c>
      <c r="X529" s="12">
        <f t="shared" si="99"/>
        <v>1.3</v>
      </c>
      <c r="Y529" s="13"/>
      <c r="Z529" s="7">
        <f t="shared" si="102"/>
        <v>10</v>
      </c>
      <c r="AA529">
        <f t="shared" si="103"/>
        <v>10</v>
      </c>
      <c r="AB529">
        <f t="shared" si="104"/>
        <v>5</v>
      </c>
      <c r="AC529">
        <f t="shared" si="105"/>
        <v>0</v>
      </c>
      <c r="AD529" s="7">
        <f t="shared" si="106"/>
        <v>75</v>
      </c>
      <c r="AE529" s="7" t="str">
        <f t="shared" si="107"/>
        <v>HT Under 1.5 Goals</v>
      </c>
      <c r="AF529" s="14"/>
      <c r="AG529" s="14" t="str">
        <f t="shared" si="108"/>
        <v>HT Under 1.5 Goals</v>
      </c>
      <c r="AH529" s="14" t="str">
        <f t="shared" si="109"/>
        <v>WON</v>
      </c>
      <c r="AI529" s="14"/>
      <c r="AJ529" s="14" t="str">
        <f t="shared" si="100"/>
        <v>WON</v>
      </c>
      <c r="AL529" s="7" t="str">
        <f t="shared" si="110"/>
        <v>Prime</v>
      </c>
      <c r="AM529" s="21">
        <f t="shared" si="101"/>
        <v>78.474999999999994</v>
      </c>
    </row>
    <row r="530" spans="3:39">
      <c r="C530" t="s">
        <v>11</v>
      </c>
      <c r="D530" s="10" t="s">
        <v>81</v>
      </c>
      <c r="E530" s="6" t="s">
        <v>93</v>
      </c>
      <c r="F530" s="10" t="s">
        <v>928</v>
      </c>
      <c r="G530" s="7" t="s">
        <v>4</v>
      </c>
      <c r="H530" s="10" t="s">
        <v>929</v>
      </c>
      <c r="I530" s="7">
        <v>18</v>
      </c>
      <c r="J530" s="7">
        <v>54</v>
      </c>
      <c r="K530" s="7">
        <v>28</v>
      </c>
      <c r="L530" s="7" t="s">
        <v>16</v>
      </c>
      <c r="M530" s="7" t="s">
        <v>16</v>
      </c>
      <c r="N530" s="7">
        <v>10</v>
      </c>
      <c r="O530" s="6" t="s">
        <v>24</v>
      </c>
      <c r="P530" s="6" t="s">
        <v>24</v>
      </c>
      <c r="Q530" s="7" t="b">
        <v>1</v>
      </c>
      <c r="R530" s="7" t="b">
        <v>1</v>
      </c>
      <c r="S530" s="7" t="b">
        <v>1</v>
      </c>
      <c r="T530" s="7" t="s">
        <v>19</v>
      </c>
      <c r="U530" s="11">
        <v>80</v>
      </c>
      <c r="V530" s="11"/>
      <c r="W530" s="12">
        <v>1.55</v>
      </c>
      <c r="X530" s="12">
        <f t="shared" si="99"/>
        <v>1.3</v>
      </c>
      <c r="Y530" s="13"/>
      <c r="Z530" s="7">
        <f t="shared" si="102"/>
        <v>10</v>
      </c>
      <c r="AA530">
        <f t="shared" si="103"/>
        <v>5</v>
      </c>
      <c r="AB530">
        <f t="shared" si="104"/>
        <v>10</v>
      </c>
      <c r="AC530">
        <f t="shared" si="105"/>
        <v>0</v>
      </c>
      <c r="AD530" s="7">
        <f t="shared" si="106"/>
        <v>75</v>
      </c>
      <c r="AE530" s="7" t="str">
        <f t="shared" si="107"/>
        <v>HT Under 1.5 Goals</v>
      </c>
      <c r="AF530" s="14"/>
      <c r="AG530" s="14" t="str">
        <f t="shared" si="108"/>
        <v>HT Under 1.5 Goals</v>
      </c>
      <c r="AH530" s="14" t="str">
        <f t="shared" si="109"/>
        <v>WON</v>
      </c>
      <c r="AI530" s="14"/>
      <c r="AJ530" s="14" t="str">
        <f t="shared" si="100"/>
        <v>WON</v>
      </c>
      <c r="AL530" s="7" t="str">
        <f t="shared" si="110"/>
        <v>Prime</v>
      </c>
      <c r="AM530" s="21">
        <f t="shared" si="101"/>
        <v>82.875</v>
      </c>
    </row>
    <row r="531" spans="3:39">
      <c r="C531" t="s">
        <v>11</v>
      </c>
      <c r="D531" s="10" t="s">
        <v>81</v>
      </c>
      <c r="E531" s="6" t="s">
        <v>93</v>
      </c>
      <c r="F531" s="10" t="s">
        <v>930</v>
      </c>
      <c r="G531" s="7" t="s">
        <v>4</v>
      </c>
      <c r="H531" s="10" t="s">
        <v>931</v>
      </c>
      <c r="I531" s="7">
        <v>33</v>
      </c>
      <c r="J531" s="7">
        <v>46</v>
      </c>
      <c r="K531" s="7">
        <v>21</v>
      </c>
      <c r="L531" s="7" t="s">
        <v>16</v>
      </c>
      <c r="M531" s="7">
        <v>1</v>
      </c>
      <c r="N531" s="7">
        <v>12</v>
      </c>
      <c r="O531" s="6" t="s">
        <v>75</v>
      </c>
      <c r="P531" s="6" t="s">
        <v>75</v>
      </c>
      <c r="Q531" s="7">
        <v>46</v>
      </c>
      <c r="R531" s="7" t="b">
        <v>1</v>
      </c>
      <c r="S531" s="7" t="s">
        <v>19</v>
      </c>
      <c r="T531" s="7" t="s">
        <v>19</v>
      </c>
      <c r="U531" s="11">
        <v>49</v>
      </c>
      <c r="V531" s="11"/>
      <c r="W531" s="12">
        <v>1.45</v>
      </c>
      <c r="X531" s="12">
        <f t="shared" si="99"/>
        <v>1.25</v>
      </c>
      <c r="Y531" s="13"/>
      <c r="Z531" s="7">
        <f t="shared" si="102"/>
        <v>0</v>
      </c>
      <c r="AA531">
        <f t="shared" si="103"/>
        <v>5</v>
      </c>
      <c r="AB531">
        <f t="shared" si="104"/>
        <v>5</v>
      </c>
      <c r="AC531">
        <f t="shared" si="105"/>
        <v>0</v>
      </c>
      <c r="AD531" s="7">
        <f t="shared" si="106"/>
        <v>60</v>
      </c>
      <c r="AE531" s="7" t="str">
        <f t="shared" si="107"/>
        <v>HT Under 1.5 Goals</v>
      </c>
      <c r="AF531" s="14"/>
      <c r="AG531" s="14" t="str">
        <f t="shared" si="108"/>
        <v>HT Over 0.5 Goals</v>
      </c>
      <c r="AH531" s="14" t="str">
        <f t="shared" si="109"/>
        <v>LOST</v>
      </c>
      <c r="AI531" s="14"/>
      <c r="AJ531" s="14" t="str">
        <f t="shared" si="100"/>
        <v>LOST</v>
      </c>
      <c r="AL531" s="7" t="str">
        <f t="shared" si="110"/>
        <v>…</v>
      </c>
      <c r="AM531" s="21">
        <f t="shared" si="101"/>
        <v>43</v>
      </c>
    </row>
    <row r="532" spans="3:39">
      <c r="C532" t="s">
        <v>11</v>
      </c>
      <c r="D532" s="10" t="s">
        <v>163</v>
      </c>
      <c r="E532" s="6" t="s">
        <v>93</v>
      </c>
      <c r="F532" s="10" t="s">
        <v>932</v>
      </c>
      <c r="G532" s="7" t="s">
        <v>4</v>
      </c>
      <c r="H532" s="10" t="s">
        <v>933</v>
      </c>
      <c r="I532" s="7">
        <v>27</v>
      </c>
      <c r="J532" s="7">
        <v>61</v>
      </c>
      <c r="K532" s="7">
        <v>13</v>
      </c>
      <c r="L532" s="7" t="s">
        <v>16</v>
      </c>
      <c r="M532" s="7">
        <v>1</v>
      </c>
      <c r="N532" s="7">
        <v>14</v>
      </c>
      <c r="O532" s="6" t="s">
        <v>17</v>
      </c>
      <c r="P532" s="6" t="s">
        <v>301</v>
      </c>
      <c r="Q532" s="7" t="b">
        <v>1</v>
      </c>
      <c r="R532" s="7" t="b">
        <v>1</v>
      </c>
      <c r="S532" s="7" t="s">
        <v>19</v>
      </c>
      <c r="T532" s="7" t="s">
        <v>19</v>
      </c>
      <c r="U532" s="11">
        <v>70</v>
      </c>
      <c r="V532" s="11" t="s">
        <v>20</v>
      </c>
      <c r="W532" s="12">
        <v>1.4</v>
      </c>
      <c r="X532" s="12">
        <f t="shared" si="99"/>
        <v>1.25</v>
      </c>
      <c r="Y532" s="13"/>
      <c r="Z532" s="7">
        <f t="shared" si="102"/>
        <v>10</v>
      </c>
      <c r="AA532">
        <f t="shared" si="103"/>
        <v>5</v>
      </c>
      <c r="AB532">
        <f t="shared" si="104"/>
        <v>10</v>
      </c>
      <c r="AC532">
        <f t="shared" si="105"/>
        <v>10</v>
      </c>
      <c r="AD532" s="7">
        <f t="shared" si="106"/>
        <v>85</v>
      </c>
      <c r="AE532" s="7" t="str">
        <f t="shared" si="107"/>
        <v>HT Under 1.5 Goals</v>
      </c>
      <c r="AF532" s="14"/>
      <c r="AG532" s="14" t="str">
        <f t="shared" si="108"/>
        <v>HT Over 0.5 Goals</v>
      </c>
      <c r="AH532" s="14" t="str">
        <f t="shared" si="109"/>
        <v>LOST</v>
      </c>
      <c r="AI532" s="14"/>
      <c r="AJ532" s="14" t="str">
        <f t="shared" si="100"/>
        <v>LOST</v>
      </c>
      <c r="AL532" s="7" t="str">
        <f t="shared" si="110"/>
        <v>…</v>
      </c>
      <c r="AM532" s="21">
        <f t="shared" si="101"/>
        <v>74.0625</v>
      </c>
    </row>
    <row r="533" spans="3:39">
      <c r="C533" t="s">
        <v>11</v>
      </c>
      <c r="D533" s="10" t="s">
        <v>163</v>
      </c>
      <c r="E533" s="6" t="s">
        <v>93</v>
      </c>
      <c r="F533" s="10" t="s">
        <v>934</v>
      </c>
      <c r="G533" s="7" t="s">
        <v>4</v>
      </c>
      <c r="H533" s="10" t="s">
        <v>935</v>
      </c>
      <c r="I533" s="7">
        <v>27</v>
      </c>
      <c r="J533" s="7">
        <v>53</v>
      </c>
      <c r="K533" s="7">
        <v>20</v>
      </c>
      <c r="L533" s="7" t="s">
        <v>16</v>
      </c>
      <c r="M533" s="7">
        <v>1</v>
      </c>
      <c r="N533" s="7">
        <v>7</v>
      </c>
      <c r="O533" s="6" t="s">
        <v>24</v>
      </c>
      <c r="P533" s="6" t="s">
        <v>61</v>
      </c>
      <c r="Q533" s="7" t="b">
        <v>1</v>
      </c>
      <c r="R533" s="7" t="b">
        <v>1</v>
      </c>
      <c r="S533" s="7" t="s">
        <v>19</v>
      </c>
      <c r="T533" s="7" t="s">
        <v>19</v>
      </c>
      <c r="U533" s="11">
        <v>55</v>
      </c>
      <c r="V533" s="11" t="s">
        <v>42</v>
      </c>
      <c r="W533" s="12">
        <v>1.65</v>
      </c>
      <c r="X533" s="12">
        <f t="shared" si="99"/>
        <v>1.35</v>
      </c>
      <c r="Y533" s="13"/>
      <c r="Z533" s="7">
        <f t="shared" si="102"/>
        <v>10</v>
      </c>
      <c r="AA533">
        <f t="shared" si="103"/>
        <v>10</v>
      </c>
      <c r="AB533">
        <f t="shared" si="104"/>
        <v>5</v>
      </c>
      <c r="AC533">
        <f t="shared" si="105"/>
        <v>5</v>
      </c>
      <c r="AD533" s="7">
        <f t="shared" si="106"/>
        <v>80</v>
      </c>
      <c r="AE533" s="7" t="str">
        <f t="shared" si="107"/>
        <v>HT Under 1.5 Goals</v>
      </c>
      <c r="AF533" s="14"/>
      <c r="AG533" s="14" t="str">
        <f t="shared" si="108"/>
        <v>HT Under 1.5 Goals</v>
      </c>
      <c r="AH533" s="14" t="str">
        <f t="shared" si="109"/>
        <v>WON</v>
      </c>
      <c r="AI533" s="14"/>
      <c r="AJ533" s="14" t="str">
        <f t="shared" si="100"/>
        <v>WON</v>
      </c>
      <c r="AL533" s="7" t="str">
        <f t="shared" si="110"/>
        <v>Prime</v>
      </c>
      <c r="AM533" s="21">
        <f t="shared" si="101"/>
        <v>75.5625</v>
      </c>
    </row>
    <row r="534" spans="3:39">
      <c r="C534" t="s">
        <v>11</v>
      </c>
      <c r="D534" s="10" t="s">
        <v>163</v>
      </c>
      <c r="E534" s="6" t="s">
        <v>93</v>
      </c>
      <c r="F534" s="10" t="s">
        <v>936</v>
      </c>
      <c r="G534" s="7" t="s">
        <v>4</v>
      </c>
      <c r="H534" s="10" t="s">
        <v>937</v>
      </c>
      <c r="I534" s="7">
        <v>14</v>
      </c>
      <c r="J534" s="7">
        <v>48</v>
      </c>
      <c r="K534" s="7">
        <v>38</v>
      </c>
      <c r="L534" s="7" t="s">
        <v>16</v>
      </c>
      <c r="M534" s="7">
        <v>2</v>
      </c>
      <c r="N534" s="7">
        <v>24</v>
      </c>
      <c r="O534" s="6" t="s">
        <v>24</v>
      </c>
      <c r="P534" s="6" t="s">
        <v>24</v>
      </c>
      <c r="Q534" s="7">
        <v>48</v>
      </c>
      <c r="R534" s="7" t="b">
        <v>1</v>
      </c>
      <c r="S534" s="7" t="s">
        <v>19</v>
      </c>
      <c r="T534" s="7" t="s">
        <v>19</v>
      </c>
      <c r="U534" s="11">
        <v>71</v>
      </c>
      <c r="V534" s="11" t="s">
        <v>42</v>
      </c>
      <c r="W534" s="12">
        <v>1.55</v>
      </c>
      <c r="X534" s="12">
        <f t="shared" si="99"/>
        <v>1.3</v>
      </c>
      <c r="Y534" s="13"/>
      <c r="Z534" s="7">
        <f t="shared" si="102"/>
        <v>0</v>
      </c>
      <c r="AA534">
        <f t="shared" si="103"/>
        <v>0</v>
      </c>
      <c r="AB534">
        <f t="shared" si="104"/>
        <v>10</v>
      </c>
      <c r="AC534">
        <f t="shared" si="105"/>
        <v>5</v>
      </c>
      <c r="AD534" s="7">
        <f t="shared" si="106"/>
        <v>65</v>
      </c>
      <c r="AE534" s="7" t="str">
        <f t="shared" si="107"/>
        <v>HT Under 1.5 Goals</v>
      </c>
      <c r="AF534" s="14"/>
      <c r="AG534" s="14" t="str">
        <f t="shared" si="108"/>
        <v>HT Under 1.5 Goals</v>
      </c>
      <c r="AH534" s="14" t="str">
        <f t="shared" si="109"/>
        <v>WON</v>
      </c>
      <c r="AI534" s="14"/>
      <c r="AJ534" s="14" t="str">
        <f t="shared" si="100"/>
        <v>WON</v>
      </c>
      <c r="AL534" s="7" t="str">
        <f t="shared" si="110"/>
        <v>…</v>
      </c>
      <c r="AM534" s="21">
        <f t="shared" si="101"/>
        <v>54.2</v>
      </c>
    </row>
    <row r="535" spans="3:39">
      <c r="C535" t="s">
        <v>11</v>
      </c>
      <c r="D535" s="10" t="s">
        <v>163</v>
      </c>
      <c r="E535" s="6" t="s">
        <v>93</v>
      </c>
      <c r="F535" s="10" t="s">
        <v>938</v>
      </c>
      <c r="G535" s="7" t="s">
        <v>4</v>
      </c>
      <c r="H535" s="10" t="s">
        <v>166</v>
      </c>
      <c r="I535" s="7">
        <v>34</v>
      </c>
      <c r="J535" s="7">
        <v>52</v>
      </c>
      <c r="K535" s="7">
        <v>14</v>
      </c>
      <c r="L535" s="7" t="s">
        <v>16</v>
      </c>
      <c r="M535" s="7">
        <v>1</v>
      </c>
      <c r="N535" s="7">
        <v>20</v>
      </c>
      <c r="O535" s="6" t="s">
        <v>24</v>
      </c>
      <c r="P535" s="6" t="s">
        <v>17</v>
      </c>
      <c r="Q535" s="7">
        <v>52</v>
      </c>
      <c r="R535" s="7" t="b">
        <v>1</v>
      </c>
      <c r="S535" s="7" t="s">
        <v>19</v>
      </c>
      <c r="T535" s="7" t="s">
        <v>19</v>
      </c>
      <c r="U535" s="11">
        <v>72</v>
      </c>
      <c r="V535" s="11" t="s">
        <v>42</v>
      </c>
      <c r="W535" s="12">
        <v>1.6</v>
      </c>
      <c r="X535" s="12">
        <f t="shared" si="99"/>
        <v>1.3</v>
      </c>
      <c r="Y535" s="13"/>
      <c r="Z535" s="7">
        <f t="shared" si="102"/>
        <v>0</v>
      </c>
      <c r="AA535">
        <f t="shared" si="103"/>
        <v>0</v>
      </c>
      <c r="AB535">
        <f t="shared" si="104"/>
        <v>10</v>
      </c>
      <c r="AC535">
        <f t="shared" si="105"/>
        <v>5</v>
      </c>
      <c r="AD535" s="7">
        <f t="shared" si="106"/>
        <v>65</v>
      </c>
      <c r="AE535" s="7" t="str">
        <f t="shared" si="107"/>
        <v>HT Under 1.5 Goals</v>
      </c>
      <c r="AF535" s="14"/>
      <c r="AG535" s="14" t="str">
        <f t="shared" si="108"/>
        <v>HT Under 1.5 Goals</v>
      </c>
      <c r="AH535" s="14" t="str">
        <f t="shared" si="109"/>
        <v>WON</v>
      </c>
      <c r="AI535" s="14"/>
      <c r="AJ535" s="14" t="str">
        <f t="shared" si="100"/>
        <v>WON</v>
      </c>
      <c r="AL535" s="7" t="str">
        <f t="shared" si="110"/>
        <v>…</v>
      </c>
      <c r="AM535" s="21">
        <f t="shared" si="101"/>
        <v>70.650000000000006</v>
      </c>
    </row>
    <row r="536" spans="3:39">
      <c r="C536" t="s">
        <v>11</v>
      </c>
      <c r="D536" s="10" t="s">
        <v>163</v>
      </c>
      <c r="E536" s="6" t="s">
        <v>93</v>
      </c>
      <c r="F536" s="10" t="s">
        <v>939</v>
      </c>
      <c r="G536" s="7" t="s">
        <v>4</v>
      </c>
      <c r="H536" s="10" t="s">
        <v>940</v>
      </c>
      <c r="I536" s="7">
        <v>28</v>
      </c>
      <c r="J536" s="7">
        <v>52</v>
      </c>
      <c r="K536" s="7">
        <v>20</v>
      </c>
      <c r="L536" s="7" t="s">
        <v>16</v>
      </c>
      <c r="M536" s="7">
        <v>1</v>
      </c>
      <c r="N536" s="7">
        <v>8</v>
      </c>
      <c r="O536" s="6" t="s">
        <v>24</v>
      </c>
      <c r="P536" s="6" t="s">
        <v>24</v>
      </c>
      <c r="Q536" s="7">
        <v>52</v>
      </c>
      <c r="R536" s="7" t="b">
        <v>1</v>
      </c>
      <c r="S536" s="7" t="s">
        <v>19</v>
      </c>
      <c r="T536" s="7" t="s">
        <v>19</v>
      </c>
      <c r="U536" s="11">
        <v>57</v>
      </c>
      <c r="V536" s="11" t="s">
        <v>42</v>
      </c>
      <c r="W536" s="12">
        <v>1.4</v>
      </c>
      <c r="X536" s="12">
        <f t="shared" si="99"/>
        <v>1.25</v>
      </c>
      <c r="Y536" s="13"/>
      <c r="Z536" s="7">
        <f t="shared" si="102"/>
        <v>0</v>
      </c>
      <c r="AA536">
        <f t="shared" si="103"/>
        <v>5</v>
      </c>
      <c r="AB536">
        <f t="shared" si="104"/>
        <v>5</v>
      </c>
      <c r="AC536">
        <f t="shared" si="105"/>
        <v>5</v>
      </c>
      <c r="AD536" s="7">
        <f t="shared" si="106"/>
        <v>65</v>
      </c>
      <c r="AE536" s="7" t="str">
        <f t="shared" si="107"/>
        <v>HT Under 1.5 Goals</v>
      </c>
      <c r="AF536" s="14"/>
      <c r="AG536" s="14" t="str">
        <f t="shared" si="108"/>
        <v>HT Under 1.5 Goals</v>
      </c>
      <c r="AH536" s="14" t="str">
        <f t="shared" si="109"/>
        <v>WON</v>
      </c>
      <c r="AI536" s="14"/>
      <c r="AJ536" s="14" t="str">
        <f t="shared" si="100"/>
        <v>WON</v>
      </c>
      <c r="AL536" s="7" t="str">
        <f t="shared" si="110"/>
        <v>…</v>
      </c>
      <c r="AM536" s="21">
        <f t="shared" si="101"/>
        <v>74.650000000000006</v>
      </c>
    </row>
    <row r="537" spans="3:39">
      <c r="C537" t="s">
        <v>11</v>
      </c>
      <c r="D537" s="10" t="s">
        <v>163</v>
      </c>
      <c r="E537" s="6" t="s">
        <v>93</v>
      </c>
      <c r="F537" s="10" t="s">
        <v>165</v>
      </c>
      <c r="G537" s="7" t="s">
        <v>4</v>
      </c>
      <c r="H537" s="10" t="s">
        <v>941</v>
      </c>
      <c r="I537" s="7">
        <v>31</v>
      </c>
      <c r="J537" s="7">
        <v>52</v>
      </c>
      <c r="K537" s="7">
        <v>18</v>
      </c>
      <c r="L537" s="7" t="s">
        <v>16</v>
      </c>
      <c r="M537" s="7">
        <v>1</v>
      </c>
      <c r="N537" s="7">
        <v>13</v>
      </c>
      <c r="O537" s="6" t="s">
        <v>69</v>
      </c>
      <c r="P537" s="6" t="s">
        <v>96</v>
      </c>
      <c r="Q537" s="7">
        <v>52</v>
      </c>
      <c r="R537" s="7" t="b">
        <v>1</v>
      </c>
      <c r="S537" s="7" t="s">
        <v>19</v>
      </c>
      <c r="T537" s="7" t="s">
        <v>19</v>
      </c>
      <c r="U537" s="11">
        <v>69</v>
      </c>
      <c r="V537" s="11" t="s">
        <v>42</v>
      </c>
      <c r="W537" s="12">
        <v>1.4</v>
      </c>
      <c r="X537" s="12">
        <f t="shared" si="99"/>
        <v>1.25</v>
      </c>
      <c r="Y537" s="13"/>
      <c r="Z537" s="7">
        <f t="shared" si="102"/>
        <v>0</v>
      </c>
      <c r="AA537">
        <f t="shared" si="103"/>
        <v>5</v>
      </c>
      <c r="AB537">
        <f t="shared" si="104"/>
        <v>10</v>
      </c>
      <c r="AC537">
        <f t="shared" si="105"/>
        <v>5</v>
      </c>
      <c r="AD537" s="7">
        <f t="shared" si="106"/>
        <v>70</v>
      </c>
      <c r="AE537" s="7" t="str">
        <f t="shared" si="107"/>
        <v>HT Under 1.5 Goals</v>
      </c>
      <c r="AF537" s="14"/>
      <c r="AG537" s="14" t="str">
        <f t="shared" si="108"/>
        <v>HT Over 0.5 Goals</v>
      </c>
      <c r="AH537" s="14" t="str">
        <f t="shared" si="109"/>
        <v>LOST</v>
      </c>
      <c r="AI537" s="14"/>
      <c r="AJ537" s="14" t="str">
        <f t="shared" si="100"/>
        <v>LOST</v>
      </c>
      <c r="AL537" s="7" t="str">
        <f t="shared" si="110"/>
        <v>…</v>
      </c>
      <c r="AM537" s="21">
        <f t="shared" si="101"/>
        <v>72.05</v>
      </c>
    </row>
    <row r="538" spans="3:39">
      <c r="C538" t="s">
        <v>11</v>
      </c>
      <c r="D538" s="10" t="s">
        <v>55</v>
      </c>
      <c r="E538" s="6" t="s">
        <v>102</v>
      </c>
      <c r="F538" s="10" t="s">
        <v>145</v>
      </c>
      <c r="G538" s="7" t="s">
        <v>4</v>
      </c>
      <c r="H538" s="10" t="s">
        <v>942</v>
      </c>
      <c r="I538" s="7">
        <v>21</v>
      </c>
      <c r="J538" s="7">
        <v>63</v>
      </c>
      <c r="K538" s="7">
        <v>16</v>
      </c>
      <c r="L538" s="7" t="s">
        <v>16</v>
      </c>
      <c r="M538" s="7" t="s">
        <v>16</v>
      </c>
      <c r="N538" s="7">
        <v>5</v>
      </c>
      <c r="O538" s="6" t="s">
        <v>24</v>
      </c>
      <c r="P538" s="6" t="s">
        <v>47</v>
      </c>
      <c r="Q538" s="7" t="b">
        <v>1</v>
      </c>
      <c r="R538" s="7" t="b">
        <v>1</v>
      </c>
      <c r="S538" s="7" t="b">
        <v>1</v>
      </c>
      <c r="T538" s="7" t="b">
        <v>1</v>
      </c>
      <c r="U538" s="11">
        <v>51</v>
      </c>
      <c r="V538" s="11" t="s">
        <v>20</v>
      </c>
      <c r="W538" s="12">
        <v>1.45</v>
      </c>
      <c r="X538" s="12">
        <f t="shared" si="99"/>
        <v>1.25</v>
      </c>
      <c r="Y538" s="13"/>
      <c r="Z538" s="7">
        <f t="shared" si="102"/>
        <v>10</v>
      </c>
      <c r="AA538">
        <f t="shared" si="103"/>
        <v>10</v>
      </c>
      <c r="AB538">
        <f t="shared" si="104"/>
        <v>5</v>
      </c>
      <c r="AC538">
        <f t="shared" si="105"/>
        <v>10</v>
      </c>
      <c r="AD538" s="7">
        <f t="shared" si="106"/>
        <v>85</v>
      </c>
      <c r="AE538" s="7" t="str">
        <f t="shared" si="107"/>
        <v>HT Under 1.5 Goals</v>
      </c>
      <c r="AF538" s="14"/>
      <c r="AG538" s="14" t="str">
        <f t="shared" si="108"/>
        <v>HT Under 1.5 Goals</v>
      </c>
      <c r="AH538" s="14" t="str">
        <f t="shared" si="109"/>
        <v>WON</v>
      </c>
      <c r="AI538" s="14"/>
      <c r="AJ538" s="14" t="str">
        <f t="shared" si="100"/>
        <v>WON</v>
      </c>
      <c r="AL538" s="7" t="str">
        <f t="shared" si="110"/>
        <v>Prime</v>
      </c>
      <c r="AM538" s="21">
        <f t="shared" si="101"/>
        <v>84.887500000000003</v>
      </c>
    </row>
    <row r="539" spans="3:39">
      <c r="C539" t="s">
        <v>11</v>
      </c>
      <c r="D539" s="10" t="s">
        <v>55</v>
      </c>
      <c r="E539" s="6" t="s">
        <v>102</v>
      </c>
      <c r="F539" s="10" t="s">
        <v>57</v>
      </c>
      <c r="G539" s="7" t="s">
        <v>4</v>
      </c>
      <c r="H539" s="10" t="s">
        <v>327</v>
      </c>
      <c r="I539" s="7">
        <v>20</v>
      </c>
      <c r="J539" s="7">
        <v>50</v>
      </c>
      <c r="K539" s="7">
        <v>30</v>
      </c>
      <c r="L539" s="7" t="s">
        <v>16</v>
      </c>
      <c r="M539" s="7" t="s">
        <v>16</v>
      </c>
      <c r="N539" s="7">
        <v>10</v>
      </c>
      <c r="O539" s="6" t="s">
        <v>24</v>
      </c>
      <c r="P539" s="6" t="s">
        <v>17</v>
      </c>
      <c r="Q539" s="7">
        <v>50</v>
      </c>
      <c r="R539" s="7" t="b">
        <v>1</v>
      </c>
      <c r="S539" s="7" t="b">
        <v>1</v>
      </c>
      <c r="T539" s="7" t="s">
        <v>19</v>
      </c>
      <c r="U539" s="11">
        <v>66</v>
      </c>
      <c r="V539" s="11" t="s">
        <v>20</v>
      </c>
      <c r="W539" s="12">
        <v>1.5</v>
      </c>
      <c r="X539" s="12">
        <f t="shared" si="99"/>
        <v>1.3</v>
      </c>
      <c r="Y539" s="13"/>
      <c r="Z539" s="7">
        <f t="shared" si="102"/>
        <v>0</v>
      </c>
      <c r="AA539">
        <f t="shared" si="103"/>
        <v>5</v>
      </c>
      <c r="AB539">
        <f t="shared" si="104"/>
        <v>10</v>
      </c>
      <c r="AC539">
        <f t="shared" si="105"/>
        <v>10</v>
      </c>
      <c r="AD539" s="7">
        <f t="shared" si="106"/>
        <v>75</v>
      </c>
      <c r="AE539" s="7" t="str">
        <f t="shared" si="107"/>
        <v>HT Under 1.5 Goals</v>
      </c>
      <c r="AF539" s="14"/>
      <c r="AG539" s="14" t="str">
        <f t="shared" si="108"/>
        <v>HT Under 1.5 Goals</v>
      </c>
      <c r="AH539" s="14" t="str">
        <f t="shared" si="109"/>
        <v>WON</v>
      </c>
      <c r="AI539" s="14"/>
      <c r="AJ539" s="14" t="str">
        <f t="shared" si="100"/>
        <v>WON</v>
      </c>
      <c r="AL539" s="7" t="str">
        <f t="shared" si="110"/>
        <v>…</v>
      </c>
      <c r="AM539" s="21">
        <f t="shared" si="101"/>
        <v>78.825000000000003</v>
      </c>
    </row>
    <row r="540" spans="3:39">
      <c r="C540" t="s">
        <v>11</v>
      </c>
      <c r="D540" s="10" t="s">
        <v>107</v>
      </c>
      <c r="E540" s="6" t="s">
        <v>108</v>
      </c>
      <c r="F540" s="10" t="s">
        <v>776</v>
      </c>
      <c r="G540" s="7" t="s">
        <v>4</v>
      </c>
      <c r="H540" s="10" t="s">
        <v>943</v>
      </c>
      <c r="I540" s="7">
        <v>24</v>
      </c>
      <c r="J540" s="7">
        <v>49</v>
      </c>
      <c r="K540" s="7">
        <v>27</v>
      </c>
      <c r="L540" s="7" t="s">
        <v>16</v>
      </c>
      <c r="M540" s="7" t="s">
        <v>16</v>
      </c>
      <c r="N540" s="7">
        <v>3</v>
      </c>
      <c r="O540" s="6" t="s">
        <v>47</v>
      </c>
      <c r="P540" s="6" t="s">
        <v>33</v>
      </c>
      <c r="Q540" s="7">
        <v>49</v>
      </c>
      <c r="R540" s="7" t="b">
        <v>1</v>
      </c>
      <c r="S540" s="7" t="b">
        <v>1</v>
      </c>
      <c r="T540" s="7" t="b">
        <v>1</v>
      </c>
      <c r="U540" s="11">
        <v>69</v>
      </c>
      <c r="V540" s="11" t="s">
        <v>42</v>
      </c>
      <c r="W540" s="12">
        <v>1.55</v>
      </c>
      <c r="X540" s="12">
        <f t="shared" si="99"/>
        <v>1.3</v>
      </c>
      <c r="Y540" s="13"/>
      <c r="Z540" s="7">
        <f t="shared" si="102"/>
        <v>0</v>
      </c>
      <c r="AA540">
        <f t="shared" si="103"/>
        <v>10</v>
      </c>
      <c r="AB540">
        <f t="shared" si="104"/>
        <v>10</v>
      </c>
      <c r="AC540">
        <f t="shared" si="105"/>
        <v>5</v>
      </c>
      <c r="AD540" s="7">
        <f t="shared" si="106"/>
        <v>75</v>
      </c>
      <c r="AE540" s="7" t="str">
        <f t="shared" si="107"/>
        <v>HT Under 1.5 Goals</v>
      </c>
      <c r="AF540" s="14"/>
      <c r="AG540" s="14" t="str">
        <f t="shared" si="108"/>
        <v>HT Under 1.5 Goals</v>
      </c>
      <c r="AH540" s="14" t="str">
        <f t="shared" si="109"/>
        <v>WON</v>
      </c>
      <c r="AI540" s="14"/>
      <c r="AJ540" s="14" t="str">
        <f t="shared" si="100"/>
        <v>WON</v>
      </c>
      <c r="AL540" s="7" t="str">
        <f t="shared" si="110"/>
        <v>…</v>
      </c>
      <c r="AM540" s="21">
        <f t="shared" si="101"/>
        <v>70.8</v>
      </c>
    </row>
    <row r="541" spans="3:39">
      <c r="C541" t="s">
        <v>11</v>
      </c>
      <c r="D541" s="10" t="s">
        <v>107</v>
      </c>
      <c r="E541" s="6" t="s">
        <v>108</v>
      </c>
      <c r="F541" s="10" t="s">
        <v>779</v>
      </c>
      <c r="G541" s="7" t="s">
        <v>4</v>
      </c>
      <c r="H541" s="10" t="s">
        <v>110</v>
      </c>
      <c r="I541" s="7">
        <v>23</v>
      </c>
      <c r="J541" s="7">
        <v>53</v>
      </c>
      <c r="K541" s="7">
        <v>23</v>
      </c>
      <c r="L541" s="7" t="s">
        <v>16</v>
      </c>
      <c r="M541" s="7">
        <v>2</v>
      </c>
      <c r="N541" s="7">
        <v>0</v>
      </c>
      <c r="O541" s="6" t="s">
        <v>24</v>
      </c>
      <c r="P541" s="6" t="s">
        <v>24</v>
      </c>
      <c r="Q541" s="7" t="b">
        <v>1</v>
      </c>
      <c r="R541" s="7" t="b">
        <v>1</v>
      </c>
      <c r="S541" s="7" t="s">
        <v>19</v>
      </c>
      <c r="T541" s="7" t="b">
        <v>1</v>
      </c>
      <c r="U541" s="11">
        <v>49</v>
      </c>
      <c r="V541" s="11" t="s">
        <v>48</v>
      </c>
      <c r="W541" s="12">
        <v>1.65</v>
      </c>
      <c r="X541" s="12">
        <f t="shared" si="99"/>
        <v>1.35</v>
      </c>
      <c r="Y541" s="13"/>
      <c r="Z541" s="7">
        <f t="shared" si="102"/>
        <v>10</v>
      </c>
      <c r="AA541">
        <f t="shared" si="103"/>
        <v>10</v>
      </c>
      <c r="AB541">
        <f t="shared" si="104"/>
        <v>5</v>
      </c>
      <c r="AC541">
        <f t="shared" si="105"/>
        <v>0</v>
      </c>
      <c r="AD541" s="7">
        <f t="shared" si="106"/>
        <v>75</v>
      </c>
      <c r="AE541" s="7" t="str">
        <f t="shared" si="107"/>
        <v>HT Under 1.5 Goals</v>
      </c>
      <c r="AF541" s="14"/>
      <c r="AG541" s="14" t="str">
        <f t="shared" si="108"/>
        <v>HT Under 1.5 Goals</v>
      </c>
      <c r="AH541" s="14" t="str">
        <f t="shared" si="109"/>
        <v>WON</v>
      </c>
      <c r="AI541" s="14"/>
      <c r="AJ541" s="14" t="str">
        <f t="shared" si="100"/>
        <v>WON</v>
      </c>
      <c r="AL541" s="7" t="str">
        <f t="shared" si="110"/>
        <v>Prime</v>
      </c>
      <c r="AM541" s="21">
        <f t="shared" si="101"/>
        <v>71.5625</v>
      </c>
    </row>
    <row r="542" spans="3:39">
      <c r="C542" t="s">
        <v>11</v>
      </c>
      <c r="D542" s="10" t="s">
        <v>231</v>
      </c>
      <c r="E542" s="6" t="s">
        <v>108</v>
      </c>
      <c r="F542" s="10" t="s">
        <v>328</v>
      </c>
      <c r="G542" s="7" t="s">
        <v>4</v>
      </c>
      <c r="H542" s="10" t="s">
        <v>944</v>
      </c>
      <c r="I542" s="7">
        <v>14</v>
      </c>
      <c r="J542" s="7">
        <v>46</v>
      </c>
      <c r="K542" s="7">
        <v>40</v>
      </c>
      <c r="L542" s="7" t="s">
        <v>16</v>
      </c>
      <c r="M542" s="7">
        <v>2</v>
      </c>
      <c r="N542" s="7">
        <v>26</v>
      </c>
      <c r="O542" s="6" t="s">
        <v>47</v>
      </c>
      <c r="P542" s="6" t="s">
        <v>69</v>
      </c>
      <c r="Q542" s="7">
        <v>46</v>
      </c>
      <c r="R542" s="7" t="b">
        <v>1</v>
      </c>
      <c r="S542" s="7" t="s">
        <v>19</v>
      </c>
      <c r="T542" s="7" t="s">
        <v>19</v>
      </c>
      <c r="U542" s="11">
        <v>23</v>
      </c>
      <c r="V542" s="11" t="s">
        <v>20</v>
      </c>
      <c r="W542" s="12">
        <v>1.5</v>
      </c>
      <c r="X542" s="12">
        <f t="shared" si="99"/>
        <v>1.3</v>
      </c>
      <c r="Y542" s="13"/>
      <c r="Z542" s="7">
        <f t="shared" si="102"/>
        <v>0</v>
      </c>
      <c r="AA542">
        <f t="shared" si="103"/>
        <v>0</v>
      </c>
      <c r="AB542">
        <f t="shared" si="104"/>
        <v>0</v>
      </c>
      <c r="AC542">
        <f t="shared" si="105"/>
        <v>10</v>
      </c>
      <c r="AD542" s="7">
        <f t="shared" si="106"/>
        <v>60</v>
      </c>
      <c r="AE542" s="7" t="str">
        <f t="shared" si="107"/>
        <v>HT Under 1.5 Goals</v>
      </c>
      <c r="AF542" s="14"/>
      <c r="AG542" s="14" t="str">
        <f t="shared" si="108"/>
        <v>HT Under 1.5 Goals</v>
      </c>
      <c r="AH542" s="14" t="str">
        <f t="shared" si="109"/>
        <v>WON</v>
      </c>
      <c r="AI542" s="14"/>
      <c r="AJ542" s="14" t="str">
        <f t="shared" si="100"/>
        <v>WON</v>
      </c>
      <c r="AL542" s="7" t="str">
        <f t="shared" si="110"/>
        <v>…</v>
      </c>
      <c r="AM542" s="21">
        <f t="shared" si="101"/>
        <v>40</v>
      </c>
    </row>
    <row r="543" spans="3:39">
      <c r="C543" t="s">
        <v>11</v>
      </c>
      <c r="D543" s="10" t="s">
        <v>231</v>
      </c>
      <c r="E543" s="6" t="s">
        <v>108</v>
      </c>
      <c r="F543" s="10" t="s">
        <v>698</v>
      </c>
      <c r="G543" s="7" t="s">
        <v>4</v>
      </c>
      <c r="H543" s="10" t="s">
        <v>687</v>
      </c>
      <c r="I543" s="7">
        <v>13</v>
      </c>
      <c r="J543" s="7">
        <v>65</v>
      </c>
      <c r="K543" s="7">
        <v>22</v>
      </c>
      <c r="L543" s="7" t="s">
        <v>16</v>
      </c>
      <c r="M543" s="7">
        <v>1</v>
      </c>
      <c r="N543" s="7">
        <v>9</v>
      </c>
      <c r="O543" s="6" t="s">
        <v>75</v>
      </c>
      <c r="P543" s="6" t="s">
        <v>75</v>
      </c>
      <c r="Q543" s="7" t="b">
        <v>1</v>
      </c>
      <c r="R543" s="7" t="b">
        <v>1</v>
      </c>
      <c r="S543" s="7" t="s">
        <v>19</v>
      </c>
      <c r="T543" s="7" t="s">
        <v>19</v>
      </c>
      <c r="U543" s="11">
        <v>54</v>
      </c>
      <c r="V543" s="11" t="s">
        <v>42</v>
      </c>
      <c r="W543" s="12">
        <v>1.6</v>
      </c>
      <c r="X543" s="12">
        <f t="shared" si="99"/>
        <v>1.3</v>
      </c>
      <c r="Y543" s="13"/>
      <c r="Z543" s="7">
        <f t="shared" si="102"/>
        <v>10</v>
      </c>
      <c r="AA543">
        <f t="shared" si="103"/>
        <v>5</v>
      </c>
      <c r="AB543">
        <f t="shared" si="104"/>
        <v>5</v>
      </c>
      <c r="AC543">
        <f t="shared" si="105"/>
        <v>5</v>
      </c>
      <c r="AD543" s="7">
        <f t="shared" si="106"/>
        <v>75</v>
      </c>
      <c r="AE543" s="7" t="str">
        <f t="shared" si="107"/>
        <v>HT Under 1.5 Goals</v>
      </c>
      <c r="AF543" s="14"/>
      <c r="AG543" s="14" t="str">
        <f t="shared" si="108"/>
        <v>HT Over 0.5 Goals</v>
      </c>
      <c r="AH543" s="14" t="str">
        <f t="shared" si="109"/>
        <v>LOST</v>
      </c>
      <c r="AI543" s="14"/>
      <c r="AJ543" s="14" t="str">
        <f t="shared" si="100"/>
        <v>LOST</v>
      </c>
      <c r="AL543" s="7" t="str">
        <f t="shared" si="110"/>
        <v>Prime</v>
      </c>
      <c r="AM543" s="21">
        <f t="shared" si="101"/>
        <v>77.112499999999997</v>
      </c>
    </row>
    <row r="544" spans="3:39">
      <c r="C544" t="s">
        <v>11</v>
      </c>
      <c r="D544" s="10" t="s">
        <v>231</v>
      </c>
      <c r="E544" s="6" t="s">
        <v>108</v>
      </c>
      <c r="F544" s="10" t="s">
        <v>945</v>
      </c>
      <c r="G544" s="7" t="s">
        <v>4</v>
      </c>
      <c r="H544" s="10" t="s">
        <v>658</v>
      </c>
      <c r="I544" s="7">
        <v>20</v>
      </c>
      <c r="J544" s="7">
        <v>50</v>
      </c>
      <c r="K544" s="7">
        <v>30</v>
      </c>
      <c r="L544" s="7" t="s">
        <v>16</v>
      </c>
      <c r="M544" s="7" t="s">
        <v>16</v>
      </c>
      <c r="N544" s="7">
        <v>10</v>
      </c>
      <c r="O544" s="6" t="s">
        <v>24</v>
      </c>
      <c r="P544" s="6" t="s">
        <v>120</v>
      </c>
      <c r="Q544" s="7">
        <v>50</v>
      </c>
      <c r="R544" s="7" t="b">
        <v>1</v>
      </c>
      <c r="S544" s="7" t="b">
        <v>1</v>
      </c>
      <c r="T544" s="7" t="s">
        <v>19</v>
      </c>
      <c r="U544" s="11">
        <v>82</v>
      </c>
      <c r="V544" s="11" t="s">
        <v>42</v>
      </c>
      <c r="W544" s="12">
        <v>1.5</v>
      </c>
      <c r="X544" s="12">
        <f t="shared" si="99"/>
        <v>1.3</v>
      </c>
      <c r="Y544" s="13"/>
      <c r="Z544" s="7">
        <f t="shared" si="102"/>
        <v>0</v>
      </c>
      <c r="AA544">
        <f t="shared" si="103"/>
        <v>5</v>
      </c>
      <c r="AB544">
        <f t="shared" si="104"/>
        <v>10</v>
      </c>
      <c r="AC544">
        <f t="shared" si="105"/>
        <v>5</v>
      </c>
      <c r="AD544" s="7">
        <f t="shared" si="106"/>
        <v>70</v>
      </c>
      <c r="AE544" s="7" t="str">
        <f t="shared" si="107"/>
        <v>HT Under 1.5 Goals</v>
      </c>
      <c r="AF544" s="14"/>
      <c r="AG544" s="14" t="str">
        <f t="shared" si="108"/>
        <v>HT Under 1.5 Goals</v>
      </c>
      <c r="AH544" s="14" t="str">
        <f t="shared" si="109"/>
        <v>WON</v>
      </c>
      <c r="AI544" s="14"/>
      <c r="AJ544" s="14" t="str">
        <f t="shared" si="100"/>
        <v>WON</v>
      </c>
      <c r="AL544" s="7" t="str">
        <f t="shared" si="110"/>
        <v>…</v>
      </c>
      <c r="AM544" s="21">
        <f t="shared" si="101"/>
        <v>82.025000000000006</v>
      </c>
    </row>
    <row r="545" spans="3:39">
      <c r="C545" t="s">
        <v>11</v>
      </c>
      <c r="D545" s="10" t="s">
        <v>231</v>
      </c>
      <c r="E545" s="6" t="s">
        <v>108</v>
      </c>
      <c r="F545" s="10" t="s">
        <v>342</v>
      </c>
      <c r="G545" s="7" t="s">
        <v>4</v>
      </c>
      <c r="H545" s="10" t="s">
        <v>691</v>
      </c>
      <c r="I545" s="7">
        <v>18</v>
      </c>
      <c r="J545" s="7">
        <v>58</v>
      </c>
      <c r="K545" s="7">
        <v>24</v>
      </c>
      <c r="L545" s="7" t="s">
        <v>16</v>
      </c>
      <c r="M545" s="7" t="s">
        <v>16</v>
      </c>
      <c r="N545" s="7">
        <v>6</v>
      </c>
      <c r="O545" s="6" t="s">
        <v>47</v>
      </c>
      <c r="P545" s="6" t="s">
        <v>47</v>
      </c>
      <c r="Q545" s="7" t="b">
        <v>1</v>
      </c>
      <c r="R545" s="7" t="b">
        <v>1</v>
      </c>
      <c r="S545" s="7" t="b">
        <v>1</v>
      </c>
      <c r="T545" s="7" t="b">
        <v>1</v>
      </c>
      <c r="U545" s="11">
        <v>65</v>
      </c>
      <c r="V545" s="11" t="s">
        <v>42</v>
      </c>
      <c r="W545" s="12">
        <v>1.5</v>
      </c>
      <c r="X545" s="12">
        <f t="shared" si="99"/>
        <v>1.3</v>
      </c>
      <c r="Y545" s="13"/>
      <c r="Z545" s="7">
        <f t="shared" si="102"/>
        <v>10</v>
      </c>
      <c r="AA545">
        <f t="shared" si="103"/>
        <v>10</v>
      </c>
      <c r="AB545">
        <f t="shared" si="104"/>
        <v>10</v>
      </c>
      <c r="AC545">
        <f t="shared" si="105"/>
        <v>5</v>
      </c>
      <c r="AD545" s="7">
        <f t="shared" si="106"/>
        <v>85</v>
      </c>
      <c r="AE545" s="7" t="str">
        <f t="shared" si="107"/>
        <v>HT Under 1.5 Goals</v>
      </c>
      <c r="AF545" s="14"/>
      <c r="AG545" s="14" t="str">
        <f t="shared" si="108"/>
        <v>HT Under 1.5 Goals</v>
      </c>
      <c r="AH545" s="14" t="str">
        <f t="shared" si="109"/>
        <v>WON</v>
      </c>
      <c r="AI545" s="14"/>
      <c r="AJ545" s="14" t="str">
        <f t="shared" si="100"/>
        <v>WON</v>
      </c>
      <c r="AL545" s="7" t="str">
        <f t="shared" si="110"/>
        <v>Prime</v>
      </c>
      <c r="AM545" s="21">
        <f t="shared" si="101"/>
        <v>85.125</v>
      </c>
    </row>
    <row r="546" spans="3:39">
      <c r="C546" t="s">
        <v>11</v>
      </c>
      <c r="D546" s="10" t="s">
        <v>231</v>
      </c>
      <c r="E546" s="6" t="s">
        <v>108</v>
      </c>
      <c r="F546" s="10" t="s">
        <v>660</v>
      </c>
      <c r="G546" s="7" t="s">
        <v>4</v>
      </c>
      <c r="H546" s="10" t="s">
        <v>946</v>
      </c>
      <c r="I546" s="7">
        <v>43</v>
      </c>
      <c r="J546" s="7">
        <v>47</v>
      </c>
      <c r="K546" s="7">
        <v>10</v>
      </c>
      <c r="L546" s="7" t="s">
        <v>16</v>
      </c>
      <c r="M546" s="7">
        <v>1</v>
      </c>
      <c r="N546" s="7">
        <v>33</v>
      </c>
      <c r="O546" s="6" t="s">
        <v>47</v>
      </c>
      <c r="P546" s="6" t="s">
        <v>298</v>
      </c>
      <c r="Q546" s="7">
        <v>47</v>
      </c>
      <c r="R546" s="7" t="b">
        <v>1</v>
      </c>
      <c r="S546" s="7" t="s">
        <v>19</v>
      </c>
      <c r="T546" s="7" t="s">
        <v>19</v>
      </c>
      <c r="U546" s="11">
        <v>44</v>
      </c>
      <c r="V546" s="11" t="s">
        <v>20</v>
      </c>
      <c r="W546" s="12">
        <v>1.5</v>
      </c>
      <c r="X546" s="12">
        <f t="shared" si="99"/>
        <v>1.3</v>
      </c>
      <c r="Y546" s="13"/>
      <c r="Z546" s="7">
        <f t="shared" si="102"/>
        <v>0</v>
      </c>
      <c r="AA546">
        <f t="shared" si="103"/>
        <v>0</v>
      </c>
      <c r="AB546">
        <f t="shared" si="104"/>
        <v>0</v>
      </c>
      <c r="AC546">
        <f t="shared" si="105"/>
        <v>10</v>
      </c>
      <c r="AD546" s="7">
        <f t="shared" si="106"/>
        <v>60</v>
      </c>
      <c r="AE546" s="7" t="str">
        <f t="shared" si="107"/>
        <v>HT Under 1.5 Goals</v>
      </c>
      <c r="AF546" s="14"/>
      <c r="AG546" s="14" t="str">
        <f t="shared" si="108"/>
        <v>HT Under 1.5 Goals</v>
      </c>
      <c r="AH546" s="14" t="str">
        <f t="shared" si="109"/>
        <v>WON</v>
      </c>
      <c r="AI546" s="14"/>
      <c r="AJ546" s="14" t="str">
        <f t="shared" si="100"/>
        <v>WON</v>
      </c>
      <c r="AL546" s="7" t="str">
        <f t="shared" si="110"/>
        <v>…</v>
      </c>
      <c r="AM546" s="21">
        <f t="shared" si="101"/>
        <v>40</v>
      </c>
    </row>
    <row r="547" spans="3:39">
      <c r="D547" s="10" t="s">
        <v>111</v>
      </c>
      <c r="E547" s="6" t="s">
        <v>112</v>
      </c>
      <c r="F547" s="10" t="s">
        <v>947</v>
      </c>
      <c r="G547" s="7" t="s">
        <v>4</v>
      </c>
      <c r="H547" s="10" t="s">
        <v>948</v>
      </c>
      <c r="I547" s="7">
        <v>32</v>
      </c>
      <c r="J547" s="7">
        <v>50</v>
      </c>
      <c r="K547" s="7">
        <v>18</v>
      </c>
      <c r="L547" s="7" t="s">
        <v>16</v>
      </c>
      <c r="M547" s="7">
        <v>1</v>
      </c>
      <c r="N547" s="7">
        <v>14</v>
      </c>
      <c r="O547" s="6" t="s">
        <v>75</v>
      </c>
      <c r="P547" s="6" t="s">
        <v>17</v>
      </c>
      <c r="Q547" s="7">
        <v>50</v>
      </c>
      <c r="R547" s="7" t="b">
        <v>1</v>
      </c>
      <c r="S547" s="7" t="s">
        <v>19</v>
      </c>
      <c r="T547" s="7" t="s">
        <v>19</v>
      </c>
      <c r="U547" s="11">
        <v>23</v>
      </c>
      <c r="V547" s="11" t="s">
        <v>48</v>
      </c>
      <c r="W547" s="12">
        <v>1.55</v>
      </c>
      <c r="X547" s="12">
        <f t="shared" si="99"/>
        <v>1.3</v>
      </c>
      <c r="Y547" s="13"/>
      <c r="Z547" s="7">
        <f t="shared" si="102"/>
        <v>0</v>
      </c>
      <c r="AA547">
        <f t="shared" si="103"/>
        <v>5</v>
      </c>
      <c r="AB547">
        <f t="shared" si="104"/>
        <v>0</v>
      </c>
      <c r="AC547">
        <f t="shared" si="105"/>
        <v>0</v>
      </c>
      <c r="AD547" s="7">
        <f t="shared" si="106"/>
        <v>55</v>
      </c>
      <c r="AE547" s="7" t="str">
        <f t="shared" si="107"/>
        <v>HT Over 0.5 Goals</v>
      </c>
      <c r="AF547" s="14"/>
      <c r="AG547" s="14" t="str">
        <f t="shared" si="108"/>
        <v>HT Over 0.5 Goals</v>
      </c>
      <c r="AH547" s="14" t="str">
        <f t="shared" si="109"/>
        <v>WON</v>
      </c>
      <c r="AI547" s="14"/>
      <c r="AJ547" s="14" t="str">
        <f t="shared" si="100"/>
        <v>WON</v>
      </c>
      <c r="AL547" s="7" t="str">
        <f t="shared" si="110"/>
        <v>…</v>
      </c>
      <c r="AM547" s="21">
        <f t="shared" si="101"/>
        <v>56.625</v>
      </c>
    </row>
    <row r="548" spans="3:39">
      <c r="C548" t="s">
        <v>11</v>
      </c>
      <c r="D548" s="10" t="s">
        <v>394</v>
      </c>
      <c r="E548" s="6" t="s">
        <v>115</v>
      </c>
      <c r="F548" s="10" t="s">
        <v>557</v>
      </c>
      <c r="G548" s="7" t="s">
        <v>4</v>
      </c>
      <c r="H548" s="10" t="s">
        <v>949</v>
      </c>
      <c r="I548" s="7">
        <v>20</v>
      </c>
      <c r="J548" s="7">
        <v>45</v>
      </c>
      <c r="K548" s="7">
        <v>35</v>
      </c>
      <c r="L548" s="7" t="s">
        <v>16</v>
      </c>
      <c r="M548" s="7">
        <v>1</v>
      </c>
      <c r="N548" s="7">
        <v>15</v>
      </c>
      <c r="O548" s="6" t="s">
        <v>120</v>
      </c>
      <c r="P548" s="6" t="s">
        <v>69</v>
      </c>
      <c r="Q548" s="7">
        <v>45</v>
      </c>
      <c r="R548" s="7" t="b">
        <v>1</v>
      </c>
      <c r="S548" s="7" t="s">
        <v>19</v>
      </c>
      <c r="T548" s="7" t="s">
        <v>19</v>
      </c>
      <c r="U548" s="11">
        <v>58</v>
      </c>
      <c r="V548" s="11" t="s">
        <v>48</v>
      </c>
      <c r="W548" s="12">
        <v>1.7</v>
      </c>
      <c r="X548" s="12">
        <f t="shared" si="99"/>
        <v>1.35</v>
      </c>
      <c r="Y548" s="13"/>
      <c r="Z548" s="7">
        <f t="shared" si="102"/>
        <v>0</v>
      </c>
      <c r="AA548">
        <f t="shared" si="103"/>
        <v>5</v>
      </c>
      <c r="AB548">
        <f t="shared" si="104"/>
        <v>5</v>
      </c>
      <c r="AC548">
        <f t="shared" si="105"/>
        <v>0</v>
      </c>
      <c r="AD548" s="7">
        <f t="shared" si="106"/>
        <v>60</v>
      </c>
      <c r="AE548" s="7" t="str">
        <f t="shared" si="107"/>
        <v>HT Under 1.5 Goals</v>
      </c>
      <c r="AF548" s="14"/>
      <c r="AG548" s="14" t="str">
        <f t="shared" si="108"/>
        <v>HT Under 1.5 Goals</v>
      </c>
      <c r="AH548" s="14" t="str">
        <f t="shared" si="109"/>
        <v>WON</v>
      </c>
      <c r="AI548" s="14"/>
      <c r="AJ548" s="14" t="str">
        <f t="shared" si="100"/>
        <v>WON</v>
      </c>
      <c r="AL548" s="7" t="str">
        <f t="shared" si="110"/>
        <v>…</v>
      </c>
      <c r="AM548" s="21">
        <f t="shared" si="101"/>
        <v>51.6</v>
      </c>
    </row>
    <row r="549" spans="3:39">
      <c r="C549" t="s">
        <v>11</v>
      </c>
      <c r="D549" s="10" t="s">
        <v>394</v>
      </c>
      <c r="E549" s="6" t="s">
        <v>115</v>
      </c>
      <c r="F549" s="10" t="s">
        <v>395</v>
      </c>
      <c r="G549" s="7" t="s">
        <v>4</v>
      </c>
      <c r="H549" s="10" t="s">
        <v>560</v>
      </c>
      <c r="I549" s="7">
        <v>28</v>
      </c>
      <c r="J549" s="7">
        <v>44</v>
      </c>
      <c r="K549" s="7">
        <v>28</v>
      </c>
      <c r="L549" s="7" t="s">
        <v>16</v>
      </c>
      <c r="M549" s="7" t="s">
        <v>16</v>
      </c>
      <c r="N549" s="7">
        <v>0</v>
      </c>
      <c r="O549" s="6" t="s">
        <v>75</v>
      </c>
      <c r="P549" s="6" t="s">
        <v>297</v>
      </c>
      <c r="Q549" s="7">
        <v>44</v>
      </c>
      <c r="R549" s="7" t="b">
        <v>1</v>
      </c>
      <c r="S549" s="7" t="b">
        <v>1</v>
      </c>
      <c r="T549" s="7" t="b">
        <v>1</v>
      </c>
      <c r="U549" s="11">
        <v>58</v>
      </c>
      <c r="V549" s="11" t="s">
        <v>20</v>
      </c>
      <c r="W549" s="12">
        <v>1.65</v>
      </c>
      <c r="X549" s="12">
        <f t="shared" si="99"/>
        <v>1.35</v>
      </c>
      <c r="Y549" s="13"/>
      <c r="Z549" s="7">
        <f t="shared" si="102"/>
        <v>0</v>
      </c>
      <c r="AA549">
        <f t="shared" si="103"/>
        <v>10</v>
      </c>
      <c r="AB549">
        <f t="shared" si="104"/>
        <v>5</v>
      </c>
      <c r="AC549">
        <f t="shared" si="105"/>
        <v>10</v>
      </c>
      <c r="AD549" s="7">
        <f t="shared" si="106"/>
        <v>75</v>
      </c>
      <c r="AE549" s="7" t="str">
        <f t="shared" si="107"/>
        <v>HT Under 1.5 Goals</v>
      </c>
      <c r="AF549" s="14"/>
      <c r="AG549" s="14" t="str">
        <f t="shared" si="108"/>
        <v>HT Over 0.5 Goals</v>
      </c>
      <c r="AH549" s="14" t="str">
        <f t="shared" si="109"/>
        <v>LOST</v>
      </c>
      <c r="AI549" s="14"/>
      <c r="AJ549" s="14" t="str">
        <f t="shared" si="100"/>
        <v>LOST</v>
      </c>
      <c r="AL549" s="7" t="str">
        <f t="shared" si="110"/>
        <v>…</v>
      </c>
      <c r="AM549" s="21">
        <f t="shared" si="101"/>
        <v>71.599999999999994</v>
      </c>
    </row>
    <row r="550" spans="3:39">
      <c r="C550" t="s">
        <v>11</v>
      </c>
      <c r="D550" s="10" t="s">
        <v>394</v>
      </c>
      <c r="E550" s="6" t="s">
        <v>115</v>
      </c>
      <c r="F550" s="10" t="s">
        <v>782</v>
      </c>
      <c r="G550" s="7" t="s">
        <v>4</v>
      </c>
      <c r="H550" s="10" t="s">
        <v>558</v>
      </c>
      <c r="I550" s="7">
        <v>29</v>
      </c>
      <c r="J550" s="7">
        <v>43</v>
      </c>
      <c r="K550" s="7">
        <v>29</v>
      </c>
      <c r="L550" s="7" t="s">
        <v>16</v>
      </c>
      <c r="M550" s="7">
        <v>1</v>
      </c>
      <c r="N550" s="7">
        <v>0</v>
      </c>
      <c r="O550" s="6" t="s">
        <v>120</v>
      </c>
      <c r="P550" s="6" t="s">
        <v>69</v>
      </c>
      <c r="Q550" s="7">
        <v>43</v>
      </c>
      <c r="R550" s="7" t="b">
        <v>1</v>
      </c>
      <c r="S550" s="7" t="s">
        <v>19</v>
      </c>
      <c r="T550" s="7" t="b">
        <v>1</v>
      </c>
      <c r="U550" s="11">
        <v>38</v>
      </c>
      <c r="V550" s="11" t="s">
        <v>48</v>
      </c>
      <c r="W550" s="12">
        <v>1.65</v>
      </c>
      <c r="X550" s="12">
        <f t="shared" si="99"/>
        <v>1.35</v>
      </c>
      <c r="Y550" s="13"/>
      <c r="Z550" s="7">
        <f t="shared" si="102"/>
        <v>0</v>
      </c>
      <c r="AA550">
        <f t="shared" si="103"/>
        <v>10</v>
      </c>
      <c r="AB550">
        <f t="shared" si="104"/>
        <v>0</v>
      </c>
      <c r="AC550">
        <f t="shared" si="105"/>
        <v>0</v>
      </c>
      <c r="AD550" s="7">
        <f t="shared" si="106"/>
        <v>60</v>
      </c>
      <c r="AE550" s="7" t="str">
        <f t="shared" si="107"/>
        <v>HT Under 1.5 Goals</v>
      </c>
      <c r="AF550" s="14"/>
      <c r="AG550" s="14" t="str">
        <f t="shared" si="108"/>
        <v>HT Under 1.5 Goals</v>
      </c>
      <c r="AH550" s="14" t="str">
        <f t="shared" si="109"/>
        <v>WON</v>
      </c>
      <c r="AI550" s="14"/>
      <c r="AJ550" s="14" t="str">
        <f t="shared" si="100"/>
        <v>WON</v>
      </c>
      <c r="AL550" s="7" t="str">
        <f t="shared" si="110"/>
        <v>…</v>
      </c>
      <c r="AM550" s="21">
        <f t="shared" si="101"/>
        <v>55</v>
      </c>
    </row>
    <row r="551" spans="3:39">
      <c r="C551" t="s">
        <v>11</v>
      </c>
      <c r="D551" s="10" t="s">
        <v>394</v>
      </c>
      <c r="E551" s="6" t="s">
        <v>115</v>
      </c>
      <c r="F551" s="10" t="s">
        <v>950</v>
      </c>
      <c r="G551" s="7" t="s">
        <v>4</v>
      </c>
      <c r="H551" s="10" t="s">
        <v>951</v>
      </c>
      <c r="I551" s="7">
        <v>38</v>
      </c>
      <c r="J551" s="7">
        <v>45</v>
      </c>
      <c r="K551" s="7">
        <v>17</v>
      </c>
      <c r="L551" s="7" t="s">
        <v>16</v>
      </c>
      <c r="M551" s="7" t="s">
        <v>16</v>
      </c>
      <c r="N551" s="7">
        <v>21</v>
      </c>
      <c r="O551" s="6" t="s">
        <v>47</v>
      </c>
      <c r="P551" s="6" t="s">
        <v>47</v>
      </c>
      <c r="Q551" s="7">
        <v>45</v>
      </c>
      <c r="R551" s="7" t="b">
        <v>1</v>
      </c>
      <c r="S551" s="7" t="b">
        <v>1</v>
      </c>
      <c r="T551" s="7" t="s">
        <v>19</v>
      </c>
      <c r="U551" s="11">
        <v>59</v>
      </c>
      <c r="V551" s="11" t="s">
        <v>42</v>
      </c>
      <c r="W551" s="12">
        <v>1.65</v>
      </c>
      <c r="X551" s="12">
        <f t="shared" si="99"/>
        <v>1.35</v>
      </c>
      <c r="Y551" s="13"/>
      <c r="Z551" s="7">
        <f t="shared" si="102"/>
        <v>0</v>
      </c>
      <c r="AA551">
        <f t="shared" si="103"/>
        <v>0</v>
      </c>
      <c r="AB551">
        <f t="shared" si="104"/>
        <v>5</v>
      </c>
      <c r="AC551">
        <f t="shared" si="105"/>
        <v>5</v>
      </c>
      <c r="AD551" s="7">
        <f t="shared" si="106"/>
        <v>60</v>
      </c>
      <c r="AE551" s="7" t="str">
        <f t="shared" si="107"/>
        <v>HT Under 1.5 Goals</v>
      </c>
      <c r="AF551" s="14"/>
      <c r="AG551" s="14" t="str">
        <f t="shared" si="108"/>
        <v>HT Under 1.5 Goals</v>
      </c>
      <c r="AH551" s="14" t="str">
        <f t="shared" si="109"/>
        <v>WON</v>
      </c>
      <c r="AI551" s="14"/>
      <c r="AJ551" s="14" t="str">
        <f t="shared" si="100"/>
        <v>WON</v>
      </c>
      <c r="AL551" s="7" t="str">
        <f t="shared" si="110"/>
        <v>…</v>
      </c>
      <c r="AM551" s="21">
        <f t="shared" si="101"/>
        <v>56.8</v>
      </c>
    </row>
    <row r="552" spans="3:39">
      <c r="C552" t="s">
        <v>11</v>
      </c>
      <c r="D552" s="10" t="s">
        <v>394</v>
      </c>
      <c r="E552" s="6" t="s">
        <v>115</v>
      </c>
      <c r="F552" s="10" t="s">
        <v>561</v>
      </c>
      <c r="G552" s="7" t="s">
        <v>4</v>
      </c>
      <c r="H552" s="10" t="s">
        <v>396</v>
      </c>
      <c r="I552" s="7">
        <v>24</v>
      </c>
      <c r="J552" s="7">
        <v>57</v>
      </c>
      <c r="K552" s="7">
        <v>19</v>
      </c>
      <c r="L552" s="7" t="s">
        <v>16</v>
      </c>
      <c r="M552" s="7">
        <v>1</v>
      </c>
      <c r="N552" s="7">
        <v>5</v>
      </c>
      <c r="O552" s="6" t="s">
        <v>24</v>
      </c>
      <c r="P552" s="6" t="s">
        <v>24</v>
      </c>
      <c r="Q552" s="7" t="b">
        <v>1</v>
      </c>
      <c r="R552" s="7" t="b">
        <v>1</v>
      </c>
      <c r="S552" s="7" t="s">
        <v>19</v>
      </c>
      <c r="T552" s="7" t="b">
        <v>1</v>
      </c>
      <c r="U552" s="11">
        <v>70</v>
      </c>
      <c r="V552" s="11" t="s">
        <v>20</v>
      </c>
      <c r="W552" s="12">
        <v>1.6</v>
      </c>
      <c r="X552" s="12">
        <f t="shared" si="99"/>
        <v>1.3</v>
      </c>
      <c r="Y552" s="13"/>
      <c r="Z552" s="7">
        <f t="shared" si="102"/>
        <v>10</v>
      </c>
      <c r="AA552">
        <f t="shared" si="103"/>
        <v>10</v>
      </c>
      <c r="AB552">
        <f t="shared" si="104"/>
        <v>10</v>
      </c>
      <c r="AC552">
        <f t="shared" si="105"/>
        <v>10</v>
      </c>
      <c r="AD552" s="7">
        <f t="shared" si="106"/>
        <v>90</v>
      </c>
      <c r="AE552" s="7" t="str">
        <f t="shared" si="107"/>
        <v>HT Under 1.5 Goals</v>
      </c>
      <c r="AF552" s="14"/>
      <c r="AG552" s="14" t="str">
        <f t="shared" si="108"/>
        <v>HT Under 1.5 Goals</v>
      </c>
      <c r="AH552" s="14" t="str">
        <f t="shared" si="109"/>
        <v>WON</v>
      </c>
      <c r="AI552" s="14"/>
      <c r="AJ552" s="14" t="str">
        <f t="shared" si="100"/>
        <v>WON</v>
      </c>
      <c r="AL552" s="7" t="str">
        <f t="shared" si="110"/>
        <v>Prime</v>
      </c>
      <c r="AM552" s="21">
        <f t="shared" si="101"/>
        <v>81.8125</v>
      </c>
    </row>
    <row r="553" spans="3:39">
      <c r="C553" t="s">
        <v>11</v>
      </c>
      <c r="D553" s="10" t="s">
        <v>58</v>
      </c>
      <c r="E553" s="6" t="s">
        <v>115</v>
      </c>
      <c r="F553" s="10" t="s">
        <v>783</v>
      </c>
      <c r="G553" s="7" t="s">
        <v>4</v>
      </c>
      <c r="H553" s="10" t="s">
        <v>483</v>
      </c>
      <c r="I553" s="7">
        <v>16</v>
      </c>
      <c r="J553" s="7">
        <v>70</v>
      </c>
      <c r="K553" s="7">
        <v>15</v>
      </c>
      <c r="L553" s="7" t="s">
        <v>16</v>
      </c>
      <c r="M553" s="7" t="s">
        <v>16</v>
      </c>
      <c r="N553" s="7">
        <v>1</v>
      </c>
      <c r="O553" s="6" t="s">
        <v>47</v>
      </c>
      <c r="P553" s="6" t="s">
        <v>33</v>
      </c>
      <c r="Q553" s="7" t="b">
        <v>1</v>
      </c>
      <c r="R553" s="7" t="b">
        <v>1</v>
      </c>
      <c r="S553" s="7" t="b">
        <v>1</v>
      </c>
      <c r="T553" s="7" t="b">
        <v>1</v>
      </c>
      <c r="U553" s="11">
        <v>67</v>
      </c>
      <c r="V553" s="11" t="s">
        <v>20</v>
      </c>
      <c r="W553" s="12">
        <v>1.5</v>
      </c>
      <c r="X553" s="12">
        <f t="shared" si="99"/>
        <v>1.3</v>
      </c>
      <c r="Y553" s="13"/>
      <c r="Z553" s="7">
        <f t="shared" si="102"/>
        <v>10</v>
      </c>
      <c r="AA553">
        <f t="shared" si="103"/>
        <v>10</v>
      </c>
      <c r="AB553">
        <f t="shared" si="104"/>
        <v>10</v>
      </c>
      <c r="AC553">
        <f t="shared" si="105"/>
        <v>10</v>
      </c>
      <c r="AD553" s="7">
        <f t="shared" si="106"/>
        <v>90</v>
      </c>
      <c r="AE553" s="7" t="str">
        <f t="shared" si="107"/>
        <v>HT Under 1.5 Goals</v>
      </c>
      <c r="AF553" s="14"/>
      <c r="AG553" s="14" t="str">
        <f t="shared" si="108"/>
        <v>HT Under 1.5 Goals</v>
      </c>
      <c r="AH553" s="14" t="str">
        <f t="shared" si="109"/>
        <v>WON</v>
      </c>
      <c r="AI553" s="14"/>
      <c r="AJ553" s="14" t="str">
        <f t="shared" si="100"/>
        <v>WON</v>
      </c>
      <c r="AL553" s="7" t="str">
        <f t="shared" si="110"/>
        <v>Prime</v>
      </c>
      <c r="AM553" s="21">
        <f t="shared" si="101"/>
        <v>94.275000000000006</v>
      </c>
    </row>
    <row r="554" spans="3:39">
      <c r="D554" s="10" t="s">
        <v>409</v>
      </c>
      <c r="E554" s="6" t="s">
        <v>115</v>
      </c>
      <c r="F554" s="10" t="s">
        <v>784</v>
      </c>
      <c r="G554" s="7" t="s">
        <v>4</v>
      </c>
      <c r="H554" s="10" t="s">
        <v>587</v>
      </c>
      <c r="I554" s="7">
        <v>27</v>
      </c>
      <c r="J554" s="7">
        <v>60</v>
      </c>
      <c r="K554" s="7">
        <v>14</v>
      </c>
      <c r="L554" s="7" t="s">
        <v>16</v>
      </c>
      <c r="M554" s="7">
        <v>2</v>
      </c>
      <c r="N554" s="7">
        <v>13</v>
      </c>
      <c r="O554" s="6" t="s">
        <v>75</v>
      </c>
      <c r="P554" s="6" t="s">
        <v>75</v>
      </c>
      <c r="Q554" s="7" t="b">
        <v>1</v>
      </c>
      <c r="R554" s="7" t="b">
        <v>1</v>
      </c>
      <c r="S554" s="7" t="s">
        <v>19</v>
      </c>
      <c r="T554" s="7" t="s">
        <v>19</v>
      </c>
      <c r="U554" s="11">
        <v>72</v>
      </c>
      <c r="V554" s="11" t="s">
        <v>48</v>
      </c>
      <c r="W554" s="12">
        <v>1.5</v>
      </c>
      <c r="X554" s="12">
        <f t="shared" si="99"/>
        <v>1.3</v>
      </c>
      <c r="Y554" s="13"/>
      <c r="Z554" s="7">
        <f t="shared" si="102"/>
        <v>10</v>
      </c>
      <c r="AA554">
        <f t="shared" si="103"/>
        <v>5</v>
      </c>
      <c r="AB554">
        <f t="shared" si="104"/>
        <v>10</v>
      </c>
      <c r="AC554">
        <f t="shared" si="105"/>
        <v>0</v>
      </c>
      <c r="AD554" s="7">
        <f t="shared" si="106"/>
        <v>75</v>
      </c>
      <c r="AE554" s="7" t="str">
        <f t="shared" si="107"/>
        <v>HT Under 1.5 Goals</v>
      </c>
      <c r="AF554" s="14"/>
      <c r="AG554" s="14" t="str">
        <f t="shared" si="108"/>
        <v>HT Over 0.5 Goals</v>
      </c>
      <c r="AH554" s="14" t="str">
        <f t="shared" si="109"/>
        <v>LOST</v>
      </c>
      <c r="AI554" s="14"/>
      <c r="AJ554" s="14" t="str">
        <f t="shared" si="100"/>
        <v>LOST</v>
      </c>
      <c r="AL554" s="7" t="str">
        <f t="shared" si="110"/>
        <v>…</v>
      </c>
      <c r="AM554" s="21">
        <f t="shared" si="101"/>
        <v>75.150000000000006</v>
      </c>
    </row>
    <row r="555" spans="3:39">
      <c r="C555" t="s">
        <v>11</v>
      </c>
      <c r="D555" s="10" t="s">
        <v>124</v>
      </c>
      <c r="E555" s="6" t="s">
        <v>115</v>
      </c>
      <c r="F555" s="10" t="s">
        <v>255</v>
      </c>
      <c r="G555" s="7" t="s">
        <v>4</v>
      </c>
      <c r="H555" s="10" t="s">
        <v>249</v>
      </c>
      <c r="I555" s="7">
        <v>12</v>
      </c>
      <c r="J555" s="7">
        <v>52</v>
      </c>
      <c r="K555" s="7">
        <v>36</v>
      </c>
      <c r="L555" s="7" t="s">
        <v>16</v>
      </c>
      <c r="M555" s="7" t="s">
        <v>16</v>
      </c>
      <c r="N555" s="7">
        <v>24</v>
      </c>
      <c r="O555" s="6" t="s">
        <v>24</v>
      </c>
      <c r="P555" s="6" t="s">
        <v>61</v>
      </c>
      <c r="Q555" s="7">
        <v>52</v>
      </c>
      <c r="R555" s="7" t="b">
        <v>1</v>
      </c>
      <c r="S555" s="7" t="b">
        <v>1</v>
      </c>
      <c r="T555" s="7" t="s">
        <v>19</v>
      </c>
      <c r="U555" s="11">
        <v>67</v>
      </c>
      <c r="V555" s="11" t="s">
        <v>20</v>
      </c>
      <c r="W555" s="12">
        <v>1.5</v>
      </c>
      <c r="X555" s="12">
        <f t="shared" si="99"/>
        <v>1.3</v>
      </c>
      <c r="Y555" s="13"/>
      <c r="Z555" s="7">
        <f t="shared" si="102"/>
        <v>0</v>
      </c>
      <c r="AA555">
        <f t="shared" si="103"/>
        <v>0</v>
      </c>
      <c r="AB555">
        <f t="shared" si="104"/>
        <v>10</v>
      </c>
      <c r="AC555">
        <f t="shared" si="105"/>
        <v>10</v>
      </c>
      <c r="AD555" s="7">
        <f t="shared" si="106"/>
        <v>70</v>
      </c>
      <c r="AE555" s="7" t="str">
        <f t="shared" si="107"/>
        <v>HT Under 1.5 Goals</v>
      </c>
      <c r="AF555" s="14"/>
      <c r="AG555" s="14" t="str">
        <f t="shared" si="108"/>
        <v>HT Under 1.5 Goals</v>
      </c>
      <c r="AH555" s="14" t="str">
        <f t="shared" si="109"/>
        <v>WON</v>
      </c>
      <c r="AI555" s="14"/>
      <c r="AJ555" s="14" t="str">
        <f t="shared" si="100"/>
        <v>WON</v>
      </c>
      <c r="AL555" s="7" t="str">
        <f t="shared" si="110"/>
        <v>…</v>
      </c>
      <c r="AM555" s="21">
        <f t="shared" si="101"/>
        <v>74.650000000000006</v>
      </c>
    </row>
    <row r="556" spans="3:39">
      <c r="C556" t="s">
        <v>11</v>
      </c>
      <c r="D556" s="10" t="s">
        <v>38</v>
      </c>
      <c r="E556" s="6" t="s">
        <v>115</v>
      </c>
      <c r="F556" s="10" t="s">
        <v>41</v>
      </c>
      <c r="G556" s="7" t="s">
        <v>4</v>
      </c>
      <c r="H556" s="10" t="s">
        <v>686</v>
      </c>
      <c r="I556" s="7">
        <v>36</v>
      </c>
      <c r="J556" s="7">
        <v>55</v>
      </c>
      <c r="K556" s="7">
        <v>9</v>
      </c>
      <c r="L556" s="7" t="s">
        <v>16</v>
      </c>
      <c r="M556" s="7">
        <v>1</v>
      </c>
      <c r="N556" s="7">
        <v>27</v>
      </c>
      <c r="O556" s="6" t="s">
        <v>120</v>
      </c>
      <c r="P556" s="6" t="s">
        <v>305</v>
      </c>
      <c r="Q556" s="7" t="b">
        <v>1</v>
      </c>
      <c r="R556" s="7" t="b">
        <v>1</v>
      </c>
      <c r="S556" s="7" t="s">
        <v>19</v>
      </c>
      <c r="T556" s="7" t="s">
        <v>19</v>
      </c>
      <c r="U556" s="11">
        <v>50</v>
      </c>
      <c r="V556" s="11" t="s">
        <v>42</v>
      </c>
      <c r="W556" s="12">
        <v>1.55</v>
      </c>
      <c r="X556" s="12">
        <f t="shared" si="99"/>
        <v>1.3</v>
      </c>
      <c r="Y556" s="13"/>
      <c r="Z556" s="7">
        <f t="shared" si="102"/>
        <v>10</v>
      </c>
      <c r="AA556">
        <f t="shared" si="103"/>
        <v>0</v>
      </c>
      <c r="AB556">
        <f t="shared" si="104"/>
        <v>5</v>
      </c>
      <c r="AC556">
        <f t="shared" si="105"/>
        <v>5</v>
      </c>
      <c r="AD556" s="7">
        <f t="shared" si="106"/>
        <v>70</v>
      </c>
      <c r="AE556" s="7" t="str">
        <f t="shared" si="107"/>
        <v>HT Under 1.5 Goals</v>
      </c>
      <c r="AF556" s="14"/>
      <c r="AG556" s="14" t="str">
        <f t="shared" si="108"/>
        <v>HT Under 1.5 Goals</v>
      </c>
      <c r="AH556" s="14" t="str">
        <f t="shared" si="109"/>
        <v>WON</v>
      </c>
      <c r="AI556" s="14"/>
      <c r="AJ556" s="14" t="str">
        <f t="shared" si="100"/>
        <v>WON</v>
      </c>
      <c r="AL556" s="7" t="str">
        <f t="shared" si="110"/>
        <v>…</v>
      </c>
      <c r="AM556" s="21">
        <f t="shared" si="101"/>
        <v>67.1875</v>
      </c>
    </row>
    <row r="557" spans="3:39">
      <c r="D557" s="10" t="s">
        <v>275</v>
      </c>
      <c r="E557" s="6" t="s">
        <v>135</v>
      </c>
      <c r="F557" s="10" t="s">
        <v>952</v>
      </c>
      <c r="G557" s="7" t="s">
        <v>4</v>
      </c>
      <c r="H557" s="10" t="s">
        <v>953</v>
      </c>
      <c r="I557" s="7">
        <v>36</v>
      </c>
      <c r="J557" s="7">
        <v>49</v>
      </c>
      <c r="K557" s="7">
        <v>14</v>
      </c>
      <c r="L557" s="7" t="s">
        <v>16</v>
      </c>
      <c r="M557" s="7">
        <v>1</v>
      </c>
      <c r="N557" s="7">
        <v>22</v>
      </c>
      <c r="O557" s="6" t="s">
        <v>33</v>
      </c>
      <c r="P557" s="6" t="s">
        <v>300</v>
      </c>
      <c r="Q557" s="7">
        <v>49</v>
      </c>
      <c r="R557" s="7" t="b">
        <v>1</v>
      </c>
      <c r="S557" s="7" t="s">
        <v>19</v>
      </c>
      <c r="T557" s="7" t="s">
        <v>19</v>
      </c>
      <c r="U557" s="11">
        <v>49</v>
      </c>
      <c r="V557" s="11" t="s">
        <v>48</v>
      </c>
      <c r="W557" s="12">
        <v>1.5</v>
      </c>
      <c r="X557" s="12">
        <f t="shared" si="99"/>
        <v>1.3</v>
      </c>
      <c r="Y557" s="13"/>
      <c r="Z557" s="7">
        <f t="shared" si="102"/>
        <v>0</v>
      </c>
      <c r="AA557">
        <f t="shared" si="103"/>
        <v>0</v>
      </c>
      <c r="AB557">
        <f t="shared" si="104"/>
        <v>5</v>
      </c>
      <c r="AC557">
        <f t="shared" si="105"/>
        <v>0</v>
      </c>
      <c r="AD557" s="7">
        <f t="shared" si="106"/>
        <v>55</v>
      </c>
      <c r="AE557" s="7" t="str">
        <f t="shared" si="107"/>
        <v>HT Over 0.5 Goals</v>
      </c>
      <c r="AF557" s="14"/>
      <c r="AG557" s="14" t="str">
        <f t="shared" si="108"/>
        <v>HT Over 0.5 Goals</v>
      </c>
      <c r="AH557" s="14" t="str">
        <f t="shared" si="109"/>
        <v>WON</v>
      </c>
      <c r="AI557" s="14"/>
      <c r="AJ557" s="14" t="str">
        <f t="shared" si="100"/>
        <v>WON</v>
      </c>
      <c r="AL557" s="7" t="str">
        <f t="shared" si="110"/>
        <v>…</v>
      </c>
      <c r="AM557" s="21">
        <f t="shared" si="101"/>
        <v>40</v>
      </c>
    </row>
    <row r="558" spans="3:39">
      <c r="C558" t="s">
        <v>11</v>
      </c>
      <c r="D558" s="10" t="s">
        <v>34</v>
      </c>
      <c r="E558" s="6" t="s">
        <v>143</v>
      </c>
      <c r="F558" s="10" t="s">
        <v>476</v>
      </c>
      <c r="G558" s="7" t="s">
        <v>4</v>
      </c>
      <c r="H558" s="10" t="s">
        <v>36</v>
      </c>
      <c r="I558" s="7">
        <v>34</v>
      </c>
      <c r="J558" s="7">
        <v>51</v>
      </c>
      <c r="K558" s="7">
        <v>14</v>
      </c>
      <c r="L558" s="7" t="s">
        <v>16</v>
      </c>
      <c r="M558" s="7">
        <v>1</v>
      </c>
      <c r="N558" s="7">
        <v>20</v>
      </c>
      <c r="O558" s="6" t="s">
        <v>24</v>
      </c>
      <c r="P558" s="6" t="s">
        <v>47</v>
      </c>
      <c r="Q558" s="7">
        <v>51</v>
      </c>
      <c r="R558" s="7" t="b">
        <v>1</v>
      </c>
      <c r="S558" s="7" t="s">
        <v>19</v>
      </c>
      <c r="T558" s="7" t="s">
        <v>19</v>
      </c>
      <c r="U558" s="11">
        <v>62</v>
      </c>
      <c r="V558" s="11" t="s">
        <v>20</v>
      </c>
      <c r="W558" s="12">
        <v>1.45</v>
      </c>
      <c r="X558" s="12">
        <f t="shared" si="99"/>
        <v>1.25</v>
      </c>
      <c r="Y558" s="13"/>
      <c r="Z558" s="7">
        <f t="shared" si="102"/>
        <v>0</v>
      </c>
      <c r="AA558">
        <f t="shared" si="103"/>
        <v>0</v>
      </c>
      <c r="AB558">
        <f t="shared" si="104"/>
        <v>10</v>
      </c>
      <c r="AC558">
        <f t="shared" si="105"/>
        <v>10</v>
      </c>
      <c r="AD558" s="7">
        <f t="shared" si="106"/>
        <v>70</v>
      </c>
      <c r="AE558" s="7" t="str">
        <f t="shared" si="107"/>
        <v>HT Under 1.5 Goals</v>
      </c>
      <c r="AF558" s="14"/>
      <c r="AG558" s="14" t="str">
        <f t="shared" si="108"/>
        <v>HT Under 1.5 Goals</v>
      </c>
      <c r="AH558" s="14" t="str">
        <f t="shared" si="109"/>
        <v>WON</v>
      </c>
      <c r="AI558" s="14"/>
      <c r="AJ558" s="14" t="str">
        <f t="shared" si="100"/>
        <v>WON</v>
      </c>
      <c r="AL558" s="7" t="str">
        <f t="shared" si="110"/>
        <v>…</v>
      </c>
      <c r="AM558" s="21">
        <f t="shared" si="101"/>
        <v>68.337500000000006</v>
      </c>
    </row>
    <row r="559" spans="3:39">
      <c r="C559" t="s">
        <v>11</v>
      </c>
      <c r="D559" s="10" t="s">
        <v>146</v>
      </c>
      <c r="E559" s="6" t="s">
        <v>143</v>
      </c>
      <c r="F559" s="10" t="s">
        <v>149</v>
      </c>
      <c r="G559" s="7" t="s">
        <v>4</v>
      </c>
      <c r="H559" s="10" t="s">
        <v>748</v>
      </c>
      <c r="I559" s="7">
        <v>24</v>
      </c>
      <c r="J559" s="7">
        <v>53</v>
      </c>
      <c r="K559" s="7">
        <v>24</v>
      </c>
      <c r="L559" s="7" t="s">
        <v>16</v>
      </c>
      <c r="M559" s="7" t="s">
        <v>16</v>
      </c>
      <c r="N559" s="7">
        <v>0</v>
      </c>
      <c r="O559" s="6" t="s">
        <v>120</v>
      </c>
      <c r="P559" s="6" t="s">
        <v>120</v>
      </c>
      <c r="Q559" s="7" t="b">
        <v>1</v>
      </c>
      <c r="R559" s="7" t="b">
        <v>1</v>
      </c>
      <c r="S559" s="7" t="b">
        <v>1</v>
      </c>
      <c r="T559" s="7" t="s">
        <v>19</v>
      </c>
      <c r="U559" s="11">
        <v>70</v>
      </c>
      <c r="V559" s="11" t="s">
        <v>20</v>
      </c>
      <c r="W559" s="12">
        <v>1.5</v>
      </c>
      <c r="X559" s="12">
        <f t="shared" si="99"/>
        <v>1.3</v>
      </c>
      <c r="Y559" s="13"/>
      <c r="Z559" s="7">
        <f t="shared" si="102"/>
        <v>10</v>
      </c>
      <c r="AA559">
        <f t="shared" si="103"/>
        <v>10</v>
      </c>
      <c r="AB559">
        <f t="shared" si="104"/>
        <v>10</v>
      </c>
      <c r="AC559">
        <f t="shared" si="105"/>
        <v>10</v>
      </c>
      <c r="AD559" s="7">
        <f t="shared" si="106"/>
        <v>90</v>
      </c>
      <c r="AE559" s="7" t="str">
        <f t="shared" si="107"/>
        <v>HT Under 1.5 Goals</v>
      </c>
      <c r="AF559" s="14"/>
      <c r="AG559" s="14" t="str">
        <f t="shared" si="108"/>
        <v>HT Under 1.5 Goals</v>
      </c>
      <c r="AH559" s="14" t="str">
        <f t="shared" si="109"/>
        <v>WON</v>
      </c>
      <c r="AI559" s="14"/>
      <c r="AJ559" s="14" t="str">
        <f t="shared" si="100"/>
        <v>WON</v>
      </c>
      <c r="AL559" s="7" t="str">
        <f t="shared" si="110"/>
        <v>Prime</v>
      </c>
      <c r="AM559" s="21">
        <f t="shared" si="101"/>
        <v>90.5625</v>
      </c>
    </row>
    <row r="560" spans="3:39">
      <c r="C560" t="s">
        <v>11</v>
      </c>
      <c r="D560" s="10" t="s">
        <v>189</v>
      </c>
      <c r="E560" s="6" t="s">
        <v>143</v>
      </c>
      <c r="F560" s="10" t="s">
        <v>954</v>
      </c>
      <c r="G560" s="7" t="s">
        <v>4</v>
      </c>
      <c r="H560" s="10" t="s">
        <v>191</v>
      </c>
      <c r="I560" s="7">
        <v>14</v>
      </c>
      <c r="J560" s="7">
        <v>54</v>
      </c>
      <c r="K560" s="7">
        <v>32</v>
      </c>
      <c r="L560" s="7" t="s">
        <v>16</v>
      </c>
      <c r="M560" s="7" t="s">
        <v>16</v>
      </c>
      <c r="N560" s="7">
        <v>18</v>
      </c>
      <c r="O560" s="6" t="s">
        <v>47</v>
      </c>
      <c r="P560" s="6" t="s">
        <v>47</v>
      </c>
      <c r="Q560" s="7" t="b">
        <v>1</v>
      </c>
      <c r="R560" s="7" t="b">
        <v>1</v>
      </c>
      <c r="S560" s="7" t="b">
        <v>1</v>
      </c>
      <c r="T560" s="7" t="s">
        <v>19</v>
      </c>
      <c r="U560" s="11">
        <v>55</v>
      </c>
      <c r="V560" s="11" t="s">
        <v>48</v>
      </c>
      <c r="W560" s="12">
        <v>1.5</v>
      </c>
      <c r="X560" s="12">
        <f t="shared" si="99"/>
        <v>1.3</v>
      </c>
      <c r="Y560" s="13"/>
      <c r="Z560" s="7">
        <f t="shared" si="102"/>
        <v>10</v>
      </c>
      <c r="AA560">
        <f t="shared" si="103"/>
        <v>0</v>
      </c>
      <c r="AB560">
        <f t="shared" si="104"/>
        <v>5</v>
      </c>
      <c r="AC560">
        <f t="shared" si="105"/>
        <v>0</v>
      </c>
      <c r="AD560" s="7">
        <f t="shared" si="106"/>
        <v>65</v>
      </c>
      <c r="AE560" s="7" t="str">
        <f t="shared" si="107"/>
        <v>HT Under 1.5 Goals</v>
      </c>
      <c r="AF560" s="14"/>
      <c r="AG560" s="14" t="str">
        <f t="shared" si="108"/>
        <v>HT Under 1.5 Goals</v>
      </c>
      <c r="AH560" s="14" t="str">
        <f t="shared" si="109"/>
        <v>WON</v>
      </c>
      <c r="AI560" s="14"/>
      <c r="AJ560" s="14" t="str">
        <f t="shared" si="100"/>
        <v>WON</v>
      </c>
      <c r="AL560" s="7" t="str">
        <f t="shared" si="110"/>
        <v>…</v>
      </c>
      <c r="AM560" s="21">
        <f t="shared" si="101"/>
        <v>72.875</v>
      </c>
    </row>
    <row r="561" spans="3:39">
      <c r="C561" t="s">
        <v>11</v>
      </c>
      <c r="D561" s="10" t="s">
        <v>231</v>
      </c>
      <c r="E561" s="6" t="s">
        <v>143</v>
      </c>
      <c r="F561" s="10" t="s">
        <v>659</v>
      </c>
      <c r="G561" s="7" t="s">
        <v>4</v>
      </c>
      <c r="H561" s="10" t="s">
        <v>662</v>
      </c>
      <c r="I561" s="7">
        <v>17</v>
      </c>
      <c r="J561" s="7">
        <v>65</v>
      </c>
      <c r="K561" s="7">
        <v>18</v>
      </c>
      <c r="L561" s="7" t="s">
        <v>16</v>
      </c>
      <c r="M561" s="7" t="s">
        <v>16</v>
      </c>
      <c r="N561" s="7">
        <v>1</v>
      </c>
      <c r="O561" s="6" t="s">
        <v>120</v>
      </c>
      <c r="P561" s="6" t="s">
        <v>120</v>
      </c>
      <c r="Q561" s="7" t="b">
        <v>1</v>
      </c>
      <c r="R561" s="7" t="b">
        <v>1</v>
      </c>
      <c r="S561" s="7" t="b">
        <v>1</v>
      </c>
      <c r="T561" s="7" t="s">
        <v>19</v>
      </c>
      <c r="U561" s="11">
        <v>82</v>
      </c>
      <c r="V561" s="11" t="s">
        <v>42</v>
      </c>
      <c r="W561" s="12">
        <v>1.55</v>
      </c>
      <c r="X561" s="12">
        <f t="shared" si="99"/>
        <v>1.3</v>
      </c>
      <c r="Y561" s="13"/>
      <c r="Z561" s="7">
        <f t="shared" si="102"/>
        <v>10</v>
      </c>
      <c r="AA561">
        <f t="shared" si="103"/>
        <v>10</v>
      </c>
      <c r="AB561">
        <f t="shared" si="104"/>
        <v>10</v>
      </c>
      <c r="AC561">
        <f t="shared" si="105"/>
        <v>5</v>
      </c>
      <c r="AD561" s="7">
        <f t="shared" si="106"/>
        <v>85</v>
      </c>
      <c r="AE561" s="7" t="str">
        <f t="shared" si="107"/>
        <v>HT Under 1.5 Goals</v>
      </c>
      <c r="AF561" s="14"/>
      <c r="AG561" s="14" t="str">
        <f t="shared" si="108"/>
        <v>HT Under 1.5 Goals</v>
      </c>
      <c r="AH561" s="14" t="str">
        <f t="shared" si="109"/>
        <v>WON</v>
      </c>
      <c r="AI561" s="14"/>
      <c r="AJ561" s="14" t="str">
        <f t="shared" si="100"/>
        <v>WON</v>
      </c>
      <c r="AL561" s="7" t="str">
        <f t="shared" si="110"/>
        <v>Prime</v>
      </c>
      <c r="AM561" s="21">
        <f t="shared" si="101"/>
        <v>95.712500000000006</v>
      </c>
    </row>
    <row r="562" spans="3:39">
      <c r="D562" s="10" t="s">
        <v>409</v>
      </c>
      <c r="E562" s="6" t="s">
        <v>152</v>
      </c>
      <c r="F562" s="10" t="s">
        <v>411</v>
      </c>
      <c r="G562" s="7" t="s">
        <v>4</v>
      </c>
      <c r="H562" s="10" t="s">
        <v>591</v>
      </c>
      <c r="I562" s="7">
        <v>28</v>
      </c>
      <c r="J562" s="7">
        <v>43</v>
      </c>
      <c r="K562" s="7">
        <v>29</v>
      </c>
      <c r="L562" s="7" t="s">
        <v>16</v>
      </c>
      <c r="M562" s="7" t="s">
        <v>16</v>
      </c>
      <c r="N562" s="7">
        <v>1</v>
      </c>
      <c r="O562" s="6" t="s">
        <v>24</v>
      </c>
      <c r="P562" s="6" t="s">
        <v>24</v>
      </c>
      <c r="Q562" s="7">
        <v>43</v>
      </c>
      <c r="R562" s="7" t="b">
        <v>1</v>
      </c>
      <c r="S562" s="7" t="b">
        <v>1</v>
      </c>
      <c r="T562" s="7" t="s">
        <v>19</v>
      </c>
      <c r="U562" s="11">
        <v>58</v>
      </c>
      <c r="V562" s="11" t="s">
        <v>20</v>
      </c>
      <c r="W562" s="12">
        <v>1.6</v>
      </c>
      <c r="X562" s="12">
        <f t="shared" si="99"/>
        <v>1.3</v>
      </c>
      <c r="Y562" s="13"/>
      <c r="Z562" s="7">
        <f t="shared" si="102"/>
        <v>0</v>
      </c>
      <c r="AA562">
        <f t="shared" si="103"/>
        <v>10</v>
      </c>
      <c r="AB562">
        <f t="shared" si="104"/>
        <v>5</v>
      </c>
      <c r="AC562">
        <f t="shared" si="105"/>
        <v>10</v>
      </c>
      <c r="AD562" s="7">
        <f t="shared" si="106"/>
        <v>75</v>
      </c>
      <c r="AE562" s="7" t="str">
        <f t="shared" si="107"/>
        <v>HT Under 1.5 Goals</v>
      </c>
      <c r="AF562" s="14"/>
      <c r="AG562" s="14" t="str">
        <f t="shared" si="108"/>
        <v>HT Under 1.5 Goals</v>
      </c>
      <c r="AH562" s="14" t="str">
        <f t="shared" si="109"/>
        <v>WON</v>
      </c>
      <c r="AI562" s="14"/>
      <c r="AJ562" s="14" t="str">
        <f t="shared" si="100"/>
        <v>WON</v>
      </c>
      <c r="AL562" s="7" t="str">
        <f t="shared" si="110"/>
        <v>…</v>
      </c>
      <c r="AM562" s="21">
        <f t="shared" si="101"/>
        <v>70.599999999999994</v>
      </c>
    </row>
    <row r="563" spans="3:39">
      <c r="C563" t="s">
        <v>11</v>
      </c>
      <c r="D563" s="10" t="s">
        <v>124</v>
      </c>
      <c r="E563" s="6" t="s">
        <v>152</v>
      </c>
      <c r="F563" s="10" t="s">
        <v>125</v>
      </c>
      <c r="G563" s="7" t="s">
        <v>4</v>
      </c>
      <c r="H563" s="10" t="s">
        <v>254</v>
      </c>
      <c r="I563" s="7">
        <v>31</v>
      </c>
      <c r="J563" s="7">
        <v>47</v>
      </c>
      <c r="K563" s="7">
        <v>23</v>
      </c>
      <c r="L563" s="7" t="s">
        <v>16</v>
      </c>
      <c r="M563" s="7" t="s">
        <v>16</v>
      </c>
      <c r="N563" s="7">
        <v>8</v>
      </c>
      <c r="O563" s="6" t="s">
        <v>33</v>
      </c>
      <c r="P563" s="6" t="s">
        <v>405</v>
      </c>
      <c r="Q563" s="7">
        <v>47</v>
      </c>
      <c r="R563" s="7" t="b">
        <v>1</v>
      </c>
      <c r="S563" s="7" t="b">
        <v>1</v>
      </c>
      <c r="T563" s="7" t="s">
        <v>19</v>
      </c>
      <c r="U563" s="11">
        <v>75</v>
      </c>
      <c r="V563" s="11" t="s">
        <v>48</v>
      </c>
      <c r="W563" s="12">
        <v>1.55</v>
      </c>
      <c r="X563" s="12">
        <f t="shared" si="99"/>
        <v>1.3</v>
      </c>
      <c r="Y563" s="13"/>
      <c r="Z563" s="7">
        <f t="shared" si="102"/>
        <v>0</v>
      </c>
      <c r="AA563">
        <f t="shared" si="103"/>
        <v>5</v>
      </c>
      <c r="AB563">
        <f t="shared" si="104"/>
        <v>10</v>
      </c>
      <c r="AC563">
        <f t="shared" si="105"/>
        <v>0</v>
      </c>
      <c r="AD563" s="7">
        <f t="shared" si="106"/>
        <v>65</v>
      </c>
      <c r="AE563" s="7" t="str">
        <f t="shared" si="107"/>
        <v>HT Under 1.5 Goals</v>
      </c>
      <c r="AF563" s="14"/>
      <c r="AG563" s="14" t="str">
        <f t="shared" si="108"/>
        <v>HT Over 0.5 Goals</v>
      </c>
      <c r="AH563" s="14" t="str">
        <f t="shared" si="109"/>
        <v>LOST</v>
      </c>
      <c r="AI563" s="14"/>
      <c r="AJ563" s="14" t="str">
        <f t="shared" si="100"/>
        <v>LOST</v>
      </c>
      <c r="AL563" s="7" t="str">
        <f t="shared" si="110"/>
        <v>…</v>
      </c>
      <c r="AM563" s="21">
        <f t="shared" si="101"/>
        <v>67</v>
      </c>
    </row>
    <row r="564" spans="3:39">
      <c r="D564" s="10" t="s">
        <v>545</v>
      </c>
      <c r="E564" s="6" t="s">
        <v>289</v>
      </c>
      <c r="F564" s="10" t="s">
        <v>955</v>
      </c>
      <c r="G564" s="7" t="s">
        <v>4</v>
      </c>
      <c r="H564" s="10" t="s">
        <v>548</v>
      </c>
      <c r="I564" s="7">
        <v>36</v>
      </c>
      <c r="J564" s="7">
        <v>44</v>
      </c>
      <c r="K564" s="7">
        <v>20</v>
      </c>
      <c r="L564" s="7" t="s">
        <v>16</v>
      </c>
      <c r="M564" s="7">
        <v>1</v>
      </c>
      <c r="N564" s="7">
        <v>16</v>
      </c>
      <c r="O564" s="6" t="s">
        <v>24</v>
      </c>
      <c r="P564" s="6" t="s">
        <v>69</v>
      </c>
      <c r="Q564" s="7">
        <v>44</v>
      </c>
      <c r="R564" s="7" t="b">
        <v>1</v>
      </c>
      <c r="S564" s="7" t="s">
        <v>19</v>
      </c>
      <c r="T564" s="7" t="s">
        <v>19</v>
      </c>
      <c r="U564" s="11">
        <v>60</v>
      </c>
      <c r="V564" s="11" t="s">
        <v>20</v>
      </c>
      <c r="W564" s="12">
        <v>1.65</v>
      </c>
      <c r="X564" s="12">
        <f t="shared" si="99"/>
        <v>1.35</v>
      </c>
      <c r="Y564" s="13"/>
      <c r="Z564" s="7">
        <f t="shared" si="102"/>
        <v>0</v>
      </c>
      <c r="AA564">
        <f t="shared" si="103"/>
        <v>0</v>
      </c>
      <c r="AB564">
        <f t="shared" si="104"/>
        <v>5</v>
      </c>
      <c r="AC564">
        <f t="shared" si="105"/>
        <v>10</v>
      </c>
      <c r="AD564" s="7">
        <f t="shared" si="106"/>
        <v>65</v>
      </c>
      <c r="AE564" s="7" t="str">
        <f t="shared" si="107"/>
        <v>HT Under 1.5 Goals</v>
      </c>
      <c r="AF564" s="14"/>
      <c r="AG564" s="14" t="str">
        <f t="shared" si="108"/>
        <v>HT Under 1.5 Goals</v>
      </c>
      <c r="AH564" s="14" t="str">
        <f t="shared" si="109"/>
        <v>WON</v>
      </c>
      <c r="AI564" s="14"/>
      <c r="AJ564" s="14" t="str">
        <f t="shared" si="100"/>
        <v>WON</v>
      </c>
      <c r="AL564" s="7" t="str">
        <f t="shared" si="110"/>
        <v>…</v>
      </c>
      <c r="AM564" s="21">
        <f t="shared" si="101"/>
        <v>52</v>
      </c>
    </row>
    <row r="565" spans="3:39">
      <c r="C565" t="s">
        <v>11</v>
      </c>
      <c r="D565" s="10" t="s">
        <v>159</v>
      </c>
      <c r="E565" s="6" t="s">
        <v>160</v>
      </c>
      <c r="F565" s="10" t="s">
        <v>174</v>
      </c>
      <c r="G565" s="7" t="s">
        <v>4</v>
      </c>
      <c r="H565" s="10" t="s">
        <v>639</v>
      </c>
      <c r="I565" s="7">
        <v>22</v>
      </c>
      <c r="J565" s="7">
        <v>51</v>
      </c>
      <c r="K565" s="7">
        <v>27</v>
      </c>
      <c r="L565" s="7" t="s">
        <v>16</v>
      </c>
      <c r="M565" s="7">
        <v>2</v>
      </c>
      <c r="N565" s="7">
        <v>5</v>
      </c>
      <c r="O565" s="6" t="s">
        <v>61</v>
      </c>
      <c r="P565" s="6" t="s">
        <v>18</v>
      </c>
      <c r="Q565" s="7">
        <v>51</v>
      </c>
      <c r="R565" s="7" t="b">
        <v>1</v>
      </c>
      <c r="S565" s="7" t="s">
        <v>19</v>
      </c>
      <c r="T565" s="7" t="s">
        <v>19</v>
      </c>
      <c r="U565" s="11">
        <v>60</v>
      </c>
      <c r="V565" s="11" t="s">
        <v>42</v>
      </c>
      <c r="W565" s="12">
        <v>1.45</v>
      </c>
      <c r="X565" s="12">
        <f t="shared" si="99"/>
        <v>1.25</v>
      </c>
      <c r="Y565" s="13"/>
      <c r="Z565" s="7">
        <f t="shared" si="102"/>
        <v>0</v>
      </c>
      <c r="AA565">
        <f t="shared" si="103"/>
        <v>10</v>
      </c>
      <c r="AB565">
        <f t="shared" si="104"/>
        <v>5</v>
      </c>
      <c r="AC565">
        <f t="shared" si="105"/>
        <v>5</v>
      </c>
      <c r="AD565" s="7">
        <f t="shared" si="106"/>
        <v>70</v>
      </c>
      <c r="AE565" s="7" t="str">
        <f t="shared" si="107"/>
        <v>HT Under 1.5 Goals</v>
      </c>
      <c r="AF565" s="14"/>
      <c r="AG565" s="14" t="str">
        <f t="shared" si="108"/>
        <v>HT Over 0.5 Goals</v>
      </c>
      <c r="AH565" s="14" t="str">
        <f t="shared" si="109"/>
        <v>LOST</v>
      </c>
      <c r="AI565" s="14"/>
      <c r="AJ565" s="14" t="str">
        <f t="shared" si="100"/>
        <v>LOST</v>
      </c>
      <c r="AL565" s="7" t="str">
        <f t="shared" si="110"/>
        <v>…</v>
      </c>
      <c r="AM565" s="21">
        <f t="shared" si="101"/>
        <v>77.9375</v>
      </c>
    </row>
    <row r="566" spans="3:39">
      <c r="D566" s="10" t="s">
        <v>243</v>
      </c>
      <c r="E566" s="6" t="s">
        <v>164</v>
      </c>
      <c r="F566" s="10" t="s">
        <v>244</v>
      </c>
      <c r="G566" s="7" t="s">
        <v>4</v>
      </c>
      <c r="H566" s="10" t="s">
        <v>956</v>
      </c>
      <c r="I566" s="7">
        <v>23</v>
      </c>
      <c r="J566" s="7">
        <v>55</v>
      </c>
      <c r="K566" s="7">
        <v>22</v>
      </c>
      <c r="L566" s="7" t="s">
        <v>16</v>
      </c>
      <c r="M566" s="7">
        <v>1</v>
      </c>
      <c r="N566" s="7">
        <v>1</v>
      </c>
      <c r="O566" s="6" t="s">
        <v>120</v>
      </c>
      <c r="P566" s="6" t="s">
        <v>18</v>
      </c>
      <c r="Q566" s="7" t="b">
        <v>1</v>
      </c>
      <c r="R566" s="7" t="b">
        <v>1</v>
      </c>
      <c r="S566" s="7" t="s">
        <v>19</v>
      </c>
      <c r="T566" s="7" t="s">
        <v>19</v>
      </c>
      <c r="U566" s="11">
        <v>54</v>
      </c>
      <c r="V566" s="11" t="s">
        <v>20</v>
      </c>
      <c r="W566" s="12">
        <v>1.7</v>
      </c>
      <c r="X566" s="12">
        <f t="shared" si="99"/>
        <v>1.35</v>
      </c>
      <c r="Y566" s="13"/>
      <c r="Z566" s="7">
        <f t="shared" si="102"/>
        <v>10</v>
      </c>
      <c r="AA566">
        <f t="shared" si="103"/>
        <v>10</v>
      </c>
      <c r="AB566">
        <f t="shared" si="104"/>
        <v>5</v>
      </c>
      <c r="AC566">
        <f t="shared" si="105"/>
        <v>10</v>
      </c>
      <c r="AD566" s="7">
        <f t="shared" si="106"/>
        <v>85</v>
      </c>
      <c r="AE566" s="7" t="str">
        <f t="shared" si="107"/>
        <v>HT Under 1.5 Goals</v>
      </c>
      <c r="AF566" s="14"/>
      <c r="AG566" s="14" t="str">
        <f t="shared" si="108"/>
        <v>HT Under 1.5 Goals</v>
      </c>
      <c r="AH566" s="14" t="str">
        <f t="shared" si="109"/>
        <v>WON</v>
      </c>
      <c r="AI566" s="14"/>
      <c r="AJ566" s="14" t="str">
        <f t="shared" si="100"/>
        <v>WON</v>
      </c>
      <c r="AL566" s="7" t="str">
        <f t="shared" si="110"/>
        <v>…</v>
      </c>
      <c r="AM566" s="21">
        <f t="shared" si="101"/>
        <v>81.987499999999997</v>
      </c>
    </row>
    <row r="567" spans="3:39">
      <c r="C567" t="s">
        <v>11</v>
      </c>
      <c r="D567" s="10" t="s">
        <v>189</v>
      </c>
      <c r="E567" s="6" t="s">
        <v>164</v>
      </c>
      <c r="F567" s="10" t="s">
        <v>634</v>
      </c>
      <c r="G567" s="7" t="s">
        <v>4</v>
      </c>
      <c r="H567" s="10" t="s">
        <v>957</v>
      </c>
      <c r="I567" s="7">
        <v>18</v>
      </c>
      <c r="J567" s="7">
        <v>48</v>
      </c>
      <c r="K567" s="7">
        <v>34</v>
      </c>
      <c r="L567" s="7" t="s">
        <v>16</v>
      </c>
      <c r="M567" s="7">
        <v>2</v>
      </c>
      <c r="N567" s="7">
        <v>16</v>
      </c>
      <c r="O567" s="6" t="s">
        <v>69</v>
      </c>
      <c r="P567" s="6" t="s">
        <v>18</v>
      </c>
      <c r="Q567" s="7">
        <v>48</v>
      </c>
      <c r="R567" s="7" t="b">
        <v>1</v>
      </c>
      <c r="S567" s="7" t="s">
        <v>19</v>
      </c>
      <c r="T567" s="7" t="s">
        <v>19</v>
      </c>
      <c r="U567" s="11">
        <v>40</v>
      </c>
      <c r="V567" s="11" t="s">
        <v>48</v>
      </c>
      <c r="W567" s="12">
        <v>1.7</v>
      </c>
      <c r="X567" s="12">
        <f t="shared" si="99"/>
        <v>1.35</v>
      </c>
      <c r="Y567" s="13"/>
      <c r="Z567" s="7">
        <f t="shared" si="102"/>
        <v>0</v>
      </c>
      <c r="AA567">
        <f t="shared" si="103"/>
        <v>0</v>
      </c>
      <c r="AB567">
        <f t="shared" si="104"/>
        <v>0</v>
      </c>
      <c r="AC567">
        <f t="shared" si="105"/>
        <v>0</v>
      </c>
      <c r="AD567" s="7">
        <f t="shared" si="106"/>
        <v>50</v>
      </c>
      <c r="AE567" s="7" t="str">
        <f t="shared" si="107"/>
        <v>HT Over 0.5 Goals</v>
      </c>
      <c r="AF567" s="14"/>
      <c r="AG567" s="14" t="str">
        <f t="shared" si="108"/>
        <v>HT Over 0.5 Goals</v>
      </c>
      <c r="AH567" s="14" t="str">
        <f t="shared" si="109"/>
        <v>WON</v>
      </c>
      <c r="AI567" s="14"/>
      <c r="AJ567" s="14" t="str">
        <f t="shared" si="100"/>
        <v>WON</v>
      </c>
      <c r="AL567" s="7" t="str">
        <f t="shared" si="110"/>
        <v>…</v>
      </c>
      <c r="AM567" s="21">
        <f t="shared" si="101"/>
        <v>40</v>
      </c>
    </row>
    <row r="568" spans="3:39">
      <c r="D568" s="10" t="s">
        <v>192</v>
      </c>
      <c r="E568" s="6" t="s">
        <v>164</v>
      </c>
      <c r="F568" s="10" t="s">
        <v>453</v>
      </c>
      <c r="G568" s="7" t="s">
        <v>4</v>
      </c>
      <c r="H568" s="10" t="s">
        <v>195</v>
      </c>
      <c r="I568" s="7">
        <v>20</v>
      </c>
      <c r="J568" s="7">
        <v>48</v>
      </c>
      <c r="K568" s="7">
        <v>32</v>
      </c>
      <c r="L568" s="7" t="s">
        <v>16</v>
      </c>
      <c r="M568" s="7">
        <v>2</v>
      </c>
      <c r="N568" s="7">
        <v>12</v>
      </c>
      <c r="O568" s="6" t="s">
        <v>120</v>
      </c>
      <c r="P568" s="6" t="s">
        <v>18</v>
      </c>
      <c r="Q568" s="7">
        <v>48</v>
      </c>
      <c r="R568" s="7" t="b">
        <v>1</v>
      </c>
      <c r="S568" s="7" t="s">
        <v>19</v>
      </c>
      <c r="T568" s="7" t="s">
        <v>19</v>
      </c>
      <c r="U568" s="11">
        <v>36</v>
      </c>
      <c r="V568" s="11" t="s">
        <v>48</v>
      </c>
      <c r="W568" s="12">
        <v>1.75</v>
      </c>
      <c r="X568" s="12">
        <f t="shared" si="99"/>
        <v>1.4</v>
      </c>
      <c r="Y568" s="13"/>
      <c r="Z568" s="7">
        <f t="shared" si="102"/>
        <v>0</v>
      </c>
      <c r="AA568">
        <f t="shared" si="103"/>
        <v>5</v>
      </c>
      <c r="AB568">
        <f t="shared" si="104"/>
        <v>0</v>
      </c>
      <c r="AC568">
        <f t="shared" si="105"/>
        <v>0</v>
      </c>
      <c r="AD568" s="7">
        <f t="shared" si="106"/>
        <v>55</v>
      </c>
      <c r="AE568" s="7" t="str">
        <f t="shared" si="107"/>
        <v>HT Over 0.5 Goals</v>
      </c>
      <c r="AF568" s="14"/>
      <c r="AG568" s="14" t="str">
        <f t="shared" si="108"/>
        <v>HT Under 1.5 Goals</v>
      </c>
      <c r="AH568" s="14" t="str">
        <f t="shared" si="109"/>
        <v>WON</v>
      </c>
      <c r="AI568" s="14"/>
      <c r="AJ568" s="14" t="str">
        <f t="shared" si="100"/>
        <v>WON</v>
      </c>
      <c r="AL568" s="7" t="str">
        <f t="shared" si="110"/>
        <v>…</v>
      </c>
      <c r="AM568" s="21">
        <f t="shared" si="101"/>
        <v>43</v>
      </c>
    </row>
    <row r="569" spans="3:39">
      <c r="C569" t="s">
        <v>11</v>
      </c>
      <c r="D569" s="10" t="s">
        <v>159</v>
      </c>
      <c r="E569" s="6" t="s">
        <v>167</v>
      </c>
      <c r="F569" s="10" t="s">
        <v>730</v>
      </c>
      <c r="G569" s="7" t="s">
        <v>4</v>
      </c>
      <c r="H569" s="10" t="s">
        <v>175</v>
      </c>
      <c r="I569" s="7">
        <v>24</v>
      </c>
      <c r="J569" s="7">
        <v>64</v>
      </c>
      <c r="K569" s="7">
        <v>12</v>
      </c>
      <c r="L569" s="7" t="s">
        <v>16</v>
      </c>
      <c r="M569" s="7" t="s">
        <v>16</v>
      </c>
      <c r="N569" s="7">
        <v>12</v>
      </c>
      <c r="O569" s="6" t="s">
        <v>24</v>
      </c>
      <c r="P569" s="6" t="s">
        <v>18</v>
      </c>
      <c r="Q569" s="7" t="b">
        <v>1</v>
      </c>
      <c r="R569" s="7" t="b">
        <v>1</v>
      </c>
      <c r="S569" s="7" t="b">
        <v>1</v>
      </c>
      <c r="T569" s="7" t="s">
        <v>19</v>
      </c>
      <c r="U569" s="11">
        <v>47</v>
      </c>
      <c r="V569" s="11" t="s">
        <v>20</v>
      </c>
      <c r="W569" s="12">
        <v>1.4</v>
      </c>
      <c r="X569" s="12">
        <f t="shared" si="99"/>
        <v>1.25</v>
      </c>
      <c r="Y569" s="13"/>
      <c r="Z569" s="7">
        <f t="shared" si="102"/>
        <v>10</v>
      </c>
      <c r="AA569">
        <f t="shared" si="103"/>
        <v>5</v>
      </c>
      <c r="AB569">
        <f t="shared" si="104"/>
        <v>0</v>
      </c>
      <c r="AC569">
        <f t="shared" si="105"/>
        <v>10</v>
      </c>
      <c r="AD569" s="7">
        <f t="shared" si="106"/>
        <v>75</v>
      </c>
      <c r="AE569" s="7" t="str">
        <f t="shared" si="107"/>
        <v>HT Under 1.5 Goals</v>
      </c>
      <c r="AF569" s="14"/>
      <c r="AG569" s="14" t="str">
        <f t="shared" si="108"/>
        <v>HT Under 1.5 Goals</v>
      </c>
      <c r="AH569" s="14" t="str">
        <f t="shared" si="109"/>
        <v>WON</v>
      </c>
      <c r="AI569" s="14"/>
      <c r="AJ569" s="14" t="str">
        <f t="shared" si="100"/>
        <v>WON</v>
      </c>
      <c r="AL569" s="7" t="str">
        <f t="shared" si="110"/>
        <v>…</v>
      </c>
      <c r="AM569" s="21">
        <f t="shared" si="101"/>
        <v>68</v>
      </c>
    </row>
    <row r="570" spans="3:39">
      <c r="C570" t="s">
        <v>11</v>
      </c>
      <c r="D570" s="10" t="s">
        <v>159</v>
      </c>
      <c r="E570" s="6" t="s">
        <v>167</v>
      </c>
      <c r="F570" s="10" t="s">
        <v>172</v>
      </c>
      <c r="G570" s="7" t="s">
        <v>4</v>
      </c>
      <c r="H570" s="10" t="s">
        <v>162</v>
      </c>
      <c r="I570" s="7">
        <v>25</v>
      </c>
      <c r="J570" s="7">
        <v>55</v>
      </c>
      <c r="K570" s="7">
        <v>20</v>
      </c>
      <c r="L570" s="7" t="s">
        <v>16</v>
      </c>
      <c r="M570" s="7" t="s">
        <v>16</v>
      </c>
      <c r="N570" s="7">
        <v>5</v>
      </c>
      <c r="O570" s="6" t="s">
        <v>47</v>
      </c>
      <c r="P570" s="6" t="s">
        <v>18</v>
      </c>
      <c r="Q570" s="7" t="b">
        <v>1</v>
      </c>
      <c r="R570" s="7" t="b">
        <v>1</v>
      </c>
      <c r="S570" s="7" t="b">
        <v>1</v>
      </c>
      <c r="T570" s="7" t="s">
        <v>19</v>
      </c>
      <c r="U570" s="11">
        <v>65</v>
      </c>
      <c r="V570" s="11" t="s">
        <v>48</v>
      </c>
      <c r="W570" s="12">
        <v>1.5</v>
      </c>
      <c r="X570" s="12">
        <f t="shared" si="99"/>
        <v>1.3</v>
      </c>
      <c r="Y570" s="13"/>
      <c r="Z570" s="7">
        <f t="shared" si="102"/>
        <v>10</v>
      </c>
      <c r="AA570">
        <f t="shared" si="103"/>
        <v>10</v>
      </c>
      <c r="AB570">
        <f t="shared" si="104"/>
        <v>10</v>
      </c>
      <c r="AC570">
        <f t="shared" si="105"/>
        <v>0</v>
      </c>
      <c r="AD570" s="7">
        <f t="shared" si="106"/>
        <v>80</v>
      </c>
      <c r="AE570" s="7" t="str">
        <f t="shared" si="107"/>
        <v>HT Under 1.5 Goals</v>
      </c>
      <c r="AF570" s="14"/>
      <c r="AG570" s="14" t="str">
        <f t="shared" si="108"/>
        <v>HT Under 1.5 Goals</v>
      </c>
      <c r="AH570" s="14" t="str">
        <f t="shared" si="109"/>
        <v>WON</v>
      </c>
      <c r="AI570" s="14"/>
      <c r="AJ570" s="14" t="str">
        <f t="shared" si="100"/>
        <v>WON</v>
      </c>
      <c r="AL570" s="7" t="str">
        <f t="shared" si="110"/>
        <v>Prime</v>
      </c>
      <c r="AM570" s="21">
        <f t="shared" si="101"/>
        <v>85.1875</v>
      </c>
    </row>
    <row r="571" spans="3:39">
      <c r="C571" t="s">
        <v>11</v>
      </c>
      <c r="D571" s="10" t="s">
        <v>231</v>
      </c>
      <c r="E571" s="6" t="s">
        <v>167</v>
      </c>
      <c r="F571" s="10" t="s">
        <v>657</v>
      </c>
      <c r="G571" s="7" t="s">
        <v>4</v>
      </c>
      <c r="H571" s="10" t="s">
        <v>729</v>
      </c>
      <c r="I571" s="7">
        <v>20</v>
      </c>
      <c r="J571" s="7">
        <v>55</v>
      </c>
      <c r="K571" s="7">
        <v>25</v>
      </c>
      <c r="L571" s="7" t="s">
        <v>16</v>
      </c>
      <c r="M571" s="7">
        <v>1</v>
      </c>
      <c r="N571" s="7">
        <v>5</v>
      </c>
      <c r="O571" s="6" t="s">
        <v>24</v>
      </c>
      <c r="P571" s="6" t="s">
        <v>18</v>
      </c>
      <c r="Q571" s="7" t="b">
        <v>1</v>
      </c>
      <c r="R571" s="7" t="b">
        <v>1</v>
      </c>
      <c r="S571" s="7" t="s">
        <v>19</v>
      </c>
      <c r="T571" s="7" t="s">
        <v>19</v>
      </c>
      <c r="U571" s="11">
        <v>47</v>
      </c>
      <c r="V571" s="11" t="s">
        <v>42</v>
      </c>
      <c r="W571" s="12">
        <v>1.55</v>
      </c>
      <c r="X571" s="12">
        <f t="shared" si="99"/>
        <v>1.3</v>
      </c>
      <c r="Y571" s="13"/>
      <c r="Z571" s="7">
        <f t="shared" si="102"/>
        <v>10</v>
      </c>
      <c r="AA571">
        <f t="shared" si="103"/>
        <v>10</v>
      </c>
      <c r="AB571">
        <f t="shared" si="104"/>
        <v>0</v>
      </c>
      <c r="AC571">
        <f t="shared" si="105"/>
        <v>5</v>
      </c>
      <c r="AD571" s="7">
        <f t="shared" si="106"/>
        <v>75</v>
      </c>
      <c r="AE571" s="7" t="str">
        <f t="shared" si="107"/>
        <v>HT Under 1.5 Goals</v>
      </c>
      <c r="AF571" s="14"/>
      <c r="AG571" s="14" t="str">
        <f t="shared" si="108"/>
        <v>HT Under 1.5 Goals</v>
      </c>
      <c r="AH571" s="14" t="str">
        <f t="shared" si="109"/>
        <v>WON</v>
      </c>
      <c r="AI571" s="14"/>
      <c r="AJ571" s="14" t="str">
        <f t="shared" si="100"/>
        <v>WON</v>
      </c>
      <c r="AL571" s="7" t="str">
        <f t="shared" si="110"/>
        <v>Prime</v>
      </c>
      <c r="AM571" s="21">
        <f t="shared" si="101"/>
        <v>67.1875</v>
      </c>
    </row>
    <row r="572" spans="3:39">
      <c r="C572" t="s">
        <v>11</v>
      </c>
      <c r="D572" s="10" t="s">
        <v>282</v>
      </c>
      <c r="E572" s="6" t="s">
        <v>874</v>
      </c>
      <c r="F572" s="10" t="s">
        <v>710</v>
      </c>
      <c r="G572" s="7" t="s">
        <v>4</v>
      </c>
      <c r="H572" s="10" t="s">
        <v>958</v>
      </c>
      <c r="I572" s="7">
        <v>30</v>
      </c>
      <c r="J572" s="7">
        <v>49</v>
      </c>
      <c r="K572" s="7">
        <v>21</v>
      </c>
      <c r="L572" s="7" t="s">
        <v>16</v>
      </c>
      <c r="M572" s="7" t="s">
        <v>16</v>
      </c>
      <c r="N572" s="7">
        <v>9</v>
      </c>
      <c r="O572" s="6" t="s">
        <v>24</v>
      </c>
      <c r="P572" s="6" t="s">
        <v>24</v>
      </c>
      <c r="Q572" s="7">
        <v>49</v>
      </c>
      <c r="R572" s="7" t="b">
        <v>1</v>
      </c>
      <c r="S572" s="7" t="b">
        <v>1</v>
      </c>
      <c r="T572" s="7" t="s">
        <v>19</v>
      </c>
      <c r="U572" s="11">
        <v>37</v>
      </c>
      <c r="V572" s="11" t="s">
        <v>48</v>
      </c>
      <c r="W572" s="12">
        <v>1.65</v>
      </c>
      <c r="X572" s="12">
        <f t="shared" si="99"/>
        <v>1.35</v>
      </c>
      <c r="Y572" s="13"/>
      <c r="Z572" s="7">
        <f t="shared" si="102"/>
        <v>0</v>
      </c>
      <c r="AA572">
        <f t="shared" si="103"/>
        <v>5</v>
      </c>
      <c r="AB572">
        <f t="shared" si="104"/>
        <v>0</v>
      </c>
      <c r="AC572">
        <f t="shared" si="105"/>
        <v>0</v>
      </c>
      <c r="AD572" s="7">
        <f t="shared" si="106"/>
        <v>55</v>
      </c>
      <c r="AE572" s="7" t="str">
        <f t="shared" si="107"/>
        <v>HT Over 0.5 Goals</v>
      </c>
      <c r="AF572" s="14"/>
      <c r="AG572" s="14" t="str">
        <f t="shared" si="108"/>
        <v>HT Under 1.5 Goals</v>
      </c>
      <c r="AH572" s="14" t="str">
        <f t="shared" si="109"/>
        <v>LOST</v>
      </c>
      <c r="AI572" s="14"/>
      <c r="AJ572" s="14" t="str">
        <f t="shared" si="100"/>
        <v>LOST</v>
      </c>
      <c r="AL572" s="7" t="str">
        <f t="shared" si="110"/>
        <v>…</v>
      </c>
      <c r="AM572" s="21">
        <f t="shared" si="101"/>
        <v>51</v>
      </c>
    </row>
    <row r="573" spans="3:39">
      <c r="C573" t="s">
        <v>11</v>
      </c>
      <c r="D573" s="10" t="s">
        <v>959</v>
      </c>
      <c r="E573" s="6" t="s">
        <v>176</v>
      </c>
      <c r="F573" s="10" t="s">
        <v>960</v>
      </c>
      <c r="G573" s="7" t="s">
        <v>4</v>
      </c>
      <c r="H573" s="10" t="s">
        <v>961</v>
      </c>
      <c r="I573" s="7">
        <v>30</v>
      </c>
      <c r="J573" s="7">
        <v>50</v>
      </c>
      <c r="K573" s="7">
        <v>20</v>
      </c>
      <c r="L573" s="7" t="s">
        <v>16</v>
      </c>
      <c r="M573" s="7">
        <v>1</v>
      </c>
      <c r="N573" s="7">
        <v>10</v>
      </c>
      <c r="O573" s="6" t="s">
        <v>47</v>
      </c>
      <c r="P573" s="6" t="s">
        <v>18</v>
      </c>
      <c r="Q573" s="7">
        <v>50</v>
      </c>
      <c r="R573" s="7" t="b">
        <v>1</v>
      </c>
      <c r="S573" s="7" t="s">
        <v>19</v>
      </c>
      <c r="T573" s="7" t="s">
        <v>19</v>
      </c>
      <c r="U573" s="11">
        <v>53</v>
      </c>
      <c r="V573" s="11" t="s">
        <v>20</v>
      </c>
      <c r="W573" s="12">
        <v>1.6</v>
      </c>
      <c r="X573" s="12">
        <f t="shared" si="99"/>
        <v>1.3</v>
      </c>
      <c r="Y573" s="13"/>
      <c r="Z573" s="7">
        <f t="shared" si="102"/>
        <v>0</v>
      </c>
      <c r="AA573">
        <f t="shared" si="103"/>
        <v>5</v>
      </c>
      <c r="AB573">
        <f t="shared" si="104"/>
        <v>5</v>
      </c>
      <c r="AC573">
        <f t="shared" si="105"/>
        <v>10</v>
      </c>
      <c r="AD573" s="7">
        <f t="shared" si="106"/>
        <v>70</v>
      </c>
      <c r="AE573" s="7" t="str">
        <f t="shared" si="107"/>
        <v>HT Under 1.5 Goals</v>
      </c>
      <c r="AF573" s="14"/>
      <c r="AG573" s="14" t="str">
        <f t="shared" si="108"/>
        <v>HT Under 1.5 Goals</v>
      </c>
      <c r="AH573" s="14" t="str">
        <f t="shared" si="109"/>
        <v>WON</v>
      </c>
      <c r="AI573" s="14"/>
      <c r="AJ573" s="14" t="str">
        <f t="shared" si="100"/>
        <v>WON</v>
      </c>
      <c r="AL573" s="7" t="str">
        <f t="shared" si="110"/>
        <v>…</v>
      </c>
      <c r="AM573" s="21">
        <f t="shared" si="101"/>
        <v>71.224999999999994</v>
      </c>
    </row>
    <row r="574" spans="3:39">
      <c r="C574" t="s">
        <v>11</v>
      </c>
      <c r="D574" s="10" t="s">
        <v>159</v>
      </c>
      <c r="E574" s="6" t="s">
        <v>176</v>
      </c>
      <c r="F574" s="10" t="s">
        <v>962</v>
      </c>
      <c r="G574" s="7" t="s">
        <v>4</v>
      </c>
      <c r="H574" s="10" t="s">
        <v>963</v>
      </c>
      <c r="I574" s="7">
        <v>35</v>
      </c>
      <c r="J574" s="7">
        <v>54</v>
      </c>
      <c r="K574" s="7">
        <v>11</v>
      </c>
      <c r="L574" s="7" t="s">
        <v>16</v>
      </c>
      <c r="M574" s="7">
        <v>1</v>
      </c>
      <c r="N574" s="7">
        <v>24</v>
      </c>
      <c r="O574" s="6" t="s">
        <v>47</v>
      </c>
      <c r="P574" s="6" t="s">
        <v>18</v>
      </c>
      <c r="Q574" s="7" t="b">
        <v>1</v>
      </c>
      <c r="R574" s="7" t="b">
        <v>1</v>
      </c>
      <c r="S574" s="7" t="s">
        <v>19</v>
      </c>
      <c r="T574" s="7" t="s">
        <v>19</v>
      </c>
      <c r="U574" s="11">
        <v>55</v>
      </c>
      <c r="V574" s="11" t="s">
        <v>42</v>
      </c>
      <c r="W574" s="12">
        <v>1.5</v>
      </c>
      <c r="X574" s="12">
        <f t="shared" si="99"/>
        <v>1.3</v>
      </c>
      <c r="Y574" s="13"/>
      <c r="Z574" s="7">
        <f t="shared" si="102"/>
        <v>10</v>
      </c>
      <c r="AA574">
        <f t="shared" si="103"/>
        <v>0</v>
      </c>
      <c r="AB574">
        <f t="shared" si="104"/>
        <v>5</v>
      </c>
      <c r="AC574">
        <f t="shared" si="105"/>
        <v>5</v>
      </c>
      <c r="AD574" s="7">
        <f t="shared" si="106"/>
        <v>70</v>
      </c>
      <c r="AE574" s="7" t="str">
        <f t="shared" si="107"/>
        <v>HT Under 1.5 Goals</v>
      </c>
      <c r="AF574" s="14"/>
      <c r="AG574" s="14" t="str">
        <f t="shared" si="108"/>
        <v>HT Under 1.5 Goals</v>
      </c>
      <c r="AH574" s="14" t="str">
        <f t="shared" si="109"/>
        <v>WON</v>
      </c>
      <c r="AI574" s="14"/>
      <c r="AJ574" s="14" t="str">
        <f t="shared" si="100"/>
        <v>WON</v>
      </c>
      <c r="AL574" s="7" t="str">
        <f t="shared" si="110"/>
        <v>…</v>
      </c>
      <c r="AM574" s="21">
        <f t="shared" si="101"/>
        <v>67.875</v>
      </c>
    </row>
    <row r="575" spans="3:39">
      <c r="C575" t="s">
        <v>11</v>
      </c>
      <c r="D575" s="10" t="s">
        <v>12</v>
      </c>
      <c r="E575" s="6" t="s">
        <v>176</v>
      </c>
      <c r="F575" s="10" t="s">
        <v>184</v>
      </c>
      <c r="G575" s="7" t="s">
        <v>4</v>
      </c>
      <c r="H575" s="10" t="s">
        <v>794</v>
      </c>
      <c r="I575" s="7">
        <v>21</v>
      </c>
      <c r="J575" s="7">
        <v>57</v>
      </c>
      <c r="K575" s="7">
        <v>22</v>
      </c>
      <c r="L575" s="7" t="s">
        <v>16</v>
      </c>
      <c r="M575" s="7" t="s">
        <v>16</v>
      </c>
      <c r="N575" s="7">
        <v>1</v>
      </c>
      <c r="O575" s="6" t="s">
        <v>47</v>
      </c>
      <c r="P575" s="6" t="s">
        <v>75</v>
      </c>
      <c r="Q575" s="7" t="b">
        <v>1</v>
      </c>
      <c r="R575" s="7" t="b">
        <v>1</v>
      </c>
      <c r="S575" s="7" t="b">
        <v>1</v>
      </c>
      <c r="T575" s="7" t="s">
        <v>19</v>
      </c>
      <c r="U575" s="11">
        <v>46</v>
      </c>
      <c r="V575" s="11" t="s">
        <v>20</v>
      </c>
      <c r="W575" s="12">
        <v>1.5</v>
      </c>
      <c r="X575" s="12">
        <f t="shared" si="99"/>
        <v>1.3</v>
      </c>
      <c r="Y575" s="13"/>
      <c r="Z575" s="7">
        <f t="shared" si="102"/>
        <v>10</v>
      </c>
      <c r="AA575">
        <f t="shared" si="103"/>
        <v>10</v>
      </c>
      <c r="AB575">
        <f t="shared" si="104"/>
        <v>0</v>
      </c>
      <c r="AC575">
        <f t="shared" si="105"/>
        <v>10</v>
      </c>
      <c r="AD575" s="7">
        <f t="shared" si="106"/>
        <v>80</v>
      </c>
      <c r="AE575" s="7" t="str">
        <f t="shared" si="107"/>
        <v>HT Under 1.5 Goals</v>
      </c>
      <c r="AF575" s="14"/>
      <c r="AG575" s="14" t="str">
        <f t="shared" si="108"/>
        <v>HT Under 1.5 Goals</v>
      </c>
      <c r="AH575" s="14" t="str">
        <f t="shared" si="109"/>
        <v>WON</v>
      </c>
      <c r="AI575" s="14"/>
      <c r="AJ575" s="14" t="str">
        <f t="shared" si="100"/>
        <v>WON</v>
      </c>
      <c r="AL575" s="7" t="str">
        <f t="shared" si="110"/>
        <v>Prime</v>
      </c>
      <c r="AM575" s="21">
        <f t="shared" si="101"/>
        <v>76.8125</v>
      </c>
    </row>
    <row r="576" spans="3:39">
      <c r="C576" t="s">
        <v>11</v>
      </c>
      <c r="D576" s="10" t="s">
        <v>964</v>
      </c>
      <c r="E576" s="6" t="s">
        <v>176</v>
      </c>
      <c r="F576" s="10" t="s">
        <v>965</v>
      </c>
      <c r="G576" s="7" t="s">
        <v>4</v>
      </c>
      <c r="H576" s="10" t="s">
        <v>966</v>
      </c>
      <c r="I576" s="7">
        <v>10</v>
      </c>
      <c r="J576" s="7">
        <v>45</v>
      </c>
      <c r="K576" s="7">
        <v>45</v>
      </c>
      <c r="L576" s="7">
        <v>2</v>
      </c>
      <c r="M576" s="7">
        <v>1</v>
      </c>
      <c r="N576" s="7">
        <v>35</v>
      </c>
      <c r="O576" s="6" t="s">
        <v>24</v>
      </c>
      <c r="P576" s="6" t="s">
        <v>24</v>
      </c>
      <c r="Q576" s="7">
        <v>45</v>
      </c>
      <c r="R576" s="7" t="b">
        <v>0</v>
      </c>
      <c r="S576" s="7" t="s">
        <v>19</v>
      </c>
      <c r="T576" s="7" t="s">
        <v>19</v>
      </c>
      <c r="U576" s="11">
        <v>55</v>
      </c>
      <c r="V576" s="11" t="s">
        <v>20</v>
      </c>
      <c r="W576" s="12">
        <v>1.5</v>
      </c>
      <c r="X576" s="12">
        <f t="shared" si="99"/>
        <v>1.3</v>
      </c>
      <c r="Y576" s="13"/>
      <c r="Z576" s="7">
        <f t="shared" si="102"/>
        <v>0</v>
      </c>
      <c r="AA576">
        <f t="shared" si="103"/>
        <v>0</v>
      </c>
      <c r="AB576">
        <f t="shared" si="104"/>
        <v>5</v>
      </c>
      <c r="AC576">
        <f t="shared" si="105"/>
        <v>10</v>
      </c>
      <c r="AD576" s="7">
        <f t="shared" si="106"/>
        <v>65</v>
      </c>
      <c r="AE576" s="7" t="str">
        <f t="shared" si="107"/>
        <v>HT Under 1.5 Goals</v>
      </c>
      <c r="AF576" s="14"/>
      <c r="AG576" s="14" t="str">
        <f t="shared" si="108"/>
        <v>HT Under 1.5 Goals</v>
      </c>
      <c r="AH576" s="14" t="str">
        <f t="shared" si="109"/>
        <v>WON</v>
      </c>
      <c r="AI576" s="14"/>
      <c r="AJ576" s="14" t="str">
        <f t="shared" si="100"/>
        <v>WON</v>
      </c>
      <c r="AL576" s="7" t="str">
        <f t="shared" si="110"/>
        <v>…</v>
      </c>
      <c r="AM576" s="21">
        <f t="shared" si="101"/>
        <v>51</v>
      </c>
    </row>
    <row r="577" spans="3:39">
      <c r="C577" t="s">
        <v>11</v>
      </c>
      <c r="D577" s="10" t="s">
        <v>189</v>
      </c>
      <c r="E577" s="6" t="s">
        <v>186</v>
      </c>
      <c r="F577" s="10" t="s">
        <v>190</v>
      </c>
      <c r="G577" s="7" t="s">
        <v>4</v>
      </c>
      <c r="H577" s="10" t="s">
        <v>967</v>
      </c>
      <c r="I577" s="7">
        <v>24</v>
      </c>
      <c r="J577" s="7">
        <v>58</v>
      </c>
      <c r="K577" s="7">
        <v>18</v>
      </c>
      <c r="L577" s="7" t="s">
        <v>16</v>
      </c>
      <c r="M577" s="7" t="s">
        <v>16</v>
      </c>
      <c r="N577" s="7">
        <v>6</v>
      </c>
      <c r="O577" s="6" t="s">
        <v>47</v>
      </c>
      <c r="P577" s="6" t="s">
        <v>17</v>
      </c>
      <c r="Q577" s="7" t="b">
        <v>1</v>
      </c>
      <c r="R577" s="7" t="b">
        <v>1</v>
      </c>
      <c r="S577" s="7" t="b">
        <v>1</v>
      </c>
      <c r="T577" s="7" t="s">
        <v>19</v>
      </c>
      <c r="U577" s="11">
        <v>62</v>
      </c>
      <c r="V577" s="11" t="s">
        <v>42</v>
      </c>
      <c r="W577" s="12">
        <v>1.65</v>
      </c>
      <c r="X577" s="12">
        <f t="shared" si="99"/>
        <v>1.35</v>
      </c>
      <c r="Y577" s="13"/>
      <c r="Z577" s="7">
        <f t="shared" si="102"/>
        <v>10</v>
      </c>
      <c r="AA577">
        <f t="shared" si="103"/>
        <v>10</v>
      </c>
      <c r="AB577">
        <f t="shared" si="104"/>
        <v>10</v>
      </c>
      <c r="AC577">
        <f t="shared" si="105"/>
        <v>5</v>
      </c>
      <c r="AD577" s="7">
        <f t="shared" si="106"/>
        <v>85</v>
      </c>
      <c r="AE577" s="7" t="str">
        <f t="shared" si="107"/>
        <v>HT Under 1.5 Goals</v>
      </c>
      <c r="AF577" s="14"/>
      <c r="AG577" s="14" t="str">
        <f t="shared" si="108"/>
        <v>HT Under 1.5 Goals</v>
      </c>
      <c r="AH577" s="14" t="str">
        <f t="shared" si="109"/>
        <v>WON</v>
      </c>
      <c r="AI577" s="14"/>
      <c r="AJ577" s="14" t="str">
        <f t="shared" si="100"/>
        <v>WON</v>
      </c>
      <c r="AL577" s="7" t="str">
        <f t="shared" si="110"/>
        <v>Prime</v>
      </c>
      <c r="AM577" s="21">
        <f t="shared" si="101"/>
        <v>84.525000000000006</v>
      </c>
    </row>
    <row r="578" spans="3:39">
      <c r="C578" t="s">
        <v>11</v>
      </c>
      <c r="D578" s="10" t="s">
        <v>92</v>
      </c>
      <c r="E578" s="6" t="s">
        <v>198</v>
      </c>
      <c r="F578" s="10" t="s">
        <v>95</v>
      </c>
      <c r="G578" s="7" t="s">
        <v>4</v>
      </c>
      <c r="H578" s="10" t="s">
        <v>169</v>
      </c>
      <c r="I578" s="7">
        <v>27</v>
      </c>
      <c r="J578" s="7">
        <v>49</v>
      </c>
      <c r="K578" s="7">
        <v>24</v>
      </c>
      <c r="L578" s="7" t="s">
        <v>16</v>
      </c>
      <c r="M578" s="7">
        <v>1</v>
      </c>
      <c r="N578" s="7">
        <v>3</v>
      </c>
      <c r="O578" s="6" t="s">
        <v>24</v>
      </c>
      <c r="P578" s="6" t="s">
        <v>75</v>
      </c>
      <c r="Q578" s="7">
        <v>49</v>
      </c>
      <c r="R578" s="7" t="b">
        <v>1</v>
      </c>
      <c r="S578" s="7" t="s">
        <v>19</v>
      </c>
      <c r="T578" s="7" t="s">
        <v>19</v>
      </c>
      <c r="U578" s="11">
        <v>35</v>
      </c>
      <c r="V578" s="11" t="s">
        <v>20</v>
      </c>
      <c r="W578" s="12">
        <v>1.7</v>
      </c>
      <c r="X578" s="12">
        <f t="shared" si="99"/>
        <v>1.35</v>
      </c>
      <c r="Y578" s="13"/>
      <c r="Z578" s="7">
        <f t="shared" si="102"/>
        <v>0</v>
      </c>
      <c r="AA578">
        <f t="shared" si="103"/>
        <v>10</v>
      </c>
      <c r="AB578">
        <f t="shared" si="104"/>
        <v>0</v>
      </c>
      <c r="AC578">
        <f t="shared" si="105"/>
        <v>10</v>
      </c>
      <c r="AD578" s="7">
        <f t="shared" si="106"/>
        <v>70</v>
      </c>
      <c r="AE578" s="7" t="str">
        <f t="shared" si="107"/>
        <v>HT Under 1.5 Goals</v>
      </c>
      <c r="AF578" s="14"/>
      <c r="AG578" s="14" t="str">
        <f t="shared" si="108"/>
        <v>HT Under 1.5 Goals</v>
      </c>
      <c r="AH578" s="14" t="str">
        <f t="shared" si="109"/>
        <v>WON</v>
      </c>
      <c r="AI578" s="14"/>
      <c r="AJ578" s="14" t="str">
        <f t="shared" si="100"/>
        <v>WON</v>
      </c>
      <c r="AL578" s="7" t="str">
        <f t="shared" si="110"/>
        <v>…</v>
      </c>
      <c r="AM578" s="21">
        <f t="shared" si="101"/>
        <v>52</v>
      </c>
    </row>
    <row r="579" spans="3:39">
      <c r="C579" t="s">
        <v>11</v>
      </c>
      <c r="D579" s="10" t="s">
        <v>159</v>
      </c>
      <c r="E579" s="6" t="s">
        <v>198</v>
      </c>
      <c r="F579" s="10" t="s">
        <v>696</v>
      </c>
      <c r="G579" s="7" t="s">
        <v>4</v>
      </c>
      <c r="H579" s="10" t="s">
        <v>433</v>
      </c>
      <c r="I579" s="7">
        <v>24</v>
      </c>
      <c r="J579" s="7">
        <v>66</v>
      </c>
      <c r="K579" s="7">
        <v>10</v>
      </c>
      <c r="L579" s="7" t="s">
        <v>16</v>
      </c>
      <c r="M579" s="7" t="s">
        <v>16</v>
      </c>
      <c r="N579" s="7">
        <v>14</v>
      </c>
      <c r="O579" s="6" t="s">
        <v>24</v>
      </c>
      <c r="P579" s="6" t="s">
        <v>120</v>
      </c>
      <c r="Q579" s="7" t="b">
        <v>1</v>
      </c>
      <c r="R579" s="7" t="b">
        <v>1</v>
      </c>
      <c r="S579" s="7" t="b">
        <v>1</v>
      </c>
      <c r="T579" s="7" t="s">
        <v>19</v>
      </c>
      <c r="U579" s="11">
        <v>80</v>
      </c>
      <c r="V579" s="11" t="s">
        <v>42</v>
      </c>
      <c r="W579" s="12">
        <v>1.5</v>
      </c>
      <c r="X579" s="12">
        <f t="shared" ref="X579:X642" si="111">IF(W579=1.5,1.3,IF(W579=1.55,1.3,IF(W579=1.6,1.3,IF(W579=1.65,1.35,IF(W579=1.7,1.35,IF(W579=1.75,1.4,IF(W579=1.8,1.45,IF(W579=1.8,1.5,IF(W579=1.85,1.5,IF(W579=1.9,1.55,IF(W579=1.95,1.6,IF(W579=2,1.6,IF(W579&lt;1.5,1.25,1.65)))))))))))))</f>
        <v>1.3</v>
      </c>
      <c r="Y579" s="13"/>
      <c r="Z579" s="7">
        <f t="shared" si="102"/>
        <v>10</v>
      </c>
      <c r="AA579">
        <f t="shared" si="103"/>
        <v>5</v>
      </c>
      <c r="AB579">
        <f t="shared" si="104"/>
        <v>10</v>
      </c>
      <c r="AC579">
        <f t="shared" si="105"/>
        <v>5</v>
      </c>
      <c r="AD579" s="7">
        <f t="shared" si="106"/>
        <v>80</v>
      </c>
      <c r="AE579" s="7" t="str">
        <f t="shared" si="107"/>
        <v>HT Under 1.5 Goals</v>
      </c>
      <c r="AF579" s="14"/>
      <c r="AG579" s="14" t="str">
        <f t="shared" si="108"/>
        <v>HT Under 1.5 Goals</v>
      </c>
      <c r="AH579" s="14" t="str">
        <f t="shared" si="109"/>
        <v>WON</v>
      </c>
      <c r="AI579" s="14"/>
      <c r="AJ579" s="14" t="str">
        <f t="shared" ref="AJ579:AJ642" si="112">IF(AE579=AG579,"WON",IF(O579="0-1","WON",IF(O579="1-0","WON",IF(O579="?","?","LOST"))))</f>
        <v>WON</v>
      </c>
      <c r="AL579" s="7" t="str">
        <f t="shared" si="110"/>
        <v>…</v>
      </c>
      <c r="AM579" s="21">
        <f t="shared" ref="AM579:AM642" si="113">40+(IF(J579&lt;50,0,J579/3.2)+(IF(M579="X",5,IF(M579="2",2,0)))+(IF(N579&gt;15,0,15-N579))+(IF(U579&lt;50,0,U579/5)))</f>
        <v>82.625</v>
      </c>
    </row>
    <row r="580" spans="3:39">
      <c r="D580" s="10" t="s">
        <v>460</v>
      </c>
      <c r="E580" s="6" t="s">
        <v>382</v>
      </c>
      <c r="F580" s="10" t="s">
        <v>968</v>
      </c>
      <c r="G580" s="7" t="s">
        <v>4</v>
      </c>
      <c r="H580" s="10" t="s">
        <v>969</v>
      </c>
      <c r="I580" s="7">
        <v>18</v>
      </c>
      <c r="J580" s="7">
        <v>44</v>
      </c>
      <c r="K580" s="7">
        <v>38</v>
      </c>
      <c r="L580" s="7" t="s">
        <v>16</v>
      </c>
      <c r="M580" s="7" t="s">
        <v>16</v>
      </c>
      <c r="N580" s="7">
        <v>20</v>
      </c>
      <c r="O580" s="6" t="s">
        <v>69</v>
      </c>
      <c r="P580" s="6" t="s">
        <v>33</v>
      </c>
      <c r="Q580" s="7">
        <v>44</v>
      </c>
      <c r="R580" s="7" t="b">
        <v>1</v>
      </c>
      <c r="S580" s="7" t="b">
        <v>1</v>
      </c>
      <c r="T580" s="7" t="s">
        <v>19</v>
      </c>
      <c r="U580" s="11">
        <v>51</v>
      </c>
      <c r="V580" s="11" t="s">
        <v>48</v>
      </c>
      <c r="W580" s="12">
        <v>1.7</v>
      </c>
      <c r="X580" s="12">
        <f t="shared" si="111"/>
        <v>1.35</v>
      </c>
      <c r="Y580" s="13"/>
      <c r="Z580" s="7">
        <f t="shared" ref="Z580:Z643" si="114">IF(J580&gt;52,10,0)</f>
        <v>0</v>
      </c>
      <c r="AA580">
        <f t="shared" ref="AA580:AA643" si="115">IF(N580&gt;15,0,IF(N580&lt;8,10,5))</f>
        <v>0</v>
      </c>
      <c r="AB580">
        <f t="shared" ref="AB580:AB643" si="116">IF(U580&gt;60,10,IF(U580&lt;49,0,5))</f>
        <v>5</v>
      </c>
      <c r="AC580">
        <f t="shared" ref="AC580:AC643" si="117">IF(V580="Y",10,IF(V580="C",5,0))</f>
        <v>0</v>
      </c>
      <c r="AD580" s="7">
        <f t="shared" ref="AD580:AD643" si="118">SUM(Z580:AC580)+50</f>
        <v>55</v>
      </c>
      <c r="AE580" s="7" t="str">
        <f t="shared" ref="AE580:AE643" si="119">IF(AD580&lt;56,"HT Over 0.5 Goals","HT Under 1.5 Goals")</f>
        <v>HT Over 0.5 Goals</v>
      </c>
      <c r="AF580" s="14"/>
      <c r="AG580" s="14" t="str">
        <f t="shared" ref="AG580:AG643" si="120">IF(O580="1-0","HT Under 1.5 Goals",IF(O580="0-0","HT Under 1.5 Goals",IF(O580="0-1","HT Under 1.5 Goals","HT Over 0.5 Goals")))</f>
        <v>HT Over 0.5 Goals</v>
      </c>
      <c r="AH580" s="14" t="str">
        <f t="shared" ref="AH580:AH643" si="121">IF(O580="?",O580,AJ580)</f>
        <v>WON</v>
      </c>
      <c r="AI580" s="14"/>
      <c r="AJ580" s="14" t="str">
        <f t="shared" si="112"/>
        <v>WON</v>
      </c>
      <c r="AL580" s="7" t="str">
        <f t="shared" ref="AL580:AL643" si="122">IF(AND(C580="OK",J580&gt;52,N580&lt;11,W580&lt;1.66),"Prime","…")</f>
        <v>…</v>
      </c>
      <c r="AM580" s="21">
        <f t="shared" si="113"/>
        <v>55.2</v>
      </c>
    </row>
    <row r="581" spans="3:39">
      <c r="F581" s="10"/>
      <c r="G581" s="7"/>
      <c r="H581" s="10"/>
      <c r="I581" s="7"/>
      <c r="J581" s="7"/>
      <c r="K581" s="7"/>
      <c r="L581" s="7"/>
      <c r="M581" s="7"/>
      <c r="N581" s="7"/>
      <c r="O581" s="6"/>
      <c r="P581" s="6"/>
      <c r="Q581" s="7"/>
      <c r="R581" s="7"/>
      <c r="S581" s="7"/>
      <c r="T581" s="7"/>
      <c r="U581" s="11"/>
      <c r="V581" s="11"/>
      <c r="W581" s="12"/>
      <c r="X581" s="12">
        <f t="shared" si="111"/>
        <v>1.25</v>
      </c>
      <c r="Y581" s="13"/>
      <c r="Z581" s="7">
        <f t="shared" si="114"/>
        <v>0</v>
      </c>
      <c r="AA581">
        <f t="shared" si="115"/>
        <v>10</v>
      </c>
      <c r="AB581">
        <f t="shared" si="116"/>
        <v>0</v>
      </c>
      <c r="AC581">
        <f t="shared" si="117"/>
        <v>0</v>
      </c>
      <c r="AD581" s="7">
        <f t="shared" si="118"/>
        <v>60</v>
      </c>
      <c r="AE581" s="7" t="str">
        <f t="shared" si="119"/>
        <v>HT Under 1.5 Goals</v>
      </c>
      <c r="AF581" s="14"/>
      <c r="AG581" s="14" t="str">
        <f t="shared" si="120"/>
        <v>HT Over 0.5 Goals</v>
      </c>
      <c r="AH581" s="14" t="str">
        <f t="shared" si="121"/>
        <v>LOST</v>
      </c>
      <c r="AI581" s="14"/>
      <c r="AJ581" s="14" t="str">
        <f t="shared" si="112"/>
        <v>LOST</v>
      </c>
      <c r="AL581" s="7" t="str">
        <f t="shared" si="122"/>
        <v>…</v>
      </c>
      <c r="AM581" s="21">
        <f t="shared" si="113"/>
        <v>55</v>
      </c>
    </row>
    <row r="582" spans="3:39">
      <c r="C582" s="2" t="s">
        <v>971</v>
      </c>
      <c r="F582" s="10"/>
      <c r="G582" s="7"/>
      <c r="H582" s="10"/>
      <c r="I582" s="7"/>
      <c r="J582" s="7"/>
      <c r="K582" s="7"/>
      <c r="L582" s="7"/>
      <c r="M582" s="7"/>
      <c r="N582" s="7"/>
      <c r="O582" s="6"/>
      <c r="P582" s="6"/>
      <c r="Q582" s="7"/>
      <c r="R582" s="7"/>
      <c r="S582" s="7"/>
      <c r="T582" s="7"/>
      <c r="U582" s="11"/>
      <c r="V582" s="11"/>
      <c r="W582" s="12"/>
      <c r="X582" s="12">
        <f t="shared" si="111"/>
        <v>1.25</v>
      </c>
      <c r="Y582" s="13"/>
      <c r="Z582" s="7">
        <f t="shared" si="114"/>
        <v>0</v>
      </c>
      <c r="AA582">
        <f t="shared" si="115"/>
        <v>10</v>
      </c>
      <c r="AB582">
        <f t="shared" si="116"/>
        <v>0</v>
      </c>
      <c r="AC582">
        <f t="shared" si="117"/>
        <v>0</v>
      </c>
      <c r="AD582" s="7">
        <f t="shared" si="118"/>
        <v>60</v>
      </c>
      <c r="AE582" s="7" t="str">
        <f t="shared" si="119"/>
        <v>HT Under 1.5 Goals</v>
      </c>
      <c r="AF582" s="14"/>
      <c r="AG582" s="14" t="str">
        <f t="shared" si="120"/>
        <v>HT Over 0.5 Goals</v>
      </c>
      <c r="AH582" s="14" t="str">
        <f t="shared" si="121"/>
        <v>LOST</v>
      </c>
      <c r="AI582" s="14"/>
      <c r="AJ582" s="14" t="str">
        <f t="shared" si="112"/>
        <v>LOST</v>
      </c>
      <c r="AL582" s="7" t="str">
        <f t="shared" si="122"/>
        <v>…</v>
      </c>
      <c r="AM582" s="21">
        <f t="shared" si="113"/>
        <v>55</v>
      </c>
    </row>
    <row r="583" spans="3:39">
      <c r="C583" t="s">
        <v>11</v>
      </c>
      <c r="D583" s="10" t="s">
        <v>279</v>
      </c>
      <c r="E583" s="6" t="s">
        <v>89</v>
      </c>
      <c r="F583" s="10" t="s">
        <v>380</v>
      </c>
      <c r="G583" s="7" t="s">
        <v>4</v>
      </c>
      <c r="H583" s="10" t="s">
        <v>373</v>
      </c>
      <c r="I583" s="7">
        <v>24</v>
      </c>
      <c r="J583" s="7">
        <v>64</v>
      </c>
      <c r="K583" s="7">
        <v>11</v>
      </c>
      <c r="L583" s="7" t="s">
        <v>16</v>
      </c>
      <c r="M583" s="7" t="s">
        <v>16</v>
      </c>
      <c r="N583" s="7">
        <v>13</v>
      </c>
      <c r="O583" s="6" t="s">
        <v>120</v>
      </c>
      <c r="P583" s="6" t="s">
        <v>278</v>
      </c>
      <c r="Q583" s="7" t="b">
        <v>1</v>
      </c>
      <c r="R583" s="7" t="b">
        <v>1</v>
      </c>
      <c r="S583" s="7" t="b">
        <v>1</v>
      </c>
      <c r="T583" s="7" t="s">
        <v>19</v>
      </c>
      <c r="U583" s="11">
        <v>43</v>
      </c>
      <c r="V583" s="11" t="s">
        <v>20</v>
      </c>
      <c r="W583" s="12">
        <v>1.5</v>
      </c>
      <c r="X583" s="12">
        <f t="shared" si="111"/>
        <v>1.3</v>
      </c>
      <c r="Y583" s="13"/>
      <c r="Z583" s="7">
        <f t="shared" si="114"/>
        <v>10</v>
      </c>
      <c r="AA583">
        <f t="shared" si="115"/>
        <v>5</v>
      </c>
      <c r="AB583">
        <f t="shared" si="116"/>
        <v>0</v>
      </c>
      <c r="AC583">
        <f t="shared" si="117"/>
        <v>10</v>
      </c>
      <c r="AD583" s="7">
        <f t="shared" si="118"/>
        <v>75</v>
      </c>
      <c r="AE583" s="7" t="str">
        <f t="shared" si="119"/>
        <v>HT Under 1.5 Goals</v>
      </c>
      <c r="AF583" s="14"/>
      <c r="AG583" s="14" t="str">
        <f t="shared" si="120"/>
        <v>HT Under 1.5 Goals</v>
      </c>
      <c r="AH583" s="14" t="str">
        <f t="shared" si="121"/>
        <v>WON</v>
      </c>
      <c r="AI583" s="14"/>
      <c r="AJ583" s="14" t="str">
        <f t="shared" si="112"/>
        <v>WON</v>
      </c>
      <c r="AL583" s="7" t="str">
        <f t="shared" si="122"/>
        <v>…</v>
      </c>
      <c r="AM583" s="21">
        <f t="shared" si="113"/>
        <v>67</v>
      </c>
    </row>
    <row r="584" spans="3:39">
      <c r="C584" t="s">
        <v>11</v>
      </c>
      <c r="D584" s="10" t="s">
        <v>121</v>
      </c>
      <c r="E584" s="6" t="s">
        <v>115</v>
      </c>
      <c r="F584" s="10" t="s">
        <v>251</v>
      </c>
      <c r="G584" s="7" t="s">
        <v>4</v>
      </c>
      <c r="H584" s="10" t="s">
        <v>273</v>
      </c>
      <c r="I584" s="7">
        <v>22</v>
      </c>
      <c r="J584" s="7">
        <v>48</v>
      </c>
      <c r="K584" s="7">
        <v>30</v>
      </c>
      <c r="L584" s="7" t="s">
        <v>16</v>
      </c>
      <c r="M584" s="7" t="s">
        <v>16</v>
      </c>
      <c r="N584" s="7">
        <v>8</v>
      </c>
      <c r="O584" s="6" t="s">
        <v>24</v>
      </c>
      <c r="P584" s="6" t="s">
        <v>120</v>
      </c>
      <c r="Q584" s="7">
        <v>48</v>
      </c>
      <c r="R584" s="7" t="b">
        <v>1</v>
      </c>
      <c r="S584" s="7" t="b">
        <v>1</v>
      </c>
      <c r="T584" s="7" t="s">
        <v>19</v>
      </c>
      <c r="U584" s="11">
        <v>53</v>
      </c>
      <c r="V584" s="11" t="s">
        <v>20</v>
      </c>
      <c r="W584" s="12">
        <v>1.45</v>
      </c>
      <c r="X584" s="12">
        <f t="shared" si="111"/>
        <v>1.25</v>
      </c>
      <c r="Y584" s="13"/>
      <c r="Z584" s="7">
        <f t="shared" si="114"/>
        <v>0</v>
      </c>
      <c r="AA584">
        <f t="shared" si="115"/>
        <v>5</v>
      </c>
      <c r="AB584">
        <f t="shared" si="116"/>
        <v>5</v>
      </c>
      <c r="AC584">
        <f t="shared" si="117"/>
        <v>10</v>
      </c>
      <c r="AD584" s="7">
        <f t="shared" si="118"/>
        <v>70</v>
      </c>
      <c r="AE584" s="7" t="str">
        <f t="shared" si="119"/>
        <v>HT Under 1.5 Goals</v>
      </c>
      <c r="AF584" s="14"/>
      <c r="AG584" s="14" t="str">
        <f t="shared" si="120"/>
        <v>HT Under 1.5 Goals</v>
      </c>
      <c r="AH584" s="14" t="str">
        <f t="shared" si="121"/>
        <v>WON</v>
      </c>
      <c r="AI584" s="14"/>
      <c r="AJ584" s="14" t="str">
        <f t="shared" si="112"/>
        <v>WON</v>
      </c>
      <c r="AL584" s="7" t="str">
        <f t="shared" si="122"/>
        <v>…</v>
      </c>
      <c r="AM584" s="21">
        <f t="shared" si="113"/>
        <v>62.6</v>
      </c>
    </row>
    <row r="585" spans="3:39">
      <c r="C585" t="s">
        <v>11</v>
      </c>
      <c r="D585" s="10" t="s">
        <v>279</v>
      </c>
      <c r="E585" s="6" t="s">
        <v>135</v>
      </c>
      <c r="F585" s="10" t="s">
        <v>972</v>
      </c>
      <c r="G585" s="7" t="s">
        <v>4</v>
      </c>
      <c r="H585" s="10" t="s">
        <v>577</v>
      </c>
      <c r="I585" s="7">
        <v>25</v>
      </c>
      <c r="J585" s="7">
        <v>59</v>
      </c>
      <c r="K585" s="7">
        <v>16</v>
      </c>
      <c r="L585" s="7" t="s">
        <v>16</v>
      </c>
      <c r="M585" s="7">
        <v>1</v>
      </c>
      <c r="N585" s="7">
        <v>9</v>
      </c>
      <c r="O585" s="6" t="s">
        <v>24</v>
      </c>
      <c r="P585" s="6" t="s">
        <v>24</v>
      </c>
      <c r="Q585" s="7" t="b">
        <v>1</v>
      </c>
      <c r="R585" s="7" t="b">
        <v>1</v>
      </c>
      <c r="S585" s="7" t="s">
        <v>19</v>
      </c>
      <c r="T585" s="7" t="s">
        <v>19</v>
      </c>
      <c r="U585" s="11">
        <v>57</v>
      </c>
      <c r="V585" s="11" t="s">
        <v>48</v>
      </c>
      <c r="W585" s="12">
        <v>1.55</v>
      </c>
      <c r="X585" s="12">
        <f t="shared" si="111"/>
        <v>1.3</v>
      </c>
      <c r="Y585" s="13"/>
      <c r="Z585" s="7">
        <f t="shared" si="114"/>
        <v>10</v>
      </c>
      <c r="AA585">
        <f t="shared" si="115"/>
        <v>5</v>
      </c>
      <c r="AB585">
        <f t="shared" si="116"/>
        <v>5</v>
      </c>
      <c r="AC585">
        <f t="shared" si="117"/>
        <v>0</v>
      </c>
      <c r="AD585" s="7">
        <f t="shared" si="118"/>
        <v>70</v>
      </c>
      <c r="AE585" s="7" t="str">
        <f t="shared" si="119"/>
        <v>HT Under 1.5 Goals</v>
      </c>
      <c r="AF585" s="14"/>
      <c r="AG585" s="14" t="str">
        <f t="shared" si="120"/>
        <v>HT Under 1.5 Goals</v>
      </c>
      <c r="AH585" s="14" t="str">
        <f t="shared" si="121"/>
        <v>WON</v>
      </c>
      <c r="AI585" s="14"/>
      <c r="AJ585" s="14" t="str">
        <f t="shared" si="112"/>
        <v>WON</v>
      </c>
      <c r="AL585" s="7" t="str">
        <f t="shared" si="122"/>
        <v>Prime</v>
      </c>
      <c r="AM585" s="21">
        <f t="shared" si="113"/>
        <v>75.837500000000006</v>
      </c>
    </row>
    <row r="586" spans="3:39">
      <c r="C586" t="s">
        <v>11</v>
      </c>
      <c r="D586" s="10" t="s">
        <v>347</v>
      </c>
      <c r="E586" s="6" t="s">
        <v>135</v>
      </c>
      <c r="F586" s="10" t="s">
        <v>358</v>
      </c>
      <c r="G586" s="7" t="s">
        <v>4</v>
      </c>
      <c r="H586" s="10" t="s">
        <v>349</v>
      </c>
      <c r="I586" s="7">
        <v>15</v>
      </c>
      <c r="J586" s="7">
        <v>60</v>
      </c>
      <c r="K586" s="7">
        <v>26</v>
      </c>
      <c r="L586" s="7" t="s">
        <v>16</v>
      </c>
      <c r="M586" s="7" t="s">
        <v>16</v>
      </c>
      <c r="N586" s="7">
        <v>11</v>
      </c>
      <c r="O586" s="6" t="s">
        <v>120</v>
      </c>
      <c r="P586" s="6" t="s">
        <v>61</v>
      </c>
      <c r="Q586" s="7" t="b">
        <v>1</v>
      </c>
      <c r="R586" s="7" t="b">
        <v>1</v>
      </c>
      <c r="S586" s="7" t="b">
        <v>1</v>
      </c>
      <c r="T586" s="7" t="s">
        <v>19</v>
      </c>
      <c r="U586" s="11">
        <v>47</v>
      </c>
      <c r="V586" s="11" t="s">
        <v>42</v>
      </c>
      <c r="W586" s="12">
        <v>1.55</v>
      </c>
      <c r="X586" s="12">
        <f t="shared" si="111"/>
        <v>1.3</v>
      </c>
      <c r="Y586" s="13"/>
      <c r="Z586" s="7">
        <f t="shared" si="114"/>
        <v>10</v>
      </c>
      <c r="AA586">
        <f t="shared" si="115"/>
        <v>5</v>
      </c>
      <c r="AB586">
        <f t="shared" si="116"/>
        <v>0</v>
      </c>
      <c r="AC586">
        <f t="shared" si="117"/>
        <v>5</v>
      </c>
      <c r="AD586" s="7">
        <f t="shared" si="118"/>
        <v>70</v>
      </c>
      <c r="AE586" s="7" t="str">
        <f t="shared" si="119"/>
        <v>HT Under 1.5 Goals</v>
      </c>
      <c r="AF586" s="14"/>
      <c r="AG586" s="14" t="str">
        <f t="shared" si="120"/>
        <v>HT Under 1.5 Goals</v>
      </c>
      <c r="AH586" s="14" t="str">
        <f t="shared" si="121"/>
        <v>WON</v>
      </c>
      <c r="AI586" s="14"/>
      <c r="AJ586" s="14" t="str">
        <f t="shared" si="112"/>
        <v>WON</v>
      </c>
      <c r="AL586" s="7" t="str">
        <f t="shared" si="122"/>
        <v>…</v>
      </c>
      <c r="AM586" s="21">
        <f t="shared" si="113"/>
        <v>67.75</v>
      </c>
    </row>
    <row r="587" spans="3:39">
      <c r="D587" s="10" t="s">
        <v>66</v>
      </c>
      <c r="E587" s="6" t="s">
        <v>152</v>
      </c>
      <c r="F587" s="10" t="s">
        <v>973</v>
      </c>
      <c r="G587" s="7" t="s">
        <v>4</v>
      </c>
      <c r="H587" s="10" t="s">
        <v>68</v>
      </c>
      <c r="I587" s="7">
        <v>10</v>
      </c>
      <c r="J587" s="7">
        <v>50</v>
      </c>
      <c r="K587" s="7">
        <v>40</v>
      </c>
      <c r="L587" s="7" t="s">
        <v>16</v>
      </c>
      <c r="M587" s="7" t="s">
        <v>16</v>
      </c>
      <c r="N587" s="7">
        <v>30</v>
      </c>
      <c r="O587" s="6" t="s">
        <v>47</v>
      </c>
      <c r="P587" s="6" t="s">
        <v>33</v>
      </c>
      <c r="Q587" s="7">
        <v>50</v>
      </c>
      <c r="R587" s="7" t="b">
        <v>1</v>
      </c>
      <c r="S587" s="7" t="b">
        <v>1</v>
      </c>
      <c r="T587" s="7" t="s">
        <v>19</v>
      </c>
      <c r="U587" s="11">
        <v>39</v>
      </c>
      <c r="V587" s="11" t="s">
        <v>20</v>
      </c>
      <c r="W587" s="12">
        <v>1.6</v>
      </c>
      <c r="X587" s="12">
        <f t="shared" si="111"/>
        <v>1.3</v>
      </c>
      <c r="Y587" s="13"/>
      <c r="Z587" s="7">
        <f t="shared" si="114"/>
        <v>0</v>
      </c>
      <c r="AA587">
        <f t="shared" si="115"/>
        <v>0</v>
      </c>
      <c r="AB587">
        <f t="shared" si="116"/>
        <v>0</v>
      </c>
      <c r="AC587">
        <f t="shared" si="117"/>
        <v>10</v>
      </c>
      <c r="AD587" s="7">
        <f t="shared" si="118"/>
        <v>60</v>
      </c>
      <c r="AE587" s="7" t="str">
        <f t="shared" si="119"/>
        <v>HT Under 1.5 Goals</v>
      </c>
      <c r="AF587" s="14"/>
      <c r="AG587" s="14" t="str">
        <f t="shared" si="120"/>
        <v>HT Under 1.5 Goals</v>
      </c>
      <c r="AH587" s="14" t="str">
        <f t="shared" si="121"/>
        <v>WON</v>
      </c>
      <c r="AI587" s="14"/>
      <c r="AJ587" s="14" t="str">
        <f t="shared" si="112"/>
        <v>WON</v>
      </c>
      <c r="AL587" s="7" t="str">
        <f t="shared" si="122"/>
        <v>…</v>
      </c>
      <c r="AM587" s="21">
        <f t="shared" si="113"/>
        <v>60.625</v>
      </c>
    </row>
    <row r="588" spans="3:39">
      <c r="D588" s="10" t="s">
        <v>526</v>
      </c>
      <c r="E588" s="6" t="s">
        <v>167</v>
      </c>
      <c r="F588" s="10" t="s">
        <v>974</v>
      </c>
      <c r="G588" s="7" t="s">
        <v>4</v>
      </c>
      <c r="H588" s="10" t="s">
        <v>527</v>
      </c>
      <c r="I588" s="7">
        <v>28</v>
      </c>
      <c r="J588" s="7">
        <v>56</v>
      </c>
      <c r="K588" s="7">
        <v>16</v>
      </c>
      <c r="L588" s="7" t="s">
        <v>16</v>
      </c>
      <c r="M588" s="7" t="s">
        <v>16</v>
      </c>
      <c r="N588" s="7">
        <v>12</v>
      </c>
      <c r="O588" s="6" t="s">
        <v>47</v>
      </c>
      <c r="P588" s="6" t="s">
        <v>75</v>
      </c>
      <c r="Q588" s="7" t="b">
        <v>1</v>
      </c>
      <c r="R588" s="7" t="b">
        <v>1</v>
      </c>
      <c r="S588" s="7" t="b">
        <v>1</v>
      </c>
      <c r="T588" s="7" t="s">
        <v>19</v>
      </c>
      <c r="U588" s="11">
        <v>66</v>
      </c>
      <c r="V588" s="11" t="s">
        <v>20</v>
      </c>
      <c r="W588" s="12">
        <v>1.55</v>
      </c>
      <c r="X588" s="12">
        <f t="shared" si="111"/>
        <v>1.3</v>
      </c>
      <c r="Y588" s="13"/>
      <c r="Z588" s="7">
        <f t="shared" si="114"/>
        <v>10</v>
      </c>
      <c r="AA588">
        <f t="shared" si="115"/>
        <v>5</v>
      </c>
      <c r="AB588">
        <f t="shared" si="116"/>
        <v>10</v>
      </c>
      <c r="AC588">
        <f t="shared" si="117"/>
        <v>10</v>
      </c>
      <c r="AD588" s="7">
        <f t="shared" si="118"/>
        <v>85</v>
      </c>
      <c r="AE588" s="7" t="str">
        <f t="shared" si="119"/>
        <v>HT Under 1.5 Goals</v>
      </c>
      <c r="AF588" s="14"/>
      <c r="AG588" s="14" t="str">
        <f t="shared" si="120"/>
        <v>HT Under 1.5 Goals</v>
      </c>
      <c r="AH588" s="14" t="str">
        <f t="shared" si="121"/>
        <v>WON</v>
      </c>
      <c r="AI588" s="14"/>
      <c r="AJ588" s="14" t="str">
        <f t="shared" si="112"/>
        <v>WON</v>
      </c>
      <c r="AL588" s="7" t="str">
        <f t="shared" si="122"/>
        <v>…</v>
      </c>
      <c r="AM588" s="21">
        <f t="shared" si="113"/>
        <v>78.7</v>
      </c>
    </row>
    <row r="589" spans="3:39">
      <c r="D589" s="10" t="s">
        <v>438</v>
      </c>
      <c r="E589" s="6" t="s">
        <v>874</v>
      </c>
      <c r="F589" s="10" t="s">
        <v>975</v>
      </c>
      <c r="G589" s="7" t="s">
        <v>4</v>
      </c>
      <c r="H589" s="10" t="s">
        <v>439</v>
      </c>
      <c r="I589" s="7">
        <v>12</v>
      </c>
      <c r="J589" s="7">
        <v>43</v>
      </c>
      <c r="K589" s="7">
        <v>45</v>
      </c>
      <c r="L589" s="7">
        <v>2</v>
      </c>
      <c r="M589" s="7">
        <v>1</v>
      </c>
      <c r="N589" s="7">
        <v>33</v>
      </c>
      <c r="O589" s="6" t="s">
        <v>47</v>
      </c>
      <c r="P589" s="6" t="s">
        <v>47</v>
      </c>
      <c r="Q589" s="7">
        <v>43</v>
      </c>
      <c r="R589" s="7" t="b">
        <v>0</v>
      </c>
      <c r="S589" s="7" t="s">
        <v>19</v>
      </c>
      <c r="T589" s="7" t="s">
        <v>19</v>
      </c>
      <c r="U589" s="11">
        <v>53</v>
      </c>
      <c r="V589" s="11" t="s">
        <v>20</v>
      </c>
      <c r="W589" s="12">
        <v>1.65</v>
      </c>
      <c r="X589" s="12">
        <f t="shared" si="111"/>
        <v>1.35</v>
      </c>
      <c r="Y589" s="13"/>
      <c r="Z589" s="7">
        <f t="shared" si="114"/>
        <v>0</v>
      </c>
      <c r="AA589">
        <f t="shared" si="115"/>
        <v>0</v>
      </c>
      <c r="AB589">
        <f t="shared" si="116"/>
        <v>5</v>
      </c>
      <c r="AC589">
        <f t="shared" si="117"/>
        <v>10</v>
      </c>
      <c r="AD589" s="7">
        <f t="shared" si="118"/>
        <v>65</v>
      </c>
      <c r="AE589" s="7" t="str">
        <f t="shared" si="119"/>
        <v>HT Under 1.5 Goals</v>
      </c>
      <c r="AF589" s="14"/>
      <c r="AG589" s="14" t="str">
        <f t="shared" si="120"/>
        <v>HT Under 1.5 Goals</v>
      </c>
      <c r="AH589" s="14" t="str">
        <f t="shared" si="121"/>
        <v>WON</v>
      </c>
      <c r="AI589" s="14"/>
      <c r="AJ589" s="14" t="str">
        <f t="shared" si="112"/>
        <v>WON</v>
      </c>
      <c r="AL589" s="7" t="str">
        <f t="shared" si="122"/>
        <v>…</v>
      </c>
      <c r="AM589" s="21">
        <f t="shared" si="113"/>
        <v>50.6</v>
      </c>
    </row>
    <row r="590" spans="3:39">
      <c r="D590" s="10" t="s">
        <v>741</v>
      </c>
      <c r="E590" s="6" t="s">
        <v>176</v>
      </c>
      <c r="F590" s="10" t="s">
        <v>976</v>
      </c>
      <c r="G590" s="7" t="s">
        <v>4</v>
      </c>
      <c r="H590" s="10" t="s">
        <v>977</v>
      </c>
      <c r="I590" s="7">
        <v>14</v>
      </c>
      <c r="J590" s="7">
        <v>45</v>
      </c>
      <c r="K590" s="7">
        <v>41</v>
      </c>
      <c r="L590" s="7" t="s">
        <v>16</v>
      </c>
      <c r="M590" s="7" t="s">
        <v>16</v>
      </c>
      <c r="N590" s="7">
        <v>27</v>
      </c>
      <c r="O590" s="6" t="s">
        <v>24</v>
      </c>
      <c r="P590" s="6" t="s">
        <v>301</v>
      </c>
      <c r="Q590" s="7">
        <v>45</v>
      </c>
      <c r="R590" s="7" t="b">
        <v>1</v>
      </c>
      <c r="S590" s="7" t="b">
        <v>1</v>
      </c>
      <c r="T590" s="7" t="s">
        <v>19</v>
      </c>
      <c r="U590" s="11">
        <v>46</v>
      </c>
      <c r="V590" s="11" t="s">
        <v>48</v>
      </c>
      <c r="W590" s="12">
        <v>1.55</v>
      </c>
      <c r="X590" s="12">
        <f t="shared" si="111"/>
        <v>1.3</v>
      </c>
      <c r="Y590" s="13"/>
      <c r="Z590" s="7">
        <f t="shared" si="114"/>
        <v>0</v>
      </c>
      <c r="AA590">
        <f t="shared" si="115"/>
        <v>0</v>
      </c>
      <c r="AB590">
        <f t="shared" si="116"/>
        <v>0</v>
      </c>
      <c r="AC590">
        <f t="shared" si="117"/>
        <v>0</v>
      </c>
      <c r="AD590" s="7">
        <f t="shared" si="118"/>
        <v>50</v>
      </c>
      <c r="AE590" s="7" t="str">
        <f t="shared" si="119"/>
        <v>HT Over 0.5 Goals</v>
      </c>
      <c r="AF590" s="14"/>
      <c r="AG590" s="14" t="str">
        <f t="shared" si="120"/>
        <v>HT Under 1.5 Goals</v>
      </c>
      <c r="AH590" s="14" t="str">
        <f t="shared" si="121"/>
        <v>LOST</v>
      </c>
      <c r="AI590" s="14"/>
      <c r="AJ590" s="14" t="str">
        <f t="shared" si="112"/>
        <v>LOST</v>
      </c>
      <c r="AL590" s="7" t="str">
        <f t="shared" si="122"/>
        <v>…</v>
      </c>
      <c r="AM590" s="21">
        <f t="shared" si="113"/>
        <v>45</v>
      </c>
    </row>
    <row r="591" spans="3:39">
      <c r="C591" t="s">
        <v>11</v>
      </c>
      <c r="D591" s="10" t="s">
        <v>189</v>
      </c>
      <c r="E591" s="6" t="s">
        <v>186</v>
      </c>
      <c r="F591" s="10" t="s">
        <v>196</v>
      </c>
      <c r="G591" s="7" t="s">
        <v>4</v>
      </c>
      <c r="H591" s="10" t="s">
        <v>978</v>
      </c>
      <c r="I591" s="7">
        <v>10</v>
      </c>
      <c r="J591" s="7">
        <v>56</v>
      </c>
      <c r="K591" s="7">
        <v>34</v>
      </c>
      <c r="L591" s="7" t="s">
        <v>16</v>
      </c>
      <c r="M591" s="7">
        <v>2</v>
      </c>
      <c r="N591" s="7">
        <v>24</v>
      </c>
      <c r="O591" s="6" t="s">
        <v>24</v>
      </c>
      <c r="P591" s="6" t="s">
        <v>47</v>
      </c>
      <c r="Q591" s="7" t="b">
        <v>1</v>
      </c>
      <c r="R591" s="7" t="b">
        <v>1</v>
      </c>
      <c r="S591" s="7" t="s">
        <v>19</v>
      </c>
      <c r="T591" s="7" t="s">
        <v>19</v>
      </c>
      <c r="U591" s="11">
        <v>38</v>
      </c>
      <c r="V591" s="11"/>
      <c r="W591" s="12">
        <v>1.6</v>
      </c>
      <c r="X591" s="12">
        <f t="shared" si="111"/>
        <v>1.3</v>
      </c>
      <c r="Y591" s="13"/>
      <c r="Z591" s="7">
        <f t="shared" si="114"/>
        <v>10</v>
      </c>
      <c r="AA591">
        <f t="shared" si="115"/>
        <v>0</v>
      </c>
      <c r="AB591">
        <f t="shared" si="116"/>
        <v>0</v>
      </c>
      <c r="AC591">
        <f t="shared" si="117"/>
        <v>0</v>
      </c>
      <c r="AD591" s="7">
        <f t="shared" si="118"/>
        <v>60</v>
      </c>
      <c r="AE591" s="7" t="str">
        <f t="shared" si="119"/>
        <v>HT Under 1.5 Goals</v>
      </c>
      <c r="AF591" s="14"/>
      <c r="AG591" s="14" t="str">
        <f t="shared" si="120"/>
        <v>HT Under 1.5 Goals</v>
      </c>
      <c r="AH591" s="14" t="str">
        <f t="shared" si="121"/>
        <v>WON</v>
      </c>
      <c r="AI591" s="14"/>
      <c r="AJ591" s="14" t="str">
        <f t="shared" si="112"/>
        <v>WON</v>
      </c>
      <c r="AL591" s="7" t="str">
        <f t="shared" si="122"/>
        <v>…</v>
      </c>
      <c r="AM591" s="21">
        <f t="shared" si="113"/>
        <v>57.5</v>
      </c>
    </row>
    <row r="592" spans="3:39">
      <c r="F592" s="10"/>
      <c r="G592" s="7"/>
      <c r="H592" s="10"/>
      <c r="I592" s="7"/>
      <c r="J592" s="7"/>
      <c r="K592" s="7"/>
      <c r="L592" s="7"/>
      <c r="M592" s="7"/>
      <c r="N592" s="7"/>
      <c r="O592" s="6"/>
      <c r="P592" s="6"/>
      <c r="Q592" s="7"/>
      <c r="R592" s="7"/>
      <c r="S592" s="7"/>
      <c r="T592" s="7"/>
      <c r="U592" s="11"/>
      <c r="V592" s="11"/>
      <c r="W592" s="12"/>
      <c r="X592" s="12">
        <f t="shared" si="111"/>
        <v>1.25</v>
      </c>
      <c r="Y592" s="13"/>
      <c r="Z592" s="7">
        <f t="shared" si="114"/>
        <v>0</v>
      </c>
      <c r="AA592">
        <f t="shared" si="115"/>
        <v>10</v>
      </c>
      <c r="AB592">
        <f t="shared" si="116"/>
        <v>0</v>
      </c>
      <c r="AC592">
        <f t="shared" si="117"/>
        <v>0</v>
      </c>
      <c r="AD592" s="7">
        <f t="shared" si="118"/>
        <v>60</v>
      </c>
      <c r="AE592" s="7" t="str">
        <f t="shared" si="119"/>
        <v>HT Under 1.5 Goals</v>
      </c>
      <c r="AF592" s="14"/>
      <c r="AG592" s="14" t="str">
        <f t="shared" si="120"/>
        <v>HT Over 0.5 Goals</v>
      </c>
      <c r="AH592" s="14" t="str">
        <f t="shared" si="121"/>
        <v>LOST</v>
      </c>
      <c r="AI592" s="14"/>
      <c r="AJ592" s="14" t="str">
        <f t="shared" si="112"/>
        <v>LOST</v>
      </c>
      <c r="AL592" s="7" t="str">
        <f t="shared" si="122"/>
        <v>…</v>
      </c>
      <c r="AM592" s="21">
        <f t="shared" si="113"/>
        <v>55</v>
      </c>
    </row>
    <row r="593" spans="3:39">
      <c r="C593" s="2" t="s">
        <v>987</v>
      </c>
      <c r="F593" s="10"/>
      <c r="G593" s="7"/>
      <c r="H593" s="10"/>
      <c r="I593" s="7"/>
      <c r="J593" s="7"/>
      <c r="K593" s="7"/>
      <c r="L593" s="7"/>
      <c r="M593" s="7"/>
      <c r="N593" s="7"/>
      <c r="O593" s="6"/>
      <c r="P593" s="6"/>
      <c r="Q593" s="7"/>
      <c r="R593" s="7"/>
      <c r="S593" s="7"/>
      <c r="T593" s="7"/>
      <c r="U593" s="11"/>
      <c r="V593" s="11"/>
      <c r="W593" s="12"/>
      <c r="X593" s="12">
        <f t="shared" si="111"/>
        <v>1.25</v>
      </c>
      <c r="Y593" s="13"/>
      <c r="Z593" s="7">
        <f t="shared" si="114"/>
        <v>0</v>
      </c>
      <c r="AA593">
        <f t="shared" si="115"/>
        <v>10</v>
      </c>
      <c r="AB593">
        <f t="shared" si="116"/>
        <v>0</v>
      </c>
      <c r="AC593">
        <f t="shared" si="117"/>
        <v>0</v>
      </c>
      <c r="AD593" s="7">
        <f t="shared" si="118"/>
        <v>60</v>
      </c>
      <c r="AE593" s="7" t="str">
        <f t="shared" si="119"/>
        <v>HT Under 1.5 Goals</v>
      </c>
      <c r="AF593" s="14"/>
      <c r="AG593" s="14" t="str">
        <f t="shared" si="120"/>
        <v>HT Over 0.5 Goals</v>
      </c>
      <c r="AH593" s="14" t="str">
        <f t="shared" si="121"/>
        <v>LOST</v>
      </c>
      <c r="AI593" s="14"/>
      <c r="AJ593" s="14" t="str">
        <f t="shared" si="112"/>
        <v>LOST</v>
      </c>
      <c r="AL593" s="7" t="str">
        <f t="shared" si="122"/>
        <v>…</v>
      </c>
      <c r="AM593" s="21">
        <f t="shared" si="113"/>
        <v>55</v>
      </c>
    </row>
    <row r="594" spans="3:39">
      <c r="C594" t="s">
        <v>11</v>
      </c>
      <c r="D594" s="10" t="s">
        <v>231</v>
      </c>
      <c r="E594" s="6" t="s">
        <v>108</v>
      </c>
      <c r="F594" s="10" t="s">
        <v>506</v>
      </c>
      <c r="G594" s="7" t="s">
        <v>4</v>
      </c>
      <c r="H594" s="10" t="s">
        <v>503</v>
      </c>
      <c r="I594" s="7">
        <v>22</v>
      </c>
      <c r="J594" s="7">
        <v>57</v>
      </c>
      <c r="K594" s="7">
        <v>21</v>
      </c>
      <c r="L594" s="7" t="s">
        <v>16</v>
      </c>
      <c r="M594" s="7" t="s">
        <v>16</v>
      </c>
      <c r="N594" s="7">
        <v>1</v>
      </c>
      <c r="O594" s="6" t="s">
        <v>120</v>
      </c>
      <c r="P594" s="6" t="s">
        <v>120</v>
      </c>
      <c r="Q594" s="7" t="b">
        <v>1</v>
      </c>
      <c r="R594" s="7" t="b">
        <v>1</v>
      </c>
      <c r="S594" s="7" t="b">
        <v>1</v>
      </c>
      <c r="T594" s="7" t="b">
        <v>1</v>
      </c>
      <c r="U594" s="11">
        <v>67</v>
      </c>
      <c r="V594" s="11" t="s">
        <v>42</v>
      </c>
      <c r="W594" s="12">
        <v>1.45</v>
      </c>
      <c r="X594" s="12">
        <f t="shared" si="111"/>
        <v>1.25</v>
      </c>
      <c r="Y594" s="13"/>
      <c r="Z594" s="7">
        <f t="shared" si="114"/>
        <v>10</v>
      </c>
      <c r="AA594">
        <f t="shared" si="115"/>
        <v>10</v>
      </c>
      <c r="AB594">
        <f t="shared" si="116"/>
        <v>10</v>
      </c>
      <c r="AC594">
        <f t="shared" si="117"/>
        <v>5</v>
      </c>
      <c r="AD594" s="7">
        <f t="shared" si="118"/>
        <v>85</v>
      </c>
      <c r="AE594" s="7" t="str">
        <f t="shared" si="119"/>
        <v>HT Under 1.5 Goals</v>
      </c>
      <c r="AF594" s="14"/>
      <c r="AG594" s="14" t="str">
        <f t="shared" si="120"/>
        <v>HT Under 1.5 Goals</v>
      </c>
      <c r="AH594" s="14" t="str">
        <f t="shared" si="121"/>
        <v>WON</v>
      </c>
      <c r="AI594" s="14"/>
      <c r="AJ594" s="14" t="str">
        <f t="shared" si="112"/>
        <v>WON</v>
      </c>
      <c r="AL594" s="7" t="str">
        <f t="shared" si="122"/>
        <v>Prime</v>
      </c>
      <c r="AM594" s="21">
        <f t="shared" si="113"/>
        <v>90.212500000000006</v>
      </c>
    </row>
    <row r="595" spans="3:39">
      <c r="C595" t="s">
        <v>11</v>
      </c>
      <c r="D595" s="10" t="s">
        <v>279</v>
      </c>
      <c r="E595" s="6" t="s">
        <v>240</v>
      </c>
      <c r="F595" s="10" t="s">
        <v>521</v>
      </c>
      <c r="G595" s="7" t="s">
        <v>4</v>
      </c>
      <c r="H595" s="10" t="s">
        <v>280</v>
      </c>
      <c r="I595" s="7">
        <v>18</v>
      </c>
      <c r="J595" s="7">
        <v>54</v>
      </c>
      <c r="K595" s="7">
        <v>27</v>
      </c>
      <c r="L595" s="7" t="s">
        <v>16</v>
      </c>
      <c r="M595" s="7" t="s">
        <v>16</v>
      </c>
      <c r="N595" s="7">
        <v>9</v>
      </c>
      <c r="O595" s="6" t="s">
        <v>24</v>
      </c>
      <c r="P595" s="6" t="s">
        <v>24</v>
      </c>
      <c r="Q595" s="7" t="b">
        <v>1</v>
      </c>
      <c r="R595" s="7" t="b">
        <v>1</v>
      </c>
      <c r="S595" s="7" t="b">
        <v>1</v>
      </c>
      <c r="T595" s="7" t="s">
        <v>19</v>
      </c>
      <c r="U595" s="11">
        <v>60</v>
      </c>
      <c r="V595" s="11" t="s">
        <v>42</v>
      </c>
      <c r="W595" s="12">
        <v>1.5</v>
      </c>
      <c r="X595" s="12">
        <f t="shared" si="111"/>
        <v>1.3</v>
      </c>
      <c r="Y595" s="13"/>
      <c r="Z595" s="7">
        <f t="shared" si="114"/>
        <v>10</v>
      </c>
      <c r="AA595">
        <f t="shared" si="115"/>
        <v>5</v>
      </c>
      <c r="AB595">
        <f t="shared" si="116"/>
        <v>5</v>
      </c>
      <c r="AC595">
        <f t="shared" si="117"/>
        <v>5</v>
      </c>
      <c r="AD595" s="7">
        <f t="shared" si="118"/>
        <v>75</v>
      </c>
      <c r="AE595" s="7" t="str">
        <f t="shared" si="119"/>
        <v>HT Under 1.5 Goals</v>
      </c>
      <c r="AF595" s="14"/>
      <c r="AG595" s="14" t="str">
        <f t="shared" si="120"/>
        <v>HT Under 1.5 Goals</v>
      </c>
      <c r="AH595" s="14" t="str">
        <f t="shared" si="121"/>
        <v>WON</v>
      </c>
      <c r="AI595" s="14"/>
      <c r="AJ595" s="14" t="str">
        <f t="shared" si="112"/>
        <v>WON</v>
      </c>
      <c r="AL595" s="7" t="str">
        <f t="shared" si="122"/>
        <v>Prime</v>
      </c>
      <c r="AM595" s="21">
        <f t="shared" si="113"/>
        <v>79.875</v>
      </c>
    </row>
    <row r="596" spans="3:39">
      <c r="C596" t="s">
        <v>11</v>
      </c>
      <c r="D596" s="10" t="s">
        <v>508</v>
      </c>
      <c r="E596" s="6" t="s">
        <v>167</v>
      </c>
      <c r="F596" s="10" t="s">
        <v>668</v>
      </c>
      <c r="G596" s="7" t="s">
        <v>4</v>
      </c>
      <c r="H596" s="10" t="s">
        <v>706</v>
      </c>
      <c r="I596" s="7">
        <v>30</v>
      </c>
      <c r="J596" s="7">
        <v>54</v>
      </c>
      <c r="K596" s="7">
        <v>16</v>
      </c>
      <c r="L596" s="7" t="s">
        <v>16</v>
      </c>
      <c r="M596" s="7" t="s">
        <v>16</v>
      </c>
      <c r="N596" s="7">
        <v>14</v>
      </c>
      <c r="O596" s="6" t="s">
        <v>47</v>
      </c>
      <c r="P596" s="6" t="s">
        <v>75</v>
      </c>
      <c r="Q596" s="7" t="b">
        <v>1</v>
      </c>
      <c r="R596" s="7" t="b">
        <v>1</v>
      </c>
      <c r="S596" s="7" t="b">
        <v>1</v>
      </c>
      <c r="T596" s="7" t="s">
        <v>19</v>
      </c>
      <c r="U596" s="11">
        <v>80</v>
      </c>
      <c r="V596" s="11" t="s">
        <v>20</v>
      </c>
      <c r="W596" s="12">
        <v>1.65</v>
      </c>
      <c r="X596" s="12">
        <f t="shared" si="111"/>
        <v>1.35</v>
      </c>
      <c r="Y596" s="13"/>
      <c r="Z596" s="7">
        <f t="shared" si="114"/>
        <v>10</v>
      </c>
      <c r="AA596">
        <f t="shared" si="115"/>
        <v>5</v>
      </c>
      <c r="AB596">
        <f t="shared" si="116"/>
        <v>10</v>
      </c>
      <c r="AC596">
        <f t="shared" si="117"/>
        <v>10</v>
      </c>
      <c r="AD596" s="7">
        <f t="shared" si="118"/>
        <v>85</v>
      </c>
      <c r="AE596" s="7" t="str">
        <f t="shared" si="119"/>
        <v>HT Under 1.5 Goals</v>
      </c>
      <c r="AF596" s="14"/>
      <c r="AG596" s="14" t="str">
        <f t="shared" si="120"/>
        <v>HT Under 1.5 Goals</v>
      </c>
      <c r="AH596" s="14" t="str">
        <f t="shared" si="121"/>
        <v>WON</v>
      </c>
      <c r="AI596" s="14"/>
      <c r="AJ596" s="14" t="str">
        <f t="shared" si="112"/>
        <v>WON</v>
      </c>
      <c r="AL596" s="7" t="str">
        <f t="shared" si="122"/>
        <v>…</v>
      </c>
      <c r="AM596" s="21">
        <f t="shared" si="113"/>
        <v>78.875</v>
      </c>
    </row>
    <row r="597" spans="3:39">
      <c r="C597" t="s">
        <v>11</v>
      </c>
      <c r="D597" s="10" t="s">
        <v>508</v>
      </c>
      <c r="E597" s="6" t="s">
        <v>167</v>
      </c>
      <c r="F597" s="10" t="s">
        <v>510</v>
      </c>
      <c r="G597" s="7" t="s">
        <v>4</v>
      </c>
      <c r="H597" s="10" t="s">
        <v>979</v>
      </c>
      <c r="I597" s="7">
        <v>27</v>
      </c>
      <c r="J597" s="7">
        <v>47</v>
      </c>
      <c r="K597" s="7">
        <v>25</v>
      </c>
      <c r="L597" s="7" t="s">
        <v>16</v>
      </c>
      <c r="M597" s="7" t="s">
        <v>16</v>
      </c>
      <c r="N597" s="7">
        <v>2</v>
      </c>
      <c r="O597" s="6" t="s">
        <v>120</v>
      </c>
      <c r="P597" s="6" t="s">
        <v>96</v>
      </c>
      <c r="Q597" s="7">
        <v>47</v>
      </c>
      <c r="R597" s="7" t="b">
        <v>1</v>
      </c>
      <c r="S597" s="7" t="b">
        <v>1</v>
      </c>
      <c r="T597" s="7" t="b">
        <v>1</v>
      </c>
      <c r="U597" s="11">
        <v>55</v>
      </c>
      <c r="V597" s="11" t="s">
        <v>20</v>
      </c>
      <c r="W597" s="12">
        <v>1.55</v>
      </c>
      <c r="X597" s="12">
        <f t="shared" si="111"/>
        <v>1.3</v>
      </c>
      <c r="Y597" s="13"/>
      <c r="Z597" s="7">
        <f t="shared" si="114"/>
        <v>0</v>
      </c>
      <c r="AA597">
        <f t="shared" si="115"/>
        <v>10</v>
      </c>
      <c r="AB597">
        <f t="shared" si="116"/>
        <v>5</v>
      </c>
      <c r="AC597">
        <f t="shared" si="117"/>
        <v>10</v>
      </c>
      <c r="AD597" s="7">
        <f t="shared" si="118"/>
        <v>75</v>
      </c>
      <c r="AE597" s="7" t="str">
        <f t="shared" si="119"/>
        <v>HT Under 1.5 Goals</v>
      </c>
      <c r="AF597" s="14"/>
      <c r="AG597" s="14" t="str">
        <f t="shared" si="120"/>
        <v>HT Under 1.5 Goals</v>
      </c>
      <c r="AH597" s="14" t="str">
        <f t="shared" si="121"/>
        <v>WON</v>
      </c>
      <c r="AI597" s="14"/>
      <c r="AJ597" s="14" t="str">
        <f t="shared" si="112"/>
        <v>WON</v>
      </c>
      <c r="AL597" s="7" t="str">
        <f t="shared" si="122"/>
        <v>…</v>
      </c>
      <c r="AM597" s="21">
        <f t="shared" si="113"/>
        <v>69</v>
      </c>
    </row>
    <row r="598" spans="3:39">
      <c r="C598" t="s">
        <v>11</v>
      </c>
      <c r="D598" s="10" t="s">
        <v>508</v>
      </c>
      <c r="E598" s="6" t="s">
        <v>167</v>
      </c>
      <c r="F598" s="10" t="s">
        <v>511</v>
      </c>
      <c r="G598" s="7" t="s">
        <v>4</v>
      </c>
      <c r="H598" s="10" t="s">
        <v>704</v>
      </c>
      <c r="I598" s="7">
        <v>26</v>
      </c>
      <c r="J598" s="7">
        <v>47</v>
      </c>
      <c r="K598" s="7">
        <v>27</v>
      </c>
      <c r="L598" s="7" t="s">
        <v>16</v>
      </c>
      <c r="M598" s="7">
        <v>1</v>
      </c>
      <c r="N598" s="7">
        <v>1</v>
      </c>
      <c r="O598" s="6" t="s">
        <v>120</v>
      </c>
      <c r="P598" s="6" t="s">
        <v>69</v>
      </c>
      <c r="Q598" s="7">
        <v>47</v>
      </c>
      <c r="R598" s="7" t="b">
        <v>1</v>
      </c>
      <c r="S598" s="7" t="s">
        <v>19</v>
      </c>
      <c r="T598" s="7" t="b">
        <v>1</v>
      </c>
      <c r="U598" s="11">
        <v>63</v>
      </c>
      <c r="V598" s="11" t="s">
        <v>20</v>
      </c>
      <c r="W598" s="12">
        <v>1.6</v>
      </c>
      <c r="X598" s="12">
        <f t="shared" si="111"/>
        <v>1.3</v>
      </c>
      <c r="Y598" s="13"/>
      <c r="Z598" s="7">
        <f t="shared" si="114"/>
        <v>0</v>
      </c>
      <c r="AA598">
        <f t="shared" si="115"/>
        <v>10</v>
      </c>
      <c r="AB598">
        <f t="shared" si="116"/>
        <v>10</v>
      </c>
      <c r="AC598">
        <f t="shared" si="117"/>
        <v>10</v>
      </c>
      <c r="AD598" s="7">
        <f t="shared" si="118"/>
        <v>80</v>
      </c>
      <c r="AE598" s="7" t="str">
        <f t="shared" si="119"/>
        <v>HT Under 1.5 Goals</v>
      </c>
      <c r="AF598" s="14"/>
      <c r="AG598" s="14" t="str">
        <f t="shared" si="120"/>
        <v>HT Under 1.5 Goals</v>
      </c>
      <c r="AH598" s="14" t="str">
        <f t="shared" si="121"/>
        <v>WON</v>
      </c>
      <c r="AI598" s="14"/>
      <c r="AJ598" s="14" t="str">
        <f t="shared" si="112"/>
        <v>WON</v>
      </c>
      <c r="AL598" s="7" t="str">
        <f t="shared" si="122"/>
        <v>…</v>
      </c>
      <c r="AM598" s="21">
        <f t="shared" si="113"/>
        <v>66.599999999999994</v>
      </c>
    </row>
    <row r="599" spans="3:39">
      <c r="C599" t="s">
        <v>11</v>
      </c>
      <c r="D599" s="10" t="s">
        <v>508</v>
      </c>
      <c r="E599" s="6" t="s">
        <v>167</v>
      </c>
      <c r="F599" s="10" t="s">
        <v>831</v>
      </c>
      <c r="G599" s="7" t="s">
        <v>4</v>
      </c>
      <c r="H599" s="10" t="s">
        <v>669</v>
      </c>
      <c r="I599" s="7">
        <v>41</v>
      </c>
      <c r="J599" s="7">
        <v>43</v>
      </c>
      <c r="K599" s="7">
        <v>16</v>
      </c>
      <c r="L599" s="7" t="s">
        <v>16</v>
      </c>
      <c r="M599" s="7" t="s">
        <v>16</v>
      </c>
      <c r="N599" s="7">
        <v>25</v>
      </c>
      <c r="O599" s="6" t="s">
        <v>120</v>
      </c>
      <c r="P599" s="6" t="s">
        <v>120</v>
      </c>
      <c r="Q599" s="7">
        <v>43</v>
      </c>
      <c r="R599" s="7" t="b">
        <v>1</v>
      </c>
      <c r="S599" s="7" t="b">
        <v>1</v>
      </c>
      <c r="T599" s="7" t="s">
        <v>19</v>
      </c>
      <c r="U599" s="11">
        <v>52</v>
      </c>
      <c r="V599" s="11" t="s">
        <v>20</v>
      </c>
      <c r="W599" s="12">
        <v>1.5</v>
      </c>
      <c r="X599" s="12">
        <f t="shared" si="111"/>
        <v>1.3</v>
      </c>
      <c r="Y599" s="13"/>
      <c r="Z599" s="7">
        <f t="shared" si="114"/>
        <v>0</v>
      </c>
      <c r="AA599">
        <f t="shared" si="115"/>
        <v>0</v>
      </c>
      <c r="AB599">
        <f t="shared" si="116"/>
        <v>5</v>
      </c>
      <c r="AC599">
        <f t="shared" si="117"/>
        <v>10</v>
      </c>
      <c r="AD599" s="7">
        <f t="shared" si="118"/>
        <v>65</v>
      </c>
      <c r="AE599" s="7" t="str">
        <f t="shared" si="119"/>
        <v>HT Under 1.5 Goals</v>
      </c>
      <c r="AF599" s="14"/>
      <c r="AG599" s="14" t="str">
        <f t="shared" si="120"/>
        <v>HT Under 1.5 Goals</v>
      </c>
      <c r="AH599" s="14" t="str">
        <f t="shared" si="121"/>
        <v>WON</v>
      </c>
      <c r="AI599" s="14"/>
      <c r="AJ599" s="14" t="str">
        <f t="shared" si="112"/>
        <v>WON</v>
      </c>
      <c r="AL599" s="7" t="str">
        <f t="shared" si="122"/>
        <v>…</v>
      </c>
      <c r="AM599" s="21">
        <f t="shared" si="113"/>
        <v>55.4</v>
      </c>
    </row>
    <row r="600" spans="3:39">
      <c r="D600" s="10" t="s">
        <v>611</v>
      </c>
      <c r="E600" s="6" t="s">
        <v>167</v>
      </c>
      <c r="F600" s="10" t="s">
        <v>980</v>
      </c>
      <c r="G600" s="7" t="s">
        <v>4</v>
      </c>
      <c r="H600" s="10" t="s">
        <v>981</v>
      </c>
      <c r="I600" s="7">
        <v>32</v>
      </c>
      <c r="J600" s="7">
        <v>46</v>
      </c>
      <c r="K600" s="7">
        <v>22</v>
      </c>
      <c r="L600" s="7" t="s">
        <v>16</v>
      </c>
      <c r="M600" s="7">
        <v>1</v>
      </c>
      <c r="N600" s="7">
        <v>10</v>
      </c>
      <c r="O600" s="6" t="s">
        <v>69</v>
      </c>
      <c r="P600" s="6" t="s">
        <v>69</v>
      </c>
      <c r="Q600" s="7">
        <v>46</v>
      </c>
      <c r="R600" s="7" t="b">
        <v>1</v>
      </c>
      <c r="S600" s="7" t="s">
        <v>19</v>
      </c>
      <c r="T600" s="7" t="s">
        <v>19</v>
      </c>
      <c r="U600" s="11">
        <v>42</v>
      </c>
      <c r="V600" s="11" t="s">
        <v>48</v>
      </c>
      <c r="W600" s="12">
        <v>1.55</v>
      </c>
      <c r="X600" s="12">
        <f t="shared" si="111"/>
        <v>1.3</v>
      </c>
      <c r="Y600" s="13"/>
      <c r="Z600" s="7">
        <f t="shared" si="114"/>
        <v>0</v>
      </c>
      <c r="AA600">
        <f t="shared" si="115"/>
        <v>5</v>
      </c>
      <c r="AB600">
        <f t="shared" si="116"/>
        <v>0</v>
      </c>
      <c r="AC600">
        <f t="shared" si="117"/>
        <v>0</v>
      </c>
      <c r="AD600" s="7">
        <f t="shared" si="118"/>
        <v>55</v>
      </c>
      <c r="AE600" s="7" t="str">
        <f t="shared" si="119"/>
        <v>HT Over 0.5 Goals</v>
      </c>
      <c r="AF600" s="14"/>
      <c r="AG600" s="14" t="str">
        <f t="shared" si="120"/>
        <v>HT Over 0.5 Goals</v>
      </c>
      <c r="AH600" s="14" t="str">
        <f t="shared" si="121"/>
        <v>WON</v>
      </c>
      <c r="AI600" s="14"/>
      <c r="AJ600" s="14" t="str">
        <f t="shared" si="112"/>
        <v>WON</v>
      </c>
      <c r="AL600" s="7" t="str">
        <f t="shared" si="122"/>
        <v>…</v>
      </c>
      <c r="AM600" s="21">
        <f t="shared" si="113"/>
        <v>45</v>
      </c>
    </row>
    <row r="601" spans="3:39">
      <c r="D601" s="10" t="s">
        <v>611</v>
      </c>
      <c r="E601" s="6" t="s">
        <v>167</v>
      </c>
      <c r="F601" s="10" t="s">
        <v>982</v>
      </c>
      <c r="G601" s="7" t="s">
        <v>4</v>
      </c>
      <c r="H601" s="10" t="s">
        <v>983</v>
      </c>
      <c r="I601" s="7">
        <v>42</v>
      </c>
      <c r="J601" s="7">
        <v>45</v>
      </c>
      <c r="K601" s="7">
        <v>13</v>
      </c>
      <c r="L601" s="7" t="s">
        <v>16</v>
      </c>
      <c r="M601" s="7">
        <v>1</v>
      </c>
      <c r="N601" s="7">
        <v>29</v>
      </c>
      <c r="O601" s="6" t="s">
        <v>75</v>
      </c>
      <c r="P601" s="6" t="s">
        <v>33</v>
      </c>
      <c r="Q601" s="7">
        <v>45</v>
      </c>
      <c r="R601" s="7" t="b">
        <v>1</v>
      </c>
      <c r="S601" s="7" t="s">
        <v>19</v>
      </c>
      <c r="T601" s="7" t="s">
        <v>19</v>
      </c>
      <c r="U601" s="11">
        <v>50</v>
      </c>
      <c r="V601" s="11" t="s">
        <v>48</v>
      </c>
      <c r="W601" s="12">
        <v>1.5</v>
      </c>
      <c r="X601" s="12">
        <f t="shared" si="111"/>
        <v>1.3</v>
      </c>
      <c r="Y601" s="13"/>
      <c r="Z601" s="7">
        <f t="shared" si="114"/>
        <v>0</v>
      </c>
      <c r="AA601">
        <f t="shared" si="115"/>
        <v>0</v>
      </c>
      <c r="AB601">
        <f t="shared" si="116"/>
        <v>5</v>
      </c>
      <c r="AC601">
        <f t="shared" si="117"/>
        <v>0</v>
      </c>
      <c r="AD601" s="7">
        <f t="shared" si="118"/>
        <v>55</v>
      </c>
      <c r="AE601" s="7" t="str">
        <f t="shared" si="119"/>
        <v>HT Over 0.5 Goals</v>
      </c>
      <c r="AF601" s="14"/>
      <c r="AG601" s="14" t="str">
        <f t="shared" si="120"/>
        <v>HT Over 0.5 Goals</v>
      </c>
      <c r="AH601" s="14" t="str">
        <f t="shared" si="121"/>
        <v>WON</v>
      </c>
      <c r="AI601" s="14"/>
      <c r="AJ601" s="14" t="str">
        <f t="shared" si="112"/>
        <v>WON</v>
      </c>
      <c r="AL601" s="7" t="str">
        <f t="shared" si="122"/>
        <v>…</v>
      </c>
      <c r="AM601" s="21">
        <f t="shared" si="113"/>
        <v>50</v>
      </c>
    </row>
    <row r="602" spans="3:39">
      <c r="C602" t="s">
        <v>11</v>
      </c>
      <c r="D602" s="10" t="s">
        <v>257</v>
      </c>
      <c r="E602" s="6" t="s">
        <v>167</v>
      </c>
      <c r="F602" s="10" t="s">
        <v>622</v>
      </c>
      <c r="G602" s="7" t="s">
        <v>4</v>
      </c>
      <c r="H602" s="10" t="s">
        <v>437</v>
      </c>
      <c r="I602" s="7">
        <v>11</v>
      </c>
      <c r="J602" s="7">
        <v>45</v>
      </c>
      <c r="K602" s="7">
        <v>43</v>
      </c>
      <c r="L602" s="7" t="s">
        <v>16</v>
      </c>
      <c r="M602" s="7">
        <v>2</v>
      </c>
      <c r="N602" s="7">
        <v>32</v>
      </c>
      <c r="O602" s="6" t="s">
        <v>24</v>
      </c>
      <c r="P602" s="6" t="s">
        <v>75</v>
      </c>
      <c r="Q602" s="7">
        <v>45</v>
      </c>
      <c r="R602" s="7" t="b">
        <v>1</v>
      </c>
      <c r="S602" s="7" t="s">
        <v>19</v>
      </c>
      <c r="T602" s="7" t="s">
        <v>19</v>
      </c>
      <c r="U602" s="11">
        <v>76</v>
      </c>
      <c r="V602" s="11" t="s">
        <v>20</v>
      </c>
      <c r="W602" s="12">
        <v>1.5</v>
      </c>
      <c r="X602" s="12">
        <f t="shared" si="111"/>
        <v>1.3</v>
      </c>
      <c r="Y602" s="13"/>
      <c r="Z602" s="7">
        <f t="shared" si="114"/>
        <v>0</v>
      </c>
      <c r="AA602">
        <f t="shared" si="115"/>
        <v>0</v>
      </c>
      <c r="AB602">
        <f t="shared" si="116"/>
        <v>10</v>
      </c>
      <c r="AC602">
        <f t="shared" si="117"/>
        <v>10</v>
      </c>
      <c r="AD602" s="7">
        <f t="shared" si="118"/>
        <v>70</v>
      </c>
      <c r="AE602" s="7" t="str">
        <f t="shared" si="119"/>
        <v>HT Under 1.5 Goals</v>
      </c>
      <c r="AF602" s="14"/>
      <c r="AG602" s="14" t="str">
        <f t="shared" si="120"/>
        <v>HT Under 1.5 Goals</v>
      </c>
      <c r="AH602" s="14" t="str">
        <f t="shared" si="121"/>
        <v>WON</v>
      </c>
      <c r="AI602" s="14"/>
      <c r="AJ602" s="14" t="str">
        <f t="shared" si="112"/>
        <v>WON</v>
      </c>
      <c r="AL602" s="7" t="str">
        <f t="shared" si="122"/>
        <v>…</v>
      </c>
      <c r="AM602" s="21">
        <f t="shared" si="113"/>
        <v>55.2</v>
      </c>
    </row>
    <row r="603" spans="3:39">
      <c r="C603" t="s">
        <v>11</v>
      </c>
      <c r="D603" s="10" t="s">
        <v>257</v>
      </c>
      <c r="E603" s="6" t="s">
        <v>167</v>
      </c>
      <c r="F603" s="10" t="s">
        <v>623</v>
      </c>
      <c r="G603" s="7" t="s">
        <v>4</v>
      </c>
      <c r="H603" s="10" t="s">
        <v>727</v>
      </c>
      <c r="I603" s="7">
        <v>16</v>
      </c>
      <c r="J603" s="7">
        <v>64</v>
      </c>
      <c r="K603" s="7">
        <v>20</v>
      </c>
      <c r="L603" s="7" t="s">
        <v>16</v>
      </c>
      <c r="M603" s="7" t="s">
        <v>16</v>
      </c>
      <c r="N603" s="7">
        <v>4</v>
      </c>
      <c r="O603" s="6" t="s">
        <v>24</v>
      </c>
      <c r="P603" s="6" t="s">
        <v>24</v>
      </c>
      <c r="Q603" s="7" t="b">
        <v>1</v>
      </c>
      <c r="R603" s="7" t="b">
        <v>1</v>
      </c>
      <c r="S603" s="7" t="b">
        <v>1</v>
      </c>
      <c r="T603" s="7" t="b">
        <v>1</v>
      </c>
      <c r="U603" s="11">
        <v>58</v>
      </c>
      <c r="V603" s="11" t="s">
        <v>48</v>
      </c>
      <c r="W603" s="12">
        <v>1.5</v>
      </c>
      <c r="X603" s="12">
        <f t="shared" si="111"/>
        <v>1.3</v>
      </c>
      <c r="Y603" s="13"/>
      <c r="Z603" s="7">
        <f t="shared" si="114"/>
        <v>10</v>
      </c>
      <c r="AA603">
        <f t="shared" si="115"/>
        <v>10</v>
      </c>
      <c r="AB603">
        <f t="shared" si="116"/>
        <v>5</v>
      </c>
      <c r="AC603">
        <f t="shared" si="117"/>
        <v>0</v>
      </c>
      <c r="AD603" s="7">
        <f t="shared" si="118"/>
        <v>75</v>
      </c>
      <c r="AE603" s="7" t="str">
        <f t="shared" si="119"/>
        <v>HT Under 1.5 Goals</v>
      </c>
      <c r="AF603" s="14"/>
      <c r="AG603" s="14" t="str">
        <f t="shared" si="120"/>
        <v>HT Under 1.5 Goals</v>
      </c>
      <c r="AH603" s="14" t="str">
        <f t="shared" si="121"/>
        <v>WON</v>
      </c>
      <c r="AI603" s="14"/>
      <c r="AJ603" s="14" t="str">
        <f t="shared" si="112"/>
        <v>WON</v>
      </c>
      <c r="AL603" s="7" t="str">
        <f t="shared" si="122"/>
        <v>Prime</v>
      </c>
      <c r="AM603" s="21">
        <f t="shared" si="113"/>
        <v>87.6</v>
      </c>
    </row>
    <row r="604" spans="3:39">
      <c r="D604" s="10" t="s">
        <v>111</v>
      </c>
      <c r="E604" s="6" t="s">
        <v>874</v>
      </c>
      <c r="F604" s="10" t="s">
        <v>984</v>
      </c>
      <c r="G604" s="7" t="s">
        <v>4</v>
      </c>
      <c r="H604" s="10" t="s">
        <v>646</v>
      </c>
      <c r="I604" s="7">
        <v>36</v>
      </c>
      <c r="J604" s="7">
        <v>43</v>
      </c>
      <c r="K604" s="7">
        <v>21</v>
      </c>
      <c r="L604" s="7" t="s">
        <v>16</v>
      </c>
      <c r="M604" s="7">
        <v>1</v>
      </c>
      <c r="N604" s="7">
        <v>15</v>
      </c>
      <c r="O604" s="6" t="s">
        <v>24</v>
      </c>
      <c r="P604" s="6" t="s">
        <v>75</v>
      </c>
      <c r="Q604" s="7">
        <v>43</v>
      </c>
      <c r="R604" s="7" t="b">
        <v>1</v>
      </c>
      <c r="S604" s="7" t="s">
        <v>19</v>
      </c>
      <c r="T604" s="7" t="s">
        <v>19</v>
      </c>
      <c r="U604" s="11">
        <v>39</v>
      </c>
      <c r="V604" s="11" t="s">
        <v>48</v>
      </c>
      <c r="W604" s="12">
        <v>1.6</v>
      </c>
      <c r="X604" s="12">
        <f t="shared" si="111"/>
        <v>1.3</v>
      </c>
      <c r="Y604" s="13"/>
      <c r="Z604" s="7">
        <f t="shared" si="114"/>
        <v>0</v>
      </c>
      <c r="AA604">
        <f t="shared" si="115"/>
        <v>5</v>
      </c>
      <c r="AB604">
        <f t="shared" si="116"/>
        <v>0</v>
      </c>
      <c r="AC604">
        <f t="shared" si="117"/>
        <v>0</v>
      </c>
      <c r="AD604" s="7">
        <f t="shared" si="118"/>
        <v>55</v>
      </c>
      <c r="AE604" s="7" t="str">
        <f t="shared" si="119"/>
        <v>HT Over 0.5 Goals</v>
      </c>
      <c r="AF604" s="14"/>
      <c r="AG604" s="14" t="str">
        <f t="shared" si="120"/>
        <v>HT Under 1.5 Goals</v>
      </c>
      <c r="AH604" s="14" t="str">
        <f t="shared" si="121"/>
        <v>LOST</v>
      </c>
      <c r="AI604" s="14"/>
      <c r="AJ604" s="14" t="str">
        <f t="shared" si="112"/>
        <v>LOST</v>
      </c>
      <c r="AL604" s="7" t="str">
        <f t="shared" si="122"/>
        <v>…</v>
      </c>
      <c r="AM604" s="21">
        <f t="shared" si="113"/>
        <v>40</v>
      </c>
    </row>
    <row r="605" spans="3:39">
      <c r="C605" t="s">
        <v>11</v>
      </c>
      <c r="D605" s="10" t="s">
        <v>34</v>
      </c>
      <c r="E605" s="6" t="s">
        <v>877</v>
      </c>
      <c r="F605" s="10" t="s">
        <v>985</v>
      </c>
      <c r="G605" s="7" t="s">
        <v>4</v>
      </c>
      <c r="H605" s="10" t="s">
        <v>986</v>
      </c>
      <c r="I605" s="7">
        <v>30</v>
      </c>
      <c r="J605" s="7">
        <v>45</v>
      </c>
      <c r="K605" s="7">
        <v>25</v>
      </c>
      <c r="L605" s="7" t="s">
        <v>16</v>
      </c>
      <c r="M605" s="7">
        <v>1</v>
      </c>
      <c r="N605" s="7">
        <v>5</v>
      </c>
      <c r="O605" s="6" t="s">
        <v>47</v>
      </c>
      <c r="P605" s="6" t="s">
        <v>33</v>
      </c>
      <c r="Q605" s="7">
        <v>45</v>
      </c>
      <c r="R605" s="7" t="b">
        <v>1</v>
      </c>
      <c r="S605" s="7" t="s">
        <v>19</v>
      </c>
      <c r="T605" s="7" t="b">
        <v>1</v>
      </c>
      <c r="U605" s="11">
        <v>41</v>
      </c>
      <c r="V605" s="11" t="s">
        <v>48</v>
      </c>
      <c r="W605" s="12">
        <v>1.6</v>
      </c>
      <c r="X605" s="12">
        <f t="shared" si="111"/>
        <v>1.3</v>
      </c>
      <c r="Y605" s="13"/>
      <c r="Z605" s="7">
        <f t="shared" si="114"/>
        <v>0</v>
      </c>
      <c r="AA605">
        <f t="shared" si="115"/>
        <v>10</v>
      </c>
      <c r="AB605">
        <f t="shared" si="116"/>
        <v>0</v>
      </c>
      <c r="AC605">
        <f t="shared" si="117"/>
        <v>0</v>
      </c>
      <c r="AD605" s="7">
        <f t="shared" si="118"/>
        <v>60</v>
      </c>
      <c r="AE605" s="7" t="str">
        <f t="shared" si="119"/>
        <v>HT Under 1.5 Goals</v>
      </c>
      <c r="AF605" s="14"/>
      <c r="AG605" s="14" t="str">
        <f t="shared" si="120"/>
        <v>HT Under 1.5 Goals</v>
      </c>
      <c r="AH605" s="14" t="str">
        <f t="shared" si="121"/>
        <v>WON</v>
      </c>
      <c r="AI605" s="14"/>
      <c r="AJ605" s="14" t="str">
        <f t="shared" si="112"/>
        <v>WON</v>
      </c>
      <c r="AL605" s="7" t="str">
        <f t="shared" si="122"/>
        <v>…</v>
      </c>
      <c r="AM605" s="21">
        <f t="shared" si="113"/>
        <v>50</v>
      </c>
    </row>
    <row r="606" spans="3:39">
      <c r="F606" s="10"/>
      <c r="G606" s="7"/>
      <c r="H606" s="10"/>
      <c r="I606" s="7"/>
      <c r="J606" s="7"/>
      <c r="K606" s="7"/>
      <c r="L606" s="7"/>
      <c r="M606" s="7"/>
      <c r="N606" s="7"/>
      <c r="O606" s="6"/>
      <c r="P606" s="6"/>
      <c r="Q606" s="7"/>
      <c r="R606" s="7"/>
      <c r="S606" s="7"/>
      <c r="T606" s="7"/>
      <c r="U606" s="11"/>
      <c r="V606" s="11"/>
      <c r="W606" s="12"/>
      <c r="X606" s="12">
        <f t="shared" si="111"/>
        <v>1.25</v>
      </c>
      <c r="Y606" s="13"/>
      <c r="Z606" s="7">
        <f t="shared" si="114"/>
        <v>0</v>
      </c>
      <c r="AA606">
        <f t="shared" si="115"/>
        <v>10</v>
      </c>
      <c r="AB606">
        <f t="shared" si="116"/>
        <v>0</v>
      </c>
      <c r="AC606">
        <f t="shared" si="117"/>
        <v>0</v>
      </c>
      <c r="AD606" s="7">
        <f t="shared" si="118"/>
        <v>60</v>
      </c>
      <c r="AE606" s="7" t="str">
        <f t="shared" si="119"/>
        <v>HT Under 1.5 Goals</v>
      </c>
      <c r="AF606" s="14"/>
      <c r="AG606" s="14" t="str">
        <f t="shared" si="120"/>
        <v>HT Over 0.5 Goals</v>
      </c>
      <c r="AH606" s="14" t="str">
        <f t="shared" si="121"/>
        <v>LOST</v>
      </c>
      <c r="AI606" s="14"/>
      <c r="AJ606" s="14" t="str">
        <f t="shared" si="112"/>
        <v>LOST</v>
      </c>
      <c r="AL606" s="7" t="str">
        <f t="shared" si="122"/>
        <v>…</v>
      </c>
      <c r="AM606" s="21">
        <f t="shared" si="113"/>
        <v>55</v>
      </c>
    </row>
    <row r="607" spans="3:39">
      <c r="C607" s="2" t="s">
        <v>988</v>
      </c>
      <c r="F607" s="10"/>
      <c r="G607" s="7"/>
      <c r="H607" s="10"/>
      <c r="I607" s="7"/>
      <c r="J607" s="7"/>
      <c r="K607" s="7"/>
      <c r="L607" s="7"/>
      <c r="M607" s="7"/>
      <c r="N607" s="7"/>
      <c r="O607" s="6"/>
      <c r="P607" s="6"/>
      <c r="Q607" s="7"/>
      <c r="R607" s="7"/>
      <c r="S607" s="7"/>
      <c r="T607" s="7"/>
      <c r="U607" s="11"/>
      <c r="V607" s="11"/>
      <c r="W607" s="12"/>
      <c r="X607" s="12">
        <f t="shared" si="111"/>
        <v>1.25</v>
      </c>
      <c r="Y607" s="13"/>
      <c r="Z607" s="7">
        <f t="shared" si="114"/>
        <v>0</v>
      </c>
      <c r="AA607">
        <f t="shared" si="115"/>
        <v>10</v>
      </c>
      <c r="AB607">
        <f t="shared" si="116"/>
        <v>0</v>
      </c>
      <c r="AC607">
        <f t="shared" si="117"/>
        <v>0</v>
      </c>
      <c r="AD607" s="7">
        <f t="shared" si="118"/>
        <v>60</v>
      </c>
      <c r="AE607" s="7" t="str">
        <f t="shared" si="119"/>
        <v>HT Under 1.5 Goals</v>
      </c>
      <c r="AF607" s="14"/>
      <c r="AG607" s="14" t="str">
        <f t="shared" si="120"/>
        <v>HT Over 0.5 Goals</v>
      </c>
      <c r="AH607" s="14" t="str">
        <f t="shared" si="121"/>
        <v>LOST</v>
      </c>
      <c r="AI607" s="14"/>
      <c r="AJ607" s="14" t="str">
        <f t="shared" si="112"/>
        <v>LOST</v>
      </c>
      <c r="AL607" s="7" t="str">
        <f t="shared" si="122"/>
        <v>…</v>
      </c>
      <c r="AM607" s="21">
        <f t="shared" si="113"/>
        <v>55</v>
      </c>
    </row>
    <row r="608" spans="3:39">
      <c r="C608" t="s">
        <v>11</v>
      </c>
      <c r="D608" s="10" t="s">
        <v>210</v>
      </c>
      <c r="E608" s="6" t="s">
        <v>39</v>
      </c>
      <c r="F608" s="10" t="s">
        <v>989</v>
      </c>
      <c r="G608" s="7" t="s">
        <v>4</v>
      </c>
      <c r="H608" s="10" t="s">
        <v>990</v>
      </c>
      <c r="I608" s="7">
        <v>32</v>
      </c>
      <c r="J608" s="7">
        <v>50</v>
      </c>
      <c r="K608" s="7">
        <v>18</v>
      </c>
      <c r="L608" s="7" t="s">
        <v>16</v>
      </c>
      <c r="M608" s="7">
        <v>1</v>
      </c>
      <c r="N608" s="7">
        <v>14</v>
      </c>
      <c r="O608" s="6" t="s">
        <v>24</v>
      </c>
      <c r="P608" s="6" t="s">
        <v>120</v>
      </c>
      <c r="Q608" s="7">
        <v>50</v>
      </c>
      <c r="R608" s="7" t="b">
        <v>1</v>
      </c>
      <c r="S608" s="7" t="s">
        <v>19</v>
      </c>
      <c r="T608" s="7" t="s">
        <v>19</v>
      </c>
      <c r="U608" s="11">
        <v>62</v>
      </c>
      <c r="V608" s="11" t="s">
        <v>42</v>
      </c>
      <c r="W608" s="12">
        <v>1.6</v>
      </c>
      <c r="X608" s="12">
        <f t="shared" si="111"/>
        <v>1.3</v>
      </c>
      <c r="Y608" s="13"/>
      <c r="Z608" s="7">
        <f t="shared" si="114"/>
        <v>0</v>
      </c>
      <c r="AA608">
        <f t="shared" si="115"/>
        <v>5</v>
      </c>
      <c r="AB608">
        <f t="shared" si="116"/>
        <v>10</v>
      </c>
      <c r="AC608">
        <f t="shared" si="117"/>
        <v>5</v>
      </c>
      <c r="AD608" s="7">
        <f t="shared" si="118"/>
        <v>70</v>
      </c>
      <c r="AE608" s="7" t="str">
        <f t="shared" si="119"/>
        <v>HT Under 1.5 Goals</v>
      </c>
      <c r="AF608" s="14"/>
      <c r="AG608" s="14" t="str">
        <f t="shared" si="120"/>
        <v>HT Under 1.5 Goals</v>
      </c>
      <c r="AH608" s="14" t="str">
        <f t="shared" si="121"/>
        <v>WON</v>
      </c>
      <c r="AI608" s="14"/>
      <c r="AJ608" s="14" t="str">
        <f t="shared" si="112"/>
        <v>WON</v>
      </c>
      <c r="AL608" s="7" t="str">
        <f t="shared" si="122"/>
        <v>…</v>
      </c>
      <c r="AM608" s="21">
        <f t="shared" si="113"/>
        <v>69.025000000000006</v>
      </c>
    </row>
    <row r="609" spans="3:39">
      <c r="C609" t="s">
        <v>11</v>
      </c>
      <c r="D609" s="10" t="s">
        <v>210</v>
      </c>
      <c r="E609" s="6" t="s">
        <v>39</v>
      </c>
      <c r="F609" s="10" t="s">
        <v>226</v>
      </c>
      <c r="G609" s="7" t="s">
        <v>4</v>
      </c>
      <c r="H609" s="10" t="s">
        <v>991</v>
      </c>
      <c r="I609" s="7">
        <v>29</v>
      </c>
      <c r="J609" s="7">
        <v>56</v>
      </c>
      <c r="K609" s="7">
        <v>14</v>
      </c>
      <c r="L609" s="7" t="s">
        <v>16</v>
      </c>
      <c r="M609" s="7">
        <v>1</v>
      </c>
      <c r="N609" s="7">
        <v>15</v>
      </c>
      <c r="O609" s="6" t="s">
        <v>47</v>
      </c>
      <c r="P609" s="6" t="s">
        <v>47</v>
      </c>
      <c r="Q609" s="7" t="b">
        <v>1</v>
      </c>
      <c r="R609" s="7" t="b">
        <v>1</v>
      </c>
      <c r="S609" s="7" t="s">
        <v>19</v>
      </c>
      <c r="T609" s="7" t="s">
        <v>19</v>
      </c>
      <c r="U609" s="11">
        <v>60</v>
      </c>
      <c r="V609" s="11" t="s">
        <v>42</v>
      </c>
      <c r="W609" s="12">
        <v>1.6</v>
      </c>
      <c r="X609" s="12">
        <f t="shared" si="111"/>
        <v>1.3</v>
      </c>
      <c r="Y609" s="13"/>
      <c r="Z609" s="7">
        <f t="shared" si="114"/>
        <v>10</v>
      </c>
      <c r="AA609">
        <f t="shared" si="115"/>
        <v>5</v>
      </c>
      <c r="AB609">
        <f t="shared" si="116"/>
        <v>5</v>
      </c>
      <c r="AC609">
        <f t="shared" si="117"/>
        <v>5</v>
      </c>
      <c r="AD609" s="7">
        <f t="shared" si="118"/>
        <v>75</v>
      </c>
      <c r="AE609" s="7" t="str">
        <f t="shared" si="119"/>
        <v>HT Under 1.5 Goals</v>
      </c>
      <c r="AF609" s="14"/>
      <c r="AG609" s="14" t="str">
        <f t="shared" si="120"/>
        <v>HT Under 1.5 Goals</v>
      </c>
      <c r="AH609" s="14" t="str">
        <f t="shared" si="121"/>
        <v>WON</v>
      </c>
      <c r="AI609" s="14"/>
      <c r="AJ609" s="14" t="str">
        <f t="shared" si="112"/>
        <v>WON</v>
      </c>
      <c r="AL609" s="7" t="str">
        <f t="shared" si="122"/>
        <v>…</v>
      </c>
      <c r="AM609" s="21">
        <f t="shared" si="113"/>
        <v>69.5</v>
      </c>
    </row>
    <row r="610" spans="3:39">
      <c r="C610" t="s">
        <v>11</v>
      </c>
      <c r="D610" s="10" t="s">
        <v>210</v>
      </c>
      <c r="E610" s="6" t="s">
        <v>63</v>
      </c>
      <c r="F610" s="10" t="s">
        <v>212</v>
      </c>
      <c r="G610" s="7" t="s">
        <v>4</v>
      </c>
      <c r="H610" s="10" t="s">
        <v>225</v>
      </c>
      <c r="I610" s="7">
        <v>29</v>
      </c>
      <c r="J610" s="7">
        <v>60</v>
      </c>
      <c r="K610" s="7">
        <v>10</v>
      </c>
      <c r="L610" s="7" t="s">
        <v>16</v>
      </c>
      <c r="M610" s="7" t="s">
        <v>16</v>
      </c>
      <c r="N610" s="7">
        <v>19</v>
      </c>
      <c r="O610" s="6" t="s">
        <v>47</v>
      </c>
      <c r="P610" s="6" t="s">
        <v>47</v>
      </c>
      <c r="Q610" s="7" t="b">
        <v>1</v>
      </c>
      <c r="R610" s="7" t="b">
        <v>1</v>
      </c>
      <c r="S610" s="7" t="b">
        <v>1</v>
      </c>
      <c r="T610" s="7" t="s">
        <v>19</v>
      </c>
      <c r="U610" s="11">
        <v>80</v>
      </c>
      <c r="V610" s="11" t="s">
        <v>42</v>
      </c>
      <c r="W610" s="12">
        <v>1.65</v>
      </c>
      <c r="X610" s="12">
        <f t="shared" si="111"/>
        <v>1.35</v>
      </c>
      <c r="Y610" s="13"/>
      <c r="Z610" s="7">
        <f t="shared" si="114"/>
        <v>10</v>
      </c>
      <c r="AA610">
        <f t="shared" si="115"/>
        <v>0</v>
      </c>
      <c r="AB610">
        <f t="shared" si="116"/>
        <v>10</v>
      </c>
      <c r="AC610">
        <f t="shared" si="117"/>
        <v>5</v>
      </c>
      <c r="AD610" s="7">
        <f t="shared" si="118"/>
        <v>75</v>
      </c>
      <c r="AE610" s="7" t="str">
        <f t="shared" si="119"/>
        <v>HT Under 1.5 Goals</v>
      </c>
      <c r="AF610" s="14"/>
      <c r="AG610" s="14" t="str">
        <f t="shared" si="120"/>
        <v>HT Under 1.5 Goals</v>
      </c>
      <c r="AH610" s="14" t="str">
        <f t="shared" si="121"/>
        <v>WON</v>
      </c>
      <c r="AI610" s="14"/>
      <c r="AJ610" s="14" t="str">
        <f t="shared" si="112"/>
        <v>WON</v>
      </c>
      <c r="AL610" s="7" t="str">
        <f t="shared" si="122"/>
        <v>…</v>
      </c>
      <c r="AM610" s="21">
        <f t="shared" si="113"/>
        <v>79.75</v>
      </c>
    </row>
    <row r="611" spans="3:39">
      <c r="D611" s="10" t="s">
        <v>514</v>
      </c>
      <c r="E611" s="6" t="s">
        <v>93</v>
      </c>
      <c r="F611" s="10" t="s">
        <v>719</v>
      </c>
      <c r="G611" s="7" t="s">
        <v>4</v>
      </c>
      <c r="H611" s="10" t="s">
        <v>544</v>
      </c>
      <c r="I611" s="7">
        <v>38</v>
      </c>
      <c r="J611" s="7">
        <v>47</v>
      </c>
      <c r="K611" s="7">
        <v>15</v>
      </c>
      <c r="L611" s="7" t="s">
        <v>16</v>
      </c>
      <c r="M611" s="7">
        <v>1</v>
      </c>
      <c r="N611" s="7">
        <v>23</v>
      </c>
      <c r="O611" s="6" t="s">
        <v>24</v>
      </c>
      <c r="P611" s="6" t="s">
        <v>47</v>
      </c>
      <c r="Q611" s="7">
        <v>47</v>
      </c>
      <c r="R611" s="7" t="b">
        <v>1</v>
      </c>
      <c r="S611" s="7" t="s">
        <v>19</v>
      </c>
      <c r="T611" s="7" t="s">
        <v>19</v>
      </c>
      <c r="U611" s="11">
        <v>33</v>
      </c>
      <c r="V611" s="11" t="s">
        <v>48</v>
      </c>
      <c r="W611" s="12">
        <v>1.65</v>
      </c>
      <c r="X611" s="12">
        <f t="shared" si="111"/>
        <v>1.35</v>
      </c>
      <c r="Y611" s="13"/>
      <c r="Z611" s="7">
        <f t="shared" si="114"/>
        <v>0</v>
      </c>
      <c r="AA611">
        <f t="shared" si="115"/>
        <v>0</v>
      </c>
      <c r="AB611">
        <f t="shared" si="116"/>
        <v>0</v>
      </c>
      <c r="AC611">
        <f t="shared" si="117"/>
        <v>0</v>
      </c>
      <c r="AD611" s="7">
        <f t="shared" si="118"/>
        <v>50</v>
      </c>
      <c r="AE611" s="7" t="str">
        <f t="shared" si="119"/>
        <v>HT Over 0.5 Goals</v>
      </c>
      <c r="AF611" s="14"/>
      <c r="AG611" s="14" t="str">
        <f t="shared" si="120"/>
        <v>HT Under 1.5 Goals</v>
      </c>
      <c r="AH611" s="14" t="str">
        <f t="shared" si="121"/>
        <v>LOST</v>
      </c>
      <c r="AI611" s="14"/>
      <c r="AJ611" s="14" t="str">
        <f t="shared" si="112"/>
        <v>LOST</v>
      </c>
      <c r="AL611" s="7" t="str">
        <f t="shared" si="122"/>
        <v>…</v>
      </c>
      <c r="AM611" s="21">
        <f t="shared" si="113"/>
        <v>40</v>
      </c>
    </row>
    <row r="612" spans="3:39">
      <c r="D612" s="10" t="s">
        <v>70</v>
      </c>
      <c r="E612" s="6" t="s">
        <v>93</v>
      </c>
      <c r="F612" s="10" t="s">
        <v>73</v>
      </c>
      <c r="G612" s="7" t="s">
        <v>4</v>
      </c>
      <c r="H612" s="10" t="s">
        <v>926</v>
      </c>
      <c r="I612" s="7">
        <v>24</v>
      </c>
      <c r="J612" s="7">
        <v>56</v>
      </c>
      <c r="K612" s="7">
        <v>20</v>
      </c>
      <c r="L612" s="7" t="s">
        <v>16</v>
      </c>
      <c r="M612" s="7">
        <v>1</v>
      </c>
      <c r="N612" s="7">
        <v>4</v>
      </c>
      <c r="O612" s="6" t="s">
        <v>47</v>
      </c>
      <c r="P612" s="6" t="s">
        <v>33</v>
      </c>
      <c r="Q612" s="7" t="b">
        <v>1</v>
      </c>
      <c r="R612" s="7" t="b">
        <v>1</v>
      </c>
      <c r="S612" s="7" t="s">
        <v>19</v>
      </c>
      <c r="T612" s="7" t="b">
        <v>1</v>
      </c>
      <c r="U612" s="11">
        <v>50</v>
      </c>
      <c r="V612" s="11" t="s">
        <v>42</v>
      </c>
      <c r="W612" s="12">
        <v>1.6</v>
      </c>
      <c r="X612" s="12">
        <f t="shared" si="111"/>
        <v>1.3</v>
      </c>
      <c r="Y612" s="13"/>
      <c r="Z612" s="7">
        <f t="shared" si="114"/>
        <v>10</v>
      </c>
      <c r="AA612">
        <f t="shared" si="115"/>
        <v>10</v>
      </c>
      <c r="AB612">
        <f t="shared" si="116"/>
        <v>5</v>
      </c>
      <c r="AC612">
        <f t="shared" si="117"/>
        <v>5</v>
      </c>
      <c r="AD612" s="7">
        <f t="shared" si="118"/>
        <v>80</v>
      </c>
      <c r="AE612" s="7" t="str">
        <f t="shared" si="119"/>
        <v>HT Under 1.5 Goals</v>
      </c>
      <c r="AF612" s="14"/>
      <c r="AG612" s="14" t="str">
        <f t="shared" si="120"/>
        <v>HT Under 1.5 Goals</v>
      </c>
      <c r="AH612" s="14" t="str">
        <f t="shared" si="121"/>
        <v>WON</v>
      </c>
      <c r="AI612" s="14"/>
      <c r="AJ612" s="14" t="str">
        <f t="shared" si="112"/>
        <v>WON</v>
      </c>
      <c r="AL612" s="7" t="str">
        <f t="shared" si="122"/>
        <v>…</v>
      </c>
      <c r="AM612" s="21">
        <f t="shared" si="113"/>
        <v>78.5</v>
      </c>
    </row>
    <row r="613" spans="3:39">
      <c r="D613" s="10" t="s">
        <v>70</v>
      </c>
      <c r="E613" s="6" t="s">
        <v>93</v>
      </c>
      <c r="F613" s="10" t="s">
        <v>992</v>
      </c>
      <c r="G613" s="7" t="s">
        <v>4</v>
      </c>
      <c r="H613" s="10" t="s">
        <v>74</v>
      </c>
      <c r="I613" s="7">
        <v>20</v>
      </c>
      <c r="J613" s="7">
        <v>60</v>
      </c>
      <c r="K613" s="7">
        <v>20</v>
      </c>
      <c r="L613" s="7" t="s">
        <v>16</v>
      </c>
      <c r="M613" s="7" t="s">
        <v>16</v>
      </c>
      <c r="N613" s="7">
        <v>0</v>
      </c>
      <c r="O613" s="6" t="s">
        <v>96</v>
      </c>
      <c r="P613" s="6" t="s">
        <v>96</v>
      </c>
      <c r="Q613" s="7" t="b">
        <v>1</v>
      </c>
      <c r="R613" s="7" t="b">
        <v>1</v>
      </c>
      <c r="S613" s="7" t="b">
        <v>1</v>
      </c>
      <c r="T613" s="7" t="b">
        <v>1</v>
      </c>
      <c r="U613" s="11">
        <v>39</v>
      </c>
      <c r="V613" s="11" t="s">
        <v>42</v>
      </c>
      <c r="W613" s="12">
        <v>1.55</v>
      </c>
      <c r="X613" s="12">
        <f t="shared" si="111"/>
        <v>1.3</v>
      </c>
      <c r="Y613" s="13"/>
      <c r="Z613" s="7">
        <f t="shared" si="114"/>
        <v>10</v>
      </c>
      <c r="AA613">
        <f t="shared" si="115"/>
        <v>10</v>
      </c>
      <c r="AB613">
        <f t="shared" si="116"/>
        <v>0</v>
      </c>
      <c r="AC613">
        <f t="shared" si="117"/>
        <v>5</v>
      </c>
      <c r="AD613" s="7">
        <f t="shared" si="118"/>
        <v>75</v>
      </c>
      <c r="AE613" s="7" t="str">
        <f t="shared" si="119"/>
        <v>HT Under 1.5 Goals</v>
      </c>
      <c r="AF613" s="14"/>
      <c r="AG613" s="14" t="str">
        <f t="shared" si="120"/>
        <v>HT Over 0.5 Goals</v>
      </c>
      <c r="AH613" s="14" t="str">
        <f t="shared" si="121"/>
        <v>LOST</v>
      </c>
      <c r="AI613" s="14"/>
      <c r="AJ613" s="14" t="str">
        <f t="shared" si="112"/>
        <v>LOST</v>
      </c>
      <c r="AL613" s="7" t="str">
        <f t="shared" si="122"/>
        <v>…</v>
      </c>
      <c r="AM613" s="21">
        <f t="shared" si="113"/>
        <v>78.75</v>
      </c>
    </row>
    <row r="614" spans="3:39">
      <c r="C614" t="s">
        <v>11</v>
      </c>
      <c r="D614" s="10" t="s">
        <v>210</v>
      </c>
      <c r="E614" s="6" t="s">
        <v>93</v>
      </c>
      <c r="F614" s="10" t="s">
        <v>211</v>
      </c>
      <c r="G614" s="7" t="s">
        <v>4</v>
      </c>
      <c r="H614" s="10" t="s">
        <v>525</v>
      </c>
      <c r="I614" s="7">
        <v>15</v>
      </c>
      <c r="J614" s="7">
        <v>61</v>
      </c>
      <c r="K614" s="7">
        <v>25</v>
      </c>
      <c r="L614" s="7" t="s">
        <v>16</v>
      </c>
      <c r="M614" s="7">
        <v>2</v>
      </c>
      <c r="N614" s="7">
        <v>10</v>
      </c>
      <c r="O614" s="6" t="s">
        <v>24</v>
      </c>
      <c r="P614" s="6" t="s">
        <v>47</v>
      </c>
      <c r="Q614" s="7" t="b">
        <v>1</v>
      </c>
      <c r="R614" s="7" t="b">
        <v>1</v>
      </c>
      <c r="S614" s="7" t="s">
        <v>19</v>
      </c>
      <c r="T614" s="7" t="s">
        <v>19</v>
      </c>
      <c r="U614" s="11">
        <v>44</v>
      </c>
      <c r="V614" s="11" t="s">
        <v>48</v>
      </c>
      <c r="W614" s="12">
        <v>1.6</v>
      </c>
      <c r="X614" s="12">
        <f t="shared" si="111"/>
        <v>1.3</v>
      </c>
      <c r="Y614" s="13"/>
      <c r="Z614" s="7">
        <f t="shared" si="114"/>
        <v>10</v>
      </c>
      <c r="AA614">
        <f t="shared" si="115"/>
        <v>5</v>
      </c>
      <c r="AB614">
        <f t="shared" si="116"/>
        <v>0</v>
      </c>
      <c r="AC614">
        <f t="shared" si="117"/>
        <v>0</v>
      </c>
      <c r="AD614" s="7">
        <f t="shared" si="118"/>
        <v>65</v>
      </c>
      <c r="AE614" s="7" t="str">
        <f t="shared" si="119"/>
        <v>HT Under 1.5 Goals</v>
      </c>
      <c r="AF614" s="14"/>
      <c r="AG614" s="14" t="str">
        <f t="shared" si="120"/>
        <v>HT Under 1.5 Goals</v>
      </c>
      <c r="AH614" s="14" t="str">
        <f t="shared" si="121"/>
        <v>WON</v>
      </c>
      <c r="AI614" s="14"/>
      <c r="AJ614" s="14" t="str">
        <f t="shared" si="112"/>
        <v>WON</v>
      </c>
      <c r="AL614" s="7" t="str">
        <f t="shared" si="122"/>
        <v>Prime</v>
      </c>
      <c r="AM614" s="21">
        <f t="shared" si="113"/>
        <v>64.0625</v>
      </c>
    </row>
    <row r="615" spans="3:39">
      <c r="C615" t="s">
        <v>11</v>
      </c>
      <c r="D615" s="10" t="s">
        <v>151</v>
      </c>
      <c r="E615" s="6" t="s">
        <v>115</v>
      </c>
      <c r="F615" s="10" t="s">
        <v>993</v>
      </c>
      <c r="G615" s="7" t="s">
        <v>4</v>
      </c>
      <c r="H615" s="10" t="s">
        <v>994</v>
      </c>
      <c r="I615" s="7">
        <v>36</v>
      </c>
      <c r="J615" s="7">
        <v>43</v>
      </c>
      <c r="K615" s="7">
        <v>21</v>
      </c>
      <c r="L615" s="7" t="s">
        <v>16</v>
      </c>
      <c r="M615" s="7">
        <v>1</v>
      </c>
      <c r="N615" s="7">
        <v>15</v>
      </c>
      <c r="O615" s="6" t="s">
        <v>75</v>
      </c>
      <c r="P615" s="6" t="s">
        <v>298</v>
      </c>
      <c r="Q615" s="7">
        <v>43</v>
      </c>
      <c r="R615" s="7" t="b">
        <v>1</v>
      </c>
      <c r="S615" s="7" t="s">
        <v>19</v>
      </c>
      <c r="T615" s="7" t="s">
        <v>19</v>
      </c>
      <c r="U615" s="11">
        <v>46</v>
      </c>
      <c r="V615" s="11" t="s">
        <v>42</v>
      </c>
      <c r="W615" s="12">
        <v>1.55</v>
      </c>
      <c r="X615" s="12">
        <f t="shared" si="111"/>
        <v>1.3</v>
      </c>
      <c r="Y615" s="13"/>
      <c r="Z615" s="7">
        <f t="shared" si="114"/>
        <v>0</v>
      </c>
      <c r="AA615">
        <f t="shared" si="115"/>
        <v>5</v>
      </c>
      <c r="AB615">
        <f t="shared" si="116"/>
        <v>0</v>
      </c>
      <c r="AC615">
        <f t="shared" si="117"/>
        <v>5</v>
      </c>
      <c r="AD615" s="7">
        <f t="shared" si="118"/>
        <v>60</v>
      </c>
      <c r="AE615" s="7" t="str">
        <f t="shared" si="119"/>
        <v>HT Under 1.5 Goals</v>
      </c>
      <c r="AF615" s="14"/>
      <c r="AG615" s="14" t="str">
        <f t="shared" si="120"/>
        <v>HT Over 0.5 Goals</v>
      </c>
      <c r="AH615" s="14" t="str">
        <f t="shared" si="121"/>
        <v>LOST</v>
      </c>
      <c r="AI615" s="14"/>
      <c r="AJ615" s="14" t="str">
        <f t="shared" si="112"/>
        <v>LOST</v>
      </c>
      <c r="AL615" s="7" t="str">
        <f t="shared" si="122"/>
        <v>…</v>
      </c>
      <c r="AM615" s="21">
        <f t="shared" si="113"/>
        <v>40</v>
      </c>
    </row>
    <row r="616" spans="3:39">
      <c r="D616" s="10" t="s">
        <v>315</v>
      </c>
      <c r="E616" s="6" t="s">
        <v>115</v>
      </c>
      <c r="F616" s="10" t="s">
        <v>837</v>
      </c>
      <c r="G616" s="7" t="s">
        <v>4</v>
      </c>
      <c r="H616" s="10" t="s">
        <v>995</v>
      </c>
      <c r="I616" s="7">
        <v>38</v>
      </c>
      <c r="J616" s="7">
        <v>54</v>
      </c>
      <c r="K616" s="7">
        <v>9</v>
      </c>
      <c r="L616" s="7" t="s">
        <v>16</v>
      </c>
      <c r="M616" s="7">
        <v>1</v>
      </c>
      <c r="N616" s="7">
        <v>29</v>
      </c>
      <c r="O616" s="6" t="s">
        <v>69</v>
      </c>
      <c r="P616" s="6" t="s">
        <v>33</v>
      </c>
      <c r="Q616" s="7" t="b">
        <v>1</v>
      </c>
      <c r="R616" s="7" t="b">
        <v>1</v>
      </c>
      <c r="S616" s="7" t="s">
        <v>19</v>
      </c>
      <c r="T616" s="7" t="s">
        <v>19</v>
      </c>
      <c r="U616" s="11">
        <v>66</v>
      </c>
      <c r="V616" s="11" t="s">
        <v>42</v>
      </c>
      <c r="W616" s="12">
        <v>1.4</v>
      </c>
      <c r="X616" s="12">
        <f t="shared" si="111"/>
        <v>1.25</v>
      </c>
      <c r="Y616" s="13"/>
      <c r="Z616" s="7">
        <f t="shared" si="114"/>
        <v>10</v>
      </c>
      <c r="AA616">
        <f t="shared" si="115"/>
        <v>0</v>
      </c>
      <c r="AB616">
        <f t="shared" si="116"/>
        <v>10</v>
      </c>
      <c r="AC616">
        <f t="shared" si="117"/>
        <v>5</v>
      </c>
      <c r="AD616" s="7">
        <f t="shared" si="118"/>
        <v>75</v>
      </c>
      <c r="AE616" s="7" t="str">
        <f t="shared" si="119"/>
        <v>HT Under 1.5 Goals</v>
      </c>
      <c r="AF616" s="14"/>
      <c r="AG616" s="14" t="str">
        <f t="shared" si="120"/>
        <v>HT Over 0.5 Goals</v>
      </c>
      <c r="AH616" s="14" t="str">
        <f t="shared" si="121"/>
        <v>LOST</v>
      </c>
      <c r="AI616" s="14"/>
      <c r="AJ616" s="14" t="str">
        <f t="shared" si="112"/>
        <v>LOST</v>
      </c>
      <c r="AL616" s="7" t="str">
        <f t="shared" si="122"/>
        <v>…</v>
      </c>
      <c r="AM616" s="21">
        <f t="shared" si="113"/>
        <v>70.075000000000003</v>
      </c>
    </row>
    <row r="617" spans="3:39">
      <c r="C617" t="s">
        <v>11</v>
      </c>
      <c r="D617" s="10" t="s">
        <v>279</v>
      </c>
      <c r="E617" s="6" t="s">
        <v>240</v>
      </c>
      <c r="F617" s="10" t="s">
        <v>578</v>
      </c>
      <c r="G617" s="7" t="s">
        <v>4</v>
      </c>
      <c r="H617" s="10" t="s">
        <v>281</v>
      </c>
      <c r="I617" s="7">
        <v>31</v>
      </c>
      <c r="J617" s="7">
        <v>48</v>
      </c>
      <c r="K617" s="7">
        <v>20</v>
      </c>
      <c r="L617" s="7" t="s">
        <v>16</v>
      </c>
      <c r="M617" s="7">
        <v>1</v>
      </c>
      <c r="N617" s="7">
        <v>11</v>
      </c>
      <c r="O617" s="6" t="s">
        <v>47</v>
      </c>
      <c r="P617" s="6" t="s">
        <v>33</v>
      </c>
      <c r="Q617" s="7">
        <v>48</v>
      </c>
      <c r="R617" s="7" t="b">
        <v>1</v>
      </c>
      <c r="S617" s="7" t="s">
        <v>19</v>
      </c>
      <c r="T617" s="7" t="s">
        <v>19</v>
      </c>
      <c r="U617" s="11">
        <v>49</v>
      </c>
      <c r="V617" s="11" t="s">
        <v>42</v>
      </c>
      <c r="W617" s="12">
        <v>1.6</v>
      </c>
      <c r="X617" s="12">
        <f t="shared" si="111"/>
        <v>1.3</v>
      </c>
      <c r="Y617" s="13"/>
      <c r="Z617" s="7">
        <f t="shared" si="114"/>
        <v>0</v>
      </c>
      <c r="AA617">
        <f t="shared" si="115"/>
        <v>5</v>
      </c>
      <c r="AB617">
        <f t="shared" si="116"/>
        <v>5</v>
      </c>
      <c r="AC617">
        <f t="shared" si="117"/>
        <v>5</v>
      </c>
      <c r="AD617" s="7">
        <f t="shared" si="118"/>
        <v>65</v>
      </c>
      <c r="AE617" s="7" t="str">
        <f t="shared" si="119"/>
        <v>HT Under 1.5 Goals</v>
      </c>
      <c r="AF617" s="14"/>
      <c r="AG617" s="14" t="str">
        <f t="shared" si="120"/>
        <v>HT Under 1.5 Goals</v>
      </c>
      <c r="AH617" s="14" t="str">
        <f t="shared" si="121"/>
        <v>WON</v>
      </c>
      <c r="AI617" s="14"/>
      <c r="AJ617" s="14" t="str">
        <f t="shared" si="112"/>
        <v>WON</v>
      </c>
      <c r="AL617" s="7" t="str">
        <f t="shared" si="122"/>
        <v>…</v>
      </c>
      <c r="AM617" s="21">
        <f t="shared" si="113"/>
        <v>44</v>
      </c>
    </row>
    <row r="618" spans="3:39">
      <c r="C618" t="s">
        <v>11</v>
      </c>
      <c r="D618" s="10" t="s">
        <v>124</v>
      </c>
      <c r="E618" s="6" t="s">
        <v>135</v>
      </c>
      <c r="F618" s="10" t="s">
        <v>694</v>
      </c>
      <c r="G618" s="7" t="s">
        <v>4</v>
      </c>
      <c r="H618" s="10" t="s">
        <v>126</v>
      </c>
      <c r="I618" s="7">
        <v>18</v>
      </c>
      <c r="J618" s="7">
        <v>69</v>
      </c>
      <c r="K618" s="7">
        <v>13</v>
      </c>
      <c r="L618" s="7" t="s">
        <v>16</v>
      </c>
      <c r="M618" s="7">
        <v>1</v>
      </c>
      <c r="N618" s="7">
        <v>5</v>
      </c>
      <c r="O618" s="6" t="s">
        <v>33</v>
      </c>
      <c r="P618" s="6" t="s">
        <v>278</v>
      </c>
      <c r="Q618" s="7" t="b">
        <v>1</v>
      </c>
      <c r="R618" s="7" t="b">
        <v>1</v>
      </c>
      <c r="S618" s="7" t="s">
        <v>19</v>
      </c>
      <c r="T618" s="7" t="b">
        <v>1</v>
      </c>
      <c r="U618" s="11">
        <v>62</v>
      </c>
      <c r="V618" s="11" t="s">
        <v>20</v>
      </c>
      <c r="W618" s="12">
        <v>1.4</v>
      </c>
      <c r="X618" s="12">
        <f t="shared" si="111"/>
        <v>1.25</v>
      </c>
      <c r="Y618" s="13"/>
      <c r="Z618" s="7">
        <f t="shared" si="114"/>
        <v>10</v>
      </c>
      <c r="AA618">
        <f t="shared" si="115"/>
        <v>10</v>
      </c>
      <c r="AB618">
        <f t="shared" si="116"/>
        <v>10</v>
      </c>
      <c r="AC618">
        <f t="shared" si="117"/>
        <v>10</v>
      </c>
      <c r="AD618" s="7">
        <f t="shared" si="118"/>
        <v>90</v>
      </c>
      <c r="AE618" s="7" t="str">
        <f t="shared" si="119"/>
        <v>HT Under 1.5 Goals</v>
      </c>
      <c r="AF618" s="14"/>
      <c r="AG618" s="14" t="str">
        <f t="shared" si="120"/>
        <v>HT Over 0.5 Goals</v>
      </c>
      <c r="AH618" s="14" t="str">
        <f t="shared" si="121"/>
        <v>LOST</v>
      </c>
      <c r="AI618" s="14"/>
      <c r="AJ618" s="14" t="str">
        <f t="shared" si="112"/>
        <v>LOST</v>
      </c>
      <c r="AL618" s="7" t="str">
        <f t="shared" si="122"/>
        <v>Prime</v>
      </c>
      <c r="AM618" s="21">
        <f t="shared" si="113"/>
        <v>83.962500000000006</v>
      </c>
    </row>
    <row r="619" spans="3:39">
      <c r="C619" t="s">
        <v>11</v>
      </c>
      <c r="D619" s="10" t="s">
        <v>88</v>
      </c>
      <c r="E619" s="6" t="s">
        <v>143</v>
      </c>
      <c r="F619" s="10" t="s">
        <v>673</v>
      </c>
      <c r="G619" s="7" t="s">
        <v>4</v>
      </c>
      <c r="H619" s="10" t="s">
        <v>478</v>
      </c>
      <c r="I619" s="7">
        <v>28</v>
      </c>
      <c r="J619" s="7">
        <v>54</v>
      </c>
      <c r="K619" s="7">
        <v>18</v>
      </c>
      <c r="L619" s="7" t="s">
        <v>16</v>
      </c>
      <c r="M619" s="7">
        <v>1</v>
      </c>
      <c r="N619" s="7">
        <v>10</v>
      </c>
      <c r="O619" s="6" t="s">
        <v>24</v>
      </c>
      <c r="P619" s="6" t="s">
        <v>24</v>
      </c>
      <c r="Q619" s="7" t="b">
        <v>1</v>
      </c>
      <c r="R619" s="7" t="b">
        <v>1</v>
      </c>
      <c r="S619" s="7" t="s">
        <v>19</v>
      </c>
      <c r="T619" s="7" t="s">
        <v>19</v>
      </c>
      <c r="U619" s="11">
        <v>46</v>
      </c>
      <c r="V619" s="11" t="s">
        <v>20</v>
      </c>
      <c r="W619" s="12">
        <v>1.5</v>
      </c>
      <c r="X619" s="12">
        <f t="shared" si="111"/>
        <v>1.3</v>
      </c>
      <c r="Y619" s="13"/>
      <c r="Z619" s="7">
        <f t="shared" si="114"/>
        <v>10</v>
      </c>
      <c r="AA619">
        <f t="shared" si="115"/>
        <v>5</v>
      </c>
      <c r="AB619">
        <f t="shared" si="116"/>
        <v>0</v>
      </c>
      <c r="AC619">
        <f t="shared" si="117"/>
        <v>10</v>
      </c>
      <c r="AD619" s="7">
        <f t="shared" si="118"/>
        <v>75</v>
      </c>
      <c r="AE619" s="7" t="str">
        <f t="shared" si="119"/>
        <v>HT Under 1.5 Goals</v>
      </c>
      <c r="AF619" s="14"/>
      <c r="AG619" s="14" t="str">
        <f t="shared" si="120"/>
        <v>HT Under 1.5 Goals</v>
      </c>
      <c r="AH619" s="14" t="str">
        <f t="shared" si="121"/>
        <v>WON</v>
      </c>
      <c r="AI619" s="14"/>
      <c r="AJ619" s="14" t="str">
        <f t="shared" si="112"/>
        <v>WON</v>
      </c>
      <c r="AL619" s="7" t="str">
        <f t="shared" si="122"/>
        <v>Prime</v>
      </c>
      <c r="AM619" s="21">
        <f t="shared" si="113"/>
        <v>61.875</v>
      </c>
    </row>
    <row r="620" spans="3:39">
      <c r="D620" s="10" t="s">
        <v>239</v>
      </c>
      <c r="E620" s="6" t="s">
        <v>152</v>
      </c>
      <c r="F620" s="10" t="s">
        <v>996</v>
      </c>
      <c r="G620" s="7" t="s">
        <v>4</v>
      </c>
      <c r="H620" s="10" t="s">
        <v>997</v>
      </c>
      <c r="I620" s="7">
        <v>4</v>
      </c>
      <c r="J620" s="7">
        <v>70</v>
      </c>
      <c r="K620" s="7">
        <v>26</v>
      </c>
      <c r="L620" s="7" t="s">
        <v>16</v>
      </c>
      <c r="M620" s="7">
        <v>2</v>
      </c>
      <c r="N620" s="7">
        <v>22</v>
      </c>
      <c r="O620" s="6" t="s">
        <v>47</v>
      </c>
      <c r="P620" s="6" t="s">
        <v>69</v>
      </c>
      <c r="Q620" s="7" t="b">
        <v>1</v>
      </c>
      <c r="R620" s="7" t="b">
        <v>1</v>
      </c>
      <c r="S620" s="7" t="s">
        <v>19</v>
      </c>
      <c r="T620" s="7" t="s">
        <v>19</v>
      </c>
      <c r="U620" s="11">
        <v>56</v>
      </c>
      <c r="V620" s="11" t="s">
        <v>42</v>
      </c>
      <c r="W620" s="12">
        <v>1.65</v>
      </c>
      <c r="X620" s="12">
        <f t="shared" si="111"/>
        <v>1.35</v>
      </c>
      <c r="Y620" s="13"/>
      <c r="Z620" s="7">
        <f t="shared" si="114"/>
        <v>10</v>
      </c>
      <c r="AA620">
        <f t="shared" si="115"/>
        <v>0</v>
      </c>
      <c r="AB620">
        <f t="shared" si="116"/>
        <v>5</v>
      </c>
      <c r="AC620">
        <f t="shared" si="117"/>
        <v>5</v>
      </c>
      <c r="AD620" s="7">
        <f t="shared" si="118"/>
        <v>70</v>
      </c>
      <c r="AE620" s="7" t="str">
        <f t="shared" si="119"/>
        <v>HT Under 1.5 Goals</v>
      </c>
      <c r="AF620" s="14"/>
      <c r="AG620" s="14" t="str">
        <f t="shared" si="120"/>
        <v>HT Under 1.5 Goals</v>
      </c>
      <c r="AH620" s="14" t="str">
        <f t="shared" si="121"/>
        <v>WON</v>
      </c>
      <c r="AI620" s="14"/>
      <c r="AJ620" s="14" t="str">
        <f t="shared" si="112"/>
        <v>WON</v>
      </c>
      <c r="AL620" s="7" t="str">
        <f t="shared" si="122"/>
        <v>…</v>
      </c>
      <c r="AM620" s="21">
        <f t="shared" si="113"/>
        <v>73.075000000000003</v>
      </c>
    </row>
    <row r="621" spans="3:39">
      <c r="D621" s="10" t="s">
        <v>998</v>
      </c>
      <c r="E621" s="6" t="s">
        <v>164</v>
      </c>
      <c r="F621" s="10" t="s">
        <v>999</v>
      </c>
      <c r="G621" s="7" t="s">
        <v>4</v>
      </c>
      <c r="H621" s="10" t="s">
        <v>1000</v>
      </c>
      <c r="I621" s="7">
        <v>23</v>
      </c>
      <c r="J621" s="7">
        <v>46</v>
      </c>
      <c r="K621" s="7">
        <v>31</v>
      </c>
      <c r="L621" s="7" t="s">
        <v>16</v>
      </c>
      <c r="M621" s="7">
        <v>2</v>
      </c>
      <c r="N621" s="7">
        <v>8</v>
      </c>
      <c r="O621" s="6" t="s">
        <v>96</v>
      </c>
      <c r="P621" s="6" t="s">
        <v>298</v>
      </c>
      <c r="Q621" s="7">
        <v>46</v>
      </c>
      <c r="R621" s="7" t="b">
        <v>1</v>
      </c>
      <c r="S621" s="7" t="s">
        <v>19</v>
      </c>
      <c r="T621" s="7" t="s">
        <v>19</v>
      </c>
      <c r="U621" s="11">
        <v>35</v>
      </c>
      <c r="V621" s="11" t="s">
        <v>48</v>
      </c>
      <c r="W621" s="12">
        <v>1.5</v>
      </c>
      <c r="X621" s="12">
        <f t="shared" si="111"/>
        <v>1.3</v>
      </c>
      <c r="Y621" s="13"/>
      <c r="Z621" s="7">
        <f t="shared" si="114"/>
        <v>0</v>
      </c>
      <c r="AA621">
        <f t="shared" si="115"/>
        <v>5</v>
      </c>
      <c r="AB621">
        <f t="shared" si="116"/>
        <v>0</v>
      </c>
      <c r="AC621">
        <f t="shared" si="117"/>
        <v>0</v>
      </c>
      <c r="AD621" s="7">
        <f t="shared" si="118"/>
        <v>55</v>
      </c>
      <c r="AE621" s="7" t="str">
        <f t="shared" si="119"/>
        <v>HT Over 0.5 Goals</v>
      </c>
      <c r="AF621" s="14"/>
      <c r="AG621" s="14" t="str">
        <f t="shared" si="120"/>
        <v>HT Over 0.5 Goals</v>
      </c>
      <c r="AH621" s="14" t="str">
        <f t="shared" si="121"/>
        <v>WON</v>
      </c>
      <c r="AI621" s="14"/>
      <c r="AJ621" s="14" t="str">
        <f t="shared" si="112"/>
        <v>WON</v>
      </c>
      <c r="AL621" s="7" t="str">
        <f t="shared" si="122"/>
        <v>…</v>
      </c>
      <c r="AM621" s="21">
        <f t="shared" si="113"/>
        <v>47</v>
      </c>
    </row>
    <row r="622" spans="3:39">
      <c r="D622" s="10" t="s">
        <v>427</v>
      </c>
      <c r="E622" s="6" t="s">
        <v>167</v>
      </c>
      <c r="F622" s="10" t="s">
        <v>620</v>
      </c>
      <c r="G622" s="7" t="s">
        <v>4</v>
      </c>
      <c r="H622" s="10" t="s">
        <v>429</v>
      </c>
      <c r="I622" s="7">
        <v>21</v>
      </c>
      <c r="J622" s="7">
        <v>52</v>
      </c>
      <c r="K622" s="7">
        <v>27</v>
      </c>
      <c r="L622" s="7" t="s">
        <v>16</v>
      </c>
      <c r="M622" s="7">
        <v>1</v>
      </c>
      <c r="N622" s="7">
        <v>6</v>
      </c>
      <c r="O622" s="6" t="s">
        <v>69</v>
      </c>
      <c r="P622" s="6" t="s">
        <v>33</v>
      </c>
      <c r="Q622" s="7">
        <v>52</v>
      </c>
      <c r="R622" s="7" t="b">
        <v>1</v>
      </c>
      <c r="S622" s="7" t="s">
        <v>19</v>
      </c>
      <c r="T622" s="7" t="b">
        <v>1</v>
      </c>
      <c r="U622" s="11">
        <v>59</v>
      </c>
      <c r="V622" s="11" t="s">
        <v>20</v>
      </c>
      <c r="W622" s="12">
        <v>1.7</v>
      </c>
      <c r="X622" s="12">
        <f t="shared" si="111"/>
        <v>1.35</v>
      </c>
      <c r="Y622" s="13"/>
      <c r="Z622" s="7">
        <f t="shared" si="114"/>
        <v>0</v>
      </c>
      <c r="AA622">
        <f t="shared" si="115"/>
        <v>10</v>
      </c>
      <c r="AB622">
        <f t="shared" si="116"/>
        <v>5</v>
      </c>
      <c r="AC622">
        <f t="shared" si="117"/>
        <v>10</v>
      </c>
      <c r="AD622" s="7">
        <f t="shared" si="118"/>
        <v>75</v>
      </c>
      <c r="AE622" s="7" t="str">
        <f t="shared" si="119"/>
        <v>HT Under 1.5 Goals</v>
      </c>
      <c r="AF622" s="14"/>
      <c r="AG622" s="14" t="str">
        <f t="shared" si="120"/>
        <v>HT Over 0.5 Goals</v>
      </c>
      <c r="AH622" s="14" t="str">
        <f t="shared" si="121"/>
        <v>LOST</v>
      </c>
      <c r="AI622" s="14"/>
      <c r="AJ622" s="14" t="str">
        <f t="shared" si="112"/>
        <v>LOST</v>
      </c>
      <c r="AL622" s="7" t="str">
        <f t="shared" si="122"/>
        <v>…</v>
      </c>
      <c r="AM622" s="21">
        <f t="shared" si="113"/>
        <v>77.05</v>
      </c>
    </row>
    <row r="623" spans="3:39">
      <c r="C623" t="s">
        <v>11</v>
      </c>
      <c r="D623" s="10" t="s">
        <v>257</v>
      </c>
      <c r="E623" s="6" t="s">
        <v>167</v>
      </c>
      <c r="F623" s="10" t="s">
        <v>627</v>
      </c>
      <c r="G623" s="7" t="s">
        <v>4</v>
      </c>
      <c r="H623" s="10" t="s">
        <v>626</v>
      </c>
      <c r="I623" s="7">
        <v>17</v>
      </c>
      <c r="J623" s="7">
        <v>61</v>
      </c>
      <c r="K623" s="7">
        <v>22</v>
      </c>
      <c r="L623" s="7" t="s">
        <v>16</v>
      </c>
      <c r="M623" s="7">
        <v>2</v>
      </c>
      <c r="N623" s="7">
        <v>5</v>
      </c>
      <c r="O623" s="6" t="s">
        <v>47</v>
      </c>
      <c r="P623" s="6" t="s">
        <v>47</v>
      </c>
      <c r="Q623" s="7" t="b">
        <v>1</v>
      </c>
      <c r="R623" s="7" t="b">
        <v>1</v>
      </c>
      <c r="S623" s="7" t="s">
        <v>19</v>
      </c>
      <c r="T623" s="7" t="b">
        <v>1</v>
      </c>
      <c r="U623" s="11">
        <v>60</v>
      </c>
      <c r="V623" s="11" t="s">
        <v>20</v>
      </c>
      <c r="W623" s="12">
        <v>1.5</v>
      </c>
      <c r="X623" s="12">
        <f t="shared" si="111"/>
        <v>1.3</v>
      </c>
      <c r="Y623" s="13"/>
      <c r="Z623" s="7">
        <f t="shared" si="114"/>
        <v>10</v>
      </c>
      <c r="AA623">
        <f t="shared" si="115"/>
        <v>10</v>
      </c>
      <c r="AB623">
        <f t="shared" si="116"/>
        <v>5</v>
      </c>
      <c r="AC623">
        <f t="shared" si="117"/>
        <v>10</v>
      </c>
      <c r="AD623" s="7">
        <f t="shared" si="118"/>
        <v>85</v>
      </c>
      <c r="AE623" s="7" t="str">
        <f t="shared" si="119"/>
        <v>HT Under 1.5 Goals</v>
      </c>
      <c r="AF623" s="14"/>
      <c r="AG623" s="14" t="str">
        <f t="shared" si="120"/>
        <v>HT Under 1.5 Goals</v>
      </c>
      <c r="AH623" s="14" t="str">
        <f t="shared" si="121"/>
        <v>WON</v>
      </c>
      <c r="AI623" s="14"/>
      <c r="AJ623" s="14" t="str">
        <f t="shared" si="112"/>
        <v>WON</v>
      </c>
      <c r="AL623" s="7" t="str">
        <f t="shared" si="122"/>
        <v>Prime</v>
      </c>
      <c r="AM623" s="21">
        <f t="shared" si="113"/>
        <v>81.0625</v>
      </c>
    </row>
    <row r="624" spans="3:39">
      <c r="C624" t="s">
        <v>11</v>
      </c>
      <c r="D624" s="10" t="s">
        <v>257</v>
      </c>
      <c r="E624" s="6" t="s">
        <v>1001</v>
      </c>
      <c r="F624" s="10" t="s">
        <v>435</v>
      </c>
      <c r="G624" s="7" t="s">
        <v>4</v>
      </c>
      <c r="H624" s="10" t="s">
        <v>725</v>
      </c>
      <c r="I624" s="7">
        <v>16</v>
      </c>
      <c r="J624" s="7">
        <v>51</v>
      </c>
      <c r="K624" s="7">
        <v>33</v>
      </c>
      <c r="L624" s="7" t="s">
        <v>16</v>
      </c>
      <c r="M624" s="7">
        <v>2</v>
      </c>
      <c r="N624" s="7">
        <v>17</v>
      </c>
      <c r="O624" s="6" t="s">
        <v>24</v>
      </c>
      <c r="P624" s="6" t="s">
        <v>120</v>
      </c>
      <c r="Q624" s="7">
        <v>51</v>
      </c>
      <c r="R624" s="7" t="b">
        <v>1</v>
      </c>
      <c r="S624" s="7" t="s">
        <v>19</v>
      </c>
      <c r="T624" s="7" t="s">
        <v>19</v>
      </c>
      <c r="U624" s="11">
        <v>44</v>
      </c>
      <c r="V624" s="11" t="s">
        <v>20</v>
      </c>
      <c r="W624" s="12">
        <v>1.45</v>
      </c>
      <c r="X624" s="12">
        <f t="shared" si="111"/>
        <v>1.25</v>
      </c>
      <c r="Y624" s="13"/>
      <c r="Z624" s="7">
        <f t="shared" si="114"/>
        <v>0</v>
      </c>
      <c r="AA624">
        <f t="shared" si="115"/>
        <v>0</v>
      </c>
      <c r="AB624">
        <f t="shared" si="116"/>
        <v>0</v>
      </c>
      <c r="AC624">
        <f t="shared" si="117"/>
        <v>10</v>
      </c>
      <c r="AD624" s="7">
        <f t="shared" si="118"/>
        <v>60</v>
      </c>
      <c r="AE624" s="7" t="str">
        <f t="shared" si="119"/>
        <v>HT Under 1.5 Goals</v>
      </c>
      <c r="AF624" s="14"/>
      <c r="AG624" s="14" t="str">
        <f t="shared" si="120"/>
        <v>HT Under 1.5 Goals</v>
      </c>
      <c r="AH624" s="14" t="str">
        <f t="shared" si="121"/>
        <v>WON</v>
      </c>
      <c r="AI624" s="14"/>
      <c r="AJ624" s="14" t="str">
        <f t="shared" si="112"/>
        <v>WON</v>
      </c>
      <c r="AL624" s="7" t="str">
        <f t="shared" si="122"/>
        <v>…</v>
      </c>
      <c r="AM624" s="21">
        <f t="shared" si="113"/>
        <v>55.9375</v>
      </c>
    </row>
    <row r="625" spans="3:39">
      <c r="C625" t="s">
        <v>11</v>
      </c>
      <c r="D625" s="10" t="s">
        <v>282</v>
      </c>
      <c r="E625" s="6" t="s">
        <v>874</v>
      </c>
      <c r="F625" s="10" t="s">
        <v>1002</v>
      </c>
      <c r="G625" s="7" t="s">
        <v>4</v>
      </c>
      <c r="H625" s="10" t="s">
        <v>325</v>
      </c>
      <c r="I625" s="7">
        <v>39</v>
      </c>
      <c r="J625" s="7">
        <v>45</v>
      </c>
      <c r="K625" s="7">
        <v>16</v>
      </c>
      <c r="L625" s="7" t="s">
        <v>16</v>
      </c>
      <c r="M625" s="7" t="s">
        <v>16</v>
      </c>
      <c r="N625" s="7">
        <v>23</v>
      </c>
      <c r="O625" s="6" t="s">
        <v>24</v>
      </c>
      <c r="P625" s="6" t="s">
        <v>24</v>
      </c>
      <c r="Q625" s="7">
        <v>45</v>
      </c>
      <c r="R625" s="7" t="b">
        <v>1</v>
      </c>
      <c r="S625" s="7" t="b">
        <v>1</v>
      </c>
      <c r="T625" s="7" t="s">
        <v>19</v>
      </c>
      <c r="U625" s="11">
        <v>45</v>
      </c>
      <c r="V625" s="11" t="s">
        <v>20</v>
      </c>
      <c r="W625" s="12">
        <v>1.55</v>
      </c>
      <c r="X625" s="12">
        <f t="shared" si="111"/>
        <v>1.3</v>
      </c>
      <c r="Y625" s="13"/>
      <c r="Z625" s="7">
        <f t="shared" si="114"/>
        <v>0</v>
      </c>
      <c r="AA625">
        <f t="shared" si="115"/>
        <v>0</v>
      </c>
      <c r="AB625">
        <f t="shared" si="116"/>
        <v>0</v>
      </c>
      <c r="AC625">
        <f t="shared" si="117"/>
        <v>10</v>
      </c>
      <c r="AD625" s="7">
        <f t="shared" si="118"/>
        <v>60</v>
      </c>
      <c r="AE625" s="7" t="str">
        <f t="shared" si="119"/>
        <v>HT Under 1.5 Goals</v>
      </c>
      <c r="AF625" s="14"/>
      <c r="AG625" s="14" t="str">
        <f t="shared" si="120"/>
        <v>HT Under 1.5 Goals</v>
      </c>
      <c r="AH625" s="14" t="str">
        <f t="shared" si="121"/>
        <v>WON</v>
      </c>
      <c r="AI625" s="14"/>
      <c r="AJ625" s="14" t="str">
        <f t="shared" si="112"/>
        <v>WON</v>
      </c>
      <c r="AL625" s="7" t="str">
        <f t="shared" si="122"/>
        <v>…</v>
      </c>
      <c r="AM625" s="21">
        <f t="shared" si="113"/>
        <v>45</v>
      </c>
    </row>
    <row r="626" spans="3:39">
      <c r="C626" t="s">
        <v>11</v>
      </c>
      <c r="D626" s="10" t="s">
        <v>189</v>
      </c>
      <c r="E626" s="6" t="s">
        <v>877</v>
      </c>
      <c r="F626" s="10" t="s">
        <v>197</v>
      </c>
      <c r="G626" s="7" t="s">
        <v>4</v>
      </c>
      <c r="H626" s="10" t="s">
        <v>734</v>
      </c>
      <c r="I626" s="7">
        <v>17</v>
      </c>
      <c r="J626" s="7">
        <v>44</v>
      </c>
      <c r="K626" s="7">
        <v>39</v>
      </c>
      <c r="L626" s="7" t="s">
        <v>16</v>
      </c>
      <c r="M626" s="7" t="s">
        <v>16</v>
      </c>
      <c r="N626" s="7">
        <v>22</v>
      </c>
      <c r="O626" s="6" t="s">
        <v>47</v>
      </c>
      <c r="P626" s="6" t="s">
        <v>47</v>
      </c>
      <c r="Q626" s="7">
        <v>44</v>
      </c>
      <c r="R626" s="7" t="b">
        <v>1</v>
      </c>
      <c r="S626" s="7" t="b">
        <v>1</v>
      </c>
      <c r="T626" s="7" t="s">
        <v>19</v>
      </c>
      <c r="U626" s="11">
        <v>72</v>
      </c>
      <c r="V626" s="11" t="s">
        <v>20</v>
      </c>
      <c r="W626" s="12">
        <v>1.55</v>
      </c>
      <c r="X626" s="12">
        <f t="shared" si="111"/>
        <v>1.3</v>
      </c>
      <c r="Y626" s="13"/>
      <c r="Z626" s="7">
        <f t="shared" si="114"/>
        <v>0</v>
      </c>
      <c r="AA626">
        <f t="shared" si="115"/>
        <v>0</v>
      </c>
      <c r="AB626">
        <f t="shared" si="116"/>
        <v>10</v>
      </c>
      <c r="AC626">
        <f t="shared" si="117"/>
        <v>10</v>
      </c>
      <c r="AD626" s="7">
        <f t="shared" si="118"/>
        <v>70</v>
      </c>
      <c r="AE626" s="7" t="str">
        <f t="shared" si="119"/>
        <v>HT Under 1.5 Goals</v>
      </c>
      <c r="AF626" s="14"/>
      <c r="AG626" s="14" t="str">
        <f t="shared" si="120"/>
        <v>HT Under 1.5 Goals</v>
      </c>
      <c r="AH626" s="14" t="str">
        <f t="shared" si="121"/>
        <v>WON</v>
      </c>
      <c r="AI626" s="14"/>
      <c r="AJ626" s="14" t="str">
        <f t="shared" si="112"/>
        <v>WON</v>
      </c>
      <c r="AL626" s="7" t="str">
        <f t="shared" si="122"/>
        <v>…</v>
      </c>
      <c r="AM626" s="21">
        <f t="shared" si="113"/>
        <v>59.4</v>
      </c>
    </row>
    <row r="627" spans="3:39">
      <c r="C627" t="s">
        <v>11</v>
      </c>
      <c r="D627" s="10" t="s">
        <v>189</v>
      </c>
      <c r="E627" s="6" t="s">
        <v>186</v>
      </c>
      <c r="F627" s="10" t="s">
        <v>630</v>
      </c>
      <c r="G627" s="7" t="s">
        <v>4</v>
      </c>
      <c r="H627" s="10" t="s">
        <v>1003</v>
      </c>
      <c r="I627" s="7">
        <v>30</v>
      </c>
      <c r="J627" s="7">
        <v>46</v>
      </c>
      <c r="K627" s="7">
        <v>24</v>
      </c>
      <c r="L627" s="7" t="s">
        <v>16</v>
      </c>
      <c r="M627" s="7" t="s">
        <v>16</v>
      </c>
      <c r="N627" s="7">
        <v>6</v>
      </c>
      <c r="O627" s="6" t="s">
        <v>120</v>
      </c>
      <c r="P627" s="6" t="s">
        <v>120</v>
      </c>
      <c r="Q627" s="7">
        <v>46</v>
      </c>
      <c r="R627" s="7" t="b">
        <v>1</v>
      </c>
      <c r="S627" s="7" t="b">
        <v>1</v>
      </c>
      <c r="T627" s="7" t="b">
        <v>1</v>
      </c>
      <c r="U627" s="11">
        <v>52</v>
      </c>
      <c r="V627" s="11" t="s">
        <v>42</v>
      </c>
      <c r="W627" s="12">
        <v>1.55</v>
      </c>
      <c r="X627" s="12">
        <f t="shared" si="111"/>
        <v>1.3</v>
      </c>
      <c r="Y627" s="13"/>
      <c r="Z627" s="7">
        <f t="shared" si="114"/>
        <v>0</v>
      </c>
      <c r="AA627">
        <f t="shared" si="115"/>
        <v>10</v>
      </c>
      <c r="AB627">
        <f t="shared" si="116"/>
        <v>5</v>
      </c>
      <c r="AC627">
        <f t="shared" si="117"/>
        <v>5</v>
      </c>
      <c r="AD627" s="7">
        <f t="shared" si="118"/>
        <v>70</v>
      </c>
      <c r="AE627" s="7" t="str">
        <f t="shared" si="119"/>
        <v>HT Under 1.5 Goals</v>
      </c>
      <c r="AF627" s="14"/>
      <c r="AG627" s="14" t="str">
        <f t="shared" si="120"/>
        <v>HT Under 1.5 Goals</v>
      </c>
      <c r="AH627" s="14" t="str">
        <f t="shared" si="121"/>
        <v>WON</v>
      </c>
      <c r="AI627" s="14"/>
      <c r="AJ627" s="14" t="str">
        <f t="shared" si="112"/>
        <v>WON</v>
      </c>
      <c r="AL627" s="7" t="str">
        <f t="shared" si="122"/>
        <v>…</v>
      </c>
      <c r="AM627" s="21">
        <f t="shared" si="113"/>
        <v>64.400000000000006</v>
      </c>
    </row>
    <row r="628" spans="3:39">
      <c r="C628" t="s">
        <v>11</v>
      </c>
      <c r="D628" s="10" t="s">
        <v>189</v>
      </c>
      <c r="E628" s="6" t="s">
        <v>186</v>
      </c>
      <c r="F628" s="10" t="s">
        <v>191</v>
      </c>
      <c r="G628" s="7" t="s">
        <v>4</v>
      </c>
      <c r="H628" s="10" t="s">
        <v>631</v>
      </c>
      <c r="I628" s="7">
        <v>18</v>
      </c>
      <c r="J628" s="7">
        <v>51</v>
      </c>
      <c r="K628" s="7">
        <v>30</v>
      </c>
      <c r="L628" s="7" t="s">
        <v>16</v>
      </c>
      <c r="M628" s="7" t="s">
        <v>16</v>
      </c>
      <c r="N628" s="7">
        <v>12</v>
      </c>
      <c r="O628" s="6" t="s">
        <v>75</v>
      </c>
      <c r="P628" s="6" t="s">
        <v>298</v>
      </c>
      <c r="Q628" s="7">
        <v>51</v>
      </c>
      <c r="R628" s="7" t="b">
        <v>1</v>
      </c>
      <c r="S628" s="7" t="b">
        <v>1</v>
      </c>
      <c r="T628" s="7" t="s">
        <v>19</v>
      </c>
      <c r="U628" s="11">
        <v>50</v>
      </c>
      <c r="V628" s="11" t="s">
        <v>42</v>
      </c>
      <c r="W628" s="12">
        <v>1.6</v>
      </c>
      <c r="X628" s="12">
        <f t="shared" si="111"/>
        <v>1.3</v>
      </c>
      <c r="Y628" s="13"/>
      <c r="Z628" s="7">
        <f t="shared" si="114"/>
        <v>0</v>
      </c>
      <c r="AA628">
        <f t="shared" si="115"/>
        <v>5</v>
      </c>
      <c r="AB628">
        <f t="shared" si="116"/>
        <v>5</v>
      </c>
      <c r="AC628">
        <f t="shared" si="117"/>
        <v>5</v>
      </c>
      <c r="AD628" s="7">
        <f t="shared" si="118"/>
        <v>65</v>
      </c>
      <c r="AE628" s="7" t="str">
        <f t="shared" si="119"/>
        <v>HT Under 1.5 Goals</v>
      </c>
      <c r="AF628" s="14"/>
      <c r="AG628" s="14" t="str">
        <f t="shared" si="120"/>
        <v>HT Over 0.5 Goals</v>
      </c>
      <c r="AH628" s="14" t="str">
        <f t="shared" si="121"/>
        <v>LOST</v>
      </c>
      <c r="AI628" s="14"/>
      <c r="AJ628" s="14" t="str">
        <f t="shared" si="112"/>
        <v>LOST</v>
      </c>
      <c r="AL628" s="7" t="str">
        <f t="shared" si="122"/>
        <v>…</v>
      </c>
      <c r="AM628" s="21">
        <f t="shared" si="113"/>
        <v>73.9375</v>
      </c>
    </row>
    <row r="629" spans="3:39">
      <c r="C629" t="s">
        <v>11</v>
      </c>
      <c r="D629" s="10" t="s">
        <v>12</v>
      </c>
      <c r="E629" s="6" t="s">
        <v>201</v>
      </c>
      <c r="F629" s="10" t="s">
        <v>14</v>
      </c>
      <c r="G629" s="7" t="s">
        <v>4</v>
      </c>
      <c r="H629" s="10" t="s">
        <v>184</v>
      </c>
      <c r="I629" s="7">
        <v>32</v>
      </c>
      <c r="J629" s="7">
        <v>47</v>
      </c>
      <c r="K629" s="7">
        <v>20</v>
      </c>
      <c r="L629" s="7" t="s">
        <v>16</v>
      </c>
      <c r="M629" s="7">
        <v>1</v>
      </c>
      <c r="N629" s="7">
        <v>12</v>
      </c>
      <c r="O629" s="6" t="s">
        <v>24</v>
      </c>
      <c r="P629" s="6" t="s">
        <v>75</v>
      </c>
      <c r="Q629" s="7">
        <v>47</v>
      </c>
      <c r="R629" s="7" t="b">
        <v>1</v>
      </c>
      <c r="S629" s="7" t="s">
        <v>19</v>
      </c>
      <c r="T629" s="7" t="s">
        <v>19</v>
      </c>
      <c r="U629" s="11">
        <v>47</v>
      </c>
      <c r="V629" s="11" t="s">
        <v>20</v>
      </c>
      <c r="W629" s="12">
        <v>1.5</v>
      </c>
      <c r="X629" s="12">
        <f t="shared" si="111"/>
        <v>1.3</v>
      </c>
      <c r="Y629" s="13"/>
      <c r="Z629" s="7">
        <f t="shared" si="114"/>
        <v>0</v>
      </c>
      <c r="AA629">
        <f t="shared" si="115"/>
        <v>5</v>
      </c>
      <c r="AB629">
        <f t="shared" si="116"/>
        <v>0</v>
      </c>
      <c r="AC629">
        <f t="shared" si="117"/>
        <v>10</v>
      </c>
      <c r="AD629" s="7">
        <f t="shared" si="118"/>
        <v>65</v>
      </c>
      <c r="AE629" s="7" t="str">
        <f t="shared" si="119"/>
        <v>HT Under 1.5 Goals</v>
      </c>
      <c r="AF629" s="14"/>
      <c r="AG629" s="14" t="str">
        <f t="shared" si="120"/>
        <v>HT Under 1.5 Goals</v>
      </c>
      <c r="AH629" s="14" t="str">
        <f t="shared" si="121"/>
        <v>WON</v>
      </c>
      <c r="AI629" s="14"/>
      <c r="AJ629" s="14" t="str">
        <f t="shared" si="112"/>
        <v>WON</v>
      </c>
      <c r="AL629" s="7" t="str">
        <f t="shared" si="122"/>
        <v>…</v>
      </c>
      <c r="AM629" s="21">
        <f t="shared" si="113"/>
        <v>43</v>
      </c>
    </row>
    <row r="630" spans="3:39">
      <c r="F630" s="10"/>
      <c r="G630" s="7"/>
      <c r="H630" s="10"/>
      <c r="I630" s="7"/>
      <c r="J630" s="7"/>
      <c r="K630" s="7"/>
      <c r="L630" s="7"/>
      <c r="M630" s="7"/>
      <c r="N630" s="7"/>
      <c r="O630" s="6"/>
      <c r="P630" s="6"/>
      <c r="Q630" s="7"/>
      <c r="R630" s="7"/>
      <c r="S630" s="7"/>
      <c r="T630" s="7"/>
      <c r="U630" s="11"/>
      <c r="V630" s="11"/>
      <c r="W630" s="12"/>
      <c r="X630" s="12">
        <f t="shared" si="111"/>
        <v>1.25</v>
      </c>
      <c r="Y630" s="13"/>
      <c r="Z630" s="7">
        <f t="shared" si="114"/>
        <v>0</v>
      </c>
      <c r="AA630">
        <f t="shared" si="115"/>
        <v>10</v>
      </c>
      <c r="AB630">
        <f t="shared" si="116"/>
        <v>0</v>
      </c>
      <c r="AC630">
        <f t="shared" si="117"/>
        <v>0</v>
      </c>
      <c r="AD630" s="7">
        <f t="shared" si="118"/>
        <v>60</v>
      </c>
      <c r="AE630" s="7" t="str">
        <f t="shared" si="119"/>
        <v>HT Under 1.5 Goals</v>
      </c>
      <c r="AF630" s="14"/>
      <c r="AG630" s="14" t="str">
        <f t="shared" si="120"/>
        <v>HT Over 0.5 Goals</v>
      </c>
      <c r="AH630" s="14" t="str">
        <f t="shared" si="121"/>
        <v>LOST</v>
      </c>
      <c r="AI630" s="14"/>
      <c r="AJ630" s="14" t="str">
        <f t="shared" si="112"/>
        <v>LOST</v>
      </c>
      <c r="AL630" s="7" t="str">
        <f t="shared" si="122"/>
        <v>…</v>
      </c>
      <c r="AM630" s="21">
        <f t="shared" si="113"/>
        <v>55</v>
      </c>
    </row>
    <row r="631" spans="3:39">
      <c r="C631" s="2" t="s">
        <v>1011</v>
      </c>
      <c r="F631" s="10"/>
      <c r="G631" s="7"/>
      <c r="H631" s="10"/>
      <c r="I631" s="7"/>
      <c r="J631" s="7"/>
      <c r="K631" s="7"/>
      <c r="L631" s="7"/>
      <c r="M631" s="7"/>
      <c r="N631" s="7"/>
      <c r="O631" s="6"/>
      <c r="P631" s="6"/>
      <c r="Q631" s="7"/>
      <c r="R631" s="7"/>
      <c r="S631" s="7"/>
      <c r="T631" s="7"/>
      <c r="U631" s="11"/>
      <c r="V631" s="11"/>
      <c r="W631" s="12"/>
      <c r="X631" s="12">
        <f t="shared" si="111"/>
        <v>1.25</v>
      </c>
      <c r="Y631" s="13"/>
      <c r="Z631" s="7">
        <f t="shared" si="114"/>
        <v>0</v>
      </c>
      <c r="AA631">
        <f t="shared" si="115"/>
        <v>10</v>
      </c>
      <c r="AB631">
        <f t="shared" si="116"/>
        <v>0</v>
      </c>
      <c r="AC631">
        <f t="shared" si="117"/>
        <v>0</v>
      </c>
      <c r="AD631" s="7">
        <f t="shared" si="118"/>
        <v>60</v>
      </c>
      <c r="AE631" s="7" t="str">
        <f t="shared" si="119"/>
        <v>HT Under 1.5 Goals</v>
      </c>
      <c r="AF631" s="14"/>
      <c r="AG631" s="14" t="str">
        <f t="shared" si="120"/>
        <v>HT Over 0.5 Goals</v>
      </c>
      <c r="AH631" s="14" t="str">
        <f t="shared" si="121"/>
        <v>LOST</v>
      </c>
      <c r="AI631" s="14"/>
      <c r="AJ631" s="14" t="str">
        <f t="shared" si="112"/>
        <v>LOST</v>
      </c>
      <c r="AL631" s="7" t="str">
        <f t="shared" si="122"/>
        <v>…</v>
      </c>
      <c r="AM631" s="21">
        <f t="shared" si="113"/>
        <v>55</v>
      </c>
    </row>
    <row r="632" spans="3:39">
      <c r="C632" t="s">
        <v>11</v>
      </c>
      <c r="D632" s="10" t="s">
        <v>1004</v>
      </c>
      <c r="E632" s="6" t="s">
        <v>93</v>
      </c>
      <c r="F632" s="10" t="s">
        <v>1005</v>
      </c>
      <c r="G632" s="7" t="s">
        <v>4</v>
      </c>
      <c r="H632" s="10" t="s">
        <v>1006</v>
      </c>
      <c r="I632" s="7">
        <v>18</v>
      </c>
      <c r="J632" s="7">
        <v>48</v>
      </c>
      <c r="K632" s="7">
        <v>34</v>
      </c>
      <c r="L632" s="7" t="s">
        <v>16</v>
      </c>
      <c r="M632" s="7" t="s">
        <v>16</v>
      </c>
      <c r="N632" s="7">
        <v>16</v>
      </c>
      <c r="O632" s="6" t="s">
        <v>24</v>
      </c>
      <c r="P632" s="6" t="s">
        <v>120</v>
      </c>
      <c r="Q632" s="7">
        <v>48</v>
      </c>
      <c r="R632" s="7" t="b">
        <v>1</v>
      </c>
      <c r="S632" s="7" t="b">
        <v>1</v>
      </c>
      <c r="T632" s="7" t="s">
        <v>19</v>
      </c>
      <c r="U632" s="11">
        <v>68</v>
      </c>
      <c r="V632" s="11" t="s">
        <v>20</v>
      </c>
      <c r="W632" s="12">
        <v>1.6</v>
      </c>
      <c r="X632" s="12">
        <f t="shared" si="111"/>
        <v>1.3</v>
      </c>
      <c r="Y632" s="13"/>
      <c r="Z632" s="7">
        <f t="shared" si="114"/>
        <v>0</v>
      </c>
      <c r="AA632">
        <f t="shared" si="115"/>
        <v>0</v>
      </c>
      <c r="AB632">
        <f t="shared" si="116"/>
        <v>10</v>
      </c>
      <c r="AC632">
        <f t="shared" si="117"/>
        <v>10</v>
      </c>
      <c r="AD632" s="7">
        <f t="shared" si="118"/>
        <v>70</v>
      </c>
      <c r="AE632" s="7" t="str">
        <f t="shared" si="119"/>
        <v>HT Under 1.5 Goals</v>
      </c>
      <c r="AF632" s="14"/>
      <c r="AG632" s="14" t="str">
        <f t="shared" si="120"/>
        <v>HT Under 1.5 Goals</v>
      </c>
      <c r="AH632" s="14" t="str">
        <f t="shared" si="121"/>
        <v>WON</v>
      </c>
      <c r="AI632" s="14"/>
      <c r="AJ632" s="14" t="str">
        <f t="shared" si="112"/>
        <v>WON</v>
      </c>
      <c r="AL632" s="7" t="str">
        <f t="shared" si="122"/>
        <v>…</v>
      </c>
      <c r="AM632" s="21">
        <f t="shared" si="113"/>
        <v>58.6</v>
      </c>
    </row>
    <row r="633" spans="3:39">
      <c r="D633" s="10" t="s">
        <v>397</v>
      </c>
      <c r="E633" s="6" t="s">
        <v>135</v>
      </c>
      <c r="F633" s="10" t="s">
        <v>692</v>
      </c>
      <c r="G633" s="7" t="s">
        <v>4</v>
      </c>
      <c r="H633" s="10" t="s">
        <v>399</v>
      </c>
      <c r="I633" s="7">
        <v>32</v>
      </c>
      <c r="J633" s="7">
        <v>50</v>
      </c>
      <c r="K633" s="7">
        <v>18</v>
      </c>
      <c r="L633" s="7" t="s">
        <v>16</v>
      </c>
      <c r="M633" s="7">
        <v>1</v>
      </c>
      <c r="N633" s="7">
        <v>14</v>
      </c>
      <c r="O633" s="6" t="s">
        <v>297</v>
      </c>
      <c r="P633" s="6" t="s">
        <v>405</v>
      </c>
      <c r="Q633" s="7">
        <v>50</v>
      </c>
      <c r="R633" s="7" t="b">
        <v>1</v>
      </c>
      <c r="S633" s="7" t="s">
        <v>19</v>
      </c>
      <c r="T633" s="7" t="s">
        <v>19</v>
      </c>
      <c r="U633" s="11">
        <v>41</v>
      </c>
      <c r="V633" s="11" t="s">
        <v>20</v>
      </c>
      <c r="W633" s="12">
        <v>1.55</v>
      </c>
      <c r="X633" s="12">
        <f t="shared" si="111"/>
        <v>1.3</v>
      </c>
      <c r="Y633" s="13"/>
      <c r="Z633" s="7">
        <f t="shared" si="114"/>
        <v>0</v>
      </c>
      <c r="AA633">
        <f t="shared" si="115"/>
        <v>5</v>
      </c>
      <c r="AB633">
        <f t="shared" si="116"/>
        <v>0</v>
      </c>
      <c r="AC633">
        <f t="shared" si="117"/>
        <v>10</v>
      </c>
      <c r="AD633" s="7">
        <f t="shared" si="118"/>
        <v>65</v>
      </c>
      <c r="AE633" s="7" t="str">
        <f t="shared" si="119"/>
        <v>HT Under 1.5 Goals</v>
      </c>
      <c r="AF633" s="14"/>
      <c r="AG633" s="14" t="str">
        <f t="shared" si="120"/>
        <v>HT Over 0.5 Goals</v>
      </c>
      <c r="AH633" s="14" t="str">
        <f t="shared" si="121"/>
        <v>LOST</v>
      </c>
      <c r="AI633" s="14"/>
      <c r="AJ633" s="14" t="str">
        <f t="shared" si="112"/>
        <v>LOST</v>
      </c>
      <c r="AL633" s="7" t="str">
        <f t="shared" si="122"/>
        <v>…</v>
      </c>
      <c r="AM633" s="21">
        <f t="shared" si="113"/>
        <v>56.625</v>
      </c>
    </row>
    <row r="634" spans="3:39">
      <c r="D634" s="10" t="s">
        <v>678</v>
      </c>
      <c r="E634" s="6" t="s">
        <v>164</v>
      </c>
      <c r="F634" s="10" t="s">
        <v>682</v>
      </c>
      <c r="G634" s="7" t="s">
        <v>4</v>
      </c>
      <c r="H634" s="10" t="s">
        <v>1007</v>
      </c>
      <c r="I634" s="7">
        <v>22</v>
      </c>
      <c r="J634" s="7">
        <v>46</v>
      </c>
      <c r="K634" s="7">
        <v>32</v>
      </c>
      <c r="L634" s="7" t="s">
        <v>16</v>
      </c>
      <c r="M634" s="7">
        <v>2</v>
      </c>
      <c r="N634" s="7">
        <v>10</v>
      </c>
      <c r="O634" s="6" t="s">
        <v>24</v>
      </c>
      <c r="P634" s="6" t="s">
        <v>120</v>
      </c>
      <c r="Q634" s="7">
        <v>46</v>
      </c>
      <c r="R634" s="7" t="b">
        <v>1</v>
      </c>
      <c r="S634" s="7" t="s">
        <v>19</v>
      </c>
      <c r="T634" s="7" t="s">
        <v>19</v>
      </c>
      <c r="U634" s="11">
        <v>47</v>
      </c>
      <c r="V634" s="11" t="s">
        <v>48</v>
      </c>
      <c r="W634" s="12">
        <v>1.6</v>
      </c>
      <c r="X634" s="12">
        <f t="shared" si="111"/>
        <v>1.3</v>
      </c>
      <c r="Y634" s="13"/>
      <c r="Z634" s="7">
        <f t="shared" si="114"/>
        <v>0</v>
      </c>
      <c r="AA634">
        <f t="shared" si="115"/>
        <v>5</v>
      </c>
      <c r="AB634">
        <f t="shared" si="116"/>
        <v>0</v>
      </c>
      <c r="AC634">
        <f t="shared" si="117"/>
        <v>0</v>
      </c>
      <c r="AD634" s="7">
        <f t="shared" si="118"/>
        <v>55</v>
      </c>
      <c r="AE634" s="7" t="str">
        <f t="shared" si="119"/>
        <v>HT Over 0.5 Goals</v>
      </c>
      <c r="AF634" s="14"/>
      <c r="AG634" s="14" t="str">
        <f t="shared" si="120"/>
        <v>HT Under 1.5 Goals</v>
      </c>
      <c r="AH634" s="14" t="str">
        <f t="shared" si="121"/>
        <v>LOST</v>
      </c>
      <c r="AI634" s="14"/>
      <c r="AJ634" s="14" t="str">
        <f t="shared" si="112"/>
        <v>LOST</v>
      </c>
      <c r="AL634" s="7" t="str">
        <f t="shared" si="122"/>
        <v>…</v>
      </c>
      <c r="AM634" s="21">
        <f t="shared" si="113"/>
        <v>45</v>
      </c>
    </row>
    <row r="635" spans="3:39">
      <c r="C635" t="s">
        <v>11</v>
      </c>
      <c r="D635" s="10" t="s">
        <v>34</v>
      </c>
      <c r="E635" s="6" t="s">
        <v>877</v>
      </c>
      <c r="F635" s="10" t="s">
        <v>1008</v>
      </c>
      <c r="G635" s="7" t="s">
        <v>4</v>
      </c>
      <c r="H635" s="10" t="s">
        <v>442</v>
      </c>
      <c r="I635" s="7">
        <v>28</v>
      </c>
      <c r="J635" s="7">
        <v>53</v>
      </c>
      <c r="K635" s="7">
        <v>19</v>
      </c>
      <c r="L635" s="7" t="s">
        <v>16</v>
      </c>
      <c r="M635" s="7">
        <v>1</v>
      </c>
      <c r="N635" s="7">
        <v>9</v>
      </c>
      <c r="O635" s="6" t="s">
        <v>24</v>
      </c>
      <c r="P635" s="6" t="s">
        <v>47</v>
      </c>
      <c r="Q635" s="7" t="b">
        <v>1</v>
      </c>
      <c r="R635" s="7" t="b">
        <v>1</v>
      </c>
      <c r="S635" s="7" t="s">
        <v>19</v>
      </c>
      <c r="T635" s="7" t="s">
        <v>19</v>
      </c>
      <c r="U635" s="11">
        <v>51</v>
      </c>
      <c r="V635" s="11" t="s">
        <v>20</v>
      </c>
      <c r="W635" s="12">
        <v>1.6</v>
      </c>
      <c r="X635" s="12">
        <f t="shared" si="111"/>
        <v>1.3</v>
      </c>
      <c r="Y635" s="13"/>
      <c r="Z635" s="7">
        <f t="shared" si="114"/>
        <v>10</v>
      </c>
      <c r="AA635">
        <f t="shared" si="115"/>
        <v>5</v>
      </c>
      <c r="AB635">
        <f t="shared" si="116"/>
        <v>5</v>
      </c>
      <c r="AC635">
        <f t="shared" si="117"/>
        <v>10</v>
      </c>
      <c r="AD635" s="7">
        <f t="shared" si="118"/>
        <v>80</v>
      </c>
      <c r="AE635" s="7" t="str">
        <f t="shared" si="119"/>
        <v>HT Under 1.5 Goals</v>
      </c>
      <c r="AF635" s="14"/>
      <c r="AG635" s="14" t="str">
        <f t="shared" si="120"/>
        <v>HT Under 1.5 Goals</v>
      </c>
      <c r="AH635" s="14" t="str">
        <f t="shared" si="121"/>
        <v>WON</v>
      </c>
      <c r="AI635" s="14"/>
      <c r="AJ635" s="14" t="str">
        <f t="shared" si="112"/>
        <v>WON</v>
      </c>
      <c r="AL635" s="7" t="str">
        <f t="shared" si="122"/>
        <v>Prime</v>
      </c>
      <c r="AM635" s="21">
        <f t="shared" si="113"/>
        <v>72.762500000000003</v>
      </c>
    </row>
    <row r="636" spans="3:39">
      <c r="C636" t="s">
        <v>11</v>
      </c>
      <c r="D636" s="10" t="s">
        <v>34</v>
      </c>
      <c r="E636" s="6" t="s">
        <v>877</v>
      </c>
      <c r="F636" s="10" t="s">
        <v>1009</v>
      </c>
      <c r="G636" s="7" t="s">
        <v>4</v>
      </c>
      <c r="H636" s="10" t="s">
        <v>864</v>
      </c>
      <c r="I636" s="7">
        <v>39</v>
      </c>
      <c r="J636" s="7">
        <v>43</v>
      </c>
      <c r="K636" s="7">
        <v>18</v>
      </c>
      <c r="L636" s="7" t="s">
        <v>16</v>
      </c>
      <c r="M636" s="7">
        <v>1</v>
      </c>
      <c r="N636" s="7">
        <v>21</v>
      </c>
      <c r="O636" s="6" t="s">
        <v>24</v>
      </c>
      <c r="P636" s="6" t="s">
        <v>47</v>
      </c>
      <c r="Q636" s="7">
        <v>43</v>
      </c>
      <c r="R636" s="7" t="b">
        <v>1</v>
      </c>
      <c r="S636" s="7" t="s">
        <v>19</v>
      </c>
      <c r="T636" s="7" t="s">
        <v>19</v>
      </c>
      <c r="U636" s="11">
        <v>56</v>
      </c>
      <c r="V636" s="11" t="s">
        <v>48</v>
      </c>
      <c r="W636" s="12">
        <v>1.5</v>
      </c>
      <c r="X636" s="12">
        <f t="shared" si="111"/>
        <v>1.3</v>
      </c>
      <c r="Y636" s="13"/>
      <c r="Z636" s="7">
        <f t="shared" si="114"/>
        <v>0</v>
      </c>
      <c r="AA636">
        <f t="shared" si="115"/>
        <v>0</v>
      </c>
      <c r="AB636">
        <f t="shared" si="116"/>
        <v>5</v>
      </c>
      <c r="AC636">
        <f t="shared" si="117"/>
        <v>0</v>
      </c>
      <c r="AD636" s="7">
        <f t="shared" si="118"/>
        <v>55</v>
      </c>
      <c r="AE636" s="7" t="str">
        <f t="shared" si="119"/>
        <v>HT Over 0.5 Goals</v>
      </c>
      <c r="AF636" s="14"/>
      <c r="AG636" s="14" t="str">
        <f t="shared" si="120"/>
        <v>HT Under 1.5 Goals</v>
      </c>
      <c r="AH636" s="14" t="str">
        <f t="shared" si="121"/>
        <v>LOST</v>
      </c>
      <c r="AI636" s="14"/>
      <c r="AJ636" s="14" t="str">
        <f t="shared" si="112"/>
        <v>LOST</v>
      </c>
      <c r="AL636" s="7" t="str">
        <f t="shared" si="122"/>
        <v>…</v>
      </c>
      <c r="AM636" s="21">
        <f t="shared" si="113"/>
        <v>51.2</v>
      </c>
    </row>
    <row r="637" spans="3:39">
      <c r="C637" t="s">
        <v>11</v>
      </c>
      <c r="D637" s="10" t="s">
        <v>189</v>
      </c>
      <c r="E637" s="6" t="s">
        <v>201</v>
      </c>
      <c r="F637" s="10" t="s">
        <v>1010</v>
      </c>
      <c r="G637" s="7" t="s">
        <v>4</v>
      </c>
      <c r="H637" s="10" t="s">
        <v>190</v>
      </c>
      <c r="I637" s="7">
        <v>23</v>
      </c>
      <c r="J637" s="7">
        <v>53</v>
      </c>
      <c r="K637" s="7">
        <v>24</v>
      </c>
      <c r="L637" s="7" t="s">
        <v>16</v>
      </c>
      <c r="M637" s="7">
        <v>2</v>
      </c>
      <c r="N637" s="7">
        <v>1</v>
      </c>
      <c r="O637" s="6" t="s">
        <v>24</v>
      </c>
      <c r="P637" s="6" t="s">
        <v>69</v>
      </c>
      <c r="Q637" s="7" t="b">
        <v>1</v>
      </c>
      <c r="R637" s="7" t="b">
        <v>1</v>
      </c>
      <c r="S637" s="7" t="s">
        <v>19</v>
      </c>
      <c r="T637" s="7" t="b">
        <v>1</v>
      </c>
      <c r="U637" s="11">
        <v>40</v>
      </c>
      <c r="V637" s="11" t="s">
        <v>48</v>
      </c>
      <c r="W637" s="12">
        <v>1.6</v>
      </c>
      <c r="X637" s="12">
        <f t="shared" si="111"/>
        <v>1.3</v>
      </c>
      <c r="Y637" s="13"/>
      <c r="Z637" s="7">
        <f t="shared" si="114"/>
        <v>10</v>
      </c>
      <c r="AA637">
        <f t="shared" si="115"/>
        <v>10</v>
      </c>
      <c r="AB637">
        <f t="shared" si="116"/>
        <v>0</v>
      </c>
      <c r="AC637">
        <f t="shared" si="117"/>
        <v>0</v>
      </c>
      <c r="AD637" s="7">
        <f t="shared" si="118"/>
        <v>70</v>
      </c>
      <c r="AE637" s="7" t="str">
        <f t="shared" si="119"/>
        <v>HT Under 1.5 Goals</v>
      </c>
      <c r="AF637" s="14"/>
      <c r="AG637" s="14" t="str">
        <f t="shared" si="120"/>
        <v>HT Under 1.5 Goals</v>
      </c>
      <c r="AH637" s="14" t="str">
        <f t="shared" si="121"/>
        <v>WON</v>
      </c>
      <c r="AI637" s="14"/>
      <c r="AJ637" s="14" t="str">
        <f t="shared" si="112"/>
        <v>WON</v>
      </c>
      <c r="AL637" s="7" t="str">
        <f t="shared" si="122"/>
        <v>Prime</v>
      </c>
      <c r="AM637" s="21">
        <f t="shared" si="113"/>
        <v>70.5625</v>
      </c>
    </row>
    <row r="638" spans="3:39">
      <c r="F638" s="10"/>
      <c r="G638" s="7"/>
      <c r="H638" s="10"/>
      <c r="I638" s="7"/>
      <c r="J638" s="7"/>
      <c r="K638" s="7"/>
      <c r="L638" s="7"/>
      <c r="M638" s="7"/>
      <c r="N638" s="7"/>
      <c r="O638" s="6"/>
      <c r="P638" s="6"/>
      <c r="Q638" s="7"/>
      <c r="R638" s="7"/>
      <c r="S638" s="7"/>
      <c r="T638" s="7"/>
      <c r="U638" s="11"/>
      <c r="V638" s="11"/>
      <c r="W638" s="12"/>
      <c r="X638" s="12">
        <f t="shared" si="111"/>
        <v>1.25</v>
      </c>
      <c r="Y638" s="13"/>
      <c r="Z638" s="7">
        <f t="shared" si="114"/>
        <v>0</v>
      </c>
      <c r="AA638">
        <f t="shared" si="115"/>
        <v>10</v>
      </c>
      <c r="AB638">
        <f t="shared" si="116"/>
        <v>0</v>
      </c>
      <c r="AC638">
        <f t="shared" si="117"/>
        <v>0</v>
      </c>
      <c r="AD638" s="7">
        <f t="shared" si="118"/>
        <v>60</v>
      </c>
      <c r="AE638" s="7" t="str">
        <f t="shared" si="119"/>
        <v>HT Under 1.5 Goals</v>
      </c>
      <c r="AF638" s="14"/>
      <c r="AG638" s="14" t="str">
        <f t="shared" si="120"/>
        <v>HT Over 0.5 Goals</v>
      </c>
      <c r="AH638" s="14" t="str">
        <f t="shared" si="121"/>
        <v>LOST</v>
      </c>
      <c r="AI638" s="14"/>
      <c r="AJ638" s="14" t="str">
        <f t="shared" si="112"/>
        <v>LOST</v>
      </c>
      <c r="AL638" s="7" t="str">
        <f t="shared" si="122"/>
        <v>…</v>
      </c>
      <c r="AM638" s="21">
        <f t="shared" si="113"/>
        <v>55</v>
      </c>
    </row>
    <row r="639" spans="3:39">
      <c r="C639" s="2" t="s">
        <v>1096</v>
      </c>
      <c r="F639" s="10"/>
      <c r="G639" s="7"/>
      <c r="H639" s="10"/>
      <c r="I639" s="7"/>
      <c r="J639" s="7"/>
      <c r="K639" s="7"/>
      <c r="L639" s="7"/>
      <c r="M639" s="7"/>
      <c r="N639" s="7"/>
      <c r="O639" s="6"/>
      <c r="P639" s="6"/>
      <c r="Q639" s="7"/>
      <c r="R639" s="7"/>
      <c r="S639" s="7"/>
      <c r="T639" s="7"/>
      <c r="U639" s="11"/>
      <c r="V639" s="11"/>
      <c r="W639" s="12"/>
      <c r="X639" s="12">
        <f t="shared" si="111"/>
        <v>1.25</v>
      </c>
      <c r="Y639" s="13"/>
      <c r="Z639" s="7">
        <f t="shared" si="114"/>
        <v>0</v>
      </c>
      <c r="AA639">
        <f t="shared" si="115"/>
        <v>10</v>
      </c>
      <c r="AB639">
        <f t="shared" si="116"/>
        <v>0</v>
      </c>
      <c r="AC639">
        <f t="shared" si="117"/>
        <v>0</v>
      </c>
      <c r="AD639" s="7">
        <f t="shared" si="118"/>
        <v>60</v>
      </c>
      <c r="AE639" s="7" t="str">
        <f t="shared" si="119"/>
        <v>HT Under 1.5 Goals</v>
      </c>
      <c r="AF639" s="14"/>
      <c r="AG639" s="14" t="str">
        <f t="shared" si="120"/>
        <v>HT Over 0.5 Goals</v>
      </c>
      <c r="AH639" s="14" t="str">
        <f t="shared" si="121"/>
        <v>LOST</v>
      </c>
      <c r="AI639" s="14"/>
      <c r="AJ639" s="14" t="str">
        <f t="shared" si="112"/>
        <v>LOST</v>
      </c>
      <c r="AL639" s="7" t="str">
        <f t="shared" si="122"/>
        <v>…</v>
      </c>
      <c r="AM639" s="21">
        <f t="shared" si="113"/>
        <v>55</v>
      </c>
    </row>
    <row r="640" spans="3:39">
      <c r="C640" t="s">
        <v>11</v>
      </c>
      <c r="D640" s="10" t="s">
        <v>360</v>
      </c>
      <c r="E640" s="6" t="s">
        <v>63</v>
      </c>
      <c r="F640" s="10" t="s">
        <v>773</v>
      </c>
      <c r="G640" s="7" t="s">
        <v>4</v>
      </c>
      <c r="H640" s="10" t="s">
        <v>1012</v>
      </c>
      <c r="I640" s="7">
        <v>22</v>
      </c>
      <c r="J640" s="7">
        <v>68</v>
      </c>
      <c r="K640" s="7">
        <v>10</v>
      </c>
      <c r="L640" s="7" t="s">
        <v>16</v>
      </c>
      <c r="M640" s="7">
        <v>2</v>
      </c>
      <c r="N640" s="7">
        <v>12</v>
      </c>
      <c r="O640" s="6" t="s">
        <v>120</v>
      </c>
      <c r="P640" s="6" t="s">
        <v>33</v>
      </c>
      <c r="Q640" s="7" t="b">
        <v>1</v>
      </c>
      <c r="R640" s="7" t="b">
        <v>1</v>
      </c>
      <c r="S640" s="7" t="s">
        <v>19</v>
      </c>
      <c r="T640" s="7" t="s">
        <v>19</v>
      </c>
      <c r="U640" s="11">
        <v>63</v>
      </c>
      <c r="V640" s="11" t="s">
        <v>42</v>
      </c>
      <c r="W640" s="12">
        <v>1.6</v>
      </c>
      <c r="X640" s="12">
        <f t="shared" si="111"/>
        <v>1.3</v>
      </c>
      <c r="Y640" s="13"/>
      <c r="Z640" s="7">
        <f t="shared" si="114"/>
        <v>10</v>
      </c>
      <c r="AA640">
        <f t="shared" si="115"/>
        <v>5</v>
      </c>
      <c r="AB640">
        <f t="shared" si="116"/>
        <v>10</v>
      </c>
      <c r="AC640">
        <f t="shared" si="117"/>
        <v>5</v>
      </c>
      <c r="AD640" s="7">
        <f t="shared" si="118"/>
        <v>80</v>
      </c>
      <c r="AE640" s="7" t="str">
        <f t="shared" si="119"/>
        <v>HT Under 1.5 Goals</v>
      </c>
      <c r="AF640" s="14"/>
      <c r="AG640" s="14" t="str">
        <f t="shared" si="120"/>
        <v>HT Under 1.5 Goals</v>
      </c>
      <c r="AH640" s="14" t="str">
        <f t="shared" si="121"/>
        <v>WON</v>
      </c>
      <c r="AI640" s="14"/>
      <c r="AJ640" s="14" t="str">
        <f t="shared" si="112"/>
        <v>WON</v>
      </c>
      <c r="AL640" s="7" t="str">
        <f t="shared" si="122"/>
        <v>…</v>
      </c>
      <c r="AM640" s="21">
        <f t="shared" si="113"/>
        <v>76.849999999999994</v>
      </c>
    </row>
    <row r="641" spans="3:39">
      <c r="C641" t="s">
        <v>11</v>
      </c>
      <c r="D641" s="10" t="s">
        <v>347</v>
      </c>
      <c r="E641" s="6" t="s">
        <v>63</v>
      </c>
      <c r="F641" s="10" t="s">
        <v>356</v>
      </c>
      <c r="G641" s="7" t="s">
        <v>4</v>
      </c>
      <c r="H641" s="10" t="s">
        <v>351</v>
      </c>
      <c r="I641" s="7">
        <v>37</v>
      </c>
      <c r="J641" s="7">
        <v>47</v>
      </c>
      <c r="K641" s="7">
        <v>15</v>
      </c>
      <c r="L641" s="7" t="s">
        <v>16</v>
      </c>
      <c r="M641" s="7">
        <v>1</v>
      </c>
      <c r="N641" s="7">
        <v>22</v>
      </c>
      <c r="O641" s="6" t="s">
        <v>120</v>
      </c>
      <c r="P641" s="6" t="s">
        <v>120</v>
      </c>
      <c r="Q641" s="7">
        <v>47</v>
      </c>
      <c r="R641" s="7" t="b">
        <v>1</v>
      </c>
      <c r="S641" s="7" t="s">
        <v>19</v>
      </c>
      <c r="T641" s="7" t="s">
        <v>19</v>
      </c>
      <c r="U641" s="11">
        <v>52</v>
      </c>
      <c r="V641" s="11" t="s">
        <v>20</v>
      </c>
      <c r="W641" s="12">
        <v>1.6</v>
      </c>
      <c r="X641" s="12">
        <f t="shared" si="111"/>
        <v>1.3</v>
      </c>
      <c r="Y641" s="13"/>
      <c r="Z641" s="7">
        <f t="shared" si="114"/>
        <v>0</v>
      </c>
      <c r="AA641">
        <f t="shared" si="115"/>
        <v>0</v>
      </c>
      <c r="AB641">
        <f t="shared" si="116"/>
        <v>5</v>
      </c>
      <c r="AC641">
        <f t="shared" si="117"/>
        <v>10</v>
      </c>
      <c r="AD641" s="7">
        <f t="shared" si="118"/>
        <v>65</v>
      </c>
      <c r="AE641" s="7" t="str">
        <f t="shared" si="119"/>
        <v>HT Under 1.5 Goals</v>
      </c>
      <c r="AF641" s="14"/>
      <c r="AG641" s="14" t="str">
        <f t="shared" si="120"/>
        <v>HT Under 1.5 Goals</v>
      </c>
      <c r="AH641" s="14" t="str">
        <f t="shared" si="121"/>
        <v>WON</v>
      </c>
      <c r="AI641" s="14"/>
      <c r="AJ641" s="14" t="str">
        <f t="shared" si="112"/>
        <v>WON</v>
      </c>
      <c r="AL641" s="7" t="str">
        <f t="shared" si="122"/>
        <v>…</v>
      </c>
      <c r="AM641" s="21">
        <f t="shared" si="113"/>
        <v>50.4</v>
      </c>
    </row>
    <row r="642" spans="3:39">
      <c r="C642" t="s">
        <v>11</v>
      </c>
      <c r="D642" s="10" t="s">
        <v>347</v>
      </c>
      <c r="E642" s="6" t="s">
        <v>63</v>
      </c>
      <c r="F642" s="10" t="s">
        <v>355</v>
      </c>
      <c r="G642" s="7" t="s">
        <v>4</v>
      </c>
      <c r="H642" s="10" t="s">
        <v>349</v>
      </c>
      <c r="I642" s="7">
        <v>20</v>
      </c>
      <c r="J642" s="7">
        <v>59</v>
      </c>
      <c r="K642" s="7">
        <v>21</v>
      </c>
      <c r="L642" s="7" t="s">
        <v>16</v>
      </c>
      <c r="M642" s="7" t="s">
        <v>16</v>
      </c>
      <c r="N642" s="7">
        <v>1</v>
      </c>
      <c r="O642" s="6" t="s">
        <v>120</v>
      </c>
      <c r="P642" s="6" t="s">
        <v>305</v>
      </c>
      <c r="Q642" s="7" t="b">
        <v>1</v>
      </c>
      <c r="R642" s="7" t="b">
        <v>1</v>
      </c>
      <c r="S642" s="7" t="b">
        <v>1</v>
      </c>
      <c r="T642" s="7" t="b">
        <v>1</v>
      </c>
      <c r="U642" s="11">
        <v>57</v>
      </c>
      <c r="V642" s="11" t="s">
        <v>20</v>
      </c>
      <c r="W642" s="12">
        <v>1.5</v>
      </c>
      <c r="X642" s="12">
        <f t="shared" si="111"/>
        <v>1.3</v>
      </c>
      <c r="Y642" s="13"/>
      <c r="Z642" s="7">
        <f t="shared" si="114"/>
        <v>10</v>
      </c>
      <c r="AA642">
        <f t="shared" si="115"/>
        <v>10</v>
      </c>
      <c r="AB642">
        <f t="shared" si="116"/>
        <v>5</v>
      </c>
      <c r="AC642">
        <f t="shared" si="117"/>
        <v>10</v>
      </c>
      <c r="AD642" s="7">
        <f t="shared" si="118"/>
        <v>85</v>
      </c>
      <c r="AE642" s="7" t="str">
        <f t="shared" si="119"/>
        <v>HT Under 1.5 Goals</v>
      </c>
      <c r="AF642" s="14"/>
      <c r="AG642" s="14" t="str">
        <f t="shared" si="120"/>
        <v>HT Under 1.5 Goals</v>
      </c>
      <c r="AH642" s="14" t="str">
        <f t="shared" si="121"/>
        <v>WON</v>
      </c>
      <c r="AI642" s="14"/>
      <c r="AJ642" s="14" t="str">
        <f t="shared" si="112"/>
        <v>WON</v>
      </c>
      <c r="AL642" s="7" t="str">
        <f t="shared" si="122"/>
        <v>Prime</v>
      </c>
      <c r="AM642" s="21">
        <f t="shared" si="113"/>
        <v>88.837500000000006</v>
      </c>
    </row>
    <row r="643" spans="3:39">
      <c r="C643" t="s">
        <v>11</v>
      </c>
      <c r="D643" s="10" t="s">
        <v>347</v>
      </c>
      <c r="E643" s="6" t="s">
        <v>63</v>
      </c>
      <c r="F643" s="10" t="s">
        <v>1013</v>
      </c>
      <c r="G643" s="7" t="s">
        <v>4</v>
      </c>
      <c r="H643" s="10" t="s">
        <v>350</v>
      </c>
      <c r="I643" s="7">
        <v>25</v>
      </c>
      <c r="J643" s="7">
        <v>51</v>
      </c>
      <c r="K643" s="7">
        <v>24</v>
      </c>
      <c r="L643" s="7" t="s">
        <v>16</v>
      </c>
      <c r="M643" s="7">
        <v>2</v>
      </c>
      <c r="N643" s="7">
        <v>1</v>
      </c>
      <c r="O643" s="6" t="s">
        <v>24</v>
      </c>
      <c r="P643" s="6" t="s">
        <v>75</v>
      </c>
      <c r="Q643" s="7">
        <v>51</v>
      </c>
      <c r="R643" s="7" t="b">
        <v>1</v>
      </c>
      <c r="S643" s="7" t="s">
        <v>19</v>
      </c>
      <c r="T643" s="7" t="b">
        <v>1</v>
      </c>
      <c r="U643" s="11">
        <v>60</v>
      </c>
      <c r="V643" s="11" t="s">
        <v>20</v>
      </c>
      <c r="W643" s="12">
        <v>1.55</v>
      </c>
      <c r="X643" s="12">
        <f t="shared" ref="X643:X706" si="123">IF(W643=1.5,1.3,IF(W643=1.55,1.3,IF(W643=1.6,1.3,IF(W643=1.65,1.35,IF(W643=1.7,1.35,IF(W643=1.75,1.4,IF(W643=1.8,1.45,IF(W643=1.8,1.5,IF(W643=1.85,1.5,IF(W643=1.9,1.55,IF(W643=1.95,1.6,IF(W643=2,1.6,IF(W643&lt;1.5,1.25,1.65)))))))))))))</f>
        <v>1.3</v>
      </c>
      <c r="Y643" s="13"/>
      <c r="Z643" s="7">
        <f t="shared" si="114"/>
        <v>0</v>
      </c>
      <c r="AA643">
        <f t="shared" si="115"/>
        <v>10</v>
      </c>
      <c r="AB643">
        <f t="shared" si="116"/>
        <v>5</v>
      </c>
      <c r="AC643">
        <f t="shared" si="117"/>
        <v>10</v>
      </c>
      <c r="AD643" s="7">
        <f t="shared" si="118"/>
        <v>75</v>
      </c>
      <c r="AE643" s="7" t="str">
        <f t="shared" si="119"/>
        <v>HT Under 1.5 Goals</v>
      </c>
      <c r="AF643" s="14"/>
      <c r="AG643" s="14" t="str">
        <f t="shared" si="120"/>
        <v>HT Under 1.5 Goals</v>
      </c>
      <c r="AH643" s="14" t="str">
        <f t="shared" si="121"/>
        <v>WON</v>
      </c>
      <c r="AI643" s="14"/>
      <c r="AJ643" s="14" t="str">
        <f t="shared" ref="AJ643:AJ706" si="124">IF(AE643=AG643,"WON",IF(O643="0-1","WON",IF(O643="1-0","WON",IF(O643="?","?","LOST"))))</f>
        <v>WON</v>
      </c>
      <c r="AL643" s="7" t="str">
        <f t="shared" si="122"/>
        <v>…</v>
      </c>
      <c r="AM643" s="21">
        <f t="shared" ref="AM643:AM706" si="125">40+(IF(J643&lt;50,0,J643/3.2)+(IF(M643="X",5,IF(M643="2",2,0)))+(IF(N643&gt;15,0,15-N643))+(IF(U643&lt;50,0,U643/5)))</f>
        <v>81.9375</v>
      </c>
    </row>
    <row r="644" spans="3:39">
      <c r="C644" t="s">
        <v>11</v>
      </c>
      <c r="D644" s="10" t="s">
        <v>569</v>
      </c>
      <c r="E644" s="6" t="s">
        <v>115</v>
      </c>
      <c r="F644" s="10" t="s">
        <v>573</v>
      </c>
      <c r="G644" s="7" t="s">
        <v>4</v>
      </c>
      <c r="H644" s="10" t="s">
        <v>1014</v>
      </c>
      <c r="I644" s="7">
        <v>28</v>
      </c>
      <c r="J644" s="7">
        <v>56</v>
      </c>
      <c r="K644" s="7">
        <v>16</v>
      </c>
      <c r="L644" s="7" t="s">
        <v>16</v>
      </c>
      <c r="M644" s="7">
        <v>1</v>
      </c>
      <c r="N644" s="7">
        <v>12</v>
      </c>
      <c r="O644" s="6" t="s">
        <v>297</v>
      </c>
      <c r="P644" s="6" t="s">
        <v>714</v>
      </c>
      <c r="Q644" s="7" t="b">
        <v>1</v>
      </c>
      <c r="R644" s="7" t="b">
        <v>1</v>
      </c>
      <c r="S644" s="7" t="s">
        <v>19</v>
      </c>
      <c r="T644" s="7" t="s">
        <v>19</v>
      </c>
      <c r="U644" s="11">
        <v>46</v>
      </c>
      <c r="V644" s="11" t="s">
        <v>48</v>
      </c>
      <c r="W644" s="12">
        <v>1.55</v>
      </c>
      <c r="X644" s="12">
        <f t="shared" si="123"/>
        <v>1.3</v>
      </c>
      <c r="Y644" s="13"/>
      <c r="Z644" s="7">
        <f t="shared" ref="Z644:Z707" si="126">IF(J644&gt;52,10,0)</f>
        <v>10</v>
      </c>
      <c r="AA644">
        <f t="shared" ref="AA644:AA707" si="127">IF(N644&gt;15,0,IF(N644&lt;8,10,5))</f>
        <v>5</v>
      </c>
      <c r="AB644">
        <f t="shared" ref="AB644:AB707" si="128">IF(U644&gt;60,10,IF(U644&lt;49,0,5))</f>
        <v>0</v>
      </c>
      <c r="AC644">
        <f t="shared" ref="AC644:AC707" si="129">IF(V644="Y",10,IF(V644="C",5,0))</f>
        <v>0</v>
      </c>
      <c r="AD644" s="7">
        <f t="shared" ref="AD644:AD707" si="130">SUM(Z644:AC644)+50</f>
        <v>65</v>
      </c>
      <c r="AE644" s="7" t="str">
        <f t="shared" ref="AE644:AE707" si="131">IF(AD644&lt;56,"HT Over 0.5 Goals","HT Under 1.5 Goals")</f>
        <v>HT Under 1.5 Goals</v>
      </c>
      <c r="AF644" s="14"/>
      <c r="AG644" s="14" t="str">
        <f t="shared" ref="AG644:AG707" si="132">IF(O644="1-0","HT Under 1.5 Goals",IF(O644="0-0","HT Under 1.5 Goals",IF(O644="0-1","HT Under 1.5 Goals","HT Over 0.5 Goals")))</f>
        <v>HT Over 0.5 Goals</v>
      </c>
      <c r="AH644" s="14" t="str">
        <f t="shared" ref="AH644:AH707" si="133">IF(O644="?",O644,AJ644)</f>
        <v>LOST</v>
      </c>
      <c r="AI644" s="14"/>
      <c r="AJ644" s="14" t="str">
        <f t="shared" si="124"/>
        <v>LOST</v>
      </c>
      <c r="AL644" s="7" t="str">
        <f t="shared" ref="AL644:AL707" si="134">IF(AND(C644="OK",J644&gt;52,N644&lt;11,W644&lt;1.66),"Prime","…")</f>
        <v>…</v>
      </c>
      <c r="AM644" s="21">
        <f t="shared" si="125"/>
        <v>60.5</v>
      </c>
    </row>
    <row r="645" spans="3:39">
      <c r="C645" t="s">
        <v>11</v>
      </c>
      <c r="D645" s="10" t="s">
        <v>569</v>
      </c>
      <c r="E645" s="6" t="s">
        <v>115</v>
      </c>
      <c r="F645" s="10" t="s">
        <v>575</v>
      </c>
      <c r="G645" s="7" t="s">
        <v>4</v>
      </c>
      <c r="H645" s="10" t="s">
        <v>570</v>
      </c>
      <c r="I645" s="7">
        <v>27</v>
      </c>
      <c r="J645" s="7">
        <v>49</v>
      </c>
      <c r="K645" s="7">
        <v>24</v>
      </c>
      <c r="L645" s="7" t="s">
        <v>16</v>
      </c>
      <c r="M645" s="7" t="s">
        <v>16</v>
      </c>
      <c r="N645" s="7">
        <v>3</v>
      </c>
      <c r="O645" s="6" t="s">
        <v>24</v>
      </c>
      <c r="P645" s="6" t="s">
        <v>96</v>
      </c>
      <c r="Q645" s="7">
        <v>49</v>
      </c>
      <c r="R645" s="7" t="b">
        <v>1</v>
      </c>
      <c r="S645" s="7" t="b">
        <v>1</v>
      </c>
      <c r="T645" s="7" t="b">
        <v>1</v>
      </c>
      <c r="U645" s="11">
        <v>61</v>
      </c>
      <c r="V645" s="11" t="s">
        <v>20</v>
      </c>
      <c r="W645" s="12">
        <v>1.45</v>
      </c>
      <c r="X645" s="12">
        <f t="shared" si="123"/>
        <v>1.25</v>
      </c>
      <c r="Y645" s="13"/>
      <c r="Z645" s="7">
        <f t="shared" si="126"/>
        <v>0</v>
      </c>
      <c r="AA645">
        <f t="shared" si="127"/>
        <v>10</v>
      </c>
      <c r="AB645">
        <f t="shared" si="128"/>
        <v>10</v>
      </c>
      <c r="AC645">
        <f t="shared" si="129"/>
        <v>10</v>
      </c>
      <c r="AD645" s="7">
        <f t="shared" si="130"/>
        <v>80</v>
      </c>
      <c r="AE645" s="7" t="str">
        <f t="shared" si="131"/>
        <v>HT Under 1.5 Goals</v>
      </c>
      <c r="AF645" s="14"/>
      <c r="AG645" s="14" t="str">
        <f t="shared" si="132"/>
        <v>HT Under 1.5 Goals</v>
      </c>
      <c r="AH645" s="14" t="str">
        <f t="shared" si="133"/>
        <v>WON</v>
      </c>
      <c r="AI645" s="14"/>
      <c r="AJ645" s="14" t="str">
        <f t="shared" si="124"/>
        <v>WON</v>
      </c>
      <c r="AL645" s="7" t="str">
        <f t="shared" si="134"/>
        <v>…</v>
      </c>
      <c r="AM645" s="21">
        <f t="shared" si="125"/>
        <v>69.2</v>
      </c>
    </row>
    <row r="646" spans="3:39">
      <c r="C646" t="s">
        <v>11</v>
      </c>
      <c r="D646" s="10" t="s">
        <v>569</v>
      </c>
      <c r="E646" s="6" t="s">
        <v>115</v>
      </c>
      <c r="F646" s="10" t="s">
        <v>1015</v>
      </c>
      <c r="G646" s="7" t="s">
        <v>4</v>
      </c>
      <c r="H646" s="10" t="s">
        <v>574</v>
      </c>
      <c r="I646" s="7">
        <v>27</v>
      </c>
      <c r="J646" s="7">
        <v>51</v>
      </c>
      <c r="K646" s="7">
        <v>22</v>
      </c>
      <c r="L646" s="7" t="s">
        <v>16</v>
      </c>
      <c r="M646" s="7" t="s">
        <v>16</v>
      </c>
      <c r="N646" s="7">
        <v>5</v>
      </c>
      <c r="O646" s="6" t="s">
        <v>120</v>
      </c>
      <c r="P646" s="6" t="s">
        <v>96</v>
      </c>
      <c r="Q646" s="7">
        <v>51</v>
      </c>
      <c r="R646" s="7" t="b">
        <v>1</v>
      </c>
      <c r="S646" s="7" t="b">
        <v>1</v>
      </c>
      <c r="T646" s="7" t="b">
        <v>1</v>
      </c>
      <c r="U646" s="11">
        <v>45</v>
      </c>
      <c r="V646" s="11" t="s">
        <v>42</v>
      </c>
      <c r="W646" s="12">
        <v>1.55</v>
      </c>
      <c r="X646" s="12">
        <f t="shared" si="123"/>
        <v>1.3</v>
      </c>
      <c r="Y646" s="13"/>
      <c r="Z646" s="7">
        <f t="shared" si="126"/>
        <v>0</v>
      </c>
      <c r="AA646">
        <f t="shared" si="127"/>
        <v>10</v>
      </c>
      <c r="AB646">
        <f t="shared" si="128"/>
        <v>0</v>
      </c>
      <c r="AC646">
        <f t="shared" si="129"/>
        <v>5</v>
      </c>
      <c r="AD646" s="7">
        <f t="shared" si="130"/>
        <v>65</v>
      </c>
      <c r="AE646" s="7" t="str">
        <f t="shared" si="131"/>
        <v>HT Under 1.5 Goals</v>
      </c>
      <c r="AF646" s="14"/>
      <c r="AG646" s="14" t="str">
        <f t="shared" si="132"/>
        <v>HT Under 1.5 Goals</v>
      </c>
      <c r="AH646" s="14" t="str">
        <f t="shared" si="133"/>
        <v>WON</v>
      </c>
      <c r="AI646" s="14"/>
      <c r="AJ646" s="14" t="str">
        <f t="shared" si="124"/>
        <v>WON</v>
      </c>
      <c r="AL646" s="7" t="str">
        <f t="shared" si="134"/>
        <v>…</v>
      </c>
      <c r="AM646" s="21">
        <f t="shared" si="125"/>
        <v>70.9375</v>
      </c>
    </row>
    <row r="647" spans="3:39">
      <c r="C647" t="s">
        <v>11</v>
      </c>
      <c r="D647" s="10" t="s">
        <v>569</v>
      </c>
      <c r="E647" s="6" t="s">
        <v>115</v>
      </c>
      <c r="F647" s="10" t="s">
        <v>1016</v>
      </c>
      <c r="G647" s="7" t="s">
        <v>4</v>
      </c>
      <c r="H647" s="10" t="s">
        <v>801</v>
      </c>
      <c r="I647" s="7">
        <v>20</v>
      </c>
      <c r="J647" s="7">
        <v>51</v>
      </c>
      <c r="K647" s="7">
        <v>29</v>
      </c>
      <c r="L647" s="7" t="s">
        <v>16</v>
      </c>
      <c r="M647" s="7">
        <v>2</v>
      </c>
      <c r="N647" s="7">
        <v>9</v>
      </c>
      <c r="O647" s="6" t="s">
        <v>24</v>
      </c>
      <c r="P647" s="6" t="s">
        <v>75</v>
      </c>
      <c r="Q647" s="7">
        <v>51</v>
      </c>
      <c r="R647" s="7" t="b">
        <v>1</v>
      </c>
      <c r="S647" s="7" t="s">
        <v>19</v>
      </c>
      <c r="T647" s="7" t="s">
        <v>19</v>
      </c>
      <c r="U647" s="11">
        <v>50</v>
      </c>
      <c r="V647" s="11" t="s">
        <v>42</v>
      </c>
      <c r="W647" s="12">
        <v>1.4</v>
      </c>
      <c r="X647" s="12">
        <f t="shared" si="123"/>
        <v>1.25</v>
      </c>
      <c r="Y647" s="13"/>
      <c r="Z647" s="7">
        <f t="shared" si="126"/>
        <v>0</v>
      </c>
      <c r="AA647">
        <f t="shared" si="127"/>
        <v>5</v>
      </c>
      <c r="AB647">
        <f t="shared" si="128"/>
        <v>5</v>
      </c>
      <c r="AC647">
        <f t="shared" si="129"/>
        <v>5</v>
      </c>
      <c r="AD647" s="7">
        <f t="shared" si="130"/>
        <v>65</v>
      </c>
      <c r="AE647" s="7" t="str">
        <f t="shared" si="131"/>
        <v>HT Under 1.5 Goals</v>
      </c>
      <c r="AF647" s="14"/>
      <c r="AG647" s="14" t="str">
        <f t="shared" si="132"/>
        <v>HT Under 1.5 Goals</v>
      </c>
      <c r="AH647" s="14" t="str">
        <f t="shared" si="133"/>
        <v>WON</v>
      </c>
      <c r="AI647" s="14"/>
      <c r="AJ647" s="14" t="str">
        <f t="shared" si="124"/>
        <v>WON</v>
      </c>
      <c r="AL647" s="7" t="str">
        <f t="shared" si="134"/>
        <v>…</v>
      </c>
      <c r="AM647" s="21">
        <f t="shared" si="125"/>
        <v>71.9375</v>
      </c>
    </row>
    <row r="648" spans="3:39">
      <c r="C648" t="s">
        <v>11</v>
      </c>
      <c r="D648" s="10" t="s">
        <v>569</v>
      </c>
      <c r="E648" s="6" t="s">
        <v>115</v>
      </c>
      <c r="F648" s="10" t="s">
        <v>1017</v>
      </c>
      <c r="G648" s="7" t="s">
        <v>4</v>
      </c>
      <c r="H648" s="10" t="s">
        <v>1018</v>
      </c>
      <c r="I648" s="7">
        <v>24</v>
      </c>
      <c r="J648" s="7">
        <v>48</v>
      </c>
      <c r="K648" s="7">
        <v>28</v>
      </c>
      <c r="L648" s="7" t="s">
        <v>16</v>
      </c>
      <c r="M648" s="7" t="s">
        <v>16</v>
      </c>
      <c r="N648" s="7">
        <v>4</v>
      </c>
      <c r="O648" s="6" t="s">
        <v>24</v>
      </c>
      <c r="P648" s="6" t="s">
        <v>33</v>
      </c>
      <c r="Q648" s="7">
        <v>48</v>
      </c>
      <c r="R648" s="7" t="b">
        <v>1</v>
      </c>
      <c r="S648" s="7" t="b">
        <v>1</v>
      </c>
      <c r="T648" s="7" t="b">
        <v>1</v>
      </c>
      <c r="U648" s="11">
        <v>65</v>
      </c>
      <c r="V648" s="11" t="s">
        <v>42</v>
      </c>
      <c r="W648" s="12">
        <v>1.55</v>
      </c>
      <c r="X648" s="12">
        <f t="shared" si="123"/>
        <v>1.3</v>
      </c>
      <c r="Y648" s="13"/>
      <c r="Z648" s="7">
        <f t="shared" si="126"/>
        <v>0</v>
      </c>
      <c r="AA648">
        <f t="shared" si="127"/>
        <v>10</v>
      </c>
      <c r="AB648">
        <f t="shared" si="128"/>
        <v>10</v>
      </c>
      <c r="AC648">
        <f t="shared" si="129"/>
        <v>5</v>
      </c>
      <c r="AD648" s="7">
        <f t="shared" si="130"/>
        <v>75</v>
      </c>
      <c r="AE648" s="7" t="str">
        <f t="shared" si="131"/>
        <v>HT Under 1.5 Goals</v>
      </c>
      <c r="AF648" s="14"/>
      <c r="AG648" s="14" t="str">
        <f t="shared" si="132"/>
        <v>HT Under 1.5 Goals</v>
      </c>
      <c r="AH648" s="14" t="str">
        <f t="shared" si="133"/>
        <v>WON</v>
      </c>
      <c r="AI648" s="14"/>
      <c r="AJ648" s="14" t="str">
        <f t="shared" si="124"/>
        <v>WON</v>
      </c>
      <c r="AL648" s="7" t="str">
        <f t="shared" si="134"/>
        <v>…</v>
      </c>
      <c r="AM648" s="21">
        <f t="shared" si="125"/>
        <v>69</v>
      </c>
    </row>
    <row r="649" spans="3:39">
      <c r="D649" s="10" t="s">
        <v>368</v>
      </c>
      <c r="E649" s="6" t="s">
        <v>135</v>
      </c>
      <c r="F649" s="10" t="s">
        <v>1019</v>
      </c>
      <c r="G649" s="7" t="s">
        <v>4</v>
      </c>
      <c r="H649" s="10" t="s">
        <v>922</v>
      </c>
      <c r="I649" s="7">
        <v>28</v>
      </c>
      <c r="J649" s="7">
        <v>47</v>
      </c>
      <c r="K649" s="7">
        <v>25</v>
      </c>
      <c r="L649" s="7" t="s">
        <v>16</v>
      </c>
      <c r="M649" s="7">
        <v>1</v>
      </c>
      <c r="N649" s="7">
        <v>3</v>
      </c>
      <c r="O649" s="6" t="s">
        <v>47</v>
      </c>
      <c r="P649" s="6" t="s">
        <v>47</v>
      </c>
      <c r="Q649" s="7">
        <v>47</v>
      </c>
      <c r="R649" s="7" t="b">
        <v>1</v>
      </c>
      <c r="S649" s="7" t="s">
        <v>19</v>
      </c>
      <c r="T649" s="7" t="b">
        <v>1</v>
      </c>
      <c r="U649" s="11">
        <v>59</v>
      </c>
      <c r="V649" s="11" t="s">
        <v>48</v>
      </c>
      <c r="W649" s="12">
        <v>1.65</v>
      </c>
      <c r="X649" s="12">
        <f t="shared" si="123"/>
        <v>1.35</v>
      </c>
      <c r="Y649" s="13"/>
      <c r="Z649" s="7">
        <f t="shared" si="126"/>
        <v>0</v>
      </c>
      <c r="AA649">
        <f t="shared" si="127"/>
        <v>10</v>
      </c>
      <c r="AB649">
        <f t="shared" si="128"/>
        <v>5</v>
      </c>
      <c r="AC649">
        <f t="shared" si="129"/>
        <v>0</v>
      </c>
      <c r="AD649" s="7">
        <f t="shared" si="130"/>
        <v>65</v>
      </c>
      <c r="AE649" s="7" t="str">
        <f t="shared" si="131"/>
        <v>HT Under 1.5 Goals</v>
      </c>
      <c r="AF649" s="14"/>
      <c r="AG649" s="14" t="str">
        <f t="shared" si="132"/>
        <v>HT Under 1.5 Goals</v>
      </c>
      <c r="AH649" s="14" t="str">
        <f t="shared" si="133"/>
        <v>WON</v>
      </c>
      <c r="AI649" s="14"/>
      <c r="AJ649" s="14" t="str">
        <f t="shared" si="124"/>
        <v>WON</v>
      </c>
      <c r="AL649" s="7" t="str">
        <f t="shared" si="134"/>
        <v>…</v>
      </c>
      <c r="AM649" s="21">
        <f t="shared" si="125"/>
        <v>63.8</v>
      </c>
    </row>
    <row r="650" spans="3:39">
      <c r="D650" s="10" t="s">
        <v>409</v>
      </c>
      <c r="E650" s="6" t="s">
        <v>135</v>
      </c>
      <c r="F650" s="10" t="s">
        <v>591</v>
      </c>
      <c r="G650" s="7" t="s">
        <v>4</v>
      </c>
      <c r="H650" s="10" t="s">
        <v>789</v>
      </c>
      <c r="I650" s="7">
        <v>18</v>
      </c>
      <c r="J650" s="7">
        <v>61</v>
      </c>
      <c r="K650" s="7">
        <v>21</v>
      </c>
      <c r="L650" s="7" t="s">
        <v>16</v>
      </c>
      <c r="M650" s="7">
        <v>1</v>
      </c>
      <c r="N650" s="7">
        <v>3</v>
      </c>
      <c r="O650" s="6" t="s">
        <v>24</v>
      </c>
      <c r="P650" s="6" t="s">
        <v>1020</v>
      </c>
      <c r="Q650" s="7" t="b">
        <v>1</v>
      </c>
      <c r="R650" s="7" t="b">
        <v>1</v>
      </c>
      <c r="S650" s="7" t="s">
        <v>19</v>
      </c>
      <c r="T650" s="7" t="b">
        <v>1</v>
      </c>
      <c r="U650" s="11">
        <v>40</v>
      </c>
      <c r="V650" s="11" t="s">
        <v>20</v>
      </c>
      <c r="W650" s="12">
        <v>1.55</v>
      </c>
      <c r="X650" s="12">
        <f t="shared" si="123"/>
        <v>1.3</v>
      </c>
      <c r="Y650" s="13"/>
      <c r="Z650" s="7">
        <f t="shared" si="126"/>
        <v>10</v>
      </c>
      <c r="AA650">
        <f t="shared" si="127"/>
        <v>10</v>
      </c>
      <c r="AB650">
        <f t="shared" si="128"/>
        <v>0</v>
      </c>
      <c r="AC650">
        <f t="shared" si="129"/>
        <v>10</v>
      </c>
      <c r="AD650" s="7">
        <f t="shared" si="130"/>
        <v>80</v>
      </c>
      <c r="AE650" s="7" t="str">
        <f t="shared" si="131"/>
        <v>HT Under 1.5 Goals</v>
      </c>
      <c r="AF650" s="14"/>
      <c r="AG650" s="14" t="str">
        <f t="shared" si="132"/>
        <v>HT Under 1.5 Goals</v>
      </c>
      <c r="AH650" s="14" t="str">
        <f t="shared" si="133"/>
        <v>WON</v>
      </c>
      <c r="AI650" s="14"/>
      <c r="AJ650" s="14" t="str">
        <f t="shared" si="124"/>
        <v>WON</v>
      </c>
      <c r="AL650" s="7" t="str">
        <f t="shared" si="134"/>
        <v>…</v>
      </c>
      <c r="AM650" s="21">
        <f t="shared" si="125"/>
        <v>71.0625</v>
      </c>
    </row>
    <row r="651" spans="3:39">
      <c r="D651" s="10" t="s">
        <v>285</v>
      </c>
      <c r="E651" s="6" t="s">
        <v>143</v>
      </c>
      <c r="F651" s="10" t="s">
        <v>408</v>
      </c>
      <c r="G651" s="7" t="s">
        <v>4</v>
      </c>
      <c r="H651" s="10" t="s">
        <v>1021</v>
      </c>
      <c r="I651" s="7">
        <v>35</v>
      </c>
      <c r="J651" s="7">
        <v>46</v>
      </c>
      <c r="K651" s="7">
        <v>19</v>
      </c>
      <c r="L651" s="7" t="s">
        <v>16</v>
      </c>
      <c r="M651" s="7">
        <v>1</v>
      </c>
      <c r="N651" s="7">
        <v>16</v>
      </c>
      <c r="O651" s="6" t="s">
        <v>47</v>
      </c>
      <c r="P651" s="6" t="s">
        <v>75</v>
      </c>
      <c r="Q651" s="7">
        <v>46</v>
      </c>
      <c r="R651" s="7" t="b">
        <v>1</v>
      </c>
      <c r="S651" s="7" t="s">
        <v>19</v>
      </c>
      <c r="T651" s="7" t="s">
        <v>19</v>
      </c>
      <c r="U651" s="11">
        <v>55</v>
      </c>
      <c r="V651" s="11" t="s">
        <v>48</v>
      </c>
      <c r="W651" s="12">
        <v>1.65</v>
      </c>
      <c r="X651" s="12">
        <f t="shared" si="123"/>
        <v>1.35</v>
      </c>
      <c r="Y651" s="13"/>
      <c r="Z651" s="7">
        <f t="shared" si="126"/>
        <v>0</v>
      </c>
      <c r="AA651">
        <f t="shared" si="127"/>
        <v>0</v>
      </c>
      <c r="AB651">
        <f t="shared" si="128"/>
        <v>5</v>
      </c>
      <c r="AC651">
        <f t="shared" si="129"/>
        <v>0</v>
      </c>
      <c r="AD651" s="7">
        <f t="shared" si="130"/>
        <v>55</v>
      </c>
      <c r="AE651" s="7" t="str">
        <f t="shared" si="131"/>
        <v>HT Over 0.5 Goals</v>
      </c>
      <c r="AF651" s="14"/>
      <c r="AG651" s="14" t="str">
        <f t="shared" si="132"/>
        <v>HT Under 1.5 Goals</v>
      </c>
      <c r="AH651" s="14" t="str">
        <f t="shared" si="133"/>
        <v>WON</v>
      </c>
      <c r="AI651" s="14"/>
      <c r="AJ651" s="14" t="str">
        <f t="shared" si="124"/>
        <v>WON</v>
      </c>
      <c r="AL651" s="7" t="str">
        <f t="shared" si="134"/>
        <v>…</v>
      </c>
      <c r="AM651" s="21">
        <f t="shared" si="125"/>
        <v>51</v>
      </c>
    </row>
    <row r="652" spans="3:39">
      <c r="D652" s="10" t="s">
        <v>285</v>
      </c>
      <c r="E652" s="6" t="s">
        <v>143</v>
      </c>
      <c r="F652" s="10" t="s">
        <v>287</v>
      </c>
      <c r="G652" s="7" t="s">
        <v>4</v>
      </c>
      <c r="H652" s="10" t="s">
        <v>1022</v>
      </c>
      <c r="I652" s="7">
        <v>11</v>
      </c>
      <c r="J652" s="7">
        <v>46</v>
      </c>
      <c r="K652" s="7">
        <v>42</v>
      </c>
      <c r="L652" s="7" t="s">
        <v>16</v>
      </c>
      <c r="M652" s="7">
        <v>2</v>
      </c>
      <c r="N652" s="7">
        <v>31</v>
      </c>
      <c r="O652" s="6" t="s">
        <v>24</v>
      </c>
      <c r="P652" s="6" t="s">
        <v>120</v>
      </c>
      <c r="Q652" s="7">
        <v>46</v>
      </c>
      <c r="R652" s="7" t="b">
        <v>1</v>
      </c>
      <c r="S652" s="7" t="s">
        <v>19</v>
      </c>
      <c r="T652" s="7" t="s">
        <v>19</v>
      </c>
      <c r="U652" s="11">
        <v>44</v>
      </c>
      <c r="V652" s="11" t="s">
        <v>48</v>
      </c>
      <c r="W652" s="12">
        <v>1.65</v>
      </c>
      <c r="X652" s="12">
        <f t="shared" si="123"/>
        <v>1.35</v>
      </c>
      <c r="Y652" s="13"/>
      <c r="Z652" s="7">
        <f t="shared" si="126"/>
        <v>0</v>
      </c>
      <c r="AA652">
        <f t="shared" si="127"/>
        <v>0</v>
      </c>
      <c r="AB652">
        <f t="shared" si="128"/>
        <v>0</v>
      </c>
      <c r="AC652">
        <f t="shared" si="129"/>
        <v>0</v>
      </c>
      <c r="AD652" s="7">
        <f t="shared" si="130"/>
        <v>50</v>
      </c>
      <c r="AE652" s="7" t="str">
        <f t="shared" si="131"/>
        <v>HT Over 0.5 Goals</v>
      </c>
      <c r="AF652" s="14"/>
      <c r="AG652" s="14" t="str">
        <f t="shared" si="132"/>
        <v>HT Under 1.5 Goals</v>
      </c>
      <c r="AH652" s="14" t="str">
        <f t="shared" si="133"/>
        <v>LOST</v>
      </c>
      <c r="AI652" s="14"/>
      <c r="AJ652" s="14" t="str">
        <f t="shared" si="124"/>
        <v>LOST</v>
      </c>
      <c r="AL652" s="7" t="str">
        <f t="shared" si="134"/>
        <v>…</v>
      </c>
      <c r="AM652" s="21">
        <f t="shared" si="125"/>
        <v>40</v>
      </c>
    </row>
    <row r="653" spans="3:39">
      <c r="D653" s="10" t="s">
        <v>66</v>
      </c>
      <c r="E653" s="6" t="s">
        <v>152</v>
      </c>
      <c r="F653" s="10" t="s">
        <v>1023</v>
      </c>
      <c r="G653" s="7" t="s">
        <v>4</v>
      </c>
      <c r="H653" s="10" t="s">
        <v>67</v>
      </c>
      <c r="I653" s="7">
        <v>32</v>
      </c>
      <c r="J653" s="7">
        <v>50</v>
      </c>
      <c r="K653" s="7">
        <v>18</v>
      </c>
      <c r="L653" s="7" t="s">
        <v>16</v>
      </c>
      <c r="M653" s="7">
        <v>1</v>
      </c>
      <c r="N653" s="7">
        <v>14</v>
      </c>
      <c r="O653" s="6" t="s">
        <v>47</v>
      </c>
      <c r="P653" s="6" t="s">
        <v>69</v>
      </c>
      <c r="Q653" s="7">
        <v>50</v>
      </c>
      <c r="R653" s="7" t="b">
        <v>1</v>
      </c>
      <c r="S653" s="7" t="s">
        <v>19</v>
      </c>
      <c r="T653" s="7" t="s">
        <v>19</v>
      </c>
      <c r="U653" s="11">
        <v>37</v>
      </c>
      <c r="V653" s="11" t="s">
        <v>48</v>
      </c>
      <c r="W653" s="12">
        <v>1.7</v>
      </c>
      <c r="X653" s="12">
        <f t="shared" si="123"/>
        <v>1.35</v>
      </c>
      <c r="Y653" s="13"/>
      <c r="Z653" s="7">
        <f t="shared" si="126"/>
        <v>0</v>
      </c>
      <c r="AA653">
        <f t="shared" si="127"/>
        <v>5</v>
      </c>
      <c r="AB653">
        <f t="shared" si="128"/>
        <v>0</v>
      </c>
      <c r="AC653">
        <f t="shared" si="129"/>
        <v>0</v>
      </c>
      <c r="AD653" s="7">
        <f t="shared" si="130"/>
        <v>55</v>
      </c>
      <c r="AE653" s="7" t="str">
        <f t="shared" si="131"/>
        <v>HT Over 0.5 Goals</v>
      </c>
      <c r="AF653" s="14"/>
      <c r="AG653" s="14" t="str">
        <f t="shared" si="132"/>
        <v>HT Under 1.5 Goals</v>
      </c>
      <c r="AH653" s="14" t="str">
        <f t="shared" si="133"/>
        <v>WON</v>
      </c>
      <c r="AI653" s="14"/>
      <c r="AJ653" s="14" t="str">
        <f t="shared" si="124"/>
        <v>WON</v>
      </c>
      <c r="AL653" s="7" t="str">
        <f t="shared" si="134"/>
        <v>…</v>
      </c>
      <c r="AM653" s="21">
        <f t="shared" si="125"/>
        <v>56.625</v>
      </c>
    </row>
    <row r="654" spans="3:39">
      <c r="D654" s="10" t="s">
        <v>409</v>
      </c>
      <c r="E654" s="6" t="s">
        <v>152</v>
      </c>
      <c r="F654" s="10" t="s">
        <v>786</v>
      </c>
      <c r="G654" s="7" t="s">
        <v>4</v>
      </c>
      <c r="H654" s="10" t="s">
        <v>411</v>
      </c>
      <c r="I654" s="7">
        <v>25</v>
      </c>
      <c r="J654" s="7">
        <v>64</v>
      </c>
      <c r="K654" s="7">
        <v>11</v>
      </c>
      <c r="L654" s="7" t="s">
        <v>16</v>
      </c>
      <c r="M654" s="7">
        <v>1</v>
      </c>
      <c r="N654" s="7">
        <v>14</v>
      </c>
      <c r="O654" s="6" t="s">
        <v>24</v>
      </c>
      <c r="P654" s="6" t="s">
        <v>75</v>
      </c>
      <c r="Q654" s="7" t="b">
        <v>1</v>
      </c>
      <c r="R654" s="7" t="b">
        <v>1</v>
      </c>
      <c r="S654" s="7" t="s">
        <v>19</v>
      </c>
      <c r="T654" s="7" t="s">
        <v>19</v>
      </c>
      <c r="U654" s="11">
        <v>67</v>
      </c>
      <c r="V654" s="11" t="s">
        <v>48</v>
      </c>
      <c r="W654" s="12">
        <v>1.55</v>
      </c>
      <c r="X654" s="12">
        <f t="shared" si="123"/>
        <v>1.3</v>
      </c>
      <c r="Y654" s="13"/>
      <c r="Z654" s="7">
        <f t="shared" si="126"/>
        <v>10</v>
      </c>
      <c r="AA654">
        <f t="shared" si="127"/>
        <v>5</v>
      </c>
      <c r="AB654">
        <f t="shared" si="128"/>
        <v>10</v>
      </c>
      <c r="AC654">
        <f t="shared" si="129"/>
        <v>0</v>
      </c>
      <c r="AD654" s="7">
        <f t="shared" si="130"/>
        <v>75</v>
      </c>
      <c r="AE654" s="7" t="str">
        <f t="shared" si="131"/>
        <v>HT Under 1.5 Goals</v>
      </c>
      <c r="AF654" s="14"/>
      <c r="AG654" s="14" t="str">
        <f t="shared" si="132"/>
        <v>HT Under 1.5 Goals</v>
      </c>
      <c r="AH654" s="14" t="str">
        <f t="shared" si="133"/>
        <v>WON</v>
      </c>
      <c r="AI654" s="14"/>
      <c r="AJ654" s="14" t="str">
        <f t="shared" si="124"/>
        <v>WON</v>
      </c>
      <c r="AL654" s="7" t="str">
        <f t="shared" si="134"/>
        <v>…</v>
      </c>
      <c r="AM654" s="21">
        <f t="shared" si="125"/>
        <v>74.400000000000006</v>
      </c>
    </row>
    <row r="655" spans="3:39">
      <c r="C655" t="s">
        <v>11</v>
      </c>
      <c r="D655" s="10" t="s">
        <v>62</v>
      </c>
      <c r="E655" s="6" t="s">
        <v>289</v>
      </c>
      <c r="F655" s="10" t="s">
        <v>551</v>
      </c>
      <c r="G655" s="7" t="s">
        <v>4</v>
      </c>
      <c r="H655" s="10" t="s">
        <v>1024</v>
      </c>
      <c r="I655" s="7">
        <v>29</v>
      </c>
      <c r="J655" s="7">
        <v>44</v>
      </c>
      <c r="K655" s="7">
        <v>27</v>
      </c>
      <c r="L655" s="7" t="s">
        <v>16</v>
      </c>
      <c r="M655" s="7" t="s">
        <v>16</v>
      </c>
      <c r="N655" s="7">
        <v>2</v>
      </c>
      <c r="O655" s="6" t="s">
        <v>47</v>
      </c>
      <c r="P655" s="6" t="s">
        <v>69</v>
      </c>
      <c r="Q655" s="7">
        <v>44</v>
      </c>
      <c r="R655" s="7" t="b">
        <v>1</v>
      </c>
      <c r="S655" s="7" t="b">
        <v>1</v>
      </c>
      <c r="T655" s="7" t="b">
        <v>1</v>
      </c>
      <c r="U655" s="11">
        <v>56</v>
      </c>
      <c r="V655" s="11" t="s">
        <v>20</v>
      </c>
      <c r="W655" s="12">
        <v>1.6</v>
      </c>
      <c r="X655" s="12">
        <f t="shared" si="123"/>
        <v>1.3</v>
      </c>
      <c r="Y655" s="13"/>
      <c r="Z655" s="7">
        <f t="shared" si="126"/>
        <v>0</v>
      </c>
      <c r="AA655">
        <f t="shared" si="127"/>
        <v>10</v>
      </c>
      <c r="AB655">
        <f t="shared" si="128"/>
        <v>5</v>
      </c>
      <c r="AC655">
        <f t="shared" si="129"/>
        <v>10</v>
      </c>
      <c r="AD655" s="7">
        <f t="shared" si="130"/>
        <v>75</v>
      </c>
      <c r="AE655" s="7" t="str">
        <f t="shared" si="131"/>
        <v>HT Under 1.5 Goals</v>
      </c>
      <c r="AF655" s="14"/>
      <c r="AG655" s="14" t="str">
        <f t="shared" si="132"/>
        <v>HT Under 1.5 Goals</v>
      </c>
      <c r="AH655" s="14" t="str">
        <f t="shared" si="133"/>
        <v>WON</v>
      </c>
      <c r="AI655" s="14"/>
      <c r="AJ655" s="14" t="str">
        <f t="shared" si="124"/>
        <v>WON</v>
      </c>
      <c r="AL655" s="7" t="str">
        <f t="shared" si="134"/>
        <v>…</v>
      </c>
      <c r="AM655" s="21">
        <f t="shared" si="125"/>
        <v>69.2</v>
      </c>
    </row>
    <row r="656" spans="3:39">
      <c r="C656" t="s">
        <v>11</v>
      </c>
      <c r="D656" s="10" t="s">
        <v>417</v>
      </c>
      <c r="E656" s="6" t="s">
        <v>164</v>
      </c>
      <c r="F656" s="10" t="s">
        <v>1025</v>
      </c>
      <c r="G656" s="7" t="s">
        <v>4</v>
      </c>
      <c r="H656" s="10" t="s">
        <v>809</v>
      </c>
      <c r="I656" s="7">
        <v>14</v>
      </c>
      <c r="J656" s="7">
        <v>52</v>
      </c>
      <c r="K656" s="7">
        <v>35</v>
      </c>
      <c r="L656" s="7" t="s">
        <v>16</v>
      </c>
      <c r="M656" s="7">
        <v>2</v>
      </c>
      <c r="N656" s="7">
        <v>21</v>
      </c>
      <c r="O656" s="6" t="s">
        <v>69</v>
      </c>
      <c r="P656" s="6" t="s">
        <v>298</v>
      </c>
      <c r="Q656" s="7">
        <v>52</v>
      </c>
      <c r="R656" s="7" t="b">
        <v>1</v>
      </c>
      <c r="S656" s="7" t="s">
        <v>19</v>
      </c>
      <c r="T656" s="7" t="s">
        <v>19</v>
      </c>
      <c r="U656" s="11">
        <v>52</v>
      </c>
      <c r="V656" s="11" t="s">
        <v>48</v>
      </c>
      <c r="W656" s="12">
        <v>1.55</v>
      </c>
      <c r="X656" s="12">
        <f t="shared" si="123"/>
        <v>1.3</v>
      </c>
      <c r="Y656" s="13"/>
      <c r="Z656" s="7">
        <f t="shared" si="126"/>
        <v>0</v>
      </c>
      <c r="AA656">
        <f t="shared" si="127"/>
        <v>0</v>
      </c>
      <c r="AB656">
        <f t="shared" si="128"/>
        <v>5</v>
      </c>
      <c r="AC656">
        <f t="shared" si="129"/>
        <v>0</v>
      </c>
      <c r="AD656" s="7">
        <f t="shared" si="130"/>
        <v>55</v>
      </c>
      <c r="AE656" s="7" t="str">
        <f t="shared" si="131"/>
        <v>HT Over 0.5 Goals</v>
      </c>
      <c r="AF656" s="14"/>
      <c r="AG656" s="14" t="str">
        <f t="shared" si="132"/>
        <v>HT Over 0.5 Goals</v>
      </c>
      <c r="AH656" s="14" t="str">
        <f t="shared" si="133"/>
        <v>WON</v>
      </c>
      <c r="AI656" s="14"/>
      <c r="AJ656" s="14" t="str">
        <f t="shared" si="124"/>
        <v>WON</v>
      </c>
      <c r="AL656" s="7" t="str">
        <f t="shared" si="134"/>
        <v>…</v>
      </c>
      <c r="AM656" s="21">
        <f t="shared" si="125"/>
        <v>66.650000000000006</v>
      </c>
    </row>
    <row r="657" spans="3:39">
      <c r="C657" t="s">
        <v>11</v>
      </c>
      <c r="D657" s="10" t="s">
        <v>294</v>
      </c>
      <c r="E657" s="6" t="s">
        <v>164</v>
      </c>
      <c r="F657" s="10" t="s">
        <v>421</v>
      </c>
      <c r="G657" s="7" t="s">
        <v>4</v>
      </c>
      <c r="H657" s="10" t="s">
        <v>425</v>
      </c>
      <c r="I657" s="7">
        <v>39</v>
      </c>
      <c r="J657" s="7">
        <v>47</v>
      </c>
      <c r="K657" s="7">
        <v>15</v>
      </c>
      <c r="L657" s="7" t="s">
        <v>16</v>
      </c>
      <c r="M657" s="7">
        <v>2</v>
      </c>
      <c r="N657" s="7">
        <v>24</v>
      </c>
      <c r="O657" s="6" t="s">
        <v>24</v>
      </c>
      <c r="P657" s="6" t="s">
        <v>305</v>
      </c>
      <c r="Q657" s="7">
        <v>47</v>
      </c>
      <c r="R657" s="7" t="b">
        <v>1</v>
      </c>
      <c r="S657" s="7" t="s">
        <v>19</v>
      </c>
      <c r="T657" s="7" t="s">
        <v>19</v>
      </c>
      <c r="U657" s="11">
        <v>65</v>
      </c>
      <c r="V657" s="11" t="s">
        <v>20</v>
      </c>
      <c r="W657" s="12">
        <v>1.65</v>
      </c>
      <c r="X657" s="12">
        <f t="shared" si="123"/>
        <v>1.35</v>
      </c>
      <c r="Y657" s="13"/>
      <c r="Z657" s="7">
        <f t="shared" si="126"/>
        <v>0</v>
      </c>
      <c r="AA657">
        <f t="shared" si="127"/>
        <v>0</v>
      </c>
      <c r="AB657">
        <f t="shared" si="128"/>
        <v>10</v>
      </c>
      <c r="AC657">
        <f t="shared" si="129"/>
        <v>10</v>
      </c>
      <c r="AD657" s="7">
        <f t="shared" si="130"/>
        <v>70</v>
      </c>
      <c r="AE657" s="7" t="str">
        <f t="shared" si="131"/>
        <v>HT Under 1.5 Goals</v>
      </c>
      <c r="AF657" s="14"/>
      <c r="AG657" s="14" t="str">
        <f t="shared" si="132"/>
        <v>HT Under 1.5 Goals</v>
      </c>
      <c r="AH657" s="14" t="str">
        <f t="shared" si="133"/>
        <v>WON</v>
      </c>
      <c r="AI657" s="14"/>
      <c r="AJ657" s="14" t="str">
        <f t="shared" si="124"/>
        <v>WON</v>
      </c>
      <c r="AL657" s="7" t="str">
        <f t="shared" si="134"/>
        <v>…</v>
      </c>
      <c r="AM657" s="21">
        <f t="shared" si="125"/>
        <v>53</v>
      </c>
    </row>
    <row r="658" spans="3:39">
      <c r="C658" t="s">
        <v>11</v>
      </c>
      <c r="D658" s="10" t="s">
        <v>294</v>
      </c>
      <c r="E658" s="6" t="s">
        <v>164</v>
      </c>
      <c r="F658" s="10" t="s">
        <v>426</v>
      </c>
      <c r="G658" s="7" t="s">
        <v>4</v>
      </c>
      <c r="H658" s="10" t="s">
        <v>812</v>
      </c>
      <c r="I658" s="7">
        <v>23</v>
      </c>
      <c r="J658" s="7">
        <v>54</v>
      </c>
      <c r="K658" s="7">
        <v>23</v>
      </c>
      <c r="L658" s="7" t="s">
        <v>16</v>
      </c>
      <c r="M658" s="7" t="s">
        <v>16</v>
      </c>
      <c r="N658" s="7">
        <v>0</v>
      </c>
      <c r="O658" s="6" t="s">
        <v>24</v>
      </c>
      <c r="P658" s="6" t="s">
        <v>69</v>
      </c>
      <c r="Q658" s="7" t="b">
        <v>1</v>
      </c>
      <c r="R658" s="7" t="b">
        <v>1</v>
      </c>
      <c r="S658" s="7" t="b">
        <v>1</v>
      </c>
      <c r="T658" s="7" t="b">
        <v>1</v>
      </c>
      <c r="U658" s="11">
        <v>48</v>
      </c>
      <c r="V658" s="11" t="s">
        <v>20</v>
      </c>
      <c r="W658" s="12">
        <v>1.55</v>
      </c>
      <c r="X658" s="12">
        <f t="shared" si="123"/>
        <v>1.3</v>
      </c>
      <c r="Y658" s="13"/>
      <c r="Z658" s="7">
        <f t="shared" si="126"/>
        <v>10</v>
      </c>
      <c r="AA658">
        <f t="shared" si="127"/>
        <v>10</v>
      </c>
      <c r="AB658">
        <f t="shared" si="128"/>
        <v>0</v>
      </c>
      <c r="AC658">
        <f t="shared" si="129"/>
        <v>10</v>
      </c>
      <c r="AD658" s="7">
        <f t="shared" si="130"/>
        <v>80</v>
      </c>
      <c r="AE658" s="7" t="str">
        <f t="shared" si="131"/>
        <v>HT Under 1.5 Goals</v>
      </c>
      <c r="AF658" s="14"/>
      <c r="AG658" s="14" t="str">
        <f t="shared" si="132"/>
        <v>HT Under 1.5 Goals</v>
      </c>
      <c r="AH658" s="14" t="str">
        <f t="shared" si="133"/>
        <v>WON</v>
      </c>
      <c r="AI658" s="14"/>
      <c r="AJ658" s="14" t="str">
        <f t="shared" si="124"/>
        <v>WON</v>
      </c>
      <c r="AL658" s="7" t="str">
        <f t="shared" si="134"/>
        <v>Prime</v>
      </c>
      <c r="AM658" s="21">
        <f t="shared" si="125"/>
        <v>76.875</v>
      </c>
    </row>
    <row r="659" spans="3:39">
      <c r="C659" t="s">
        <v>11</v>
      </c>
      <c r="D659" s="10" t="s">
        <v>294</v>
      </c>
      <c r="E659" s="6" t="s">
        <v>164</v>
      </c>
      <c r="F659" s="10" t="s">
        <v>420</v>
      </c>
      <c r="G659" s="7" t="s">
        <v>4</v>
      </c>
      <c r="H659" s="10" t="s">
        <v>295</v>
      </c>
      <c r="I659" s="7">
        <v>25</v>
      </c>
      <c r="J659" s="7">
        <v>67</v>
      </c>
      <c r="K659" s="7">
        <v>7</v>
      </c>
      <c r="L659" s="7" t="s">
        <v>16</v>
      </c>
      <c r="M659" s="7">
        <v>1</v>
      </c>
      <c r="N659" s="7">
        <v>18</v>
      </c>
      <c r="O659" s="6" t="s">
        <v>24</v>
      </c>
      <c r="P659" s="6" t="s">
        <v>69</v>
      </c>
      <c r="Q659" s="7" t="b">
        <v>1</v>
      </c>
      <c r="R659" s="7" t="b">
        <v>1</v>
      </c>
      <c r="S659" s="7" t="s">
        <v>19</v>
      </c>
      <c r="T659" s="7" t="s">
        <v>19</v>
      </c>
      <c r="U659" s="11">
        <v>63</v>
      </c>
      <c r="V659" s="11" t="s">
        <v>20</v>
      </c>
      <c r="W659" s="12">
        <v>1.65</v>
      </c>
      <c r="X659" s="12">
        <f t="shared" si="123"/>
        <v>1.35</v>
      </c>
      <c r="Y659" s="13"/>
      <c r="Z659" s="7">
        <f t="shared" si="126"/>
        <v>10</v>
      </c>
      <c r="AA659">
        <f t="shared" si="127"/>
        <v>0</v>
      </c>
      <c r="AB659">
        <f t="shared" si="128"/>
        <v>10</v>
      </c>
      <c r="AC659">
        <f t="shared" si="129"/>
        <v>10</v>
      </c>
      <c r="AD659" s="7">
        <f t="shared" si="130"/>
        <v>80</v>
      </c>
      <c r="AE659" s="7" t="str">
        <f t="shared" si="131"/>
        <v>HT Under 1.5 Goals</v>
      </c>
      <c r="AF659" s="14"/>
      <c r="AG659" s="14" t="str">
        <f t="shared" si="132"/>
        <v>HT Under 1.5 Goals</v>
      </c>
      <c r="AH659" s="14" t="str">
        <f t="shared" si="133"/>
        <v>WON</v>
      </c>
      <c r="AI659" s="14"/>
      <c r="AJ659" s="14" t="str">
        <f t="shared" si="124"/>
        <v>WON</v>
      </c>
      <c r="AL659" s="7" t="str">
        <f t="shared" si="134"/>
        <v>…</v>
      </c>
      <c r="AM659" s="21">
        <f t="shared" si="125"/>
        <v>73.537499999999994</v>
      </c>
    </row>
    <row r="660" spans="3:39">
      <c r="C660" t="s">
        <v>11</v>
      </c>
      <c r="D660" s="10" t="s">
        <v>294</v>
      </c>
      <c r="E660" s="6" t="s">
        <v>164</v>
      </c>
      <c r="F660" s="10" t="s">
        <v>296</v>
      </c>
      <c r="G660" s="7" t="s">
        <v>4</v>
      </c>
      <c r="H660" s="10" t="s">
        <v>523</v>
      </c>
      <c r="I660" s="7">
        <v>26</v>
      </c>
      <c r="J660" s="7">
        <v>67</v>
      </c>
      <c r="K660" s="7">
        <v>8</v>
      </c>
      <c r="L660" s="7" t="s">
        <v>16</v>
      </c>
      <c r="M660" s="7" t="s">
        <v>16</v>
      </c>
      <c r="N660" s="7">
        <v>18</v>
      </c>
      <c r="O660" s="6" t="s">
        <v>47</v>
      </c>
      <c r="P660" s="6" t="s">
        <v>47</v>
      </c>
      <c r="Q660" s="7" t="b">
        <v>1</v>
      </c>
      <c r="R660" s="7" t="b">
        <v>1</v>
      </c>
      <c r="S660" s="7" t="b">
        <v>1</v>
      </c>
      <c r="T660" s="7" t="s">
        <v>19</v>
      </c>
      <c r="U660" s="11">
        <v>63</v>
      </c>
      <c r="V660" s="11" t="s">
        <v>20</v>
      </c>
      <c r="W660" s="12">
        <v>1.55</v>
      </c>
      <c r="X660" s="12">
        <f t="shared" si="123"/>
        <v>1.3</v>
      </c>
      <c r="Y660" s="13"/>
      <c r="Z660" s="7">
        <f t="shared" si="126"/>
        <v>10</v>
      </c>
      <c r="AA660">
        <f t="shared" si="127"/>
        <v>0</v>
      </c>
      <c r="AB660">
        <f t="shared" si="128"/>
        <v>10</v>
      </c>
      <c r="AC660">
        <f t="shared" si="129"/>
        <v>10</v>
      </c>
      <c r="AD660" s="7">
        <f t="shared" si="130"/>
        <v>80</v>
      </c>
      <c r="AE660" s="7" t="str">
        <f t="shared" si="131"/>
        <v>HT Under 1.5 Goals</v>
      </c>
      <c r="AF660" s="14"/>
      <c r="AG660" s="14" t="str">
        <f t="shared" si="132"/>
        <v>HT Under 1.5 Goals</v>
      </c>
      <c r="AH660" s="14" t="str">
        <f t="shared" si="133"/>
        <v>WON</v>
      </c>
      <c r="AI660" s="14"/>
      <c r="AJ660" s="14" t="str">
        <f t="shared" si="124"/>
        <v>WON</v>
      </c>
      <c r="AL660" s="7" t="str">
        <f t="shared" si="134"/>
        <v>…</v>
      </c>
      <c r="AM660" s="21">
        <f t="shared" si="125"/>
        <v>78.537499999999994</v>
      </c>
    </row>
    <row r="661" spans="3:39">
      <c r="D661" s="10" t="s">
        <v>430</v>
      </c>
      <c r="E661" s="6" t="s">
        <v>167</v>
      </c>
      <c r="F661" s="10" t="s">
        <v>431</v>
      </c>
      <c r="G661" s="7" t="s">
        <v>4</v>
      </c>
      <c r="H661" s="10" t="s">
        <v>723</v>
      </c>
      <c r="I661" s="7">
        <v>23</v>
      </c>
      <c r="J661" s="7">
        <v>64</v>
      </c>
      <c r="K661" s="7">
        <v>13</v>
      </c>
      <c r="L661" s="7" t="s">
        <v>16</v>
      </c>
      <c r="M661" s="7" t="s">
        <v>16</v>
      </c>
      <c r="N661" s="7">
        <v>10</v>
      </c>
      <c r="O661" s="6" t="s">
        <v>120</v>
      </c>
      <c r="P661" s="6" t="s">
        <v>61</v>
      </c>
      <c r="Q661" s="7" t="b">
        <v>1</v>
      </c>
      <c r="R661" s="7" t="b">
        <v>1</v>
      </c>
      <c r="S661" s="7" t="b">
        <v>1</v>
      </c>
      <c r="T661" s="7" t="s">
        <v>19</v>
      </c>
      <c r="U661" s="11">
        <v>67</v>
      </c>
      <c r="V661" s="11" t="s">
        <v>20</v>
      </c>
      <c r="W661" s="12">
        <v>1.5</v>
      </c>
      <c r="X661" s="12">
        <f t="shared" si="123"/>
        <v>1.3</v>
      </c>
      <c r="Y661" s="13"/>
      <c r="Z661" s="7">
        <f t="shared" si="126"/>
        <v>10</v>
      </c>
      <c r="AA661">
        <f t="shared" si="127"/>
        <v>5</v>
      </c>
      <c r="AB661">
        <f t="shared" si="128"/>
        <v>10</v>
      </c>
      <c r="AC661">
        <f t="shared" si="129"/>
        <v>10</v>
      </c>
      <c r="AD661" s="7">
        <f t="shared" si="130"/>
        <v>85</v>
      </c>
      <c r="AE661" s="7" t="str">
        <f t="shared" si="131"/>
        <v>HT Under 1.5 Goals</v>
      </c>
      <c r="AF661" s="14"/>
      <c r="AG661" s="14" t="str">
        <f t="shared" si="132"/>
        <v>HT Under 1.5 Goals</v>
      </c>
      <c r="AH661" s="14" t="str">
        <f t="shared" si="133"/>
        <v>WON</v>
      </c>
      <c r="AI661" s="14"/>
      <c r="AJ661" s="14" t="str">
        <f t="shared" si="124"/>
        <v>WON</v>
      </c>
      <c r="AL661" s="7" t="str">
        <f t="shared" si="134"/>
        <v>…</v>
      </c>
      <c r="AM661" s="21">
        <f t="shared" si="125"/>
        <v>83.4</v>
      </c>
    </row>
    <row r="662" spans="3:39">
      <c r="D662" s="10" t="s">
        <v>438</v>
      </c>
      <c r="E662" s="6" t="s">
        <v>874</v>
      </c>
      <c r="F662" s="10" t="s">
        <v>1026</v>
      </c>
      <c r="G662" s="7" t="s">
        <v>4</v>
      </c>
      <c r="H662" s="10" t="s">
        <v>1027</v>
      </c>
      <c r="I662" s="7">
        <v>40</v>
      </c>
      <c r="J662" s="7">
        <v>45</v>
      </c>
      <c r="K662" s="7">
        <v>15</v>
      </c>
      <c r="L662" s="7" t="s">
        <v>16</v>
      </c>
      <c r="M662" s="7">
        <v>1</v>
      </c>
      <c r="N662" s="7">
        <v>25</v>
      </c>
      <c r="O662" s="6" t="s">
        <v>33</v>
      </c>
      <c r="P662" s="6" t="s">
        <v>298</v>
      </c>
      <c r="Q662" s="7">
        <v>45</v>
      </c>
      <c r="R662" s="7" t="b">
        <v>1</v>
      </c>
      <c r="S662" s="7" t="s">
        <v>19</v>
      </c>
      <c r="T662" s="7" t="s">
        <v>19</v>
      </c>
      <c r="U662" s="11">
        <v>48</v>
      </c>
      <c r="V662" s="11" t="s">
        <v>48</v>
      </c>
      <c r="W662" s="12">
        <v>1.75</v>
      </c>
      <c r="X662" s="12">
        <f t="shared" si="123"/>
        <v>1.4</v>
      </c>
      <c r="Y662" s="13"/>
      <c r="Z662" s="7">
        <f t="shared" si="126"/>
        <v>0</v>
      </c>
      <c r="AA662">
        <f t="shared" si="127"/>
        <v>0</v>
      </c>
      <c r="AB662">
        <f t="shared" si="128"/>
        <v>0</v>
      </c>
      <c r="AC662">
        <f t="shared" si="129"/>
        <v>0</v>
      </c>
      <c r="AD662" s="7">
        <f t="shared" si="130"/>
        <v>50</v>
      </c>
      <c r="AE662" s="7" t="str">
        <f t="shared" si="131"/>
        <v>HT Over 0.5 Goals</v>
      </c>
      <c r="AF662" s="14"/>
      <c r="AG662" s="14" t="str">
        <f t="shared" si="132"/>
        <v>HT Over 0.5 Goals</v>
      </c>
      <c r="AH662" s="14" t="str">
        <f t="shared" si="133"/>
        <v>WON</v>
      </c>
      <c r="AI662" s="14"/>
      <c r="AJ662" s="14" t="str">
        <f t="shared" si="124"/>
        <v>WON</v>
      </c>
      <c r="AL662" s="7" t="str">
        <f t="shared" si="134"/>
        <v>…</v>
      </c>
      <c r="AM662" s="21">
        <f t="shared" si="125"/>
        <v>40</v>
      </c>
    </row>
    <row r="663" spans="3:39">
      <c r="D663" s="10" t="s">
        <v>409</v>
      </c>
      <c r="E663" s="6" t="s">
        <v>874</v>
      </c>
      <c r="F663" s="10" t="s">
        <v>790</v>
      </c>
      <c r="G663" s="7" t="s">
        <v>4</v>
      </c>
      <c r="H663" s="10" t="s">
        <v>708</v>
      </c>
      <c r="I663" s="7">
        <v>24</v>
      </c>
      <c r="J663" s="7">
        <v>57</v>
      </c>
      <c r="K663" s="7">
        <v>19</v>
      </c>
      <c r="L663" s="7" t="s">
        <v>16</v>
      </c>
      <c r="M663" s="7">
        <v>1</v>
      </c>
      <c r="N663" s="7">
        <v>5</v>
      </c>
      <c r="O663" s="6" t="s">
        <v>24</v>
      </c>
      <c r="P663" s="6" t="s">
        <v>298</v>
      </c>
      <c r="Q663" s="7" t="b">
        <v>1</v>
      </c>
      <c r="R663" s="7" t="b">
        <v>1</v>
      </c>
      <c r="S663" s="7" t="s">
        <v>19</v>
      </c>
      <c r="T663" s="7" t="b">
        <v>1</v>
      </c>
      <c r="U663" s="11">
        <v>62</v>
      </c>
      <c r="V663" s="11" t="s">
        <v>48</v>
      </c>
      <c r="W663" s="12">
        <v>1.6</v>
      </c>
      <c r="X663" s="12">
        <f t="shared" si="123"/>
        <v>1.3</v>
      </c>
      <c r="Y663" s="13"/>
      <c r="Z663" s="7">
        <f t="shared" si="126"/>
        <v>10</v>
      </c>
      <c r="AA663">
        <f t="shared" si="127"/>
        <v>10</v>
      </c>
      <c r="AB663">
        <f t="shared" si="128"/>
        <v>10</v>
      </c>
      <c r="AC663">
        <f t="shared" si="129"/>
        <v>0</v>
      </c>
      <c r="AD663" s="7">
        <f t="shared" si="130"/>
        <v>80</v>
      </c>
      <c r="AE663" s="7" t="str">
        <f t="shared" si="131"/>
        <v>HT Under 1.5 Goals</v>
      </c>
      <c r="AF663" s="14"/>
      <c r="AG663" s="14" t="str">
        <f t="shared" si="132"/>
        <v>HT Under 1.5 Goals</v>
      </c>
      <c r="AH663" s="14" t="str">
        <f t="shared" si="133"/>
        <v>WON</v>
      </c>
      <c r="AI663" s="14"/>
      <c r="AJ663" s="14" t="str">
        <f t="shared" si="124"/>
        <v>WON</v>
      </c>
      <c r="AL663" s="7" t="str">
        <f t="shared" si="134"/>
        <v>…</v>
      </c>
      <c r="AM663" s="21">
        <f t="shared" si="125"/>
        <v>80.212500000000006</v>
      </c>
    </row>
    <row r="664" spans="3:39">
      <c r="C664" t="s">
        <v>11</v>
      </c>
      <c r="D664" s="10" t="s">
        <v>846</v>
      </c>
      <c r="E664" s="6" t="s">
        <v>877</v>
      </c>
      <c r="F664" s="10" t="s">
        <v>1028</v>
      </c>
      <c r="G664" s="7" t="s">
        <v>4</v>
      </c>
      <c r="H664" s="10" t="s">
        <v>1029</v>
      </c>
      <c r="I664" s="7">
        <v>44</v>
      </c>
      <c r="J664" s="7">
        <v>43</v>
      </c>
      <c r="K664" s="7">
        <v>13</v>
      </c>
      <c r="L664" s="7">
        <v>1</v>
      </c>
      <c r="M664" s="7">
        <v>1</v>
      </c>
      <c r="N664" s="7">
        <v>31</v>
      </c>
      <c r="O664" s="6" t="s">
        <v>24</v>
      </c>
      <c r="P664" s="6" t="s">
        <v>75</v>
      </c>
      <c r="Q664" s="7">
        <v>43</v>
      </c>
      <c r="R664" s="7" t="b">
        <v>0</v>
      </c>
      <c r="S664" s="7" t="s">
        <v>19</v>
      </c>
      <c r="T664" s="7" t="s">
        <v>19</v>
      </c>
      <c r="U664" s="11">
        <v>54</v>
      </c>
      <c r="V664" s="11" t="s">
        <v>48</v>
      </c>
      <c r="W664" s="12">
        <v>1.6</v>
      </c>
      <c r="X664" s="12">
        <f t="shared" si="123"/>
        <v>1.3</v>
      </c>
      <c r="Y664" s="13"/>
      <c r="Z664" s="7">
        <f t="shared" si="126"/>
        <v>0</v>
      </c>
      <c r="AA664">
        <f t="shared" si="127"/>
        <v>0</v>
      </c>
      <c r="AB664">
        <f t="shared" si="128"/>
        <v>5</v>
      </c>
      <c r="AC664">
        <f t="shared" si="129"/>
        <v>0</v>
      </c>
      <c r="AD664" s="7">
        <f t="shared" si="130"/>
        <v>55</v>
      </c>
      <c r="AE664" s="7" t="str">
        <f t="shared" si="131"/>
        <v>HT Over 0.5 Goals</v>
      </c>
      <c r="AF664" s="14"/>
      <c r="AG664" s="14" t="str">
        <f t="shared" si="132"/>
        <v>HT Under 1.5 Goals</v>
      </c>
      <c r="AH664" s="14" t="str">
        <f t="shared" si="133"/>
        <v>LOST</v>
      </c>
      <c r="AI664" s="14"/>
      <c r="AJ664" s="14" t="str">
        <f t="shared" si="124"/>
        <v>LOST</v>
      </c>
      <c r="AL664" s="7" t="str">
        <f t="shared" si="134"/>
        <v>…</v>
      </c>
      <c r="AM664" s="21">
        <f t="shared" si="125"/>
        <v>50.8</v>
      </c>
    </row>
    <row r="665" spans="3:39">
      <c r="F665" s="10"/>
      <c r="G665" s="7"/>
      <c r="H665" s="10"/>
      <c r="I665" s="7"/>
      <c r="J665" s="7"/>
      <c r="K665" s="7"/>
      <c r="L665" s="7"/>
      <c r="M665" s="7"/>
      <c r="N665" s="7"/>
      <c r="O665" s="6"/>
      <c r="P665" s="6"/>
      <c r="Q665" s="7"/>
      <c r="R665" s="7"/>
      <c r="S665" s="7"/>
      <c r="T665" s="7"/>
      <c r="U665" s="11"/>
      <c r="V665" s="11"/>
      <c r="W665" s="12"/>
      <c r="X665" s="12">
        <f t="shared" si="123"/>
        <v>1.25</v>
      </c>
      <c r="Y665" s="13"/>
      <c r="Z665" s="7">
        <f t="shared" si="126"/>
        <v>0</v>
      </c>
      <c r="AA665">
        <f t="shared" si="127"/>
        <v>10</v>
      </c>
      <c r="AB665">
        <f t="shared" si="128"/>
        <v>0</v>
      </c>
      <c r="AC665">
        <f t="shared" si="129"/>
        <v>0</v>
      </c>
      <c r="AD665" s="7">
        <f t="shared" si="130"/>
        <v>60</v>
      </c>
      <c r="AE665" s="7" t="str">
        <f t="shared" si="131"/>
        <v>HT Under 1.5 Goals</v>
      </c>
      <c r="AF665" s="14"/>
      <c r="AG665" s="14" t="str">
        <f t="shared" si="132"/>
        <v>HT Over 0.5 Goals</v>
      </c>
      <c r="AH665" s="14" t="str">
        <f t="shared" si="133"/>
        <v>LOST</v>
      </c>
      <c r="AI665" s="14"/>
      <c r="AJ665" s="14" t="str">
        <f t="shared" si="124"/>
        <v>LOST</v>
      </c>
      <c r="AL665" s="7" t="str">
        <f t="shared" si="134"/>
        <v>…</v>
      </c>
      <c r="AM665" s="21">
        <f t="shared" si="125"/>
        <v>55</v>
      </c>
    </row>
    <row r="666" spans="3:39">
      <c r="C666" s="2" t="s">
        <v>1097</v>
      </c>
      <c r="F666" s="10"/>
      <c r="G666" s="7"/>
      <c r="H666" s="10"/>
      <c r="I666" s="7"/>
      <c r="J666" s="7"/>
      <c r="K666" s="7"/>
      <c r="L666" s="7"/>
      <c r="M666" s="7"/>
      <c r="N666" s="7"/>
      <c r="O666" s="6"/>
      <c r="P666" s="6"/>
      <c r="Q666" s="7"/>
      <c r="R666" s="7"/>
      <c r="S666" s="7"/>
      <c r="T666" s="7"/>
      <c r="U666" s="11"/>
      <c r="V666" s="11"/>
      <c r="W666" s="12"/>
      <c r="X666" s="12">
        <f t="shared" si="123"/>
        <v>1.25</v>
      </c>
      <c r="Y666" s="13"/>
      <c r="Z666" s="7">
        <f t="shared" si="126"/>
        <v>0</v>
      </c>
      <c r="AA666">
        <f t="shared" si="127"/>
        <v>10</v>
      </c>
      <c r="AB666">
        <f t="shared" si="128"/>
        <v>0</v>
      </c>
      <c r="AC666">
        <f t="shared" si="129"/>
        <v>0</v>
      </c>
      <c r="AD666" s="7">
        <f t="shared" si="130"/>
        <v>60</v>
      </c>
      <c r="AE666" s="7" t="str">
        <f t="shared" si="131"/>
        <v>HT Under 1.5 Goals</v>
      </c>
      <c r="AF666" s="14"/>
      <c r="AG666" s="14" t="str">
        <f t="shared" si="132"/>
        <v>HT Over 0.5 Goals</v>
      </c>
      <c r="AH666" s="14" t="str">
        <f t="shared" si="133"/>
        <v>LOST</v>
      </c>
      <c r="AI666" s="14"/>
      <c r="AJ666" s="14" t="str">
        <f t="shared" si="124"/>
        <v>LOST</v>
      </c>
      <c r="AL666" s="7" t="str">
        <f t="shared" si="134"/>
        <v>…</v>
      </c>
      <c r="AM666" s="21">
        <f t="shared" si="125"/>
        <v>55</v>
      </c>
    </row>
    <row r="667" spans="3:39">
      <c r="D667" s="10" t="s">
        <v>262</v>
      </c>
      <c r="E667" s="6" t="s">
        <v>13</v>
      </c>
      <c r="F667" s="10" t="s">
        <v>1030</v>
      </c>
      <c r="G667" s="7" t="s">
        <v>4</v>
      </c>
      <c r="H667" s="10" t="s">
        <v>732</v>
      </c>
      <c r="I667" s="7">
        <v>31</v>
      </c>
      <c r="J667" s="7">
        <v>46</v>
      </c>
      <c r="K667" s="7">
        <v>23</v>
      </c>
      <c r="L667" s="7" t="s">
        <v>16</v>
      </c>
      <c r="M667" s="7" t="s">
        <v>16</v>
      </c>
      <c r="N667" s="7">
        <v>8</v>
      </c>
      <c r="O667" s="6" t="s">
        <v>47</v>
      </c>
      <c r="P667" s="6" t="s">
        <v>75</v>
      </c>
      <c r="Q667" s="7">
        <v>46</v>
      </c>
      <c r="R667" s="7" t="b">
        <v>1</v>
      </c>
      <c r="S667" s="7" t="b">
        <v>1</v>
      </c>
      <c r="T667" s="7" t="s">
        <v>19</v>
      </c>
      <c r="U667" s="11">
        <v>57</v>
      </c>
      <c r="V667" s="11"/>
      <c r="W667" s="12">
        <v>1.55</v>
      </c>
      <c r="X667" s="12">
        <f t="shared" si="123"/>
        <v>1.3</v>
      </c>
      <c r="Y667" s="13"/>
      <c r="Z667" s="7">
        <f t="shared" si="126"/>
        <v>0</v>
      </c>
      <c r="AA667">
        <f t="shared" si="127"/>
        <v>5</v>
      </c>
      <c r="AB667">
        <f t="shared" si="128"/>
        <v>5</v>
      </c>
      <c r="AC667">
        <f t="shared" si="129"/>
        <v>0</v>
      </c>
      <c r="AD667" s="7">
        <f t="shared" si="130"/>
        <v>60</v>
      </c>
      <c r="AE667" s="7" t="str">
        <f t="shared" si="131"/>
        <v>HT Under 1.5 Goals</v>
      </c>
      <c r="AF667" s="14"/>
      <c r="AG667" s="14" t="str">
        <f t="shared" si="132"/>
        <v>HT Under 1.5 Goals</v>
      </c>
      <c r="AH667" s="14" t="str">
        <f t="shared" si="133"/>
        <v>WON</v>
      </c>
      <c r="AI667" s="14"/>
      <c r="AJ667" s="14" t="str">
        <f t="shared" si="124"/>
        <v>WON</v>
      </c>
      <c r="AL667" s="7" t="str">
        <f t="shared" si="134"/>
        <v>…</v>
      </c>
      <c r="AM667" s="21">
        <f t="shared" si="125"/>
        <v>63.4</v>
      </c>
    </row>
    <row r="668" spans="3:39">
      <c r="D668" s="10" t="s">
        <v>29</v>
      </c>
      <c r="E668" s="6" t="s">
        <v>1031</v>
      </c>
      <c r="F668" s="10" t="s">
        <v>1032</v>
      </c>
      <c r="G668" s="7" t="s">
        <v>4</v>
      </c>
      <c r="H668" s="10" t="s">
        <v>31</v>
      </c>
      <c r="I668" s="7">
        <v>15</v>
      </c>
      <c r="J668" s="7">
        <v>56</v>
      </c>
      <c r="K668" s="7">
        <v>29</v>
      </c>
      <c r="L668" s="7" t="s">
        <v>16</v>
      </c>
      <c r="M668" s="7">
        <v>2</v>
      </c>
      <c r="N668" s="7">
        <v>14</v>
      </c>
      <c r="O668" s="6" t="s">
        <v>47</v>
      </c>
      <c r="P668" s="6" t="s">
        <v>297</v>
      </c>
      <c r="Q668" s="7" t="b">
        <v>1</v>
      </c>
      <c r="R668" s="7" t="b">
        <v>1</v>
      </c>
      <c r="S668" s="7" t="s">
        <v>19</v>
      </c>
      <c r="T668" s="7" t="s">
        <v>19</v>
      </c>
      <c r="U668" s="11">
        <v>36</v>
      </c>
      <c r="V668" s="11" t="s">
        <v>48</v>
      </c>
      <c r="W668" s="12">
        <v>1.55</v>
      </c>
      <c r="X668" s="12">
        <f t="shared" si="123"/>
        <v>1.3</v>
      </c>
      <c r="Y668" s="13"/>
      <c r="Z668" s="7">
        <f t="shared" si="126"/>
        <v>10</v>
      </c>
      <c r="AA668">
        <f t="shared" si="127"/>
        <v>5</v>
      </c>
      <c r="AB668">
        <f t="shared" si="128"/>
        <v>0</v>
      </c>
      <c r="AC668">
        <f t="shared" si="129"/>
        <v>0</v>
      </c>
      <c r="AD668" s="7">
        <f t="shared" si="130"/>
        <v>65</v>
      </c>
      <c r="AE668" s="7" t="str">
        <f t="shared" si="131"/>
        <v>HT Under 1.5 Goals</v>
      </c>
      <c r="AF668" s="14"/>
      <c r="AG668" s="14" t="str">
        <f t="shared" si="132"/>
        <v>HT Under 1.5 Goals</v>
      </c>
      <c r="AH668" s="14" t="str">
        <f t="shared" si="133"/>
        <v>WON</v>
      </c>
      <c r="AI668" s="14"/>
      <c r="AJ668" s="14" t="str">
        <f t="shared" si="124"/>
        <v>WON</v>
      </c>
      <c r="AL668" s="7" t="str">
        <f t="shared" si="134"/>
        <v>…</v>
      </c>
      <c r="AM668" s="21">
        <f t="shared" si="125"/>
        <v>58.5</v>
      </c>
    </row>
    <row r="669" spans="3:39">
      <c r="C669" t="s">
        <v>11</v>
      </c>
      <c r="D669" s="10" t="s">
        <v>92</v>
      </c>
      <c r="E669" s="6" t="s">
        <v>1033</v>
      </c>
      <c r="F669" s="10" t="s">
        <v>1034</v>
      </c>
      <c r="G669" s="7" t="s">
        <v>4</v>
      </c>
      <c r="H669" s="10" t="s">
        <v>593</v>
      </c>
      <c r="I669" s="7">
        <v>32</v>
      </c>
      <c r="J669" s="7">
        <v>47</v>
      </c>
      <c r="K669" s="7">
        <v>21</v>
      </c>
      <c r="L669" s="7" t="s">
        <v>16</v>
      </c>
      <c r="M669" s="7" t="s">
        <v>16</v>
      </c>
      <c r="N669" s="7">
        <v>11</v>
      </c>
      <c r="O669" s="6" t="s">
        <v>24</v>
      </c>
      <c r="P669" s="6" t="s">
        <v>120</v>
      </c>
      <c r="Q669" s="7">
        <v>47</v>
      </c>
      <c r="R669" s="7" t="b">
        <v>1</v>
      </c>
      <c r="S669" s="7" t="b">
        <v>1</v>
      </c>
      <c r="T669" s="7" t="s">
        <v>19</v>
      </c>
      <c r="U669" s="11">
        <v>53</v>
      </c>
      <c r="V669" s="11" t="s">
        <v>20</v>
      </c>
      <c r="W669" s="12">
        <v>1.4</v>
      </c>
      <c r="X669" s="12">
        <f t="shared" si="123"/>
        <v>1.25</v>
      </c>
      <c r="Y669" s="13"/>
      <c r="Z669" s="7">
        <f t="shared" si="126"/>
        <v>0</v>
      </c>
      <c r="AA669">
        <f t="shared" si="127"/>
        <v>5</v>
      </c>
      <c r="AB669">
        <f t="shared" si="128"/>
        <v>5</v>
      </c>
      <c r="AC669">
        <f t="shared" si="129"/>
        <v>10</v>
      </c>
      <c r="AD669" s="7">
        <f t="shared" si="130"/>
        <v>70</v>
      </c>
      <c r="AE669" s="7" t="str">
        <f t="shared" si="131"/>
        <v>HT Under 1.5 Goals</v>
      </c>
      <c r="AF669" s="14"/>
      <c r="AG669" s="14" t="str">
        <f t="shared" si="132"/>
        <v>HT Under 1.5 Goals</v>
      </c>
      <c r="AH669" s="14" t="str">
        <f t="shared" si="133"/>
        <v>WON</v>
      </c>
      <c r="AI669" s="14"/>
      <c r="AJ669" s="14" t="str">
        <f t="shared" si="124"/>
        <v>WON</v>
      </c>
      <c r="AL669" s="7" t="str">
        <f t="shared" si="134"/>
        <v>…</v>
      </c>
      <c r="AM669" s="21">
        <f t="shared" si="125"/>
        <v>59.6</v>
      </c>
    </row>
    <row r="670" spans="3:39">
      <c r="C670" t="s">
        <v>11</v>
      </c>
      <c r="D670" s="10" t="s">
        <v>880</v>
      </c>
      <c r="E670" s="6" t="s">
        <v>1035</v>
      </c>
      <c r="F670" s="10" t="s">
        <v>1036</v>
      </c>
      <c r="G670" s="7" t="s">
        <v>4</v>
      </c>
      <c r="H670" s="10" t="s">
        <v>1037</v>
      </c>
      <c r="I670" s="7">
        <v>36</v>
      </c>
      <c r="J670" s="7">
        <v>50</v>
      </c>
      <c r="K670" s="7">
        <v>14</v>
      </c>
      <c r="L670" s="7" t="s">
        <v>16</v>
      </c>
      <c r="M670" s="7">
        <v>2</v>
      </c>
      <c r="N670" s="7">
        <v>22</v>
      </c>
      <c r="O670" s="6" t="s">
        <v>47</v>
      </c>
      <c r="P670" s="6" t="s">
        <v>47</v>
      </c>
      <c r="Q670" s="7">
        <v>50</v>
      </c>
      <c r="R670" s="7" t="b">
        <v>1</v>
      </c>
      <c r="S670" s="7" t="s">
        <v>19</v>
      </c>
      <c r="T670" s="7" t="s">
        <v>19</v>
      </c>
      <c r="U670" s="11">
        <v>65</v>
      </c>
      <c r="V670" s="11" t="s">
        <v>42</v>
      </c>
      <c r="W670" s="12">
        <v>1.55</v>
      </c>
      <c r="X670" s="12">
        <f t="shared" si="123"/>
        <v>1.3</v>
      </c>
      <c r="Y670" s="13"/>
      <c r="Z670" s="7">
        <f t="shared" si="126"/>
        <v>0</v>
      </c>
      <c r="AA670">
        <f t="shared" si="127"/>
        <v>0</v>
      </c>
      <c r="AB670">
        <f t="shared" si="128"/>
        <v>10</v>
      </c>
      <c r="AC670">
        <f t="shared" si="129"/>
        <v>5</v>
      </c>
      <c r="AD670" s="7">
        <f t="shared" si="130"/>
        <v>65</v>
      </c>
      <c r="AE670" s="7" t="str">
        <f t="shared" si="131"/>
        <v>HT Under 1.5 Goals</v>
      </c>
      <c r="AF670" s="14"/>
      <c r="AG670" s="14" t="str">
        <f t="shared" si="132"/>
        <v>HT Under 1.5 Goals</v>
      </c>
      <c r="AH670" s="14" t="str">
        <f t="shared" si="133"/>
        <v>WON</v>
      </c>
      <c r="AI670" s="14"/>
      <c r="AJ670" s="14" t="str">
        <f t="shared" si="124"/>
        <v>WON</v>
      </c>
      <c r="AL670" s="7" t="str">
        <f t="shared" si="134"/>
        <v>…</v>
      </c>
      <c r="AM670" s="21">
        <f t="shared" si="125"/>
        <v>68.625</v>
      </c>
    </row>
    <row r="671" spans="3:39">
      <c r="D671" s="10" t="s">
        <v>455</v>
      </c>
      <c r="E671" s="6" t="s">
        <v>26</v>
      </c>
      <c r="F671" s="10" t="s">
        <v>1038</v>
      </c>
      <c r="G671" s="7" t="s">
        <v>4</v>
      </c>
      <c r="H671" s="10" t="s">
        <v>1039</v>
      </c>
      <c r="I671" s="7">
        <v>43</v>
      </c>
      <c r="J671" s="7">
        <v>43</v>
      </c>
      <c r="K671" s="7">
        <v>14</v>
      </c>
      <c r="L671" s="7">
        <v>1</v>
      </c>
      <c r="M671" s="7">
        <v>1</v>
      </c>
      <c r="N671" s="7">
        <v>29</v>
      </c>
      <c r="O671" s="6" t="s">
        <v>17</v>
      </c>
      <c r="P671" s="6" t="s">
        <v>1040</v>
      </c>
      <c r="Q671" s="7">
        <v>43</v>
      </c>
      <c r="R671" s="7" t="b">
        <v>0</v>
      </c>
      <c r="S671" s="7" t="s">
        <v>19</v>
      </c>
      <c r="T671" s="7" t="s">
        <v>19</v>
      </c>
      <c r="U671" s="11">
        <v>43</v>
      </c>
      <c r="V671" s="11" t="s">
        <v>48</v>
      </c>
      <c r="W671" s="12">
        <v>1.7</v>
      </c>
      <c r="X671" s="12">
        <f t="shared" si="123"/>
        <v>1.35</v>
      </c>
      <c r="Y671" s="13"/>
      <c r="Z671" s="7">
        <f t="shared" si="126"/>
        <v>0</v>
      </c>
      <c r="AA671">
        <f t="shared" si="127"/>
        <v>0</v>
      </c>
      <c r="AB671">
        <f t="shared" si="128"/>
        <v>0</v>
      </c>
      <c r="AC671">
        <f t="shared" si="129"/>
        <v>0</v>
      </c>
      <c r="AD671" s="7">
        <f t="shared" si="130"/>
        <v>50</v>
      </c>
      <c r="AE671" s="7" t="str">
        <f t="shared" si="131"/>
        <v>HT Over 0.5 Goals</v>
      </c>
      <c r="AF671" s="14"/>
      <c r="AG671" s="14" t="str">
        <f t="shared" si="132"/>
        <v>HT Over 0.5 Goals</v>
      </c>
      <c r="AH671" s="14" t="str">
        <f t="shared" si="133"/>
        <v>WON</v>
      </c>
      <c r="AI671" s="14"/>
      <c r="AJ671" s="14" t="str">
        <f t="shared" si="124"/>
        <v>WON</v>
      </c>
      <c r="AL671" s="7" t="str">
        <f t="shared" si="134"/>
        <v>…</v>
      </c>
      <c r="AM671" s="21">
        <f t="shared" si="125"/>
        <v>40</v>
      </c>
    </row>
    <row r="672" spans="3:39">
      <c r="D672" s="10" t="s">
        <v>127</v>
      </c>
      <c r="E672" s="6" t="s">
        <v>35</v>
      </c>
      <c r="F672" s="10" t="s">
        <v>1041</v>
      </c>
      <c r="G672" s="7" t="s">
        <v>4</v>
      </c>
      <c r="H672" s="10" t="s">
        <v>237</v>
      </c>
      <c r="I672" s="7">
        <v>31</v>
      </c>
      <c r="J672" s="7">
        <v>46</v>
      </c>
      <c r="K672" s="7">
        <v>23</v>
      </c>
      <c r="L672" s="7" t="s">
        <v>16</v>
      </c>
      <c r="M672" s="7">
        <v>1</v>
      </c>
      <c r="N672" s="7">
        <v>8</v>
      </c>
      <c r="O672" s="6" t="s">
        <v>298</v>
      </c>
      <c r="P672" s="6" t="s">
        <v>303</v>
      </c>
      <c r="Q672" s="7">
        <v>46</v>
      </c>
      <c r="R672" s="7" t="b">
        <v>1</v>
      </c>
      <c r="S672" s="7" t="s">
        <v>19</v>
      </c>
      <c r="T672" s="7" t="s">
        <v>19</v>
      </c>
      <c r="U672" s="11">
        <v>25</v>
      </c>
      <c r="V672" s="11" t="s">
        <v>48</v>
      </c>
      <c r="W672" s="12">
        <v>1.7</v>
      </c>
      <c r="X672" s="12">
        <f t="shared" si="123"/>
        <v>1.35</v>
      </c>
      <c r="Y672" s="13"/>
      <c r="Z672" s="7">
        <f t="shared" si="126"/>
        <v>0</v>
      </c>
      <c r="AA672">
        <f t="shared" si="127"/>
        <v>5</v>
      </c>
      <c r="AB672">
        <f t="shared" si="128"/>
        <v>0</v>
      </c>
      <c r="AC672">
        <f t="shared" si="129"/>
        <v>0</v>
      </c>
      <c r="AD672" s="7">
        <f t="shared" si="130"/>
        <v>55</v>
      </c>
      <c r="AE672" s="7" t="str">
        <f t="shared" si="131"/>
        <v>HT Over 0.5 Goals</v>
      </c>
      <c r="AF672" s="14"/>
      <c r="AG672" s="14" t="str">
        <f t="shared" si="132"/>
        <v>HT Over 0.5 Goals</v>
      </c>
      <c r="AH672" s="14" t="str">
        <f t="shared" si="133"/>
        <v>WON</v>
      </c>
      <c r="AI672" s="14"/>
      <c r="AJ672" s="14" t="str">
        <f t="shared" si="124"/>
        <v>WON</v>
      </c>
      <c r="AL672" s="7" t="str">
        <f t="shared" si="134"/>
        <v>…</v>
      </c>
      <c r="AM672" s="21">
        <f t="shared" si="125"/>
        <v>47</v>
      </c>
    </row>
    <row r="673" spans="3:39">
      <c r="D673" s="10" t="s">
        <v>134</v>
      </c>
      <c r="E673" s="6" t="s">
        <v>1042</v>
      </c>
      <c r="F673" s="10" t="s">
        <v>474</v>
      </c>
      <c r="G673" s="7" t="s">
        <v>4</v>
      </c>
      <c r="H673" s="10" t="s">
        <v>1043</v>
      </c>
      <c r="I673" s="7">
        <v>20</v>
      </c>
      <c r="J673" s="7">
        <v>49</v>
      </c>
      <c r="K673" s="7">
        <v>31</v>
      </c>
      <c r="L673" s="7" t="s">
        <v>16</v>
      </c>
      <c r="M673" s="7">
        <v>2</v>
      </c>
      <c r="N673" s="7">
        <v>11</v>
      </c>
      <c r="O673" s="6" t="s">
        <v>96</v>
      </c>
      <c r="P673" s="6" t="s">
        <v>632</v>
      </c>
      <c r="Q673" s="7">
        <v>49</v>
      </c>
      <c r="R673" s="7" t="b">
        <v>1</v>
      </c>
      <c r="S673" s="7" t="s">
        <v>19</v>
      </c>
      <c r="T673" s="7" t="s">
        <v>19</v>
      </c>
      <c r="U673" s="11">
        <v>38</v>
      </c>
      <c r="V673" s="11" t="s">
        <v>48</v>
      </c>
      <c r="W673" s="12">
        <v>1.6</v>
      </c>
      <c r="X673" s="12">
        <f t="shared" si="123"/>
        <v>1.3</v>
      </c>
      <c r="Y673" s="13"/>
      <c r="Z673" s="7">
        <f t="shared" si="126"/>
        <v>0</v>
      </c>
      <c r="AA673">
        <f t="shared" si="127"/>
        <v>5</v>
      </c>
      <c r="AB673">
        <f t="shared" si="128"/>
        <v>0</v>
      </c>
      <c r="AC673">
        <f t="shared" si="129"/>
        <v>0</v>
      </c>
      <c r="AD673" s="7">
        <f t="shared" si="130"/>
        <v>55</v>
      </c>
      <c r="AE673" s="7" t="str">
        <f t="shared" si="131"/>
        <v>HT Over 0.5 Goals</v>
      </c>
      <c r="AF673" s="14"/>
      <c r="AG673" s="14" t="str">
        <f t="shared" si="132"/>
        <v>HT Over 0.5 Goals</v>
      </c>
      <c r="AH673" s="14" t="str">
        <f t="shared" si="133"/>
        <v>WON</v>
      </c>
      <c r="AI673" s="14"/>
      <c r="AJ673" s="14" t="str">
        <f t="shared" si="124"/>
        <v>WON</v>
      </c>
      <c r="AL673" s="7" t="str">
        <f t="shared" si="134"/>
        <v>…</v>
      </c>
      <c r="AM673" s="21">
        <f t="shared" si="125"/>
        <v>44</v>
      </c>
    </row>
    <row r="674" spans="3:39">
      <c r="C674" t="s">
        <v>11</v>
      </c>
      <c r="D674" s="10" t="s">
        <v>146</v>
      </c>
      <c r="E674" s="6" t="s">
        <v>39</v>
      </c>
      <c r="F674" s="10" t="s">
        <v>534</v>
      </c>
      <c r="G674" s="7" t="s">
        <v>4</v>
      </c>
      <c r="H674" s="10" t="s">
        <v>535</v>
      </c>
      <c r="I674" s="7">
        <v>16</v>
      </c>
      <c r="J674" s="7">
        <v>65</v>
      </c>
      <c r="K674" s="7">
        <v>19</v>
      </c>
      <c r="L674" s="7" t="s">
        <v>16</v>
      </c>
      <c r="M674" s="7" t="s">
        <v>16</v>
      </c>
      <c r="N674" s="7">
        <v>3</v>
      </c>
      <c r="O674" s="6" t="s">
        <v>61</v>
      </c>
      <c r="P674" s="6" t="s">
        <v>299</v>
      </c>
      <c r="Q674" s="7" t="b">
        <v>1</v>
      </c>
      <c r="R674" s="7" t="b">
        <v>1</v>
      </c>
      <c r="S674" s="7" t="b">
        <v>1</v>
      </c>
      <c r="T674" s="7" t="b">
        <v>1</v>
      </c>
      <c r="U674" s="11">
        <v>69</v>
      </c>
      <c r="V674" s="11" t="s">
        <v>20</v>
      </c>
      <c r="W674" s="12">
        <v>1.5</v>
      </c>
      <c r="X674" s="12">
        <f t="shared" si="123"/>
        <v>1.3</v>
      </c>
      <c r="Y674" s="13"/>
      <c r="Z674" s="7">
        <f t="shared" si="126"/>
        <v>10</v>
      </c>
      <c r="AA674">
        <f t="shared" si="127"/>
        <v>10</v>
      </c>
      <c r="AB674">
        <f t="shared" si="128"/>
        <v>10</v>
      </c>
      <c r="AC674">
        <f t="shared" si="129"/>
        <v>10</v>
      </c>
      <c r="AD674" s="7">
        <f t="shared" si="130"/>
        <v>90</v>
      </c>
      <c r="AE674" s="7" t="str">
        <f t="shared" si="131"/>
        <v>HT Under 1.5 Goals</v>
      </c>
      <c r="AF674" s="14"/>
      <c r="AG674" s="14" t="str">
        <f t="shared" si="132"/>
        <v>HT Over 0.5 Goals</v>
      </c>
      <c r="AH674" s="14" t="str">
        <f t="shared" si="133"/>
        <v>LOST</v>
      </c>
      <c r="AI674" s="14"/>
      <c r="AJ674" s="14" t="str">
        <f t="shared" si="124"/>
        <v>LOST</v>
      </c>
      <c r="AL674" s="7" t="str">
        <f t="shared" si="134"/>
        <v>Prime</v>
      </c>
      <c r="AM674" s="21">
        <f t="shared" si="125"/>
        <v>91.112499999999997</v>
      </c>
    </row>
    <row r="675" spans="3:39">
      <c r="C675" t="s">
        <v>11</v>
      </c>
      <c r="D675" s="10" t="s">
        <v>146</v>
      </c>
      <c r="E675" s="6" t="s">
        <v>39</v>
      </c>
      <c r="F675" s="10" t="s">
        <v>149</v>
      </c>
      <c r="G675" s="7" t="s">
        <v>4</v>
      </c>
      <c r="H675" s="10" t="s">
        <v>749</v>
      </c>
      <c r="I675" s="7">
        <v>24</v>
      </c>
      <c r="J675" s="7">
        <v>56</v>
      </c>
      <c r="K675" s="7">
        <v>21</v>
      </c>
      <c r="L675" s="7" t="s">
        <v>16</v>
      </c>
      <c r="M675" s="7" t="s">
        <v>16</v>
      </c>
      <c r="N675" s="7">
        <v>3</v>
      </c>
      <c r="O675" s="6" t="s">
        <v>24</v>
      </c>
      <c r="P675" s="6" t="s">
        <v>69</v>
      </c>
      <c r="Q675" s="7" t="b">
        <v>1</v>
      </c>
      <c r="R675" s="7" t="b">
        <v>1</v>
      </c>
      <c r="S675" s="7" t="b">
        <v>1</v>
      </c>
      <c r="T675" s="7" t="b">
        <v>1</v>
      </c>
      <c r="U675" s="11">
        <v>71</v>
      </c>
      <c r="V675" s="11" t="s">
        <v>20</v>
      </c>
      <c r="W675" s="12">
        <v>1.5</v>
      </c>
      <c r="X675" s="12">
        <f t="shared" si="123"/>
        <v>1.3</v>
      </c>
      <c r="Y675" s="13"/>
      <c r="Z675" s="7">
        <f t="shared" si="126"/>
        <v>10</v>
      </c>
      <c r="AA675">
        <f t="shared" si="127"/>
        <v>10</v>
      </c>
      <c r="AB675">
        <f t="shared" si="128"/>
        <v>10</v>
      </c>
      <c r="AC675">
        <f t="shared" si="129"/>
        <v>10</v>
      </c>
      <c r="AD675" s="7">
        <f t="shared" si="130"/>
        <v>90</v>
      </c>
      <c r="AE675" s="7" t="str">
        <f t="shared" si="131"/>
        <v>HT Under 1.5 Goals</v>
      </c>
      <c r="AF675" s="14"/>
      <c r="AG675" s="14" t="str">
        <f t="shared" si="132"/>
        <v>HT Under 1.5 Goals</v>
      </c>
      <c r="AH675" s="14" t="str">
        <f t="shared" si="133"/>
        <v>WON</v>
      </c>
      <c r="AI675" s="14"/>
      <c r="AJ675" s="14" t="str">
        <f t="shared" si="124"/>
        <v>WON</v>
      </c>
      <c r="AL675" s="7" t="str">
        <f t="shared" si="134"/>
        <v>Prime</v>
      </c>
      <c r="AM675" s="21">
        <f t="shared" si="125"/>
        <v>88.7</v>
      </c>
    </row>
    <row r="676" spans="3:39">
      <c r="D676" s="10" t="s">
        <v>409</v>
      </c>
      <c r="E676" s="6" t="s">
        <v>39</v>
      </c>
      <c r="F676" s="10" t="s">
        <v>592</v>
      </c>
      <c r="G676" s="7" t="s">
        <v>4</v>
      </c>
      <c r="H676" s="10" t="s">
        <v>787</v>
      </c>
      <c r="I676" s="7">
        <v>21</v>
      </c>
      <c r="J676" s="7">
        <v>53</v>
      </c>
      <c r="K676" s="7">
        <v>26</v>
      </c>
      <c r="L676" s="7" t="s">
        <v>16</v>
      </c>
      <c r="M676" s="7">
        <v>2</v>
      </c>
      <c r="N676" s="7">
        <v>5</v>
      </c>
      <c r="O676" s="6" t="s">
        <v>24</v>
      </c>
      <c r="P676" s="6" t="s">
        <v>120</v>
      </c>
      <c r="Q676" s="7" t="b">
        <v>1</v>
      </c>
      <c r="R676" s="7" t="b">
        <v>1</v>
      </c>
      <c r="S676" s="7" t="s">
        <v>19</v>
      </c>
      <c r="T676" s="7" t="b">
        <v>1</v>
      </c>
      <c r="U676" s="11">
        <v>68</v>
      </c>
      <c r="V676" s="11" t="s">
        <v>20</v>
      </c>
      <c r="W676" s="12">
        <v>1.4</v>
      </c>
      <c r="X676" s="12">
        <f t="shared" si="123"/>
        <v>1.25</v>
      </c>
      <c r="Y676" s="13"/>
      <c r="Z676" s="7">
        <f t="shared" si="126"/>
        <v>10</v>
      </c>
      <c r="AA676">
        <f t="shared" si="127"/>
        <v>10</v>
      </c>
      <c r="AB676">
        <f t="shared" si="128"/>
        <v>10</v>
      </c>
      <c r="AC676">
        <f t="shared" si="129"/>
        <v>10</v>
      </c>
      <c r="AD676" s="7">
        <f t="shared" si="130"/>
        <v>90</v>
      </c>
      <c r="AE676" s="7" t="str">
        <f t="shared" si="131"/>
        <v>HT Under 1.5 Goals</v>
      </c>
      <c r="AF676" s="14"/>
      <c r="AG676" s="14" t="str">
        <f t="shared" si="132"/>
        <v>HT Under 1.5 Goals</v>
      </c>
      <c r="AH676" s="14" t="str">
        <f t="shared" si="133"/>
        <v>WON</v>
      </c>
      <c r="AI676" s="14"/>
      <c r="AJ676" s="14" t="str">
        <f t="shared" si="124"/>
        <v>WON</v>
      </c>
      <c r="AL676" s="7" t="str">
        <f t="shared" si="134"/>
        <v>…</v>
      </c>
      <c r="AM676" s="21">
        <f t="shared" si="125"/>
        <v>80.162499999999994</v>
      </c>
    </row>
    <row r="677" spans="3:39">
      <c r="C677" t="s">
        <v>11</v>
      </c>
      <c r="D677" s="10" t="s">
        <v>363</v>
      </c>
      <c r="E677" s="6" t="s">
        <v>39</v>
      </c>
      <c r="F677" s="10" t="s">
        <v>375</v>
      </c>
      <c r="G677" s="7" t="s">
        <v>4</v>
      </c>
      <c r="H677" s="10" t="s">
        <v>365</v>
      </c>
      <c r="I677" s="7">
        <v>24</v>
      </c>
      <c r="J677" s="7">
        <v>66</v>
      </c>
      <c r="K677" s="7">
        <v>10</v>
      </c>
      <c r="L677" s="7" t="s">
        <v>16</v>
      </c>
      <c r="M677" s="7">
        <v>1</v>
      </c>
      <c r="N677" s="7">
        <v>14</v>
      </c>
      <c r="O677" s="6" t="s">
        <v>61</v>
      </c>
      <c r="P677" s="6" t="s">
        <v>305</v>
      </c>
      <c r="Q677" s="7" t="b">
        <v>1</v>
      </c>
      <c r="R677" s="7" t="b">
        <v>1</v>
      </c>
      <c r="S677" s="7" t="s">
        <v>19</v>
      </c>
      <c r="T677" s="7" t="s">
        <v>19</v>
      </c>
      <c r="U677" s="11">
        <v>75</v>
      </c>
      <c r="V677" s="11" t="s">
        <v>20</v>
      </c>
      <c r="W677" s="12">
        <v>1.55</v>
      </c>
      <c r="X677" s="12">
        <f t="shared" si="123"/>
        <v>1.3</v>
      </c>
      <c r="Y677" s="13"/>
      <c r="Z677" s="7">
        <f t="shared" si="126"/>
        <v>10</v>
      </c>
      <c r="AA677">
        <f t="shared" si="127"/>
        <v>5</v>
      </c>
      <c r="AB677">
        <f t="shared" si="128"/>
        <v>10</v>
      </c>
      <c r="AC677">
        <f t="shared" si="129"/>
        <v>10</v>
      </c>
      <c r="AD677" s="7">
        <f t="shared" si="130"/>
        <v>85</v>
      </c>
      <c r="AE677" s="7" t="str">
        <f t="shared" si="131"/>
        <v>HT Under 1.5 Goals</v>
      </c>
      <c r="AF677" s="14"/>
      <c r="AG677" s="14" t="str">
        <f t="shared" si="132"/>
        <v>HT Over 0.5 Goals</v>
      </c>
      <c r="AH677" s="14" t="str">
        <f t="shared" si="133"/>
        <v>LOST</v>
      </c>
      <c r="AI677" s="14"/>
      <c r="AJ677" s="14" t="str">
        <f t="shared" si="124"/>
        <v>LOST</v>
      </c>
      <c r="AL677" s="7" t="str">
        <f t="shared" si="134"/>
        <v>…</v>
      </c>
      <c r="AM677" s="21">
        <f t="shared" si="125"/>
        <v>76.625</v>
      </c>
    </row>
    <row r="678" spans="3:39">
      <c r="C678" t="s">
        <v>11</v>
      </c>
      <c r="D678" s="10" t="s">
        <v>151</v>
      </c>
      <c r="E678" s="6" t="s">
        <v>52</v>
      </c>
      <c r="F678" s="10" t="s">
        <v>994</v>
      </c>
      <c r="G678" s="7" t="s">
        <v>4</v>
      </c>
      <c r="H678" s="10" t="s">
        <v>1044</v>
      </c>
      <c r="I678" s="7">
        <v>35</v>
      </c>
      <c r="J678" s="7">
        <v>45</v>
      </c>
      <c r="K678" s="7">
        <v>20</v>
      </c>
      <c r="L678" s="7" t="s">
        <v>16</v>
      </c>
      <c r="M678" s="7">
        <v>1</v>
      </c>
      <c r="N678" s="7">
        <v>15</v>
      </c>
      <c r="O678" s="6" t="s">
        <v>47</v>
      </c>
      <c r="P678" s="6" t="s">
        <v>75</v>
      </c>
      <c r="Q678" s="7">
        <v>45</v>
      </c>
      <c r="R678" s="7" t="b">
        <v>1</v>
      </c>
      <c r="S678" s="7" t="s">
        <v>19</v>
      </c>
      <c r="T678" s="7" t="s">
        <v>19</v>
      </c>
      <c r="U678" s="11">
        <v>42</v>
      </c>
      <c r="V678" s="11" t="s">
        <v>48</v>
      </c>
      <c r="W678" s="12">
        <v>1.45</v>
      </c>
      <c r="X678" s="12">
        <f t="shared" si="123"/>
        <v>1.25</v>
      </c>
      <c r="Y678" s="13"/>
      <c r="Z678" s="7">
        <f t="shared" si="126"/>
        <v>0</v>
      </c>
      <c r="AA678">
        <f t="shared" si="127"/>
        <v>5</v>
      </c>
      <c r="AB678">
        <f t="shared" si="128"/>
        <v>0</v>
      </c>
      <c r="AC678">
        <f t="shared" si="129"/>
        <v>0</v>
      </c>
      <c r="AD678" s="7">
        <f t="shared" si="130"/>
        <v>55</v>
      </c>
      <c r="AE678" s="7" t="str">
        <f t="shared" si="131"/>
        <v>HT Over 0.5 Goals</v>
      </c>
      <c r="AF678" s="14"/>
      <c r="AG678" s="14" t="str">
        <f t="shared" si="132"/>
        <v>HT Under 1.5 Goals</v>
      </c>
      <c r="AH678" s="14" t="str">
        <f t="shared" si="133"/>
        <v>WON</v>
      </c>
      <c r="AI678" s="14"/>
      <c r="AJ678" s="14" t="str">
        <f t="shared" si="124"/>
        <v>WON</v>
      </c>
      <c r="AL678" s="7" t="str">
        <f t="shared" si="134"/>
        <v>…</v>
      </c>
      <c r="AM678" s="21">
        <f t="shared" si="125"/>
        <v>40</v>
      </c>
    </row>
    <row r="679" spans="3:39">
      <c r="C679" t="s">
        <v>11</v>
      </c>
      <c r="D679" s="10" t="s">
        <v>58</v>
      </c>
      <c r="E679" s="6" t="s">
        <v>52</v>
      </c>
      <c r="F679" s="10" t="s">
        <v>59</v>
      </c>
      <c r="G679" s="7" t="s">
        <v>4</v>
      </c>
      <c r="H679" s="10" t="s">
        <v>486</v>
      </c>
      <c r="I679" s="7">
        <v>25</v>
      </c>
      <c r="J679" s="7">
        <v>57</v>
      </c>
      <c r="K679" s="7">
        <v>18</v>
      </c>
      <c r="L679" s="7" t="s">
        <v>16</v>
      </c>
      <c r="M679" s="7" t="s">
        <v>16</v>
      </c>
      <c r="N679" s="7">
        <v>7</v>
      </c>
      <c r="O679" s="6" t="s">
        <v>33</v>
      </c>
      <c r="P679" s="6" t="s">
        <v>303</v>
      </c>
      <c r="Q679" s="7" t="b">
        <v>1</v>
      </c>
      <c r="R679" s="7" t="b">
        <v>1</v>
      </c>
      <c r="S679" s="7" t="b">
        <v>1</v>
      </c>
      <c r="T679" s="7" t="s">
        <v>19</v>
      </c>
      <c r="U679" s="11">
        <v>45</v>
      </c>
      <c r="V679" s="11" t="s">
        <v>48</v>
      </c>
      <c r="W679" s="12">
        <v>1.65</v>
      </c>
      <c r="X679" s="12">
        <f t="shared" si="123"/>
        <v>1.35</v>
      </c>
      <c r="Y679" s="13"/>
      <c r="Z679" s="7">
        <f t="shared" si="126"/>
        <v>10</v>
      </c>
      <c r="AA679">
        <f t="shared" si="127"/>
        <v>10</v>
      </c>
      <c r="AB679">
        <f t="shared" si="128"/>
        <v>0</v>
      </c>
      <c r="AC679">
        <f t="shared" si="129"/>
        <v>0</v>
      </c>
      <c r="AD679" s="7">
        <f t="shared" si="130"/>
        <v>70</v>
      </c>
      <c r="AE679" s="7" t="str">
        <f t="shared" si="131"/>
        <v>HT Under 1.5 Goals</v>
      </c>
      <c r="AF679" s="14"/>
      <c r="AG679" s="14" t="str">
        <f t="shared" si="132"/>
        <v>HT Over 0.5 Goals</v>
      </c>
      <c r="AH679" s="14" t="str">
        <f t="shared" si="133"/>
        <v>LOST</v>
      </c>
      <c r="AI679" s="14"/>
      <c r="AJ679" s="14" t="str">
        <f t="shared" si="124"/>
        <v>LOST</v>
      </c>
      <c r="AL679" s="7" t="str">
        <f t="shared" si="134"/>
        <v>Prime</v>
      </c>
      <c r="AM679" s="21">
        <f t="shared" si="125"/>
        <v>70.8125</v>
      </c>
    </row>
    <row r="680" spans="3:39">
      <c r="C680" t="s">
        <v>11</v>
      </c>
      <c r="D680" s="10" t="s">
        <v>38</v>
      </c>
      <c r="E680" s="6" t="s">
        <v>52</v>
      </c>
      <c r="F680" s="10" t="s">
        <v>485</v>
      </c>
      <c r="G680" s="7" t="s">
        <v>4</v>
      </c>
      <c r="H680" s="10" t="s">
        <v>41</v>
      </c>
      <c r="I680" s="7">
        <v>21</v>
      </c>
      <c r="J680" s="7">
        <v>49</v>
      </c>
      <c r="K680" s="7">
        <v>30</v>
      </c>
      <c r="L680" s="7" t="s">
        <v>16</v>
      </c>
      <c r="M680" s="7" t="s">
        <v>16</v>
      </c>
      <c r="N680" s="7">
        <v>9</v>
      </c>
      <c r="O680" s="6" t="s">
        <v>120</v>
      </c>
      <c r="P680" s="6" t="s">
        <v>33</v>
      </c>
      <c r="Q680" s="7">
        <v>49</v>
      </c>
      <c r="R680" s="7" t="b">
        <v>1</v>
      </c>
      <c r="S680" s="7" t="b">
        <v>1</v>
      </c>
      <c r="T680" s="7" t="s">
        <v>19</v>
      </c>
      <c r="U680" s="11">
        <v>74</v>
      </c>
      <c r="V680" s="11" t="s">
        <v>42</v>
      </c>
      <c r="W680" s="12">
        <v>1.6</v>
      </c>
      <c r="X680" s="12">
        <f t="shared" si="123"/>
        <v>1.3</v>
      </c>
      <c r="Y680" s="13"/>
      <c r="Z680" s="7">
        <f t="shared" si="126"/>
        <v>0</v>
      </c>
      <c r="AA680">
        <f t="shared" si="127"/>
        <v>5</v>
      </c>
      <c r="AB680">
        <f t="shared" si="128"/>
        <v>10</v>
      </c>
      <c r="AC680">
        <f t="shared" si="129"/>
        <v>5</v>
      </c>
      <c r="AD680" s="7">
        <f t="shared" si="130"/>
        <v>70</v>
      </c>
      <c r="AE680" s="7" t="str">
        <f t="shared" si="131"/>
        <v>HT Under 1.5 Goals</v>
      </c>
      <c r="AF680" s="14"/>
      <c r="AG680" s="14" t="str">
        <f t="shared" si="132"/>
        <v>HT Under 1.5 Goals</v>
      </c>
      <c r="AH680" s="14" t="str">
        <f t="shared" si="133"/>
        <v>WON</v>
      </c>
      <c r="AI680" s="14"/>
      <c r="AJ680" s="14" t="str">
        <f t="shared" si="124"/>
        <v>WON</v>
      </c>
      <c r="AL680" s="7" t="str">
        <f t="shared" si="134"/>
        <v>…</v>
      </c>
      <c r="AM680" s="21">
        <f t="shared" si="125"/>
        <v>65.8</v>
      </c>
    </row>
    <row r="681" spans="3:39">
      <c r="D681" s="10" t="s">
        <v>127</v>
      </c>
      <c r="E681" s="6" t="s">
        <v>52</v>
      </c>
      <c r="F681" s="10" t="s">
        <v>1045</v>
      </c>
      <c r="G681" s="7" t="s">
        <v>4</v>
      </c>
      <c r="H681" s="10" t="s">
        <v>653</v>
      </c>
      <c r="I681" s="7">
        <v>25</v>
      </c>
      <c r="J681" s="7">
        <v>64</v>
      </c>
      <c r="K681" s="7">
        <v>11</v>
      </c>
      <c r="L681" s="7" t="s">
        <v>16</v>
      </c>
      <c r="M681" s="7">
        <v>1</v>
      </c>
      <c r="N681" s="7">
        <v>14</v>
      </c>
      <c r="O681" s="6" t="s">
        <v>33</v>
      </c>
      <c r="P681" s="6" t="s">
        <v>297</v>
      </c>
      <c r="Q681" s="7" t="b">
        <v>1</v>
      </c>
      <c r="R681" s="7" t="b">
        <v>1</v>
      </c>
      <c r="S681" s="7" t="s">
        <v>19</v>
      </c>
      <c r="T681" s="7" t="s">
        <v>19</v>
      </c>
      <c r="U681" s="11">
        <v>74</v>
      </c>
      <c r="V681" s="11" t="s">
        <v>20</v>
      </c>
      <c r="W681" s="12">
        <v>1.6</v>
      </c>
      <c r="X681" s="12">
        <f t="shared" si="123"/>
        <v>1.3</v>
      </c>
      <c r="Y681" s="13"/>
      <c r="Z681" s="7">
        <f t="shared" si="126"/>
        <v>10</v>
      </c>
      <c r="AA681">
        <f t="shared" si="127"/>
        <v>5</v>
      </c>
      <c r="AB681">
        <f t="shared" si="128"/>
        <v>10</v>
      </c>
      <c r="AC681">
        <f t="shared" si="129"/>
        <v>10</v>
      </c>
      <c r="AD681" s="7">
        <f t="shared" si="130"/>
        <v>85</v>
      </c>
      <c r="AE681" s="7" t="str">
        <f t="shared" si="131"/>
        <v>HT Under 1.5 Goals</v>
      </c>
      <c r="AF681" s="14"/>
      <c r="AG681" s="14" t="str">
        <f t="shared" si="132"/>
        <v>HT Over 0.5 Goals</v>
      </c>
      <c r="AH681" s="14" t="str">
        <f t="shared" si="133"/>
        <v>LOST</v>
      </c>
      <c r="AI681" s="14"/>
      <c r="AJ681" s="14" t="str">
        <f t="shared" si="124"/>
        <v>LOST</v>
      </c>
      <c r="AL681" s="7" t="str">
        <f t="shared" si="134"/>
        <v>…</v>
      </c>
      <c r="AM681" s="21">
        <f t="shared" si="125"/>
        <v>75.8</v>
      </c>
    </row>
    <row r="682" spans="3:39">
      <c r="C682" t="s">
        <v>11</v>
      </c>
      <c r="D682" s="10" t="s">
        <v>231</v>
      </c>
      <c r="E682" s="6" t="s">
        <v>218</v>
      </c>
      <c r="F682" s="10" t="s">
        <v>845</v>
      </c>
      <c r="G682" s="7" t="s">
        <v>4</v>
      </c>
      <c r="H682" s="10" t="s">
        <v>269</v>
      </c>
      <c r="I682" s="7">
        <v>18</v>
      </c>
      <c r="J682" s="7">
        <v>56</v>
      </c>
      <c r="K682" s="7">
        <v>26</v>
      </c>
      <c r="L682" s="7" t="s">
        <v>16</v>
      </c>
      <c r="M682" s="7">
        <v>2</v>
      </c>
      <c r="N682" s="7">
        <v>8</v>
      </c>
      <c r="O682" s="6" t="s">
        <v>24</v>
      </c>
      <c r="P682" s="6" t="s">
        <v>120</v>
      </c>
      <c r="Q682" s="7" t="b">
        <v>1</v>
      </c>
      <c r="R682" s="7" t="b">
        <v>1</v>
      </c>
      <c r="S682" s="7" t="s">
        <v>19</v>
      </c>
      <c r="T682" s="7" t="s">
        <v>19</v>
      </c>
      <c r="U682" s="11">
        <v>23</v>
      </c>
      <c r="V682" s="11" t="s">
        <v>42</v>
      </c>
      <c r="W682" s="12">
        <v>1.55</v>
      </c>
      <c r="X682" s="12">
        <f t="shared" si="123"/>
        <v>1.3</v>
      </c>
      <c r="Y682" s="13"/>
      <c r="Z682" s="7">
        <f t="shared" si="126"/>
        <v>10</v>
      </c>
      <c r="AA682">
        <f t="shared" si="127"/>
        <v>5</v>
      </c>
      <c r="AB682">
        <f t="shared" si="128"/>
        <v>0</v>
      </c>
      <c r="AC682">
        <f t="shared" si="129"/>
        <v>5</v>
      </c>
      <c r="AD682" s="7">
        <f t="shared" si="130"/>
        <v>70</v>
      </c>
      <c r="AE682" s="7" t="str">
        <f t="shared" si="131"/>
        <v>HT Under 1.5 Goals</v>
      </c>
      <c r="AF682" s="14"/>
      <c r="AG682" s="14" t="str">
        <f t="shared" si="132"/>
        <v>HT Under 1.5 Goals</v>
      </c>
      <c r="AH682" s="14" t="str">
        <f t="shared" si="133"/>
        <v>WON</v>
      </c>
      <c r="AI682" s="14"/>
      <c r="AJ682" s="14" t="str">
        <f t="shared" si="124"/>
        <v>WON</v>
      </c>
      <c r="AL682" s="7" t="str">
        <f t="shared" si="134"/>
        <v>Prime</v>
      </c>
      <c r="AM682" s="21">
        <f t="shared" si="125"/>
        <v>64.5</v>
      </c>
    </row>
    <row r="683" spans="3:39">
      <c r="D683" s="10" t="s">
        <v>134</v>
      </c>
      <c r="E683" s="6" t="s">
        <v>63</v>
      </c>
      <c r="F683" s="10" t="s">
        <v>137</v>
      </c>
      <c r="G683" s="7" t="s">
        <v>4</v>
      </c>
      <c r="H683" s="10" t="s">
        <v>856</v>
      </c>
      <c r="I683" s="7">
        <v>30</v>
      </c>
      <c r="J683" s="7">
        <v>51</v>
      </c>
      <c r="K683" s="7">
        <v>19</v>
      </c>
      <c r="L683" s="7" t="s">
        <v>16</v>
      </c>
      <c r="M683" s="7">
        <v>1</v>
      </c>
      <c r="N683" s="7">
        <v>11</v>
      </c>
      <c r="O683" s="6" t="s">
        <v>120</v>
      </c>
      <c r="P683" s="6" t="s">
        <v>61</v>
      </c>
      <c r="Q683" s="7">
        <v>51</v>
      </c>
      <c r="R683" s="7" t="b">
        <v>1</v>
      </c>
      <c r="S683" s="7" t="s">
        <v>19</v>
      </c>
      <c r="T683" s="7" t="s">
        <v>19</v>
      </c>
      <c r="U683" s="11">
        <v>37</v>
      </c>
      <c r="V683" s="11" t="s">
        <v>48</v>
      </c>
      <c r="W683" s="12">
        <v>1.55</v>
      </c>
      <c r="X683" s="12">
        <f t="shared" si="123"/>
        <v>1.3</v>
      </c>
      <c r="Y683" s="13"/>
      <c r="Z683" s="7">
        <f t="shared" si="126"/>
        <v>0</v>
      </c>
      <c r="AA683">
        <f t="shared" si="127"/>
        <v>5</v>
      </c>
      <c r="AB683">
        <f t="shared" si="128"/>
        <v>0</v>
      </c>
      <c r="AC683">
        <f t="shared" si="129"/>
        <v>0</v>
      </c>
      <c r="AD683" s="7">
        <f t="shared" si="130"/>
        <v>55</v>
      </c>
      <c r="AE683" s="7" t="str">
        <f t="shared" si="131"/>
        <v>HT Over 0.5 Goals</v>
      </c>
      <c r="AF683" s="14"/>
      <c r="AG683" s="14" t="str">
        <f t="shared" si="132"/>
        <v>HT Under 1.5 Goals</v>
      </c>
      <c r="AH683" s="14" t="str">
        <f t="shared" si="133"/>
        <v>WON</v>
      </c>
      <c r="AI683" s="14"/>
      <c r="AJ683" s="14" t="str">
        <f t="shared" si="124"/>
        <v>WON</v>
      </c>
      <c r="AL683" s="7" t="str">
        <f t="shared" si="134"/>
        <v>…</v>
      </c>
      <c r="AM683" s="21">
        <f t="shared" si="125"/>
        <v>59.9375</v>
      </c>
    </row>
    <row r="684" spans="3:39">
      <c r="C684" t="s">
        <v>11</v>
      </c>
      <c r="D684" s="10" t="s">
        <v>417</v>
      </c>
      <c r="E684" s="6" t="s">
        <v>63</v>
      </c>
      <c r="F684" s="10" t="s">
        <v>755</v>
      </c>
      <c r="G684" s="7" t="s">
        <v>4</v>
      </c>
      <c r="H684" s="10" t="s">
        <v>419</v>
      </c>
      <c r="I684" s="7">
        <v>26</v>
      </c>
      <c r="J684" s="7">
        <v>49</v>
      </c>
      <c r="K684" s="7">
        <v>25</v>
      </c>
      <c r="L684" s="7" t="s">
        <v>16</v>
      </c>
      <c r="M684" s="7">
        <v>2</v>
      </c>
      <c r="N684" s="7">
        <v>1</v>
      </c>
      <c r="O684" s="6" t="s">
        <v>33</v>
      </c>
      <c r="P684" s="6" t="s">
        <v>33</v>
      </c>
      <c r="Q684" s="7">
        <v>49</v>
      </c>
      <c r="R684" s="7" t="b">
        <v>1</v>
      </c>
      <c r="S684" s="7" t="s">
        <v>19</v>
      </c>
      <c r="T684" s="7" t="b">
        <v>1</v>
      </c>
      <c r="U684" s="11">
        <v>39</v>
      </c>
      <c r="V684" s="11" t="s">
        <v>48</v>
      </c>
      <c r="W684" s="12">
        <v>1.65</v>
      </c>
      <c r="X684" s="12">
        <f t="shared" si="123"/>
        <v>1.35</v>
      </c>
      <c r="Y684" s="13"/>
      <c r="Z684" s="7">
        <f t="shared" si="126"/>
        <v>0</v>
      </c>
      <c r="AA684">
        <f t="shared" si="127"/>
        <v>10</v>
      </c>
      <c r="AB684">
        <f t="shared" si="128"/>
        <v>0</v>
      </c>
      <c r="AC684">
        <f t="shared" si="129"/>
        <v>0</v>
      </c>
      <c r="AD684" s="7">
        <f t="shared" si="130"/>
        <v>60</v>
      </c>
      <c r="AE684" s="7" t="str">
        <f t="shared" si="131"/>
        <v>HT Under 1.5 Goals</v>
      </c>
      <c r="AF684" s="14"/>
      <c r="AG684" s="14" t="str">
        <f t="shared" si="132"/>
        <v>HT Over 0.5 Goals</v>
      </c>
      <c r="AH684" s="14" t="str">
        <f t="shared" si="133"/>
        <v>LOST</v>
      </c>
      <c r="AI684" s="14"/>
      <c r="AJ684" s="14" t="str">
        <f t="shared" si="124"/>
        <v>LOST</v>
      </c>
      <c r="AL684" s="7" t="str">
        <f t="shared" si="134"/>
        <v>…</v>
      </c>
      <c r="AM684" s="21">
        <f t="shared" si="125"/>
        <v>54</v>
      </c>
    </row>
    <row r="685" spans="3:39">
      <c r="C685" t="s">
        <v>11</v>
      </c>
      <c r="D685" s="10" t="s">
        <v>508</v>
      </c>
      <c r="E685" s="6" t="s">
        <v>63</v>
      </c>
      <c r="F685" s="10" t="s">
        <v>1046</v>
      </c>
      <c r="G685" s="7" t="s">
        <v>4</v>
      </c>
      <c r="H685" s="10" t="s">
        <v>509</v>
      </c>
      <c r="I685" s="7">
        <v>21</v>
      </c>
      <c r="J685" s="7">
        <v>55</v>
      </c>
      <c r="K685" s="7">
        <v>24</v>
      </c>
      <c r="L685" s="7" t="s">
        <v>16</v>
      </c>
      <c r="M685" s="7" t="s">
        <v>16</v>
      </c>
      <c r="N685" s="7">
        <v>3</v>
      </c>
      <c r="O685" s="6" t="s">
        <v>69</v>
      </c>
      <c r="P685" s="6" t="s">
        <v>96</v>
      </c>
      <c r="Q685" s="7" t="b">
        <v>1</v>
      </c>
      <c r="R685" s="7" t="b">
        <v>1</v>
      </c>
      <c r="S685" s="7" t="b">
        <v>1</v>
      </c>
      <c r="T685" s="7" t="b">
        <v>1</v>
      </c>
      <c r="U685" s="11">
        <v>70</v>
      </c>
      <c r="V685" s="11" t="s">
        <v>42</v>
      </c>
      <c r="W685" s="12">
        <v>1.65</v>
      </c>
      <c r="X685" s="12">
        <f t="shared" si="123"/>
        <v>1.35</v>
      </c>
      <c r="Y685" s="13"/>
      <c r="Z685" s="7">
        <f t="shared" si="126"/>
        <v>10</v>
      </c>
      <c r="AA685">
        <f t="shared" si="127"/>
        <v>10</v>
      </c>
      <c r="AB685">
        <f t="shared" si="128"/>
        <v>10</v>
      </c>
      <c r="AC685">
        <f t="shared" si="129"/>
        <v>5</v>
      </c>
      <c r="AD685" s="7">
        <f t="shared" si="130"/>
        <v>85</v>
      </c>
      <c r="AE685" s="7" t="str">
        <f t="shared" si="131"/>
        <v>HT Under 1.5 Goals</v>
      </c>
      <c r="AF685" s="14"/>
      <c r="AG685" s="14" t="str">
        <f t="shared" si="132"/>
        <v>HT Over 0.5 Goals</v>
      </c>
      <c r="AH685" s="14" t="str">
        <f t="shared" si="133"/>
        <v>LOST</v>
      </c>
      <c r="AI685" s="14"/>
      <c r="AJ685" s="14" t="str">
        <f t="shared" si="124"/>
        <v>LOST</v>
      </c>
      <c r="AL685" s="7" t="str">
        <f t="shared" si="134"/>
        <v>Prime</v>
      </c>
      <c r="AM685" s="21">
        <f t="shared" si="125"/>
        <v>88.1875</v>
      </c>
    </row>
    <row r="686" spans="3:39">
      <c r="C686" t="s">
        <v>11</v>
      </c>
      <c r="D686" s="10" t="s">
        <v>508</v>
      </c>
      <c r="E686" s="6" t="s">
        <v>63</v>
      </c>
      <c r="F686" s="10" t="s">
        <v>512</v>
      </c>
      <c r="G686" s="7" t="s">
        <v>4</v>
      </c>
      <c r="H686" s="10" t="s">
        <v>1047</v>
      </c>
      <c r="I686" s="7">
        <v>22</v>
      </c>
      <c r="J686" s="7">
        <v>51</v>
      </c>
      <c r="K686" s="7">
        <v>27</v>
      </c>
      <c r="L686" s="7" t="s">
        <v>16</v>
      </c>
      <c r="M686" s="7" t="s">
        <v>16</v>
      </c>
      <c r="N686" s="7">
        <v>5</v>
      </c>
      <c r="O686" s="6" t="s">
        <v>61</v>
      </c>
      <c r="P686" s="6" t="s">
        <v>299</v>
      </c>
      <c r="Q686" s="7">
        <v>51</v>
      </c>
      <c r="R686" s="7" t="b">
        <v>1</v>
      </c>
      <c r="S686" s="7" t="b">
        <v>1</v>
      </c>
      <c r="T686" s="7" t="b">
        <v>1</v>
      </c>
      <c r="U686" s="11">
        <v>45</v>
      </c>
      <c r="V686" s="11" t="s">
        <v>42</v>
      </c>
      <c r="W686" s="12">
        <v>1.65</v>
      </c>
      <c r="X686" s="12">
        <f t="shared" si="123"/>
        <v>1.35</v>
      </c>
      <c r="Y686" s="13"/>
      <c r="Z686" s="7">
        <f t="shared" si="126"/>
        <v>0</v>
      </c>
      <c r="AA686">
        <f t="shared" si="127"/>
        <v>10</v>
      </c>
      <c r="AB686">
        <f t="shared" si="128"/>
        <v>0</v>
      </c>
      <c r="AC686">
        <f t="shared" si="129"/>
        <v>5</v>
      </c>
      <c r="AD686" s="7">
        <f t="shared" si="130"/>
        <v>65</v>
      </c>
      <c r="AE686" s="7" t="str">
        <f t="shared" si="131"/>
        <v>HT Under 1.5 Goals</v>
      </c>
      <c r="AF686" s="14"/>
      <c r="AG686" s="14" t="str">
        <f t="shared" si="132"/>
        <v>HT Over 0.5 Goals</v>
      </c>
      <c r="AH686" s="14" t="str">
        <f t="shared" si="133"/>
        <v>LOST</v>
      </c>
      <c r="AI686" s="14"/>
      <c r="AJ686" s="14" t="str">
        <f t="shared" si="124"/>
        <v>LOST</v>
      </c>
      <c r="AL686" s="7" t="str">
        <f t="shared" si="134"/>
        <v>…</v>
      </c>
      <c r="AM686" s="21">
        <f t="shared" si="125"/>
        <v>70.9375</v>
      </c>
    </row>
    <row r="687" spans="3:39">
      <c r="D687" s="10" t="s">
        <v>908</v>
      </c>
      <c r="E687" s="6" t="s">
        <v>63</v>
      </c>
      <c r="F687" s="10" t="s">
        <v>1048</v>
      </c>
      <c r="G687" s="7" t="s">
        <v>4</v>
      </c>
      <c r="H687" s="10" t="s">
        <v>909</v>
      </c>
      <c r="I687" s="7">
        <v>18</v>
      </c>
      <c r="J687" s="7">
        <v>63</v>
      </c>
      <c r="K687" s="7">
        <v>19</v>
      </c>
      <c r="L687" s="7" t="s">
        <v>16</v>
      </c>
      <c r="M687" s="7" t="s">
        <v>16</v>
      </c>
      <c r="N687" s="7">
        <v>1</v>
      </c>
      <c r="O687" s="6" t="s">
        <v>61</v>
      </c>
      <c r="P687" s="6" t="s">
        <v>96</v>
      </c>
      <c r="Q687" s="7" t="b">
        <v>1</v>
      </c>
      <c r="R687" s="7" t="b">
        <v>1</v>
      </c>
      <c r="S687" s="7" t="b">
        <v>1</v>
      </c>
      <c r="T687" s="7" t="b">
        <v>1</v>
      </c>
      <c r="U687" s="11">
        <v>40</v>
      </c>
      <c r="V687" s="11" t="s">
        <v>48</v>
      </c>
      <c r="W687" s="12">
        <v>1.65</v>
      </c>
      <c r="X687" s="12">
        <f t="shared" si="123"/>
        <v>1.35</v>
      </c>
      <c r="Y687" s="13"/>
      <c r="Z687" s="7">
        <f t="shared" si="126"/>
        <v>10</v>
      </c>
      <c r="AA687">
        <f t="shared" si="127"/>
        <v>10</v>
      </c>
      <c r="AB687">
        <f t="shared" si="128"/>
        <v>0</v>
      </c>
      <c r="AC687">
        <f t="shared" si="129"/>
        <v>0</v>
      </c>
      <c r="AD687" s="7">
        <f t="shared" si="130"/>
        <v>70</v>
      </c>
      <c r="AE687" s="7" t="str">
        <f t="shared" si="131"/>
        <v>HT Under 1.5 Goals</v>
      </c>
      <c r="AF687" s="14"/>
      <c r="AG687" s="14" t="str">
        <f t="shared" si="132"/>
        <v>HT Over 0.5 Goals</v>
      </c>
      <c r="AH687" s="14" t="str">
        <f t="shared" si="133"/>
        <v>LOST</v>
      </c>
      <c r="AI687" s="14"/>
      <c r="AJ687" s="14" t="str">
        <f t="shared" si="124"/>
        <v>LOST</v>
      </c>
      <c r="AL687" s="7" t="str">
        <f t="shared" si="134"/>
        <v>…</v>
      </c>
      <c r="AM687" s="21">
        <f t="shared" si="125"/>
        <v>78.6875</v>
      </c>
    </row>
    <row r="688" spans="3:39">
      <c r="C688" t="s">
        <v>11</v>
      </c>
      <c r="D688" s="10" t="s">
        <v>58</v>
      </c>
      <c r="E688" s="6" t="s">
        <v>63</v>
      </c>
      <c r="F688" s="10" t="s">
        <v>484</v>
      </c>
      <c r="G688" s="7" t="s">
        <v>4</v>
      </c>
      <c r="H688" s="10" t="s">
        <v>60</v>
      </c>
      <c r="I688" s="7">
        <v>25</v>
      </c>
      <c r="J688" s="7">
        <v>46</v>
      </c>
      <c r="K688" s="7">
        <v>29</v>
      </c>
      <c r="L688" s="7" t="s">
        <v>16</v>
      </c>
      <c r="M688" s="7">
        <v>2</v>
      </c>
      <c r="N688" s="7">
        <v>4</v>
      </c>
      <c r="O688" s="6" t="s">
        <v>47</v>
      </c>
      <c r="P688" s="6" t="s">
        <v>300</v>
      </c>
      <c r="Q688" s="7">
        <v>46</v>
      </c>
      <c r="R688" s="7" t="b">
        <v>1</v>
      </c>
      <c r="S688" s="7" t="s">
        <v>19</v>
      </c>
      <c r="T688" s="7" t="b">
        <v>1</v>
      </c>
      <c r="U688" s="11">
        <v>47</v>
      </c>
      <c r="V688" s="11" t="s">
        <v>20</v>
      </c>
      <c r="W688" s="12">
        <v>1.55</v>
      </c>
      <c r="X688" s="12">
        <f t="shared" si="123"/>
        <v>1.3</v>
      </c>
      <c r="Y688" s="13"/>
      <c r="Z688" s="7">
        <f t="shared" si="126"/>
        <v>0</v>
      </c>
      <c r="AA688">
        <f t="shared" si="127"/>
        <v>10</v>
      </c>
      <c r="AB688">
        <f t="shared" si="128"/>
        <v>0</v>
      </c>
      <c r="AC688">
        <f t="shared" si="129"/>
        <v>10</v>
      </c>
      <c r="AD688" s="7">
        <f t="shared" si="130"/>
        <v>70</v>
      </c>
      <c r="AE688" s="7" t="str">
        <f t="shared" si="131"/>
        <v>HT Under 1.5 Goals</v>
      </c>
      <c r="AF688" s="14"/>
      <c r="AG688" s="14" t="str">
        <f t="shared" si="132"/>
        <v>HT Under 1.5 Goals</v>
      </c>
      <c r="AH688" s="14" t="str">
        <f t="shared" si="133"/>
        <v>WON</v>
      </c>
      <c r="AI688" s="14"/>
      <c r="AJ688" s="14" t="str">
        <f t="shared" si="124"/>
        <v>WON</v>
      </c>
      <c r="AL688" s="7" t="str">
        <f t="shared" si="134"/>
        <v>…</v>
      </c>
      <c r="AM688" s="21">
        <f t="shared" si="125"/>
        <v>51</v>
      </c>
    </row>
    <row r="689" spans="3:39">
      <c r="C689" t="s">
        <v>11</v>
      </c>
      <c r="D689" s="10" t="s">
        <v>294</v>
      </c>
      <c r="E689" s="6" t="s">
        <v>63</v>
      </c>
      <c r="F689" s="10" t="s">
        <v>834</v>
      </c>
      <c r="G689" s="7" t="s">
        <v>4</v>
      </c>
      <c r="H689" s="10" t="s">
        <v>522</v>
      </c>
      <c r="I689" s="7">
        <v>13</v>
      </c>
      <c r="J689" s="7">
        <v>66</v>
      </c>
      <c r="K689" s="7">
        <v>21</v>
      </c>
      <c r="L689" s="7" t="s">
        <v>16</v>
      </c>
      <c r="M689" s="7" t="s">
        <v>16</v>
      </c>
      <c r="N689" s="7">
        <v>8</v>
      </c>
      <c r="O689" s="6" t="s">
        <v>17</v>
      </c>
      <c r="P689" s="6" t="s">
        <v>302</v>
      </c>
      <c r="Q689" s="7" t="b">
        <v>1</v>
      </c>
      <c r="R689" s="7" t="b">
        <v>1</v>
      </c>
      <c r="S689" s="7" t="b">
        <v>1</v>
      </c>
      <c r="T689" s="7" t="s">
        <v>19</v>
      </c>
      <c r="U689" s="11">
        <v>40</v>
      </c>
      <c r="V689" s="11" t="s">
        <v>20</v>
      </c>
      <c r="W689" s="12">
        <v>1.4</v>
      </c>
      <c r="X689" s="12">
        <f t="shared" si="123"/>
        <v>1.25</v>
      </c>
      <c r="Y689" s="13"/>
      <c r="Z689" s="7">
        <f t="shared" si="126"/>
        <v>10</v>
      </c>
      <c r="AA689">
        <f t="shared" si="127"/>
        <v>5</v>
      </c>
      <c r="AB689">
        <f t="shared" si="128"/>
        <v>0</v>
      </c>
      <c r="AC689">
        <f t="shared" si="129"/>
        <v>10</v>
      </c>
      <c r="AD689" s="7">
        <f t="shared" si="130"/>
        <v>75</v>
      </c>
      <c r="AE689" s="7" t="str">
        <f t="shared" si="131"/>
        <v>HT Under 1.5 Goals</v>
      </c>
      <c r="AF689" s="14"/>
      <c r="AG689" s="14" t="str">
        <f t="shared" si="132"/>
        <v>HT Over 0.5 Goals</v>
      </c>
      <c r="AH689" s="14" t="str">
        <f t="shared" si="133"/>
        <v>LOST</v>
      </c>
      <c r="AI689" s="14"/>
      <c r="AJ689" s="14" t="str">
        <f t="shared" si="124"/>
        <v>LOST</v>
      </c>
      <c r="AL689" s="7" t="str">
        <f t="shared" si="134"/>
        <v>Prime</v>
      </c>
      <c r="AM689" s="21">
        <f t="shared" si="125"/>
        <v>72.625</v>
      </c>
    </row>
    <row r="690" spans="3:39">
      <c r="C690" t="s">
        <v>11</v>
      </c>
      <c r="D690" s="10" t="s">
        <v>363</v>
      </c>
      <c r="E690" s="6" t="s">
        <v>63</v>
      </c>
      <c r="F690" s="10" t="s">
        <v>1049</v>
      </c>
      <c r="G690" s="7" t="s">
        <v>4</v>
      </c>
      <c r="H690" s="10" t="s">
        <v>413</v>
      </c>
      <c r="I690" s="7">
        <v>22</v>
      </c>
      <c r="J690" s="7">
        <v>68</v>
      </c>
      <c r="K690" s="7">
        <v>10</v>
      </c>
      <c r="L690" s="7" t="s">
        <v>16</v>
      </c>
      <c r="M690" s="7">
        <v>1</v>
      </c>
      <c r="N690" s="7">
        <v>12</v>
      </c>
      <c r="O690" s="6" t="s">
        <v>69</v>
      </c>
      <c r="P690" s="6" t="s">
        <v>33</v>
      </c>
      <c r="Q690" s="7" t="b">
        <v>1</v>
      </c>
      <c r="R690" s="7" t="b">
        <v>1</v>
      </c>
      <c r="S690" s="7" t="s">
        <v>19</v>
      </c>
      <c r="T690" s="7" t="s">
        <v>19</v>
      </c>
      <c r="U690" s="11">
        <v>61</v>
      </c>
      <c r="V690" s="11" t="s">
        <v>20</v>
      </c>
      <c r="W690" s="12">
        <v>1.6</v>
      </c>
      <c r="X690" s="12">
        <f t="shared" si="123"/>
        <v>1.3</v>
      </c>
      <c r="Y690" s="13"/>
      <c r="Z690" s="7">
        <f t="shared" si="126"/>
        <v>10</v>
      </c>
      <c r="AA690">
        <f t="shared" si="127"/>
        <v>5</v>
      </c>
      <c r="AB690">
        <f t="shared" si="128"/>
        <v>10</v>
      </c>
      <c r="AC690">
        <f t="shared" si="129"/>
        <v>10</v>
      </c>
      <c r="AD690" s="7">
        <f t="shared" si="130"/>
        <v>85</v>
      </c>
      <c r="AE690" s="7" t="str">
        <f t="shared" si="131"/>
        <v>HT Under 1.5 Goals</v>
      </c>
      <c r="AF690" s="14"/>
      <c r="AG690" s="14" t="str">
        <f t="shared" si="132"/>
        <v>HT Over 0.5 Goals</v>
      </c>
      <c r="AH690" s="14" t="str">
        <f t="shared" si="133"/>
        <v>LOST</v>
      </c>
      <c r="AI690" s="14"/>
      <c r="AJ690" s="14" t="str">
        <f t="shared" si="124"/>
        <v>LOST</v>
      </c>
      <c r="AL690" s="7" t="str">
        <f t="shared" si="134"/>
        <v>…</v>
      </c>
      <c r="AM690" s="21">
        <f t="shared" si="125"/>
        <v>76.45</v>
      </c>
    </row>
    <row r="691" spans="3:39">
      <c r="C691" t="s">
        <v>11</v>
      </c>
      <c r="D691" s="10" t="s">
        <v>360</v>
      </c>
      <c r="E691" s="6" t="s">
        <v>63</v>
      </c>
      <c r="F691" s="10" t="s">
        <v>1050</v>
      </c>
      <c r="G691" s="7" t="s">
        <v>4</v>
      </c>
      <c r="H691" s="10" t="s">
        <v>1051</v>
      </c>
      <c r="I691" s="7">
        <v>10</v>
      </c>
      <c r="J691" s="7">
        <v>57</v>
      </c>
      <c r="K691" s="7">
        <v>34</v>
      </c>
      <c r="L691" s="7" t="s">
        <v>16</v>
      </c>
      <c r="M691" s="7">
        <v>2</v>
      </c>
      <c r="N691" s="7">
        <v>24</v>
      </c>
      <c r="O691" s="6" t="s">
        <v>24</v>
      </c>
      <c r="P691" s="6" t="s">
        <v>24</v>
      </c>
      <c r="Q691" s="7" t="b">
        <v>1</v>
      </c>
      <c r="R691" s="7" t="b">
        <v>1</v>
      </c>
      <c r="S691" s="7" t="s">
        <v>19</v>
      </c>
      <c r="T691" s="7" t="s">
        <v>19</v>
      </c>
      <c r="U691" s="11">
        <v>58</v>
      </c>
      <c r="V691" s="11" t="s">
        <v>48</v>
      </c>
      <c r="W691" s="12">
        <v>1.65</v>
      </c>
      <c r="X691" s="12">
        <f t="shared" si="123"/>
        <v>1.35</v>
      </c>
      <c r="Y691" s="13"/>
      <c r="Z691" s="7">
        <f t="shared" si="126"/>
        <v>10</v>
      </c>
      <c r="AA691">
        <f t="shared" si="127"/>
        <v>0</v>
      </c>
      <c r="AB691">
        <f t="shared" si="128"/>
        <v>5</v>
      </c>
      <c r="AC691">
        <f t="shared" si="129"/>
        <v>0</v>
      </c>
      <c r="AD691" s="7">
        <f t="shared" si="130"/>
        <v>65</v>
      </c>
      <c r="AE691" s="7" t="str">
        <f t="shared" si="131"/>
        <v>HT Under 1.5 Goals</v>
      </c>
      <c r="AF691" s="14"/>
      <c r="AG691" s="14" t="str">
        <f t="shared" si="132"/>
        <v>HT Under 1.5 Goals</v>
      </c>
      <c r="AH691" s="14" t="str">
        <f t="shared" si="133"/>
        <v>WON</v>
      </c>
      <c r="AI691" s="14"/>
      <c r="AJ691" s="14" t="str">
        <f t="shared" si="124"/>
        <v>WON</v>
      </c>
      <c r="AL691" s="7" t="str">
        <f t="shared" si="134"/>
        <v>…</v>
      </c>
      <c r="AM691" s="21">
        <f t="shared" si="125"/>
        <v>69.412499999999994</v>
      </c>
    </row>
    <row r="692" spans="3:39">
      <c r="D692" s="10" t="s">
        <v>526</v>
      </c>
      <c r="E692" s="6" t="s">
        <v>89</v>
      </c>
      <c r="F692" s="10" t="s">
        <v>595</v>
      </c>
      <c r="G692" s="7" t="s">
        <v>4</v>
      </c>
      <c r="H692" s="10" t="s">
        <v>527</v>
      </c>
      <c r="I692" s="7">
        <v>35</v>
      </c>
      <c r="J692" s="7">
        <v>43</v>
      </c>
      <c r="K692" s="7">
        <v>22</v>
      </c>
      <c r="L692" s="7" t="s">
        <v>16</v>
      </c>
      <c r="M692" s="7" t="s">
        <v>16</v>
      </c>
      <c r="N692" s="7">
        <v>13</v>
      </c>
      <c r="O692" s="6" t="s">
        <v>24</v>
      </c>
      <c r="P692" s="6" t="s">
        <v>47</v>
      </c>
      <c r="Q692" s="7">
        <v>43</v>
      </c>
      <c r="R692" s="7" t="b">
        <v>1</v>
      </c>
      <c r="S692" s="7" t="b">
        <v>1</v>
      </c>
      <c r="T692" s="7" t="s">
        <v>19</v>
      </c>
      <c r="U692" s="11">
        <v>46</v>
      </c>
      <c r="V692" s="11" t="s">
        <v>20</v>
      </c>
      <c r="W692" s="12">
        <v>1.65</v>
      </c>
      <c r="X692" s="12">
        <f t="shared" si="123"/>
        <v>1.35</v>
      </c>
      <c r="Y692" s="13"/>
      <c r="Z692" s="7">
        <f t="shared" si="126"/>
        <v>0</v>
      </c>
      <c r="AA692">
        <f t="shared" si="127"/>
        <v>5</v>
      </c>
      <c r="AB692">
        <f t="shared" si="128"/>
        <v>0</v>
      </c>
      <c r="AC692">
        <f t="shared" si="129"/>
        <v>10</v>
      </c>
      <c r="AD692" s="7">
        <f t="shared" si="130"/>
        <v>65</v>
      </c>
      <c r="AE692" s="7" t="str">
        <f t="shared" si="131"/>
        <v>HT Under 1.5 Goals</v>
      </c>
      <c r="AF692" s="14"/>
      <c r="AG692" s="14" t="str">
        <f t="shared" si="132"/>
        <v>HT Under 1.5 Goals</v>
      </c>
      <c r="AH692" s="14" t="str">
        <f t="shared" si="133"/>
        <v>WON</v>
      </c>
      <c r="AI692" s="14"/>
      <c r="AJ692" s="14" t="str">
        <f t="shared" si="124"/>
        <v>WON</v>
      </c>
      <c r="AL692" s="7" t="str">
        <f t="shared" si="134"/>
        <v>…</v>
      </c>
      <c r="AM692" s="21">
        <f t="shared" si="125"/>
        <v>47</v>
      </c>
    </row>
    <row r="693" spans="3:39">
      <c r="D693" s="10" t="s">
        <v>234</v>
      </c>
      <c r="E693" s="6" t="s">
        <v>89</v>
      </c>
      <c r="F693" s="10" t="s">
        <v>836</v>
      </c>
      <c r="G693" s="7" t="s">
        <v>4</v>
      </c>
      <c r="H693" s="10" t="s">
        <v>1052</v>
      </c>
      <c r="I693" s="7">
        <v>34</v>
      </c>
      <c r="J693" s="7">
        <v>47</v>
      </c>
      <c r="K693" s="7">
        <v>19</v>
      </c>
      <c r="L693" s="7" t="s">
        <v>16</v>
      </c>
      <c r="M693" s="7" t="s">
        <v>16</v>
      </c>
      <c r="N693" s="7">
        <v>15</v>
      </c>
      <c r="O693" s="6" t="s">
        <v>24</v>
      </c>
      <c r="P693" s="6" t="s">
        <v>24</v>
      </c>
      <c r="Q693" s="7">
        <v>47</v>
      </c>
      <c r="R693" s="7" t="b">
        <v>1</v>
      </c>
      <c r="S693" s="7" t="b">
        <v>1</v>
      </c>
      <c r="T693" s="7" t="s">
        <v>19</v>
      </c>
      <c r="U693" s="11">
        <v>48</v>
      </c>
      <c r="V693" s="11" t="s">
        <v>20</v>
      </c>
      <c r="W693" s="12">
        <v>1.65</v>
      </c>
      <c r="X693" s="12">
        <f t="shared" si="123"/>
        <v>1.35</v>
      </c>
      <c r="Y693" s="13"/>
      <c r="Z693" s="7">
        <f t="shared" si="126"/>
        <v>0</v>
      </c>
      <c r="AA693">
        <f t="shared" si="127"/>
        <v>5</v>
      </c>
      <c r="AB693">
        <f t="shared" si="128"/>
        <v>0</v>
      </c>
      <c r="AC693">
        <f t="shared" si="129"/>
        <v>10</v>
      </c>
      <c r="AD693" s="7">
        <f t="shared" si="130"/>
        <v>65</v>
      </c>
      <c r="AE693" s="7" t="str">
        <f t="shared" si="131"/>
        <v>HT Under 1.5 Goals</v>
      </c>
      <c r="AF693" s="14"/>
      <c r="AG693" s="14" t="str">
        <f t="shared" si="132"/>
        <v>HT Under 1.5 Goals</v>
      </c>
      <c r="AH693" s="14" t="str">
        <f t="shared" si="133"/>
        <v>WON</v>
      </c>
      <c r="AI693" s="14"/>
      <c r="AJ693" s="14" t="str">
        <f t="shared" si="124"/>
        <v>WON</v>
      </c>
      <c r="AL693" s="7" t="str">
        <f t="shared" si="134"/>
        <v>…</v>
      </c>
      <c r="AM693" s="21">
        <f t="shared" si="125"/>
        <v>45</v>
      </c>
    </row>
    <row r="694" spans="3:39">
      <c r="D694" s="10" t="s">
        <v>239</v>
      </c>
      <c r="E694" s="6" t="s">
        <v>93</v>
      </c>
      <c r="F694" s="10" t="s">
        <v>1053</v>
      </c>
      <c r="G694" s="7" t="s">
        <v>4</v>
      </c>
      <c r="H694" s="10" t="s">
        <v>996</v>
      </c>
      <c r="I694" s="7">
        <v>16</v>
      </c>
      <c r="J694" s="7">
        <v>51</v>
      </c>
      <c r="K694" s="7">
        <v>33</v>
      </c>
      <c r="L694" s="7" t="s">
        <v>16</v>
      </c>
      <c r="M694" s="7">
        <v>1</v>
      </c>
      <c r="N694" s="7">
        <v>17</v>
      </c>
      <c r="O694" s="6" t="s">
        <v>120</v>
      </c>
      <c r="P694" s="6" t="s">
        <v>61</v>
      </c>
      <c r="Q694" s="7">
        <v>51</v>
      </c>
      <c r="R694" s="7" t="b">
        <v>1</v>
      </c>
      <c r="S694" s="7" t="s">
        <v>19</v>
      </c>
      <c r="T694" s="7" t="s">
        <v>19</v>
      </c>
      <c r="U694" s="11">
        <v>46</v>
      </c>
      <c r="V694" s="11" t="s">
        <v>48</v>
      </c>
      <c r="W694" s="12">
        <v>1.7</v>
      </c>
      <c r="X694" s="12">
        <f t="shared" si="123"/>
        <v>1.35</v>
      </c>
      <c r="Y694" s="13"/>
      <c r="Z694" s="7">
        <f t="shared" si="126"/>
        <v>0</v>
      </c>
      <c r="AA694">
        <f t="shared" si="127"/>
        <v>0</v>
      </c>
      <c r="AB694">
        <f t="shared" si="128"/>
        <v>0</v>
      </c>
      <c r="AC694">
        <f t="shared" si="129"/>
        <v>0</v>
      </c>
      <c r="AD694" s="7">
        <f t="shared" si="130"/>
        <v>50</v>
      </c>
      <c r="AE694" s="7" t="str">
        <f t="shared" si="131"/>
        <v>HT Over 0.5 Goals</v>
      </c>
      <c r="AF694" s="14"/>
      <c r="AG694" s="14" t="str">
        <f t="shared" si="132"/>
        <v>HT Under 1.5 Goals</v>
      </c>
      <c r="AH694" s="14" t="str">
        <f t="shared" si="133"/>
        <v>WON</v>
      </c>
      <c r="AI694" s="14"/>
      <c r="AJ694" s="14" t="str">
        <f t="shared" si="124"/>
        <v>WON</v>
      </c>
      <c r="AL694" s="7" t="str">
        <f t="shared" si="134"/>
        <v>…</v>
      </c>
      <c r="AM694" s="21">
        <f t="shared" si="125"/>
        <v>55.9375</v>
      </c>
    </row>
    <row r="695" spans="3:39">
      <c r="C695" t="s">
        <v>11</v>
      </c>
      <c r="D695" s="10" t="s">
        <v>97</v>
      </c>
      <c r="E695" s="6" t="s">
        <v>93</v>
      </c>
      <c r="F695" s="10" t="s">
        <v>1054</v>
      </c>
      <c r="G695" s="7" t="s">
        <v>4</v>
      </c>
      <c r="H695" s="10" t="s">
        <v>580</v>
      </c>
      <c r="I695" s="7">
        <v>27</v>
      </c>
      <c r="J695" s="7">
        <v>47</v>
      </c>
      <c r="K695" s="7">
        <v>26</v>
      </c>
      <c r="L695" s="7" t="s">
        <v>16</v>
      </c>
      <c r="M695" s="7">
        <v>2</v>
      </c>
      <c r="N695" s="7">
        <v>1</v>
      </c>
      <c r="O695" s="6" t="s">
        <v>24</v>
      </c>
      <c r="P695" s="6" t="s">
        <v>24</v>
      </c>
      <c r="Q695" s="7">
        <v>47</v>
      </c>
      <c r="R695" s="7" t="b">
        <v>1</v>
      </c>
      <c r="S695" s="7" t="s">
        <v>19</v>
      </c>
      <c r="T695" s="7" t="b">
        <v>1</v>
      </c>
      <c r="U695" s="11">
        <v>70</v>
      </c>
      <c r="V695" s="11" t="s">
        <v>20</v>
      </c>
      <c r="W695" s="12">
        <v>1.6</v>
      </c>
      <c r="X695" s="12">
        <f t="shared" si="123"/>
        <v>1.3</v>
      </c>
      <c r="Y695" s="13"/>
      <c r="Z695" s="7">
        <f t="shared" si="126"/>
        <v>0</v>
      </c>
      <c r="AA695">
        <f t="shared" si="127"/>
        <v>10</v>
      </c>
      <c r="AB695">
        <f t="shared" si="128"/>
        <v>10</v>
      </c>
      <c r="AC695">
        <f t="shared" si="129"/>
        <v>10</v>
      </c>
      <c r="AD695" s="7">
        <f t="shared" si="130"/>
        <v>80</v>
      </c>
      <c r="AE695" s="7" t="str">
        <f t="shared" si="131"/>
        <v>HT Under 1.5 Goals</v>
      </c>
      <c r="AF695" s="14"/>
      <c r="AG695" s="14" t="str">
        <f t="shared" si="132"/>
        <v>HT Under 1.5 Goals</v>
      </c>
      <c r="AH695" s="14" t="str">
        <f t="shared" si="133"/>
        <v>WON</v>
      </c>
      <c r="AI695" s="14"/>
      <c r="AJ695" s="14" t="str">
        <f t="shared" si="124"/>
        <v>WON</v>
      </c>
      <c r="AL695" s="7" t="str">
        <f t="shared" si="134"/>
        <v>…</v>
      </c>
      <c r="AM695" s="21">
        <f t="shared" si="125"/>
        <v>68</v>
      </c>
    </row>
    <row r="696" spans="3:39">
      <c r="C696" t="s">
        <v>11</v>
      </c>
      <c r="D696" s="10" t="s">
        <v>58</v>
      </c>
      <c r="E696" s="6" t="s">
        <v>93</v>
      </c>
      <c r="F696" s="10" t="s">
        <v>483</v>
      </c>
      <c r="G696" s="7" t="s">
        <v>4</v>
      </c>
      <c r="H696" s="10" t="s">
        <v>467</v>
      </c>
      <c r="I696" s="7">
        <v>41</v>
      </c>
      <c r="J696" s="7">
        <v>48</v>
      </c>
      <c r="K696" s="7">
        <v>11</v>
      </c>
      <c r="L696" s="7" t="s">
        <v>16</v>
      </c>
      <c r="M696" s="7" t="s">
        <v>16</v>
      </c>
      <c r="N696" s="7">
        <v>30</v>
      </c>
      <c r="O696" s="6" t="s">
        <v>75</v>
      </c>
      <c r="P696" s="6" t="s">
        <v>389</v>
      </c>
      <c r="Q696" s="7">
        <v>48</v>
      </c>
      <c r="R696" s="7" t="b">
        <v>1</v>
      </c>
      <c r="S696" s="7" t="b">
        <v>1</v>
      </c>
      <c r="T696" s="7" t="s">
        <v>19</v>
      </c>
      <c r="U696" s="11">
        <v>54</v>
      </c>
      <c r="V696" s="11" t="s">
        <v>20</v>
      </c>
      <c r="W696" s="12">
        <v>1.55</v>
      </c>
      <c r="X696" s="12">
        <f t="shared" si="123"/>
        <v>1.3</v>
      </c>
      <c r="Y696" s="13"/>
      <c r="Z696" s="7">
        <f t="shared" si="126"/>
        <v>0</v>
      </c>
      <c r="AA696">
        <f t="shared" si="127"/>
        <v>0</v>
      </c>
      <c r="AB696">
        <f t="shared" si="128"/>
        <v>5</v>
      </c>
      <c r="AC696">
        <f t="shared" si="129"/>
        <v>10</v>
      </c>
      <c r="AD696" s="7">
        <f t="shared" si="130"/>
        <v>65</v>
      </c>
      <c r="AE696" s="7" t="str">
        <f t="shared" si="131"/>
        <v>HT Under 1.5 Goals</v>
      </c>
      <c r="AF696" s="14"/>
      <c r="AG696" s="14" t="str">
        <f t="shared" si="132"/>
        <v>HT Over 0.5 Goals</v>
      </c>
      <c r="AH696" s="14" t="str">
        <f t="shared" si="133"/>
        <v>LOST</v>
      </c>
      <c r="AI696" s="14"/>
      <c r="AJ696" s="14" t="str">
        <f t="shared" si="124"/>
        <v>LOST</v>
      </c>
      <c r="AL696" s="7" t="str">
        <f t="shared" si="134"/>
        <v>…</v>
      </c>
      <c r="AM696" s="21">
        <f t="shared" si="125"/>
        <v>55.8</v>
      </c>
    </row>
    <row r="697" spans="3:39">
      <c r="D697" s="10" t="s">
        <v>1055</v>
      </c>
      <c r="E697" s="6" t="s">
        <v>93</v>
      </c>
      <c r="F697" s="10" t="s">
        <v>1056</v>
      </c>
      <c r="G697" s="7" t="s">
        <v>4</v>
      </c>
      <c r="H697" s="10" t="s">
        <v>1057</v>
      </c>
      <c r="I697" s="7">
        <v>38</v>
      </c>
      <c r="J697" s="7">
        <v>48</v>
      </c>
      <c r="K697" s="7">
        <v>15</v>
      </c>
      <c r="L697" s="7" t="s">
        <v>16</v>
      </c>
      <c r="M697" s="7">
        <v>1</v>
      </c>
      <c r="N697" s="7">
        <v>23</v>
      </c>
      <c r="O697" s="6" t="s">
        <v>33</v>
      </c>
      <c r="P697" s="6" t="s">
        <v>303</v>
      </c>
      <c r="Q697" s="7">
        <v>48</v>
      </c>
      <c r="R697" s="7" t="b">
        <v>1</v>
      </c>
      <c r="S697" s="7" t="s">
        <v>19</v>
      </c>
      <c r="T697" s="7" t="s">
        <v>19</v>
      </c>
      <c r="U697" s="11">
        <v>39</v>
      </c>
      <c r="V697" s="11" t="s">
        <v>48</v>
      </c>
      <c r="W697" s="12">
        <v>1.4</v>
      </c>
      <c r="X697" s="12">
        <f t="shared" si="123"/>
        <v>1.25</v>
      </c>
      <c r="Y697" s="13"/>
      <c r="Z697" s="7">
        <f t="shared" si="126"/>
        <v>0</v>
      </c>
      <c r="AA697">
        <f t="shared" si="127"/>
        <v>0</v>
      </c>
      <c r="AB697">
        <f t="shared" si="128"/>
        <v>0</v>
      </c>
      <c r="AC697">
        <f t="shared" si="129"/>
        <v>0</v>
      </c>
      <c r="AD697" s="7">
        <f t="shared" si="130"/>
        <v>50</v>
      </c>
      <c r="AE697" s="7" t="str">
        <f t="shared" si="131"/>
        <v>HT Over 0.5 Goals</v>
      </c>
      <c r="AF697" s="14"/>
      <c r="AG697" s="14" t="str">
        <f t="shared" si="132"/>
        <v>HT Over 0.5 Goals</v>
      </c>
      <c r="AH697" s="14" t="str">
        <f t="shared" si="133"/>
        <v>WON</v>
      </c>
      <c r="AI697" s="14"/>
      <c r="AJ697" s="14" t="str">
        <f t="shared" si="124"/>
        <v>WON</v>
      </c>
      <c r="AL697" s="7" t="str">
        <f t="shared" si="134"/>
        <v>…</v>
      </c>
      <c r="AM697" s="21">
        <f t="shared" si="125"/>
        <v>40</v>
      </c>
    </row>
    <row r="698" spans="3:39">
      <c r="D698" s="10" t="s">
        <v>545</v>
      </c>
      <c r="E698" s="6" t="s">
        <v>108</v>
      </c>
      <c r="F698" s="10" t="s">
        <v>548</v>
      </c>
      <c r="G698" s="7" t="s">
        <v>4</v>
      </c>
      <c r="H698" s="10" t="s">
        <v>1058</v>
      </c>
      <c r="I698" s="7">
        <v>24</v>
      </c>
      <c r="J698" s="7">
        <v>50</v>
      </c>
      <c r="K698" s="7">
        <v>26</v>
      </c>
      <c r="L698" s="7" t="s">
        <v>16</v>
      </c>
      <c r="M698" s="7">
        <v>2</v>
      </c>
      <c r="N698" s="7">
        <v>2</v>
      </c>
      <c r="O698" s="6" t="s">
        <v>69</v>
      </c>
      <c r="P698" s="6" t="s">
        <v>96</v>
      </c>
      <c r="Q698" s="7">
        <v>50</v>
      </c>
      <c r="R698" s="7" t="b">
        <v>1</v>
      </c>
      <c r="S698" s="7" t="s">
        <v>19</v>
      </c>
      <c r="T698" s="7" t="b">
        <v>1</v>
      </c>
      <c r="U698" s="11">
        <v>71</v>
      </c>
      <c r="V698" s="11" t="s">
        <v>42</v>
      </c>
      <c r="W698" s="12">
        <v>1.55</v>
      </c>
      <c r="X698" s="12">
        <f t="shared" si="123"/>
        <v>1.3</v>
      </c>
      <c r="Y698" s="13"/>
      <c r="Z698" s="7">
        <f t="shared" si="126"/>
        <v>0</v>
      </c>
      <c r="AA698">
        <f t="shared" si="127"/>
        <v>10</v>
      </c>
      <c r="AB698">
        <f t="shared" si="128"/>
        <v>10</v>
      </c>
      <c r="AC698">
        <f t="shared" si="129"/>
        <v>5</v>
      </c>
      <c r="AD698" s="7">
        <f t="shared" si="130"/>
        <v>75</v>
      </c>
      <c r="AE698" s="7" t="str">
        <f t="shared" si="131"/>
        <v>HT Under 1.5 Goals</v>
      </c>
      <c r="AF698" s="14"/>
      <c r="AG698" s="14" t="str">
        <f t="shared" si="132"/>
        <v>HT Over 0.5 Goals</v>
      </c>
      <c r="AH698" s="14" t="str">
        <f t="shared" si="133"/>
        <v>LOST</v>
      </c>
      <c r="AI698" s="14"/>
      <c r="AJ698" s="14" t="str">
        <f t="shared" si="124"/>
        <v>LOST</v>
      </c>
      <c r="AL698" s="7" t="str">
        <f t="shared" si="134"/>
        <v>…</v>
      </c>
      <c r="AM698" s="21">
        <f t="shared" si="125"/>
        <v>82.825000000000003</v>
      </c>
    </row>
    <row r="699" spans="3:39">
      <c r="C699" t="s">
        <v>11</v>
      </c>
      <c r="D699" s="10" t="s">
        <v>1059</v>
      </c>
      <c r="E699" s="6" t="s">
        <v>108</v>
      </c>
      <c r="F699" s="10" t="s">
        <v>538</v>
      </c>
      <c r="G699" s="7" t="s">
        <v>4</v>
      </c>
      <c r="H699" s="10" t="s">
        <v>1060</v>
      </c>
      <c r="I699" s="7">
        <v>27</v>
      </c>
      <c r="J699" s="7">
        <v>58</v>
      </c>
      <c r="K699" s="7">
        <v>15</v>
      </c>
      <c r="L699" s="7" t="s">
        <v>16</v>
      </c>
      <c r="M699" s="7">
        <v>1</v>
      </c>
      <c r="N699" s="7">
        <v>12</v>
      </c>
      <c r="O699" s="6" t="s">
        <v>24</v>
      </c>
      <c r="P699" s="6" t="s">
        <v>61</v>
      </c>
      <c r="Q699" s="7" t="b">
        <v>1</v>
      </c>
      <c r="R699" s="7" t="b">
        <v>1</v>
      </c>
      <c r="S699" s="7" t="s">
        <v>19</v>
      </c>
      <c r="T699" s="7" t="s">
        <v>19</v>
      </c>
      <c r="U699" s="11">
        <v>54</v>
      </c>
      <c r="V699" s="11" t="s">
        <v>42</v>
      </c>
      <c r="W699" s="12">
        <v>1.45</v>
      </c>
      <c r="X699" s="12">
        <f t="shared" si="123"/>
        <v>1.25</v>
      </c>
      <c r="Y699" s="13"/>
      <c r="Z699" s="7">
        <f t="shared" si="126"/>
        <v>10</v>
      </c>
      <c r="AA699">
        <f t="shared" si="127"/>
        <v>5</v>
      </c>
      <c r="AB699">
        <f t="shared" si="128"/>
        <v>5</v>
      </c>
      <c r="AC699">
        <f t="shared" si="129"/>
        <v>5</v>
      </c>
      <c r="AD699" s="7">
        <f t="shared" si="130"/>
        <v>75</v>
      </c>
      <c r="AE699" s="7" t="str">
        <f t="shared" si="131"/>
        <v>HT Under 1.5 Goals</v>
      </c>
      <c r="AF699" s="14"/>
      <c r="AG699" s="14" t="str">
        <f t="shared" si="132"/>
        <v>HT Under 1.5 Goals</v>
      </c>
      <c r="AH699" s="14" t="str">
        <f t="shared" si="133"/>
        <v>WON</v>
      </c>
      <c r="AI699" s="14"/>
      <c r="AJ699" s="14" t="str">
        <f t="shared" si="124"/>
        <v>WON</v>
      </c>
      <c r="AL699" s="7" t="str">
        <f t="shared" si="134"/>
        <v>…</v>
      </c>
      <c r="AM699" s="21">
        <f t="shared" si="125"/>
        <v>71.924999999999997</v>
      </c>
    </row>
    <row r="700" spans="3:39">
      <c r="C700" t="s">
        <v>11</v>
      </c>
      <c r="D700" s="10" t="s">
        <v>1059</v>
      </c>
      <c r="E700" s="6" t="s">
        <v>108</v>
      </c>
      <c r="F700" s="10" t="s">
        <v>316</v>
      </c>
      <c r="G700" s="7" t="s">
        <v>4</v>
      </c>
      <c r="H700" s="10" t="s">
        <v>539</v>
      </c>
      <c r="I700" s="7">
        <v>25</v>
      </c>
      <c r="J700" s="7">
        <v>58</v>
      </c>
      <c r="K700" s="7">
        <v>17</v>
      </c>
      <c r="L700" s="7" t="s">
        <v>16</v>
      </c>
      <c r="M700" s="7" t="s">
        <v>16</v>
      </c>
      <c r="N700" s="7">
        <v>8</v>
      </c>
      <c r="O700" s="6" t="s">
        <v>47</v>
      </c>
      <c r="P700" s="6" t="s">
        <v>69</v>
      </c>
      <c r="Q700" s="7" t="b">
        <v>1</v>
      </c>
      <c r="R700" s="7" t="b">
        <v>1</v>
      </c>
      <c r="S700" s="7" t="b">
        <v>1</v>
      </c>
      <c r="T700" s="7" t="s">
        <v>19</v>
      </c>
      <c r="U700" s="11">
        <v>53</v>
      </c>
      <c r="V700" s="11" t="s">
        <v>20</v>
      </c>
      <c r="W700" s="12">
        <v>1.4</v>
      </c>
      <c r="X700" s="12">
        <f t="shared" si="123"/>
        <v>1.25</v>
      </c>
      <c r="Y700" s="13"/>
      <c r="Z700" s="7">
        <f t="shared" si="126"/>
        <v>10</v>
      </c>
      <c r="AA700">
        <f t="shared" si="127"/>
        <v>5</v>
      </c>
      <c r="AB700">
        <f t="shared" si="128"/>
        <v>5</v>
      </c>
      <c r="AC700">
        <f t="shared" si="129"/>
        <v>10</v>
      </c>
      <c r="AD700" s="7">
        <f t="shared" si="130"/>
        <v>80</v>
      </c>
      <c r="AE700" s="7" t="str">
        <f t="shared" si="131"/>
        <v>HT Under 1.5 Goals</v>
      </c>
      <c r="AF700" s="14"/>
      <c r="AG700" s="14" t="str">
        <f t="shared" si="132"/>
        <v>HT Under 1.5 Goals</v>
      </c>
      <c r="AH700" s="14" t="str">
        <f t="shared" si="133"/>
        <v>WON</v>
      </c>
      <c r="AI700" s="14"/>
      <c r="AJ700" s="14" t="str">
        <f t="shared" si="124"/>
        <v>WON</v>
      </c>
      <c r="AL700" s="7" t="str">
        <f t="shared" si="134"/>
        <v>Prime</v>
      </c>
      <c r="AM700" s="21">
        <f t="shared" si="125"/>
        <v>80.724999999999994</v>
      </c>
    </row>
    <row r="701" spans="3:39">
      <c r="C701" t="s">
        <v>11</v>
      </c>
      <c r="D701" s="10" t="s">
        <v>1059</v>
      </c>
      <c r="E701" s="6" t="s">
        <v>108</v>
      </c>
      <c r="F701" s="10" t="s">
        <v>317</v>
      </c>
      <c r="G701" s="7" t="s">
        <v>4</v>
      </c>
      <c r="H701" s="10" t="s">
        <v>319</v>
      </c>
      <c r="I701" s="7">
        <v>30</v>
      </c>
      <c r="J701" s="7">
        <v>55</v>
      </c>
      <c r="K701" s="7">
        <v>15</v>
      </c>
      <c r="L701" s="7" t="s">
        <v>16</v>
      </c>
      <c r="M701" s="7">
        <v>1</v>
      </c>
      <c r="N701" s="7">
        <v>15</v>
      </c>
      <c r="O701" s="6" t="s">
        <v>24</v>
      </c>
      <c r="P701" s="6" t="s">
        <v>69</v>
      </c>
      <c r="Q701" s="7" t="b">
        <v>1</v>
      </c>
      <c r="R701" s="7" t="b">
        <v>1</v>
      </c>
      <c r="S701" s="7" t="s">
        <v>19</v>
      </c>
      <c r="T701" s="7" t="s">
        <v>19</v>
      </c>
      <c r="U701" s="11">
        <v>61</v>
      </c>
      <c r="V701" s="11" t="s">
        <v>42</v>
      </c>
      <c r="W701" s="12">
        <v>1.6</v>
      </c>
      <c r="X701" s="12">
        <f t="shared" si="123"/>
        <v>1.3</v>
      </c>
      <c r="Y701" s="13"/>
      <c r="Z701" s="7">
        <f t="shared" si="126"/>
        <v>10</v>
      </c>
      <c r="AA701">
        <f t="shared" si="127"/>
        <v>5</v>
      </c>
      <c r="AB701">
        <f t="shared" si="128"/>
        <v>10</v>
      </c>
      <c r="AC701">
        <f t="shared" si="129"/>
        <v>5</v>
      </c>
      <c r="AD701" s="7">
        <f t="shared" si="130"/>
        <v>80</v>
      </c>
      <c r="AE701" s="7" t="str">
        <f t="shared" si="131"/>
        <v>HT Under 1.5 Goals</v>
      </c>
      <c r="AF701" s="14"/>
      <c r="AG701" s="14" t="str">
        <f t="shared" si="132"/>
        <v>HT Under 1.5 Goals</v>
      </c>
      <c r="AH701" s="14" t="str">
        <f t="shared" si="133"/>
        <v>WON</v>
      </c>
      <c r="AI701" s="14"/>
      <c r="AJ701" s="14" t="str">
        <f t="shared" si="124"/>
        <v>WON</v>
      </c>
      <c r="AL701" s="7" t="str">
        <f t="shared" si="134"/>
        <v>…</v>
      </c>
      <c r="AM701" s="21">
        <f t="shared" si="125"/>
        <v>69.387500000000003</v>
      </c>
    </row>
    <row r="702" spans="3:39">
      <c r="C702" t="s">
        <v>11</v>
      </c>
      <c r="D702" s="10" t="s">
        <v>62</v>
      </c>
      <c r="E702" s="6" t="s">
        <v>115</v>
      </c>
      <c r="F702" s="10" t="s">
        <v>1061</v>
      </c>
      <c r="G702" s="7" t="s">
        <v>4</v>
      </c>
      <c r="H702" s="10" t="s">
        <v>604</v>
      </c>
      <c r="I702" s="7">
        <v>37</v>
      </c>
      <c r="J702" s="7">
        <v>45</v>
      </c>
      <c r="K702" s="7">
        <v>18</v>
      </c>
      <c r="L702" s="7" t="s">
        <v>16</v>
      </c>
      <c r="M702" s="7">
        <v>1</v>
      </c>
      <c r="N702" s="7">
        <v>19</v>
      </c>
      <c r="O702" s="6" t="s">
        <v>301</v>
      </c>
      <c r="P702" s="6" t="s">
        <v>302</v>
      </c>
      <c r="Q702" s="7">
        <v>45</v>
      </c>
      <c r="R702" s="7" t="b">
        <v>1</v>
      </c>
      <c r="S702" s="7" t="s">
        <v>19</v>
      </c>
      <c r="T702" s="7" t="s">
        <v>19</v>
      </c>
      <c r="U702" s="11">
        <v>50</v>
      </c>
      <c r="V702" s="11" t="s">
        <v>48</v>
      </c>
      <c r="W702" s="12">
        <v>1.55</v>
      </c>
      <c r="X702" s="12">
        <f t="shared" si="123"/>
        <v>1.3</v>
      </c>
      <c r="Y702" s="13"/>
      <c r="Z702" s="7">
        <f t="shared" si="126"/>
        <v>0</v>
      </c>
      <c r="AA702">
        <f t="shared" si="127"/>
        <v>0</v>
      </c>
      <c r="AB702">
        <f t="shared" si="128"/>
        <v>5</v>
      </c>
      <c r="AC702">
        <f t="shared" si="129"/>
        <v>0</v>
      </c>
      <c r="AD702" s="7">
        <f t="shared" si="130"/>
        <v>55</v>
      </c>
      <c r="AE702" s="7" t="str">
        <f t="shared" si="131"/>
        <v>HT Over 0.5 Goals</v>
      </c>
      <c r="AF702" s="14"/>
      <c r="AG702" s="14" t="str">
        <f t="shared" si="132"/>
        <v>HT Over 0.5 Goals</v>
      </c>
      <c r="AH702" s="14" t="str">
        <f t="shared" si="133"/>
        <v>WON</v>
      </c>
      <c r="AI702" s="14"/>
      <c r="AJ702" s="14" t="str">
        <f t="shared" si="124"/>
        <v>WON</v>
      </c>
      <c r="AL702" s="7" t="str">
        <f t="shared" si="134"/>
        <v>…</v>
      </c>
      <c r="AM702" s="21">
        <f t="shared" si="125"/>
        <v>50</v>
      </c>
    </row>
    <row r="703" spans="3:39">
      <c r="C703" t="s">
        <v>11</v>
      </c>
      <c r="D703" s="10" t="s">
        <v>496</v>
      </c>
      <c r="E703" s="6" t="s">
        <v>115</v>
      </c>
      <c r="F703" s="10" t="s">
        <v>497</v>
      </c>
      <c r="G703" s="7" t="s">
        <v>4</v>
      </c>
      <c r="H703" s="10" t="s">
        <v>1062</v>
      </c>
      <c r="I703" s="7">
        <v>42</v>
      </c>
      <c r="J703" s="7">
        <v>44</v>
      </c>
      <c r="K703" s="7">
        <v>13</v>
      </c>
      <c r="L703" s="7" t="s">
        <v>16</v>
      </c>
      <c r="M703" s="7">
        <v>1</v>
      </c>
      <c r="N703" s="7">
        <v>29</v>
      </c>
      <c r="O703" s="6" t="s">
        <v>120</v>
      </c>
      <c r="P703" s="6" t="s">
        <v>298</v>
      </c>
      <c r="Q703" s="7">
        <v>44</v>
      </c>
      <c r="R703" s="7" t="b">
        <v>1</v>
      </c>
      <c r="S703" s="7" t="s">
        <v>19</v>
      </c>
      <c r="T703" s="7" t="s">
        <v>19</v>
      </c>
      <c r="U703" s="11">
        <v>30</v>
      </c>
      <c r="V703" s="11" t="s">
        <v>48</v>
      </c>
      <c r="W703" s="12">
        <v>1.65</v>
      </c>
      <c r="X703" s="12">
        <f t="shared" si="123"/>
        <v>1.35</v>
      </c>
      <c r="Y703" s="13"/>
      <c r="Z703" s="7">
        <f t="shared" si="126"/>
        <v>0</v>
      </c>
      <c r="AA703">
        <f t="shared" si="127"/>
        <v>0</v>
      </c>
      <c r="AB703">
        <f t="shared" si="128"/>
        <v>0</v>
      </c>
      <c r="AC703">
        <f t="shared" si="129"/>
        <v>0</v>
      </c>
      <c r="AD703" s="7">
        <f t="shared" si="130"/>
        <v>50</v>
      </c>
      <c r="AE703" s="7" t="str">
        <f t="shared" si="131"/>
        <v>HT Over 0.5 Goals</v>
      </c>
      <c r="AF703" s="14"/>
      <c r="AG703" s="14" t="str">
        <f t="shared" si="132"/>
        <v>HT Under 1.5 Goals</v>
      </c>
      <c r="AH703" s="14" t="str">
        <f t="shared" si="133"/>
        <v>WON</v>
      </c>
      <c r="AI703" s="14"/>
      <c r="AJ703" s="14" t="str">
        <f t="shared" si="124"/>
        <v>WON</v>
      </c>
      <c r="AL703" s="7" t="str">
        <f t="shared" si="134"/>
        <v>…</v>
      </c>
      <c r="AM703" s="21">
        <f t="shared" si="125"/>
        <v>40</v>
      </c>
    </row>
    <row r="704" spans="3:39">
      <c r="C704" t="s">
        <v>11</v>
      </c>
      <c r="D704" s="10" t="s">
        <v>496</v>
      </c>
      <c r="E704" s="6" t="s">
        <v>115</v>
      </c>
      <c r="F704" s="10" t="s">
        <v>552</v>
      </c>
      <c r="G704" s="7" t="s">
        <v>4</v>
      </c>
      <c r="H704" s="10" t="s">
        <v>498</v>
      </c>
      <c r="I704" s="7">
        <v>31</v>
      </c>
      <c r="J704" s="7">
        <v>47</v>
      </c>
      <c r="K704" s="7">
        <v>22</v>
      </c>
      <c r="L704" s="7" t="s">
        <v>16</v>
      </c>
      <c r="M704" s="7" t="s">
        <v>16</v>
      </c>
      <c r="N704" s="7">
        <v>9</v>
      </c>
      <c r="O704" s="6" t="s">
        <v>24</v>
      </c>
      <c r="P704" s="6" t="s">
        <v>24</v>
      </c>
      <c r="Q704" s="7">
        <v>47</v>
      </c>
      <c r="R704" s="7" t="b">
        <v>1</v>
      </c>
      <c r="S704" s="7" t="b">
        <v>1</v>
      </c>
      <c r="T704" s="7" t="s">
        <v>19</v>
      </c>
      <c r="U704" s="11">
        <v>36</v>
      </c>
      <c r="V704" s="11" t="s">
        <v>48</v>
      </c>
      <c r="W704" s="12">
        <v>1.7</v>
      </c>
      <c r="X704" s="12">
        <f t="shared" si="123"/>
        <v>1.35</v>
      </c>
      <c r="Y704" s="13"/>
      <c r="Z704" s="7">
        <f t="shared" si="126"/>
        <v>0</v>
      </c>
      <c r="AA704">
        <f t="shared" si="127"/>
        <v>5</v>
      </c>
      <c r="AB704">
        <f t="shared" si="128"/>
        <v>0</v>
      </c>
      <c r="AC704">
        <f t="shared" si="129"/>
        <v>0</v>
      </c>
      <c r="AD704" s="7">
        <f t="shared" si="130"/>
        <v>55</v>
      </c>
      <c r="AE704" s="7" t="str">
        <f t="shared" si="131"/>
        <v>HT Over 0.5 Goals</v>
      </c>
      <c r="AF704" s="14"/>
      <c r="AG704" s="14" t="str">
        <f t="shared" si="132"/>
        <v>HT Under 1.5 Goals</v>
      </c>
      <c r="AH704" s="14" t="str">
        <f t="shared" si="133"/>
        <v>LOST</v>
      </c>
      <c r="AI704" s="14"/>
      <c r="AJ704" s="14" t="str">
        <f t="shared" si="124"/>
        <v>LOST</v>
      </c>
      <c r="AL704" s="7" t="str">
        <f t="shared" si="134"/>
        <v>…</v>
      </c>
      <c r="AM704" s="21">
        <f t="shared" si="125"/>
        <v>51</v>
      </c>
    </row>
    <row r="705" spans="3:39">
      <c r="C705" t="s">
        <v>11</v>
      </c>
      <c r="D705" s="10" t="s">
        <v>322</v>
      </c>
      <c r="E705" s="6" t="s">
        <v>115</v>
      </c>
      <c r="F705" s="10" t="s">
        <v>536</v>
      </c>
      <c r="G705" s="7" t="s">
        <v>4</v>
      </c>
      <c r="H705" s="10" t="s">
        <v>870</v>
      </c>
      <c r="I705" s="7">
        <v>31</v>
      </c>
      <c r="J705" s="7">
        <v>47</v>
      </c>
      <c r="K705" s="7">
        <v>22</v>
      </c>
      <c r="L705" s="7" t="s">
        <v>16</v>
      </c>
      <c r="M705" s="7">
        <v>1</v>
      </c>
      <c r="N705" s="7">
        <v>9</v>
      </c>
      <c r="O705" s="6" t="s">
        <v>120</v>
      </c>
      <c r="P705" s="6" t="s">
        <v>120</v>
      </c>
      <c r="Q705" s="7">
        <v>47</v>
      </c>
      <c r="R705" s="7" t="b">
        <v>1</v>
      </c>
      <c r="S705" s="7" t="s">
        <v>19</v>
      </c>
      <c r="T705" s="7" t="s">
        <v>19</v>
      </c>
      <c r="U705" s="11">
        <v>57</v>
      </c>
      <c r="V705" s="11" t="s">
        <v>20</v>
      </c>
      <c r="W705" s="12">
        <v>1.7</v>
      </c>
      <c r="X705" s="12">
        <f t="shared" si="123"/>
        <v>1.35</v>
      </c>
      <c r="Y705" s="13"/>
      <c r="Z705" s="7">
        <f t="shared" si="126"/>
        <v>0</v>
      </c>
      <c r="AA705">
        <f t="shared" si="127"/>
        <v>5</v>
      </c>
      <c r="AB705">
        <f t="shared" si="128"/>
        <v>5</v>
      </c>
      <c r="AC705">
        <f t="shared" si="129"/>
        <v>10</v>
      </c>
      <c r="AD705" s="7">
        <f t="shared" si="130"/>
        <v>70</v>
      </c>
      <c r="AE705" s="7" t="str">
        <f t="shared" si="131"/>
        <v>HT Under 1.5 Goals</v>
      </c>
      <c r="AF705" s="14"/>
      <c r="AG705" s="14" t="str">
        <f t="shared" si="132"/>
        <v>HT Under 1.5 Goals</v>
      </c>
      <c r="AH705" s="14" t="str">
        <f t="shared" si="133"/>
        <v>WON</v>
      </c>
      <c r="AI705" s="14"/>
      <c r="AJ705" s="14" t="str">
        <f t="shared" si="124"/>
        <v>WON</v>
      </c>
      <c r="AL705" s="7" t="str">
        <f t="shared" si="134"/>
        <v>…</v>
      </c>
      <c r="AM705" s="21">
        <f t="shared" si="125"/>
        <v>57.4</v>
      </c>
    </row>
    <row r="706" spans="3:39">
      <c r="D706" s="10" t="s">
        <v>394</v>
      </c>
      <c r="E706" s="6" t="s">
        <v>115</v>
      </c>
      <c r="F706" s="10" t="s">
        <v>1063</v>
      </c>
      <c r="G706" s="7" t="s">
        <v>4</v>
      </c>
      <c r="H706" s="10" t="s">
        <v>561</v>
      </c>
      <c r="I706" s="7">
        <v>29</v>
      </c>
      <c r="J706" s="7">
        <v>49</v>
      </c>
      <c r="K706" s="7">
        <v>22</v>
      </c>
      <c r="L706" s="7" t="s">
        <v>16</v>
      </c>
      <c r="M706" s="7" t="s">
        <v>16</v>
      </c>
      <c r="N706" s="7">
        <v>7</v>
      </c>
      <c r="O706" s="6" t="s">
        <v>24</v>
      </c>
      <c r="P706" s="6" t="s">
        <v>47</v>
      </c>
      <c r="Q706" s="7">
        <v>49</v>
      </c>
      <c r="R706" s="7" t="b">
        <v>1</v>
      </c>
      <c r="S706" s="7" t="b">
        <v>1</v>
      </c>
      <c r="T706" s="7" t="s">
        <v>19</v>
      </c>
      <c r="U706" s="11">
        <v>51</v>
      </c>
      <c r="V706" s="11" t="s">
        <v>48</v>
      </c>
      <c r="W706" s="12">
        <v>1.6</v>
      </c>
      <c r="X706" s="12">
        <f t="shared" si="123"/>
        <v>1.3</v>
      </c>
      <c r="Y706" s="13"/>
      <c r="Z706" s="7">
        <f t="shared" si="126"/>
        <v>0</v>
      </c>
      <c r="AA706">
        <f t="shared" si="127"/>
        <v>10</v>
      </c>
      <c r="AB706">
        <f t="shared" si="128"/>
        <v>5</v>
      </c>
      <c r="AC706">
        <f t="shared" si="129"/>
        <v>0</v>
      </c>
      <c r="AD706" s="7">
        <f t="shared" si="130"/>
        <v>65</v>
      </c>
      <c r="AE706" s="7" t="str">
        <f t="shared" si="131"/>
        <v>HT Under 1.5 Goals</v>
      </c>
      <c r="AF706" s="14"/>
      <c r="AG706" s="14" t="str">
        <f t="shared" si="132"/>
        <v>HT Under 1.5 Goals</v>
      </c>
      <c r="AH706" s="14" t="str">
        <f t="shared" si="133"/>
        <v>WON</v>
      </c>
      <c r="AI706" s="14"/>
      <c r="AJ706" s="14" t="str">
        <f t="shared" si="124"/>
        <v>WON</v>
      </c>
      <c r="AL706" s="7" t="str">
        <f t="shared" si="134"/>
        <v>…</v>
      </c>
      <c r="AM706" s="21">
        <f t="shared" si="125"/>
        <v>63.2</v>
      </c>
    </row>
    <row r="707" spans="3:39">
      <c r="D707" s="10" t="s">
        <v>84</v>
      </c>
      <c r="E707" s="6" t="s">
        <v>115</v>
      </c>
      <c r="F707" s="10" t="s">
        <v>565</v>
      </c>
      <c r="G707" s="7" t="s">
        <v>4</v>
      </c>
      <c r="H707" s="10" t="s">
        <v>568</v>
      </c>
      <c r="I707" s="7">
        <v>19</v>
      </c>
      <c r="J707" s="7">
        <v>45</v>
      </c>
      <c r="K707" s="7">
        <v>36</v>
      </c>
      <c r="L707" s="7" t="s">
        <v>16</v>
      </c>
      <c r="M707" s="7">
        <v>2</v>
      </c>
      <c r="N707" s="7">
        <v>17</v>
      </c>
      <c r="O707" s="6" t="s">
        <v>47</v>
      </c>
      <c r="P707" s="6" t="s">
        <v>47</v>
      </c>
      <c r="Q707" s="7">
        <v>45</v>
      </c>
      <c r="R707" s="7" t="b">
        <v>1</v>
      </c>
      <c r="S707" s="7" t="s">
        <v>19</v>
      </c>
      <c r="T707" s="7" t="s">
        <v>19</v>
      </c>
      <c r="U707" s="11">
        <v>69</v>
      </c>
      <c r="V707" s="11" t="s">
        <v>20</v>
      </c>
      <c r="W707" s="12">
        <v>1.5</v>
      </c>
      <c r="X707" s="12">
        <f t="shared" ref="X707:X770" si="135">IF(W707=1.5,1.3,IF(W707=1.55,1.3,IF(W707=1.6,1.3,IF(W707=1.65,1.35,IF(W707=1.7,1.35,IF(W707=1.75,1.4,IF(W707=1.8,1.45,IF(W707=1.8,1.5,IF(W707=1.85,1.5,IF(W707=1.9,1.55,IF(W707=1.95,1.6,IF(W707=2,1.6,IF(W707&lt;1.5,1.25,1.65)))))))))))))</f>
        <v>1.3</v>
      </c>
      <c r="Y707" s="13"/>
      <c r="Z707" s="7">
        <f t="shared" si="126"/>
        <v>0</v>
      </c>
      <c r="AA707">
        <f t="shared" si="127"/>
        <v>0</v>
      </c>
      <c r="AB707">
        <f t="shared" si="128"/>
        <v>10</v>
      </c>
      <c r="AC707">
        <f t="shared" si="129"/>
        <v>10</v>
      </c>
      <c r="AD707" s="7">
        <f t="shared" si="130"/>
        <v>70</v>
      </c>
      <c r="AE707" s="7" t="str">
        <f t="shared" si="131"/>
        <v>HT Under 1.5 Goals</v>
      </c>
      <c r="AF707" s="14"/>
      <c r="AG707" s="14" t="str">
        <f t="shared" si="132"/>
        <v>HT Under 1.5 Goals</v>
      </c>
      <c r="AH707" s="14" t="str">
        <f t="shared" si="133"/>
        <v>WON</v>
      </c>
      <c r="AI707" s="14"/>
      <c r="AJ707" s="14" t="str">
        <f t="shared" ref="AJ707:AJ770" si="136">IF(AE707=AG707,"WON",IF(O707="0-1","WON",IF(O707="1-0","WON",IF(O707="?","?","LOST"))))</f>
        <v>WON</v>
      </c>
      <c r="AL707" s="7" t="str">
        <f t="shared" si="134"/>
        <v>…</v>
      </c>
      <c r="AM707" s="21">
        <f t="shared" ref="AM707:AM770" si="137">40+(IF(J707&lt;50,0,J707/3.2)+(IF(M707="X",5,IF(M707="2",2,0)))+(IF(N707&gt;15,0,15-N707))+(IF(U707&lt;50,0,U707/5)))</f>
        <v>53.8</v>
      </c>
    </row>
    <row r="708" spans="3:39">
      <c r="D708" s="10" t="s">
        <v>545</v>
      </c>
      <c r="E708" s="6" t="s">
        <v>115</v>
      </c>
      <c r="F708" s="10" t="s">
        <v>1064</v>
      </c>
      <c r="G708" s="7" t="s">
        <v>4</v>
      </c>
      <c r="H708" s="10" t="s">
        <v>546</v>
      </c>
      <c r="I708" s="7">
        <v>17</v>
      </c>
      <c r="J708" s="7">
        <v>52</v>
      </c>
      <c r="K708" s="7">
        <v>31</v>
      </c>
      <c r="L708" s="7" t="s">
        <v>16</v>
      </c>
      <c r="M708" s="7">
        <v>2</v>
      </c>
      <c r="N708" s="7">
        <v>14</v>
      </c>
      <c r="O708" s="6" t="s">
        <v>96</v>
      </c>
      <c r="P708" s="6" t="s">
        <v>96</v>
      </c>
      <c r="Q708" s="7">
        <v>52</v>
      </c>
      <c r="R708" s="7" t="b">
        <v>1</v>
      </c>
      <c r="S708" s="7" t="s">
        <v>19</v>
      </c>
      <c r="T708" s="7" t="s">
        <v>19</v>
      </c>
      <c r="U708" s="11">
        <v>49</v>
      </c>
      <c r="V708" s="11" t="s">
        <v>48</v>
      </c>
      <c r="W708" s="12">
        <v>1.55</v>
      </c>
      <c r="X708" s="12">
        <f t="shared" si="135"/>
        <v>1.3</v>
      </c>
      <c r="Y708" s="13"/>
      <c r="Z708" s="7">
        <f t="shared" ref="Z708:Z771" si="138">IF(J708&gt;52,10,0)</f>
        <v>0</v>
      </c>
      <c r="AA708">
        <f t="shared" ref="AA708:AA771" si="139">IF(N708&gt;15,0,IF(N708&lt;8,10,5))</f>
        <v>5</v>
      </c>
      <c r="AB708">
        <f t="shared" ref="AB708:AB771" si="140">IF(U708&gt;60,10,IF(U708&lt;49,0,5))</f>
        <v>5</v>
      </c>
      <c r="AC708">
        <f t="shared" ref="AC708:AC771" si="141">IF(V708="Y",10,IF(V708="C",5,0))</f>
        <v>0</v>
      </c>
      <c r="AD708" s="7">
        <f t="shared" ref="AD708:AD771" si="142">SUM(Z708:AC708)+50</f>
        <v>60</v>
      </c>
      <c r="AE708" s="7" t="str">
        <f t="shared" ref="AE708:AE771" si="143">IF(AD708&lt;56,"HT Over 0.5 Goals","HT Under 1.5 Goals")</f>
        <v>HT Under 1.5 Goals</v>
      </c>
      <c r="AF708" s="14"/>
      <c r="AG708" s="14" t="str">
        <f t="shared" ref="AG708:AG771" si="144">IF(O708="1-0","HT Under 1.5 Goals",IF(O708="0-0","HT Under 1.5 Goals",IF(O708="0-1","HT Under 1.5 Goals","HT Over 0.5 Goals")))</f>
        <v>HT Over 0.5 Goals</v>
      </c>
      <c r="AH708" s="14" t="str">
        <f t="shared" ref="AH708:AH771" si="145">IF(O708="?",O708,AJ708)</f>
        <v>LOST</v>
      </c>
      <c r="AI708" s="14"/>
      <c r="AJ708" s="14" t="str">
        <f t="shared" si="136"/>
        <v>LOST</v>
      </c>
      <c r="AL708" s="7" t="str">
        <f t="shared" ref="AL708:AL771" si="146">IF(AND(C708="OK",J708&gt;52,N708&lt;11,W708&lt;1.66),"Prime","…")</f>
        <v>…</v>
      </c>
      <c r="AM708" s="21">
        <f t="shared" si="137"/>
        <v>57.25</v>
      </c>
    </row>
    <row r="709" spans="3:39">
      <c r="D709" s="10" t="s">
        <v>545</v>
      </c>
      <c r="E709" s="6" t="s">
        <v>115</v>
      </c>
      <c r="F709" s="10" t="s">
        <v>549</v>
      </c>
      <c r="G709" s="7" t="s">
        <v>4</v>
      </c>
      <c r="H709" s="10" t="s">
        <v>1065</v>
      </c>
      <c r="I709" s="7">
        <v>16</v>
      </c>
      <c r="J709" s="7">
        <v>46</v>
      </c>
      <c r="K709" s="7">
        <v>38</v>
      </c>
      <c r="L709" s="7" t="s">
        <v>16</v>
      </c>
      <c r="M709" s="7">
        <v>2</v>
      </c>
      <c r="N709" s="7">
        <v>22</v>
      </c>
      <c r="O709" s="6" t="s">
        <v>47</v>
      </c>
      <c r="P709" s="6" t="s">
        <v>75</v>
      </c>
      <c r="Q709" s="7">
        <v>46</v>
      </c>
      <c r="R709" s="7" t="b">
        <v>1</v>
      </c>
      <c r="S709" s="7" t="s">
        <v>19</v>
      </c>
      <c r="T709" s="7" t="s">
        <v>19</v>
      </c>
      <c r="U709" s="11">
        <v>54</v>
      </c>
      <c r="V709" s="11" t="s">
        <v>48</v>
      </c>
      <c r="W709" s="12">
        <v>1.6</v>
      </c>
      <c r="X709" s="12">
        <f t="shared" si="135"/>
        <v>1.3</v>
      </c>
      <c r="Y709" s="13"/>
      <c r="Z709" s="7">
        <f t="shared" si="138"/>
        <v>0</v>
      </c>
      <c r="AA709">
        <f t="shared" si="139"/>
        <v>0</v>
      </c>
      <c r="AB709">
        <f t="shared" si="140"/>
        <v>5</v>
      </c>
      <c r="AC709">
        <f t="shared" si="141"/>
        <v>0</v>
      </c>
      <c r="AD709" s="7">
        <f t="shared" si="142"/>
        <v>55</v>
      </c>
      <c r="AE709" s="7" t="str">
        <f t="shared" si="143"/>
        <v>HT Over 0.5 Goals</v>
      </c>
      <c r="AF709" s="14"/>
      <c r="AG709" s="14" t="str">
        <f t="shared" si="144"/>
        <v>HT Under 1.5 Goals</v>
      </c>
      <c r="AH709" s="14" t="str">
        <f t="shared" si="145"/>
        <v>WON</v>
      </c>
      <c r="AI709" s="14"/>
      <c r="AJ709" s="14" t="str">
        <f t="shared" si="136"/>
        <v>WON</v>
      </c>
      <c r="AL709" s="7" t="str">
        <f t="shared" si="146"/>
        <v>…</v>
      </c>
      <c r="AM709" s="21">
        <f t="shared" si="137"/>
        <v>50.8</v>
      </c>
    </row>
    <row r="710" spans="3:39">
      <c r="D710" s="10" t="s">
        <v>545</v>
      </c>
      <c r="E710" s="6" t="s">
        <v>115</v>
      </c>
      <c r="F710" s="10" t="s">
        <v>863</v>
      </c>
      <c r="G710" s="7" t="s">
        <v>4</v>
      </c>
      <c r="H710" s="10" t="s">
        <v>585</v>
      </c>
      <c r="I710" s="7">
        <v>31</v>
      </c>
      <c r="J710" s="7">
        <v>46</v>
      </c>
      <c r="K710" s="7">
        <v>23</v>
      </c>
      <c r="L710" s="7" t="s">
        <v>16</v>
      </c>
      <c r="M710" s="7">
        <v>1</v>
      </c>
      <c r="N710" s="7">
        <v>8</v>
      </c>
      <c r="O710" s="6" t="s">
        <v>24</v>
      </c>
      <c r="P710" s="6" t="s">
        <v>69</v>
      </c>
      <c r="Q710" s="7">
        <v>46</v>
      </c>
      <c r="R710" s="7" t="b">
        <v>1</v>
      </c>
      <c r="S710" s="7" t="s">
        <v>19</v>
      </c>
      <c r="T710" s="7" t="s">
        <v>19</v>
      </c>
      <c r="U710" s="11">
        <v>67</v>
      </c>
      <c r="V710" s="11" t="s">
        <v>42</v>
      </c>
      <c r="W710" s="12">
        <v>1.55</v>
      </c>
      <c r="X710" s="12">
        <f t="shared" si="135"/>
        <v>1.3</v>
      </c>
      <c r="Y710" s="13"/>
      <c r="Z710" s="7">
        <f t="shared" si="138"/>
        <v>0</v>
      </c>
      <c r="AA710">
        <f t="shared" si="139"/>
        <v>5</v>
      </c>
      <c r="AB710">
        <f t="shared" si="140"/>
        <v>10</v>
      </c>
      <c r="AC710">
        <f t="shared" si="141"/>
        <v>5</v>
      </c>
      <c r="AD710" s="7">
        <f t="shared" si="142"/>
        <v>70</v>
      </c>
      <c r="AE710" s="7" t="str">
        <f t="shared" si="143"/>
        <v>HT Under 1.5 Goals</v>
      </c>
      <c r="AF710" s="14"/>
      <c r="AG710" s="14" t="str">
        <f t="shared" si="144"/>
        <v>HT Under 1.5 Goals</v>
      </c>
      <c r="AH710" s="14" t="str">
        <f t="shared" si="145"/>
        <v>WON</v>
      </c>
      <c r="AI710" s="14"/>
      <c r="AJ710" s="14" t="str">
        <f t="shared" si="136"/>
        <v>WON</v>
      </c>
      <c r="AL710" s="7" t="str">
        <f t="shared" si="146"/>
        <v>…</v>
      </c>
      <c r="AM710" s="21">
        <f t="shared" si="137"/>
        <v>60.4</v>
      </c>
    </row>
    <row r="711" spans="3:39">
      <c r="C711" t="s">
        <v>11</v>
      </c>
      <c r="D711" s="10" t="s">
        <v>363</v>
      </c>
      <c r="E711" s="6" t="s">
        <v>115</v>
      </c>
      <c r="F711" s="10" t="s">
        <v>1066</v>
      </c>
      <c r="G711" s="7" t="s">
        <v>4</v>
      </c>
      <c r="H711" s="10" t="s">
        <v>905</v>
      </c>
      <c r="I711" s="7">
        <v>8</v>
      </c>
      <c r="J711" s="7">
        <v>77</v>
      </c>
      <c r="K711" s="7">
        <v>15</v>
      </c>
      <c r="L711" s="7" t="s">
        <v>16</v>
      </c>
      <c r="M711" s="7">
        <v>1</v>
      </c>
      <c r="N711" s="7">
        <v>7</v>
      </c>
      <c r="O711" s="6" t="s">
        <v>47</v>
      </c>
      <c r="P711" s="6" t="s">
        <v>33</v>
      </c>
      <c r="Q711" s="7" t="b">
        <v>1</v>
      </c>
      <c r="R711" s="7" t="b">
        <v>1</v>
      </c>
      <c r="S711" s="7" t="s">
        <v>19</v>
      </c>
      <c r="T711" s="7" t="s">
        <v>19</v>
      </c>
      <c r="U711" s="11">
        <v>72</v>
      </c>
      <c r="V711" s="11" t="s">
        <v>20</v>
      </c>
      <c r="W711" s="12">
        <v>1.5</v>
      </c>
      <c r="X711" s="12">
        <f t="shared" si="135"/>
        <v>1.3</v>
      </c>
      <c r="Y711" s="13"/>
      <c r="Z711" s="7">
        <f t="shared" si="138"/>
        <v>10</v>
      </c>
      <c r="AA711">
        <f t="shared" si="139"/>
        <v>10</v>
      </c>
      <c r="AB711">
        <f t="shared" si="140"/>
        <v>10</v>
      </c>
      <c r="AC711">
        <f t="shared" si="141"/>
        <v>10</v>
      </c>
      <c r="AD711" s="7">
        <f t="shared" si="142"/>
        <v>90</v>
      </c>
      <c r="AE711" s="7" t="str">
        <f t="shared" si="143"/>
        <v>HT Under 1.5 Goals</v>
      </c>
      <c r="AF711" s="14"/>
      <c r="AG711" s="14" t="str">
        <f t="shared" si="144"/>
        <v>HT Under 1.5 Goals</v>
      </c>
      <c r="AH711" s="14" t="str">
        <f t="shared" si="145"/>
        <v>WON</v>
      </c>
      <c r="AI711" s="14"/>
      <c r="AJ711" s="14" t="str">
        <f t="shared" si="136"/>
        <v>WON</v>
      </c>
      <c r="AL711" s="7" t="str">
        <f t="shared" si="146"/>
        <v>Prime</v>
      </c>
      <c r="AM711" s="21">
        <f t="shared" si="137"/>
        <v>86.462500000000006</v>
      </c>
    </row>
    <row r="712" spans="3:39">
      <c r="C712" t="s">
        <v>11</v>
      </c>
      <c r="D712" s="10" t="s">
        <v>360</v>
      </c>
      <c r="E712" s="6" t="s">
        <v>115</v>
      </c>
      <c r="F712" s="10" t="s">
        <v>1067</v>
      </c>
      <c r="G712" s="7" t="s">
        <v>4</v>
      </c>
      <c r="H712" s="10" t="s">
        <v>772</v>
      </c>
      <c r="I712" s="7">
        <v>42</v>
      </c>
      <c r="J712" s="7">
        <v>50</v>
      </c>
      <c r="K712" s="7">
        <v>8</v>
      </c>
      <c r="L712" s="7" t="s">
        <v>16</v>
      </c>
      <c r="M712" s="7">
        <v>1</v>
      </c>
      <c r="N712" s="7">
        <v>34</v>
      </c>
      <c r="O712" s="6" t="s">
        <v>47</v>
      </c>
      <c r="P712" s="6" t="s">
        <v>75</v>
      </c>
      <c r="Q712" s="7">
        <v>50</v>
      </c>
      <c r="R712" s="7" t="b">
        <v>1</v>
      </c>
      <c r="S712" s="7" t="s">
        <v>19</v>
      </c>
      <c r="T712" s="7" t="s">
        <v>19</v>
      </c>
      <c r="U712" s="11">
        <v>45</v>
      </c>
      <c r="V712" s="11" t="s">
        <v>48</v>
      </c>
      <c r="W712" s="12">
        <v>1.5</v>
      </c>
      <c r="X712" s="12">
        <f t="shared" si="135"/>
        <v>1.3</v>
      </c>
      <c r="Y712" s="13"/>
      <c r="Z712" s="7">
        <f t="shared" si="138"/>
        <v>0</v>
      </c>
      <c r="AA712">
        <f t="shared" si="139"/>
        <v>0</v>
      </c>
      <c r="AB712">
        <f t="shared" si="140"/>
        <v>0</v>
      </c>
      <c r="AC712">
        <f t="shared" si="141"/>
        <v>0</v>
      </c>
      <c r="AD712" s="7">
        <f t="shared" si="142"/>
        <v>50</v>
      </c>
      <c r="AE712" s="7" t="str">
        <f t="shared" si="143"/>
        <v>HT Over 0.5 Goals</v>
      </c>
      <c r="AF712" s="14"/>
      <c r="AG712" s="14" t="str">
        <f t="shared" si="144"/>
        <v>HT Under 1.5 Goals</v>
      </c>
      <c r="AH712" s="14" t="str">
        <f t="shared" si="145"/>
        <v>WON</v>
      </c>
      <c r="AI712" s="14"/>
      <c r="AJ712" s="14" t="str">
        <f t="shared" si="136"/>
        <v>WON</v>
      </c>
      <c r="AL712" s="7" t="str">
        <f t="shared" si="146"/>
        <v>…</v>
      </c>
      <c r="AM712" s="21">
        <f t="shared" si="137"/>
        <v>55.625</v>
      </c>
    </row>
    <row r="713" spans="3:39">
      <c r="D713" s="10" t="s">
        <v>409</v>
      </c>
      <c r="E713" s="6" t="s">
        <v>1068</v>
      </c>
      <c r="F713" s="10" t="s">
        <v>788</v>
      </c>
      <c r="G713" s="7" t="s">
        <v>4</v>
      </c>
      <c r="H713" s="10" t="s">
        <v>590</v>
      </c>
      <c r="I713" s="7">
        <v>18</v>
      </c>
      <c r="J713" s="7">
        <v>54</v>
      </c>
      <c r="K713" s="7">
        <v>28</v>
      </c>
      <c r="L713" s="7" t="s">
        <v>16</v>
      </c>
      <c r="M713" s="7" t="s">
        <v>16</v>
      </c>
      <c r="N713" s="7">
        <v>10</v>
      </c>
      <c r="O713" s="6" t="s">
        <v>120</v>
      </c>
      <c r="P713" s="6" t="s">
        <v>61</v>
      </c>
      <c r="Q713" s="7" t="b">
        <v>1</v>
      </c>
      <c r="R713" s="7" t="b">
        <v>1</v>
      </c>
      <c r="S713" s="7" t="b">
        <v>1</v>
      </c>
      <c r="T713" s="7" t="s">
        <v>19</v>
      </c>
      <c r="U713" s="11">
        <v>47</v>
      </c>
      <c r="V713" s="11" t="s">
        <v>20</v>
      </c>
      <c r="W713" s="12">
        <v>1.65</v>
      </c>
      <c r="X713" s="12">
        <f t="shared" si="135"/>
        <v>1.35</v>
      </c>
      <c r="Y713" s="13"/>
      <c r="Z713" s="7">
        <f t="shared" si="138"/>
        <v>10</v>
      </c>
      <c r="AA713">
        <f t="shared" si="139"/>
        <v>5</v>
      </c>
      <c r="AB713">
        <f t="shared" si="140"/>
        <v>0</v>
      </c>
      <c r="AC713">
        <f t="shared" si="141"/>
        <v>10</v>
      </c>
      <c r="AD713" s="7">
        <f t="shared" si="142"/>
        <v>75</v>
      </c>
      <c r="AE713" s="7" t="str">
        <f t="shared" si="143"/>
        <v>HT Under 1.5 Goals</v>
      </c>
      <c r="AF713" s="14"/>
      <c r="AG713" s="14" t="str">
        <f t="shared" si="144"/>
        <v>HT Under 1.5 Goals</v>
      </c>
      <c r="AH713" s="14" t="str">
        <f t="shared" si="145"/>
        <v>WON</v>
      </c>
      <c r="AI713" s="14"/>
      <c r="AJ713" s="14" t="str">
        <f t="shared" si="136"/>
        <v>WON</v>
      </c>
      <c r="AL713" s="7" t="str">
        <f t="shared" si="146"/>
        <v>…</v>
      </c>
      <c r="AM713" s="21">
        <f t="shared" si="137"/>
        <v>66.875</v>
      </c>
    </row>
    <row r="714" spans="3:39">
      <c r="D714" s="10" t="s">
        <v>243</v>
      </c>
      <c r="E714" s="6" t="s">
        <v>135</v>
      </c>
      <c r="F714" s="10" t="s">
        <v>956</v>
      </c>
      <c r="G714" s="7" t="s">
        <v>4</v>
      </c>
      <c r="H714" s="10" t="s">
        <v>1069</v>
      </c>
      <c r="I714" s="7">
        <v>38</v>
      </c>
      <c r="J714" s="7">
        <v>46</v>
      </c>
      <c r="K714" s="7">
        <v>16</v>
      </c>
      <c r="L714" s="7" t="s">
        <v>16</v>
      </c>
      <c r="M714" s="7">
        <v>1</v>
      </c>
      <c r="N714" s="7">
        <v>22</v>
      </c>
      <c r="O714" s="6" t="s">
        <v>75</v>
      </c>
      <c r="P714" s="6" t="s">
        <v>17</v>
      </c>
      <c r="Q714" s="7">
        <v>46</v>
      </c>
      <c r="R714" s="7" t="b">
        <v>1</v>
      </c>
      <c r="S714" s="7" t="s">
        <v>19</v>
      </c>
      <c r="T714" s="7" t="s">
        <v>19</v>
      </c>
      <c r="U714" s="11">
        <v>42</v>
      </c>
      <c r="V714" s="11" t="s">
        <v>48</v>
      </c>
      <c r="W714" s="12">
        <v>1.65</v>
      </c>
      <c r="X714" s="12">
        <f t="shared" si="135"/>
        <v>1.35</v>
      </c>
      <c r="Y714" s="13"/>
      <c r="Z714" s="7">
        <f t="shared" si="138"/>
        <v>0</v>
      </c>
      <c r="AA714">
        <f t="shared" si="139"/>
        <v>0</v>
      </c>
      <c r="AB714">
        <f t="shared" si="140"/>
        <v>0</v>
      </c>
      <c r="AC714">
        <f t="shared" si="141"/>
        <v>0</v>
      </c>
      <c r="AD714" s="7">
        <f t="shared" si="142"/>
        <v>50</v>
      </c>
      <c r="AE714" s="7" t="str">
        <f t="shared" si="143"/>
        <v>HT Over 0.5 Goals</v>
      </c>
      <c r="AF714" s="14"/>
      <c r="AG714" s="14" t="str">
        <f t="shared" si="144"/>
        <v>HT Over 0.5 Goals</v>
      </c>
      <c r="AH714" s="14" t="str">
        <f t="shared" si="145"/>
        <v>WON</v>
      </c>
      <c r="AI714" s="14"/>
      <c r="AJ714" s="14" t="str">
        <f t="shared" si="136"/>
        <v>WON</v>
      </c>
      <c r="AL714" s="7" t="str">
        <f t="shared" si="146"/>
        <v>…</v>
      </c>
      <c r="AM714" s="21">
        <f t="shared" si="137"/>
        <v>40</v>
      </c>
    </row>
    <row r="715" spans="3:39">
      <c r="C715" t="s">
        <v>11</v>
      </c>
      <c r="D715" s="10" t="s">
        <v>97</v>
      </c>
      <c r="E715" s="6" t="s">
        <v>135</v>
      </c>
      <c r="F715" s="10" t="s">
        <v>99</v>
      </c>
      <c r="G715" s="7" t="s">
        <v>4</v>
      </c>
      <c r="H715" s="10" t="s">
        <v>582</v>
      </c>
      <c r="I715" s="7">
        <v>29</v>
      </c>
      <c r="J715" s="7">
        <v>48</v>
      </c>
      <c r="K715" s="7">
        <v>23</v>
      </c>
      <c r="L715" s="7" t="s">
        <v>16</v>
      </c>
      <c r="M715" s="7" t="s">
        <v>16</v>
      </c>
      <c r="N715" s="7">
        <v>6</v>
      </c>
      <c r="O715" s="6" t="s">
        <v>33</v>
      </c>
      <c r="P715" s="6" t="s">
        <v>681</v>
      </c>
      <c r="Q715" s="7">
        <v>48</v>
      </c>
      <c r="R715" s="7" t="b">
        <v>1</v>
      </c>
      <c r="S715" s="7" t="b">
        <v>1</v>
      </c>
      <c r="T715" s="7" t="s">
        <v>19</v>
      </c>
      <c r="U715" s="11">
        <v>65</v>
      </c>
      <c r="V715" s="11" t="s">
        <v>48</v>
      </c>
      <c r="W715" s="12">
        <v>1.65</v>
      </c>
      <c r="X715" s="12">
        <f t="shared" si="135"/>
        <v>1.35</v>
      </c>
      <c r="Y715" s="13"/>
      <c r="Z715" s="7">
        <f t="shared" si="138"/>
        <v>0</v>
      </c>
      <c r="AA715">
        <f t="shared" si="139"/>
        <v>10</v>
      </c>
      <c r="AB715">
        <f t="shared" si="140"/>
        <v>10</v>
      </c>
      <c r="AC715">
        <f t="shared" si="141"/>
        <v>0</v>
      </c>
      <c r="AD715" s="7">
        <f t="shared" si="142"/>
        <v>70</v>
      </c>
      <c r="AE715" s="7" t="str">
        <f t="shared" si="143"/>
        <v>HT Under 1.5 Goals</v>
      </c>
      <c r="AF715" s="14"/>
      <c r="AG715" s="14" t="str">
        <f t="shared" si="144"/>
        <v>HT Over 0.5 Goals</v>
      </c>
      <c r="AH715" s="14" t="str">
        <f t="shared" si="145"/>
        <v>LOST</v>
      </c>
      <c r="AI715" s="14"/>
      <c r="AJ715" s="14" t="str">
        <f t="shared" si="136"/>
        <v>LOST</v>
      </c>
      <c r="AL715" s="7" t="str">
        <f t="shared" si="146"/>
        <v>…</v>
      </c>
      <c r="AM715" s="21">
        <f t="shared" si="137"/>
        <v>67</v>
      </c>
    </row>
    <row r="716" spans="3:39">
      <c r="D716" s="10" t="s">
        <v>275</v>
      </c>
      <c r="E716" s="6" t="s">
        <v>135</v>
      </c>
      <c r="F716" s="10" t="s">
        <v>366</v>
      </c>
      <c r="G716" s="7" t="s">
        <v>4</v>
      </c>
      <c r="H716" s="10" t="s">
        <v>1070</v>
      </c>
      <c r="I716" s="7">
        <v>39</v>
      </c>
      <c r="J716" s="7">
        <v>49</v>
      </c>
      <c r="K716" s="7">
        <v>12</v>
      </c>
      <c r="L716" s="7" t="s">
        <v>16</v>
      </c>
      <c r="M716" s="7">
        <v>1</v>
      </c>
      <c r="N716" s="7">
        <v>27</v>
      </c>
      <c r="O716" s="6" t="s">
        <v>24</v>
      </c>
      <c r="P716" s="6" t="s">
        <v>120</v>
      </c>
      <c r="Q716" s="7">
        <v>49</v>
      </c>
      <c r="R716" s="7" t="b">
        <v>1</v>
      </c>
      <c r="S716" s="7" t="s">
        <v>19</v>
      </c>
      <c r="T716" s="7" t="s">
        <v>19</v>
      </c>
      <c r="U716" s="11">
        <v>45</v>
      </c>
      <c r="V716" s="11" t="s">
        <v>48</v>
      </c>
      <c r="W716" s="12">
        <v>1.7</v>
      </c>
      <c r="X716" s="12">
        <f t="shared" si="135"/>
        <v>1.35</v>
      </c>
      <c r="Y716" s="13"/>
      <c r="Z716" s="7">
        <f t="shared" si="138"/>
        <v>0</v>
      </c>
      <c r="AA716">
        <f t="shared" si="139"/>
        <v>0</v>
      </c>
      <c r="AB716">
        <f t="shared" si="140"/>
        <v>0</v>
      </c>
      <c r="AC716">
        <f t="shared" si="141"/>
        <v>0</v>
      </c>
      <c r="AD716" s="7">
        <f t="shared" si="142"/>
        <v>50</v>
      </c>
      <c r="AE716" s="7" t="str">
        <f t="shared" si="143"/>
        <v>HT Over 0.5 Goals</v>
      </c>
      <c r="AF716" s="14"/>
      <c r="AG716" s="14" t="str">
        <f t="shared" si="144"/>
        <v>HT Under 1.5 Goals</v>
      </c>
      <c r="AH716" s="14" t="str">
        <f t="shared" si="145"/>
        <v>LOST</v>
      </c>
      <c r="AI716" s="14"/>
      <c r="AJ716" s="14" t="str">
        <f t="shared" si="136"/>
        <v>LOST</v>
      </c>
      <c r="AL716" s="7" t="str">
        <f t="shared" si="146"/>
        <v>…</v>
      </c>
      <c r="AM716" s="21">
        <f t="shared" si="137"/>
        <v>40</v>
      </c>
    </row>
    <row r="717" spans="3:39">
      <c r="D717" s="10" t="s">
        <v>409</v>
      </c>
      <c r="E717" s="6" t="s">
        <v>135</v>
      </c>
      <c r="F717" s="10" t="s">
        <v>410</v>
      </c>
      <c r="G717" s="7" t="s">
        <v>4</v>
      </c>
      <c r="H717" s="10" t="s">
        <v>588</v>
      </c>
      <c r="I717" s="7">
        <v>21</v>
      </c>
      <c r="J717" s="7">
        <v>60</v>
      </c>
      <c r="K717" s="7">
        <v>20</v>
      </c>
      <c r="L717" s="7" t="s">
        <v>16</v>
      </c>
      <c r="M717" s="7" t="s">
        <v>16</v>
      </c>
      <c r="N717" s="7">
        <v>1</v>
      </c>
      <c r="O717" s="6" t="s">
        <v>24</v>
      </c>
      <c r="P717" s="6" t="s">
        <v>24</v>
      </c>
      <c r="Q717" s="7" t="b">
        <v>1</v>
      </c>
      <c r="R717" s="7" t="b">
        <v>1</v>
      </c>
      <c r="S717" s="7" t="b">
        <v>1</v>
      </c>
      <c r="T717" s="7" t="s">
        <v>19</v>
      </c>
      <c r="U717" s="11">
        <v>62</v>
      </c>
      <c r="V717" s="11" t="s">
        <v>20</v>
      </c>
      <c r="W717" s="12">
        <v>1.5</v>
      </c>
      <c r="X717" s="12">
        <f t="shared" si="135"/>
        <v>1.3</v>
      </c>
      <c r="Y717" s="13"/>
      <c r="Z717" s="7">
        <f t="shared" si="138"/>
        <v>10</v>
      </c>
      <c r="AA717">
        <f t="shared" si="139"/>
        <v>10</v>
      </c>
      <c r="AB717">
        <f t="shared" si="140"/>
        <v>10</v>
      </c>
      <c r="AC717">
        <f t="shared" si="141"/>
        <v>10</v>
      </c>
      <c r="AD717" s="7">
        <f t="shared" si="142"/>
        <v>90</v>
      </c>
      <c r="AE717" s="7" t="str">
        <f t="shared" si="143"/>
        <v>HT Under 1.5 Goals</v>
      </c>
      <c r="AF717" s="14"/>
      <c r="AG717" s="14" t="str">
        <f t="shared" si="144"/>
        <v>HT Under 1.5 Goals</v>
      </c>
      <c r="AH717" s="14" t="str">
        <f t="shared" si="145"/>
        <v>WON</v>
      </c>
      <c r="AI717" s="14"/>
      <c r="AJ717" s="14" t="str">
        <f t="shared" si="136"/>
        <v>WON</v>
      </c>
      <c r="AL717" s="7" t="str">
        <f t="shared" si="146"/>
        <v>…</v>
      </c>
      <c r="AM717" s="21">
        <f t="shared" si="137"/>
        <v>90.15</v>
      </c>
    </row>
    <row r="718" spans="3:39">
      <c r="C718" t="s">
        <v>11</v>
      </c>
      <c r="D718" s="10" t="s">
        <v>400</v>
      </c>
      <c r="E718" s="6" t="s">
        <v>135</v>
      </c>
      <c r="F718" s="10" t="s">
        <v>401</v>
      </c>
      <c r="G718" s="7" t="s">
        <v>4</v>
      </c>
      <c r="H718" s="10" t="s">
        <v>647</v>
      </c>
      <c r="I718" s="7">
        <v>3</v>
      </c>
      <c r="J718" s="7">
        <v>55</v>
      </c>
      <c r="K718" s="7">
        <v>43</v>
      </c>
      <c r="L718" s="7" t="s">
        <v>16</v>
      </c>
      <c r="M718" s="7">
        <v>2</v>
      </c>
      <c r="N718" s="7">
        <v>40</v>
      </c>
      <c r="O718" s="6" t="s">
        <v>120</v>
      </c>
      <c r="P718" s="6" t="s">
        <v>120</v>
      </c>
      <c r="Q718" s="7" t="b">
        <v>1</v>
      </c>
      <c r="R718" s="7" t="b">
        <v>1</v>
      </c>
      <c r="S718" s="7" t="s">
        <v>19</v>
      </c>
      <c r="T718" s="7" t="s">
        <v>19</v>
      </c>
      <c r="U718" s="11">
        <v>65</v>
      </c>
      <c r="V718" s="11" t="s">
        <v>20</v>
      </c>
      <c r="W718" s="12">
        <v>1.7</v>
      </c>
      <c r="X718" s="12">
        <f t="shared" si="135"/>
        <v>1.35</v>
      </c>
      <c r="Y718" s="13"/>
      <c r="Z718" s="7">
        <f t="shared" si="138"/>
        <v>10</v>
      </c>
      <c r="AA718">
        <f t="shared" si="139"/>
        <v>0</v>
      </c>
      <c r="AB718">
        <f t="shared" si="140"/>
        <v>10</v>
      </c>
      <c r="AC718">
        <f t="shared" si="141"/>
        <v>10</v>
      </c>
      <c r="AD718" s="7">
        <f t="shared" si="142"/>
        <v>80</v>
      </c>
      <c r="AE718" s="7" t="str">
        <f t="shared" si="143"/>
        <v>HT Under 1.5 Goals</v>
      </c>
      <c r="AF718" s="14"/>
      <c r="AG718" s="14" t="str">
        <f t="shared" si="144"/>
        <v>HT Under 1.5 Goals</v>
      </c>
      <c r="AH718" s="14" t="str">
        <f t="shared" si="145"/>
        <v>WON</v>
      </c>
      <c r="AI718" s="14"/>
      <c r="AJ718" s="14" t="str">
        <f t="shared" si="136"/>
        <v>WON</v>
      </c>
      <c r="AL718" s="7" t="str">
        <f t="shared" si="146"/>
        <v>…</v>
      </c>
      <c r="AM718" s="21">
        <f t="shared" si="137"/>
        <v>70.1875</v>
      </c>
    </row>
    <row r="719" spans="3:39">
      <c r="C719" t="s">
        <v>11</v>
      </c>
      <c r="D719" s="10" t="s">
        <v>279</v>
      </c>
      <c r="E719" s="6" t="s">
        <v>135</v>
      </c>
      <c r="F719" s="10" t="s">
        <v>280</v>
      </c>
      <c r="G719" s="7" t="s">
        <v>4</v>
      </c>
      <c r="H719" s="10" t="s">
        <v>404</v>
      </c>
      <c r="I719" s="7">
        <v>27</v>
      </c>
      <c r="J719" s="7">
        <v>53</v>
      </c>
      <c r="K719" s="7">
        <v>20</v>
      </c>
      <c r="L719" s="7" t="s">
        <v>16</v>
      </c>
      <c r="M719" s="7">
        <v>1</v>
      </c>
      <c r="N719" s="7">
        <v>7</v>
      </c>
      <c r="O719" s="6" t="s">
        <v>24</v>
      </c>
      <c r="P719" s="6" t="s">
        <v>47</v>
      </c>
      <c r="Q719" s="7" t="b">
        <v>1</v>
      </c>
      <c r="R719" s="7" t="b">
        <v>1</v>
      </c>
      <c r="S719" s="7" t="s">
        <v>19</v>
      </c>
      <c r="T719" s="7" t="s">
        <v>19</v>
      </c>
      <c r="U719" s="11">
        <v>57</v>
      </c>
      <c r="V719" s="11" t="s">
        <v>48</v>
      </c>
      <c r="W719" s="12">
        <v>1.55</v>
      </c>
      <c r="X719" s="12">
        <f t="shared" si="135"/>
        <v>1.3</v>
      </c>
      <c r="Y719" s="13"/>
      <c r="Z719" s="7">
        <f t="shared" si="138"/>
        <v>10</v>
      </c>
      <c r="AA719">
        <f t="shared" si="139"/>
        <v>10</v>
      </c>
      <c r="AB719">
        <f t="shared" si="140"/>
        <v>5</v>
      </c>
      <c r="AC719">
        <f t="shared" si="141"/>
        <v>0</v>
      </c>
      <c r="AD719" s="7">
        <f t="shared" si="142"/>
        <v>75</v>
      </c>
      <c r="AE719" s="7" t="str">
        <f t="shared" si="143"/>
        <v>HT Under 1.5 Goals</v>
      </c>
      <c r="AF719" s="14"/>
      <c r="AG719" s="14" t="str">
        <f t="shared" si="144"/>
        <v>HT Under 1.5 Goals</v>
      </c>
      <c r="AH719" s="14" t="str">
        <f t="shared" si="145"/>
        <v>WON</v>
      </c>
      <c r="AI719" s="14"/>
      <c r="AJ719" s="14" t="str">
        <f t="shared" si="136"/>
        <v>WON</v>
      </c>
      <c r="AL719" s="7" t="str">
        <f t="shared" si="146"/>
        <v>Prime</v>
      </c>
      <c r="AM719" s="21">
        <f t="shared" si="137"/>
        <v>75.962500000000006</v>
      </c>
    </row>
    <row r="720" spans="3:39">
      <c r="C720" t="s">
        <v>11</v>
      </c>
      <c r="D720" s="10" t="s">
        <v>257</v>
      </c>
      <c r="E720" s="6" t="s">
        <v>1071</v>
      </c>
      <c r="F720" s="10" t="s">
        <v>437</v>
      </c>
      <c r="G720" s="7" t="s">
        <v>4</v>
      </c>
      <c r="H720" s="10" t="s">
        <v>623</v>
      </c>
      <c r="I720" s="7">
        <v>38</v>
      </c>
      <c r="J720" s="7">
        <v>52</v>
      </c>
      <c r="K720" s="7">
        <v>10</v>
      </c>
      <c r="L720" s="7" t="s">
        <v>16</v>
      </c>
      <c r="M720" s="7" t="s">
        <v>16</v>
      </c>
      <c r="N720" s="7">
        <v>28</v>
      </c>
      <c r="O720" s="6" t="s">
        <v>96</v>
      </c>
      <c r="P720" s="6" t="s">
        <v>298</v>
      </c>
      <c r="Q720" s="7">
        <v>52</v>
      </c>
      <c r="R720" s="7" t="b">
        <v>1</v>
      </c>
      <c r="S720" s="7" t="b">
        <v>1</v>
      </c>
      <c r="T720" s="7" t="s">
        <v>19</v>
      </c>
      <c r="U720" s="11">
        <v>66</v>
      </c>
      <c r="V720" s="11" t="s">
        <v>20</v>
      </c>
      <c r="W720" s="12">
        <v>1.5</v>
      </c>
      <c r="X720" s="12">
        <f t="shared" si="135"/>
        <v>1.3</v>
      </c>
      <c r="Y720" s="13"/>
      <c r="Z720" s="7">
        <f t="shared" si="138"/>
        <v>0</v>
      </c>
      <c r="AA720">
        <f t="shared" si="139"/>
        <v>0</v>
      </c>
      <c r="AB720">
        <f t="shared" si="140"/>
        <v>10</v>
      </c>
      <c r="AC720">
        <f t="shared" si="141"/>
        <v>10</v>
      </c>
      <c r="AD720" s="7">
        <f t="shared" si="142"/>
        <v>70</v>
      </c>
      <c r="AE720" s="7" t="str">
        <f t="shared" si="143"/>
        <v>HT Under 1.5 Goals</v>
      </c>
      <c r="AF720" s="14"/>
      <c r="AG720" s="14" t="str">
        <f t="shared" si="144"/>
        <v>HT Over 0.5 Goals</v>
      </c>
      <c r="AH720" s="14" t="str">
        <f t="shared" si="145"/>
        <v>LOST</v>
      </c>
      <c r="AI720" s="14"/>
      <c r="AJ720" s="14" t="str">
        <f t="shared" si="136"/>
        <v>LOST</v>
      </c>
      <c r="AL720" s="7" t="str">
        <f t="shared" si="146"/>
        <v>…</v>
      </c>
      <c r="AM720" s="21">
        <f t="shared" si="137"/>
        <v>74.45</v>
      </c>
    </row>
    <row r="721" spans="3:39">
      <c r="C721" t="s">
        <v>11</v>
      </c>
      <c r="D721" s="10" t="s">
        <v>92</v>
      </c>
      <c r="E721" s="6" t="s">
        <v>140</v>
      </c>
      <c r="F721" s="10" t="s">
        <v>267</v>
      </c>
      <c r="G721" s="7" t="s">
        <v>4</v>
      </c>
      <c r="H721" s="10" t="s">
        <v>617</v>
      </c>
      <c r="I721" s="7">
        <v>19</v>
      </c>
      <c r="J721" s="7">
        <v>43</v>
      </c>
      <c r="K721" s="7">
        <v>38</v>
      </c>
      <c r="L721" s="7" t="s">
        <v>16</v>
      </c>
      <c r="M721" s="7" t="s">
        <v>16</v>
      </c>
      <c r="N721" s="7">
        <v>19</v>
      </c>
      <c r="O721" s="6" t="s">
        <v>96</v>
      </c>
      <c r="P721" s="6" t="s">
        <v>681</v>
      </c>
      <c r="Q721" s="7">
        <v>43</v>
      </c>
      <c r="R721" s="7" t="b">
        <v>1</v>
      </c>
      <c r="S721" s="7" t="b">
        <v>1</v>
      </c>
      <c r="T721" s="7" t="s">
        <v>19</v>
      </c>
      <c r="U721" s="11">
        <v>62</v>
      </c>
      <c r="V721" s="11" t="s">
        <v>20</v>
      </c>
      <c r="W721" s="12">
        <v>1.55</v>
      </c>
      <c r="X721" s="12">
        <f t="shared" si="135"/>
        <v>1.3</v>
      </c>
      <c r="Y721" s="13"/>
      <c r="Z721" s="7">
        <f t="shared" si="138"/>
        <v>0</v>
      </c>
      <c r="AA721">
        <f t="shared" si="139"/>
        <v>0</v>
      </c>
      <c r="AB721">
        <f t="shared" si="140"/>
        <v>10</v>
      </c>
      <c r="AC721">
        <f t="shared" si="141"/>
        <v>10</v>
      </c>
      <c r="AD721" s="7">
        <f t="shared" si="142"/>
        <v>70</v>
      </c>
      <c r="AE721" s="7" t="str">
        <f t="shared" si="143"/>
        <v>HT Under 1.5 Goals</v>
      </c>
      <c r="AF721" s="14"/>
      <c r="AG721" s="14" t="str">
        <f t="shared" si="144"/>
        <v>HT Over 0.5 Goals</v>
      </c>
      <c r="AH721" s="14" t="str">
        <f t="shared" si="145"/>
        <v>LOST</v>
      </c>
      <c r="AI721" s="14"/>
      <c r="AJ721" s="14" t="str">
        <f t="shared" si="136"/>
        <v>LOST</v>
      </c>
      <c r="AL721" s="7" t="str">
        <f t="shared" si="146"/>
        <v>…</v>
      </c>
      <c r="AM721" s="21">
        <f t="shared" si="137"/>
        <v>57.4</v>
      </c>
    </row>
    <row r="722" spans="3:39">
      <c r="C722" t="s">
        <v>11</v>
      </c>
      <c r="D722" s="10" t="s">
        <v>322</v>
      </c>
      <c r="E722" s="6" t="s">
        <v>152</v>
      </c>
      <c r="F722" s="10" t="s">
        <v>601</v>
      </c>
      <c r="G722" s="7" t="s">
        <v>4</v>
      </c>
      <c r="H722" s="10" t="s">
        <v>1072</v>
      </c>
      <c r="I722" s="7">
        <v>27</v>
      </c>
      <c r="J722" s="7">
        <v>51</v>
      </c>
      <c r="K722" s="7">
        <v>23</v>
      </c>
      <c r="L722" s="7" t="s">
        <v>16</v>
      </c>
      <c r="M722" s="7" t="s">
        <v>16</v>
      </c>
      <c r="N722" s="7">
        <v>4</v>
      </c>
      <c r="O722" s="6" t="s">
        <v>120</v>
      </c>
      <c r="P722" s="6" t="s">
        <v>61</v>
      </c>
      <c r="Q722" s="7">
        <v>51</v>
      </c>
      <c r="R722" s="7" t="b">
        <v>1</v>
      </c>
      <c r="S722" s="7" t="b">
        <v>1</v>
      </c>
      <c r="T722" s="7" t="s">
        <v>19</v>
      </c>
      <c r="U722" s="11">
        <v>63</v>
      </c>
      <c r="V722" s="11" t="s">
        <v>20</v>
      </c>
      <c r="W722" s="12">
        <v>1.55</v>
      </c>
      <c r="X722" s="12">
        <f t="shared" si="135"/>
        <v>1.3</v>
      </c>
      <c r="Y722" s="13"/>
      <c r="Z722" s="7">
        <f t="shared" si="138"/>
        <v>0</v>
      </c>
      <c r="AA722">
        <f t="shared" si="139"/>
        <v>10</v>
      </c>
      <c r="AB722">
        <f t="shared" si="140"/>
        <v>10</v>
      </c>
      <c r="AC722">
        <f t="shared" si="141"/>
        <v>10</v>
      </c>
      <c r="AD722" s="7">
        <f t="shared" si="142"/>
        <v>80</v>
      </c>
      <c r="AE722" s="7" t="str">
        <f t="shared" si="143"/>
        <v>HT Under 1.5 Goals</v>
      </c>
      <c r="AF722" s="14"/>
      <c r="AG722" s="14" t="str">
        <f t="shared" si="144"/>
        <v>HT Under 1.5 Goals</v>
      </c>
      <c r="AH722" s="14" t="str">
        <f t="shared" si="145"/>
        <v>WON</v>
      </c>
      <c r="AI722" s="14"/>
      <c r="AJ722" s="14" t="str">
        <f t="shared" si="136"/>
        <v>WON</v>
      </c>
      <c r="AL722" s="7" t="str">
        <f t="shared" si="146"/>
        <v>…</v>
      </c>
      <c r="AM722" s="21">
        <f t="shared" si="137"/>
        <v>84.537499999999994</v>
      </c>
    </row>
    <row r="723" spans="3:39">
      <c r="D723" s="10" t="s">
        <v>678</v>
      </c>
      <c r="E723" s="6" t="s">
        <v>152</v>
      </c>
      <c r="F723" s="10" t="s">
        <v>679</v>
      </c>
      <c r="G723" s="7" t="s">
        <v>4</v>
      </c>
      <c r="H723" s="10" t="s">
        <v>1073</v>
      </c>
      <c r="I723" s="7">
        <v>34</v>
      </c>
      <c r="J723" s="7">
        <v>43</v>
      </c>
      <c r="K723" s="7">
        <v>23</v>
      </c>
      <c r="L723" s="7" t="s">
        <v>16</v>
      </c>
      <c r="M723" s="7">
        <v>1</v>
      </c>
      <c r="N723" s="7">
        <v>11</v>
      </c>
      <c r="O723" s="6" t="s">
        <v>24</v>
      </c>
      <c r="P723" s="6" t="s">
        <v>120</v>
      </c>
      <c r="Q723" s="7">
        <v>43</v>
      </c>
      <c r="R723" s="7" t="b">
        <v>1</v>
      </c>
      <c r="S723" s="7" t="s">
        <v>19</v>
      </c>
      <c r="T723" s="7" t="s">
        <v>19</v>
      </c>
      <c r="U723" s="11">
        <v>39</v>
      </c>
      <c r="V723" s="11" t="s">
        <v>48</v>
      </c>
      <c r="W723" s="12">
        <v>1.55</v>
      </c>
      <c r="X723" s="12">
        <f t="shared" si="135"/>
        <v>1.3</v>
      </c>
      <c r="Y723" s="13"/>
      <c r="Z723" s="7">
        <f t="shared" si="138"/>
        <v>0</v>
      </c>
      <c r="AA723">
        <f t="shared" si="139"/>
        <v>5</v>
      </c>
      <c r="AB723">
        <f t="shared" si="140"/>
        <v>0</v>
      </c>
      <c r="AC723">
        <f t="shared" si="141"/>
        <v>0</v>
      </c>
      <c r="AD723" s="7">
        <f t="shared" si="142"/>
        <v>55</v>
      </c>
      <c r="AE723" s="7" t="str">
        <f t="shared" si="143"/>
        <v>HT Over 0.5 Goals</v>
      </c>
      <c r="AF723" s="14"/>
      <c r="AG723" s="14" t="str">
        <f t="shared" si="144"/>
        <v>HT Under 1.5 Goals</v>
      </c>
      <c r="AH723" s="14" t="str">
        <f t="shared" si="145"/>
        <v>LOST</v>
      </c>
      <c r="AI723" s="14"/>
      <c r="AJ723" s="14" t="str">
        <f t="shared" si="136"/>
        <v>LOST</v>
      </c>
      <c r="AL723" s="7" t="str">
        <f t="shared" si="146"/>
        <v>…</v>
      </c>
      <c r="AM723" s="21">
        <f t="shared" si="137"/>
        <v>44</v>
      </c>
    </row>
    <row r="724" spans="3:39">
      <c r="D724" s="10" t="s">
        <v>678</v>
      </c>
      <c r="E724" s="6" t="s">
        <v>152</v>
      </c>
      <c r="F724" s="10" t="s">
        <v>1074</v>
      </c>
      <c r="G724" s="7" t="s">
        <v>4</v>
      </c>
      <c r="H724" s="10" t="s">
        <v>1075</v>
      </c>
      <c r="I724" s="7">
        <v>23</v>
      </c>
      <c r="J724" s="7">
        <v>53</v>
      </c>
      <c r="K724" s="7">
        <v>24</v>
      </c>
      <c r="L724" s="7" t="s">
        <v>16</v>
      </c>
      <c r="M724" s="7">
        <v>2</v>
      </c>
      <c r="N724" s="7">
        <v>1</v>
      </c>
      <c r="O724" s="6" t="s">
        <v>69</v>
      </c>
      <c r="P724" s="6" t="s">
        <v>1076</v>
      </c>
      <c r="Q724" s="7" t="b">
        <v>1</v>
      </c>
      <c r="R724" s="7" t="b">
        <v>1</v>
      </c>
      <c r="S724" s="7" t="s">
        <v>19</v>
      </c>
      <c r="T724" s="7" t="s">
        <v>19</v>
      </c>
      <c r="U724" s="11">
        <v>51</v>
      </c>
      <c r="V724" s="11" t="s">
        <v>20</v>
      </c>
      <c r="W724" s="12">
        <v>1.65</v>
      </c>
      <c r="X724" s="12">
        <f t="shared" si="135"/>
        <v>1.35</v>
      </c>
      <c r="Y724" s="13"/>
      <c r="Z724" s="7">
        <f t="shared" si="138"/>
        <v>10</v>
      </c>
      <c r="AA724">
        <f t="shared" si="139"/>
        <v>10</v>
      </c>
      <c r="AB724">
        <f t="shared" si="140"/>
        <v>5</v>
      </c>
      <c r="AC724">
        <f t="shared" si="141"/>
        <v>10</v>
      </c>
      <c r="AD724" s="7">
        <f t="shared" si="142"/>
        <v>85</v>
      </c>
      <c r="AE724" s="7" t="str">
        <f t="shared" si="143"/>
        <v>HT Under 1.5 Goals</v>
      </c>
      <c r="AF724" s="14"/>
      <c r="AG724" s="14" t="str">
        <f t="shared" si="144"/>
        <v>HT Over 0.5 Goals</v>
      </c>
      <c r="AH724" s="14" t="str">
        <f t="shared" si="145"/>
        <v>LOST</v>
      </c>
      <c r="AI724" s="14"/>
      <c r="AJ724" s="14" t="str">
        <f t="shared" si="136"/>
        <v>LOST</v>
      </c>
      <c r="AL724" s="7" t="str">
        <f t="shared" si="146"/>
        <v>…</v>
      </c>
      <c r="AM724" s="21">
        <f t="shared" si="137"/>
        <v>80.762500000000003</v>
      </c>
    </row>
    <row r="725" spans="3:39">
      <c r="C725" t="s">
        <v>11</v>
      </c>
      <c r="D725" s="10" t="s">
        <v>62</v>
      </c>
      <c r="E725" s="6" t="s">
        <v>164</v>
      </c>
      <c r="F725" s="10" t="s">
        <v>605</v>
      </c>
      <c r="G725" s="7" t="s">
        <v>4</v>
      </c>
      <c r="H725" s="10" t="s">
        <v>607</v>
      </c>
      <c r="I725" s="7">
        <v>34</v>
      </c>
      <c r="J725" s="7">
        <v>45</v>
      </c>
      <c r="K725" s="7">
        <v>21</v>
      </c>
      <c r="L725" s="7" t="s">
        <v>16</v>
      </c>
      <c r="M725" s="7" t="s">
        <v>16</v>
      </c>
      <c r="N725" s="7">
        <v>13</v>
      </c>
      <c r="O725" s="6" t="s">
        <v>47</v>
      </c>
      <c r="P725" s="6" t="s">
        <v>297</v>
      </c>
      <c r="Q725" s="7">
        <v>45</v>
      </c>
      <c r="R725" s="7" t="b">
        <v>1</v>
      </c>
      <c r="S725" s="7" t="b">
        <v>1</v>
      </c>
      <c r="T725" s="7" t="s">
        <v>19</v>
      </c>
      <c r="U725" s="11">
        <v>52</v>
      </c>
      <c r="V725" s="11" t="s">
        <v>20</v>
      </c>
      <c r="W725" s="12">
        <v>1.6</v>
      </c>
      <c r="X725" s="12">
        <f t="shared" si="135"/>
        <v>1.3</v>
      </c>
      <c r="Y725" s="13"/>
      <c r="Z725" s="7">
        <f t="shared" si="138"/>
        <v>0</v>
      </c>
      <c r="AA725">
        <f t="shared" si="139"/>
        <v>5</v>
      </c>
      <c r="AB725">
        <f t="shared" si="140"/>
        <v>5</v>
      </c>
      <c r="AC725">
        <f t="shared" si="141"/>
        <v>10</v>
      </c>
      <c r="AD725" s="7">
        <f t="shared" si="142"/>
        <v>70</v>
      </c>
      <c r="AE725" s="7" t="str">
        <f t="shared" si="143"/>
        <v>HT Under 1.5 Goals</v>
      </c>
      <c r="AF725" s="14"/>
      <c r="AG725" s="14" t="str">
        <f t="shared" si="144"/>
        <v>HT Under 1.5 Goals</v>
      </c>
      <c r="AH725" s="14" t="str">
        <f t="shared" si="145"/>
        <v>WON</v>
      </c>
      <c r="AI725" s="14"/>
      <c r="AJ725" s="14" t="str">
        <f t="shared" si="136"/>
        <v>WON</v>
      </c>
      <c r="AL725" s="7" t="str">
        <f t="shared" si="146"/>
        <v>…</v>
      </c>
      <c r="AM725" s="21">
        <f t="shared" si="137"/>
        <v>57.4</v>
      </c>
    </row>
    <row r="726" spans="3:39">
      <c r="C726" t="s">
        <v>11</v>
      </c>
      <c r="D726" s="10" t="s">
        <v>62</v>
      </c>
      <c r="E726" s="6" t="s">
        <v>164</v>
      </c>
      <c r="F726" s="10" t="s">
        <v>64</v>
      </c>
      <c r="G726" s="7" t="s">
        <v>4</v>
      </c>
      <c r="H726" s="10" t="s">
        <v>550</v>
      </c>
      <c r="I726" s="7">
        <v>17</v>
      </c>
      <c r="J726" s="7">
        <v>51</v>
      </c>
      <c r="K726" s="7">
        <v>32</v>
      </c>
      <c r="L726" s="7" t="s">
        <v>16</v>
      </c>
      <c r="M726" s="7">
        <v>2</v>
      </c>
      <c r="N726" s="7">
        <v>15</v>
      </c>
      <c r="O726" s="6" t="s">
        <v>75</v>
      </c>
      <c r="P726" s="6" t="s">
        <v>297</v>
      </c>
      <c r="Q726" s="7">
        <v>51</v>
      </c>
      <c r="R726" s="7" t="b">
        <v>1</v>
      </c>
      <c r="S726" s="7" t="s">
        <v>19</v>
      </c>
      <c r="T726" s="7" t="s">
        <v>19</v>
      </c>
      <c r="U726" s="11">
        <v>25</v>
      </c>
      <c r="V726" s="11" t="s">
        <v>48</v>
      </c>
      <c r="W726" s="12">
        <v>1.7</v>
      </c>
      <c r="X726" s="12">
        <f t="shared" si="135"/>
        <v>1.35</v>
      </c>
      <c r="Y726" s="13"/>
      <c r="Z726" s="7">
        <f t="shared" si="138"/>
        <v>0</v>
      </c>
      <c r="AA726">
        <f t="shared" si="139"/>
        <v>5</v>
      </c>
      <c r="AB726">
        <f t="shared" si="140"/>
        <v>0</v>
      </c>
      <c r="AC726">
        <f t="shared" si="141"/>
        <v>0</v>
      </c>
      <c r="AD726" s="7">
        <f t="shared" si="142"/>
        <v>55</v>
      </c>
      <c r="AE726" s="7" t="str">
        <f t="shared" si="143"/>
        <v>HT Over 0.5 Goals</v>
      </c>
      <c r="AF726" s="14"/>
      <c r="AG726" s="14" t="str">
        <f t="shared" si="144"/>
        <v>HT Over 0.5 Goals</v>
      </c>
      <c r="AH726" s="14" t="str">
        <f t="shared" si="145"/>
        <v>WON</v>
      </c>
      <c r="AI726" s="14"/>
      <c r="AJ726" s="14" t="str">
        <f t="shared" si="136"/>
        <v>WON</v>
      </c>
      <c r="AL726" s="7" t="str">
        <f t="shared" si="146"/>
        <v>…</v>
      </c>
      <c r="AM726" s="21">
        <f t="shared" si="137"/>
        <v>55.9375</v>
      </c>
    </row>
    <row r="727" spans="3:39">
      <c r="C727" t="s">
        <v>11</v>
      </c>
      <c r="D727" s="10" t="s">
        <v>62</v>
      </c>
      <c r="E727" s="6" t="s">
        <v>164</v>
      </c>
      <c r="F727" s="10" t="s">
        <v>178</v>
      </c>
      <c r="G727" s="7" t="s">
        <v>4</v>
      </c>
      <c r="H727" s="10" t="s">
        <v>606</v>
      </c>
      <c r="I727" s="7">
        <v>21</v>
      </c>
      <c r="J727" s="7">
        <v>43</v>
      </c>
      <c r="K727" s="7">
        <v>36</v>
      </c>
      <c r="L727" s="7" t="s">
        <v>16</v>
      </c>
      <c r="M727" s="7" t="s">
        <v>16</v>
      </c>
      <c r="N727" s="7">
        <v>15</v>
      </c>
      <c r="O727" s="6" t="s">
        <v>47</v>
      </c>
      <c r="P727" s="6" t="s">
        <v>75</v>
      </c>
      <c r="Q727" s="7">
        <v>43</v>
      </c>
      <c r="R727" s="7" t="b">
        <v>1</v>
      </c>
      <c r="S727" s="7" t="b">
        <v>1</v>
      </c>
      <c r="T727" s="7" t="s">
        <v>19</v>
      </c>
      <c r="U727" s="11">
        <v>53</v>
      </c>
      <c r="V727" s="11" t="s">
        <v>20</v>
      </c>
      <c r="W727" s="12">
        <v>1.55</v>
      </c>
      <c r="X727" s="12">
        <f t="shared" si="135"/>
        <v>1.3</v>
      </c>
      <c r="Y727" s="13"/>
      <c r="Z727" s="7">
        <f t="shared" si="138"/>
        <v>0</v>
      </c>
      <c r="AA727">
        <f t="shared" si="139"/>
        <v>5</v>
      </c>
      <c r="AB727">
        <f t="shared" si="140"/>
        <v>5</v>
      </c>
      <c r="AC727">
        <f t="shared" si="141"/>
        <v>10</v>
      </c>
      <c r="AD727" s="7">
        <f t="shared" si="142"/>
        <v>70</v>
      </c>
      <c r="AE727" s="7" t="str">
        <f t="shared" si="143"/>
        <v>HT Under 1.5 Goals</v>
      </c>
      <c r="AF727" s="14"/>
      <c r="AG727" s="14" t="str">
        <f t="shared" si="144"/>
        <v>HT Under 1.5 Goals</v>
      </c>
      <c r="AH727" s="14" t="str">
        <f t="shared" si="145"/>
        <v>WON</v>
      </c>
      <c r="AI727" s="14"/>
      <c r="AJ727" s="14" t="str">
        <f t="shared" si="136"/>
        <v>WON</v>
      </c>
      <c r="AL727" s="7" t="str">
        <f t="shared" si="146"/>
        <v>…</v>
      </c>
      <c r="AM727" s="21">
        <f t="shared" si="137"/>
        <v>55.6</v>
      </c>
    </row>
    <row r="728" spans="3:39">
      <c r="C728" t="s">
        <v>11</v>
      </c>
      <c r="D728" s="10" t="s">
        <v>58</v>
      </c>
      <c r="E728" s="6" t="s">
        <v>164</v>
      </c>
      <c r="F728" s="10" t="s">
        <v>480</v>
      </c>
      <c r="G728" s="7" t="s">
        <v>4</v>
      </c>
      <c r="H728" s="10" t="s">
        <v>1077</v>
      </c>
      <c r="I728" s="7">
        <v>30</v>
      </c>
      <c r="J728" s="7">
        <v>62</v>
      </c>
      <c r="K728" s="7">
        <v>8</v>
      </c>
      <c r="L728" s="7" t="s">
        <v>16</v>
      </c>
      <c r="M728" s="7">
        <v>1</v>
      </c>
      <c r="N728" s="7">
        <v>22</v>
      </c>
      <c r="O728" s="6" t="s">
        <v>24</v>
      </c>
      <c r="P728" s="6" t="s">
        <v>24</v>
      </c>
      <c r="Q728" s="7" t="b">
        <v>1</v>
      </c>
      <c r="R728" s="7" t="b">
        <v>1</v>
      </c>
      <c r="S728" s="7" t="s">
        <v>19</v>
      </c>
      <c r="T728" s="7" t="s">
        <v>19</v>
      </c>
      <c r="U728" s="11">
        <v>59</v>
      </c>
      <c r="V728" s="11" t="s">
        <v>20</v>
      </c>
      <c r="W728" s="12">
        <v>1.5</v>
      </c>
      <c r="X728" s="12">
        <f t="shared" si="135"/>
        <v>1.3</v>
      </c>
      <c r="Y728" s="13"/>
      <c r="Z728" s="7">
        <f t="shared" si="138"/>
        <v>10</v>
      </c>
      <c r="AA728">
        <f t="shared" si="139"/>
        <v>0</v>
      </c>
      <c r="AB728">
        <f t="shared" si="140"/>
        <v>5</v>
      </c>
      <c r="AC728">
        <f t="shared" si="141"/>
        <v>10</v>
      </c>
      <c r="AD728" s="7">
        <f t="shared" si="142"/>
        <v>75</v>
      </c>
      <c r="AE728" s="7" t="str">
        <f t="shared" si="143"/>
        <v>HT Under 1.5 Goals</v>
      </c>
      <c r="AF728" s="14"/>
      <c r="AG728" s="14" t="str">
        <f t="shared" si="144"/>
        <v>HT Under 1.5 Goals</v>
      </c>
      <c r="AH728" s="14" t="str">
        <f t="shared" si="145"/>
        <v>WON</v>
      </c>
      <c r="AI728" s="14"/>
      <c r="AJ728" s="14" t="str">
        <f t="shared" si="136"/>
        <v>WON</v>
      </c>
      <c r="AL728" s="7" t="str">
        <f t="shared" si="146"/>
        <v>…</v>
      </c>
      <c r="AM728" s="21">
        <f t="shared" si="137"/>
        <v>71.174999999999997</v>
      </c>
    </row>
    <row r="729" spans="3:39">
      <c r="C729" t="s">
        <v>11</v>
      </c>
      <c r="D729" s="10" t="s">
        <v>257</v>
      </c>
      <c r="E729" s="6" t="s">
        <v>1078</v>
      </c>
      <c r="F729" s="10" t="s">
        <v>639</v>
      </c>
      <c r="G729" s="7" t="s">
        <v>4</v>
      </c>
      <c r="H729" s="10" t="s">
        <v>172</v>
      </c>
      <c r="I729" s="7">
        <v>11</v>
      </c>
      <c r="J729" s="7">
        <v>61</v>
      </c>
      <c r="K729" s="7">
        <v>27</v>
      </c>
      <c r="L729" s="7" t="s">
        <v>16</v>
      </c>
      <c r="M729" s="7" t="s">
        <v>16</v>
      </c>
      <c r="N729" s="7">
        <v>16</v>
      </c>
      <c r="O729" s="6" t="s">
        <v>47</v>
      </c>
      <c r="P729" s="6" t="s">
        <v>17</v>
      </c>
      <c r="Q729" s="7" t="b">
        <v>1</v>
      </c>
      <c r="R729" s="7" t="b">
        <v>1</v>
      </c>
      <c r="S729" s="7" t="b">
        <v>1</v>
      </c>
      <c r="T729" s="7" t="s">
        <v>19</v>
      </c>
      <c r="U729" s="11">
        <v>35</v>
      </c>
      <c r="V729" s="11" t="s">
        <v>20</v>
      </c>
      <c r="W729" s="12">
        <v>1.4</v>
      </c>
      <c r="X729" s="12">
        <f t="shared" si="135"/>
        <v>1.25</v>
      </c>
      <c r="Y729" s="13"/>
      <c r="Z729" s="7">
        <f t="shared" si="138"/>
        <v>10</v>
      </c>
      <c r="AA729">
        <f t="shared" si="139"/>
        <v>0</v>
      </c>
      <c r="AB729">
        <f t="shared" si="140"/>
        <v>0</v>
      </c>
      <c r="AC729">
        <f t="shared" si="141"/>
        <v>10</v>
      </c>
      <c r="AD729" s="7">
        <f t="shared" si="142"/>
        <v>70</v>
      </c>
      <c r="AE729" s="7" t="str">
        <f t="shared" si="143"/>
        <v>HT Under 1.5 Goals</v>
      </c>
      <c r="AF729" s="14"/>
      <c r="AG729" s="14" t="str">
        <f t="shared" si="144"/>
        <v>HT Under 1.5 Goals</v>
      </c>
      <c r="AH729" s="14" t="str">
        <f t="shared" si="145"/>
        <v>WON</v>
      </c>
      <c r="AI729" s="14"/>
      <c r="AJ729" s="14" t="str">
        <f t="shared" si="136"/>
        <v>WON</v>
      </c>
      <c r="AL729" s="7" t="str">
        <f t="shared" si="146"/>
        <v>…</v>
      </c>
      <c r="AM729" s="21">
        <f t="shared" si="137"/>
        <v>64.0625</v>
      </c>
    </row>
    <row r="730" spans="3:39">
      <c r="C730" t="s">
        <v>11</v>
      </c>
      <c r="D730" s="10" t="s">
        <v>92</v>
      </c>
      <c r="E730" s="6" t="s">
        <v>167</v>
      </c>
      <c r="F730" s="10" t="s">
        <v>200</v>
      </c>
      <c r="G730" s="7" t="s">
        <v>4</v>
      </c>
      <c r="H730" s="10" t="s">
        <v>450</v>
      </c>
      <c r="I730" s="7">
        <v>27</v>
      </c>
      <c r="J730" s="7">
        <v>57</v>
      </c>
      <c r="K730" s="7">
        <v>16</v>
      </c>
      <c r="L730" s="7" t="s">
        <v>16</v>
      </c>
      <c r="M730" s="7">
        <v>1</v>
      </c>
      <c r="N730" s="7">
        <v>11</v>
      </c>
      <c r="O730" s="6" t="s">
        <v>24</v>
      </c>
      <c r="P730" s="6" t="s">
        <v>75</v>
      </c>
      <c r="Q730" s="7" t="b">
        <v>1</v>
      </c>
      <c r="R730" s="7" t="b">
        <v>1</v>
      </c>
      <c r="S730" s="7" t="s">
        <v>19</v>
      </c>
      <c r="T730" s="7" t="s">
        <v>19</v>
      </c>
      <c r="U730" s="11">
        <v>61</v>
      </c>
      <c r="V730" s="11" t="s">
        <v>20</v>
      </c>
      <c r="W730" s="12">
        <v>1.5</v>
      </c>
      <c r="X730" s="12">
        <f t="shared" si="135"/>
        <v>1.3</v>
      </c>
      <c r="Y730" s="13"/>
      <c r="Z730" s="7">
        <f t="shared" si="138"/>
        <v>10</v>
      </c>
      <c r="AA730">
        <f t="shared" si="139"/>
        <v>5</v>
      </c>
      <c r="AB730">
        <f t="shared" si="140"/>
        <v>10</v>
      </c>
      <c r="AC730">
        <f t="shared" si="141"/>
        <v>10</v>
      </c>
      <c r="AD730" s="7">
        <f t="shared" si="142"/>
        <v>85</v>
      </c>
      <c r="AE730" s="7" t="str">
        <f t="shared" si="143"/>
        <v>HT Under 1.5 Goals</v>
      </c>
      <c r="AF730" s="14"/>
      <c r="AG730" s="14" t="str">
        <f t="shared" si="144"/>
        <v>HT Under 1.5 Goals</v>
      </c>
      <c r="AH730" s="14" t="str">
        <f t="shared" si="145"/>
        <v>WON</v>
      </c>
      <c r="AI730" s="14"/>
      <c r="AJ730" s="14" t="str">
        <f t="shared" si="136"/>
        <v>WON</v>
      </c>
      <c r="AL730" s="7" t="str">
        <f t="shared" si="146"/>
        <v>…</v>
      </c>
      <c r="AM730" s="21">
        <f t="shared" si="137"/>
        <v>74.012500000000003</v>
      </c>
    </row>
    <row r="731" spans="3:39">
      <c r="C731" t="s">
        <v>11</v>
      </c>
      <c r="D731" s="10" t="s">
        <v>257</v>
      </c>
      <c r="E731" s="6" t="s">
        <v>167</v>
      </c>
      <c r="F731" s="10" t="s">
        <v>162</v>
      </c>
      <c r="G731" s="7" t="s">
        <v>4</v>
      </c>
      <c r="H731" s="10" t="s">
        <v>730</v>
      </c>
      <c r="I731" s="7">
        <v>20</v>
      </c>
      <c r="J731" s="7">
        <v>66</v>
      </c>
      <c r="K731" s="7">
        <v>14</v>
      </c>
      <c r="L731" s="7" t="s">
        <v>16</v>
      </c>
      <c r="M731" s="7">
        <v>2</v>
      </c>
      <c r="N731" s="7">
        <v>6</v>
      </c>
      <c r="O731" s="6" t="s">
        <v>120</v>
      </c>
      <c r="P731" s="6" t="s">
        <v>61</v>
      </c>
      <c r="Q731" s="7" t="b">
        <v>1</v>
      </c>
      <c r="R731" s="7" t="b">
        <v>1</v>
      </c>
      <c r="S731" s="7" t="s">
        <v>19</v>
      </c>
      <c r="T731" s="7" t="s">
        <v>19</v>
      </c>
      <c r="U731" s="11">
        <v>48</v>
      </c>
      <c r="V731" s="11" t="s">
        <v>20</v>
      </c>
      <c r="W731" s="12">
        <v>1.4</v>
      </c>
      <c r="X731" s="12">
        <f t="shared" si="135"/>
        <v>1.25</v>
      </c>
      <c r="Y731" s="13"/>
      <c r="Z731" s="7">
        <f t="shared" si="138"/>
        <v>10</v>
      </c>
      <c r="AA731">
        <f t="shared" si="139"/>
        <v>10</v>
      </c>
      <c r="AB731">
        <f t="shared" si="140"/>
        <v>0</v>
      </c>
      <c r="AC731">
        <f t="shared" si="141"/>
        <v>10</v>
      </c>
      <c r="AD731" s="7">
        <f t="shared" si="142"/>
        <v>80</v>
      </c>
      <c r="AE731" s="7" t="str">
        <f t="shared" si="143"/>
        <v>HT Under 1.5 Goals</v>
      </c>
      <c r="AF731" s="14"/>
      <c r="AG731" s="14" t="str">
        <f t="shared" si="144"/>
        <v>HT Under 1.5 Goals</v>
      </c>
      <c r="AH731" s="14" t="str">
        <f t="shared" si="145"/>
        <v>WON</v>
      </c>
      <c r="AI731" s="14"/>
      <c r="AJ731" s="14" t="str">
        <f t="shared" si="136"/>
        <v>WON</v>
      </c>
      <c r="AL731" s="7" t="str">
        <f t="shared" si="146"/>
        <v>Prime</v>
      </c>
      <c r="AM731" s="21">
        <f t="shared" si="137"/>
        <v>69.625</v>
      </c>
    </row>
    <row r="732" spans="3:39">
      <c r="C732" t="s">
        <v>11</v>
      </c>
      <c r="D732" s="10" t="s">
        <v>231</v>
      </c>
      <c r="E732" s="6" t="s">
        <v>167</v>
      </c>
      <c r="F732" s="10" t="s">
        <v>1079</v>
      </c>
      <c r="G732" s="7" t="s">
        <v>4</v>
      </c>
      <c r="H732" s="10" t="s">
        <v>271</v>
      </c>
      <c r="I732" s="7">
        <v>28</v>
      </c>
      <c r="J732" s="7">
        <v>49</v>
      </c>
      <c r="K732" s="7">
        <v>23</v>
      </c>
      <c r="L732" s="7" t="s">
        <v>16</v>
      </c>
      <c r="M732" s="7">
        <v>1</v>
      </c>
      <c r="N732" s="7">
        <v>5</v>
      </c>
      <c r="O732" s="6" t="s">
        <v>24</v>
      </c>
      <c r="P732" s="6" t="s">
        <v>75</v>
      </c>
      <c r="Q732" s="7">
        <v>49</v>
      </c>
      <c r="R732" s="7" t="b">
        <v>1</v>
      </c>
      <c r="S732" s="7" t="s">
        <v>19</v>
      </c>
      <c r="T732" s="7" t="s">
        <v>19</v>
      </c>
      <c r="U732" s="11">
        <v>44</v>
      </c>
      <c r="V732" s="11" t="s">
        <v>20</v>
      </c>
      <c r="W732" s="12">
        <v>1.5</v>
      </c>
      <c r="X732" s="12">
        <f t="shared" si="135"/>
        <v>1.3</v>
      </c>
      <c r="Y732" s="13"/>
      <c r="Z732" s="7">
        <f t="shared" si="138"/>
        <v>0</v>
      </c>
      <c r="AA732">
        <f t="shared" si="139"/>
        <v>10</v>
      </c>
      <c r="AB732">
        <f t="shared" si="140"/>
        <v>0</v>
      </c>
      <c r="AC732">
        <f t="shared" si="141"/>
        <v>10</v>
      </c>
      <c r="AD732" s="7">
        <f t="shared" si="142"/>
        <v>70</v>
      </c>
      <c r="AE732" s="7" t="str">
        <f t="shared" si="143"/>
        <v>HT Under 1.5 Goals</v>
      </c>
      <c r="AF732" s="14"/>
      <c r="AG732" s="14" t="str">
        <f t="shared" si="144"/>
        <v>HT Under 1.5 Goals</v>
      </c>
      <c r="AH732" s="14" t="str">
        <f t="shared" si="145"/>
        <v>WON</v>
      </c>
      <c r="AI732" s="14"/>
      <c r="AJ732" s="14" t="str">
        <f t="shared" si="136"/>
        <v>WON</v>
      </c>
      <c r="AL732" s="7" t="str">
        <f t="shared" si="146"/>
        <v>…</v>
      </c>
      <c r="AM732" s="21">
        <f t="shared" si="137"/>
        <v>50</v>
      </c>
    </row>
    <row r="733" spans="3:39">
      <c r="C733" t="s">
        <v>11</v>
      </c>
      <c r="D733" s="10" t="s">
        <v>231</v>
      </c>
      <c r="E733" s="6" t="s">
        <v>167</v>
      </c>
      <c r="F733" s="10" t="s">
        <v>599</v>
      </c>
      <c r="G733" s="7" t="s">
        <v>4</v>
      </c>
      <c r="H733" s="10" t="s">
        <v>506</v>
      </c>
      <c r="I733" s="7">
        <v>19</v>
      </c>
      <c r="J733" s="7">
        <v>58</v>
      </c>
      <c r="K733" s="7">
        <v>22</v>
      </c>
      <c r="L733" s="7" t="s">
        <v>16</v>
      </c>
      <c r="M733" s="7">
        <v>2</v>
      </c>
      <c r="N733" s="7">
        <v>3</v>
      </c>
      <c r="O733" s="6" t="s">
        <v>24</v>
      </c>
      <c r="P733" s="6" t="s">
        <v>24</v>
      </c>
      <c r="Q733" s="7" t="b">
        <v>1</v>
      </c>
      <c r="R733" s="7" t="b">
        <v>1</v>
      </c>
      <c r="S733" s="7" t="s">
        <v>19</v>
      </c>
      <c r="T733" s="7" t="s">
        <v>19</v>
      </c>
      <c r="U733" s="11">
        <v>57</v>
      </c>
      <c r="V733" s="11" t="s">
        <v>42</v>
      </c>
      <c r="W733" s="12">
        <v>1.6</v>
      </c>
      <c r="X733" s="12">
        <f t="shared" si="135"/>
        <v>1.3</v>
      </c>
      <c r="Y733" s="13"/>
      <c r="Z733" s="7">
        <f t="shared" si="138"/>
        <v>10</v>
      </c>
      <c r="AA733">
        <f t="shared" si="139"/>
        <v>10</v>
      </c>
      <c r="AB733">
        <f t="shared" si="140"/>
        <v>5</v>
      </c>
      <c r="AC733">
        <f t="shared" si="141"/>
        <v>5</v>
      </c>
      <c r="AD733" s="7">
        <f t="shared" si="142"/>
        <v>80</v>
      </c>
      <c r="AE733" s="7" t="str">
        <f t="shared" si="143"/>
        <v>HT Under 1.5 Goals</v>
      </c>
      <c r="AF733" s="14"/>
      <c r="AG733" s="14" t="str">
        <f t="shared" si="144"/>
        <v>HT Under 1.5 Goals</v>
      </c>
      <c r="AH733" s="14" t="str">
        <f t="shared" si="145"/>
        <v>WON</v>
      </c>
      <c r="AI733" s="14"/>
      <c r="AJ733" s="14" t="str">
        <f t="shared" si="136"/>
        <v>WON</v>
      </c>
      <c r="AL733" s="7" t="str">
        <f t="shared" si="146"/>
        <v>Prime</v>
      </c>
      <c r="AM733" s="21">
        <f t="shared" si="137"/>
        <v>81.525000000000006</v>
      </c>
    </row>
    <row r="734" spans="3:39">
      <c r="D734" s="10" t="s">
        <v>438</v>
      </c>
      <c r="E734" s="6" t="s">
        <v>874</v>
      </c>
      <c r="F734" s="10" t="s">
        <v>869</v>
      </c>
      <c r="G734" s="7" t="s">
        <v>4</v>
      </c>
      <c r="H734" s="10" t="s">
        <v>975</v>
      </c>
      <c r="I734" s="7">
        <v>16</v>
      </c>
      <c r="J734" s="7">
        <v>45</v>
      </c>
      <c r="K734" s="7">
        <v>39</v>
      </c>
      <c r="L734" s="7" t="s">
        <v>16</v>
      </c>
      <c r="M734" s="7">
        <v>2</v>
      </c>
      <c r="N734" s="7">
        <v>23</v>
      </c>
      <c r="O734" s="6" t="s">
        <v>24</v>
      </c>
      <c r="P734" s="6" t="s">
        <v>24</v>
      </c>
      <c r="Q734" s="7">
        <v>45</v>
      </c>
      <c r="R734" s="7" t="b">
        <v>1</v>
      </c>
      <c r="S734" s="7" t="s">
        <v>19</v>
      </c>
      <c r="T734" s="7" t="s">
        <v>19</v>
      </c>
      <c r="U734" s="11">
        <v>58</v>
      </c>
      <c r="V734" s="11" t="s">
        <v>20</v>
      </c>
      <c r="W734" s="12">
        <v>1.6</v>
      </c>
      <c r="X734" s="12">
        <f t="shared" si="135"/>
        <v>1.3</v>
      </c>
      <c r="Y734" s="13"/>
      <c r="Z734" s="7">
        <f t="shared" si="138"/>
        <v>0</v>
      </c>
      <c r="AA734">
        <f t="shared" si="139"/>
        <v>0</v>
      </c>
      <c r="AB734">
        <f t="shared" si="140"/>
        <v>5</v>
      </c>
      <c r="AC734">
        <f t="shared" si="141"/>
        <v>10</v>
      </c>
      <c r="AD734" s="7">
        <f t="shared" si="142"/>
        <v>65</v>
      </c>
      <c r="AE734" s="7" t="str">
        <f t="shared" si="143"/>
        <v>HT Under 1.5 Goals</v>
      </c>
      <c r="AF734" s="14"/>
      <c r="AG734" s="14" t="str">
        <f t="shared" si="144"/>
        <v>HT Under 1.5 Goals</v>
      </c>
      <c r="AH734" s="14" t="str">
        <f t="shared" si="145"/>
        <v>WON</v>
      </c>
      <c r="AI734" s="14"/>
      <c r="AJ734" s="14" t="str">
        <f t="shared" si="136"/>
        <v>WON</v>
      </c>
      <c r="AL734" s="7" t="str">
        <f t="shared" si="146"/>
        <v>…</v>
      </c>
      <c r="AM734" s="21">
        <f t="shared" si="137"/>
        <v>51.6</v>
      </c>
    </row>
    <row r="735" spans="3:39">
      <c r="C735" t="s">
        <v>11</v>
      </c>
      <c r="D735" s="10" t="s">
        <v>124</v>
      </c>
      <c r="E735" s="6" t="s">
        <v>176</v>
      </c>
      <c r="F735" s="10" t="s">
        <v>256</v>
      </c>
      <c r="G735" s="7" t="s">
        <v>4</v>
      </c>
      <c r="H735" s="10" t="s">
        <v>694</v>
      </c>
      <c r="I735" s="7">
        <v>20</v>
      </c>
      <c r="J735" s="7">
        <v>62</v>
      </c>
      <c r="K735" s="7">
        <v>17</v>
      </c>
      <c r="L735" s="7" t="s">
        <v>16</v>
      </c>
      <c r="M735" s="7">
        <v>1</v>
      </c>
      <c r="N735" s="7">
        <v>3</v>
      </c>
      <c r="O735" s="6" t="s">
        <v>47</v>
      </c>
      <c r="P735" s="6" t="s">
        <v>300</v>
      </c>
      <c r="Q735" s="7" t="b">
        <v>1</v>
      </c>
      <c r="R735" s="7" t="b">
        <v>1</v>
      </c>
      <c r="S735" s="7" t="s">
        <v>19</v>
      </c>
      <c r="T735" s="7" t="s">
        <v>19</v>
      </c>
      <c r="U735" s="11">
        <v>39</v>
      </c>
      <c r="V735" s="11" t="s">
        <v>48</v>
      </c>
      <c r="W735" s="12">
        <v>1.55</v>
      </c>
      <c r="X735" s="12">
        <f t="shared" si="135"/>
        <v>1.3</v>
      </c>
      <c r="Y735" s="13"/>
      <c r="Z735" s="7">
        <f t="shared" si="138"/>
        <v>10</v>
      </c>
      <c r="AA735">
        <f t="shared" si="139"/>
        <v>10</v>
      </c>
      <c r="AB735">
        <f t="shared" si="140"/>
        <v>0</v>
      </c>
      <c r="AC735">
        <f t="shared" si="141"/>
        <v>0</v>
      </c>
      <c r="AD735" s="7">
        <f t="shared" si="142"/>
        <v>70</v>
      </c>
      <c r="AE735" s="7" t="str">
        <f t="shared" si="143"/>
        <v>HT Under 1.5 Goals</v>
      </c>
      <c r="AF735" s="14"/>
      <c r="AG735" s="14" t="str">
        <f t="shared" si="144"/>
        <v>HT Under 1.5 Goals</v>
      </c>
      <c r="AH735" s="14" t="str">
        <f t="shared" si="145"/>
        <v>WON</v>
      </c>
      <c r="AI735" s="14"/>
      <c r="AJ735" s="14" t="str">
        <f t="shared" si="136"/>
        <v>WON</v>
      </c>
      <c r="AL735" s="7" t="str">
        <f t="shared" si="146"/>
        <v>Prime</v>
      </c>
      <c r="AM735" s="21">
        <f t="shared" si="137"/>
        <v>71.375</v>
      </c>
    </row>
    <row r="736" spans="3:39">
      <c r="D736" s="10" t="s">
        <v>741</v>
      </c>
      <c r="E736" s="6" t="s">
        <v>176</v>
      </c>
      <c r="F736" s="10" t="s">
        <v>1080</v>
      </c>
      <c r="G736" s="7" t="s">
        <v>4</v>
      </c>
      <c r="H736" s="10" t="s">
        <v>1081</v>
      </c>
      <c r="I736" s="7">
        <v>13</v>
      </c>
      <c r="J736" s="7">
        <v>43</v>
      </c>
      <c r="K736" s="7">
        <v>45</v>
      </c>
      <c r="L736" s="7">
        <v>2</v>
      </c>
      <c r="M736" s="7">
        <v>2</v>
      </c>
      <c r="N736" s="7">
        <v>32</v>
      </c>
      <c r="O736" s="6" t="s">
        <v>17</v>
      </c>
      <c r="P736" s="6" t="s">
        <v>300</v>
      </c>
      <c r="Q736" s="7">
        <v>43</v>
      </c>
      <c r="R736" s="7" t="b">
        <v>0</v>
      </c>
      <c r="S736" s="7" t="s">
        <v>19</v>
      </c>
      <c r="T736" s="7" t="s">
        <v>19</v>
      </c>
      <c r="U736" s="11">
        <v>18</v>
      </c>
      <c r="V736" s="11" t="s">
        <v>48</v>
      </c>
      <c r="W736" s="12">
        <v>1.55</v>
      </c>
      <c r="X736" s="12">
        <f t="shared" si="135"/>
        <v>1.3</v>
      </c>
      <c r="Y736" s="13"/>
      <c r="Z736" s="7">
        <f t="shared" si="138"/>
        <v>0</v>
      </c>
      <c r="AA736">
        <f t="shared" si="139"/>
        <v>0</v>
      </c>
      <c r="AB736">
        <f t="shared" si="140"/>
        <v>0</v>
      </c>
      <c r="AC736">
        <f t="shared" si="141"/>
        <v>0</v>
      </c>
      <c r="AD736" s="7">
        <f t="shared" si="142"/>
        <v>50</v>
      </c>
      <c r="AE736" s="7" t="str">
        <f t="shared" si="143"/>
        <v>HT Over 0.5 Goals</v>
      </c>
      <c r="AF736" s="14"/>
      <c r="AG736" s="14" t="str">
        <f t="shared" si="144"/>
        <v>HT Over 0.5 Goals</v>
      </c>
      <c r="AH736" s="14" t="str">
        <f t="shared" si="145"/>
        <v>WON</v>
      </c>
      <c r="AI736" s="14"/>
      <c r="AJ736" s="14" t="str">
        <f t="shared" si="136"/>
        <v>WON</v>
      </c>
      <c r="AL736" s="7" t="str">
        <f t="shared" si="146"/>
        <v>…</v>
      </c>
      <c r="AM736" s="21">
        <f t="shared" si="137"/>
        <v>40</v>
      </c>
    </row>
    <row r="737" spans="3:39">
      <c r="C737" t="s">
        <v>11</v>
      </c>
      <c r="D737" s="10" t="s">
        <v>964</v>
      </c>
      <c r="E737" s="6" t="s">
        <v>176</v>
      </c>
      <c r="F737" s="10" t="s">
        <v>1082</v>
      </c>
      <c r="G737" s="7" t="s">
        <v>4</v>
      </c>
      <c r="H737" s="10" t="s">
        <v>1083</v>
      </c>
      <c r="I737" s="7">
        <v>10</v>
      </c>
      <c r="J737" s="7">
        <v>45</v>
      </c>
      <c r="K737" s="7">
        <v>45</v>
      </c>
      <c r="L737" s="7">
        <v>2</v>
      </c>
      <c r="M737" s="7" t="s">
        <v>16</v>
      </c>
      <c r="N737" s="7">
        <v>35</v>
      </c>
      <c r="O737" s="6" t="s">
        <v>47</v>
      </c>
      <c r="P737" s="6" t="s">
        <v>47</v>
      </c>
      <c r="Q737" s="7">
        <v>45</v>
      </c>
      <c r="R737" s="7" t="b">
        <v>0</v>
      </c>
      <c r="S737" s="7" t="b">
        <v>1</v>
      </c>
      <c r="T737" s="7" t="s">
        <v>19</v>
      </c>
      <c r="U737" s="11">
        <v>76</v>
      </c>
      <c r="V737" s="11"/>
      <c r="W737" s="12">
        <v>1.5</v>
      </c>
      <c r="X737" s="12">
        <f t="shared" si="135"/>
        <v>1.3</v>
      </c>
      <c r="Y737" s="13"/>
      <c r="Z737" s="7">
        <f t="shared" si="138"/>
        <v>0</v>
      </c>
      <c r="AA737">
        <f t="shared" si="139"/>
        <v>0</v>
      </c>
      <c r="AB737">
        <f t="shared" si="140"/>
        <v>10</v>
      </c>
      <c r="AC737">
        <f t="shared" si="141"/>
        <v>0</v>
      </c>
      <c r="AD737" s="7">
        <f t="shared" si="142"/>
        <v>60</v>
      </c>
      <c r="AE737" s="7" t="str">
        <f t="shared" si="143"/>
        <v>HT Under 1.5 Goals</v>
      </c>
      <c r="AF737" s="14"/>
      <c r="AG737" s="14" t="str">
        <f t="shared" si="144"/>
        <v>HT Under 1.5 Goals</v>
      </c>
      <c r="AH737" s="14" t="str">
        <f t="shared" si="145"/>
        <v>WON</v>
      </c>
      <c r="AI737" s="14"/>
      <c r="AJ737" s="14" t="str">
        <f t="shared" si="136"/>
        <v>WON</v>
      </c>
      <c r="AL737" s="7" t="str">
        <f t="shared" si="146"/>
        <v>…</v>
      </c>
      <c r="AM737" s="21">
        <f t="shared" si="137"/>
        <v>60.2</v>
      </c>
    </row>
    <row r="738" spans="3:39">
      <c r="D738" s="10" t="s">
        <v>262</v>
      </c>
      <c r="E738" s="6" t="s">
        <v>877</v>
      </c>
      <c r="F738" s="10" t="s">
        <v>1084</v>
      </c>
      <c r="G738" s="7" t="s">
        <v>4</v>
      </c>
      <c r="H738" s="10" t="s">
        <v>451</v>
      </c>
      <c r="I738" s="7">
        <v>31</v>
      </c>
      <c r="J738" s="7">
        <v>44</v>
      </c>
      <c r="K738" s="7">
        <v>25</v>
      </c>
      <c r="L738" s="7" t="s">
        <v>16</v>
      </c>
      <c r="M738" s="7">
        <v>1</v>
      </c>
      <c r="N738" s="7">
        <v>6</v>
      </c>
      <c r="O738" s="6" t="s">
        <v>24</v>
      </c>
      <c r="P738" s="6" t="s">
        <v>69</v>
      </c>
      <c r="Q738" s="7">
        <v>44</v>
      </c>
      <c r="R738" s="7" t="b">
        <v>1</v>
      </c>
      <c r="S738" s="7" t="s">
        <v>19</v>
      </c>
      <c r="T738" s="7" t="s">
        <v>19</v>
      </c>
      <c r="U738" s="11">
        <v>60</v>
      </c>
      <c r="V738" s="11" t="s">
        <v>20</v>
      </c>
      <c r="W738" s="12">
        <v>1.5</v>
      </c>
      <c r="X738" s="12">
        <f t="shared" si="135"/>
        <v>1.3</v>
      </c>
      <c r="Y738" s="13"/>
      <c r="Z738" s="7">
        <f t="shared" si="138"/>
        <v>0</v>
      </c>
      <c r="AA738">
        <f t="shared" si="139"/>
        <v>10</v>
      </c>
      <c r="AB738">
        <f t="shared" si="140"/>
        <v>5</v>
      </c>
      <c r="AC738">
        <f t="shared" si="141"/>
        <v>10</v>
      </c>
      <c r="AD738" s="7">
        <f t="shared" si="142"/>
        <v>75</v>
      </c>
      <c r="AE738" s="7" t="str">
        <f t="shared" si="143"/>
        <v>HT Under 1.5 Goals</v>
      </c>
      <c r="AF738" s="14"/>
      <c r="AG738" s="14" t="str">
        <f t="shared" si="144"/>
        <v>HT Under 1.5 Goals</v>
      </c>
      <c r="AH738" s="14" t="str">
        <f t="shared" si="145"/>
        <v>WON</v>
      </c>
      <c r="AI738" s="14"/>
      <c r="AJ738" s="14" t="str">
        <f t="shared" si="136"/>
        <v>WON</v>
      </c>
      <c r="AL738" s="7" t="str">
        <f t="shared" si="146"/>
        <v>…</v>
      </c>
      <c r="AM738" s="21">
        <f t="shared" si="137"/>
        <v>61</v>
      </c>
    </row>
    <row r="739" spans="3:39">
      <c r="D739" s="10" t="s">
        <v>262</v>
      </c>
      <c r="E739" s="6" t="s">
        <v>877</v>
      </c>
      <c r="F739" s="10" t="s">
        <v>1085</v>
      </c>
      <c r="G739" s="7" t="s">
        <v>4</v>
      </c>
      <c r="H739" s="10" t="s">
        <v>1086</v>
      </c>
      <c r="I739" s="7">
        <v>12</v>
      </c>
      <c r="J739" s="7">
        <v>63</v>
      </c>
      <c r="K739" s="7">
        <v>25</v>
      </c>
      <c r="L739" s="7" t="s">
        <v>16</v>
      </c>
      <c r="M739" s="7" t="s">
        <v>16</v>
      </c>
      <c r="N739" s="7">
        <v>13</v>
      </c>
      <c r="O739" s="6" t="s">
        <v>24</v>
      </c>
      <c r="P739" s="6" t="s">
        <v>47</v>
      </c>
      <c r="Q739" s="7" t="b">
        <v>1</v>
      </c>
      <c r="R739" s="7" t="b">
        <v>1</v>
      </c>
      <c r="S739" s="7" t="b">
        <v>1</v>
      </c>
      <c r="T739" s="7" t="s">
        <v>19</v>
      </c>
      <c r="U739" s="11">
        <v>54</v>
      </c>
      <c r="V739" s="11" t="s">
        <v>20</v>
      </c>
      <c r="W739" s="12">
        <v>1.5</v>
      </c>
      <c r="X739" s="12">
        <f t="shared" si="135"/>
        <v>1.3</v>
      </c>
      <c r="Y739" s="13"/>
      <c r="Z739" s="7">
        <f t="shared" si="138"/>
        <v>10</v>
      </c>
      <c r="AA739">
        <f t="shared" si="139"/>
        <v>5</v>
      </c>
      <c r="AB739">
        <f t="shared" si="140"/>
        <v>5</v>
      </c>
      <c r="AC739">
        <f t="shared" si="141"/>
        <v>10</v>
      </c>
      <c r="AD739" s="7">
        <f t="shared" si="142"/>
        <v>80</v>
      </c>
      <c r="AE739" s="7" t="str">
        <f t="shared" si="143"/>
        <v>HT Under 1.5 Goals</v>
      </c>
      <c r="AF739" s="14"/>
      <c r="AG739" s="14" t="str">
        <f t="shared" si="144"/>
        <v>HT Under 1.5 Goals</v>
      </c>
      <c r="AH739" s="14" t="str">
        <f t="shared" si="145"/>
        <v>WON</v>
      </c>
      <c r="AI739" s="14"/>
      <c r="AJ739" s="14" t="str">
        <f t="shared" si="136"/>
        <v>WON</v>
      </c>
      <c r="AL739" s="7" t="str">
        <f t="shared" si="146"/>
        <v>…</v>
      </c>
      <c r="AM739" s="21">
        <f t="shared" si="137"/>
        <v>77.487499999999997</v>
      </c>
    </row>
    <row r="740" spans="3:39">
      <c r="D740" s="10" t="s">
        <v>262</v>
      </c>
      <c r="E740" s="6" t="s">
        <v>877</v>
      </c>
      <c r="F740" s="10" t="s">
        <v>1087</v>
      </c>
      <c r="G740" s="7" t="s">
        <v>4</v>
      </c>
      <c r="H740" s="10" t="s">
        <v>1088</v>
      </c>
      <c r="I740" s="7">
        <v>31</v>
      </c>
      <c r="J740" s="7">
        <v>49</v>
      </c>
      <c r="K740" s="7">
        <v>19</v>
      </c>
      <c r="L740" s="7" t="s">
        <v>16</v>
      </c>
      <c r="M740" s="7">
        <v>1</v>
      </c>
      <c r="N740" s="7">
        <v>12</v>
      </c>
      <c r="O740" s="6" t="s">
        <v>33</v>
      </c>
      <c r="P740" s="6" t="s">
        <v>33</v>
      </c>
      <c r="Q740" s="7">
        <v>49</v>
      </c>
      <c r="R740" s="7" t="b">
        <v>1</v>
      </c>
      <c r="S740" s="7" t="s">
        <v>19</v>
      </c>
      <c r="T740" s="7" t="s">
        <v>19</v>
      </c>
      <c r="U740" s="11">
        <v>57</v>
      </c>
      <c r="V740" s="11" t="s">
        <v>20</v>
      </c>
      <c r="W740" s="12">
        <v>1.6</v>
      </c>
      <c r="X740" s="12">
        <f t="shared" si="135"/>
        <v>1.3</v>
      </c>
      <c r="Y740" s="13"/>
      <c r="Z740" s="7">
        <f t="shared" si="138"/>
        <v>0</v>
      </c>
      <c r="AA740">
        <f t="shared" si="139"/>
        <v>5</v>
      </c>
      <c r="AB740">
        <f t="shared" si="140"/>
        <v>5</v>
      </c>
      <c r="AC740">
        <f t="shared" si="141"/>
        <v>10</v>
      </c>
      <c r="AD740" s="7">
        <f t="shared" si="142"/>
        <v>70</v>
      </c>
      <c r="AE740" s="7" t="str">
        <f t="shared" si="143"/>
        <v>HT Under 1.5 Goals</v>
      </c>
      <c r="AF740" s="14"/>
      <c r="AG740" s="14" t="str">
        <f t="shared" si="144"/>
        <v>HT Over 0.5 Goals</v>
      </c>
      <c r="AH740" s="14" t="str">
        <f t="shared" si="145"/>
        <v>LOST</v>
      </c>
      <c r="AI740" s="14"/>
      <c r="AJ740" s="14" t="str">
        <f t="shared" si="136"/>
        <v>LOST</v>
      </c>
      <c r="AL740" s="7" t="str">
        <f t="shared" si="146"/>
        <v>…</v>
      </c>
      <c r="AM740" s="21">
        <f t="shared" si="137"/>
        <v>54.4</v>
      </c>
    </row>
    <row r="741" spans="3:39">
      <c r="C741" t="s">
        <v>11</v>
      </c>
      <c r="D741" s="10" t="s">
        <v>880</v>
      </c>
      <c r="E741" s="6" t="s">
        <v>877</v>
      </c>
      <c r="F741" s="10" t="s">
        <v>1089</v>
      </c>
      <c r="G741" s="7" t="s">
        <v>4</v>
      </c>
      <c r="H741" s="10" t="s">
        <v>1090</v>
      </c>
      <c r="I741" s="7">
        <v>10</v>
      </c>
      <c r="J741" s="7">
        <v>81</v>
      </c>
      <c r="K741" s="7">
        <v>9</v>
      </c>
      <c r="L741" s="7" t="s">
        <v>16</v>
      </c>
      <c r="M741" s="7" t="s">
        <v>16</v>
      </c>
      <c r="N741" s="7">
        <v>1</v>
      </c>
      <c r="O741" s="6" t="s">
        <v>69</v>
      </c>
      <c r="P741" s="6" t="s">
        <v>298</v>
      </c>
      <c r="Q741" s="7" t="b">
        <v>1</v>
      </c>
      <c r="R741" s="7" t="b">
        <v>1</v>
      </c>
      <c r="S741" s="7" t="b">
        <v>1</v>
      </c>
      <c r="T741" s="7" t="s">
        <v>19</v>
      </c>
      <c r="U741" s="11">
        <v>49</v>
      </c>
      <c r="V741" s="11" t="s">
        <v>48</v>
      </c>
      <c r="W741" s="12">
        <v>1.55</v>
      </c>
      <c r="X741" s="12">
        <f t="shared" si="135"/>
        <v>1.3</v>
      </c>
      <c r="Y741" s="13"/>
      <c r="Z741" s="7">
        <f t="shared" si="138"/>
        <v>10</v>
      </c>
      <c r="AA741">
        <f t="shared" si="139"/>
        <v>10</v>
      </c>
      <c r="AB741">
        <f t="shared" si="140"/>
        <v>5</v>
      </c>
      <c r="AC741">
        <f t="shared" si="141"/>
        <v>0</v>
      </c>
      <c r="AD741" s="7">
        <f t="shared" si="142"/>
        <v>75</v>
      </c>
      <c r="AE741" s="7" t="str">
        <f t="shared" si="143"/>
        <v>HT Under 1.5 Goals</v>
      </c>
      <c r="AF741" s="14"/>
      <c r="AG741" s="14" t="str">
        <f t="shared" si="144"/>
        <v>HT Over 0.5 Goals</v>
      </c>
      <c r="AH741" s="14" t="str">
        <f t="shared" si="145"/>
        <v>LOST</v>
      </c>
      <c r="AI741" s="14"/>
      <c r="AJ741" s="14" t="str">
        <f t="shared" si="136"/>
        <v>LOST</v>
      </c>
      <c r="AL741" s="7" t="str">
        <f t="shared" si="146"/>
        <v>Prime</v>
      </c>
      <c r="AM741" s="21">
        <f t="shared" si="137"/>
        <v>84.3125</v>
      </c>
    </row>
    <row r="742" spans="3:39">
      <c r="C742" t="s">
        <v>11</v>
      </c>
      <c r="D742" s="10" t="s">
        <v>880</v>
      </c>
      <c r="E742" s="6" t="s">
        <v>877</v>
      </c>
      <c r="F742" s="10" t="s">
        <v>1091</v>
      </c>
      <c r="G742" s="7" t="s">
        <v>4</v>
      </c>
      <c r="H742" s="10" t="s">
        <v>1092</v>
      </c>
      <c r="I742" s="7">
        <v>10</v>
      </c>
      <c r="J742" s="7">
        <v>45</v>
      </c>
      <c r="K742" s="7">
        <v>45</v>
      </c>
      <c r="L742" s="7">
        <v>2</v>
      </c>
      <c r="M742" s="7">
        <v>2</v>
      </c>
      <c r="N742" s="7">
        <v>35</v>
      </c>
      <c r="O742" s="6" t="s">
        <v>47</v>
      </c>
      <c r="P742" s="6" t="s">
        <v>75</v>
      </c>
      <c r="Q742" s="7">
        <v>45</v>
      </c>
      <c r="R742" s="7" t="b">
        <v>0</v>
      </c>
      <c r="S742" s="7" t="s">
        <v>19</v>
      </c>
      <c r="T742" s="7" t="s">
        <v>19</v>
      </c>
      <c r="U742" s="11">
        <v>80</v>
      </c>
      <c r="V742" s="11" t="s">
        <v>20</v>
      </c>
      <c r="W742" s="12">
        <v>1.55</v>
      </c>
      <c r="X742" s="12">
        <f t="shared" si="135"/>
        <v>1.3</v>
      </c>
      <c r="Y742" s="13"/>
      <c r="Z742" s="7">
        <f t="shared" si="138"/>
        <v>0</v>
      </c>
      <c r="AA742">
        <f t="shared" si="139"/>
        <v>0</v>
      </c>
      <c r="AB742">
        <f t="shared" si="140"/>
        <v>10</v>
      </c>
      <c r="AC742">
        <f t="shared" si="141"/>
        <v>10</v>
      </c>
      <c r="AD742" s="7">
        <f t="shared" si="142"/>
        <v>70</v>
      </c>
      <c r="AE742" s="7" t="str">
        <f t="shared" si="143"/>
        <v>HT Under 1.5 Goals</v>
      </c>
      <c r="AF742" s="14"/>
      <c r="AG742" s="14" t="str">
        <f t="shared" si="144"/>
        <v>HT Under 1.5 Goals</v>
      </c>
      <c r="AH742" s="14" t="str">
        <f t="shared" si="145"/>
        <v>WON</v>
      </c>
      <c r="AI742" s="14"/>
      <c r="AJ742" s="14" t="str">
        <f t="shared" si="136"/>
        <v>WON</v>
      </c>
      <c r="AL742" s="7" t="str">
        <f t="shared" si="146"/>
        <v>…</v>
      </c>
      <c r="AM742" s="21">
        <f t="shared" si="137"/>
        <v>56</v>
      </c>
    </row>
    <row r="743" spans="3:39">
      <c r="C743" t="s">
        <v>11</v>
      </c>
      <c r="D743" s="10" t="s">
        <v>189</v>
      </c>
      <c r="E743" s="6" t="s">
        <v>186</v>
      </c>
      <c r="F743" s="10" t="s">
        <v>1003</v>
      </c>
      <c r="G743" s="7" t="s">
        <v>4</v>
      </c>
      <c r="H743" s="10" t="s">
        <v>197</v>
      </c>
      <c r="I743" s="7">
        <v>27</v>
      </c>
      <c r="J743" s="7">
        <v>50</v>
      </c>
      <c r="K743" s="7">
        <v>23</v>
      </c>
      <c r="L743" s="7" t="s">
        <v>16</v>
      </c>
      <c r="M743" s="7" t="s">
        <v>16</v>
      </c>
      <c r="N743" s="7">
        <v>4</v>
      </c>
      <c r="O743" s="6" t="s">
        <v>47</v>
      </c>
      <c r="P743" s="6" t="s">
        <v>297</v>
      </c>
      <c r="Q743" s="7">
        <v>50</v>
      </c>
      <c r="R743" s="7" t="b">
        <v>1</v>
      </c>
      <c r="S743" s="7" t="b">
        <v>1</v>
      </c>
      <c r="T743" s="7" t="s">
        <v>19</v>
      </c>
      <c r="U743" s="11">
        <v>41</v>
      </c>
      <c r="V743" s="11" t="s">
        <v>48</v>
      </c>
      <c r="W743" s="12">
        <v>1.55</v>
      </c>
      <c r="X743" s="12">
        <f t="shared" si="135"/>
        <v>1.3</v>
      </c>
      <c r="Y743" s="13"/>
      <c r="Z743" s="7">
        <f t="shared" si="138"/>
        <v>0</v>
      </c>
      <c r="AA743">
        <f t="shared" si="139"/>
        <v>10</v>
      </c>
      <c r="AB743">
        <f t="shared" si="140"/>
        <v>0</v>
      </c>
      <c r="AC743">
        <f t="shared" si="141"/>
        <v>0</v>
      </c>
      <c r="AD743" s="7">
        <f t="shared" si="142"/>
        <v>60</v>
      </c>
      <c r="AE743" s="7" t="str">
        <f t="shared" si="143"/>
        <v>HT Under 1.5 Goals</v>
      </c>
      <c r="AF743" s="14"/>
      <c r="AG743" s="14" t="str">
        <f t="shared" si="144"/>
        <v>HT Under 1.5 Goals</v>
      </c>
      <c r="AH743" s="14" t="str">
        <f t="shared" si="145"/>
        <v>WON</v>
      </c>
      <c r="AI743" s="14"/>
      <c r="AJ743" s="14" t="str">
        <f t="shared" si="136"/>
        <v>WON</v>
      </c>
      <c r="AL743" s="7" t="str">
        <f t="shared" si="146"/>
        <v>…</v>
      </c>
      <c r="AM743" s="21">
        <f t="shared" si="137"/>
        <v>71.625</v>
      </c>
    </row>
    <row r="744" spans="3:39">
      <c r="C744" t="s">
        <v>11</v>
      </c>
      <c r="D744" s="10" t="s">
        <v>12</v>
      </c>
      <c r="E744" s="6" t="s">
        <v>1093</v>
      </c>
      <c r="F744" s="10" t="s">
        <v>463</v>
      </c>
      <c r="G744" s="7" t="s">
        <v>4</v>
      </c>
      <c r="H744" s="10" t="s">
        <v>203</v>
      </c>
      <c r="I744" s="7">
        <v>32</v>
      </c>
      <c r="J744" s="7">
        <v>49</v>
      </c>
      <c r="K744" s="7">
        <v>19</v>
      </c>
      <c r="L744" s="7" t="s">
        <v>16</v>
      </c>
      <c r="M744" s="7">
        <v>1</v>
      </c>
      <c r="N744" s="7">
        <v>13</v>
      </c>
      <c r="O744" s="6" t="s">
        <v>24</v>
      </c>
      <c r="P744" s="6" t="s">
        <v>24</v>
      </c>
      <c r="Q744" s="7">
        <v>49</v>
      </c>
      <c r="R744" s="7" t="b">
        <v>1</v>
      </c>
      <c r="S744" s="7" t="s">
        <v>19</v>
      </c>
      <c r="T744" s="7" t="s">
        <v>19</v>
      </c>
      <c r="U744" s="11">
        <v>45</v>
      </c>
      <c r="V744" s="11" t="s">
        <v>20</v>
      </c>
      <c r="W744" s="12">
        <v>1.55</v>
      </c>
      <c r="X744" s="12">
        <f t="shared" si="135"/>
        <v>1.3</v>
      </c>
      <c r="Y744" s="13"/>
      <c r="Z744" s="7">
        <f t="shared" si="138"/>
        <v>0</v>
      </c>
      <c r="AA744">
        <f t="shared" si="139"/>
        <v>5</v>
      </c>
      <c r="AB744">
        <f t="shared" si="140"/>
        <v>0</v>
      </c>
      <c r="AC744">
        <f t="shared" si="141"/>
        <v>10</v>
      </c>
      <c r="AD744" s="7">
        <f t="shared" si="142"/>
        <v>65</v>
      </c>
      <c r="AE744" s="7" t="str">
        <f t="shared" si="143"/>
        <v>HT Under 1.5 Goals</v>
      </c>
      <c r="AF744" s="14"/>
      <c r="AG744" s="14" t="str">
        <f t="shared" si="144"/>
        <v>HT Under 1.5 Goals</v>
      </c>
      <c r="AH744" s="14" t="str">
        <f t="shared" si="145"/>
        <v>WON</v>
      </c>
      <c r="AI744" s="14"/>
      <c r="AJ744" s="14" t="str">
        <f t="shared" si="136"/>
        <v>WON</v>
      </c>
      <c r="AL744" s="7" t="str">
        <f t="shared" si="146"/>
        <v>…</v>
      </c>
      <c r="AM744" s="21">
        <f t="shared" si="137"/>
        <v>42</v>
      </c>
    </row>
    <row r="745" spans="3:39">
      <c r="D745" s="10" t="s">
        <v>25</v>
      </c>
      <c r="E745" s="6" t="s">
        <v>193</v>
      </c>
      <c r="F745" s="10" t="s">
        <v>1094</v>
      </c>
      <c r="G745" s="7" t="s">
        <v>4</v>
      </c>
      <c r="H745" s="10" t="s">
        <v>1095</v>
      </c>
      <c r="I745" s="7">
        <v>44</v>
      </c>
      <c r="J745" s="7">
        <v>44</v>
      </c>
      <c r="K745" s="7">
        <v>12</v>
      </c>
      <c r="L745" s="7">
        <v>1</v>
      </c>
      <c r="M745" s="7">
        <v>1</v>
      </c>
      <c r="N745" s="7">
        <v>32</v>
      </c>
      <c r="O745" s="6" t="s">
        <v>17</v>
      </c>
      <c r="P745" s="6" t="s">
        <v>300</v>
      </c>
      <c r="Q745" s="7">
        <v>44</v>
      </c>
      <c r="R745" s="7" t="b">
        <v>0</v>
      </c>
      <c r="S745" s="7" t="s">
        <v>19</v>
      </c>
      <c r="T745" s="7" t="s">
        <v>19</v>
      </c>
      <c r="U745" s="11">
        <v>40</v>
      </c>
      <c r="V745" s="11" t="s">
        <v>48</v>
      </c>
      <c r="W745" s="12">
        <v>1.5</v>
      </c>
      <c r="X745" s="12">
        <f t="shared" si="135"/>
        <v>1.3</v>
      </c>
      <c r="Y745" s="13"/>
      <c r="Z745" s="7">
        <f t="shared" si="138"/>
        <v>0</v>
      </c>
      <c r="AA745">
        <f t="shared" si="139"/>
        <v>0</v>
      </c>
      <c r="AB745">
        <f t="shared" si="140"/>
        <v>0</v>
      </c>
      <c r="AC745">
        <f t="shared" si="141"/>
        <v>0</v>
      </c>
      <c r="AD745" s="7">
        <f t="shared" si="142"/>
        <v>50</v>
      </c>
      <c r="AE745" s="7" t="str">
        <f t="shared" si="143"/>
        <v>HT Over 0.5 Goals</v>
      </c>
      <c r="AF745" s="14"/>
      <c r="AG745" s="14" t="str">
        <f t="shared" si="144"/>
        <v>HT Over 0.5 Goals</v>
      </c>
      <c r="AH745" s="14" t="str">
        <f t="shared" si="145"/>
        <v>WON</v>
      </c>
      <c r="AI745" s="14"/>
      <c r="AJ745" s="14" t="str">
        <f t="shared" si="136"/>
        <v>WON</v>
      </c>
      <c r="AL745" s="7" t="str">
        <f t="shared" si="146"/>
        <v>…</v>
      </c>
      <c r="AM745" s="21">
        <f t="shared" si="137"/>
        <v>40</v>
      </c>
    </row>
    <row r="746" spans="3:39">
      <c r="F746" s="10"/>
      <c r="G746" s="7"/>
      <c r="H746" s="10"/>
      <c r="I746" s="7"/>
      <c r="J746" s="7"/>
      <c r="K746" s="7"/>
      <c r="L746" s="7"/>
      <c r="M746" s="7"/>
      <c r="N746" s="7"/>
      <c r="O746" s="6"/>
      <c r="P746" s="6"/>
      <c r="Q746" s="7"/>
      <c r="R746" s="7"/>
      <c r="S746" s="7"/>
      <c r="T746" s="7"/>
      <c r="U746" s="11"/>
      <c r="V746" s="11"/>
      <c r="W746" s="12"/>
      <c r="X746" s="12">
        <f t="shared" si="135"/>
        <v>1.25</v>
      </c>
      <c r="Y746" s="13"/>
      <c r="Z746" s="7">
        <f t="shared" si="138"/>
        <v>0</v>
      </c>
      <c r="AA746">
        <f t="shared" si="139"/>
        <v>10</v>
      </c>
      <c r="AB746">
        <f t="shared" si="140"/>
        <v>0</v>
      </c>
      <c r="AC746">
        <f t="shared" si="141"/>
        <v>0</v>
      </c>
      <c r="AD746" s="7">
        <f t="shared" si="142"/>
        <v>60</v>
      </c>
      <c r="AE746" s="7" t="str">
        <f t="shared" si="143"/>
        <v>HT Under 1.5 Goals</v>
      </c>
      <c r="AF746" s="14"/>
      <c r="AG746" s="14" t="str">
        <f t="shared" si="144"/>
        <v>HT Over 0.5 Goals</v>
      </c>
      <c r="AH746" s="14" t="str">
        <f t="shared" si="145"/>
        <v>LOST</v>
      </c>
      <c r="AI746" s="14"/>
      <c r="AJ746" s="14" t="str">
        <f t="shared" si="136"/>
        <v>LOST</v>
      </c>
      <c r="AL746" s="7" t="str">
        <f t="shared" si="146"/>
        <v>…</v>
      </c>
      <c r="AM746" s="21">
        <f t="shared" si="137"/>
        <v>55</v>
      </c>
    </row>
    <row r="747" spans="3:39">
      <c r="C747" s="2" t="s">
        <v>1098</v>
      </c>
      <c r="F747" s="10"/>
      <c r="G747" s="7"/>
      <c r="H747" s="10"/>
      <c r="I747" s="7"/>
      <c r="J747" s="7"/>
      <c r="K747" s="7"/>
      <c r="L747" s="7"/>
      <c r="M747" s="7"/>
      <c r="N747" s="7"/>
      <c r="O747" s="6"/>
      <c r="P747" s="6"/>
      <c r="Q747" s="7"/>
      <c r="R747" s="7"/>
      <c r="S747" s="7"/>
      <c r="T747" s="7"/>
      <c r="U747" s="11"/>
      <c r="V747" s="11"/>
      <c r="W747" s="12"/>
      <c r="X747" s="12">
        <f t="shared" si="135"/>
        <v>1.25</v>
      </c>
      <c r="Y747" s="13"/>
      <c r="Z747" s="7">
        <f t="shared" si="138"/>
        <v>0</v>
      </c>
      <c r="AA747">
        <f t="shared" si="139"/>
        <v>10</v>
      </c>
      <c r="AB747">
        <f t="shared" si="140"/>
        <v>0</v>
      </c>
      <c r="AC747">
        <f t="shared" si="141"/>
        <v>0</v>
      </c>
      <c r="AD747" s="7">
        <f t="shared" si="142"/>
        <v>60</v>
      </c>
      <c r="AE747" s="7" t="str">
        <f t="shared" si="143"/>
        <v>HT Under 1.5 Goals</v>
      </c>
      <c r="AF747" s="14"/>
      <c r="AG747" s="14" t="str">
        <f t="shared" si="144"/>
        <v>HT Over 0.5 Goals</v>
      </c>
      <c r="AH747" s="14" t="str">
        <f t="shared" si="145"/>
        <v>LOST</v>
      </c>
      <c r="AI747" s="14"/>
      <c r="AJ747" s="14" t="str">
        <f t="shared" si="136"/>
        <v>LOST</v>
      </c>
      <c r="AL747" s="7" t="str">
        <f t="shared" si="146"/>
        <v>…</v>
      </c>
      <c r="AM747" s="21">
        <f t="shared" si="137"/>
        <v>55</v>
      </c>
    </row>
    <row r="748" spans="3:39">
      <c r="D748" s="10" t="s">
        <v>29</v>
      </c>
      <c r="E748" s="6" t="s">
        <v>1031</v>
      </c>
      <c r="F748" s="10" t="s">
        <v>1099</v>
      </c>
      <c r="G748" s="7" t="s">
        <v>4</v>
      </c>
      <c r="H748" s="10" t="s">
        <v>1100</v>
      </c>
      <c r="I748" s="7">
        <v>37</v>
      </c>
      <c r="J748" s="7">
        <v>43</v>
      </c>
      <c r="K748" s="7">
        <v>20</v>
      </c>
      <c r="L748" s="7" t="s">
        <v>16</v>
      </c>
      <c r="M748" s="7">
        <v>1</v>
      </c>
      <c r="N748" s="7">
        <v>17</v>
      </c>
      <c r="O748" s="6" t="s">
        <v>47</v>
      </c>
      <c r="P748" s="6" t="s">
        <v>301</v>
      </c>
      <c r="Q748" s="7">
        <v>43</v>
      </c>
      <c r="R748" s="7" t="b">
        <v>1</v>
      </c>
      <c r="S748" s="7" t="s">
        <v>19</v>
      </c>
      <c r="T748" s="7" t="s">
        <v>19</v>
      </c>
      <c r="U748" s="11">
        <v>40</v>
      </c>
      <c r="V748" s="11" t="s">
        <v>48</v>
      </c>
      <c r="W748" s="12">
        <v>1.5</v>
      </c>
      <c r="X748" s="12">
        <f t="shared" si="135"/>
        <v>1.3</v>
      </c>
      <c r="Y748" s="13"/>
      <c r="Z748" s="7">
        <f t="shared" si="138"/>
        <v>0</v>
      </c>
      <c r="AA748">
        <f t="shared" si="139"/>
        <v>0</v>
      </c>
      <c r="AB748">
        <f t="shared" si="140"/>
        <v>0</v>
      </c>
      <c r="AC748">
        <f t="shared" si="141"/>
        <v>0</v>
      </c>
      <c r="AD748" s="7">
        <f t="shared" si="142"/>
        <v>50</v>
      </c>
      <c r="AE748" s="7" t="str">
        <f t="shared" si="143"/>
        <v>HT Over 0.5 Goals</v>
      </c>
      <c r="AF748" s="14"/>
      <c r="AG748" s="14" t="str">
        <f t="shared" si="144"/>
        <v>HT Under 1.5 Goals</v>
      </c>
      <c r="AH748" s="14" t="str">
        <f t="shared" si="145"/>
        <v>WON</v>
      </c>
      <c r="AI748" s="14"/>
      <c r="AJ748" s="14" t="str">
        <f t="shared" si="136"/>
        <v>WON</v>
      </c>
      <c r="AL748" s="7" t="str">
        <f t="shared" si="146"/>
        <v>…</v>
      </c>
      <c r="AM748" s="21">
        <f t="shared" si="137"/>
        <v>40</v>
      </c>
    </row>
    <row r="749" spans="3:39">
      <c r="D749" s="10" t="s">
        <v>25</v>
      </c>
      <c r="E749" s="6" t="s">
        <v>26</v>
      </c>
      <c r="F749" s="10" t="s">
        <v>465</v>
      </c>
      <c r="G749" s="7" t="s">
        <v>4</v>
      </c>
      <c r="H749" s="10" t="s">
        <v>27</v>
      </c>
      <c r="I749" s="7">
        <v>28</v>
      </c>
      <c r="J749" s="7">
        <v>47</v>
      </c>
      <c r="K749" s="7">
        <v>25</v>
      </c>
      <c r="L749" s="7" t="s">
        <v>16</v>
      </c>
      <c r="M749" s="7" t="s">
        <v>16</v>
      </c>
      <c r="N749" s="7">
        <v>3</v>
      </c>
      <c r="O749" s="6" t="s">
        <v>120</v>
      </c>
      <c r="P749" s="6" t="s">
        <v>298</v>
      </c>
      <c r="Q749" s="7">
        <v>47</v>
      </c>
      <c r="R749" s="7" t="b">
        <v>1</v>
      </c>
      <c r="S749" s="7" t="b">
        <v>1</v>
      </c>
      <c r="T749" s="7" t="b">
        <v>1</v>
      </c>
      <c r="U749" s="11">
        <v>56</v>
      </c>
      <c r="V749" s="11" t="s">
        <v>20</v>
      </c>
      <c r="W749" s="12">
        <v>1.7</v>
      </c>
      <c r="X749" s="12">
        <f t="shared" si="135"/>
        <v>1.35</v>
      </c>
      <c r="Y749" s="13"/>
      <c r="Z749" s="7">
        <f t="shared" si="138"/>
        <v>0</v>
      </c>
      <c r="AA749">
        <f t="shared" si="139"/>
        <v>10</v>
      </c>
      <c r="AB749">
        <f t="shared" si="140"/>
        <v>5</v>
      </c>
      <c r="AC749">
        <f t="shared" si="141"/>
        <v>10</v>
      </c>
      <c r="AD749" s="7">
        <f t="shared" si="142"/>
        <v>75</v>
      </c>
      <c r="AE749" s="7" t="str">
        <f t="shared" si="143"/>
        <v>HT Under 1.5 Goals</v>
      </c>
      <c r="AF749" s="14"/>
      <c r="AG749" s="14" t="str">
        <f t="shared" si="144"/>
        <v>HT Under 1.5 Goals</v>
      </c>
      <c r="AH749" s="14" t="str">
        <f t="shared" si="145"/>
        <v>WON</v>
      </c>
      <c r="AI749" s="14"/>
      <c r="AJ749" s="14" t="str">
        <f t="shared" si="136"/>
        <v>WON</v>
      </c>
      <c r="AL749" s="7" t="str">
        <f t="shared" si="146"/>
        <v>…</v>
      </c>
      <c r="AM749" s="21">
        <f t="shared" si="137"/>
        <v>68.2</v>
      </c>
    </row>
    <row r="750" spans="3:39">
      <c r="D750" s="10" t="s">
        <v>29</v>
      </c>
      <c r="E750" s="6" t="s">
        <v>1101</v>
      </c>
      <c r="F750" s="10" t="s">
        <v>156</v>
      </c>
      <c r="G750" s="7" t="s">
        <v>4</v>
      </c>
      <c r="H750" s="10" t="s">
        <v>722</v>
      </c>
      <c r="I750" s="7">
        <v>9</v>
      </c>
      <c r="J750" s="7">
        <v>58</v>
      </c>
      <c r="K750" s="7">
        <v>33</v>
      </c>
      <c r="L750" s="7" t="s">
        <v>16</v>
      </c>
      <c r="M750" s="7" t="s">
        <v>16</v>
      </c>
      <c r="N750" s="7">
        <v>24</v>
      </c>
      <c r="O750" s="6" t="s">
        <v>120</v>
      </c>
      <c r="P750" s="6" t="s">
        <v>69</v>
      </c>
      <c r="Q750" s="7" t="b">
        <v>1</v>
      </c>
      <c r="R750" s="7" t="b">
        <v>1</v>
      </c>
      <c r="S750" s="7" t="b">
        <v>1</v>
      </c>
      <c r="T750" s="7" t="s">
        <v>19</v>
      </c>
      <c r="U750" s="11">
        <v>68</v>
      </c>
      <c r="V750" s="11" t="s">
        <v>20</v>
      </c>
      <c r="W750" s="12">
        <v>1.55</v>
      </c>
      <c r="X750" s="12">
        <f t="shared" si="135"/>
        <v>1.3</v>
      </c>
      <c r="Y750" s="13"/>
      <c r="Z750" s="7">
        <f t="shared" si="138"/>
        <v>10</v>
      </c>
      <c r="AA750">
        <f t="shared" si="139"/>
        <v>0</v>
      </c>
      <c r="AB750">
        <f t="shared" si="140"/>
        <v>10</v>
      </c>
      <c r="AC750">
        <f t="shared" si="141"/>
        <v>10</v>
      </c>
      <c r="AD750" s="7">
        <f t="shared" si="142"/>
        <v>80</v>
      </c>
      <c r="AE750" s="7" t="str">
        <f t="shared" si="143"/>
        <v>HT Under 1.5 Goals</v>
      </c>
      <c r="AF750" s="14"/>
      <c r="AG750" s="14" t="str">
        <f t="shared" si="144"/>
        <v>HT Under 1.5 Goals</v>
      </c>
      <c r="AH750" s="14" t="str">
        <f t="shared" si="145"/>
        <v>WON</v>
      </c>
      <c r="AI750" s="14"/>
      <c r="AJ750" s="14" t="str">
        <f t="shared" si="136"/>
        <v>WON</v>
      </c>
      <c r="AL750" s="7" t="str">
        <f t="shared" si="146"/>
        <v>…</v>
      </c>
      <c r="AM750" s="21">
        <f t="shared" si="137"/>
        <v>76.724999999999994</v>
      </c>
    </row>
    <row r="751" spans="3:39">
      <c r="C751" t="s">
        <v>11</v>
      </c>
      <c r="D751" s="10" t="s">
        <v>471</v>
      </c>
      <c r="E751" s="6" t="s">
        <v>1102</v>
      </c>
      <c r="F751" s="10" t="s">
        <v>472</v>
      </c>
      <c r="G751" s="7" t="s">
        <v>4</v>
      </c>
      <c r="H751" s="10" t="s">
        <v>1103</v>
      </c>
      <c r="I751" s="7">
        <v>35</v>
      </c>
      <c r="J751" s="7">
        <v>44</v>
      </c>
      <c r="K751" s="7">
        <v>21</v>
      </c>
      <c r="L751" s="7" t="s">
        <v>16</v>
      </c>
      <c r="M751" s="7">
        <v>1</v>
      </c>
      <c r="N751" s="7">
        <v>14</v>
      </c>
      <c r="O751" s="6" t="s">
        <v>120</v>
      </c>
      <c r="P751" s="6" t="s">
        <v>69</v>
      </c>
      <c r="Q751" s="7">
        <v>44</v>
      </c>
      <c r="R751" s="7" t="b">
        <v>1</v>
      </c>
      <c r="S751" s="7" t="s">
        <v>19</v>
      </c>
      <c r="T751" s="7" t="s">
        <v>19</v>
      </c>
      <c r="U751" s="11">
        <v>44</v>
      </c>
      <c r="V751" s="11" t="s">
        <v>42</v>
      </c>
      <c r="W751" s="12">
        <v>1.55</v>
      </c>
      <c r="X751" s="12">
        <f t="shared" si="135"/>
        <v>1.3</v>
      </c>
      <c r="Y751" s="13"/>
      <c r="Z751" s="7">
        <f t="shared" si="138"/>
        <v>0</v>
      </c>
      <c r="AA751">
        <f t="shared" si="139"/>
        <v>5</v>
      </c>
      <c r="AB751">
        <f t="shared" si="140"/>
        <v>0</v>
      </c>
      <c r="AC751">
        <f t="shared" si="141"/>
        <v>5</v>
      </c>
      <c r="AD751" s="7">
        <f t="shared" si="142"/>
        <v>60</v>
      </c>
      <c r="AE751" s="7" t="str">
        <f t="shared" si="143"/>
        <v>HT Under 1.5 Goals</v>
      </c>
      <c r="AF751" s="14"/>
      <c r="AG751" s="14" t="str">
        <f t="shared" si="144"/>
        <v>HT Under 1.5 Goals</v>
      </c>
      <c r="AH751" s="14" t="str">
        <f t="shared" si="145"/>
        <v>WON</v>
      </c>
      <c r="AI751" s="14"/>
      <c r="AJ751" s="14" t="str">
        <f t="shared" si="136"/>
        <v>WON</v>
      </c>
      <c r="AL751" s="7" t="str">
        <f t="shared" si="146"/>
        <v>…</v>
      </c>
      <c r="AM751" s="21">
        <f t="shared" si="137"/>
        <v>41</v>
      </c>
    </row>
    <row r="752" spans="3:39">
      <c r="C752" t="s">
        <v>11</v>
      </c>
      <c r="D752" s="10" t="s">
        <v>97</v>
      </c>
      <c r="E752" s="6" t="s">
        <v>35</v>
      </c>
      <c r="F752" s="10" t="s">
        <v>579</v>
      </c>
      <c r="G752" s="7" t="s">
        <v>4</v>
      </c>
      <c r="H752" s="10" t="s">
        <v>98</v>
      </c>
      <c r="I752" s="7">
        <v>29</v>
      </c>
      <c r="J752" s="7">
        <v>49</v>
      </c>
      <c r="K752" s="7">
        <v>22</v>
      </c>
      <c r="L752" s="7" t="s">
        <v>16</v>
      </c>
      <c r="M752" s="7" t="s">
        <v>16</v>
      </c>
      <c r="N752" s="7">
        <v>7</v>
      </c>
      <c r="O752" s="6" t="s">
        <v>24</v>
      </c>
      <c r="P752" s="6" t="s">
        <v>24</v>
      </c>
      <c r="Q752" s="7">
        <v>49</v>
      </c>
      <c r="R752" s="7" t="b">
        <v>1</v>
      </c>
      <c r="S752" s="7" t="b">
        <v>1</v>
      </c>
      <c r="T752" s="7" t="s">
        <v>19</v>
      </c>
      <c r="U752" s="11">
        <v>59</v>
      </c>
      <c r="V752" s="11" t="s">
        <v>20</v>
      </c>
      <c r="W752" s="12">
        <v>1.4</v>
      </c>
      <c r="X752" s="12">
        <f t="shared" si="135"/>
        <v>1.25</v>
      </c>
      <c r="Y752" s="13"/>
      <c r="Z752" s="7">
        <f t="shared" si="138"/>
        <v>0</v>
      </c>
      <c r="AA752">
        <f t="shared" si="139"/>
        <v>10</v>
      </c>
      <c r="AB752">
        <f t="shared" si="140"/>
        <v>5</v>
      </c>
      <c r="AC752">
        <f t="shared" si="141"/>
        <v>10</v>
      </c>
      <c r="AD752" s="7">
        <f t="shared" si="142"/>
        <v>75</v>
      </c>
      <c r="AE752" s="7" t="str">
        <f t="shared" si="143"/>
        <v>HT Under 1.5 Goals</v>
      </c>
      <c r="AF752" s="14"/>
      <c r="AG752" s="14" t="str">
        <f t="shared" si="144"/>
        <v>HT Under 1.5 Goals</v>
      </c>
      <c r="AH752" s="14" t="str">
        <f t="shared" si="145"/>
        <v>WON</v>
      </c>
      <c r="AI752" s="14"/>
      <c r="AJ752" s="14" t="str">
        <f t="shared" si="136"/>
        <v>WON</v>
      </c>
      <c r="AL752" s="7" t="str">
        <f t="shared" si="146"/>
        <v>…</v>
      </c>
      <c r="AM752" s="21">
        <f t="shared" si="137"/>
        <v>64.8</v>
      </c>
    </row>
    <row r="753" spans="3:39">
      <c r="D753" s="10" t="s">
        <v>127</v>
      </c>
      <c r="E753" s="6" t="s">
        <v>35</v>
      </c>
      <c r="F753" s="10" t="s">
        <v>238</v>
      </c>
      <c r="G753" s="7" t="s">
        <v>4</v>
      </c>
      <c r="H753" s="10" t="s">
        <v>128</v>
      </c>
      <c r="I753" s="7">
        <v>33</v>
      </c>
      <c r="J753" s="7">
        <v>53</v>
      </c>
      <c r="K753" s="7">
        <v>14</v>
      </c>
      <c r="L753" s="7" t="s">
        <v>16</v>
      </c>
      <c r="M753" s="7" t="s">
        <v>16</v>
      </c>
      <c r="N753" s="7">
        <v>19</v>
      </c>
      <c r="O753" s="6" t="s">
        <v>33</v>
      </c>
      <c r="P753" s="6" t="s">
        <v>298</v>
      </c>
      <c r="Q753" s="7" t="b">
        <v>1</v>
      </c>
      <c r="R753" s="7" t="b">
        <v>1</v>
      </c>
      <c r="S753" s="7" t="b">
        <v>1</v>
      </c>
      <c r="T753" s="7" t="s">
        <v>19</v>
      </c>
      <c r="U753" s="11">
        <v>60</v>
      </c>
      <c r="V753" s="11" t="s">
        <v>20</v>
      </c>
      <c r="W753" s="12">
        <v>1.6</v>
      </c>
      <c r="X753" s="12">
        <f t="shared" si="135"/>
        <v>1.3</v>
      </c>
      <c r="Y753" s="13"/>
      <c r="Z753" s="7">
        <f t="shared" si="138"/>
        <v>10</v>
      </c>
      <c r="AA753">
        <f t="shared" si="139"/>
        <v>0</v>
      </c>
      <c r="AB753">
        <f t="shared" si="140"/>
        <v>5</v>
      </c>
      <c r="AC753">
        <f t="shared" si="141"/>
        <v>10</v>
      </c>
      <c r="AD753" s="7">
        <f t="shared" si="142"/>
        <v>75</v>
      </c>
      <c r="AE753" s="7" t="str">
        <f t="shared" si="143"/>
        <v>HT Under 1.5 Goals</v>
      </c>
      <c r="AF753" s="14"/>
      <c r="AG753" s="14" t="str">
        <f t="shared" si="144"/>
        <v>HT Over 0.5 Goals</v>
      </c>
      <c r="AH753" s="14" t="str">
        <f t="shared" si="145"/>
        <v>LOST</v>
      </c>
      <c r="AI753" s="14"/>
      <c r="AJ753" s="14" t="str">
        <f t="shared" si="136"/>
        <v>LOST</v>
      </c>
      <c r="AL753" s="7" t="str">
        <f t="shared" si="146"/>
        <v>…</v>
      </c>
      <c r="AM753" s="21">
        <f t="shared" si="137"/>
        <v>73.5625</v>
      </c>
    </row>
    <row r="754" spans="3:39">
      <c r="C754" t="s">
        <v>11</v>
      </c>
      <c r="D754" s="10" t="s">
        <v>282</v>
      </c>
      <c r="E754" s="6" t="s">
        <v>1042</v>
      </c>
      <c r="F754" s="10" t="s">
        <v>284</v>
      </c>
      <c r="G754" s="7" t="s">
        <v>4</v>
      </c>
      <c r="H754" s="10" t="s">
        <v>665</v>
      </c>
      <c r="I754" s="7">
        <v>17</v>
      </c>
      <c r="J754" s="7">
        <v>57</v>
      </c>
      <c r="K754" s="7">
        <v>26</v>
      </c>
      <c r="L754" s="7" t="s">
        <v>16</v>
      </c>
      <c r="M754" s="7">
        <v>2</v>
      </c>
      <c r="N754" s="7">
        <v>9</v>
      </c>
      <c r="O754" s="6" t="s">
        <v>24</v>
      </c>
      <c r="P754" s="6" t="s">
        <v>24</v>
      </c>
      <c r="Q754" s="7" t="b">
        <v>1</v>
      </c>
      <c r="R754" s="7" t="b">
        <v>1</v>
      </c>
      <c r="S754" s="7" t="s">
        <v>19</v>
      </c>
      <c r="T754" s="7" t="s">
        <v>19</v>
      </c>
      <c r="U754" s="11">
        <v>56</v>
      </c>
      <c r="V754" s="11" t="s">
        <v>48</v>
      </c>
      <c r="W754" s="12">
        <v>1.65</v>
      </c>
      <c r="X754" s="12">
        <f t="shared" si="135"/>
        <v>1.35</v>
      </c>
      <c r="Y754" s="13"/>
      <c r="Z754" s="7">
        <f t="shared" si="138"/>
        <v>10</v>
      </c>
      <c r="AA754">
        <f t="shared" si="139"/>
        <v>5</v>
      </c>
      <c r="AB754">
        <f t="shared" si="140"/>
        <v>5</v>
      </c>
      <c r="AC754">
        <f t="shared" si="141"/>
        <v>0</v>
      </c>
      <c r="AD754" s="7">
        <f t="shared" si="142"/>
        <v>70</v>
      </c>
      <c r="AE754" s="7" t="str">
        <f t="shared" si="143"/>
        <v>HT Under 1.5 Goals</v>
      </c>
      <c r="AF754" s="14"/>
      <c r="AG754" s="14" t="str">
        <f t="shared" si="144"/>
        <v>HT Under 1.5 Goals</v>
      </c>
      <c r="AH754" s="14" t="str">
        <f t="shared" si="145"/>
        <v>WON</v>
      </c>
      <c r="AI754" s="14"/>
      <c r="AJ754" s="14" t="str">
        <f t="shared" si="136"/>
        <v>WON</v>
      </c>
      <c r="AL754" s="7" t="str">
        <f t="shared" si="146"/>
        <v>Prime</v>
      </c>
      <c r="AM754" s="21">
        <f t="shared" si="137"/>
        <v>75.012500000000003</v>
      </c>
    </row>
    <row r="755" spans="3:39">
      <c r="C755" t="s">
        <v>11</v>
      </c>
      <c r="D755" s="10" t="s">
        <v>58</v>
      </c>
      <c r="E755" s="6" t="s">
        <v>1042</v>
      </c>
      <c r="F755" s="10" t="s">
        <v>918</v>
      </c>
      <c r="G755" s="7" t="s">
        <v>4</v>
      </c>
      <c r="H755" s="10" t="s">
        <v>481</v>
      </c>
      <c r="I755" s="7">
        <v>31</v>
      </c>
      <c r="J755" s="7">
        <v>45</v>
      </c>
      <c r="K755" s="7">
        <v>24</v>
      </c>
      <c r="L755" s="7" t="s">
        <v>16</v>
      </c>
      <c r="M755" s="7">
        <v>2</v>
      </c>
      <c r="N755" s="7">
        <v>7</v>
      </c>
      <c r="O755" s="6" t="s">
        <v>69</v>
      </c>
      <c r="P755" s="6" t="s">
        <v>297</v>
      </c>
      <c r="Q755" s="7">
        <v>45</v>
      </c>
      <c r="R755" s="7" t="b">
        <v>1</v>
      </c>
      <c r="S755" s="7" t="s">
        <v>19</v>
      </c>
      <c r="T755" s="7" t="s">
        <v>19</v>
      </c>
      <c r="U755" s="11">
        <v>66</v>
      </c>
      <c r="V755" s="11" t="s">
        <v>20</v>
      </c>
      <c r="W755" s="12">
        <v>1.6</v>
      </c>
      <c r="X755" s="12">
        <f t="shared" si="135"/>
        <v>1.3</v>
      </c>
      <c r="Y755" s="13"/>
      <c r="Z755" s="7">
        <f t="shared" si="138"/>
        <v>0</v>
      </c>
      <c r="AA755">
        <f t="shared" si="139"/>
        <v>10</v>
      </c>
      <c r="AB755">
        <f t="shared" si="140"/>
        <v>10</v>
      </c>
      <c r="AC755">
        <f t="shared" si="141"/>
        <v>10</v>
      </c>
      <c r="AD755" s="7">
        <f t="shared" si="142"/>
        <v>80</v>
      </c>
      <c r="AE755" s="7" t="str">
        <f t="shared" si="143"/>
        <v>HT Under 1.5 Goals</v>
      </c>
      <c r="AF755" s="14"/>
      <c r="AG755" s="14" t="str">
        <f t="shared" si="144"/>
        <v>HT Over 0.5 Goals</v>
      </c>
      <c r="AH755" s="14" t="str">
        <f t="shared" si="145"/>
        <v>LOST</v>
      </c>
      <c r="AI755" s="14"/>
      <c r="AJ755" s="14" t="str">
        <f t="shared" si="136"/>
        <v>LOST</v>
      </c>
      <c r="AL755" s="7" t="str">
        <f t="shared" si="146"/>
        <v>…</v>
      </c>
      <c r="AM755" s="21">
        <f t="shared" si="137"/>
        <v>61.2</v>
      </c>
    </row>
    <row r="756" spans="3:39">
      <c r="C756" t="s">
        <v>11</v>
      </c>
      <c r="D756" s="10" t="s">
        <v>146</v>
      </c>
      <c r="E756" s="6" t="s">
        <v>39</v>
      </c>
      <c r="F756" s="10" t="s">
        <v>150</v>
      </c>
      <c r="G756" s="7" t="s">
        <v>4</v>
      </c>
      <c r="H756" s="10" t="s">
        <v>748</v>
      </c>
      <c r="I756" s="7">
        <v>20</v>
      </c>
      <c r="J756" s="7">
        <v>55</v>
      </c>
      <c r="K756" s="7">
        <v>26</v>
      </c>
      <c r="L756" s="7" t="s">
        <v>16</v>
      </c>
      <c r="M756" s="7">
        <v>2</v>
      </c>
      <c r="N756" s="7">
        <v>6</v>
      </c>
      <c r="O756" s="6" t="s">
        <v>120</v>
      </c>
      <c r="P756" s="6" t="s">
        <v>61</v>
      </c>
      <c r="Q756" s="7" t="b">
        <v>1</v>
      </c>
      <c r="R756" s="7" t="b">
        <v>1</v>
      </c>
      <c r="S756" s="7" t="s">
        <v>19</v>
      </c>
      <c r="T756" s="7" t="b">
        <v>1</v>
      </c>
      <c r="U756" s="11">
        <v>68</v>
      </c>
      <c r="V756" s="11" t="s">
        <v>20</v>
      </c>
      <c r="W756" s="12">
        <v>1.55</v>
      </c>
      <c r="X756" s="12">
        <f t="shared" si="135"/>
        <v>1.3</v>
      </c>
      <c r="Y756" s="13"/>
      <c r="Z756" s="7">
        <f t="shared" si="138"/>
        <v>10</v>
      </c>
      <c r="AA756">
        <f t="shared" si="139"/>
        <v>10</v>
      </c>
      <c r="AB756">
        <f t="shared" si="140"/>
        <v>10</v>
      </c>
      <c r="AC756">
        <f t="shared" si="141"/>
        <v>10</v>
      </c>
      <c r="AD756" s="7">
        <f t="shared" si="142"/>
        <v>90</v>
      </c>
      <c r="AE756" s="7" t="str">
        <f t="shared" si="143"/>
        <v>HT Under 1.5 Goals</v>
      </c>
      <c r="AF756" s="14"/>
      <c r="AG756" s="14" t="str">
        <f t="shared" si="144"/>
        <v>HT Under 1.5 Goals</v>
      </c>
      <c r="AH756" s="14" t="str">
        <f t="shared" si="145"/>
        <v>WON</v>
      </c>
      <c r="AI756" s="14"/>
      <c r="AJ756" s="14" t="str">
        <f t="shared" si="136"/>
        <v>WON</v>
      </c>
      <c r="AL756" s="7" t="str">
        <f t="shared" si="146"/>
        <v>Prime</v>
      </c>
      <c r="AM756" s="21">
        <f t="shared" si="137"/>
        <v>79.787499999999994</v>
      </c>
    </row>
    <row r="757" spans="3:39">
      <c r="C757" t="s">
        <v>11</v>
      </c>
      <c r="D757" s="10" t="s">
        <v>363</v>
      </c>
      <c r="E757" s="6" t="s">
        <v>39</v>
      </c>
      <c r="F757" s="10" t="s">
        <v>1104</v>
      </c>
      <c r="G757" s="7" t="s">
        <v>4</v>
      </c>
      <c r="H757" s="10" t="s">
        <v>376</v>
      </c>
      <c r="I757" s="7">
        <v>10</v>
      </c>
      <c r="J757" s="7">
        <v>79</v>
      </c>
      <c r="K757" s="7">
        <v>10</v>
      </c>
      <c r="L757" s="7" t="s">
        <v>16</v>
      </c>
      <c r="M757" s="7" t="s">
        <v>16</v>
      </c>
      <c r="N757" s="7">
        <v>0</v>
      </c>
      <c r="O757" s="6" t="s">
        <v>24</v>
      </c>
      <c r="P757" s="6" t="s">
        <v>120</v>
      </c>
      <c r="Q757" s="7" t="b">
        <v>1</v>
      </c>
      <c r="R757" s="7" t="b">
        <v>1</v>
      </c>
      <c r="S757" s="7" t="b">
        <v>1</v>
      </c>
      <c r="T757" s="7" t="b">
        <v>1</v>
      </c>
      <c r="U757" s="11">
        <v>70</v>
      </c>
      <c r="V757" s="11" t="s">
        <v>48</v>
      </c>
      <c r="W757" s="12">
        <v>1.5</v>
      </c>
      <c r="X757" s="12">
        <f t="shared" si="135"/>
        <v>1.3</v>
      </c>
      <c r="Y757" s="13"/>
      <c r="Z757" s="7">
        <f t="shared" si="138"/>
        <v>10</v>
      </c>
      <c r="AA757">
        <f t="shared" si="139"/>
        <v>10</v>
      </c>
      <c r="AB757">
        <f t="shared" si="140"/>
        <v>10</v>
      </c>
      <c r="AC757">
        <f t="shared" si="141"/>
        <v>0</v>
      </c>
      <c r="AD757" s="7">
        <f t="shared" si="142"/>
        <v>80</v>
      </c>
      <c r="AE757" s="7" t="str">
        <f t="shared" si="143"/>
        <v>HT Under 1.5 Goals</v>
      </c>
      <c r="AF757" s="14"/>
      <c r="AG757" s="14" t="str">
        <f t="shared" si="144"/>
        <v>HT Under 1.5 Goals</v>
      </c>
      <c r="AH757" s="14" t="str">
        <f t="shared" si="145"/>
        <v>WON</v>
      </c>
      <c r="AI757" s="14"/>
      <c r="AJ757" s="14" t="str">
        <f t="shared" si="136"/>
        <v>WON</v>
      </c>
      <c r="AL757" s="7" t="str">
        <f t="shared" si="146"/>
        <v>Prime</v>
      </c>
      <c r="AM757" s="21">
        <f t="shared" si="137"/>
        <v>98.6875</v>
      </c>
    </row>
    <row r="758" spans="3:39">
      <c r="C758" t="s">
        <v>11</v>
      </c>
      <c r="D758" s="10" t="s">
        <v>400</v>
      </c>
      <c r="E758" s="6" t="s">
        <v>52</v>
      </c>
      <c r="F758" s="10" t="s">
        <v>1105</v>
      </c>
      <c r="G758" s="7" t="s">
        <v>4</v>
      </c>
      <c r="H758" s="10" t="s">
        <v>402</v>
      </c>
      <c r="I758" s="7">
        <v>8</v>
      </c>
      <c r="J758" s="7">
        <v>74</v>
      </c>
      <c r="K758" s="7">
        <v>17</v>
      </c>
      <c r="L758" s="7" t="s">
        <v>16</v>
      </c>
      <c r="M758" s="7">
        <v>2</v>
      </c>
      <c r="N758" s="7">
        <v>9</v>
      </c>
      <c r="O758" s="6" t="s">
        <v>69</v>
      </c>
      <c r="P758" s="6" t="s">
        <v>96</v>
      </c>
      <c r="Q758" s="7" t="b">
        <v>1</v>
      </c>
      <c r="R758" s="7" t="b">
        <v>1</v>
      </c>
      <c r="S758" s="7" t="s">
        <v>19</v>
      </c>
      <c r="T758" s="7" t="s">
        <v>19</v>
      </c>
      <c r="U758" s="11">
        <v>50</v>
      </c>
      <c r="V758" s="11" t="s">
        <v>42</v>
      </c>
      <c r="W758" s="12">
        <v>1.65</v>
      </c>
      <c r="X758" s="12">
        <f t="shared" si="135"/>
        <v>1.35</v>
      </c>
      <c r="Y758" s="13"/>
      <c r="Z758" s="7">
        <f t="shared" si="138"/>
        <v>10</v>
      </c>
      <c r="AA758">
        <f t="shared" si="139"/>
        <v>5</v>
      </c>
      <c r="AB758">
        <f t="shared" si="140"/>
        <v>5</v>
      </c>
      <c r="AC758">
        <f t="shared" si="141"/>
        <v>5</v>
      </c>
      <c r="AD758" s="7">
        <f t="shared" si="142"/>
        <v>75</v>
      </c>
      <c r="AE758" s="7" t="str">
        <f t="shared" si="143"/>
        <v>HT Under 1.5 Goals</v>
      </c>
      <c r="AF758" s="14"/>
      <c r="AG758" s="14" t="str">
        <f t="shared" si="144"/>
        <v>HT Over 0.5 Goals</v>
      </c>
      <c r="AH758" s="14" t="str">
        <f t="shared" si="145"/>
        <v>LOST</v>
      </c>
      <c r="AI758" s="14"/>
      <c r="AJ758" s="14" t="str">
        <f t="shared" si="136"/>
        <v>LOST</v>
      </c>
      <c r="AL758" s="7" t="str">
        <f t="shared" si="146"/>
        <v>Prime</v>
      </c>
      <c r="AM758" s="21">
        <f t="shared" si="137"/>
        <v>79.125</v>
      </c>
    </row>
    <row r="759" spans="3:39">
      <c r="D759" s="10" t="s">
        <v>517</v>
      </c>
      <c r="E759" s="6" t="s">
        <v>52</v>
      </c>
      <c r="F759" s="10" t="s">
        <v>770</v>
      </c>
      <c r="G759" s="7" t="s">
        <v>4</v>
      </c>
      <c r="H759" s="10" t="s">
        <v>1106</v>
      </c>
      <c r="I759" s="7">
        <v>23</v>
      </c>
      <c r="J759" s="7">
        <v>56</v>
      </c>
      <c r="K759" s="7">
        <v>21</v>
      </c>
      <c r="L759" s="7" t="s">
        <v>16</v>
      </c>
      <c r="M759" s="7">
        <v>1</v>
      </c>
      <c r="N759" s="7">
        <v>2</v>
      </c>
      <c r="O759" s="6" t="s">
        <v>47</v>
      </c>
      <c r="P759" s="6" t="s">
        <v>75</v>
      </c>
      <c r="Q759" s="7" t="b">
        <v>1</v>
      </c>
      <c r="R759" s="7" t="b">
        <v>1</v>
      </c>
      <c r="S759" s="7" t="s">
        <v>19</v>
      </c>
      <c r="T759" s="7" t="b">
        <v>1</v>
      </c>
      <c r="U759" s="11">
        <v>55</v>
      </c>
      <c r="V759" s="11" t="s">
        <v>48</v>
      </c>
      <c r="W759" s="12">
        <v>1.65</v>
      </c>
      <c r="X759" s="12">
        <f t="shared" si="135"/>
        <v>1.35</v>
      </c>
      <c r="Y759" s="13"/>
      <c r="Z759" s="7">
        <f t="shared" si="138"/>
        <v>10</v>
      </c>
      <c r="AA759">
        <f t="shared" si="139"/>
        <v>10</v>
      </c>
      <c r="AB759">
        <f t="shared" si="140"/>
        <v>5</v>
      </c>
      <c r="AC759">
        <f t="shared" si="141"/>
        <v>0</v>
      </c>
      <c r="AD759" s="7">
        <f t="shared" si="142"/>
        <v>75</v>
      </c>
      <c r="AE759" s="7" t="str">
        <f t="shared" si="143"/>
        <v>HT Under 1.5 Goals</v>
      </c>
      <c r="AF759" s="14"/>
      <c r="AG759" s="14" t="str">
        <f t="shared" si="144"/>
        <v>HT Under 1.5 Goals</v>
      </c>
      <c r="AH759" s="14" t="str">
        <f t="shared" si="145"/>
        <v>WON</v>
      </c>
      <c r="AI759" s="14"/>
      <c r="AJ759" s="14" t="str">
        <f t="shared" si="136"/>
        <v>WON</v>
      </c>
      <c r="AL759" s="7" t="str">
        <f t="shared" si="146"/>
        <v>…</v>
      </c>
      <c r="AM759" s="21">
        <f t="shared" si="137"/>
        <v>81.5</v>
      </c>
    </row>
    <row r="760" spans="3:39">
      <c r="D760" s="10" t="s">
        <v>531</v>
      </c>
      <c r="E760" s="6" t="s">
        <v>218</v>
      </c>
      <c r="F760" s="10" t="s">
        <v>1107</v>
      </c>
      <c r="G760" s="7" t="s">
        <v>4</v>
      </c>
      <c r="H760" s="10" t="s">
        <v>1108</v>
      </c>
      <c r="I760" s="7">
        <v>45</v>
      </c>
      <c r="J760" s="7">
        <v>50</v>
      </c>
      <c r="K760" s="7">
        <v>5</v>
      </c>
      <c r="L760" s="7" t="s">
        <v>16</v>
      </c>
      <c r="M760" s="7">
        <v>1</v>
      </c>
      <c r="N760" s="7">
        <v>40</v>
      </c>
      <c r="O760" s="6" t="s">
        <v>47</v>
      </c>
      <c r="P760" s="6" t="s">
        <v>297</v>
      </c>
      <c r="Q760" s="7">
        <v>50</v>
      </c>
      <c r="R760" s="7" t="b">
        <v>1</v>
      </c>
      <c r="S760" s="7" t="s">
        <v>19</v>
      </c>
      <c r="T760" s="7" t="s">
        <v>19</v>
      </c>
      <c r="U760" s="11">
        <v>43</v>
      </c>
      <c r="V760" s="11"/>
      <c r="W760" s="12">
        <v>1.55</v>
      </c>
      <c r="X760" s="12">
        <f t="shared" si="135"/>
        <v>1.3</v>
      </c>
      <c r="Y760" s="13"/>
      <c r="Z760" s="7">
        <f t="shared" si="138"/>
        <v>0</v>
      </c>
      <c r="AA760">
        <f t="shared" si="139"/>
        <v>0</v>
      </c>
      <c r="AB760">
        <f t="shared" si="140"/>
        <v>0</v>
      </c>
      <c r="AC760">
        <f t="shared" si="141"/>
        <v>0</v>
      </c>
      <c r="AD760" s="7">
        <f t="shared" si="142"/>
        <v>50</v>
      </c>
      <c r="AE760" s="7" t="str">
        <f t="shared" si="143"/>
        <v>HT Over 0.5 Goals</v>
      </c>
      <c r="AF760" s="14"/>
      <c r="AG760" s="14" t="str">
        <f t="shared" si="144"/>
        <v>HT Under 1.5 Goals</v>
      </c>
      <c r="AH760" s="14" t="str">
        <f t="shared" si="145"/>
        <v>WON</v>
      </c>
      <c r="AI760" s="14"/>
      <c r="AJ760" s="14" t="str">
        <f t="shared" si="136"/>
        <v>WON</v>
      </c>
      <c r="AL760" s="7" t="str">
        <f t="shared" si="146"/>
        <v>…</v>
      </c>
      <c r="AM760" s="21">
        <f t="shared" si="137"/>
        <v>55.625</v>
      </c>
    </row>
    <row r="761" spans="3:39">
      <c r="C761" t="s">
        <v>11</v>
      </c>
      <c r="D761" s="10" t="s">
        <v>282</v>
      </c>
      <c r="E761" s="6" t="s">
        <v>63</v>
      </c>
      <c r="F761" s="10" t="s">
        <v>710</v>
      </c>
      <c r="G761" s="7" t="s">
        <v>4</v>
      </c>
      <c r="H761" s="10" t="s">
        <v>628</v>
      </c>
      <c r="I761" s="7">
        <v>35</v>
      </c>
      <c r="J761" s="7">
        <v>50</v>
      </c>
      <c r="K761" s="7">
        <v>15</v>
      </c>
      <c r="L761" s="7" t="s">
        <v>16</v>
      </c>
      <c r="M761" s="7">
        <v>1</v>
      </c>
      <c r="N761" s="7">
        <v>20</v>
      </c>
      <c r="O761" s="6" t="s">
        <v>75</v>
      </c>
      <c r="P761" s="6" t="s">
        <v>301</v>
      </c>
      <c r="Q761" s="7">
        <v>50</v>
      </c>
      <c r="R761" s="7" t="b">
        <v>1</v>
      </c>
      <c r="S761" s="7" t="s">
        <v>19</v>
      </c>
      <c r="T761" s="7" t="s">
        <v>19</v>
      </c>
      <c r="U761" s="11">
        <v>42</v>
      </c>
      <c r="V761" s="11" t="s">
        <v>48</v>
      </c>
      <c r="W761" s="12">
        <v>1.4</v>
      </c>
      <c r="X761" s="12">
        <f t="shared" si="135"/>
        <v>1.25</v>
      </c>
      <c r="Y761" s="13"/>
      <c r="Z761" s="7">
        <f t="shared" si="138"/>
        <v>0</v>
      </c>
      <c r="AA761">
        <f t="shared" si="139"/>
        <v>0</v>
      </c>
      <c r="AB761">
        <f t="shared" si="140"/>
        <v>0</v>
      </c>
      <c r="AC761">
        <f t="shared" si="141"/>
        <v>0</v>
      </c>
      <c r="AD761" s="7">
        <f t="shared" si="142"/>
        <v>50</v>
      </c>
      <c r="AE761" s="7" t="str">
        <f t="shared" si="143"/>
        <v>HT Over 0.5 Goals</v>
      </c>
      <c r="AF761" s="14"/>
      <c r="AG761" s="14" t="str">
        <f t="shared" si="144"/>
        <v>HT Over 0.5 Goals</v>
      </c>
      <c r="AH761" s="14" t="str">
        <f t="shared" si="145"/>
        <v>WON</v>
      </c>
      <c r="AI761" s="14"/>
      <c r="AJ761" s="14" t="str">
        <f t="shared" si="136"/>
        <v>WON</v>
      </c>
      <c r="AL761" s="7" t="str">
        <f t="shared" si="146"/>
        <v>…</v>
      </c>
      <c r="AM761" s="21">
        <f t="shared" si="137"/>
        <v>55.625</v>
      </c>
    </row>
    <row r="762" spans="3:39">
      <c r="C762" t="s">
        <v>11</v>
      </c>
      <c r="D762" s="10" t="s">
        <v>62</v>
      </c>
      <c r="E762" s="6" t="s">
        <v>63</v>
      </c>
      <c r="F762" s="10" t="s">
        <v>119</v>
      </c>
      <c r="G762" s="7" t="s">
        <v>4</v>
      </c>
      <c r="H762" s="10" t="s">
        <v>117</v>
      </c>
      <c r="I762" s="7">
        <v>31</v>
      </c>
      <c r="J762" s="7">
        <v>46</v>
      </c>
      <c r="K762" s="7">
        <v>23</v>
      </c>
      <c r="L762" s="7" t="s">
        <v>16</v>
      </c>
      <c r="M762" s="7" t="s">
        <v>16</v>
      </c>
      <c r="N762" s="7">
        <v>8</v>
      </c>
      <c r="O762" s="6" t="s">
        <v>24</v>
      </c>
      <c r="P762" s="6" t="s">
        <v>47</v>
      </c>
      <c r="Q762" s="7">
        <v>46</v>
      </c>
      <c r="R762" s="7" t="b">
        <v>1</v>
      </c>
      <c r="S762" s="7" t="b">
        <v>1</v>
      </c>
      <c r="T762" s="7" t="s">
        <v>19</v>
      </c>
      <c r="U762" s="11">
        <v>51</v>
      </c>
      <c r="V762" s="11" t="s">
        <v>42</v>
      </c>
      <c r="W762" s="12">
        <v>1.6</v>
      </c>
      <c r="X762" s="12">
        <f t="shared" si="135"/>
        <v>1.3</v>
      </c>
      <c r="Y762" s="13"/>
      <c r="Z762" s="7">
        <f t="shared" si="138"/>
        <v>0</v>
      </c>
      <c r="AA762">
        <f t="shared" si="139"/>
        <v>5</v>
      </c>
      <c r="AB762">
        <f t="shared" si="140"/>
        <v>5</v>
      </c>
      <c r="AC762">
        <f t="shared" si="141"/>
        <v>5</v>
      </c>
      <c r="AD762" s="7">
        <f t="shared" si="142"/>
        <v>65</v>
      </c>
      <c r="AE762" s="7" t="str">
        <f t="shared" si="143"/>
        <v>HT Under 1.5 Goals</v>
      </c>
      <c r="AF762" s="14"/>
      <c r="AG762" s="14" t="str">
        <f t="shared" si="144"/>
        <v>HT Under 1.5 Goals</v>
      </c>
      <c r="AH762" s="14" t="str">
        <f t="shared" si="145"/>
        <v>WON</v>
      </c>
      <c r="AI762" s="14"/>
      <c r="AJ762" s="14" t="str">
        <f t="shared" si="136"/>
        <v>WON</v>
      </c>
      <c r="AL762" s="7" t="str">
        <f t="shared" si="146"/>
        <v>…</v>
      </c>
      <c r="AM762" s="21">
        <f t="shared" si="137"/>
        <v>62.2</v>
      </c>
    </row>
    <row r="763" spans="3:39">
      <c r="C763" t="s">
        <v>11</v>
      </c>
      <c r="D763" s="10" t="s">
        <v>288</v>
      </c>
      <c r="E763" s="6" t="s">
        <v>63</v>
      </c>
      <c r="F763" s="10" t="s">
        <v>290</v>
      </c>
      <c r="G763" s="7" t="s">
        <v>4</v>
      </c>
      <c r="H763" s="10" t="s">
        <v>340</v>
      </c>
      <c r="I763" s="7">
        <v>29</v>
      </c>
      <c r="J763" s="7">
        <v>46</v>
      </c>
      <c r="K763" s="7">
        <v>24</v>
      </c>
      <c r="L763" s="7" t="s">
        <v>16</v>
      </c>
      <c r="M763" s="7" t="s">
        <v>16</v>
      </c>
      <c r="N763" s="7">
        <v>5</v>
      </c>
      <c r="O763" s="6" t="s">
        <v>24</v>
      </c>
      <c r="P763" s="6" t="s">
        <v>69</v>
      </c>
      <c r="Q763" s="7">
        <v>46</v>
      </c>
      <c r="R763" s="7" t="b">
        <v>1</v>
      </c>
      <c r="S763" s="7" t="b">
        <v>1</v>
      </c>
      <c r="T763" s="7" t="b">
        <v>1</v>
      </c>
      <c r="U763" s="11">
        <v>56</v>
      </c>
      <c r="V763" s="11" t="s">
        <v>20</v>
      </c>
      <c r="W763" s="12">
        <v>1.55</v>
      </c>
      <c r="X763" s="12">
        <f t="shared" si="135"/>
        <v>1.3</v>
      </c>
      <c r="Y763" s="13"/>
      <c r="Z763" s="7">
        <f t="shared" si="138"/>
        <v>0</v>
      </c>
      <c r="AA763">
        <f t="shared" si="139"/>
        <v>10</v>
      </c>
      <c r="AB763">
        <f t="shared" si="140"/>
        <v>5</v>
      </c>
      <c r="AC763">
        <f t="shared" si="141"/>
        <v>10</v>
      </c>
      <c r="AD763" s="7">
        <f t="shared" si="142"/>
        <v>75</v>
      </c>
      <c r="AE763" s="7" t="str">
        <f t="shared" si="143"/>
        <v>HT Under 1.5 Goals</v>
      </c>
      <c r="AF763" s="14"/>
      <c r="AG763" s="14" t="str">
        <f t="shared" si="144"/>
        <v>HT Under 1.5 Goals</v>
      </c>
      <c r="AH763" s="14" t="str">
        <f t="shared" si="145"/>
        <v>WON</v>
      </c>
      <c r="AI763" s="14"/>
      <c r="AJ763" s="14" t="str">
        <f t="shared" si="136"/>
        <v>WON</v>
      </c>
      <c r="AL763" s="7" t="str">
        <f t="shared" si="146"/>
        <v>…</v>
      </c>
      <c r="AM763" s="21">
        <f t="shared" si="137"/>
        <v>66.2</v>
      </c>
    </row>
    <row r="764" spans="3:39">
      <c r="C764" t="s">
        <v>11</v>
      </c>
      <c r="D764" s="10" t="s">
        <v>38</v>
      </c>
      <c r="E764" s="6" t="s">
        <v>63</v>
      </c>
      <c r="F764" s="10" t="s">
        <v>1109</v>
      </c>
      <c r="G764" s="7" t="s">
        <v>4</v>
      </c>
      <c r="H764" s="10" t="s">
        <v>40</v>
      </c>
      <c r="I764" s="7">
        <v>16</v>
      </c>
      <c r="J764" s="7">
        <v>65</v>
      </c>
      <c r="K764" s="7">
        <v>19</v>
      </c>
      <c r="L764" s="7" t="s">
        <v>16</v>
      </c>
      <c r="M764" s="7">
        <v>1</v>
      </c>
      <c r="N764" s="7">
        <v>3</v>
      </c>
      <c r="O764" s="6" t="s">
        <v>69</v>
      </c>
      <c r="P764" s="6" t="s">
        <v>69</v>
      </c>
      <c r="Q764" s="7" t="b">
        <v>1</v>
      </c>
      <c r="R764" s="7" t="b">
        <v>1</v>
      </c>
      <c r="S764" s="7" t="s">
        <v>19</v>
      </c>
      <c r="T764" s="7" t="b">
        <v>1</v>
      </c>
      <c r="U764" s="11">
        <v>40</v>
      </c>
      <c r="V764" s="11" t="s">
        <v>42</v>
      </c>
      <c r="W764" s="12">
        <v>1.55</v>
      </c>
      <c r="X764" s="12">
        <f t="shared" si="135"/>
        <v>1.3</v>
      </c>
      <c r="Y764" s="13"/>
      <c r="Z764" s="7">
        <f t="shared" si="138"/>
        <v>10</v>
      </c>
      <c r="AA764">
        <f t="shared" si="139"/>
        <v>10</v>
      </c>
      <c r="AB764">
        <f t="shared" si="140"/>
        <v>0</v>
      </c>
      <c r="AC764">
        <f t="shared" si="141"/>
        <v>5</v>
      </c>
      <c r="AD764" s="7">
        <f t="shared" si="142"/>
        <v>75</v>
      </c>
      <c r="AE764" s="7" t="str">
        <f t="shared" si="143"/>
        <v>HT Under 1.5 Goals</v>
      </c>
      <c r="AF764" s="14"/>
      <c r="AG764" s="14" t="str">
        <f t="shared" si="144"/>
        <v>HT Over 0.5 Goals</v>
      </c>
      <c r="AH764" s="14" t="str">
        <f t="shared" si="145"/>
        <v>LOST</v>
      </c>
      <c r="AI764" s="14"/>
      <c r="AJ764" s="14" t="str">
        <f t="shared" si="136"/>
        <v>LOST</v>
      </c>
      <c r="AL764" s="7" t="str">
        <f t="shared" si="146"/>
        <v>Prime</v>
      </c>
      <c r="AM764" s="21">
        <f t="shared" si="137"/>
        <v>72.3125</v>
      </c>
    </row>
    <row r="765" spans="3:39">
      <c r="C765" t="s">
        <v>11</v>
      </c>
      <c r="D765" s="10" t="s">
        <v>308</v>
      </c>
      <c r="E765" s="6" t="s">
        <v>63</v>
      </c>
      <c r="F765" s="10" t="s">
        <v>310</v>
      </c>
      <c r="G765" s="7" t="s">
        <v>4</v>
      </c>
      <c r="H765" s="10" t="s">
        <v>1110</v>
      </c>
      <c r="I765" s="7">
        <v>27</v>
      </c>
      <c r="J765" s="7">
        <v>43</v>
      </c>
      <c r="K765" s="7">
        <v>31</v>
      </c>
      <c r="L765" s="7" t="s">
        <v>16</v>
      </c>
      <c r="M765" s="7">
        <v>1</v>
      </c>
      <c r="N765" s="7">
        <v>4</v>
      </c>
      <c r="O765" s="6" t="s">
        <v>24</v>
      </c>
      <c r="P765" s="6" t="s">
        <v>24</v>
      </c>
      <c r="Q765" s="7">
        <v>43</v>
      </c>
      <c r="R765" s="7" t="b">
        <v>1</v>
      </c>
      <c r="S765" s="7" t="s">
        <v>19</v>
      </c>
      <c r="T765" s="7" t="b">
        <v>1</v>
      </c>
      <c r="U765" s="11">
        <v>47</v>
      </c>
      <c r="V765" s="11"/>
      <c r="W765" s="12">
        <v>1.65</v>
      </c>
      <c r="X765" s="12">
        <f t="shared" si="135"/>
        <v>1.35</v>
      </c>
      <c r="Y765" s="13"/>
      <c r="Z765" s="7">
        <f t="shared" si="138"/>
        <v>0</v>
      </c>
      <c r="AA765">
        <f t="shared" si="139"/>
        <v>10</v>
      </c>
      <c r="AB765">
        <f t="shared" si="140"/>
        <v>0</v>
      </c>
      <c r="AC765">
        <f t="shared" si="141"/>
        <v>0</v>
      </c>
      <c r="AD765" s="7">
        <f t="shared" si="142"/>
        <v>60</v>
      </c>
      <c r="AE765" s="7" t="str">
        <f t="shared" si="143"/>
        <v>HT Under 1.5 Goals</v>
      </c>
      <c r="AF765" s="14"/>
      <c r="AG765" s="14" t="str">
        <f t="shared" si="144"/>
        <v>HT Under 1.5 Goals</v>
      </c>
      <c r="AH765" s="14" t="str">
        <f t="shared" si="145"/>
        <v>WON</v>
      </c>
      <c r="AI765" s="14"/>
      <c r="AJ765" s="14" t="str">
        <f t="shared" si="136"/>
        <v>WON</v>
      </c>
      <c r="AL765" s="7" t="str">
        <f t="shared" si="146"/>
        <v>…</v>
      </c>
      <c r="AM765" s="21">
        <f t="shared" si="137"/>
        <v>51</v>
      </c>
    </row>
    <row r="766" spans="3:39">
      <c r="C766" t="s">
        <v>11</v>
      </c>
      <c r="D766" s="10" t="s">
        <v>210</v>
      </c>
      <c r="E766" s="6" t="s">
        <v>63</v>
      </c>
      <c r="F766" s="10" t="s">
        <v>991</v>
      </c>
      <c r="G766" s="7" t="s">
        <v>4</v>
      </c>
      <c r="H766" s="10" t="s">
        <v>761</v>
      </c>
      <c r="I766" s="7">
        <v>20</v>
      </c>
      <c r="J766" s="7">
        <v>55</v>
      </c>
      <c r="K766" s="7">
        <v>25</v>
      </c>
      <c r="L766" s="7" t="s">
        <v>16</v>
      </c>
      <c r="M766" s="7">
        <v>2</v>
      </c>
      <c r="N766" s="7">
        <v>5</v>
      </c>
      <c r="O766" s="6" t="s">
        <v>47</v>
      </c>
      <c r="P766" s="6" t="s">
        <v>75</v>
      </c>
      <c r="Q766" s="7" t="b">
        <v>1</v>
      </c>
      <c r="R766" s="7" t="b">
        <v>1</v>
      </c>
      <c r="S766" s="7" t="s">
        <v>19</v>
      </c>
      <c r="T766" s="7" t="b">
        <v>1</v>
      </c>
      <c r="U766" s="11">
        <v>68</v>
      </c>
      <c r="V766" s="11"/>
      <c r="W766" s="12">
        <v>1.65</v>
      </c>
      <c r="X766" s="12">
        <f t="shared" si="135"/>
        <v>1.35</v>
      </c>
      <c r="Y766" s="13"/>
      <c r="Z766" s="7">
        <f t="shared" si="138"/>
        <v>10</v>
      </c>
      <c r="AA766">
        <f t="shared" si="139"/>
        <v>10</v>
      </c>
      <c r="AB766">
        <f t="shared" si="140"/>
        <v>10</v>
      </c>
      <c r="AC766">
        <f t="shared" si="141"/>
        <v>0</v>
      </c>
      <c r="AD766" s="7">
        <f t="shared" si="142"/>
        <v>80</v>
      </c>
      <c r="AE766" s="7" t="str">
        <f t="shared" si="143"/>
        <v>HT Under 1.5 Goals</v>
      </c>
      <c r="AF766" s="14"/>
      <c r="AG766" s="14" t="str">
        <f t="shared" si="144"/>
        <v>HT Under 1.5 Goals</v>
      </c>
      <c r="AH766" s="14" t="str">
        <f t="shared" si="145"/>
        <v>WON</v>
      </c>
      <c r="AI766" s="14"/>
      <c r="AJ766" s="14" t="str">
        <f t="shared" si="136"/>
        <v>WON</v>
      </c>
      <c r="AL766" s="7" t="str">
        <f t="shared" si="146"/>
        <v>Prime</v>
      </c>
      <c r="AM766" s="21">
        <f t="shared" si="137"/>
        <v>80.787499999999994</v>
      </c>
    </row>
    <row r="767" spans="3:39">
      <c r="C767" t="s">
        <v>11</v>
      </c>
      <c r="D767" s="10" t="s">
        <v>88</v>
      </c>
      <c r="E767" s="6" t="s">
        <v>89</v>
      </c>
      <c r="F767" s="10" t="s">
        <v>804</v>
      </c>
      <c r="G767" s="7" t="s">
        <v>4</v>
      </c>
      <c r="H767" s="10" t="s">
        <v>470</v>
      </c>
      <c r="I767" s="7">
        <v>20</v>
      </c>
      <c r="J767" s="7">
        <v>55</v>
      </c>
      <c r="K767" s="7">
        <v>25</v>
      </c>
      <c r="L767" s="7" t="s">
        <v>16</v>
      </c>
      <c r="M767" s="7" t="s">
        <v>16</v>
      </c>
      <c r="N767" s="7">
        <v>5</v>
      </c>
      <c r="O767" s="6" t="s">
        <v>120</v>
      </c>
      <c r="P767" s="6" t="s">
        <v>61</v>
      </c>
      <c r="Q767" s="7" t="b">
        <v>1</v>
      </c>
      <c r="R767" s="7" t="b">
        <v>1</v>
      </c>
      <c r="S767" s="7" t="b">
        <v>1</v>
      </c>
      <c r="T767" s="7" t="b">
        <v>1</v>
      </c>
      <c r="U767" s="11">
        <v>70</v>
      </c>
      <c r="V767" s="11" t="s">
        <v>20</v>
      </c>
      <c r="W767" s="12">
        <v>1.4</v>
      </c>
      <c r="X767" s="12">
        <f t="shared" si="135"/>
        <v>1.25</v>
      </c>
      <c r="Y767" s="13"/>
      <c r="Z767" s="7">
        <f t="shared" si="138"/>
        <v>10</v>
      </c>
      <c r="AA767">
        <f t="shared" si="139"/>
        <v>10</v>
      </c>
      <c r="AB767">
        <f t="shared" si="140"/>
        <v>10</v>
      </c>
      <c r="AC767">
        <f t="shared" si="141"/>
        <v>10</v>
      </c>
      <c r="AD767" s="7">
        <f t="shared" si="142"/>
        <v>90</v>
      </c>
      <c r="AE767" s="7" t="str">
        <f t="shared" si="143"/>
        <v>HT Under 1.5 Goals</v>
      </c>
      <c r="AF767" s="14"/>
      <c r="AG767" s="14" t="str">
        <f t="shared" si="144"/>
        <v>HT Under 1.5 Goals</v>
      </c>
      <c r="AH767" s="14" t="str">
        <f t="shared" si="145"/>
        <v>WON</v>
      </c>
      <c r="AI767" s="14"/>
      <c r="AJ767" s="14" t="str">
        <f t="shared" si="136"/>
        <v>WON</v>
      </c>
      <c r="AL767" s="7" t="str">
        <f t="shared" si="146"/>
        <v>Prime</v>
      </c>
      <c r="AM767" s="21">
        <f t="shared" si="137"/>
        <v>86.1875</v>
      </c>
    </row>
    <row r="768" spans="3:39">
      <c r="D768" s="10" t="s">
        <v>409</v>
      </c>
      <c r="E768" s="6" t="s">
        <v>89</v>
      </c>
      <c r="F768" s="10" t="s">
        <v>589</v>
      </c>
      <c r="G768" s="7" t="s">
        <v>4</v>
      </c>
      <c r="H768" s="10" t="s">
        <v>707</v>
      </c>
      <c r="I768" s="7">
        <v>12</v>
      </c>
      <c r="J768" s="7">
        <v>51</v>
      </c>
      <c r="K768" s="7">
        <v>37</v>
      </c>
      <c r="L768" s="7" t="s">
        <v>16</v>
      </c>
      <c r="M768" s="7">
        <v>2</v>
      </c>
      <c r="N768" s="7">
        <v>25</v>
      </c>
      <c r="O768" s="6" t="s">
        <v>24</v>
      </c>
      <c r="P768" s="6" t="s">
        <v>47</v>
      </c>
      <c r="Q768" s="7">
        <v>51</v>
      </c>
      <c r="R768" s="7" t="b">
        <v>1</v>
      </c>
      <c r="S768" s="7" t="s">
        <v>19</v>
      </c>
      <c r="T768" s="7" t="s">
        <v>19</v>
      </c>
      <c r="U768" s="11">
        <v>59</v>
      </c>
      <c r="V768" s="11" t="s">
        <v>20</v>
      </c>
      <c r="W768" s="12">
        <v>1.6</v>
      </c>
      <c r="X768" s="12">
        <f t="shared" si="135"/>
        <v>1.3</v>
      </c>
      <c r="Y768" s="13"/>
      <c r="Z768" s="7">
        <f t="shared" si="138"/>
        <v>0</v>
      </c>
      <c r="AA768">
        <f t="shared" si="139"/>
        <v>0</v>
      </c>
      <c r="AB768">
        <f t="shared" si="140"/>
        <v>5</v>
      </c>
      <c r="AC768">
        <f t="shared" si="141"/>
        <v>10</v>
      </c>
      <c r="AD768" s="7">
        <f t="shared" si="142"/>
        <v>65</v>
      </c>
      <c r="AE768" s="7" t="str">
        <f t="shared" si="143"/>
        <v>HT Under 1.5 Goals</v>
      </c>
      <c r="AF768" s="14"/>
      <c r="AG768" s="14" t="str">
        <f t="shared" si="144"/>
        <v>HT Under 1.5 Goals</v>
      </c>
      <c r="AH768" s="14" t="str">
        <f t="shared" si="145"/>
        <v>WON</v>
      </c>
      <c r="AI768" s="14"/>
      <c r="AJ768" s="14" t="str">
        <f t="shared" si="136"/>
        <v>WON</v>
      </c>
      <c r="AL768" s="7" t="str">
        <f t="shared" si="146"/>
        <v>…</v>
      </c>
      <c r="AM768" s="21">
        <f t="shared" si="137"/>
        <v>67.737499999999997</v>
      </c>
    </row>
    <row r="769" spans="3:39">
      <c r="C769" t="s">
        <v>11</v>
      </c>
      <c r="D769" s="10" t="s">
        <v>279</v>
      </c>
      <c r="E769" s="6" t="s">
        <v>89</v>
      </c>
      <c r="F769" s="10" t="s">
        <v>1111</v>
      </c>
      <c r="G769" s="7" t="s">
        <v>4</v>
      </c>
      <c r="H769" s="10" t="s">
        <v>578</v>
      </c>
      <c r="I769" s="7">
        <v>16</v>
      </c>
      <c r="J769" s="7">
        <v>60</v>
      </c>
      <c r="K769" s="7">
        <v>24</v>
      </c>
      <c r="L769" s="7" t="s">
        <v>16</v>
      </c>
      <c r="M769" s="7">
        <v>2</v>
      </c>
      <c r="N769" s="7">
        <v>8</v>
      </c>
      <c r="O769" s="6" t="s">
        <v>24</v>
      </c>
      <c r="P769" s="6" t="s">
        <v>24</v>
      </c>
      <c r="Q769" s="7" t="b">
        <v>1</v>
      </c>
      <c r="R769" s="7" t="b">
        <v>1</v>
      </c>
      <c r="S769" s="7" t="s">
        <v>19</v>
      </c>
      <c r="T769" s="7" t="s">
        <v>19</v>
      </c>
      <c r="U769" s="11">
        <v>53</v>
      </c>
      <c r="V769" s="11" t="s">
        <v>42</v>
      </c>
      <c r="W769" s="12">
        <v>1.5</v>
      </c>
      <c r="X769" s="12">
        <f t="shared" si="135"/>
        <v>1.3</v>
      </c>
      <c r="Y769" s="13"/>
      <c r="Z769" s="7">
        <f t="shared" si="138"/>
        <v>10</v>
      </c>
      <c r="AA769">
        <f t="shared" si="139"/>
        <v>5</v>
      </c>
      <c r="AB769">
        <f t="shared" si="140"/>
        <v>5</v>
      </c>
      <c r="AC769">
        <f t="shared" si="141"/>
        <v>5</v>
      </c>
      <c r="AD769" s="7">
        <f t="shared" si="142"/>
        <v>75</v>
      </c>
      <c r="AE769" s="7" t="str">
        <f t="shared" si="143"/>
        <v>HT Under 1.5 Goals</v>
      </c>
      <c r="AF769" s="14"/>
      <c r="AG769" s="14" t="str">
        <f t="shared" si="144"/>
        <v>HT Under 1.5 Goals</v>
      </c>
      <c r="AH769" s="14" t="str">
        <f t="shared" si="145"/>
        <v>WON</v>
      </c>
      <c r="AI769" s="14"/>
      <c r="AJ769" s="14" t="str">
        <f t="shared" si="136"/>
        <v>WON</v>
      </c>
      <c r="AL769" s="7" t="str">
        <f t="shared" si="146"/>
        <v>Prime</v>
      </c>
      <c r="AM769" s="21">
        <f t="shared" si="137"/>
        <v>76.349999999999994</v>
      </c>
    </row>
    <row r="770" spans="3:39">
      <c r="C770" t="s">
        <v>11</v>
      </c>
      <c r="D770" s="10" t="s">
        <v>386</v>
      </c>
      <c r="E770" s="6" t="s">
        <v>89</v>
      </c>
      <c r="F770" s="10" t="s">
        <v>390</v>
      </c>
      <c r="G770" s="7" t="s">
        <v>4</v>
      </c>
      <c r="H770" s="10" t="s">
        <v>796</v>
      </c>
      <c r="I770" s="7">
        <v>18</v>
      </c>
      <c r="J770" s="7">
        <v>60</v>
      </c>
      <c r="K770" s="7">
        <v>23</v>
      </c>
      <c r="L770" s="7" t="s">
        <v>16</v>
      </c>
      <c r="M770" s="7" t="s">
        <v>16</v>
      </c>
      <c r="N770" s="7">
        <v>5</v>
      </c>
      <c r="O770" s="6" t="s">
        <v>69</v>
      </c>
      <c r="P770" s="6" t="s">
        <v>278</v>
      </c>
      <c r="Q770" s="7" t="b">
        <v>1</v>
      </c>
      <c r="R770" s="7" t="b">
        <v>1</v>
      </c>
      <c r="S770" s="7" t="b">
        <v>1</v>
      </c>
      <c r="T770" s="7" t="b">
        <v>1</v>
      </c>
      <c r="U770" s="11">
        <v>54</v>
      </c>
      <c r="V770" s="11" t="s">
        <v>20</v>
      </c>
      <c r="W770" s="12">
        <v>1.4</v>
      </c>
      <c r="X770" s="12">
        <f t="shared" si="135"/>
        <v>1.25</v>
      </c>
      <c r="Y770" s="13"/>
      <c r="Z770" s="7">
        <f t="shared" si="138"/>
        <v>10</v>
      </c>
      <c r="AA770">
        <f t="shared" si="139"/>
        <v>10</v>
      </c>
      <c r="AB770">
        <f t="shared" si="140"/>
        <v>5</v>
      </c>
      <c r="AC770">
        <f t="shared" si="141"/>
        <v>10</v>
      </c>
      <c r="AD770" s="7">
        <f t="shared" si="142"/>
        <v>85</v>
      </c>
      <c r="AE770" s="7" t="str">
        <f t="shared" si="143"/>
        <v>HT Under 1.5 Goals</v>
      </c>
      <c r="AF770" s="14"/>
      <c r="AG770" s="14" t="str">
        <f t="shared" si="144"/>
        <v>HT Over 0.5 Goals</v>
      </c>
      <c r="AH770" s="14" t="str">
        <f t="shared" si="145"/>
        <v>LOST</v>
      </c>
      <c r="AI770" s="14"/>
      <c r="AJ770" s="14" t="str">
        <f t="shared" si="136"/>
        <v>LOST</v>
      </c>
      <c r="AL770" s="7" t="str">
        <f t="shared" si="146"/>
        <v>Prime</v>
      </c>
      <c r="AM770" s="21">
        <f t="shared" si="137"/>
        <v>84.55</v>
      </c>
    </row>
    <row r="771" spans="3:39">
      <c r="C771" t="s">
        <v>11</v>
      </c>
      <c r="D771" s="10" t="s">
        <v>386</v>
      </c>
      <c r="E771" s="6" t="s">
        <v>89</v>
      </c>
      <c r="F771" s="10" t="s">
        <v>392</v>
      </c>
      <c r="G771" s="7" t="s">
        <v>4</v>
      </c>
      <c r="H771" s="10" t="s">
        <v>388</v>
      </c>
      <c r="I771" s="7">
        <v>25</v>
      </c>
      <c r="J771" s="7">
        <v>68</v>
      </c>
      <c r="K771" s="7">
        <v>7</v>
      </c>
      <c r="L771" s="7" t="s">
        <v>16</v>
      </c>
      <c r="M771" s="7" t="s">
        <v>16</v>
      </c>
      <c r="N771" s="7">
        <v>18</v>
      </c>
      <c r="O771" s="6" t="s">
        <v>75</v>
      </c>
      <c r="P771" s="6" t="s">
        <v>17</v>
      </c>
      <c r="Q771" s="7" t="b">
        <v>1</v>
      </c>
      <c r="R771" s="7" t="b">
        <v>1</v>
      </c>
      <c r="S771" s="7" t="b">
        <v>1</v>
      </c>
      <c r="T771" s="7" t="s">
        <v>19</v>
      </c>
      <c r="U771" s="11">
        <v>82</v>
      </c>
      <c r="V771" s="11" t="s">
        <v>20</v>
      </c>
      <c r="W771" s="12">
        <v>1.5</v>
      </c>
      <c r="X771" s="12">
        <f t="shared" ref="X771:X834" si="147">IF(W771=1.5,1.3,IF(W771=1.55,1.3,IF(W771=1.6,1.3,IF(W771=1.65,1.35,IF(W771=1.7,1.35,IF(W771=1.75,1.4,IF(W771=1.8,1.45,IF(W771=1.8,1.5,IF(W771=1.85,1.5,IF(W771=1.9,1.55,IF(W771=1.95,1.6,IF(W771=2,1.6,IF(W771&lt;1.5,1.25,1.65)))))))))))))</f>
        <v>1.3</v>
      </c>
      <c r="Y771" s="13"/>
      <c r="Z771" s="7">
        <f t="shared" si="138"/>
        <v>10</v>
      </c>
      <c r="AA771">
        <f t="shared" si="139"/>
        <v>0</v>
      </c>
      <c r="AB771">
        <f t="shared" si="140"/>
        <v>10</v>
      </c>
      <c r="AC771">
        <f t="shared" si="141"/>
        <v>10</v>
      </c>
      <c r="AD771" s="7">
        <f t="shared" si="142"/>
        <v>80</v>
      </c>
      <c r="AE771" s="7" t="str">
        <f t="shared" si="143"/>
        <v>HT Under 1.5 Goals</v>
      </c>
      <c r="AF771" s="14"/>
      <c r="AG771" s="14" t="str">
        <f t="shared" si="144"/>
        <v>HT Over 0.5 Goals</v>
      </c>
      <c r="AH771" s="14" t="str">
        <f t="shared" si="145"/>
        <v>LOST</v>
      </c>
      <c r="AI771" s="14"/>
      <c r="AJ771" s="14" t="str">
        <f t="shared" ref="AJ771:AJ834" si="148">IF(AE771=AG771,"WON",IF(O771="0-1","WON",IF(O771="1-0","WON",IF(O771="?","?","LOST"))))</f>
        <v>LOST</v>
      </c>
      <c r="AL771" s="7" t="str">
        <f t="shared" si="146"/>
        <v>…</v>
      </c>
      <c r="AM771" s="21">
        <f t="shared" ref="AM771:AM834" si="149">40+(IF(J771&lt;50,0,J771/3.2)+(IF(M771="X",5,IF(M771="2",2,0)))+(IF(N771&gt;15,0,15-N771))+(IF(U771&lt;50,0,U771/5)))</f>
        <v>82.65</v>
      </c>
    </row>
    <row r="772" spans="3:39">
      <c r="C772" t="s">
        <v>11</v>
      </c>
      <c r="D772" s="10" t="s">
        <v>386</v>
      </c>
      <c r="E772" s="6" t="s">
        <v>89</v>
      </c>
      <c r="F772" s="10" t="s">
        <v>1112</v>
      </c>
      <c r="G772" s="7" t="s">
        <v>4</v>
      </c>
      <c r="H772" s="10" t="s">
        <v>797</v>
      </c>
      <c r="I772" s="7">
        <v>25</v>
      </c>
      <c r="J772" s="7">
        <v>46</v>
      </c>
      <c r="K772" s="7">
        <v>29</v>
      </c>
      <c r="L772" s="7" t="s">
        <v>16</v>
      </c>
      <c r="M772" s="7" t="s">
        <v>16</v>
      </c>
      <c r="N772" s="7">
        <v>4</v>
      </c>
      <c r="O772" s="6" t="s">
        <v>120</v>
      </c>
      <c r="P772" s="6" t="s">
        <v>69</v>
      </c>
      <c r="Q772" s="7">
        <v>46</v>
      </c>
      <c r="R772" s="7" t="b">
        <v>1</v>
      </c>
      <c r="S772" s="7" t="b">
        <v>1</v>
      </c>
      <c r="T772" s="7" t="b">
        <v>1</v>
      </c>
      <c r="U772" s="11">
        <v>53</v>
      </c>
      <c r="V772" s="11" t="s">
        <v>42</v>
      </c>
      <c r="W772" s="12">
        <v>1.55</v>
      </c>
      <c r="X772" s="12">
        <f t="shared" si="147"/>
        <v>1.3</v>
      </c>
      <c r="Y772" s="13"/>
      <c r="Z772" s="7">
        <f t="shared" ref="Z772:Z835" si="150">IF(J772&gt;52,10,0)</f>
        <v>0</v>
      </c>
      <c r="AA772">
        <f t="shared" ref="AA772:AA835" si="151">IF(N772&gt;15,0,IF(N772&lt;8,10,5))</f>
        <v>10</v>
      </c>
      <c r="AB772">
        <f t="shared" ref="AB772:AB835" si="152">IF(U772&gt;60,10,IF(U772&lt;49,0,5))</f>
        <v>5</v>
      </c>
      <c r="AC772">
        <f t="shared" ref="AC772:AC835" si="153">IF(V772="Y",10,IF(V772="C",5,0))</f>
        <v>5</v>
      </c>
      <c r="AD772" s="7">
        <f t="shared" ref="AD772:AD835" si="154">SUM(Z772:AC772)+50</f>
        <v>70</v>
      </c>
      <c r="AE772" s="7" t="str">
        <f t="shared" ref="AE772:AE835" si="155">IF(AD772&lt;56,"HT Over 0.5 Goals","HT Under 1.5 Goals")</f>
        <v>HT Under 1.5 Goals</v>
      </c>
      <c r="AF772" s="14"/>
      <c r="AG772" s="14" t="str">
        <f t="shared" ref="AG772:AG835" si="156">IF(O772="1-0","HT Under 1.5 Goals",IF(O772="0-0","HT Under 1.5 Goals",IF(O772="0-1","HT Under 1.5 Goals","HT Over 0.5 Goals")))</f>
        <v>HT Under 1.5 Goals</v>
      </c>
      <c r="AH772" s="14" t="str">
        <f t="shared" ref="AH772:AH835" si="157">IF(O772="?",O772,AJ772)</f>
        <v>WON</v>
      </c>
      <c r="AI772" s="14"/>
      <c r="AJ772" s="14" t="str">
        <f t="shared" si="148"/>
        <v>WON</v>
      </c>
      <c r="AL772" s="7" t="str">
        <f t="shared" ref="AL772:AL835" si="158">IF(AND(C772="OK",J772&gt;52,N772&lt;11,W772&lt;1.66),"Prime","…")</f>
        <v>…</v>
      </c>
      <c r="AM772" s="21">
        <f t="shared" si="149"/>
        <v>66.599999999999994</v>
      </c>
    </row>
    <row r="773" spans="3:39">
      <c r="C773" t="s">
        <v>11</v>
      </c>
      <c r="D773" s="10" t="s">
        <v>386</v>
      </c>
      <c r="E773" s="6" t="s">
        <v>89</v>
      </c>
      <c r="F773" s="10" t="s">
        <v>387</v>
      </c>
      <c r="G773" s="7" t="s">
        <v>4</v>
      </c>
      <c r="H773" s="10" t="s">
        <v>391</v>
      </c>
      <c r="I773" s="7">
        <v>34</v>
      </c>
      <c r="J773" s="7">
        <v>44</v>
      </c>
      <c r="K773" s="7">
        <v>23</v>
      </c>
      <c r="L773" s="7" t="s">
        <v>16</v>
      </c>
      <c r="M773" s="7">
        <v>1</v>
      </c>
      <c r="N773" s="7">
        <v>11</v>
      </c>
      <c r="O773" s="6" t="s">
        <v>24</v>
      </c>
      <c r="P773" s="6" t="s">
        <v>24</v>
      </c>
      <c r="Q773" s="7">
        <v>44</v>
      </c>
      <c r="R773" s="7" t="b">
        <v>1</v>
      </c>
      <c r="S773" s="7" t="s">
        <v>19</v>
      </c>
      <c r="T773" s="7" t="s">
        <v>19</v>
      </c>
      <c r="U773" s="11">
        <v>48</v>
      </c>
      <c r="V773" s="11" t="s">
        <v>42</v>
      </c>
      <c r="W773" s="12">
        <v>1.55</v>
      </c>
      <c r="X773" s="12">
        <f t="shared" si="147"/>
        <v>1.3</v>
      </c>
      <c r="Y773" s="13"/>
      <c r="Z773" s="7">
        <f t="shared" si="150"/>
        <v>0</v>
      </c>
      <c r="AA773">
        <f t="shared" si="151"/>
        <v>5</v>
      </c>
      <c r="AB773">
        <f t="shared" si="152"/>
        <v>0</v>
      </c>
      <c r="AC773">
        <f t="shared" si="153"/>
        <v>5</v>
      </c>
      <c r="AD773" s="7">
        <f t="shared" si="154"/>
        <v>60</v>
      </c>
      <c r="AE773" s="7" t="str">
        <f t="shared" si="155"/>
        <v>HT Under 1.5 Goals</v>
      </c>
      <c r="AF773" s="14"/>
      <c r="AG773" s="14" t="str">
        <f t="shared" si="156"/>
        <v>HT Under 1.5 Goals</v>
      </c>
      <c r="AH773" s="14" t="str">
        <f t="shared" si="157"/>
        <v>WON</v>
      </c>
      <c r="AI773" s="14"/>
      <c r="AJ773" s="14" t="str">
        <f t="shared" si="148"/>
        <v>WON</v>
      </c>
      <c r="AL773" s="7" t="str">
        <f t="shared" si="158"/>
        <v>…</v>
      </c>
      <c r="AM773" s="21">
        <f t="shared" si="149"/>
        <v>44</v>
      </c>
    </row>
    <row r="774" spans="3:39">
      <c r="C774" t="s">
        <v>11</v>
      </c>
      <c r="D774" s="10" t="s">
        <v>386</v>
      </c>
      <c r="E774" s="6" t="s">
        <v>89</v>
      </c>
      <c r="F774" s="10" t="s">
        <v>499</v>
      </c>
      <c r="G774" s="7" t="s">
        <v>4</v>
      </c>
      <c r="H774" s="10" t="s">
        <v>798</v>
      </c>
      <c r="I774" s="7">
        <v>30</v>
      </c>
      <c r="J774" s="7">
        <v>62</v>
      </c>
      <c r="K774" s="7">
        <v>8</v>
      </c>
      <c r="L774" s="7" t="s">
        <v>16</v>
      </c>
      <c r="M774" s="7">
        <v>1</v>
      </c>
      <c r="N774" s="7">
        <v>22</v>
      </c>
      <c r="O774" s="6" t="s">
        <v>33</v>
      </c>
      <c r="P774" s="6" t="s">
        <v>33</v>
      </c>
      <c r="Q774" s="7" t="b">
        <v>1</v>
      </c>
      <c r="R774" s="7" t="b">
        <v>1</v>
      </c>
      <c r="S774" s="7" t="s">
        <v>19</v>
      </c>
      <c r="T774" s="7" t="s">
        <v>19</v>
      </c>
      <c r="U774" s="11">
        <v>52</v>
      </c>
      <c r="V774" s="11" t="s">
        <v>20</v>
      </c>
      <c r="W774" s="12">
        <v>1.45</v>
      </c>
      <c r="X774" s="12">
        <f t="shared" si="147"/>
        <v>1.25</v>
      </c>
      <c r="Y774" s="13"/>
      <c r="Z774" s="7">
        <f t="shared" si="150"/>
        <v>10</v>
      </c>
      <c r="AA774">
        <f t="shared" si="151"/>
        <v>0</v>
      </c>
      <c r="AB774">
        <f t="shared" si="152"/>
        <v>5</v>
      </c>
      <c r="AC774">
        <f t="shared" si="153"/>
        <v>10</v>
      </c>
      <c r="AD774" s="7">
        <f t="shared" si="154"/>
        <v>75</v>
      </c>
      <c r="AE774" s="7" t="str">
        <f t="shared" si="155"/>
        <v>HT Under 1.5 Goals</v>
      </c>
      <c r="AF774" s="14"/>
      <c r="AG774" s="14" t="str">
        <f t="shared" si="156"/>
        <v>HT Over 0.5 Goals</v>
      </c>
      <c r="AH774" s="14" t="str">
        <f t="shared" si="157"/>
        <v>LOST</v>
      </c>
      <c r="AI774" s="14"/>
      <c r="AJ774" s="14" t="str">
        <f t="shared" si="148"/>
        <v>LOST</v>
      </c>
      <c r="AL774" s="7" t="str">
        <f t="shared" si="158"/>
        <v>…</v>
      </c>
      <c r="AM774" s="21">
        <f t="shared" si="149"/>
        <v>69.775000000000006</v>
      </c>
    </row>
    <row r="775" spans="3:39">
      <c r="C775" t="s">
        <v>11</v>
      </c>
      <c r="D775" s="10" t="s">
        <v>210</v>
      </c>
      <c r="E775" s="6" t="s">
        <v>89</v>
      </c>
      <c r="F775" s="10" t="s">
        <v>826</v>
      </c>
      <c r="G775" s="7" t="s">
        <v>4</v>
      </c>
      <c r="H775" s="10" t="s">
        <v>212</v>
      </c>
      <c r="I775" s="7">
        <v>34</v>
      </c>
      <c r="J775" s="7">
        <v>44</v>
      </c>
      <c r="K775" s="7">
        <v>23</v>
      </c>
      <c r="L775" s="7" t="s">
        <v>16</v>
      </c>
      <c r="M775" s="7" t="s">
        <v>16</v>
      </c>
      <c r="N775" s="7">
        <v>11</v>
      </c>
      <c r="O775" s="6" t="s">
        <v>120</v>
      </c>
      <c r="P775" s="6" t="s">
        <v>69</v>
      </c>
      <c r="Q775" s="7">
        <v>44</v>
      </c>
      <c r="R775" s="7" t="b">
        <v>1</v>
      </c>
      <c r="S775" s="7" t="b">
        <v>1</v>
      </c>
      <c r="T775" s="7" t="s">
        <v>19</v>
      </c>
      <c r="U775" s="11">
        <v>52</v>
      </c>
      <c r="V775" s="11"/>
      <c r="W775" s="12">
        <v>1.6</v>
      </c>
      <c r="X775" s="12">
        <f t="shared" si="147"/>
        <v>1.3</v>
      </c>
      <c r="Y775" s="13"/>
      <c r="Z775" s="7">
        <f t="shared" si="150"/>
        <v>0</v>
      </c>
      <c r="AA775">
        <f t="shared" si="151"/>
        <v>5</v>
      </c>
      <c r="AB775">
        <f t="shared" si="152"/>
        <v>5</v>
      </c>
      <c r="AC775">
        <f t="shared" si="153"/>
        <v>0</v>
      </c>
      <c r="AD775" s="7">
        <f t="shared" si="154"/>
        <v>60</v>
      </c>
      <c r="AE775" s="7" t="str">
        <f t="shared" si="155"/>
        <v>HT Under 1.5 Goals</v>
      </c>
      <c r="AF775" s="14"/>
      <c r="AG775" s="14" t="str">
        <f t="shared" si="156"/>
        <v>HT Under 1.5 Goals</v>
      </c>
      <c r="AH775" s="14" t="str">
        <f t="shared" si="157"/>
        <v>WON</v>
      </c>
      <c r="AI775" s="14"/>
      <c r="AJ775" s="14" t="str">
        <f t="shared" si="148"/>
        <v>WON</v>
      </c>
      <c r="AL775" s="7" t="str">
        <f t="shared" si="158"/>
        <v>…</v>
      </c>
      <c r="AM775" s="21">
        <f t="shared" si="149"/>
        <v>59.4</v>
      </c>
    </row>
    <row r="776" spans="3:39">
      <c r="D776" s="10" t="s">
        <v>711</v>
      </c>
      <c r="E776" s="6" t="s">
        <v>93</v>
      </c>
      <c r="F776" s="10" t="s">
        <v>1113</v>
      </c>
      <c r="G776" s="7" t="s">
        <v>4</v>
      </c>
      <c r="H776" s="10" t="s">
        <v>1114</v>
      </c>
      <c r="I776" s="7">
        <v>19</v>
      </c>
      <c r="J776" s="7">
        <v>49</v>
      </c>
      <c r="K776" s="7">
        <v>32</v>
      </c>
      <c r="L776" s="7" t="s">
        <v>16</v>
      </c>
      <c r="M776" s="7">
        <v>2</v>
      </c>
      <c r="N776" s="7">
        <v>13</v>
      </c>
      <c r="O776" s="6" t="s">
        <v>47</v>
      </c>
      <c r="P776" s="6" t="s">
        <v>69</v>
      </c>
      <c r="Q776" s="7">
        <v>49</v>
      </c>
      <c r="R776" s="7" t="b">
        <v>1</v>
      </c>
      <c r="S776" s="7" t="s">
        <v>19</v>
      </c>
      <c r="T776" s="7" t="s">
        <v>19</v>
      </c>
      <c r="U776" s="11">
        <v>60</v>
      </c>
      <c r="V776" s="11" t="s">
        <v>48</v>
      </c>
      <c r="W776" s="12">
        <v>1.65</v>
      </c>
      <c r="X776" s="12">
        <f t="shared" si="147"/>
        <v>1.35</v>
      </c>
      <c r="Y776" s="13"/>
      <c r="Z776" s="7">
        <f t="shared" si="150"/>
        <v>0</v>
      </c>
      <c r="AA776">
        <f t="shared" si="151"/>
        <v>5</v>
      </c>
      <c r="AB776">
        <f t="shared" si="152"/>
        <v>5</v>
      </c>
      <c r="AC776">
        <f t="shared" si="153"/>
        <v>0</v>
      </c>
      <c r="AD776" s="7">
        <f t="shared" si="154"/>
        <v>60</v>
      </c>
      <c r="AE776" s="7" t="str">
        <f t="shared" si="155"/>
        <v>HT Under 1.5 Goals</v>
      </c>
      <c r="AF776" s="14"/>
      <c r="AG776" s="14" t="str">
        <f t="shared" si="156"/>
        <v>HT Under 1.5 Goals</v>
      </c>
      <c r="AH776" s="14" t="str">
        <f t="shared" si="157"/>
        <v>WON</v>
      </c>
      <c r="AI776" s="14"/>
      <c r="AJ776" s="14" t="str">
        <f t="shared" si="148"/>
        <v>WON</v>
      </c>
      <c r="AL776" s="7" t="str">
        <f t="shared" si="158"/>
        <v>…</v>
      </c>
      <c r="AM776" s="21">
        <f t="shared" si="149"/>
        <v>54</v>
      </c>
    </row>
    <row r="777" spans="3:39">
      <c r="C777" t="s">
        <v>11</v>
      </c>
      <c r="D777" s="10" t="s">
        <v>58</v>
      </c>
      <c r="E777" s="6" t="s">
        <v>93</v>
      </c>
      <c r="F777" s="10" t="s">
        <v>783</v>
      </c>
      <c r="G777" s="7" t="s">
        <v>4</v>
      </c>
      <c r="H777" s="10" t="s">
        <v>785</v>
      </c>
      <c r="I777" s="7">
        <v>21</v>
      </c>
      <c r="J777" s="7">
        <v>61</v>
      </c>
      <c r="K777" s="7">
        <v>18</v>
      </c>
      <c r="L777" s="7" t="s">
        <v>16</v>
      </c>
      <c r="M777" s="7">
        <v>1</v>
      </c>
      <c r="N777" s="7">
        <v>3</v>
      </c>
      <c r="O777" s="6" t="s">
        <v>61</v>
      </c>
      <c r="P777" s="6" t="s">
        <v>305</v>
      </c>
      <c r="Q777" s="7" t="b">
        <v>1</v>
      </c>
      <c r="R777" s="7" t="b">
        <v>1</v>
      </c>
      <c r="S777" s="7" t="s">
        <v>19</v>
      </c>
      <c r="T777" s="7" t="b">
        <v>1</v>
      </c>
      <c r="U777" s="11">
        <v>62</v>
      </c>
      <c r="V777" s="11" t="s">
        <v>20</v>
      </c>
      <c r="W777" s="12">
        <v>1.6</v>
      </c>
      <c r="X777" s="12">
        <f t="shared" si="147"/>
        <v>1.3</v>
      </c>
      <c r="Y777" s="13"/>
      <c r="Z777" s="7">
        <f t="shared" si="150"/>
        <v>10</v>
      </c>
      <c r="AA777">
        <f t="shared" si="151"/>
        <v>10</v>
      </c>
      <c r="AB777">
        <f t="shared" si="152"/>
        <v>10</v>
      </c>
      <c r="AC777">
        <f t="shared" si="153"/>
        <v>10</v>
      </c>
      <c r="AD777" s="7">
        <f t="shared" si="154"/>
        <v>90</v>
      </c>
      <c r="AE777" s="7" t="str">
        <f t="shared" si="155"/>
        <v>HT Under 1.5 Goals</v>
      </c>
      <c r="AF777" s="14"/>
      <c r="AG777" s="14" t="str">
        <f t="shared" si="156"/>
        <v>HT Over 0.5 Goals</v>
      </c>
      <c r="AH777" s="14" t="str">
        <f t="shared" si="157"/>
        <v>LOST</v>
      </c>
      <c r="AI777" s="14"/>
      <c r="AJ777" s="14" t="str">
        <f t="shared" si="148"/>
        <v>LOST</v>
      </c>
      <c r="AL777" s="7" t="str">
        <f t="shared" si="158"/>
        <v>Prime</v>
      </c>
      <c r="AM777" s="21">
        <f t="shared" si="149"/>
        <v>83.462500000000006</v>
      </c>
    </row>
    <row r="778" spans="3:39">
      <c r="D778" s="10" t="s">
        <v>430</v>
      </c>
      <c r="E778" s="6" t="s">
        <v>93</v>
      </c>
      <c r="F778" s="10" t="s">
        <v>432</v>
      </c>
      <c r="G778" s="7" t="s">
        <v>4</v>
      </c>
      <c r="H778" s="10" t="s">
        <v>724</v>
      </c>
      <c r="I778" s="7">
        <v>24</v>
      </c>
      <c r="J778" s="7">
        <v>60</v>
      </c>
      <c r="K778" s="7">
        <v>17</v>
      </c>
      <c r="L778" s="7" t="s">
        <v>16</v>
      </c>
      <c r="M778" s="7" t="s">
        <v>16</v>
      </c>
      <c r="N778" s="7">
        <v>7</v>
      </c>
      <c r="O778" s="6" t="s">
        <v>69</v>
      </c>
      <c r="P778" s="6" t="s">
        <v>299</v>
      </c>
      <c r="Q778" s="7" t="b">
        <v>1</v>
      </c>
      <c r="R778" s="7" t="b">
        <v>1</v>
      </c>
      <c r="S778" s="7" t="b">
        <v>1</v>
      </c>
      <c r="T778" s="7" t="s">
        <v>19</v>
      </c>
      <c r="U778" s="11">
        <v>67</v>
      </c>
      <c r="V778" s="11" t="s">
        <v>20</v>
      </c>
      <c r="W778" s="12">
        <v>1.6</v>
      </c>
      <c r="X778" s="12">
        <f t="shared" si="147"/>
        <v>1.3</v>
      </c>
      <c r="Y778" s="13"/>
      <c r="Z778" s="7">
        <f t="shared" si="150"/>
        <v>10</v>
      </c>
      <c r="AA778">
        <f t="shared" si="151"/>
        <v>10</v>
      </c>
      <c r="AB778">
        <f t="shared" si="152"/>
        <v>10</v>
      </c>
      <c r="AC778">
        <f t="shared" si="153"/>
        <v>10</v>
      </c>
      <c r="AD778" s="7">
        <f t="shared" si="154"/>
        <v>90</v>
      </c>
      <c r="AE778" s="7" t="str">
        <f t="shared" si="155"/>
        <v>HT Under 1.5 Goals</v>
      </c>
      <c r="AF778" s="14"/>
      <c r="AG778" s="14" t="str">
        <f t="shared" si="156"/>
        <v>HT Over 0.5 Goals</v>
      </c>
      <c r="AH778" s="14" t="str">
        <f t="shared" si="157"/>
        <v>LOST</v>
      </c>
      <c r="AI778" s="14"/>
      <c r="AJ778" s="14" t="str">
        <f t="shared" si="148"/>
        <v>LOST</v>
      </c>
      <c r="AL778" s="7" t="str">
        <f t="shared" si="158"/>
        <v>…</v>
      </c>
      <c r="AM778" s="21">
        <f t="shared" si="149"/>
        <v>85.15</v>
      </c>
    </row>
    <row r="779" spans="3:39">
      <c r="D779" s="10" t="s">
        <v>998</v>
      </c>
      <c r="E779" s="6" t="s">
        <v>93</v>
      </c>
      <c r="F779" s="10" t="s">
        <v>1115</v>
      </c>
      <c r="G779" s="7" t="s">
        <v>4</v>
      </c>
      <c r="H779" s="10" t="s">
        <v>1116</v>
      </c>
      <c r="I779" s="7">
        <v>22</v>
      </c>
      <c r="J779" s="7">
        <v>58</v>
      </c>
      <c r="K779" s="7">
        <v>19</v>
      </c>
      <c r="L779" s="7" t="s">
        <v>16</v>
      </c>
      <c r="M779" s="7" t="s">
        <v>16</v>
      </c>
      <c r="N779" s="7">
        <v>3</v>
      </c>
      <c r="O779" s="6" t="s">
        <v>24</v>
      </c>
      <c r="P779" s="6" t="s">
        <v>305</v>
      </c>
      <c r="Q779" s="7" t="b">
        <v>1</v>
      </c>
      <c r="R779" s="7" t="b">
        <v>1</v>
      </c>
      <c r="S779" s="7" t="b">
        <v>1</v>
      </c>
      <c r="T779" s="7" t="b">
        <v>1</v>
      </c>
      <c r="U779" s="11">
        <v>52</v>
      </c>
      <c r="V779" s="11" t="s">
        <v>20</v>
      </c>
      <c r="W779" s="12">
        <v>1.7</v>
      </c>
      <c r="X779" s="12">
        <f t="shared" si="147"/>
        <v>1.35</v>
      </c>
      <c r="Y779" s="13"/>
      <c r="Z779" s="7">
        <f t="shared" si="150"/>
        <v>10</v>
      </c>
      <c r="AA779">
        <f t="shared" si="151"/>
        <v>10</v>
      </c>
      <c r="AB779">
        <f t="shared" si="152"/>
        <v>5</v>
      </c>
      <c r="AC779">
        <f t="shared" si="153"/>
        <v>10</v>
      </c>
      <c r="AD779" s="7">
        <f t="shared" si="154"/>
        <v>85</v>
      </c>
      <c r="AE779" s="7" t="str">
        <f t="shared" si="155"/>
        <v>HT Under 1.5 Goals</v>
      </c>
      <c r="AF779" s="14"/>
      <c r="AG779" s="14" t="str">
        <f t="shared" si="156"/>
        <v>HT Under 1.5 Goals</v>
      </c>
      <c r="AH779" s="14" t="str">
        <f t="shared" si="157"/>
        <v>WON</v>
      </c>
      <c r="AI779" s="14"/>
      <c r="AJ779" s="14" t="str">
        <f t="shared" si="148"/>
        <v>WON</v>
      </c>
      <c r="AL779" s="7" t="str">
        <f t="shared" si="158"/>
        <v>…</v>
      </c>
      <c r="AM779" s="21">
        <f t="shared" si="149"/>
        <v>85.525000000000006</v>
      </c>
    </row>
    <row r="780" spans="3:39">
      <c r="C780" t="s">
        <v>11</v>
      </c>
      <c r="D780" s="10" t="s">
        <v>257</v>
      </c>
      <c r="E780" s="6" t="s">
        <v>93</v>
      </c>
      <c r="F780" s="10" t="s">
        <v>695</v>
      </c>
      <c r="G780" s="7" t="s">
        <v>4</v>
      </c>
      <c r="H780" s="10" t="s">
        <v>170</v>
      </c>
      <c r="I780" s="7">
        <v>32</v>
      </c>
      <c r="J780" s="7">
        <v>54</v>
      </c>
      <c r="K780" s="7">
        <v>14</v>
      </c>
      <c r="L780" s="7" t="s">
        <v>16</v>
      </c>
      <c r="M780" s="7" t="s">
        <v>16</v>
      </c>
      <c r="N780" s="7">
        <v>18</v>
      </c>
      <c r="O780" s="6" t="s">
        <v>69</v>
      </c>
      <c r="P780" s="6" t="s">
        <v>298</v>
      </c>
      <c r="Q780" s="7" t="b">
        <v>1</v>
      </c>
      <c r="R780" s="7" t="b">
        <v>1</v>
      </c>
      <c r="S780" s="7" t="b">
        <v>1</v>
      </c>
      <c r="T780" s="7" t="s">
        <v>19</v>
      </c>
      <c r="U780" s="11">
        <v>51</v>
      </c>
      <c r="V780" s="11" t="s">
        <v>20</v>
      </c>
      <c r="W780" s="12">
        <v>1.4</v>
      </c>
      <c r="X780" s="12">
        <f t="shared" si="147"/>
        <v>1.25</v>
      </c>
      <c r="Y780" s="13"/>
      <c r="Z780" s="7">
        <f t="shared" si="150"/>
        <v>10</v>
      </c>
      <c r="AA780">
        <f t="shared" si="151"/>
        <v>0</v>
      </c>
      <c r="AB780">
        <f t="shared" si="152"/>
        <v>5</v>
      </c>
      <c r="AC780">
        <f t="shared" si="153"/>
        <v>10</v>
      </c>
      <c r="AD780" s="7">
        <f t="shared" si="154"/>
        <v>75</v>
      </c>
      <c r="AE780" s="7" t="str">
        <f t="shared" si="155"/>
        <v>HT Under 1.5 Goals</v>
      </c>
      <c r="AF780" s="14"/>
      <c r="AG780" s="14" t="str">
        <f t="shared" si="156"/>
        <v>HT Over 0.5 Goals</v>
      </c>
      <c r="AH780" s="14" t="str">
        <f t="shared" si="157"/>
        <v>LOST</v>
      </c>
      <c r="AI780" s="14"/>
      <c r="AJ780" s="14" t="str">
        <f t="shared" si="148"/>
        <v>LOST</v>
      </c>
      <c r="AL780" s="7" t="str">
        <f t="shared" si="158"/>
        <v>…</v>
      </c>
      <c r="AM780" s="21">
        <f t="shared" si="149"/>
        <v>72.075000000000003</v>
      </c>
    </row>
    <row r="781" spans="3:39">
      <c r="C781" t="s">
        <v>11</v>
      </c>
      <c r="D781" s="10" t="s">
        <v>363</v>
      </c>
      <c r="E781" s="6" t="s">
        <v>93</v>
      </c>
      <c r="F781" s="10" t="s">
        <v>1117</v>
      </c>
      <c r="G781" s="7" t="s">
        <v>4</v>
      </c>
      <c r="H781" s="10" t="s">
        <v>1118</v>
      </c>
      <c r="I781" s="7">
        <v>35</v>
      </c>
      <c r="J781" s="7">
        <v>52</v>
      </c>
      <c r="K781" s="7">
        <v>13</v>
      </c>
      <c r="L781" s="7" t="s">
        <v>16</v>
      </c>
      <c r="M781" s="7" t="s">
        <v>16</v>
      </c>
      <c r="N781" s="7">
        <v>22</v>
      </c>
      <c r="O781" s="6" t="s">
        <v>24</v>
      </c>
      <c r="P781" s="6" t="s">
        <v>24</v>
      </c>
      <c r="Q781" s="7">
        <v>52</v>
      </c>
      <c r="R781" s="7" t="b">
        <v>1</v>
      </c>
      <c r="S781" s="7" t="b">
        <v>1</v>
      </c>
      <c r="T781" s="7" t="s">
        <v>19</v>
      </c>
      <c r="U781" s="11">
        <v>68</v>
      </c>
      <c r="V781" s="11" t="s">
        <v>20</v>
      </c>
      <c r="W781" s="12">
        <v>1.5</v>
      </c>
      <c r="X781" s="12">
        <f t="shared" si="147"/>
        <v>1.3</v>
      </c>
      <c r="Y781" s="13"/>
      <c r="Z781" s="7">
        <f t="shared" si="150"/>
        <v>0</v>
      </c>
      <c r="AA781">
        <f t="shared" si="151"/>
        <v>0</v>
      </c>
      <c r="AB781">
        <f t="shared" si="152"/>
        <v>10</v>
      </c>
      <c r="AC781">
        <f t="shared" si="153"/>
        <v>10</v>
      </c>
      <c r="AD781" s="7">
        <f t="shared" si="154"/>
        <v>70</v>
      </c>
      <c r="AE781" s="7" t="str">
        <f t="shared" si="155"/>
        <v>HT Under 1.5 Goals</v>
      </c>
      <c r="AF781" s="14"/>
      <c r="AG781" s="14" t="str">
        <f t="shared" si="156"/>
        <v>HT Under 1.5 Goals</v>
      </c>
      <c r="AH781" s="14" t="str">
        <f t="shared" si="157"/>
        <v>WON</v>
      </c>
      <c r="AI781" s="14"/>
      <c r="AJ781" s="14" t="str">
        <f t="shared" si="148"/>
        <v>WON</v>
      </c>
      <c r="AL781" s="7" t="str">
        <f t="shared" si="158"/>
        <v>…</v>
      </c>
      <c r="AM781" s="21">
        <f t="shared" si="149"/>
        <v>74.849999999999994</v>
      </c>
    </row>
    <row r="782" spans="3:39">
      <c r="C782" t="s">
        <v>11</v>
      </c>
      <c r="D782" s="10" t="s">
        <v>81</v>
      </c>
      <c r="E782" s="6" t="s">
        <v>93</v>
      </c>
      <c r="F782" s="10" t="s">
        <v>83</v>
      </c>
      <c r="G782" s="7" t="s">
        <v>4</v>
      </c>
      <c r="H782" s="10" t="s">
        <v>346</v>
      </c>
      <c r="I782" s="7">
        <v>18</v>
      </c>
      <c r="J782" s="7">
        <v>52</v>
      </c>
      <c r="K782" s="7">
        <v>30</v>
      </c>
      <c r="L782" s="7" t="s">
        <v>16</v>
      </c>
      <c r="M782" s="7" t="s">
        <v>16</v>
      </c>
      <c r="N782" s="7">
        <v>12</v>
      </c>
      <c r="O782" s="6" t="s">
        <v>24</v>
      </c>
      <c r="P782" s="6" t="s">
        <v>47</v>
      </c>
      <c r="Q782" s="7">
        <v>52</v>
      </c>
      <c r="R782" s="7" t="b">
        <v>1</v>
      </c>
      <c r="S782" s="7" t="b">
        <v>1</v>
      </c>
      <c r="T782" s="7" t="s">
        <v>19</v>
      </c>
      <c r="U782" s="11">
        <v>82</v>
      </c>
      <c r="V782" s="11"/>
      <c r="W782" s="12">
        <v>1.6</v>
      </c>
      <c r="X782" s="12">
        <f t="shared" si="147"/>
        <v>1.3</v>
      </c>
      <c r="Y782" s="13"/>
      <c r="Z782" s="7">
        <f t="shared" si="150"/>
        <v>0</v>
      </c>
      <c r="AA782">
        <f t="shared" si="151"/>
        <v>5</v>
      </c>
      <c r="AB782">
        <f t="shared" si="152"/>
        <v>10</v>
      </c>
      <c r="AC782">
        <f t="shared" si="153"/>
        <v>0</v>
      </c>
      <c r="AD782" s="7">
        <f t="shared" si="154"/>
        <v>65</v>
      </c>
      <c r="AE782" s="7" t="str">
        <f t="shared" si="155"/>
        <v>HT Under 1.5 Goals</v>
      </c>
      <c r="AF782" s="14"/>
      <c r="AG782" s="14" t="str">
        <f t="shared" si="156"/>
        <v>HT Under 1.5 Goals</v>
      </c>
      <c r="AH782" s="14" t="str">
        <f t="shared" si="157"/>
        <v>WON</v>
      </c>
      <c r="AI782" s="14"/>
      <c r="AJ782" s="14" t="str">
        <f t="shared" si="148"/>
        <v>WON</v>
      </c>
      <c r="AL782" s="7" t="str">
        <f t="shared" si="158"/>
        <v>…</v>
      </c>
      <c r="AM782" s="21">
        <f t="shared" si="149"/>
        <v>80.650000000000006</v>
      </c>
    </row>
    <row r="783" spans="3:39">
      <c r="C783" t="s">
        <v>11</v>
      </c>
      <c r="D783" s="10" t="s">
        <v>81</v>
      </c>
      <c r="E783" s="6" t="s">
        <v>93</v>
      </c>
      <c r="F783" s="10" t="s">
        <v>1119</v>
      </c>
      <c r="G783" s="7" t="s">
        <v>4</v>
      </c>
      <c r="H783" s="10" t="s">
        <v>930</v>
      </c>
      <c r="I783" s="7">
        <v>20</v>
      </c>
      <c r="J783" s="7">
        <v>55</v>
      </c>
      <c r="K783" s="7">
        <v>25</v>
      </c>
      <c r="L783" s="7" t="s">
        <v>16</v>
      </c>
      <c r="M783" s="7">
        <v>2</v>
      </c>
      <c r="N783" s="7">
        <v>5</v>
      </c>
      <c r="O783" s="6" t="s">
        <v>47</v>
      </c>
      <c r="P783" s="6" t="s">
        <v>75</v>
      </c>
      <c r="Q783" s="7" t="b">
        <v>1</v>
      </c>
      <c r="R783" s="7" t="b">
        <v>1</v>
      </c>
      <c r="S783" s="7" t="s">
        <v>19</v>
      </c>
      <c r="T783" s="7" t="b">
        <v>1</v>
      </c>
      <c r="U783" s="11">
        <v>43</v>
      </c>
      <c r="V783" s="11"/>
      <c r="W783" s="12">
        <v>1.55</v>
      </c>
      <c r="X783" s="12">
        <f t="shared" si="147"/>
        <v>1.3</v>
      </c>
      <c r="Y783" s="13"/>
      <c r="Z783" s="7">
        <f t="shared" si="150"/>
        <v>10</v>
      </c>
      <c r="AA783">
        <f t="shared" si="151"/>
        <v>10</v>
      </c>
      <c r="AB783">
        <f t="shared" si="152"/>
        <v>0</v>
      </c>
      <c r="AC783">
        <f t="shared" si="153"/>
        <v>0</v>
      </c>
      <c r="AD783" s="7">
        <f t="shared" si="154"/>
        <v>70</v>
      </c>
      <c r="AE783" s="7" t="str">
        <f t="shared" si="155"/>
        <v>HT Under 1.5 Goals</v>
      </c>
      <c r="AF783" s="14"/>
      <c r="AG783" s="14" t="str">
        <f t="shared" si="156"/>
        <v>HT Under 1.5 Goals</v>
      </c>
      <c r="AH783" s="14" t="str">
        <f t="shared" si="157"/>
        <v>WON</v>
      </c>
      <c r="AI783" s="14"/>
      <c r="AJ783" s="14" t="str">
        <f t="shared" si="148"/>
        <v>WON</v>
      </c>
      <c r="AL783" s="7" t="str">
        <f t="shared" si="158"/>
        <v>Prime</v>
      </c>
      <c r="AM783" s="21">
        <f t="shared" si="149"/>
        <v>67.1875</v>
      </c>
    </row>
    <row r="784" spans="3:39">
      <c r="C784" t="s">
        <v>11</v>
      </c>
      <c r="D784" s="10" t="s">
        <v>81</v>
      </c>
      <c r="E784" s="6" t="s">
        <v>93</v>
      </c>
      <c r="F784" s="10" t="s">
        <v>929</v>
      </c>
      <c r="G784" s="7" t="s">
        <v>4</v>
      </c>
      <c r="H784" s="10" t="s">
        <v>1120</v>
      </c>
      <c r="I784" s="7">
        <v>30</v>
      </c>
      <c r="J784" s="7">
        <v>44</v>
      </c>
      <c r="K784" s="7">
        <v>26</v>
      </c>
      <c r="L784" s="7" t="s">
        <v>16</v>
      </c>
      <c r="M784" s="7" t="s">
        <v>16</v>
      </c>
      <c r="N784" s="7">
        <v>4</v>
      </c>
      <c r="O784" s="6" t="s">
        <v>24</v>
      </c>
      <c r="P784" s="6" t="s">
        <v>24</v>
      </c>
      <c r="Q784" s="7">
        <v>44</v>
      </c>
      <c r="R784" s="7" t="b">
        <v>1</v>
      </c>
      <c r="S784" s="7" t="b">
        <v>1</v>
      </c>
      <c r="T784" s="7" t="b">
        <v>1</v>
      </c>
      <c r="U784" s="11">
        <v>37</v>
      </c>
      <c r="V784" s="11"/>
      <c r="W784" s="12">
        <v>1.5</v>
      </c>
      <c r="X784" s="12">
        <f t="shared" si="147"/>
        <v>1.3</v>
      </c>
      <c r="Y784" s="13"/>
      <c r="Z784" s="7">
        <f t="shared" si="150"/>
        <v>0</v>
      </c>
      <c r="AA784">
        <f t="shared" si="151"/>
        <v>10</v>
      </c>
      <c r="AB784">
        <f t="shared" si="152"/>
        <v>0</v>
      </c>
      <c r="AC784">
        <f t="shared" si="153"/>
        <v>0</v>
      </c>
      <c r="AD784" s="7">
        <f t="shared" si="154"/>
        <v>60</v>
      </c>
      <c r="AE784" s="7" t="str">
        <f t="shared" si="155"/>
        <v>HT Under 1.5 Goals</v>
      </c>
      <c r="AF784" s="14"/>
      <c r="AG784" s="14" t="str">
        <f t="shared" si="156"/>
        <v>HT Under 1.5 Goals</v>
      </c>
      <c r="AH784" s="14" t="str">
        <f t="shared" si="157"/>
        <v>WON</v>
      </c>
      <c r="AI784" s="14"/>
      <c r="AJ784" s="14" t="str">
        <f t="shared" si="148"/>
        <v>WON</v>
      </c>
      <c r="AL784" s="7" t="str">
        <f t="shared" si="158"/>
        <v>…</v>
      </c>
      <c r="AM784" s="21">
        <f t="shared" si="149"/>
        <v>56</v>
      </c>
    </row>
    <row r="785" spans="3:39">
      <c r="C785" t="s">
        <v>11</v>
      </c>
      <c r="D785" s="10" t="s">
        <v>231</v>
      </c>
      <c r="E785" s="6" t="s">
        <v>108</v>
      </c>
      <c r="F785" s="10" t="s">
        <v>697</v>
      </c>
      <c r="G785" s="7" t="s">
        <v>4</v>
      </c>
      <c r="H785" s="10" t="s">
        <v>343</v>
      </c>
      <c r="I785" s="7">
        <v>30</v>
      </c>
      <c r="J785" s="7">
        <v>46</v>
      </c>
      <c r="K785" s="7">
        <v>24</v>
      </c>
      <c r="L785" s="7" t="s">
        <v>16</v>
      </c>
      <c r="M785" s="7">
        <v>1</v>
      </c>
      <c r="N785" s="7">
        <v>6</v>
      </c>
      <c r="O785" s="6" t="s">
        <v>24</v>
      </c>
      <c r="P785" s="6" t="s">
        <v>120</v>
      </c>
      <c r="Q785" s="7">
        <v>46</v>
      </c>
      <c r="R785" s="7" t="b">
        <v>1</v>
      </c>
      <c r="S785" s="7" t="s">
        <v>19</v>
      </c>
      <c r="T785" s="7" t="b">
        <v>1</v>
      </c>
      <c r="U785" s="11">
        <v>65</v>
      </c>
      <c r="V785" s="11" t="s">
        <v>42</v>
      </c>
      <c r="W785" s="12">
        <v>1.55</v>
      </c>
      <c r="X785" s="12">
        <f t="shared" si="147"/>
        <v>1.3</v>
      </c>
      <c r="Y785" s="13"/>
      <c r="Z785" s="7">
        <f t="shared" si="150"/>
        <v>0</v>
      </c>
      <c r="AA785">
        <f t="shared" si="151"/>
        <v>10</v>
      </c>
      <c r="AB785">
        <f t="shared" si="152"/>
        <v>10</v>
      </c>
      <c r="AC785">
        <f t="shared" si="153"/>
        <v>5</v>
      </c>
      <c r="AD785" s="7">
        <f t="shared" si="154"/>
        <v>75</v>
      </c>
      <c r="AE785" s="7" t="str">
        <f t="shared" si="155"/>
        <v>HT Under 1.5 Goals</v>
      </c>
      <c r="AF785" s="14"/>
      <c r="AG785" s="14" t="str">
        <f t="shared" si="156"/>
        <v>HT Under 1.5 Goals</v>
      </c>
      <c r="AH785" s="14" t="str">
        <f t="shared" si="157"/>
        <v>WON</v>
      </c>
      <c r="AI785" s="14"/>
      <c r="AJ785" s="14" t="str">
        <f t="shared" si="148"/>
        <v>WON</v>
      </c>
      <c r="AL785" s="7" t="str">
        <f t="shared" si="158"/>
        <v>…</v>
      </c>
      <c r="AM785" s="21">
        <f t="shared" si="149"/>
        <v>62</v>
      </c>
    </row>
    <row r="786" spans="3:39">
      <c r="C786" t="s">
        <v>11</v>
      </c>
      <c r="D786" s="10" t="s">
        <v>231</v>
      </c>
      <c r="E786" s="6" t="s">
        <v>108</v>
      </c>
      <c r="F786" s="10" t="s">
        <v>321</v>
      </c>
      <c r="G786" s="7" t="s">
        <v>4</v>
      </c>
      <c r="H786" s="10" t="s">
        <v>328</v>
      </c>
      <c r="I786" s="7">
        <v>29</v>
      </c>
      <c r="J786" s="7">
        <v>46</v>
      </c>
      <c r="K786" s="7">
        <v>25</v>
      </c>
      <c r="L786" s="7" t="s">
        <v>16</v>
      </c>
      <c r="M786" s="7">
        <v>2</v>
      </c>
      <c r="N786" s="7">
        <v>4</v>
      </c>
      <c r="O786" s="6" t="s">
        <v>24</v>
      </c>
      <c r="P786" s="6" t="s">
        <v>75</v>
      </c>
      <c r="Q786" s="7">
        <v>46</v>
      </c>
      <c r="R786" s="7" t="b">
        <v>1</v>
      </c>
      <c r="S786" s="7" t="s">
        <v>19</v>
      </c>
      <c r="T786" s="7" t="b">
        <v>1</v>
      </c>
      <c r="U786" s="11">
        <v>72</v>
      </c>
      <c r="V786" s="11" t="s">
        <v>42</v>
      </c>
      <c r="W786" s="12">
        <v>1.5</v>
      </c>
      <c r="X786" s="12">
        <f t="shared" si="147"/>
        <v>1.3</v>
      </c>
      <c r="Y786" s="13"/>
      <c r="Z786" s="7">
        <f t="shared" si="150"/>
        <v>0</v>
      </c>
      <c r="AA786">
        <f t="shared" si="151"/>
        <v>10</v>
      </c>
      <c r="AB786">
        <f t="shared" si="152"/>
        <v>10</v>
      </c>
      <c r="AC786">
        <f t="shared" si="153"/>
        <v>5</v>
      </c>
      <c r="AD786" s="7">
        <f t="shared" si="154"/>
        <v>75</v>
      </c>
      <c r="AE786" s="7" t="str">
        <f t="shared" si="155"/>
        <v>HT Under 1.5 Goals</v>
      </c>
      <c r="AF786" s="14"/>
      <c r="AG786" s="14" t="str">
        <f t="shared" si="156"/>
        <v>HT Under 1.5 Goals</v>
      </c>
      <c r="AH786" s="14" t="str">
        <f t="shared" si="157"/>
        <v>WON</v>
      </c>
      <c r="AI786" s="14"/>
      <c r="AJ786" s="14" t="str">
        <f t="shared" si="148"/>
        <v>WON</v>
      </c>
      <c r="AL786" s="7" t="str">
        <f t="shared" si="158"/>
        <v>…</v>
      </c>
      <c r="AM786" s="21">
        <f t="shared" si="149"/>
        <v>65.400000000000006</v>
      </c>
    </row>
    <row r="787" spans="3:39">
      <c r="C787" t="s">
        <v>11</v>
      </c>
      <c r="D787" s="10" t="s">
        <v>231</v>
      </c>
      <c r="E787" s="6" t="s">
        <v>108</v>
      </c>
      <c r="F787" s="10" t="s">
        <v>944</v>
      </c>
      <c r="G787" s="7" t="s">
        <v>4</v>
      </c>
      <c r="H787" s="10" t="s">
        <v>698</v>
      </c>
      <c r="I787" s="7">
        <v>17</v>
      </c>
      <c r="J787" s="7">
        <v>65</v>
      </c>
      <c r="K787" s="7">
        <v>18</v>
      </c>
      <c r="L787" s="7" t="s">
        <v>16</v>
      </c>
      <c r="M787" s="7" t="s">
        <v>16</v>
      </c>
      <c r="N787" s="7">
        <v>1</v>
      </c>
      <c r="O787" s="6" t="s">
        <v>47</v>
      </c>
      <c r="P787" s="6" t="s">
        <v>301</v>
      </c>
      <c r="Q787" s="7" t="b">
        <v>1</v>
      </c>
      <c r="R787" s="7" t="b">
        <v>1</v>
      </c>
      <c r="S787" s="7" t="b">
        <v>1</v>
      </c>
      <c r="T787" s="7" t="b">
        <v>1</v>
      </c>
      <c r="U787" s="11">
        <v>40</v>
      </c>
      <c r="V787" s="11" t="s">
        <v>20</v>
      </c>
      <c r="W787" s="12">
        <v>1.55</v>
      </c>
      <c r="X787" s="12">
        <f t="shared" si="147"/>
        <v>1.3</v>
      </c>
      <c r="Y787" s="13"/>
      <c r="Z787" s="7">
        <f t="shared" si="150"/>
        <v>10</v>
      </c>
      <c r="AA787">
        <f t="shared" si="151"/>
        <v>10</v>
      </c>
      <c r="AB787">
        <f t="shared" si="152"/>
        <v>0</v>
      </c>
      <c r="AC787">
        <f t="shared" si="153"/>
        <v>10</v>
      </c>
      <c r="AD787" s="7">
        <f t="shared" si="154"/>
        <v>80</v>
      </c>
      <c r="AE787" s="7" t="str">
        <f t="shared" si="155"/>
        <v>HT Under 1.5 Goals</v>
      </c>
      <c r="AF787" s="14"/>
      <c r="AG787" s="14" t="str">
        <f t="shared" si="156"/>
        <v>HT Under 1.5 Goals</v>
      </c>
      <c r="AH787" s="14" t="str">
        <f t="shared" si="157"/>
        <v>WON</v>
      </c>
      <c r="AI787" s="14"/>
      <c r="AJ787" s="14" t="str">
        <f t="shared" si="148"/>
        <v>WON</v>
      </c>
      <c r="AL787" s="7" t="str">
        <f t="shared" si="158"/>
        <v>Prime</v>
      </c>
      <c r="AM787" s="21">
        <f t="shared" si="149"/>
        <v>79.3125</v>
      </c>
    </row>
    <row r="788" spans="3:39">
      <c r="C788" t="s">
        <v>11</v>
      </c>
      <c r="D788" s="10" t="s">
        <v>231</v>
      </c>
      <c r="E788" s="6" t="s">
        <v>108</v>
      </c>
      <c r="F788" s="10" t="s">
        <v>654</v>
      </c>
      <c r="G788" s="7" t="s">
        <v>4</v>
      </c>
      <c r="H788" s="10" t="s">
        <v>690</v>
      </c>
      <c r="I788" s="7">
        <v>31</v>
      </c>
      <c r="J788" s="7">
        <v>54</v>
      </c>
      <c r="K788" s="7">
        <v>14</v>
      </c>
      <c r="L788" s="7" t="s">
        <v>16</v>
      </c>
      <c r="M788" s="7">
        <v>1</v>
      </c>
      <c r="N788" s="7">
        <v>17</v>
      </c>
      <c r="O788" s="6" t="s">
        <v>47</v>
      </c>
      <c r="P788" s="6" t="s">
        <v>75</v>
      </c>
      <c r="Q788" s="7" t="b">
        <v>1</v>
      </c>
      <c r="R788" s="7" t="b">
        <v>1</v>
      </c>
      <c r="S788" s="7" t="s">
        <v>19</v>
      </c>
      <c r="T788" s="7" t="s">
        <v>19</v>
      </c>
      <c r="U788" s="11">
        <v>67</v>
      </c>
      <c r="V788" s="11" t="s">
        <v>42</v>
      </c>
      <c r="W788" s="12">
        <v>1.5</v>
      </c>
      <c r="X788" s="12">
        <f t="shared" si="147"/>
        <v>1.3</v>
      </c>
      <c r="Y788" s="13"/>
      <c r="Z788" s="7">
        <f t="shared" si="150"/>
        <v>10</v>
      </c>
      <c r="AA788">
        <f t="shared" si="151"/>
        <v>0</v>
      </c>
      <c r="AB788">
        <f t="shared" si="152"/>
        <v>10</v>
      </c>
      <c r="AC788">
        <f t="shared" si="153"/>
        <v>5</v>
      </c>
      <c r="AD788" s="7">
        <f t="shared" si="154"/>
        <v>75</v>
      </c>
      <c r="AE788" s="7" t="str">
        <f t="shared" si="155"/>
        <v>HT Under 1.5 Goals</v>
      </c>
      <c r="AF788" s="14"/>
      <c r="AG788" s="14" t="str">
        <f t="shared" si="156"/>
        <v>HT Under 1.5 Goals</v>
      </c>
      <c r="AH788" s="14" t="str">
        <f t="shared" si="157"/>
        <v>WON</v>
      </c>
      <c r="AI788" s="14"/>
      <c r="AJ788" s="14" t="str">
        <f t="shared" si="148"/>
        <v>WON</v>
      </c>
      <c r="AL788" s="7" t="str">
        <f t="shared" si="158"/>
        <v>…</v>
      </c>
      <c r="AM788" s="21">
        <f t="shared" si="149"/>
        <v>70.275000000000006</v>
      </c>
    </row>
    <row r="789" spans="3:39">
      <c r="C789" t="s">
        <v>11</v>
      </c>
      <c r="D789" s="10" t="s">
        <v>231</v>
      </c>
      <c r="E789" s="6" t="s">
        <v>108</v>
      </c>
      <c r="F789" s="10" t="s">
        <v>1121</v>
      </c>
      <c r="G789" s="7" t="s">
        <v>4</v>
      </c>
      <c r="H789" s="10" t="s">
        <v>688</v>
      </c>
      <c r="I789" s="7">
        <v>19</v>
      </c>
      <c r="J789" s="7">
        <v>56</v>
      </c>
      <c r="K789" s="7">
        <v>24</v>
      </c>
      <c r="L789" s="7" t="s">
        <v>16</v>
      </c>
      <c r="M789" s="7" t="s">
        <v>16</v>
      </c>
      <c r="N789" s="7">
        <v>5</v>
      </c>
      <c r="O789" s="6" t="s">
        <v>24</v>
      </c>
      <c r="P789" s="6" t="s">
        <v>120</v>
      </c>
      <c r="Q789" s="7" t="b">
        <v>1</v>
      </c>
      <c r="R789" s="7" t="b">
        <v>1</v>
      </c>
      <c r="S789" s="7" t="b">
        <v>1</v>
      </c>
      <c r="T789" s="7" t="b">
        <v>1</v>
      </c>
      <c r="U789" s="11">
        <v>80</v>
      </c>
      <c r="V789" s="11" t="s">
        <v>20</v>
      </c>
      <c r="W789" s="12">
        <v>1.6</v>
      </c>
      <c r="X789" s="12">
        <f t="shared" si="147"/>
        <v>1.3</v>
      </c>
      <c r="Y789" s="13"/>
      <c r="Z789" s="7">
        <f t="shared" si="150"/>
        <v>10</v>
      </c>
      <c r="AA789">
        <f t="shared" si="151"/>
        <v>10</v>
      </c>
      <c r="AB789">
        <f t="shared" si="152"/>
        <v>10</v>
      </c>
      <c r="AC789">
        <f t="shared" si="153"/>
        <v>10</v>
      </c>
      <c r="AD789" s="7">
        <f t="shared" si="154"/>
        <v>90</v>
      </c>
      <c r="AE789" s="7" t="str">
        <f t="shared" si="155"/>
        <v>HT Under 1.5 Goals</v>
      </c>
      <c r="AF789" s="14"/>
      <c r="AG789" s="14" t="str">
        <f t="shared" si="156"/>
        <v>HT Under 1.5 Goals</v>
      </c>
      <c r="AH789" s="14" t="str">
        <f t="shared" si="157"/>
        <v>WON</v>
      </c>
      <c r="AI789" s="14"/>
      <c r="AJ789" s="14" t="str">
        <f t="shared" si="148"/>
        <v>WON</v>
      </c>
      <c r="AL789" s="7" t="str">
        <f t="shared" si="158"/>
        <v>Prime</v>
      </c>
      <c r="AM789" s="21">
        <f t="shared" si="149"/>
        <v>88.5</v>
      </c>
    </row>
    <row r="790" spans="3:39">
      <c r="C790" t="s">
        <v>11</v>
      </c>
      <c r="D790" s="10" t="s">
        <v>231</v>
      </c>
      <c r="E790" s="6" t="s">
        <v>108</v>
      </c>
      <c r="F790" s="10" t="s">
        <v>329</v>
      </c>
      <c r="G790" s="7" t="s">
        <v>4</v>
      </c>
      <c r="H790" s="10" t="s">
        <v>657</v>
      </c>
      <c r="I790" s="7">
        <v>12</v>
      </c>
      <c r="J790" s="7">
        <v>66</v>
      </c>
      <c r="K790" s="7">
        <v>22</v>
      </c>
      <c r="L790" s="7" t="s">
        <v>16</v>
      </c>
      <c r="M790" s="7" t="s">
        <v>16</v>
      </c>
      <c r="N790" s="7">
        <v>10</v>
      </c>
      <c r="O790" s="6" t="s">
        <v>24</v>
      </c>
      <c r="P790" s="6" t="s">
        <v>69</v>
      </c>
      <c r="Q790" s="7" t="b">
        <v>1</v>
      </c>
      <c r="R790" s="7" t="b">
        <v>1</v>
      </c>
      <c r="S790" s="7" t="b">
        <v>1</v>
      </c>
      <c r="T790" s="7" t="s">
        <v>19</v>
      </c>
      <c r="U790" s="11">
        <v>72</v>
      </c>
      <c r="V790" s="11" t="s">
        <v>20</v>
      </c>
      <c r="W790" s="12">
        <v>1.6</v>
      </c>
      <c r="X790" s="12">
        <f t="shared" si="147"/>
        <v>1.3</v>
      </c>
      <c r="Y790" s="13"/>
      <c r="Z790" s="7">
        <f t="shared" si="150"/>
        <v>10</v>
      </c>
      <c r="AA790">
        <f t="shared" si="151"/>
        <v>5</v>
      </c>
      <c r="AB790">
        <f t="shared" si="152"/>
        <v>10</v>
      </c>
      <c r="AC790">
        <f t="shared" si="153"/>
        <v>10</v>
      </c>
      <c r="AD790" s="7">
        <f t="shared" si="154"/>
        <v>85</v>
      </c>
      <c r="AE790" s="7" t="str">
        <f t="shared" si="155"/>
        <v>HT Under 1.5 Goals</v>
      </c>
      <c r="AF790" s="14"/>
      <c r="AG790" s="14" t="str">
        <f t="shared" si="156"/>
        <v>HT Under 1.5 Goals</v>
      </c>
      <c r="AH790" s="14" t="str">
        <f t="shared" si="157"/>
        <v>WON</v>
      </c>
      <c r="AI790" s="14"/>
      <c r="AJ790" s="14" t="str">
        <f t="shared" si="148"/>
        <v>WON</v>
      </c>
      <c r="AL790" s="7" t="str">
        <f t="shared" si="158"/>
        <v>Prime</v>
      </c>
      <c r="AM790" s="21">
        <f t="shared" si="149"/>
        <v>85.025000000000006</v>
      </c>
    </row>
    <row r="791" spans="3:39">
      <c r="C791" t="s">
        <v>11</v>
      </c>
      <c r="D791" s="10" t="s">
        <v>846</v>
      </c>
      <c r="E791" s="6" t="s">
        <v>115</v>
      </c>
      <c r="F791" s="10" t="s">
        <v>1122</v>
      </c>
      <c r="G791" s="7" t="s">
        <v>4</v>
      </c>
      <c r="H791" s="10" t="s">
        <v>847</v>
      </c>
      <c r="I791" s="7">
        <v>26</v>
      </c>
      <c r="J791" s="7">
        <v>49</v>
      </c>
      <c r="K791" s="7">
        <v>26</v>
      </c>
      <c r="L791" s="7" t="s">
        <v>16</v>
      </c>
      <c r="M791" s="7">
        <v>1</v>
      </c>
      <c r="N791" s="7">
        <v>0</v>
      </c>
      <c r="O791" s="6" t="s">
        <v>24</v>
      </c>
      <c r="P791" s="6" t="s">
        <v>17</v>
      </c>
      <c r="Q791" s="7">
        <v>49</v>
      </c>
      <c r="R791" s="7" t="b">
        <v>1</v>
      </c>
      <c r="S791" s="7" t="s">
        <v>19</v>
      </c>
      <c r="T791" s="7" t="b">
        <v>1</v>
      </c>
      <c r="U791" s="11">
        <v>50</v>
      </c>
      <c r="V791" s="11" t="s">
        <v>48</v>
      </c>
      <c r="W791" s="12">
        <v>1.65</v>
      </c>
      <c r="X791" s="12">
        <f t="shared" si="147"/>
        <v>1.35</v>
      </c>
      <c r="Y791" s="13"/>
      <c r="Z791" s="7">
        <f t="shared" si="150"/>
        <v>0</v>
      </c>
      <c r="AA791">
        <f t="shared" si="151"/>
        <v>10</v>
      </c>
      <c r="AB791">
        <f t="shared" si="152"/>
        <v>5</v>
      </c>
      <c r="AC791">
        <f t="shared" si="153"/>
        <v>0</v>
      </c>
      <c r="AD791" s="7">
        <f t="shared" si="154"/>
        <v>65</v>
      </c>
      <c r="AE791" s="7" t="str">
        <f t="shared" si="155"/>
        <v>HT Under 1.5 Goals</v>
      </c>
      <c r="AF791" s="14"/>
      <c r="AG791" s="14" t="str">
        <f t="shared" si="156"/>
        <v>HT Under 1.5 Goals</v>
      </c>
      <c r="AH791" s="14" t="str">
        <f t="shared" si="157"/>
        <v>WON</v>
      </c>
      <c r="AI791" s="14"/>
      <c r="AJ791" s="14" t="str">
        <f t="shared" si="148"/>
        <v>WON</v>
      </c>
      <c r="AL791" s="7" t="str">
        <f t="shared" si="158"/>
        <v>…</v>
      </c>
      <c r="AM791" s="21">
        <f t="shared" si="149"/>
        <v>65</v>
      </c>
    </row>
    <row r="792" spans="3:39">
      <c r="C792" t="s">
        <v>11</v>
      </c>
      <c r="D792" s="10" t="s">
        <v>1004</v>
      </c>
      <c r="E792" s="6" t="s">
        <v>115</v>
      </c>
      <c r="F792" s="10" t="s">
        <v>1123</v>
      </c>
      <c r="G792" s="7" t="s">
        <v>4</v>
      </c>
      <c r="H792" s="10" t="s">
        <v>1124</v>
      </c>
      <c r="I792" s="7">
        <v>20</v>
      </c>
      <c r="J792" s="7">
        <v>60</v>
      </c>
      <c r="K792" s="7">
        <v>20</v>
      </c>
      <c r="L792" s="7" t="s">
        <v>16</v>
      </c>
      <c r="M792" s="7">
        <v>1</v>
      </c>
      <c r="N792" s="7">
        <v>0</v>
      </c>
      <c r="O792" s="6" t="s">
        <v>120</v>
      </c>
      <c r="P792" s="6" t="s">
        <v>299</v>
      </c>
      <c r="Q792" s="7" t="b">
        <v>1</v>
      </c>
      <c r="R792" s="7" t="b">
        <v>1</v>
      </c>
      <c r="S792" s="7" t="s">
        <v>19</v>
      </c>
      <c r="T792" s="7" t="b">
        <v>1</v>
      </c>
      <c r="U792" s="11">
        <v>65</v>
      </c>
      <c r="V792" s="11"/>
      <c r="W792" s="12">
        <v>1.65</v>
      </c>
      <c r="X792" s="12">
        <f t="shared" si="147"/>
        <v>1.35</v>
      </c>
      <c r="Y792" s="13"/>
      <c r="Z792" s="7">
        <f t="shared" si="150"/>
        <v>10</v>
      </c>
      <c r="AA792">
        <f t="shared" si="151"/>
        <v>10</v>
      </c>
      <c r="AB792">
        <f t="shared" si="152"/>
        <v>10</v>
      </c>
      <c r="AC792">
        <f t="shared" si="153"/>
        <v>0</v>
      </c>
      <c r="AD792" s="7">
        <f t="shared" si="154"/>
        <v>80</v>
      </c>
      <c r="AE792" s="7" t="str">
        <f t="shared" si="155"/>
        <v>HT Under 1.5 Goals</v>
      </c>
      <c r="AF792" s="14"/>
      <c r="AG792" s="14" t="str">
        <f t="shared" si="156"/>
        <v>HT Under 1.5 Goals</v>
      </c>
      <c r="AH792" s="14" t="str">
        <f t="shared" si="157"/>
        <v>WON</v>
      </c>
      <c r="AI792" s="14"/>
      <c r="AJ792" s="14" t="str">
        <f t="shared" si="148"/>
        <v>WON</v>
      </c>
      <c r="AL792" s="7" t="str">
        <f t="shared" si="158"/>
        <v>Prime</v>
      </c>
      <c r="AM792" s="21">
        <f t="shared" si="149"/>
        <v>86.75</v>
      </c>
    </row>
    <row r="793" spans="3:39">
      <c r="C793" t="s">
        <v>11</v>
      </c>
      <c r="D793" s="10" t="s">
        <v>121</v>
      </c>
      <c r="E793" s="6" t="s">
        <v>115</v>
      </c>
      <c r="F793" s="10" t="s">
        <v>750</v>
      </c>
      <c r="G793" s="7" t="s">
        <v>4</v>
      </c>
      <c r="H793" s="10" t="s">
        <v>820</v>
      </c>
      <c r="I793" s="7">
        <v>39</v>
      </c>
      <c r="J793" s="7">
        <v>44</v>
      </c>
      <c r="K793" s="7">
        <v>17</v>
      </c>
      <c r="L793" s="7" t="s">
        <v>16</v>
      </c>
      <c r="M793" s="7" t="s">
        <v>16</v>
      </c>
      <c r="N793" s="7">
        <v>22</v>
      </c>
      <c r="O793" s="6" t="s">
        <v>120</v>
      </c>
      <c r="P793" s="6" t="s">
        <v>305</v>
      </c>
      <c r="Q793" s="7">
        <v>44</v>
      </c>
      <c r="R793" s="7" t="b">
        <v>1</v>
      </c>
      <c r="S793" s="7" t="b">
        <v>1</v>
      </c>
      <c r="T793" s="7" t="s">
        <v>19</v>
      </c>
      <c r="U793" s="11">
        <v>67</v>
      </c>
      <c r="V793" s="11" t="s">
        <v>20</v>
      </c>
      <c r="W793" s="12">
        <v>1.55</v>
      </c>
      <c r="X793" s="12">
        <f t="shared" si="147"/>
        <v>1.3</v>
      </c>
      <c r="Y793" s="13"/>
      <c r="Z793" s="7">
        <f t="shared" si="150"/>
        <v>0</v>
      </c>
      <c r="AA793">
        <f t="shared" si="151"/>
        <v>0</v>
      </c>
      <c r="AB793">
        <f t="shared" si="152"/>
        <v>10</v>
      </c>
      <c r="AC793">
        <f t="shared" si="153"/>
        <v>10</v>
      </c>
      <c r="AD793" s="7">
        <f t="shared" si="154"/>
        <v>70</v>
      </c>
      <c r="AE793" s="7" t="str">
        <f t="shared" si="155"/>
        <v>HT Under 1.5 Goals</v>
      </c>
      <c r="AF793" s="14"/>
      <c r="AG793" s="14" t="str">
        <f t="shared" si="156"/>
        <v>HT Under 1.5 Goals</v>
      </c>
      <c r="AH793" s="14" t="str">
        <f t="shared" si="157"/>
        <v>WON</v>
      </c>
      <c r="AI793" s="14"/>
      <c r="AJ793" s="14" t="str">
        <f t="shared" si="148"/>
        <v>WON</v>
      </c>
      <c r="AL793" s="7" t="str">
        <f t="shared" si="158"/>
        <v>…</v>
      </c>
      <c r="AM793" s="21">
        <f t="shared" si="149"/>
        <v>58.4</v>
      </c>
    </row>
    <row r="794" spans="3:39">
      <c r="D794" s="10" t="s">
        <v>397</v>
      </c>
      <c r="E794" s="6" t="s">
        <v>115</v>
      </c>
      <c r="F794" s="10" t="s">
        <v>1125</v>
      </c>
      <c r="G794" s="7" t="s">
        <v>4</v>
      </c>
      <c r="H794" s="10" t="s">
        <v>1126</v>
      </c>
      <c r="I794" s="7">
        <v>27</v>
      </c>
      <c r="J794" s="7">
        <v>48</v>
      </c>
      <c r="K794" s="7">
        <v>25</v>
      </c>
      <c r="L794" s="7" t="s">
        <v>16</v>
      </c>
      <c r="M794" s="7" t="s">
        <v>16</v>
      </c>
      <c r="N794" s="7">
        <v>2</v>
      </c>
      <c r="O794" s="6" t="s">
        <v>69</v>
      </c>
      <c r="P794" s="6" t="s">
        <v>96</v>
      </c>
      <c r="Q794" s="7">
        <v>48</v>
      </c>
      <c r="R794" s="7" t="b">
        <v>1</v>
      </c>
      <c r="S794" s="7" t="b">
        <v>1</v>
      </c>
      <c r="T794" s="7" t="b">
        <v>1</v>
      </c>
      <c r="U794" s="11">
        <v>54</v>
      </c>
      <c r="V794" s="11" t="s">
        <v>20</v>
      </c>
      <c r="W794" s="12">
        <v>1.6</v>
      </c>
      <c r="X794" s="12">
        <f t="shared" si="147"/>
        <v>1.3</v>
      </c>
      <c r="Y794" s="13"/>
      <c r="Z794" s="7">
        <f t="shared" si="150"/>
        <v>0</v>
      </c>
      <c r="AA794">
        <f t="shared" si="151"/>
        <v>10</v>
      </c>
      <c r="AB794">
        <f t="shared" si="152"/>
        <v>5</v>
      </c>
      <c r="AC794">
        <f t="shared" si="153"/>
        <v>10</v>
      </c>
      <c r="AD794" s="7">
        <f t="shared" si="154"/>
        <v>75</v>
      </c>
      <c r="AE794" s="7" t="str">
        <f t="shared" si="155"/>
        <v>HT Under 1.5 Goals</v>
      </c>
      <c r="AF794" s="14"/>
      <c r="AG794" s="14" t="str">
        <f t="shared" si="156"/>
        <v>HT Over 0.5 Goals</v>
      </c>
      <c r="AH794" s="14" t="str">
        <f t="shared" si="157"/>
        <v>LOST</v>
      </c>
      <c r="AI794" s="14"/>
      <c r="AJ794" s="14" t="str">
        <f t="shared" si="148"/>
        <v>LOST</v>
      </c>
      <c r="AL794" s="7" t="str">
        <f t="shared" si="158"/>
        <v>…</v>
      </c>
      <c r="AM794" s="21">
        <f t="shared" si="149"/>
        <v>68.8</v>
      </c>
    </row>
    <row r="795" spans="3:39">
      <c r="D795" s="10" t="s">
        <v>1127</v>
      </c>
      <c r="E795" s="6" t="s">
        <v>115</v>
      </c>
      <c r="F795" s="10" t="s">
        <v>1128</v>
      </c>
      <c r="G795" s="7" t="s">
        <v>4</v>
      </c>
      <c r="H795" s="10" t="s">
        <v>862</v>
      </c>
      <c r="I795" s="7">
        <v>16</v>
      </c>
      <c r="J795" s="7">
        <v>60</v>
      </c>
      <c r="K795" s="7">
        <v>24</v>
      </c>
      <c r="L795" s="7" t="s">
        <v>16</v>
      </c>
      <c r="M795" s="7">
        <v>2</v>
      </c>
      <c r="N795" s="7">
        <v>8</v>
      </c>
      <c r="O795" s="6" t="s">
        <v>47</v>
      </c>
      <c r="P795" s="6" t="s">
        <v>69</v>
      </c>
      <c r="Q795" s="7" t="b">
        <v>1</v>
      </c>
      <c r="R795" s="7" t="b">
        <v>1</v>
      </c>
      <c r="S795" s="7" t="s">
        <v>19</v>
      </c>
      <c r="T795" s="7" t="s">
        <v>19</v>
      </c>
      <c r="U795" s="11">
        <v>52</v>
      </c>
      <c r="V795" s="11" t="s">
        <v>48</v>
      </c>
      <c r="W795" s="12">
        <v>1.65</v>
      </c>
      <c r="X795" s="12">
        <f t="shared" si="147"/>
        <v>1.35</v>
      </c>
      <c r="Y795" s="13"/>
      <c r="Z795" s="7">
        <f t="shared" si="150"/>
        <v>10</v>
      </c>
      <c r="AA795">
        <f t="shared" si="151"/>
        <v>5</v>
      </c>
      <c r="AB795">
        <f t="shared" si="152"/>
        <v>5</v>
      </c>
      <c r="AC795">
        <f t="shared" si="153"/>
        <v>0</v>
      </c>
      <c r="AD795" s="7">
        <f t="shared" si="154"/>
        <v>70</v>
      </c>
      <c r="AE795" s="7" t="str">
        <f t="shared" si="155"/>
        <v>HT Under 1.5 Goals</v>
      </c>
      <c r="AF795" s="14"/>
      <c r="AG795" s="14" t="str">
        <f t="shared" si="156"/>
        <v>HT Under 1.5 Goals</v>
      </c>
      <c r="AH795" s="14" t="str">
        <f t="shared" si="157"/>
        <v>WON</v>
      </c>
      <c r="AI795" s="14"/>
      <c r="AJ795" s="14" t="str">
        <f t="shared" si="148"/>
        <v>WON</v>
      </c>
      <c r="AL795" s="7" t="str">
        <f t="shared" si="158"/>
        <v>…</v>
      </c>
      <c r="AM795" s="21">
        <f t="shared" si="149"/>
        <v>76.150000000000006</v>
      </c>
    </row>
    <row r="796" spans="3:39">
      <c r="C796" t="s">
        <v>11</v>
      </c>
      <c r="D796" s="10" t="s">
        <v>394</v>
      </c>
      <c r="E796" s="6" t="s">
        <v>115</v>
      </c>
      <c r="F796" s="10" t="s">
        <v>395</v>
      </c>
      <c r="G796" s="7" t="s">
        <v>4</v>
      </c>
      <c r="H796" s="10" t="s">
        <v>780</v>
      </c>
      <c r="I796" s="7">
        <v>20</v>
      </c>
      <c r="J796" s="7">
        <v>55</v>
      </c>
      <c r="K796" s="7">
        <v>25</v>
      </c>
      <c r="L796" s="7" t="s">
        <v>16</v>
      </c>
      <c r="M796" s="7" t="s">
        <v>16</v>
      </c>
      <c r="N796" s="7">
        <v>5</v>
      </c>
      <c r="O796" s="6" t="s">
        <v>47</v>
      </c>
      <c r="P796" s="6" t="s">
        <v>298</v>
      </c>
      <c r="Q796" s="7" t="b">
        <v>1</v>
      </c>
      <c r="R796" s="7" t="b">
        <v>1</v>
      </c>
      <c r="S796" s="7" t="b">
        <v>1</v>
      </c>
      <c r="T796" s="7" t="b">
        <v>1</v>
      </c>
      <c r="U796" s="11">
        <v>55</v>
      </c>
      <c r="V796" s="11" t="s">
        <v>20</v>
      </c>
      <c r="W796" s="12">
        <v>1.7</v>
      </c>
      <c r="X796" s="12">
        <f t="shared" si="147"/>
        <v>1.35</v>
      </c>
      <c r="Y796" s="13"/>
      <c r="Z796" s="7">
        <f t="shared" si="150"/>
        <v>10</v>
      </c>
      <c r="AA796">
        <f t="shared" si="151"/>
        <v>10</v>
      </c>
      <c r="AB796">
        <f t="shared" si="152"/>
        <v>5</v>
      </c>
      <c r="AC796">
        <f t="shared" si="153"/>
        <v>10</v>
      </c>
      <c r="AD796" s="7">
        <f t="shared" si="154"/>
        <v>85</v>
      </c>
      <c r="AE796" s="7" t="str">
        <f t="shared" si="155"/>
        <v>HT Under 1.5 Goals</v>
      </c>
      <c r="AF796" s="14"/>
      <c r="AG796" s="14" t="str">
        <f t="shared" si="156"/>
        <v>HT Under 1.5 Goals</v>
      </c>
      <c r="AH796" s="14" t="str">
        <f t="shared" si="157"/>
        <v>WON</v>
      </c>
      <c r="AI796" s="14"/>
      <c r="AJ796" s="14" t="str">
        <f t="shared" si="148"/>
        <v>WON</v>
      </c>
      <c r="AL796" s="7" t="str">
        <f t="shared" si="158"/>
        <v>…</v>
      </c>
      <c r="AM796" s="21">
        <f t="shared" si="149"/>
        <v>83.1875</v>
      </c>
    </row>
    <row r="797" spans="3:39">
      <c r="C797" t="s">
        <v>11</v>
      </c>
      <c r="D797" s="10" t="s">
        <v>394</v>
      </c>
      <c r="E797" s="6" t="s">
        <v>115</v>
      </c>
      <c r="F797" s="10" t="s">
        <v>950</v>
      </c>
      <c r="G797" s="7" t="s">
        <v>4</v>
      </c>
      <c r="H797" s="10" t="s">
        <v>559</v>
      </c>
      <c r="I797" s="7">
        <v>33</v>
      </c>
      <c r="J797" s="7">
        <v>44</v>
      </c>
      <c r="K797" s="7">
        <v>23</v>
      </c>
      <c r="L797" s="7" t="s">
        <v>16</v>
      </c>
      <c r="M797" s="7" t="s">
        <v>16</v>
      </c>
      <c r="N797" s="7">
        <v>10</v>
      </c>
      <c r="O797" s="6" t="s">
        <v>96</v>
      </c>
      <c r="P797" s="6" t="s">
        <v>298</v>
      </c>
      <c r="Q797" s="7">
        <v>44</v>
      </c>
      <c r="R797" s="7" t="b">
        <v>1</v>
      </c>
      <c r="S797" s="7" t="b">
        <v>1</v>
      </c>
      <c r="T797" s="7" t="s">
        <v>19</v>
      </c>
      <c r="U797" s="11">
        <v>76</v>
      </c>
      <c r="V797" s="11" t="s">
        <v>42</v>
      </c>
      <c r="W797" s="12">
        <v>1.55</v>
      </c>
      <c r="X797" s="12">
        <f t="shared" si="147"/>
        <v>1.3</v>
      </c>
      <c r="Y797" s="13"/>
      <c r="Z797" s="7">
        <f t="shared" si="150"/>
        <v>0</v>
      </c>
      <c r="AA797">
        <f t="shared" si="151"/>
        <v>5</v>
      </c>
      <c r="AB797">
        <f t="shared" si="152"/>
        <v>10</v>
      </c>
      <c r="AC797">
        <f t="shared" si="153"/>
        <v>5</v>
      </c>
      <c r="AD797" s="7">
        <f t="shared" si="154"/>
        <v>70</v>
      </c>
      <c r="AE797" s="7" t="str">
        <f t="shared" si="155"/>
        <v>HT Under 1.5 Goals</v>
      </c>
      <c r="AF797" s="14"/>
      <c r="AG797" s="14" t="str">
        <f t="shared" si="156"/>
        <v>HT Over 0.5 Goals</v>
      </c>
      <c r="AH797" s="14" t="str">
        <f t="shared" si="157"/>
        <v>LOST</v>
      </c>
      <c r="AI797" s="14"/>
      <c r="AJ797" s="14" t="str">
        <f t="shared" si="148"/>
        <v>LOST</v>
      </c>
      <c r="AL797" s="7" t="str">
        <f t="shared" si="158"/>
        <v>…</v>
      </c>
      <c r="AM797" s="21">
        <f t="shared" si="149"/>
        <v>65.2</v>
      </c>
    </row>
    <row r="798" spans="3:39">
      <c r="C798" t="s">
        <v>11</v>
      </c>
      <c r="D798" s="10" t="s">
        <v>394</v>
      </c>
      <c r="E798" s="6" t="s">
        <v>115</v>
      </c>
      <c r="F798" s="10" t="s">
        <v>396</v>
      </c>
      <c r="G798" s="7" t="s">
        <v>4</v>
      </c>
      <c r="H798" s="10" t="s">
        <v>562</v>
      </c>
      <c r="I798" s="7">
        <v>36</v>
      </c>
      <c r="J798" s="7">
        <v>53</v>
      </c>
      <c r="K798" s="7">
        <v>11</v>
      </c>
      <c r="L798" s="7" t="s">
        <v>16</v>
      </c>
      <c r="M798" s="7">
        <v>1</v>
      </c>
      <c r="N798" s="7">
        <v>25</v>
      </c>
      <c r="O798" s="6" t="s">
        <v>120</v>
      </c>
      <c r="P798" s="6" t="s">
        <v>69</v>
      </c>
      <c r="Q798" s="7" t="b">
        <v>1</v>
      </c>
      <c r="R798" s="7" t="b">
        <v>1</v>
      </c>
      <c r="S798" s="7" t="s">
        <v>19</v>
      </c>
      <c r="T798" s="7" t="s">
        <v>19</v>
      </c>
      <c r="U798" s="11">
        <v>46</v>
      </c>
      <c r="V798" s="11" t="s">
        <v>48</v>
      </c>
      <c r="W798" s="12">
        <v>1.55</v>
      </c>
      <c r="X798" s="12">
        <f t="shared" si="147"/>
        <v>1.3</v>
      </c>
      <c r="Y798" s="13"/>
      <c r="Z798" s="7">
        <f t="shared" si="150"/>
        <v>10</v>
      </c>
      <c r="AA798">
        <f t="shared" si="151"/>
        <v>0</v>
      </c>
      <c r="AB798">
        <f t="shared" si="152"/>
        <v>0</v>
      </c>
      <c r="AC798">
        <f t="shared" si="153"/>
        <v>0</v>
      </c>
      <c r="AD798" s="7">
        <f t="shared" si="154"/>
        <v>60</v>
      </c>
      <c r="AE798" s="7" t="str">
        <f t="shared" si="155"/>
        <v>HT Under 1.5 Goals</v>
      </c>
      <c r="AF798" s="14"/>
      <c r="AG798" s="14" t="str">
        <f t="shared" si="156"/>
        <v>HT Under 1.5 Goals</v>
      </c>
      <c r="AH798" s="14" t="str">
        <f t="shared" si="157"/>
        <v>WON</v>
      </c>
      <c r="AI798" s="14"/>
      <c r="AJ798" s="14" t="str">
        <f t="shared" si="148"/>
        <v>WON</v>
      </c>
      <c r="AL798" s="7" t="str">
        <f t="shared" si="158"/>
        <v>…</v>
      </c>
      <c r="AM798" s="21">
        <f t="shared" si="149"/>
        <v>56.5625</v>
      </c>
    </row>
    <row r="799" spans="3:39">
      <c r="D799" s="10" t="s">
        <v>545</v>
      </c>
      <c r="E799" s="6" t="s">
        <v>115</v>
      </c>
      <c r="F799" s="10" t="s">
        <v>1129</v>
      </c>
      <c r="G799" s="7" t="s">
        <v>4</v>
      </c>
      <c r="H799" s="10" t="s">
        <v>955</v>
      </c>
      <c r="I799" s="7">
        <v>28</v>
      </c>
      <c r="J799" s="7">
        <v>54</v>
      </c>
      <c r="K799" s="7">
        <v>19</v>
      </c>
      <c r="L799" s="7" t="s">
        <v>16</v>
      </c>
      <c r="M799" s="7">
        <v>2</v>
      </c>
      <c r="N799" s="7">
        <v>9</v>
      </c>
      <c r="O799" s="6" t="s">
        <v>24</v>
      </c>
      <c r="P799" s="6" t="s">
        <v>75</v>
      </c>
      <c r="Q799" s="7" t="b">
        <v>1</v>
      </c>
      <c r="R799" s="7" t="b">
        <v>1</v>
      </c>
      <c r="S799" s="7" t="s">
        <v>19</v>
      </c>
      <c r="T799" s="7" t="s">
        <v>19</v>
      </c>
      <c r="U799" s="11">
        <v>72</v>
      </c>
      <c r="V799" s="11" t="s">
        <v>20</v>
      </c>
      <c r="W799" s="12">
        <v>1.55</v>
      </c>
      <c r="X799" s="12">
        <f t="shared" si="147"/>
        <v>1.3</v>
      </c>
      <c r="Y799" s="13"/>
      <c r="Z799" s="7">
        <f t="shared" si="150"/>
        <v>10</v>
      </c>
      <c r="AA799">
        <f t="shared" si="151"/>
        <v>5</v>
      </c>
      <c r="AB799">
        <f t="shared" si="152"/>
        <v>10</v>
      </c>
      <c r="AC799">
        <f t="shared" si="153"/>
        <v>10</v>
      </c>
      <c r="AD799" s="7">
        <f t="shared" si="154"/>
        <v>85</v>
      </c>
      <c r="AE799" s="7" t="str">
        <f t="shared" si="155"/>
        <v>HT Under 1.5 Goals</v>
      </c>
      <c r="AF799" s="14"/>
      <c r="AG799" s="14" t="str">
        <f t="shared" si="156"/>
        <v>HT Under 1.5 Goals</v>
      </c>
      <c r="AH799" s="14" t="str">
        <f t="shared" si="157"/>
        <v>WON</v>
      </c>
      <c r="AI799" s="14"/>
      <c r="AJ799" s="14" t="str">
        <f t="shared" si="148"/>
        <v>WON</v>
      </c>
      <c r="AL799" s="7" t="str">
        <f t="shared" si="158"/>
        <v>…</v>
      </c>
      <c r="AM799" s="21">
        <f t="shared" si="149"/>
        <v>77.275000000000006</v>
      </c>
    </row>
    <row r="800" spans="3:39">
      <c r="C800" t="s">
        <v>11</v>
      </c>
      <c r="D800" s="10" t="s">
        <v>124</v>
      </c>
      <c r="E800" s="6" t="s">
        <v>115</v>
      </c>
      <c r="F800" s="10" t="s">
        <v>253</v>
      </c>
      <c r="G800" s="7" t="s">
        <v>4</v>
      </c>
      <c r="H800" s="10" t="s">
        <v>878</v>
      </c>
      <c r="I800" s="7">
        <v>18</v>
      </c>
      <c r="J800" s="7">
        <v>65</v>
      </c>
      <c r="K800" s="7">
        <v>17</v>
      </c>
      <c r="L800" s="7" t="s">
        <v>16</v>
      </c>
      <c r="M800" s="7" t="s">
        <v>16</v>
      </c>
      <c r="N800" s="7">
        <v>1</v>
      </c>
      <c r="O800" s="6" t="s">
        <v>61</v>
      </c>
      <c r="P800" s="6" t="s">
        <v>303</v>
      </c>
      <c r="Q800" s="7" t="b">
        <v>1</v>
      </c>
      <c r="R800" s="7" t="b">
        <v>1</v>
      </c>
      <c r="S800" s="7" t="b">
        <v>1</v>
      </c>
      <c r="T800" s="7" t="b">
        <v>1</v>
      </c>
      <c r="U800" s="11">
        <v>70</v>
      </c>
      <c r="V800" s="11" t="s">
        <v>20</v>
      </c>
      <c r="W800" s="12">
        <v>1.4</v>
      </c>
      <c r="X800" s="12">
        <f t="shared" si="147"/>
        <v>1.25</v>
      </c>
      <c r="Y800" s="13"/>
      <c r="Z800" s="7">
        <f t="shared" si="150"/>
        <v>10</v>
      </c>
      <c r="AA800">
        <f t="shared" si="151"/>
        <v>10</v>
      </c>
      <c r="AB800">
        <f t="shared" si="152"/>
        <v>10</v>
      </c>
      <c r="AC800">
        <f t="shared" si="153"/>
        <v>10</v>
      </c>
      <c r="AD800" s="7">
        <f t="shared" si="154"/>
        <v>90</v>
      </c>
      <c r="AE800" s="7" t="str">
        <f t="shared" si="155"/>
        <v>HT Under 1.5 Goals</v>
      </c>
      <c r="AF800" s="14"/>
      <c r="AG800" s="14" t="str">
        <f t="shared" si="156"/>
        <v>HT Over 0.5 Goals</v>
      </c>
      <c r="AH800" s="14" t="str">
        <f t="shared" si="157"/>
        <v>LOST</v>
      </c>
      <c r="AI800" s="14"/>
      <c r="AJ800" s="14" t="str">
        <f t="shared" si="148"/>
        <v>LOST</v>
      </c>
      <c r="AL800" s="7" t="str">
        <f t="shared" si="158"/>
        <v>Prime</v>
      </c>
      <c r="AM800" s="21">
        <f t="shared" si="149"/>
        <v>93.3125</v>
      </c>
    </row>
    <row r="801" spans="3:39">
      <c r="C801" t="s">
        <v>11</v>
      </c>
      <c r="D801" s="10" t="s">
        <v>124</v>
      </c>
      <c r="E801" s="6" t="s">
        <v>115</v>
      </c>
      <c r="F801" s="10" t="s">
        <v>254</v>
      </c>
      <c r="G801" s="7" t="s">
        <v>4</v>
      </c>
      <c r="H801" s="10" t="s">
        <v>157</v>
      </c>
      <c r="I801" s="7">
        <v>32</v>
      </c>
      <c r="J801" s="7">
        <v>44</v>
      </c>
      <c r="K801" s="7">
        <v>23</v>
      </c>
      <c r="L801" s="7" t="s">
        <v>16</v>
      </c>
      <c r="M801" s="7" t="s">
        <v>16</v>
      </c>
      <c r="N801" s="7">
        <v>9</v>
      </c>
      <c r="O801" s="6" t="s">
        <v>69</v>
      </c>
      <c r="P801" s="6" t="s">
        <v>33</v>
      </c>
      <c r="Q801" s="7">
        <v>44</v>
      </c>
      <c r="R801" s="7" t="b">
        <v>1</v>
      </c>
      <c r="S801" s="7" t="b">
        <v>1</v>
      </c>
      <c r="T801" s="7" t="s">
        <v>19</v>
      </c>
      <c r="U801" s="11">
        <v>56</v>
      </c>
      <c r="V801" s="11" t="s">
        <v>20</v>
      </c>
      <c r="W801" s="12">
        <v>1.5</v>
      </c>
      <c r="X801" s="12">
        <f t="shared" si="147"/>
        <v>1.3</v>
      </c>
      <c r="Y801" s="13"/>
      <c r="Z801" s="7">
        <f t="shared" si="150"/>
        <v>0</v>
      </c>
      <c r="AA801">
        <f t="shared" si="151"/>
        <v>5</v>
      </c>
      <c r="AB801">
        <f t="shared" si="152"/>
        <v>5</v>
      </c>
      <c r="AC801">
        <f t="shared" si="153"/>
        <v>10</v>
      </c>
      <c r="AD801" s="7">
        <f t="shared" si="154"/>
        <v>70</v>
      </c>
      <c r="AE801" s="7" t="str">
        <f t="shared" si="155"/>
        <v>HT Under 1.5 Goals</v>
      </c>
      <c r="AF801" s="14"/>
      <c r="AG801" s="14" t="str">
        <f t="shared" si="156"/>
        <v>HT Over 0.5 Goals</v>
      </c>
      <c r="AH801" s="14" t="str">
        <f t="shared" si="157"/>
        <v>LOST</v>
      </c>
      <c r="AI801" s="14"/>
      <c r="AJ801" s="14" t="str">
        <f t="shared" si="148"/>
        <v>LOST</v>
      </c>
      <c r="AL801" s="7" t="str">
        <f t="shared" si="158"/>
        <v>…</v>
      </c>
      <c r="AM801" s="21">
        <f t="shared" si="149"/>
        <v>62.2</v>
      </c>
    </row>
    <row r="802" spans="3:39">
      <c r="C802" t="s">
        <v>11</v>
      </c>
      <c r="D802" s="10" t="s">
        <v>38</v>
      </c>
      <c r="E802" s="6" t="s">
        <v>115</v>
      </c>
      <c r="F802" s="10" t="s">
        <v>224</v>
      </c>
      <c r="G802" s="7" t="s">
        <v>4</v>
      </c>
      <c r="H802" s="10" t="s">
        <v>1130</v>
      </c>
      <c r="I802" s="7">
        <v>14</v>
      </c>
      <c r="J802" s="7">
        <v>50</v>
      </c>
      <c r="K802" s="7">
        <v>36</v>
      </c>
      <c r="L802" s="7" t="s">
        <v>16</v>
      </c>
      <c r="M802" s="7">
        <v>2</v>
      </c>
      <c r="N802" s="7">
        <v>22</v>
      </c>
      <c r="O802" s="6" t="s">
        <v>120</v>
      </c>
      <c r="P802" s="6" t="s">
        <v>120</v>
      </c>
      <c r="Q802" s="7">
        <v>50</v>
      </c>
      <c r="R802" s="7" t="b">
        <v>1</v>
      </c>
      <c r="S802" s="7" t="s">
        <v>19</v>
      </c>
      <c r="T802" s="7" t="s">
        <v>19</v>
      </c>
      <c r="U802" s="11">
        <v>50</v>
      </c>
      <c r="V802" s="11" t="s">
        <v>42</v>
      </c>
      <c r="W802" s="12">
        <v>1.65</v>
      </c>
      <c r="X802" s="12">
        <f t="shared" si="147"/>
        <v>1.35</v>
      </c>
      <c r="Y802" s="13"/>
      <c r="Z802" s="7">
        <f t="shared" si="150"/>
        <v>0</v>
      </c>
      <c r="AA802">
        <f t="shared" si="151"/>
        <v>0</v>
      </c>
      <c r="AB802">
        <f t="shared" si="152"/>
        <v>5</v>
      </c>
      <c r="AC802">
        <f t="shared" si="153"/>
        <v>5</v>
      </c>
      <c r="AD802" s="7">
        <f t="shared" si="154"/>
        <v>60</v>
      </c>
      <c r="AE802" s="7" t="str">
        <f t="shared" si="155"/>
        <v>HT Under 1.5 Goals</v>
      </c>
      <c r="AF802" s="14"/>
      <c r="AG802" s="14" t="str">
        <f t="shared" si="156"/>
        <v>HT Under 1.5 Goals</v>
      </c>
      <c r="AH802" s="14" t="str">
        <f t="shared" si="157"/>
        <v>WON</v>
      </c>
      <c r="AI802" s="14"/>
      <c r="AJ802" s="14" t="str">
        <f t="shared" si="148"/>
        <v>WON</v>
      </c>
      <c r="AL802" s="7" t="str">
        <f t="shared" si="158"/>
        <v>…</v>
      </c>
      <c r="AM802" s="21">
        <f t="shared" si="149"/>
        <v>65.625</v>
      </c>
    </row>
    <row r="803" spans="3:39">
      <c r="D803" s="10" t="s">
        <v>239</v>
      </c>
      <c r="E803" s="6" t="s">
        <v>240</v>
      </c>
      <c r="F803" s="10" t="s">
        <v>667</v>
      </c>
      <c r="G803" s="7" t="s">
        <v>4</v>
      </c>
      <c r="H803" s="10" t="s">
        <v>917</v>
      </c>
      <c r="I803" s="7">
        <v>8</v>
      </c>
      <c r="J803" s="7">
        <v>67</v>
      </c>
      <c r="K803" s="7">
        <v>25</v>
      </c>
      <c r="L803" s="7" t="s">
        <v>16</v>
      </c>
      <c r="M803" s="7">
        <v>2</v>
      </c>
      <c r="N803" s="7">
        <v>17</v>
      </c>
      <c r="O803" s="6" t="s">
        <v>24</v>
      </c>
      <c r="P803" s="6" t="s">
        <v>120</v>
      </c>
      <c r="Q803" s="7" t="b">
        <v>1</v>
      </c>
      <c r="R803" s="7" t="b">
        <v>1</v>
      </c>
      <c r="S803" s="7" t="s">
        <v>19</v>
      </c>
      <c r="T803" s="7" t="s">
        <v>19</v>
      </c>
      <c r="U803" s="11">
        <v>45</v>
      </c>
      <c r="V803" s="11" t="s">
        <v>20</v>
      </c>
      <c r="W803" s="12">
        <v>1.65</v>
      </c>
      <c r="X803" s="12">
        <f t="shared" si="147"/>
        <v>1.35</v>
      </c>
      <c r="Y803" s="13"/>
      <c r="Z803" s="7">
        <f t="shared" si="150"/>
        <v>10</v>
      </c>
      <c r="AA803">
        <f t="shared" si="151"/>
        <v>0</v>
      </c>
      <c r="AB803">
        <f t="shared" si="152"/>
        <v>0</v>
      </c>
      <c r="AC803">
        <f t="shared" si="153"/>
        <v>10</v>
      </c>
      <c r="AD803" s="7">
        <f t="shared" si="154"/>
        <v>70</v>
      </c>
      <c r="AE803" s="7" t="str">
        <f t="shared" si="155"/>
        <v>HT Under 1.5 Goals</v>
      </c>
      <c r="AF803" s="14"/>
      <c r="AG803" s="14" t="str">
        <f t="shared" si="156"/>
        <v>HT Under 1.5 Goals</v>
      </c>
      <c r="AH803" s="14" t="str">
        <f t="shared" si="157"/>
        <v>WON</v>
      </c>
      <c r="AI803" s="14"/>
      <c r="AJ803" s="14" t="str">
        <f t="shared" si="148"/>
        <v>WON</v>
      </c>
      <c r="AL803" s="7" t="str">
        <f t="shared" si="158"/>
        <v>…</v>
      </c>
      <c r="AM803" s="21">
        <f t="shared" si="149"/>
        <v>60.9375</v>
      </c>
    </row>
    <row r="804" spans="3:39">
      <c r="D804" s="10" t="s">
        <v>88</v>
      </c>
      <c r="E804" s="6" t="s">
        <v>135</v>
      </c>
      <c r="F804" s="10" t="s">
        <v>673</v>
      </c>
      <c r="G804" s="7" t="s">
        <v>4</v>
      </c>
      <c r="H804" s="10" t="s">
        <v>90</v>
      </c>
      <c r="I804" s="7">
        <v>32</v>
      </c>
      <c r="J804" s="7">
        <v>59</v>
      </c>
      <c r="K804" s="7">
        <v>10</v>
      </c>
      <c r="L804" s="7" t="s">
        <v>16</v>
      </c>
      <c r="M804" s="7">
        <v>1</v>
      </c>
      <c r="N804" s="7">
        <v>22</v>
      </c>
      <c r="O804" s="6" t="s">
        <v>24</v>
      </c>
      <c r="P804" s="6" t="s">
        <v>24</v>
      </c>
      <c r="Q804" s="7" t="b">
        <v>1</v>
      </c>
      <c r="R804" s="7" t="b">
        <v>1</v>
      </c>
      <c r="S804" s="7" t="s">
        <v>19</v>
      </c>
      <c r="T804" s="7" t="s">
        <v>19</v>
      </c>
      <c r="U804" s="11">
        <v>75</v>
      </c>
      <c r="V804" s="11" t="s">
        <v>20</v>
      </c>
      <c r="W804" s="12">
        <v>1.55</v>
      </c>
      <c r="X804" s="12">
        <f t="shared" si="147"/>
        <v>1.3</v>
      </c>
      <c r="Y804" s="13"/>
      <c r="Z804" s="7">
        <f t="shared" si="150"/>
        <v>10</v>
      </c>
      <c r="AA804">
        <f t="shared" si="151"/>
        <v>0</v>
      </c>
      <c r="AB804">
        <f t="shared" si="152"/>
        <v>10</v>
      </c>
      <c r="AC804">
        <f t="shared" si="153"/>
        <v>10</v>
      </c>
      <c r="AD804" s="7">
        <f t="shared" si="154"/>
        <v>80</v>
      </c>
      <c r="AE804" s="7" t="str">
        <f t="shared" si="155"/>
        <v>HT Under 1.5 Goals</v>
      </c>
      <c r="AF804" s="14"/>
      <c r="AG804" s="14" t="str">
        <f t="shared" si="156"/>
        <v>HT Under 1.5 Goals</v>
      </c>
      <c r="AH804" s="14" t="str">
        <f t="shared" si="157"/>
        <v>WON</v>
      </c>
      <c r="AI804" s="14"/>
      <c r="AJ804" s="14" t="str">
        <f t="shared" si="148"/>
        <v>WON</v>
      </c>
      <c r="AL804" s="7" t="str">
        <f t="shared" si="158"/>
        <v>…</v>
      </c>
      <c r="AM804" s="21">
        <f t="shared" si="149"/>
        <v>73.4375</v>
      </c>
    </row>
    <row r="805" spans="3:39">
      <c r="C805" t="s">
        <v>11</v>
      </c>
      <c r="D805" s="10" t="s">
        <v>55</v>
      </c>
      <c r="E805" s="6" t="s">
        <v>135</v>
      </c>
      <c r="F805" s="10" t="s">
        <v>327</v>
      </c>
      <c r="G805" s="7" t="s">
        <v>4</v>
      </c>
      <c r="H805" s="10" t="s">
        <v>106</v>
      </c>
      <c r="I805" s="7">
        <v>26</v>
      </c>
      <c r="J805" s="7">
        <v>50</v>
      </c>
      <c r="K805" s="7">
        <v>24</v>
      </c>
      <c r="L805" s="7" t="s">
        <v>16</v>
      </c>
      <c r="M805" s="7" t="s">
        <v>16</v>
      </c>
      <c r="N805" s="7">
        <v>2</v>
      </c>
      <c r="O805" s="6" t="s">
        <v>24</v>
      </c>
      <c r="P805" s="6" t="s">
        <v>24</v>
      </c>
      <c r="Q805" s="7">
        <v>50</v>
      </c>
      <c r="R805" s="7" t="b">
        <v>1</v>
      </c>
      <c r="S805" s="7" t="b">
        <v>1</v>
      </c>
      <c r="T805" s="7" t="s">
        <v>19</v>
      </c>
      <c r="U805" s="11">
        <v>57</v>
      </c>
      <c r="V805" s="11" t="s">
        <v>20</v>
      </c>
      <c r="W805" s="12">
        <v>1.55</v>
      </c>
      <c r="X805" s="12">
        <f t="shared" si="147"/>
        <v>1.3</v>
      </c>
      <c r="Y805" s="13"/>
      <c r="Z805" s="7">
        <f t="shared" si="150"/>
        <v>0</v>
      </c>
      <c r="AA805">
        <f t="shared" si="151"/>
        <v>10</v>
      </c>
      <c r="AB805">
        <f t="shared" si="152"/>
        <v>5</v>
      </c>
      <c r="AC805">
        <f t="shared" si="153"/>
        <v>10</v>
      </c>
      <c r="AD805" s="7">
        <f t="shared" si="154"/>
        <v>75</v>
      </c>
      <c r="AE805" s="7" t="str">
        <f t="shared" si="155"/>
        <v>HT Under 1.5 Goals</v>
      </c>
      <c r="AF805" s="14"/>
      <c r="AG805" s="14" t="str">
        <f t="shared" si="156"/>
        <v>HT Under 1.5 Goals</v>
      </c>
      <c r="AH805" s="14" t="str">
        <f t="shared" si="157"/>
        <v>WON</v>
      </c>
      <c r="AI805" s="14"/>
      <c r="AJ805" s="14" t="str">
        <f t="shared" si="148"/>
        <v>WON</v>
      </c>
      <c r="AL805" s="7" t="str">
        <f t="shared" si="158"/>
        <v>…</v>
      </c>
      <c r="AM805" s="21">
        <f t="shared" si="149"/>
        <v>85.025000000000006</v>
      </c>
    </row>
    <row r="806" spans="3:39">
      <c r="C806" t="s">
        <v>11</v>
      </c>
      <c r="D806" s="10" t="s">
        <v>55</v>
      </c>
      <c r="E806" s="6" t="s">
        <v>135</v>
      </c>
      <c r="F806" s="10" t="s">
        <v>103</v>
      </c>
      <c r="G806" s="7" t="s">
        <v>4</v>
      </c>
      <c r="H806" s="10" t="s">
        <v>841</v>
      </c>
      <c r="I806" s="7">
        <v>16</v>
      </c>
      <c r="J806" s="7">
        <v>59</v>
      </c>
      <c r="K806" s="7">
        <v>24</v>
      </c>
      <c r="L806" s="7" t="s">
        <v>16</v>
      </c>
      <c r="M806" s="7">
        <v>2</v>
      </c>
      <c r="N806" s="7">
        <v>8</v>
      </c>
      <c r="O806" s="6" t="s">
        <v>120</v>
      </c>
      <c r="P806" s="6" t="s">
        <v>299</v>
      </c>
      <c r="Q806" s="7" t="b">
        <v>1</v>
      </c>
      <c r="R806" s="7" t="b">
        <v>1</v>
      </c>
      <c r="S806" s="7" t="s">
        <v>19</v>
      </c>
      <c r="T806" s="7" t="s">
        <v>19</v>
      </c>
      <c r="U806" s="11">
        <v>68</v>
      </c>
      <c r="V806" s="11" t="s">
        <v>20</v>
      </c>
      <c r="W806" s="12">
        <v>1.5</v>
      </c>
      <c r="X806" s="12">
        <f t="shared" si="147"/>
        <v>1.3</v>
      </c>
      <c r="Y806" s="13"/>
      <c r="Z806" s="7">
        <f t="shared" si="150"/>
        <v>10</v>
      </c>
      <c r="AA806">
        <f t="shared" si="151"/>
        <v>5</v>
      </c>
      <c r="AB806">
        <f t="shared" si="152"/>
        <v>10</v>
      </c>
      <c r="AC806">
        <f t="shared" si="153"/>
        <v>10</v>
      </c>
      <c r="AD806" s="7">
        <f t="shared" si="154"/>
        <v>85</v>
      </c>
      <c r="AE806" s="7" t="str">
        <f t="shared" si="155"/>
        <v>HT Under 1.5 Goals</v>
      </c>
      <c r="AF806" s="14"/>
      <c r="AG806" s="14" t="str">
        <f t="shared" si="156"/>
        <v>HT Under 1.5 Goals</v>
      </c>
      <c r="AH806" s="14" t="str">
        <f t="shared" si="157"/>
        <v>WON</v>
      </c>
      <c r="AI806" s="14"/>
      <c r="AJ806" s="14" t="str">
        <f t="shared" si="148"/>
        <v>WON</v>
      </c>
      <c r="AL806" s="7" t="str">
        <f t="shared" si="158"/>
        <v>Prime</v>
      </c>
      <c r="AM806" s="21">
        <f t="shared" si="149"/>
        <v>79.037499999999994</v>
      </c>
    </row>
    <row r="807" spans="3:39">
      <c r="C807" t="s">
        <v>11</v>
      </c>
      <c r="D807" s="10" t="s">
        <v>55</v>
      </c>
      <c r="E807" s="6" t="s">
        <v>135</v>
      </c>
      <c r="F807" s="10" t="s">
        <v>56</v>
      </c>
      <c r="G807" s="7" t="s">
        <v>4</v>
      </c>
      <c r="H807" s="10" t="s">
        <v>145</v>
      </c>
      <c r="I807" s="7">
        <v>23</v>
      </c>
      <c r="J807" s="7">
        <v>52</v>
      </c>
      <c r="K807" s="7">
        <v>25</v>
      </c>
      <c r="L807" s="7" t="s">
        <v>16</v>
      </c>
      <c r="M807" s="7" t="s">
        <v>16</v>
      </c>
      <c r="N807" s="7">
        <v>2</v>
      </c>
      <c r="O807" s="6" t="s">
        <v>61</v>
      </c>
      <c r="P807" s="6" t="s">
        <v>305</v>
      </c>
      <c r="Q807" s="7">
        <v>52</v>
      </c>
      <c r="R807" s="7" t="b">
        <v>1</v>
      </c>
      <c r="S807" s="7" t="b">
        <v>1</v>
      </c>
      <c r="T807" s="7" t="s">
        <v>19</v>
      </c>
      <c r="U807" s="11">
        <v>56</v>
      </c>
      <c r="V807" s="11" t="s">
        <v>20</v>
      </c>
      <c r="W807" s="12">
        <v>1.5</v>
      </c>
      <c r="X807" s="12">
        <f t="shared" si="147"/>
        <v>1.3</v>
      </c>
      <c r="Y807" s="13"/>
      <c r="Z807" s="7">
        <f t="shared" si="150"/>
        <v>0</v>
      </c>
      <c r="AA807">
        <f t="shared" si="151"/>
        <v>10</v>
      </c>
      <c r="AB807">
        <f t="shared" si="152"/>
        <v>5</v>
      </c>
      <c r="AC807">
        <f t="shared" si="153"/>
        <v>10</v>
      </c>
      <c r="AD807" s="7">
        <f t="shared" si="154"/>
        <v>75</v>
      </c>
      <c r="AE807" s="7" t="str">
        <f t="shared" si="155"/>
        <v>HT Under 1.5 Goals</v>
      </c>
      <c r="AF807" s="14"/>
      <c r="AG807" s="14" t="str">
        <f t="shared" si="156"/>
        <v>HT Over 0.5 Goals</v>
      </c>
      <c r="AH807" s="14" t="str">
        <f t="shared" si="157"/>
        <v>LOST</v>
      </c>
      <c r="AI807" s="14"/>
      <c r="AJ807" s="14" t="str">
        <f t="shared" si="148"/>
        <v>LOST</v>
      </c>
      <c r="AL807" s="7" t="str">
        <f t="shared" si="158"/>
        <v>…</v>
      </c>
      <c r="AM807" s="21">
        <f t="shared" si="149"/>
        <v>85.45</v>
      </c>
    </row>
    <row r="808" spans="3:39">
      <c r="C808" t="s">
        <v>11</v>
      </c>
      <c r="D808" s="10" t="s">
        <v>711</v>
      </c>
      <c r="E808" s="6" t="s">
        <v>135</v>
      </c>
      <c r="F808" s="10" t="s">
        <v>1131</v>
      </c>
      <c r="G808" s="7" t="s">
        <v>4</v>
      </c>
      <c r="H808" s="10" t="s">
        <v>1132</v>
      </c>
      <c r="I808" s="7">
        <v>24</v>
      </c>
      <c r="J808" s="7">
        <v>45</v>
      </c>
      <c r="K808" s="7">
        <v>31</v>
      </c>
      <c r="L808" s="7" t="s">
        <v>16</v>
      </c>
      <c r="M808" s="7" t="s">
        <v>16</v>
      </c>
      <c r="N808" s="7">
        <v>7</v>
      </c>
      <c r="O808" s="6" t="s">
        <v>24</v>
      </c>
      <c r="P808" s="6" t="s">
        <v>24</v>
      </c>
      <c r="Q808" s="7">
        <v>45</v>
      </c>
      <c r="R808" s="7" t="b">
        <v>1</v>
      </c>
      <c r="S808" s="7" t="b">
        <v>1</v>
      </c>
      <c r="T808" s="7" t="s">
        <v>19</v>
      </c>
      <c r="U808" s="11">
        <v>45</v>
      </c>
      <c r="V808" s="11" t="s">
        <v>48</v>
      </c>
      <c r="W808" s="12">
        <v>1.65</v>
      </c>
      <c r="X808" s="12">
        <f t="shared" si="147"/>
        <v>1.35</v>
      </c>
      <c r="Y808" s="13"/>
      <c r="Z808" s="7">
        <f t="shared" si="150"/>
        <v>0</v>
      </c>
      <c r="AA808">
        <f t="shared" si="151"/>
        <v>10</v>
      </c>
      <c r="AB808">
        <f t="shared" si="152"/>
        <v>0</v>
      </c>
      <c r="AC808">
        <f t="shared" si="153"/>
        <v>0</v>
      </c>
      <c r="AD808" s="7">
        <f t="shared" si="154"/>
        <v>60</v>
      </c>
      <c r="AE808" s="7" t="str">
        <f t="shared" si="155"/>
        <v>HT Under 1.5 Goals</v>
      </c>
      <c r="AF808" s="14"/>
      <c r="AG808" s="14" t="str">
        <f t="shared" si="156"/>
        <v>HT Under 1.5 Goals</v>
      </c>
      <c r="AH808" s="14" t="str">
        <f t="shared" si="157"/>
        <v>WON</v>
      </c>
      <c r="AI808" s="14"/>
      <c r="AJ808" s="14" t="str">
        <f t="shared" si="148"/>
        <v>WON</v>
      </c>
      <c r="AL808" s="7" t="str">
        <f t="shared" si="158"/>
        <v>…</v>
      </c>
      <c r="AM808" s="21">
        <f t="shared" si="149"/>
        <v>53</v>
      </c>
    </row>
    <row r="809" spans="3:39">
      <c r="D809" s="10" t="s">
        <v>227</v>
      </c>
      <c r="E809" s="6" t="s">
        <v>135</v>
      </c>
      <c r="F809" s="10" t="s">
        <v>1133</v>
      </c>
      <c r="G809" s="7" t="s">
        <v>4</v>
      </c>
      <c r="H809" s="10" t="s">
        <v>1134</v>
      </c>
      <c r="I809" s="7">
        <v>45</v>
      </c>
      <c r="J809" s="7">
        <v>45</v>
      </c>
      <c r="K809" s="7">
        <v>10</v>
      </c>
      <c r="L809" s="7">
        <v>1</v>
      </c>
      <c r="M809" s="7">
        <v>2</v>
      </c>
      <c r="N809" s="7">
        <v>35</v>
      </c>
      <c r="O809" s="6" t="s">
        <v>120</v>
      </c>
      <c r="P809" s="6" t="s">
        <v>305</v>
      </c>
      <c r="Q809" s="7">
        <v>45</v>
      </c>
      <c r="R809" s="7" t="b">
        <v>0</v>
      </c>
      <c r="S809" s="7" t="s">
        <v>19</v>
      </c>
      <c r="T809" s="7" t="s">
        <v>19</v>
      </c>
      <c r="U809" s="11">
        <v>35</v>
      </c>
      <c r="V809" s="11" t="s">
        <v>48</v>
      </c>
      <c r="W809" s="12">
        <v>1.6</v>
      </c>
      <c r="X809" s="12">
        <f t="shared" si="147"/>
        <v>1.3</v>
      </c>
      <c r="Y809" s="13"/>
      <c r="Z809" s="7">
        <f t="shared" si="150"/>
        <v>0</v>
      </c>
      <c r="AA809">
        <f t="shared" si="151"/>
        <v>0</v>
      </c>
      <c r="AB809">
        <f t="shared" si="152"/>
        <v>0</v>
      </c>
      <c r="AC809">
        <f t="shared" si="153"/>
        <v>0</v>
      </c>
      <c r="AD809" s="7">
        <f t="shared" si="154"/>
        <v>50</v>
      </c>
      <c r="AE809" s="7" t="str">
        <f t="shared" si="155"/>
        <v>HT Over 0.5 Goals</v>
      </c>
      <c r="AF809" s="14"/>
      <c r="AG809" s="14" t="str">
        <f t="shared" si="156"/>
        <v>HT Under 1.5 Goals</v>
      </c>
      <c r="AH809" s="14" t="str">
        <f t="shared" si="157"/>
        <v>WON</v>
      </c>
      <c r="AI809" s="14"/>
      <c r="AJ809" s="14" t="str">
        <f t="shared" si="148"/>
        <v>WON</v>
      </c>
      <c r="AL809" s="7" t="str">
        <f t="shared" si="158"/>
        <v>…</v>
      </c>
      <c r="AM809" s="21">
        <f t="shared" si="149"/>
        <v>40</v>
      </c>
    </row>
    <row r="810" spans="3:39">
      <c r="C810" t="s">
        <v>11</v>
      </c>
      <c r="D810" s="10" t="s">
        <v>231</v>
      </c>
      <c r="E810" s="6" t="s">
        <v>143</v>
      </c>
      <c r="F810" s="10" t="s">
        <v>717</v>
      </c>
      <c r="G810" s="7" t="s">
        <v>4</v>
      </c>
      <c r="H810" s="10" t="s">
        <v>660</v>
      </c>
      <c r="I810" s="7">
        <v>20</v>
      </c>
      <c r="J810" s="7">
        <v>55</v>
      </c>
      <c r="K810" s="7">
        <v>25</v>
      </c>
      <c r="L810" s="7" t="s">
        <v>16</v>
      </c>
      <c r="M810" s="7" t="s">
        <v>16</v>
      </c>
      <c r="N810" s="7">
        <v>5</v>
      </c>
      <c r="O810" s="6" t="s">
        <v>24</v>
      </c>
      <c r="P810" s="6" t="s">
        <v>69</v>
      </c>
      <c r="Q810" s="7" t="b">
        <v>1</v>
      </c>
      <c r="R810" s="7" t="b">
        <v>1</v>
      </c>
      <c r="S810" s="7" t="b">
        <v>1</v>
      </c>
      <c r="T810" s="7" t="s">
        <v>19</v>
      </c>
      <c r="U810" s="11">
        <v>67</v>
      </c>
      <c r="V810" s="11" t="s">
        <v>42</v>
      </c>
      <c r="W810" s="12">
        <v>1.6</v>
      </c>
      <c r="X810" s="12">
        <f t="shared" si="147"/>
        <v>1.3</v>
      </c>
      <c r="Y810" s="13"/>
      <c r="Z810" s="7">
        <f t="shared" si="150"/>
        <v>10</v>
      </c>
      <c r="AA810">
        <f t="shared" si="151"/>
        <v>10</v>
      </c>
      <c r="AB810">
        <f t="shared" si="152"/>
        <v>10</v>
      </c>
      <c r="AC810">
        <f t="shared" si="153"/>
        <v>5</v>
      </c>
      <c r="AD810" s="7">
        <f t="shared" si="154"/>
        <v>85</v>
      </c>
      <c r="AE810" s="7" t="str">
        <f t="shared" si="155"/>
        <v>HT Under 1.5 Goals</v>
      </c>
      <c r="AF810" s="14"/>
      <c r="AG810" s="14" t="str">
        <f t="shared" si="156"/>
        <v>HT Under 1.5 Goals</v>
      </c>
      <c r="AH810" s="14" t="str">
        <f t="shared" si="157"/>
        <v>WON</v>
      </c>
      <c r="AI810" s="14"/>
      <c r="AJ810" s="14" t="str">
        <f t="shared" si="148"/>
        <v>WON</v>
      </c>
      <c r="AL810" s="7" t="str">
        <f t="shared" si="158"/>
        <v>Prime</v>
      </c>
      <c r="AM810" s="21">
        <f t="shared" si="149"/>
        <v>85.587500000000006</v>
      </c>
    </row>
    <row r="811" spans="3:39">
      <c r="C811" t="s">
        <v>11</v>
      </c>
      <c r="D811" s="10" t="s">
        <v>231</v>
      </c>
      <c r="E811" s="6" t="s">
        <v>143</v>
      </c>
      <c r="F811" s="10" t="s">
        <v>689</v>
      </c>
      <c r="G811" s="7" t="s">
        <v>4</v>
      </c>
      <c r="H811" s="10" t="s">
        <v>946</v>
      </c>
      <c r="I811" s="7">
        <v>20</v>
      </c>
      <c r="J811" s="7">
        <v>70</v>
      </c>
      <c r="K811" s="7">
        <v>10</v>
      </c>
      <c r="L811" s="7" t="s">
        <v>16</v>
      </c>
      <c r="M811" s="7" t="s">
        <v>16</v>
      </c>
      <c r="N811" s="7">
        <v>10</v>
      </c>
      <c r="O811" s="6" t="s">
        <v>120</v>
      </c>
      <c r="P811" s="6" t="s">
        <v>120</v>
      </c>
      <c r="Q811" s="7" t="b">
        <v>1</v>
      </c>
      <c r="R811" s="7" t="b">
        <v>1</v>
      </c>
      <c r="S811" s="7" t="b">
        <v>1</v>
      </c>
      <c r="T811" s="7" t="s">
        <v>19</v>
      </c>
      <c r="U811" s="11">
        <v>63</v>
      </c>
      <c r="V811" s="11" t="s">
        <v>20</v>
      </c>
      <c r="W811" s="12">
        <v>1.55</v>
      </c>
      <c r="X811" s="12">
        <f t="shared" si="147"/>
        <v>1.3</v>
      </c>
      <c r="Y811" s="13"/>
      <c r="Z811" s="7">
        <f t="shared" si="150"/>
        <v>10</v>
      </c>
      <c r="AA811">
        <f t="shared" si="151"/>
        <v>5</v>
      </c>
      <c r="AB811">
        <f t="shared" si="152"/>
        <v>10</v>
      </c>
      <c r="AC811">
        <f t="shared" si="153"/>
        <v>10</v>
      </c>
      <c r="AD811" s="7">
        <f t="shared" si="154"/>
        <v>85</v>
      </c>
      <c r="AE811" s="7" t="str">
        <f t="shared" si="155"/>
        <v>HT Under 1.5 Goals</v>
      </c>
      <c r="AF811" s="14"/>
      <c r="AG811" s="14" t="str">
        <f t="shared" si="156"/>
        <v>HT Under 1.5 Goals</v>
      </c>
      <c r="AH811" s="14" t="str">
        <f t="shared" si="157"/>
        <v>WON</v>
      </c>
      <c r="AI811" s="14"/>
      <c r="AJ811" s="14" t="str">
        <f t="shared" si="148"/>
        <v>WON</v>
      </c>
      <c r="AL811" s="7" t="str">
        <f t="shared" si="158"/>
        <v>Prime</v>
      </c>
      <c r="AM811" s="21">
        <f t="shared" si="149"/>
        <v>84.474999999999994</v>
      </c>
    </row>
    <row r="812" spans="3:39">
      <c r="C812" t="s">
        <v>11</v>
      </c>
      <c r="D812" s="10" t="s">
        <v>124</v>
      </c>
      <c r="E812" s="6" t="s">
        <v>152</v>
      </c>
      <c r="F812" s="10" t="s">
        <v>249</v>
      </c>
      <c r="G812" s="7" t="s">
        <v>4</v>
      </c>
      <c r="H812" s="10" t="s">
        <v>125</v>
      </c>
      <c r="I812" s="7">
        <v>28</v>
      </c>
      <c r="J812" s="7">
        <v>46</v>
      </c>
      <c r="K812" s="7">
        <v>26</v>
      </c>
      <c r="L812" s="7" t="s">
        <v>16</v>
      </c>
      <c r="M812" s="7">
        <v>1</v>
      </c>
      <c r="N812" s="7">
        <v>2</v>
      </c>
      <c r="O812" s="6" t="s">
        <v>120</v>
      </c>
      <c r="P812" s="6" t="s">
        <v>33</v>
      </c>
      <c r="Q812" s="7">
        <v>46</v>
      </c>
      <c r="R812" s="7" t="b">
        <v>1</v>
      </c>
      <c r="S812" s="7" t="s">
        <v>19</v>
      </c>
      <c r="T812" s="7" t="s">
        <v>19</v>
      </c>
      <c r="U812" s="11">
        <v>60</v>
      </c>
      <c r="V812" s="11" t="s">
        <v>42</v>
      </c>
      <c r="W812" s="12">
        <v>1.6</v>
      </c>
      <c r="X812" s="12">
        <f t="shared" si="147"/>
        <v>1.3</v>
      </c>
      <c r="Y812" s="13"/>
      <c r="Z812" s="7">
        <f t="shared" si="150"/>
        <v>0</v>
      </c>
      <c r="AA812">
        <f t="shared" si="151"/>
        <v>10</v>
      </c>
      <c r="AB812">
        <f t="shared" si="152"/>
        <v>5</v>
      </c>
      <c r="AC812">
        <f t="shared" si="153"/>
        <v>5</v>
      </c>
      <c r="AD812" s="7">
        <f t="shared" si="154"/>
        <v>70</v>
      </c>
      <c r="AE812" s="7" t="str">
        <f t="shared" si="155"/>
        <v>HT Under 1.5 Goals</v>
      </c>
      <c r="AF812" s="14"/>
      <c r="AG812" s="14" t="str">
        <f t="shared" si="156"/>
        <v>HT Under 1.5 Goals</v>
      </c>
      <c r="AH812" s="14" t="str">
        <f t="shared" si="157"/>
        <v>WON</v>
      </c>
      <c r="AI812" s="14"/>
      <c r="AJ812" s="14" t="str">
        <f t="shared" si="148"/>
        <v>WON</v>
      </c>
      <c r="AL812" s="7" t="str">
        <f t="shared" si="158"/>
        <v>…</v>
      </c>
      <c r="AM812" s="21">
        <f t="shared" si="149"/>
        <v>65</v>
      </c>
    </row>
    <row r="813" spans="3:39">
      <c r="C813" t="s">
        <v>11</v>
      </c>
      <c r="D813" s="10" t="s">
        <v>257</v>
      </c>
      <c r="E813" s="6" t="s">
        <v>160</v>
      </c>
      <c r="F813" s="10" t="s">
        <v>1135</v>
      </c>
      <c r="G813" s="7" t="s">
        <v>4</v>
      </c>
      <c r="H813" s="10" t="s">
        <v>174</v>
      </c>
      <c r="I813" s="7">
        <v>27</v>
      </c>
      <c r="J813" s="7">
        <v>53</v>
      </c>
      <c r="K813" s="7">
        <v>20</v>
      </c>
      <c r="L813" s="7" t="s">
        <v>16</v>
      </c>
      <c r="M813" s="7">
        <v>1</v>
      </c>
      <c r="N813" s="7">
        <v>7</v>
      </c>
      <c r="O813" s="6" t="s">
        <v>33</v>
      </c>
      <c r="P813" s="6" t="s">
        <v>33</v>
      </c>
      <c r="Q813" s="7" t="b">
        <v>1</v>
      </c>
      <c r="R813" s="7" t="b">
        <v>1</v>
      </c>
      <c r="S813" s="7" t="s">
        <v>19</v>
      </c>
      <c r="T813" s="7" t="s">
        <v>19</v>
      </c>
      <c r="U813" s="11">
        <v>45</v>
      </c>
      <c r="V813" s="11" t="s">
        <v>42</v>
      </c>
      <c r="W813" s="12">
        <v>1.4</v>
      </c>
      <c r="X813" s="12">
        <f t="shared" si="147"/>
        <v>1.25</v>
      </c>
      <c r="Y813" s="13"/>
      <c r="Z813" s="7">
        <f t="shared" si="150"/>
        <v>10</v>
      </c>
      <c r="AA813">
        <f t="shared" si="151"/>
        <v>10</v>
      </c>
      <c r="AB813">
        <f t="shared" si="152"/>
        <v>0</v>
      </c>
      <c r="AC813">
        <f t="shared" si="153"/>
        <v>5</v>
      </c>
      <c r="AD813" s="7">
        <f t="shared" si="154"/>
        <v>75</v>
      </c>
      <c r="AE813" s="7" t="str">
        <f t="shared" si="155"/>
        <v>HT Under 1.5 Goals</v>
      </c>
      <c r="AF813" s="14"/>
      <c r="AG813" s="14" t="str">
        <f t="shared" si="156"/>
        <v>HT Over 0.5 Goals</v>
      </c>
      <c r="AH813" s="14" t="str">
        <f t="shared" si="157"/>
        <v>LOST</v>
      </c>
      <c r="AI813" s="14"/>
      <c r="AJ813" s="14" t="str">
        <f t="shared" si="148"/>
        <v>LOST</v>
      </c>
      <c r="AL813" s="7" t="str">
        <f t="shared" si="158"/>
        <v>Prime</v>
      </c>
      <c r="AM813" s="21">
        <f t="shared" si="149"/>
        <v>64.5625</v>
      </c>
    </row>
    <row r="814" spans="3:39">
      <c r="C814" t="s">
        <v>11</v>
      </c>
      <c r="D814" s="10" t="s">
        <v>257</v>
      </c>
      <c r="E814" s="6" t="s">
        <v>160</v>
      </c>
      <c r="F814" s="10" t="s">
        <v>258</v>
      </c>
      <c r="G814" s="7" t="s">
        <v>4</v>
      </c>
      <c r="H814" s="10" t="s">
        <v>726</v>
      </c>
      <c r="I814" s="7">
        <v>24</v>
      </c>
      <c r="J814" s="7">
        <v>67</v>
      </c>
      <c r="K814" s="7">
        <v>9</v>
      </c>
      <c r="L814" s="7" t="s">
        <v>16</v>
      </c>
      <c r="M814" s="7" t="s">
        <v>16</v>
      </c>
      <c r="N814" s="7">
        <v>15</v>
      </c>
      <c r="O814" s="6" t="s">
        <v>120</v>
      </c>
      <c r="P814" s="6" t="s">
        <v>96</v>
      </c>
      <c r="Q814" s="7" t="b">
        <v>1</v>
      </c>
      <c r="R814" s="7" t="b">
        <v>1</v>
      </c>
      <c r="S814" s="7" t="b">
        <v>1</v>
      </c>
      <c r="T814" s="7" t="s">
        <v>19</v>
      </c>
      <c r="U814" s="11">
        <v>64</v>
      </c>
      <c r="V814" s="11" t="s">
        <v>20</v>
      </c>
      <c r="W814" s="12">
        <v>1.5</v>
      </c>
      <c r="X814" s="12">
        <f t="shared" si="147"/>
        <v>1.3</v>
      </c>
      <c r="Y814" s="13"/>
      <c r="Z814" s="7">
        <f t="shared" si="150"/>
        <v>10</v>
      </c>
      <c r="AA814">
        <f t="shared" si="151"/>
        <v>5</v>
      </c>
      <c r="AB814">
        <f t="shared" si="152"/>
        <v>10</v>
      </c>
      <c r="AC814">
        <f t="shared" si="153"/>
        <v>10</v>
      </c>
      <c r="AD814" s="7">
        <f t="shared" si="154"/>
        <v>85</v>
      </c>
      <c r="AE814" s="7" t="str">
        <f t="shared" si="155"/>
        <v>HT Under 1.5 Goals</v>
      </c>
      <c r="AF814" s="14"/>
      <c r="AG814" s="14" t="str">
        <f t="shared" si="156"/>
        <v>HT Under 1.5 Goals</v>
      </c>
      <c r="AH814" s="14" t="str">
        <f t="shared" si="157"/>
        <v>WON</v>
      </c>
      <c r="AI814" s="14"/>
      <c r="AJ814" s="14" t="str">
        <f t="shared" si="148"/>
        <v>WON</v>
      </c>
      <c r="AL814" s="7" t="str">
        <f t="shared" si="158"/>
        <v>…</v>
      </c>
      <c r="AM814" s="21">
        <f t="shared" si="149"/>
        <v>78.737499999999997</v>
      </c>
    </row>
    <row r="815" spans="3:39">
      <c r="D815" s="10" t="s">
        <v>427</v>
      </c>
      <c r="E815" s="6" t="s">
        <v>167</v>
      </c>
      <c r="F815" s="10" t="s">
        <v>428</v>
      </c>
      <c r="G815" s="7" t="s">
        <v>4</v>
      </c>
      <c r="H815" s="10" t="s">
        <v>873</v>
      </c>
      <c r="I815" s="7">
        <v>21</v>
      </c>
      <c r="J815" s="7">
        <v>43</v>
      </c>
      <c r="K815" s="7">
        <v>36</v>
      </c>
      <c r="L815" s="7" t="s">
        <v>16</v>
      </c>
      <c r="M815" s="7">
        <v>2</v>
      </c>
      <c r="N815" s="7">
        <v>15</v>
      </c>
      <c r="O815" s="6" t="s">
        <v>47</v>
      </c>
      <c r="P815" s="6" t="s">
        <v>33</v>
      </c>
      <c r="Q815" s="7">
        <v>43</v>
      </c>
      <c r="R815" s="7" t="b">
        <v>1</v>
      </c>
      <c r="S815" s="7" t="s">
        <v>19</v>
      </c>
      <c r="T815" s="7" t="s">
        <v>19</v>
      </c>
      <c r="U815" s="11">
        <v>47</v>
      </c>
      <c r="V815" s="11" t="s">
        <v>20</v>
      </c>
      <c r="W815" s="12">
        <v>1.6</v>
      </c>
      <c r="X815" s="12">
        <f t="shared" si="147"/>
        <v>1.3</v>
      </c>
      <c r="Y815" s="13"/>
      <c r="Z815" s="7">
        <f t="shared" si="150"/>
        <v>0</v>
      </c>
      <c r="AA815">
        <f t="shared" si="151"/>
        <v>5</v>
      </c>
      <c r="AB815">
        <f t="shared" si="152"/>
        <v>0</v>
      </c>
      <c r="AC815">
        <f t="shared" si="153"/>
        <v>10</v>
      </c>
      <c r="AD815" s="7">
        <f t="shared" si="154"/>
        <v>65</v>
      </c>
      <c r="AE815" s="7" t="str">
        <f t="shared" si="155"/>
        <v>HT Under 1.5 Goals</v>
      </c>
      <c r="AF815" s="14"/>
      <c r="AG815" s="14" t="str">
        <f t="shared" si="156"/>
        <v>HT Under 1.5 Goals</v>
      </c>
      <c r="AH815" s="14" t="str">
        <f t="shared" si="157"/>
        <v>WON</v>
      </c>
      <c r="AI815" s="14"/>
      <c r="AJ815" s="14" t="str">
        <f t="shared" si="148"/>
        <v>WON</v>
      </c>
      <c r="AL815" s="7" t="str">
        <f t="shared" si="158"/>
        <v>…</v>
      </c>
      <c r="AM815" s="21">
        <f t="shared" si="149"/>
        <v>40</v>
      </c>
    </row>
    <row r="816" spans="3:39">
      <c r="C816" t="s">
        <v>11</v>
      </c>
      <c r="D816" s="10" t="s">
        <v>257</v>
      </c>
      <c r="E816" s="6" t="s">
        <v>167</v>
      </c>
      <c r="F816" s="10" t="s">
        <v>728</v>
      </c>
      <c r="G816" s="7" t="s">
        <v>4</v>
      </c>
      <c r="H816" s="10" t="s">
        <v>1136</v>
      </c>
      <c r="I816" s="7">
        <v>22</v>
      </c>
      <c r="J816" s="7">
        <v>69</v>
      </c>
      <c r="K816" s="7">
        <v>9</v>
      </c>
      <c r="L816" s="7" t="s">
        <v>16</v>
      </c>
      <c r="M816" s="7">
        <v>1</v>
      </c>
      <c r="N816" s="7">
        <v>13</v>
      </c>
      <c r="O816" s="6" t="s">
        <v>75</v>
      </c>
      <c r="P816" s="6" t="s">
        <v>17</v>
      </c>
      <c r="Q816" s="7" t="b">
        <v>1</v>
      </c>
      <c r="R816" s="7" t="b">
        <v>1</v>
      </c>
      <c r="S816" s="7" t="s">
        <v>19</v>
      </c>
      <c r="T816" s="7" t="s">
        <v>19</v>
      </c>
      <c r="U816" s="11">
        <v>57</v>
      </c>
      <c r="V816" s="11" t="s">
        <v>42</v>
      </c>
      <c r="W816" s="12">
        <v>1.4</v>
      </c>
      <c r="X816" s="12">
        <f t="shared" si="147"/>
        <v>1.25</v>
      </c>
      <c r="Y816" s="13"/>
      <c r="Z816" s="7">
        <f t="shared" si="150"/>
        <v>10</v>
      </c>
      <c r="AA816">
        <f t="shared" si="151"/>
        <v>5</v>
      </c>
      <c r="AB816">
        <f t="shared" si="152"/>
        <v>5</v>
      </c>
      <c r="AC816">
        <f t="shared" si="153"/>
        <v>5</v>
      </c>
      <c r="AD816" s="7">
        <f t="shared" si="154"/>
        <v>75</v>
      </c>
      <c r="AE816" s="7" t="str">
        <f t="shared" si="155"/>
        <v>HT Under 1.5 Goals</v>
      </c>
      <c r="AF816" s="14"/>
      <c r="AG816" s="14" t="str">
        <f t="shared" si="156"/>
        <v>HT Over 0.5 Goals</v>
      </c>
      <c r="AH816" s="14" t="str">
        <f t="shared" si="157"/>
        <v>LOST</v>
      </c>
      <c r="AI816" s="14"/>
      <c r="AJ816" s="14" t="str">
        <f t="shared" si="148"/>
        <v>LOST</v>
      </c>
      <c r="AL816" s="7" t="str">
        <f t="shared" si="158"/>
        <v>…</v>
      </c>
      <c r="AM816" s="21">
        <f t="shared" si="149"/>
        <v>74.962500000000006</v>
      </c>
    </row>
    <row r="817" spans="3:39">
      <c r="C817" t="s">
        <v>11</v>
      </c>
      <c r="D817" s="10" t="s">
        <v>964</v>
      </c>
      <c r="E817" s="6" t="s">
        <v>167</v>
      </c>
      <c r="F817" s="10" t="s">
        <v>1137</v>
      </c>
      <c r="G817" s="7" t="s">
        <v>4</v>
      </c>
      <c r="H817" s="10" t="s">
        <v>1138</v>
      </c>
      <c r="I817" s="7">
        <v>10</v>
      </c>
      <c r="J817" s="7">
        <v>45</v>
      </c>
      <c r="K817" s="7">
        <v>45</v>
      </c>
      <c r="L817" s="7">
        <v>2</v>
      </c>
      <c r="M817" s="7" t="s">
        <v>16</v>
      </c>
      <c r="N817" s="7">
        <v>35</v>
      </c>
      <c r="O817" s="6" t="s">
        <v>69</v>
      </c>
      <c r="P817" s="6" t="s">
        <v>33</v>
      </c>
      <c r="Q817" s="7">
        <v>45</v>
      </c>
      <c r="R817" s="7" t="b">
        <v>0</v>
      </c>
      <c r="S817" s="7" t="b">
        <v>1</v>
      </c>
      <c r="T817" s="7" t="s">
        <v>19</v>
      </c>
      <c r="U817" s="11">
        <v>79</v>
      </c>
      <c r="V817" s="11"/>
      <c r="W817" s="12">
        <v>1.5</v>
      </c>
      <c r="X817" s="12">
        <f t="shared" si="147"/>
        <v>1.3</v>
      </c>
      <c r="Y817" s="13"/>
      <c r="Z817" s="7">
        <f t="shared" si="150"/>
        <v>0</v>
      </c>
      <c r="AA817">
        <f t="shared" si="151"/>
        <v>0</v>
      </c>
      <c r="AB817">
        <f t="shared" si="152"/>
        <v>10</v>
      </c>
      <c r="AC817">
        <f t="shared" si="153"/>
        <v>0</v>
      </c>
      <c r="AD817" s="7">
        <f t="shared" si="154"/>
        <v>60</v>
      </c>
      <c r="AE817" s="7" t="str">
        <f t="shared" si="155"/>
        <v>HT Under 1.5 Goals</v>
      </c>
      <c r="AF817" s="14"/>
      <c r="AG817" s="14" t="str">
        <f t="shared" si="156"/>
        <v>HT Over 0.5 Goals</v>
      </c>
      <c r="AH817" s="14" t="str">
        <f t="shared" si="157"/>
        <v>LOST</v>
      </c>
      <c r="AI817" s="14"/>
      <c r="AJ817" s="14" t="str">
        <f t="shared" si="148"/>
        <v>LOST</v>
      </c>
      <c r="AL817" s="7" t="str">
        <f t="shared" si="158"/>
        <v>…</v>
      </c>
      <c r="AM817" s="21">
        <f t="shared" si="149"/>
        <v>60.8</v>
      </c>
    </row>
    <row r="818" spans="3:39">
      <c r="C818" t="s">
        <v>11</v>
      </c>
      <c r="D818" s="10" t="s">
        <v>257</v>
      </c>
      <c r="E818" s="6" t="s">
        <v>167</v>
      </c>
      <c r="F818" s="10" t="s">
        <v>700</v>
      </c>
      <c r="G818" s="7" t="s">
        <v>4</v>
      </c>
      <c r="H818" s="10" t="s">
        <v>622</v>
      </c>
      <c r="I818" s="7">
        <v>16</v>
      </c>
      <c r="J818" s="7">
        <v>57</v>
      </c>
      <c r="K818" s="7">
        <v>26</v>
      </c>
      <c r="L818" s="7" t="s">
        <v>16</v>
      </c>
      <c r="M818" s="7">
        <v>2</v>
      </c>
      <c r="N818" s="7">
        <v>10</v>
      </c>
      <c r="O818" s="6" t="s">
        <v>75</v>
      </c>
      <c r="P818" s="6" t="s">
        <v>298</v>
      </c>
      <c r="Q818" s="7" t="b">
        <v>1</v>
      </c>
      <c r="R818" s="7" t="b">
        <v>1</v>
      </c>
      <c r="S818" s="7" t="s">
        <v>19</v>
      </c>
      <c r="T818" s="7" t="s">
        <v>19</v>
      </c>
      <c r="U818" s="11">
        <v>52</v>
      </c>
      <c r="V818" s="11" t="s">
        <v>20</v>
      </c>
      <c r="W818" s="12">
        <v>1.55</v>
      </c>
      <c r="X818" s="12">
        <f t="shared" si="147"/>
        <v>1.3</v>
      </c>
      <c r="Y818" s="13"/>
      <c r="Z818" s="7">
        <f t="shared" si="150"/>
        <v>10</v>
      </c>
      <c r="AA818">
        <f t="shared" si="151"/>
        <v>5</v>
      </c>
      <c r="AB818">
        <f t="shared" si="152"/>
        <v>5</v>
      </c>
      <c r="AC818">
        <f t="shared" si="153"/>
        <v>10</v>
      </c>
      <c r="AD818" s="7">
        <f t="shared" si="154"/>
        <v>80</v>
      </c>
      <c r="AE818" s="7" t="str">
        <f t="shared" si="155"/>
        <v>HT Under 1.5 Goals</v>
      </c>
      <c r="AF818" s="14"/>
      <c r="AG818" s="14" t="str">
        <f t="shared" si="156"/>
        <v>HT Over 0.5 Goals</v>
      </c>
      <c r="AH818" s="14" t="str">
        <f t="shared" si="157"/>
        <v>LOST</v>
      </c>
      <c r="AI818" s="14"/>
      <c r="AJ818" s="14" t="str">
        <f t="shared" si="148"/>
        <v>LOST</v>
      </c>
      <c r="AL818" s="7" t="str">
        <f t="shared" si="158"/>
        <v>Prime</v>
      </c>
      <c r="AM818" s="21">
        <f t="shared" si="149"/>
        <v>73.212500000000006</v>
      </c>
    </row>
    <row r="819" spans="3:39">
      <c r="C819" t="s">
        <v>11</v>
      </c>
      <c r="D819" s="10" t="s">
        <v>257</v>
      </c>
      <c r="E819" s="6" t="s">
        <v>167</v>
      </c>
      <c r="F819" s="10" t="s">
        <v>261</v>
      </c>
      <c r="G819" s="7" t="s">
        <v>4</v>
      </c>
      <c r="H819" s="10" t="s">
        <v>259</v>
      </c>
      <c r="I819" s="7">
        <v>25</v>
      </c>
      <c r="J819" s="7">
        <v>58</v>
      </c>
      <c r="K819" s="7">
        <v>17</v>
      </c>
      <c r="L819" s="7" t="s">
        <v>16</v>
      </c>
      <c r="M819" s="7">
        <v>2</v>
      </c>
      <c r="N819" s="7">
        <v>8</v>
      </c>
      <c r="O819" s="6" t="s">
        <v>24</v>
      </c>
      <c r="P819" s="6" t="s">
        <v>96</v>
      </c>
      <c r="Q819" s="7" t="b">
        <v>1</v>
      </c>
      <c r="R819" s="7" t="b">
        <v>1</v>
      </c>
      <c r="S819" s="7" t="s">
        <v>19</v>
      </c>
      <c r="T819" s="7" t="s">
        <v>19</v>
      </c>
      <c r="U819" s="11">
        <v>51</v>
      </c>
      <c r="V819" s="11" t="s">
        <v>20</v>
      </c>
      <c r="W819" s="12">
        <v>1.5</v>
      </c>
      <c r="X819" s="12">
        <f t="shared" si="147"/>
        <v>1.3</v>
      </c>
      <c r="Y819" s="13"/>
      <c r="Z819" s="7">
        <f t="shared" si="150"/>
        <v>10</v>
      </c>
      <c r="AA819">
        <f t="shared" si="151"/>
        <v>5</v>
      </c>
      <c r="AB819">
        <f t="shared" si="152"/>
        <v>5</v>
      </c>
      <c r="AC819">
        <f t="shared" si="153"/>
        <v>10</v>
      </c>
      <c r="AD819" s="7">
        <f t="shared" si="154"/>
        <v>80</v>
      </c>
      <c r="AE819" s="7" t="str">
        <f t="shared" si="155"/>
        <v>HT Under 1.5 Goals</v>
      </c>
      <c r="AF819" s="14"/>
      <c r="AG819" s="14" t="str">
        <f t="shared" si="156"/>
        <v>HT Under 1.5 Goals</v>
      </c>
      <c r="AH819" s="14" t="str">
        <f t="shared" si="157"/>
        <v>WON</v>
      </c>
      <c r="AI819" s="14"/>
      <c r="AJ819" s="14" t="str">
        <f t="shared" si="148"/>
        <v>WON</v>
      </c>
      <c r="AL819" s="7" t="str">
        <f t="shared" si="158"/>
        <v>Prime</v>
      </c>
      <c r="AM819" s="21">
        <f t="shared" si="149"/>
        <v>75.325000000000003</v>
      </c>
    </row>
    <row r="820" spans="3:39">
      <c r="C820" t="s">
        <v>11</v>
      </c>
      <c r="D820" s="10" t="s">
        <v>959</v>
      </c>
      <c r="E820" s="6" t="s">
        <v>176</v>
      </c>
      <c r="F820" s="10" t="s">
        <v>1139</v>
      </c>
      <c r="G820" s="7" t="s">
        <v>4</v>
      </c>
      <c r="H820" s="10" t="s">
        <v>1140</v>
      </c>
      <c r="I820" s="7">
        <v>47</v>
      </c>
      <c r="J820" s="7">
        <v>45</v>
      </c>
      <c r="K820" s="7">
        <v>9</v>
      </c>
      <c r="L820" s="7">
        <v>1</v>
      </c>
      <c r="M820" s="7" t="s">
        <v>16</v>
      </c>
      <c r="N820" s="7">
        <v>38</v>
      </c>
      <c r="O820" s="6" t="s">
        <v>47</v>
      </c>
      <c r="P820" s="6" t="s">
        <v>33</v>
      </c>
      <c r="Q820" s="7">
        <v>45</v>
      </c>
      <c r="R820" s="7" t="b">
        <v>0</v>
      </c>
      <c r="S820" s="7" t="b">
        <v>1</v>
      </c>
      <c r="T820" s="7" t="s">
        <v>19</v>
      </c>
      <c r="U820" s="11">
        <v>45</v>
      </c>
      <c r="V820" s="11" t="s">
        <v>48</v>
      </c>
      <c r="W820" s="12">
        <v>1.75</v>
      </c>
      <c r="X820" s="12">
        <f t="shared" si="147"/>
        <v>1.4</v>
      </c>
      <c r="Y820" s="13"/>
      <c r="Z820" s="7">
        <f t="shared" si="150"/>
        <v>0</v>
      </c>
      <c r="AA820">
        <f t="shared" si="151"/>
        <v>0</v>
      </c>
      <c r="AB820">
        <f t="shared" si="152"/>
        <v>0</v>
      </c>
      <c r="AC820">
        <f t="shared" si="153"/>
        <v>0</v>
      </c>
      <c r="AD820" s="7">
        <f t="shared" si="154"/>
        <v>50</v>
      </c>
      <c r="AE820" s="7" t="str">
        <f t="shared" si="155"/>
        <v>HT Over 0.5 Goals</v>
      </c>
      <c r="AF820" s="14"/>
      <c r="AG820" s="14" t="str">
        <f t="shared" si="156"/>
        <v>HT Under 1.5 Goals</v>
      </c>
      <c r="AH820" s="14" t="str">
        <f t="shared" si="157"/>
        <v>WON</v>
      </c>
      <c r="AI820" s="14"/>
      <c r="AJ820" s="14" t="str">
        <f t="shared" si="148"/>
        <v>WON</v>
      </c>
      <c r="AL820" s="7" t="str">
        <f t="shared" si="158"/>
        <v>…</v>
      </c>
      <c r="AM820" s="21">
        <f t="shared" si="149"/>
        <v>45</v>
      </c>
    </row>
    <row r="821" spans="3:39">
      <c r="C821" t="s">
        <v>11</v>
      </c>
      <c r="D821" s="10" t="s">
        <v>959</v>
      </c>
      <c r="E821" s="6" t="s">
        <v>176</v>
      </c>
      <c r="F821" s="10" t="s">
        <v>1141</v>
      </c>
      <c r="G821" s="7" t="s">
        <v>4</v>
      </c>
      <c r="H821" s="10" t="s">
        <v>1142</v>
      </c>
      <c r="I821" s="7">
        <v>10</v>
      </c>
      <c r="J821" s="7">
        <v>44</v>
      </c>
      <c r="K821" s="7">
        <v>47</v>
      </c>
      <c r="L821" s="7">
        <v>2</v>
      </c>
      <c r="M821" s="7">
        <v>2</v>
      </c>
      <c r="N821" s="7">
        <v>37</v>
      </c>
      <c r="O821" s="6" t="s">
        <v>47</v>
      </c>
      <c r="P821" s="6" t="s">
        <v>47</v>
      </c>
      <c r="Q821" s="7">
        <v>44</v>
      </c>
      <c r="R821" s="7" t="b">
        <v>0</v>
      </c>
      <c r="S821" s="7" t="s">
        <v>19</v>
      </c>
      <c r="T821" s="7" t="s">
        <v>19</v>
      </c>
      <c r="U821" s="11">
        <v>46</v>
      </c>
      <c r="V821" s="11" t="s">
        <v>20</v>
      </c>
      <c r="W821" s="12">
        <v>1.65</v>
      </c>
      <c r="X821" s="12">
        <f t="shared" si="147"/>
        <v>1.35</v>
      </c>
      <c r="Y821" s="13"/>
      <c r="Z821" s="7">
        <f t="shared" si="150"/>
        <v>0</v>
      </c>
      <c r="AA821">
        <f t="shared" si="151"/>
        <v>0</v>
      </c>
      <c r="AB821">
        <f t="shared" si="152"/>
        <v>0</v>
      </c>
      <c r="AC821">
        <f t="shared" si="153"/>
        <v>10</v>
      </c>
      <c r="AD821" s="7">
        <f t="shared" si="154"/>
        <v>60</v>
      </c>
      <c r="AE821" s="7" t="str">
        <f t="shared" si="155"/>
        <v>HT Under 1.5 Goals</v>
      </c>
      <c r="AF821" s="14"/>
      <c r="AG821" s="14" t="str">
        <f t="shared" si="156"/>
        <v>HT Under 1.5 Goals</v>
      </c>
      <c r="AH821" s="14" t="str">
        <f t="shared" si="157"/>
        <v>WON</v>
      </c>
      <c r="AI821" s="14"/>
      <c r="AJ821" s="14" t="str">
        <f t="shared" si="148"/>
        <v>WON</v>
      </c>
      <c r="AL821" s="7" t="str">
        <f t="shared" si="158"/>
        <v>…</v>
      </c>
      <c r="AM821" s="21">
        <f t="shared" si="149"/>
        <v>40</v>
      </c>
    </row>
    <row r="822" spans="3:39">
      <c r="C822" t="s">
        <v>11</v>
      </c>
      <c r="D822" s="10" t="s">
        <v>959</v>
      </c>
      <c r="E822" s="6" t="s">
        <v>176</v>
      </c>
      <c r="F822" s="10" t="s">
        <v>1143</v>
      </c>
      <c r="G822" s="7" t="s">
        <v>4</v>
      </c>
      <c r="H822" s="10" t="s">
        <v>1144</v>
      </c>
      <c r="I822" s="7">
        <v>36</v>
      </c>
      <c r="J822" s="7">
        <v>57</v>
      </c>
      <c r="K822" s="7">
        <v>7</v>
      </c>
      <c r="L822" s="7" t="s">
        <v>16</v>
      </c>
      <c r="M822" s="7">
        <v>1</v>
      </c>
      <c r="N822" s="7">
        <v>29</v>
      </c>
      <c r="O822" s="6" t="s">
        <v>47</v>
      </c>
      <c r="P822" s="6" t="s">
        <v>69</v>
      </c>
      <c r="Q822" s="7" t="b">
        <v>1</v>
      </c>
      <c r="R822" s="7" t="b">
        <v>1</v>
      </c>
      <c r="S822" s="7" t="s">
        <v>19</v>
      </c>
      <c r="T822" s="7" t="s">
        <v>19</v>
      </c>
      <c r="U822" s="11">
        <v>56</v>
      </c>
      <c r="V822" s="11" t="s">
        <v>48</v>
      </c>
      <c r="W822" s="12">
        <v>1.65</v>
      </c>
      <c r="X822" s="12">
        <f t="shared" si="147"/>
        <v>1.35</v>
      </c>
      <c r="Y822" s="13"/>
      <c r="Z822" s="7">
        <f t="shared" si="150"/>
        <v>10</v>
      </c>
      <c r="AA822">
        <f t="shared" si="151"/>
        <v>0</v>
      </c>
      <c r="AB822">
        <f t="shared" si="152"/>
        <v>5</v>
      </c>
      <c r="AC822">
        <f t="shared" si="153"/>
        <v>0</v>
      </c>
      <c r="AD822" s="7">
        <f t="shared" si="154"/>
        <v>65</v>
      </c>
      <c r="AE822" s="7" t="str">
        <f t="shared" si="155"/>
        <v>HT Under 1.5 Goals</v>
      </c>
      <c r="AF822" s="14"/>
      <c r="AG822" s="14" t="str">
        <f t="shared" si="156"/>
        <v>HT Under 1.5 Goals</v>
      </c>
      <c r="AH822" s="14" t="str">
        <f t="shared" si="157"/>
        <v>WON</v>
      </c>
      <c r="AI822" s="14"/>
      <c r="AJ822" s="14" t="str">
        <f t="shared" si="148"/>
        <v>WON</v>
      </c>
      <c r="AL822" s="7" t="str">
        <f t="shared" si="158"/>
        <v>…</v>
      </c>
      <c r="AM822" s="21">
        <f t="shared" si="149"/>
        <v>69.012500000000003</v>
      </c>
    </row>
    <row r="823" spans="3:39">
      <c r="C823" t="s">
        <v>11</v>
      </c>
      <c r="D823" s="10" t="s">
        <v>124</v>
      </c>
      <c r="E823" s="6" t="s">
        <v>176</v>
      </c>
      <c r="F823" s="10" t="s">
        <v>158</v>
      </c>
      <c r="G823" s="7" t="s">
        <v>4</v>
      </c>
      <c r="H823" s="10" t="s">
        <v>603</v>
      </c>
      <c r="I823" s="7">
        <v>28</v>
      </c>
      <c r="J823" s="7">
        <v>59</v>
      </c>
      <c r="K823" s="7">
        <v>13</v>
      </c>
      <c r="L823" s="7" t="s">
        <v>16</v>
      </c>
      <c r="M823" s="7" t="s">
        <v>16</v>
      </c>
      <c r="N823" s="7">
        <v>15</v>
      </c>
      <c r="O823" s="6" t="s">
        <v>47</v>
      </c>
      <c r="P823" s="6" t="s">
        <v>33</v>
      </c>
      <c r="Q823" s="7" t="b">
        <v>1</v>
      </c>
      <c r="R823" s="7" t="b">
        <v>1</v>
      </c>
      <c r="S823" s="7" t="b">
        <v>1</v>
      </c>
      <c r="T823" s="7" t="s">
        <v>19</v>
      </c>
      <c r="U823" s="11">
        <v>64</v>
      </c>
      <c r="V823" s="11" t="s">
        <v>20</v>
      </c>
      <c r="W823" s="12">
        <v>1.45</v>
      </c>
      <c r="X823" s="12">
        <f t="shared" si="147"/>
        <v>1.25</v>
      </c>
      <c r="Y823" s="13"/>
      <c r="Z823" s="7">
        <f t="shared" si="150"/>
        <v>10</v>
      </c>
      <c r="AA823">
        <f t="shared" si="151"/>
        <v>5</v>
      </c>
      <c r="AB823">
        <f t="shared" si="152"/>
        <v>10</v>
      </c>
      <c r="AC823">
        <f t="shared" si="153"/>
        <v>10</v>
      </c>
      <c r="AD823" s="7">
        <f t="shared" si="154"/>
        <v>85</v>
      </c>
      <c r="AE823" s="7" t="str">
        <f t="shared" si="155"/>
        <v>HT Under 1.5 Goals</v>
      </c>
      <c r="AF823" s="14"/>
      <c r="AG823" s="14" t="str">
        <f t="shared" si="156"/>
        <v>HT Under 1.5 Goals</v>
      </c>
      <c r="AH823" s="14" t="str">
        <f t="shared" si="157"/>
        <v>WON</v>
      </c>
      <c r="AI823" s="14"/>
      <c r="AJ823" s="14" t="str">
        <f t="shared" si="148"/>
        <v>WON</v>
      </c>
      <c r="AL823" s="7" t="str">
        <f t="shared" si="158"/>
        <v>…</v>
      </c>
      <c r="AM823" s="21">
        <f t="shared" si="149"/>
        <v>76.237499999999997</v>
      </c>
    </row>
    <row r="824" spans="3:39">
      <c r="C824" t="s">
        <v>11</v>
      </c>
      <c r="D824" s="10" t="s">
        <v>12</v>
      </c>
      <c r="E824" s="6" t="s">
        <v>176</v>
      </c>
      <c r="F824" s="10" t="s">
        <v>794</v>
      </c>
      <c r="G824" s="7" t="s">
        <v>4</v>
      </c>
      <c r="H824" s="10" t="s">
        <v>14</v>
      </c>
      <c r="I824" s="7">
        <v>13</v>
      </c>
      <c r="J824" s="7">
        <v>59</v>
      </c>
      <c r="K824" s="7">
        <v>28</v>
      </c>
      <c r="L824" s="7" t="s">
        <v>16</v>
      </c>
      <c r="M824" s="7" t="s">
        <v>16</v>
      </c>
      <c r="N824" s="7">
        <v>15</v>
      </c>
      <c r="O824" s="6" t="s">
        <v>120</v>
      </c>
      <c r="P824" s="6" t="s">
        <v>305</v>
      </c>
      <c r="Q824" s="7" t="b">
        <v>1</v>
      </c>
      <c r="R824" s="7" t="b">
        <v>1</v>
      </c>
      <c r="S824" s="7" t="b">
        <v>1</v>
      </c>
      <c r="T824" s="7" t="s">
        <v>19</v>
      </c>
      <c r="U824" s="11">
        <v>59</v>
      </c>
      <c r="V824" s="11" t="s">
        <v>20</v>
      </c>
      <c r="W824" s="12">
        <v>1.4</v>
      </c>
      <c r="X824" s="12">
        <f t="shared" si="147"/>
        <v>1.25</v>
      </c>
      <c r="Y824" s="13"/>
      <c r="Z824" s="7">
        <f t="shared" si="150"/>
        <v>10</v>
      </c>
      <c r="AA824">
        <f t="shared" si="151"/>
        <v>5</v>
      </c>
      <c r="AB824">
        <f t="shared" si="152"/>
        <v>5</v>
      </c>
      <c r="AC824">
        <f t="shared" si="153"/>
        <v>10</v>
      </c>
      <c r="AD824" s="7">
        <f t="shared" si="154"/>
        <v>80</v>
      </c>
      <c r="AE824" s="7" t="str">
        <f t="shared" si="155"/>
        <v>HT Under 1.5 Goals</v>
      </c>
      <c r="AF824" s="14"/>
      <c r="AG824" s="14" t="str">
        <f t="shared" si="156"/>
        <v>HT Under 1.5 Goals</v>
      </c>
      <c r="AH824" s="14" t="str">
        <f t="shared" si="157"/>
        <v>WON</v>
      </c>
      <c r="AI824" s="14"/>
      <c r="AJ824" s="14" t="str">
        <f t="shared" si="148"/>
        <v>WON</v>
      </c>
      <c r="AL824" s="7" t="str">
        <f t="shared" si="158"/>
        <v>…</v>
      </c>
      <c r="AM824" s="21">
        <f t="shared" si="149"/>
        <v>75.237499999999997</v>
      </c>
    </row>
    <row r="825" spans="3:39">
      <c r="C825" t="s">
        <v>11</v>
      </c>
      <c r="D825" s="10" t="s">
        <v>189</v>
      </c>
      <c r="E825" s="6" t="s">
        <v>176</v>
      </c>
      <c r="F825" s="10" t="s">
        <v>1145</v>
      </c>
      <c r="G825" s="7" t="s">
        <v>4</v>
      </c>
      <c r="H825" s="10" t="s">
        <v>630</v>
      </c>
      <c r="I825" s="7">
        <v>31</v>
      </c>
      <c r="J825" s="7">
        <v>54</v>
      </c>
      <c r="K825" s="7">
        <v>14</v>
      </c>
      <c r="L825" s="7" t="s">
        <v>16</v>
      </c>
      <c r="M825" s="7">
        <v>1</v>
      </c>
      <c r="N825" s="7">
        <v>17</v>
      </c>
      <c r="O825" s="6" t="s">
        <v>120</v>
      </c>
      <c r="P825" s="6" t="s">
        <v>69</v>
      </c>
      <c r="Q825" s="7" t="b">
        <v>1</v>
      </c>
      <c r="R825" s="7" t="b">
        <v>1</v>
      </c>
      <c r="S825" s="7" t="s">
        <v>19</v>
      </c>
      <c r="T825" s="7" t="s">
        <v>19</v>
      </c>
      <c r="U825" s="11">
        <v>54</v>
      </c>
      <c r="V825" s="11" t="s">
        <v>20</v>
      </c>
      <c r="W825" s="12">
        <v>1.6</v>
      </c>
      <c r="X825" s="12">
        <f t="shared" si="147"/>
        <v>1.3</v>
      </c>
      <c r="Y825" s="13"/>
      <c r="Z825" s="7">
        <f t="shared" si="150"/>
        <v>10</v>
      </c>
      <c r="AA825">
        <f t="shared" si="151"/>
        <v>0</v>
      </c>
      <c r="AB825">
        <f t="shared" si="152"/>
        <v>5</v>
      </c>
      <c r="AC825">
        <f t="shared" si="153"/>
        <v>10</v>
      </c>
      <c r="AD825" s="7">
        <f t="shared" si="154"/>
        <v>75</v>
      </c>
      <c r="AE825" s="7" t="str">
        <f t="shared" si="155"/>
        <v>HT Under 1.5 Goals</v>
      </c>
      <c r="AF825" s="14"/>
      <c r="AG825" s="14" t="str">
        <f t="shared" si="156"/>
        <v>HT Under 1.5 Goals</v>
      </c>
      <c r="AH825" s="14" t="str">
        <f t="shared" si="157"/>
        <v>WON</v>
      </c>
      <c r="AI825" s="14"/>
      <c r="AJ825" s="14" t="str">
        <f t="shared" si="148"/>
        <v>WON</v>
      </c>
      <c r="AL825" s="7" t="str">
        <f t="shared" si="158"/>
        <v>…</v>
      </c>
      <c r="AM825" s="21">
        <f t="shared" si="149"/>
        <v>67.674999999999997</v>
      </c>
    </row>
    <row r="826" spans="3:39">
      <c r="C826" t="s">
        <v>11</v>
      </c>
      <c r="D826" s="10" t="s">
        <v>964</v>
      </c>
      <c r="E826" s="6" t="s">
        <v>176</v>
      </c>
      <c r="F826" s="10" t="s">
        <v>1146</v>
      </c>
      <c r="G826" s="7" t="s">
        <v>4</v>
      </c>
      <c r="H826" s="10" t="s">
        <v>1147</v>
      </c>
      <c r="I826" s="7">
        <v>45</v>
      </c>
      <c r="J826" s="7">
        <v>45</v>
      </c>
      <c r="K826" s="7">
        <v>10</v>
      </c>
      <c r="L826" s="7">
        <v>1</v>
      </c>
      <c r="M826" s="7">
        <v>1</v>
      </c>
      <c r="N826" s="7">
        <v>35</v>
      </c>
      <c r="O826" s="6" t="s">
        <v>47</v>
      </c>
      <c r="P826" s="6" t="s">
        <v>47</v>
      </c>
      <c r="Q826" s="7">
        <v>45</v>
      </c>
      <c r="R826" s="7" t="b">
        <v>0</v>
      </c>
      <c r="S826" s="7" t="s">
        <v>19</v>
      </c>
      <c r="T826" s="7" t="s">
        <v>19</v>
      </c>
      <c r="U826" s="11">
        <v>99</v>
      </c>
      <c r="V826" s="11" t="s">
        <v>20</v>
      </c>
      <c r="W826" s="12">
        <v>1.55</v>
      </c>
      <c r="X826" s="12">
        <f t="shared" si="147"/>
        <v>1.3</v>
      </c>
      <c r="Y826" s="13"/>
      <c r="Z826" s="7">
        <f t="shared" si="150"/>
        <v>0</v>
      </c>
      <c r="AA826">
        <f t="shared" si="151"/>
        <v>0</v>
      </c>
      <c r="AB826">
        <f t="shared" si="152"/>
        <v>10</v>
      </c>
      <c r="AC826">
        <f t="shared" si="153"/>
        <v>10</v>
      </c>
      <c r="AD826" s="7">
        <f t="shared" si="154"/>
        <v>70</v>
      </c>
      <c r="AE826" s="7" t="str">
        <f t="shared" si="155"/>
        <v>HT Under 1.5 Goals</v>
      </c>
      <c r="AF826" s="14"/>
      <c r="AG826" s="14" t="str">
        <f t="shared" si="156"/>
        <v>HT Under 1.5 Goals</v>
      </c>
      <c r="AH826" s="14" t="str">
        <f t="shared" si="157"/>
        <v>WON</v>
      </c>
      <c r="AI826" s="14"/>
      <c r="AJ826" s="14" t="str">
        <f t="shared" si="148"/>
        <v>WON</v>
      </c>
      <c r="AL826" s="7" t="str">
        <f t="shared" si="158"/>
        <v>…</v>
      </c>
      <c r="AM826" s="21">
        <f t="shared" si="149"/>
        <v>59.8</v>
      </c>
    </row>
    <row r="827" spans="3:39">
      <c r="D827" s="10" t="s">
        <v>262</v>
      </c>
      <c r="E827" s="6" t="s">
        <v>877</v>
      </c>
      <c r="F827" s="10" t="s">
        <v>731</v>
      </c>
      <c r="G827" s="7" t="s">
        <v>4</v>
      </c>
      <c r="H827" s="10" t="s">
        <v>263</v>
      </c>
      <c r="I827" s="7">
        <v>35</v>
      </c>
      <c r="J827" s="7">
        <v>50</v>
      </c>
      <c r="K827" s="7">
        <v>16</v>
      </c>
      <c r="L827" s="7" t="s">
        <v>16</v>
      </c>
      <c r="M827" s="7" t="s">
        <v>16</v>
      </c>
      <c r="N827" s="7">
        <v>19</v>
      </c>
      <c r="O827" s="6" t="s">
        <v>47</v>
      </c>
      <c r="P827" s="6" t="s">
        <v>47</v>
      </c>
      <c r="Q827" s="7">
        <v>50</v>
      </c>
      <c r="R827" s="7" t="b">
        <v>1</v>
      </c>
      <c r="S827" s="7" t="b">
        <v>1</v>
      </c>
      <c r="T827" s="7" t="s">
        <v>19</v>
      </c>
      <c r="U827" s="11">
        <v>74</v>
      </c>
      <c r="V827" s="11" t="s">
        <v>20</v>
      </c>
      <c r="W827" s="12">
        <v>1.65</v>
      </c>
      <c r="X827" s="12">
        <f t="shared" si="147"/>
        <v>1.35</v>
      </c>
      <c r="Y827" s="13"/>
      <c r="Z827" s="7">
        <f t="shared" si="150"/>
        <v>0</v>
      </c>
      <c r="AA827">
        <f t="shared" si="151"/>
        <v>0</v>
      </c>
      <c r="AB827">
        <f t="shared" si="152"/>
        <v>10</v>
      </c>
      <c r="AC827">
        <f t="shared" si="153"/>
        <v>10</v>
      </c>
      <c r="AD827" s="7">
        <f t="shared" si="154"/>
        <v>70</v>
      </c>
      <c r="AE827" s="7" t="str">
        <f t="shared" si="155"/>
        <v>HT Under 1.5 Goals</v>
      </c>
      <c r="AF827" s="14"/>
      <c r="AG827" s="14" t="str">
        <f t="shared" si="156"/>
        <v>HT Under 1.5 Goals</v>
      </c>
      <c r="AH827" s="14" t="str">
        <f t="shared" si="157"/>
        <v>WON</v>
      </c>
      <c r="AI827" s="14"/>
      <c r="AJ827" s="14" t="str">
        <f t="shared" si="148"/>
        <v>WON</v>
      </c>
      <c r="AL827" s="7" t="str">
        <f t="shared" si="158"/>
        <v>…</v>
      </c>
      <c r="AM827" s="21">
        <f t="shared" si="149"/>
        <v>75.424999999999997</v>
      </c>
    </row>
    <row r="828" spans="3:39">
      <c r="D828" s="10" t="s">
        <v>455</v>
      </c>
      <c r="E828" s="6" t="s">
        <v>186</v>
      </c>
      <c r="F828" s="10" t="s">
        <v>1148</v>
      </c>
      <c r="G828" s="7" t="s">
        <v>4</v>
      </c>
      <c r="H828" s="10" t="s">
        <v>1149</v>
      </c>
      <c r="I828" s="7">
        <v>44</v>
      </c>
      <c r="J828" s="7">
        <v>43</v>
      </c>
      <c r="K828" s="7">
        <v>13</v>
      </c>
      <c r="L828" s="7">
        <v>1</v>
      </c>
      <c r="M828" s="7">
        <v>1</v>
      </c>
      <c r="N828" s="7">
        <v>31</v>
      </c>
      <c r="O828" s="6" t="s">
        <v>75</v>
      </c>
      <c r="P828" s="6" t="s">
        <v>297</v>
      </c>
      <c r="Q828" s="7">
        <v>43</v>
      </c>
      <c r="R828" s="7" t="b">
        <v>0</v>
      </c>
      <c r="S828" s="7" t="s">
        <v>19</v>
      </c>
      <c r="T828" s="7" t="s">
        <v>19</v>
      </c>
      <c r="U828" s="11">
        <v>35</v>
      </c>
      <c r="V828" s="11" t="s">
        <v>48</v>
      </c>
      <c r="W828" s="12">
        <v>1.5</v>
      </c>
      <c r="X828" s="12">
        <f t="shared" si="147"/>
        <v>1.3</v>
      </c>
      <c r="Y828" s="13"/>
      <c r="Z828" s="7">
        <f t="shared" si="150"/>
        <v>0</v>
      </c>
      <c r="AA828">
        <f t="shared" si="151"/>
        <v>0</v>
      </c>
      <c r="AB828">
        <f t="shared" si="152"/>
        <v>0</v>
      </c>
      <c r="AC828">
        <f t="shared" si="153"/>
        <v>0</v>
      </c>
      <c r="AD828" s="7">
        <f t="shared" si="154"/>
        <v>50</v>
      </c>
      <c r="AE828" s="7" t="str">
        <f t="shared" si="155"/>
        <v>HT Over 0.5 Goals</v>
      </c>
      <c r="AF828" s="14"/>
      <c r="AG828" s="14" t="str">
        <f t="shared" si="156"/>
        <v>HT Over 0.5 Goals</v>
      </c>
      <c r="AH828" s="14" t="str">
        <f t="shared" si="157"/>
        <v>WON</v>
      </c>
      <c r="AI828" s="14"/>
      <c r="AJ828" s="14" t="str">
        <f t="shared" si="148"/>
        <v>WON</v>
      </c>
      <c r="AL828" s="7" t="str">
        <f t="shared" si="158"/>
        <v>…</v>
      </c>
      <c r="AM828" s="21">
        <f t="shared" si="149"/>
        <v>40</v>
      </c>
    </row>
    <row r="829" spans="3:39">
      <c r="D829" s="10" t="s">
        <v>262</v>
      </c>
      <c r="E829" s="6" t="s">
        <v>186</v>
      </c>
      <c r="F829" s="10" t="s">
        <v>1150</v>
      </c>
      <c r="G829" s="7" t="s">
        <v>4</v>
      </c>
      <c r="H829" s="10" t="s">
        <v>1151</v>
      </c>
      <c r="I829" s="7">
        <v>24</v>
      </c>
      <c r="J829" s="7">
        <v>55</v>
      </c>
      <c r="K829" s="7">
        <v>21</v>
      </c>
      <c r="L829" s="7" t="s">
        <v>16</v>
      </c>
      <c r="M829" s="7" t="s">
        <v>16</v>
      </c>
      <c r="N829" s="7">
        <v>3</v>
      </c>
      <c r="O829" s="6" t="s">
        <v>120</v>
      </c>
      <c r="P829" s="6" t="s">
        <v>33</v>
      </c>
      <c r="Q829" s="7" t="b">
        <v>1</v>
      </c>
      <c r="R829" s="7" t="b">
        <v>1</v>
      </c>
      <c r="S829" s="7" t="b">
        <v>1</v>
      </c>
      <c r="T829" s="7" t="s">
        <v>19</v>
      </c>
      <c r="U829" s="11">
        <v>57</v>
      </c>
      <c r="V829" s="11"/>
      <c r="W829" s="12">
        <v>1.65</v>
      </c>
      <c r="X829" s="12">
        <f t="shared" si="147"/>
        <v>1.35</v>
      </c>
      <c r="Y829" s="13"/>
      <c r="Z829" s="7">
        <f t="shared" si="150"/>
        <v>10</v>
      </c>
      <c r="AA829">
        <f t="shared" si="151"/>
        <v>10</v>
      </c>
      <c r="AB829">
        <f t="shared" si="152"/>
        <v>5</v>
      </c>
      <c r="AC829">
        <f t="shared" si="153"/>
        <v>0</v>
      </c>
      <c r="AD829" s="7">
        <f t="shared" si="154"/>
        <v>75</v>
      </c>
      <c r="AE829" s="7" t="str">
        <f t="shared" si="155"/>
        <v>HT Under 1.5 Goals</v>
      </c>
      <c r="AF829" s="14"/>
      <c r="AG829" s="14" t="str">
        <f t="shared" si="156"/>
        <v>HT Under 1.5 Goals</v>
      </c>
      <c r="AH829" s="14" t="str">
        <f t="shared" si="157"/>
        <v>WON</v>
      </c>
      <c r="AI829" s="14"/>
      <c r="AJ829" s="14" t="str">
        <f t="shared" si="148"/>
        <v>WON</v>
      </c>
      <c r="AL829" s="7" t="str">
        <f t="shared" si="158"/>
        <v>…</v>
      </c>
      <c r="AM829" s="21">
        <f t="shared" si="149"/>
        <v>85.587500000000006</v>
      </c>
    </row>
    <row r="830" spans="3:39">
      <c r="D830" s="10" t="s">
        <v>192</v>
      </c>
      <c r="E830" s="6" t="s">
        <v>193</v>
      </c>
      <c r="F830" s="10" t="s">
        <v>1152</v>
      </c>
      <c r="G830" s="7" t="s">
        <v>4</v>
      </c>
      <c r="H830" s="10" t="s">
        <v>1153</v>
      </c>
      <c r="I830" s="7">
        <v>37</v>
      </c>
      <c r="J830" s="7">
        <v>45</v>
      </c>
      <c r="K830" s="7">
        <v>19</v>
      </c>
      <c r="L830" s="7" t="s">
        <v>16</v>
      </c>
      <c r="M830" s="7">
        <v>1</v>
      </c>
      <c r="N830" s="7">
        <v>18</v>
      </c>
      <c r="O830" s="6" t="s">
        <v>24</v>
      </c>
      <c r="P830" s="6" t="s">
        <v>47</v>
      </c>
      <c r="Q830" s="7">
        <v>45</v>
      </c>
      <c r="R830" s="7" t="b">
        <v>1</v>
      </c>
      <c r="S830" s="7" t="s">
        <v>19</v>
      </c>
      <c r="T830" s="7" t="s">
        <v>19</v>
      </c>
      <c r="U830" s="11">
        <v>41</v>
      </c>
      <c r="V830" s="11" t="s">
        <v>48</v>
      </c>
      <c r="W830" s="12">
        <v>1.6</v>
      </c>
      <c r="X830" s="12">
        <f t="shared" si="147"/>
        <v>1.3</v>
      </c>
      <c r="Y830" s="13"/>
      <c r="Z830" s="7">
        <f t="shared" si="150"/>
        <v>0</v>
      </c>
      <c r="AA830">
        <f t="shared" si="151"/>
        <v>0</v>
      </c>
      <c r="AB830">
        <f t="shared" si="152"/>
        <v>0</v>
      </c>
      <c r="AC830">
        <f t="shared" si="153"/>
        <v>0</v>
      </c>
      <c r="AD830" s="7">
        <f t="shared" si="154"/>
        <v>50</v>
      </c>
      <c r="AE830" s="7" t="str">
        <f t="shared" si="155"/>
        <v>HT Over 0.5 Goals</v>
      </c>
      <c r="AF830" s="14"/>
      <c r="AG830" s="14" t="str">
        <f t="shared" si="156"/>
        <v>HT Under 1.5 Goals</v>
      </c>
      <c r="AH830" s="14" t="str">
        <f t="shared" si="157"/>
        <v>LOST</v>
      </c>
      <c r="AI830" s="14"/>
      <c r="AJ830" s="14" t="str">
        <f t="shared" si="148"/>
        <v>LOST</v>
      </c>
      <c r="AL830" s="7" t="str">
        <f t="shared" si="158"/>
        <v>…</v>
      </c>
      <c r="AM830" s="21">
        <f t="shared" si="149"/>
        <v>40</v>
      </c>
    </row>
    <row r="831" spans="3:39">
      <c r="C831" t="s">
        <v>11</v>
      </c>
      <c r="D831" s="10" t="s">
        <v>189</v>
      </c>
      <c r="E831" s="6" t="s">
        <v>193</v>
      </c>
      <c r="F831" s="10" t="s">
        <v>196</v>
      </c>
      <c r="G831" s="7" t="s">
        <v>4</v>
      </c>
      <c r="H831" s="10" t="s">
        <v>1010</v>
      </c>
      <c r="I831" s="7">
        <v>14</v>
      </c>
      <c r="J831" s="7">
        <v>52</v>
      </c>
      <c r="K831" s="7">
        <v>34</v>
      </c>
      <c r="L831" s="7" t="s">
        <v>16</v>
      </c>
      <c r="M831" s="7" t="s">
        <v>16</v>
      </c>
      <c r="N831" s="7">
        <v>20</v>
      </c>
      <c r="O831" s="6" t="s">
        <v>17</v>
      </c>
      <c r="P831" s="6" t="s">
        <v>389</v>
      </c>
      <c r="Q831" s="7">
        <v>52</v>
      </c>
      <c r="R831" s="7" t="b">
        <v>1</v>
      </c>
      <c r="S831" s="7" t="b">
        <v>1</v>
      </c>
      <c r="T831" s="7" t="s">
        <v>19</v>
      </c>
      <c r="U831" s="11">
        <v>52</v>
      </c>
      <c r="V831" s="11" t="s">
        <v>42</v>
      </c>
      <c r="W831" s="12">
        <v>1.6</v>
      </c>
      <c r="X831" s="12">
        <f t="shared" si="147"/>
        <v>1.3</v>
      </c>
      <c r="Y831" s="13"/>
      <c r="Z831" s="7">
        <f t="shared" si="150"/>
        <v>0</v>
      </c>
      <c r="AA831">
        <f t="shared" si="151"/>
        <v>0</v>
      </c>
      <c r="AB831">
        <f t="shared" si="152"/>
        <v>5</v>
      </c>
      <c r="AC831">
        <f t="shared" si="153"/>
        <v>5</v>
      </c>
      <c r="AD831" s="7">
        <f t="shared" si="154"/>
        <v>60</v>
      </c>
      <c r="AE831" s="7" t="str">
        <f t="shared" si="155"/>
        <v>HT Under 1.5 Goals</v>
      </c>
      <c r="AF831" s="14"/>
      <c r="AG831" s="14" t="str">
        <f t="shared" si="156"/>
        <v>HT Over 0.5 Goals</v>
      </c>
      <c r="AH831" s="14" t="str">
        <f t="shared" si="157"/>
        <v>LOST</v>
      </c>
      <c r="AI831" s="14"/>
      <c r="AJ831" s="14" t="str">
        <f t="shared" si="148"/>
        <v>LOST</v>
      </c>
      <c r="AL831" s="7" t="str">
        <f t="shared" si="158"/>
        <v>…</v>
      </c>
      <c r="AM831" s="21">
        <f t="shared" si="149"/>
        <v>71.650000000000006</v>
      </c>
    </row>
    <row r="832" spans="3:39">
      <c r="C832" t="s">
        <v>11</v>
      </c>
      <c r="D832" s="10" t="s">
        <v>92</v>
      </c>
      <c r="E832" s="6" t="s">
        <v>198</v>
      </c>
      <c r="F832" s="10" t="s">
        <v>142</v>
      </c>
      <c r="G832" s="7" t="s">
        <v>4</v>
      </c>
      <c r="H832" s="10" t="s">
        <v>95</v>
      </c>
      <c r="I832" s="7">
        <v>21</v>
      </c>
      <c r="J832" s="7">
        <v>52</v>
      </c>
      <c r="K832" s="7">
        <v>27</v>
      </c>
      <c r="L832" s="7" t="s">
        <v>16</v>
      </c>
      <c r="M832" s="7">
        <v>2</v>
      </c>
      <c r="N832" s="7">
        <v>6</v>
      </c>
      <c r="O832" s="6" t="s">
        <v>305</v>
      </c>
      <c r="P832" s="6" t="s">
        <v>305</v>
      </c>
      <c r="Q832" s="7">
        <v>52</v>
      </c>
      <c r="R832" s="7" t="b">
        <v>1</v>
      </c>
      <c r="S832" s="7" t="s">
        <v>19</v>
      </c>
      <c r="T832" s="7" t="s">
        <v>19</v>
      </c>
      <c r="U832" s="11">
        <v>49</v>
      </c>
      <c r="V832" s="11" t="s">
        <v>20</v>
      </c>
      <c r="W832" s="12">
        <v>1.65</v>
      </c>
      <c r="X832" s="12">
        <f t="shared" si="147"/>
        <v>1.35</v>
      </c>
      <c r="Y832" s="13"/>
      <c r="Z832" s="7">
        <f t="shared" si="150"/>
        <v>0</v>
      </c>
      <c r="AA832">
        <f t="shared" si="151"/>
        <v>10</v>
      </c>
      <c r="AB832">
        <f t="shared" si="152"/>
        <v>5</v>
      </c>
      <c r="AC832">
        <f t="shared" si="153"/>
        <v>10</v>
      </c>
      <c r="AD832" s="7">
        <f t="shared" si="154"/>
        <v>75</v>
      </c>
      <c r="AE832" s="7" t="str">
        <f t="shared" si="155"/>
        <v>HT Under 1.5 Goals</v>
      </c>
      <c r="AF832" s="14"/>
      <c r="AG832" s="14" t="str">
        <f t="shared" si="156"/>
        <v>HT Over 0.5 Goals</v>
      </c>
      <c r="AH832" s="14" t="str">
        <f t="shared" si="157"/>
        <v>LOST</v>
      </c>
      <c r="AI832" s="14"/>
      <c r="AJ832" s="14" t="str">
        <f t="shared" si="148"/>
        <v>LOST</v>
      </c>
      <c r="AL832" s="7" t="str">
        <f t="shared" si="158"/>
        <v>…</v>
      </c>
      <c r="AM832" s="21">
        <f t="shared" si="149"/>
        <v>65.25</v>
      </c>
    </row>
    <row r="833" spans="3:39">
      <c r="C833" t="s">
        <v>11</v>
      </c>
      <c r="D833" s="10" t="s">
        <v>12</v>
      </c>
      <c r="E833" s="6" t="s">
        <v>201</v>
      </c>
      <c r="F833" s="10" t="s">
        <v>185</v>
      </c>
      <c r="G833" s="7" t="s">
        <v>4</v>
      </c>
      <c r="H833" s="10" t="s">
        <v>464</v>
      </c>
      <c r="I833" s="7">
        <v>21</v>
      </c>
      <c r="J833" s="7">
        <v>45</v>
      </c>
      <c r="K833" s="7">
        <v>34</v>
      </c>
      <c r="L833" s="7" t="s">
        <v>16</v>
      </c>
      <c r="M833" s="7">
        <v>2</v>
      </c>
      <c r="N833" s="7">
        <v>13</v>
      </c>
      <c r="O833" s="6" t="s">
        <v>24</v>
      </c>
      <c r="P833" s="6" t="s">
        <v>47</v>
      </c>
      <c r="Q833" s="7">
        <v>45</v>
      </c>
      <c r="R833" s="7" t="b">
        <v>1</v>
      </c>
      <c r="S833" s="7" t="s">
        <v>19</v>
      </c>
      <c r="T833" s="7" t="s">
        <v>19</v>
      </c>
      <c r="U833" s="11">
        <v>36</v>
      </c>
      <c r="V833" s="11" t="s">
        <v>20</v>
      </c>
      <c r="W833" s="12">
        <v>1.45</v>
      </c>
      <c r="X833" s="12">
        <f t="shared" si="147"/>
        <v>1.25</v>
      </c>
      <c r="Y833" s="13"/>
      <c r="Z833" s="7">
        <f t="shared" si="150"/>
        <v>0</v>
      </c>
      <c r="AA833">
        <f t="shared" si="151"/>
        <v>5</v>
      </c>
      <c r="AB833">
        <f t="shared" si="152"/>
        <v>0</v>
      </c>
      <c r="AC833">
        <f t="shared" si="153"/>
        <v>10</v>
      </c>
      <c r="AD833" s="7">
        <f t="shared" si="154"/>
        <v>65</v>
      </c>
      <c r="AE833" s="7" t="str">
        <f t="shared" si="155"/>
        <v>HT Under 1.5 Goals</v>
      </c>
      <c r="AF833" s="14"/>
      <c r="AG833" s="14" t="str">
        <f t="shared" si="156"/>
        <v>HT Under 1.5 Goals</v>
      </c>
      <c r="AH833" s="14" t="str">
        <f t="shared" si="157"/>
        <v>WON</v>
      </c>
      <c r="AI833" s="14"/>
      <c r="AJ833" s="14" t="str">
        <f t="shared" si="148"/>
        <v>WON</v>
      </c>
      <c r="AL833" s="7" t="str">
        <f t="shared" si="158"/>
        <v>…</v>
      </c>
      <c r="AM833" s="21">
        <f t="shared" si="149"/>
        <v>42</v>
      </c>
    </row>
    <row r="834" spans="3:39">
      <c r="F834" s="10"/>
      <c r="G834" s="7"/>
      <c r="H834" s="10"/>
      <c r="I834" s="7"/>
      <c r="J834" s="7"/>
      <c r="K834" s="7"/>
      <c r="L834" s="7"/>
      <c r="M834" s="7"/>
      <c r="N834" s="7"/>
      <c r="O834" s="6"/>
      <c r="P834" s="6"/>
      <c r="Q834" s="7"/>
      <c r="R834" s="7"/>
      <c r="S834" s="7"/>
      <c r="T834" s="7"/>
      <c r="U834" s="11"/>
      <c r="V834" s="11"/>
      <c r="W834" s="12"/>
      <c r="X834" s="12">
        <f t="shared" si="147"/>
        <v>1.25</v>
      </c>
      <c r="Y834" s="13"/>
      <c r="Z834" s="7">
        <f t="shared" si="150"/>
        <v>0</v>
      </c>
      <c r="AA834">
        <f t="shared" si="151"/>
        <v>10</v>
      </c>
      <c r="AB834">
        <f t="shared" si="152"/>
        <v>0</v>
      </c>
      <c r="AC834">
        <f t="shared" si="153"/>
        <v>0</v>
      </c>
      <c r="AD834" s="7">
        <f t="shared" si="154"/>
        <v>60</v>
      </c>
      <c r="AE834" s="7" t="str">
        <f t="shared" si="155"/>
        <v>HT Under 1.5 Goals</v>
      </c>
      <c r="AF834" s="14"/>
      <c r="AG834" s="14" t="str">
        <f t="shared" si="156"/>
        <v>HT Over 0.5 Goals</v>
      </c>
      <c r="AH834" s="14" t="str">
        <f t="shared" si="157"/>
        <v>LOST</v>
      </c>
      <c r="AI834" s="14"/>
      <c r="AJ834" s="14" t="str">
        <f t="shared" si="148"/>
        <v>LOST</v>
      </c>
      <c r="AL834" s="7" t="str">
        <f t="shared" si="158"/>
        <v>…</v>
      </c>
      <c r="AM834" s="21">
        <f t="shared" si="149"/>
        <v>55</v>
      </c>
    </row>
    <row r="835" spans="3:39">
      <c r="C835" s="2" t="s">
        <v>1161</v>
      </c>
      <c r="F835" s="10"/>
      <c r="G835" s="7"/>
      <c r="H835" s="10"/>
      <c r="I835" s="7"/>
      <c r="J835" s="7"/>
      <c r="K835" s="7"/>
      <c r="L835" s="7"/>
      <c r="M835" s="7"/>
      <c r="N835" s="7"/>
      <c r="O835" s="6"/>
      <c r="P835" s="6"/>
      <c r="Q835" s="7"/>
      <c r="R835" s="7"/>
      <c r="S835" s="7"/>
      <c r="T835" s="7"/>
      <c r="U835" s="11"/>
      <c r="V835" s="11"/>
      <c r="W835" s="12"/>
      <c r="X835" s="12">
        <f t="shared" ref="X835:X898" si="159">IF(W835=1.5,1.3,IF(W835=1.55,1.3,IF(W835=1.6,1.3,IF(W835=1.65,1.35,IF(W835=1.7,1.35,IF(W835=1.75,1.4,IF(W835=1.8,1.45,IF(W835=1.8,1.5,IF(W835=1.85,1.5,IF(W835=1.9,1.55,IF(W835=1.95,1.6,IF(W835=2,1.6,IF(W835&lt;1.5,1.25,1.65)))))))))))))</f>
        <v>1.25</v>
      </c>
      <c r="Y835" s="13"/>
      <c r="Z835" s="7">
        <f t="shared" si="150"/>
        <v>0</v>
      </c>
      <c r="AA835">
        <f t="shared" si="151"/>
        <v>10</v>
      </c>
      <c r="AB835">
        <f t="shared" si="152"/>
        <v>0</v>
      </c>
      <c r="AC835">
        <f t="shared" si="153"/>
        <v>0</v>
      </c>
      <c r="AD835" s="7">
        <f t="shared" si="154"/>
        <v>60</v>
      </c>
      <c r="AE835" s="7" t="str">
        <f t="shared" si="155"/>
        <v>HT Under 1.5 Goals</v>
      </c>
      <c r="AF835" s="14"/>
      <c r="AG835" s="14" t="str">
        <f t="shared" si="156"/>
        <v>HT Over 0.5 Goals</v>
      </c>
      <c r="AH835" s="14" t="str">
        <f t="shared" si="157"/>
        <v>LOST</v>
      </c>
      <c r="AI835" s="14"/>
      <c r="AJ835" s="14" t="str">
        <f t="shared" ref="AJ835:AJ898" si="160">IF(AE835=AG835,"WON",IF(O835="0-1","WON",IF(O835="1-0","WON",IF(O835="?","?","LOST"))))</f>
        <v>LOST</v>
      </c>
      <c r="AL835" s="7" t="str">
        <f t="shared" si="158"/>
        <v>…</v>
      </c>
      <c r="AM835" s="21">
        <f t="shared" ref="AM835:AM898" si="161">40+(IF(J835&lt;50,0,J835/3.2)+(IF(M835="X",5,IF(M835="2",2,0)))+(IF(N835&gt;15,0,15-N835))+(IF(U835&lt;50,0,U835/5)))</f>
        <v>55</v>
      </c>
    </row>
    <row r="836" spans="3:39">
      <c r="C836" t="s">
        <v>11</v>
      </c>
      <c r="D836" s="10" t="s">
        <v>210</v>
      </c>
      <c r="E836" s="6" t="s">
        <v>93</v>
      </c>
      <c r="F836" s="10" t="s">
        <v>491</v>
      </c>
      <c r="G836" s="7" t="s">
        <v>4</v>
      </c>
      <c r="H836" s="10" t="s">
        <v>1154</v>
      </c>
      <c r="I836" s="7">
        <v>32</v>
      </c>
      <c r="J836" s="7">
        <v>51</v>
      </c>
      <c r="K836" s="7">
        <v>17</v>
      </c>
      <c r="L836" s="7" t="s">
        <v>16</v>
      </c>
      <c r="M836" s="7">
        <v>1</v>
      </c>
      <c r="N836" s="7">
        <v>15</v>
      </c>
      <c r="O836" s="6" t="s">
        <v>61</v>
      </c>
      <c r="P836" s="6" t="s">
        <v>96</v>
      </c>
      <c r="Q836" s="7">
        <v>51</v>
      </c>
      <c r="R836" s="7" t="b">
        <v>1</v>
      </c>
      <c r="S836" s="7" t="s">
        <v>19</v>
      </c>
      <c r="T836" s="7" t="s">
        <v>19</v>
      </c>
      <c r="U836" s="11">
        <v>57</v>
      </c>
      <c r="V836" s="11" t="s">
        <v>42</v>
      </c>
      <c r="W836" s="12">
        <v>1.6</v>
      </c>
      <c r="X836" s="12">
        <f t="shared" si="159"/>
        <v>1.3</v>
      </c>
      <c r="Y836" s="13"/>
      <c r="Z836" s="7">
        <f t="shared" ref="Z836:Z899" si="162">IF(J836&gt;52,10,0)</f>
        <v>0</v>
      </c>
      <c r="AA836">
        <f t="shared" ref="AA836:AA899" si="163">IF(N836&gt;15,0,IF(N836&lt;8,10,5))</f>
        <v>5</v>
      </c>
      <c r="AB836">
        <f t="shared" ref="AB836:AB899" si="164">IF(U836&gt;60,10,IF(U836&lt;49,0,5))</f>
        <v>5</v>
      </c>
      <c r="AC836">
        <f t="shared" ref="AC836:AC899" si="165">IF(V836="Y",10,IF(V836="C",5,0))</f>
        <v>5</v>
      </c>
      <c r="AD836" s="7">
        <f t="shared" ref="AD836:AD899" si="166">SUM(Z836:AC836)+50</f>
        <v>65</v>
      </c>
      <c r="AE836" s="7" t="str">
        <f t="shared" ref="AE836:AE899" si="167">IF(AD836&lt;56,"HT Over 0.5 Goals","HT Under 1.5 Goals")</f>
        <v>HT Under 1.5 Goals</v>
      </c>
      <c r="AF836" s="14"/>
      <c r="AG836" s="14" t="str">
        <f t="shared" ref="AG836:AG899" si="168">IF(O836="1-0","HT Under 1.5 Goals",IF(O836="0-0","HT Under 1.5 Goals",IF(O836="0-1","HT Under 1.5 Goals","HT Over 0.5 Goals")))</f>
        <v>HT Over 0.5 Goals</v>
      </c>
      <c r="AH836" s="14" t="str">
        <f t="shared" ref="AH836:AH899" si="169">IF(O836="?",O836,AJ836)</f>
        <v>LOST</v>
      </c>
      <c r="AI836" s="14"/>
      <c r="AJ836" s="14" t="str">
        <f t="shared" si="160"/>
        <v>LOST</v>
      </c>
      <c r="AL836" s="7" t="str">
        <f t="shared" ref="AL836:AL899" si="170">IF(AND(C836="OK",J836&gt;52,N836&lt;11,W836&lt;1.66),"Prime","…")</f>
        <v>…</v>
      </c>
      <c r="AM836" s="21">
        <f t="shared" si="161"/>
        <v>67.337500000000006</v>
      </c>
    </row>
    <row r="837" spans="3:39">
      <c r="C837" t="s">
        <v>11</v>
      </c>
      <c r="D837" s="10" t="s">
        <v>121</v>
      </c>
      <c r="E837" s="6" t="s">
        <v>115</v>
      </c>
      <c r="F837" s="10" t="s">
        <v>273</v>
      </c>
      <c r="G837" s="7" t="s">
        <v>4</v>
      </c>
      <c r="H837" s="10" t="s">
        <v>252</v>
      </c>
      <c r="I837" s="7">
        <v>50</v>
      </c>
      <c r="J837" s="7">
        <v>44</v>
      </c>
      <c r="K837" s="7">
        <v>5</v>
      </c>
      <c r="L837" s="7">
        <v>1</v>
      </c>
      <c r="M837" s="7">
        <v>1</v>
      </c>
      <c r="N837" s="7">
        <v>45</v>
      </c>
      <c r="O837" s="6" t="s">
        <v>69</v>
      </c>
      <c r="P837" s="6" t="s">
        <v>298</v>
      </c>
      <c r="Q837" s="7">
        <v>44</v>
      </c>
      <c r="R837" s="7" t="b">
        <v>0</v>
      </c>
      <c r="S837" s="7" t="s">
        <v>19</v>
      </c>
      <c r="T837" s="7" t="s">
        <v>19</v>
      </c>
      <c r="U837" s="11">
        <v>40</v>
      </c>
      <c r="V837" s="11" t="s">
        <v>20</v>
      </c>
      <c r="W837" s="12">
        <v>1.55</v>
      </c>
      <c r="X837" s="12">
        <f t="shared" si="159"/>
        <v>1.3</v>
      </c>
      <c r="Y837" s="13"/>
      <c r="Z837" s="7">
        <f t="shared" si="162"/>
        <v>0</v>
      </c>
      <c r="AA837">
        <f t="shared" si="163"/>
        <v>0</v>
      </c>
      <c r="AB837">
        <f t="shared" si="164"/>
        <v>0</v>
      </c>
      <c r="AC837">
        <f t="shared" si="165"/>
        <v>10</v>
      </c>
      <c r="AD837" s="7">
        <f t="shared" si="166"/>
        <v>60</v>
      </c>
      <c r="AE837" s="7" t="str">
        <f t="shared" si="167"/>
        <v>HT Under 1.5 Goals</v>
      </c>
      <c r="AF837" s="14"/>
      <c r="AG837" s="14" t="str">
        <f t="shared" si="168"/>
        <v>HT Over 0.5 Goals</v>
      </c>
      <c r="AH837" s="14" t="str">
        <f t="shared" si="169"/>
        <v>LOST</v>
      </c>
      <c r="AI837" s="14"/>
      <c r="AJ837" s="14" t="str">
        <f t="shared" si="160"/>
        <v>LOST</v>
      </c>
      <c r="AL837" s="7" t="str">
        <f t="shared" si="170"/>
        <v>…</v>
      </c>
      <c r="AM837" s="21">
        <f t="shared" si="161"/>
        <v>40</v>
      </c>
    </row>
    <row r="838" spans="3:39">
      <c r="C838" t="s">
        <v>11</v>
      </c>
      <c r="D838" s="10" t="s">
        <v>210</v>
      </c>
      <c r="E838" s="6" t="s">
        <v>115</v>
      </c>
      <c r="F838" s="10" t="s">
        <v>492</v>
      </c>
      <c r="G838" s="7" t="s">
        <v>4</v>
      </c>
      <c r="H838" s="10" t="s">
        <v>226</v>
      </c>
      <c r="I838" s="7">
        <v>11</v>
      </c>
      <c r="J838" s="7">
        <v>55</v>
      </c>
      <c r="K838" s="7">
        <v>34</v>
      </c>
      <c r="L838" s="7" t="s">
        <v>16</v>
      </c>
      <c r="M838" s="7">
        <v>2</v>
      </c>
      <c r="N838" s="7">
        <v>23</v>
      </c>
      <c r="O838" s="6" t="s">
        <v>24</v>
      </c>
      <c r="P838" s="6" t="s">
        <v>120</v>
      </c>
      <c r="Q838" s="7" t="b">
        <v>1</v>
      </c>
      <c r="R838" s="7" t="b">
        <v>1</v>
      </c>
      <c r="S838" s="7" t="s">
        <v>19</v>
      </c>
      <c r="T838" s="7" t="s">
        <v>19</v>
      </c>
      <c r="U838" s="11">
        <v>72</v>
      </c>
      <c r="V838" s="11" t="s">
        <v>42</v>
      </c>
      <c r="W838" s="12">
        <v>1.6</v>
      </c>
      <c r="X838" s="12">
        <f t="shared" si="159"/>
        <v>1.3</v>
      </c>
      <c r="Y838" s="13"/>
      <c r="Z838" s="7">
        <f t="shared" si="162"/>
        <v>10</v>
      </c>
      <c r="AA838">
        <f t="shared" si="163"/>
        <v>0</v>
      </c>
      <c r="AB838">
        <f t="shared" si="164"/>
        <v>10</v>
      </c>
      <c r="AC838">
        <f t="shared" si="165"/>
        <v>5</v>
      </c>
      <c r="AD838" s="7">
        <f t="shared" si="166"/>
        <v>75</v>
      </c>
      <c r="AE838" s="7" t="str">
        <f t="shared" si="167"/>
        <v>HT Under 1.5 Goals</v>
      </c>
      <c r="AF838" s="14"/>
      <c r="AG838" s="14" t="str">
        <f t="shared" si="168"/>
        <v>HT Under 1.5 Goals</v>
      </c>
      <c r="AH838" s="14" t="str">
        <f t="shared" si="169"/>
        <v>WON</v>
      </c>
      <c r="AI838" s="14"/>
      <c r="AJ838" s="14" t="str">
        <f t="shared" si="160"/>
        <v>WON</v>
      </c>
      <c r="AL838" s="7" t="str">
        <f t="shared" si="170"/>
        <v>…</v>
      </c>
      <c r="AM838" s="21">
        <f t="shared" si="161"/>
        <v>71.587500000000006</v>
      </c>
    </row>
    <row r="839" spans="3:39">
      <c r="C839" t="s">
        <v>11</v>
      </c>
      <c r="D839" s="10" t="s">
        <v>363</v>
      </c>
      <c r="E839" s="6" t="s">
        <v>1068</v>
      </c>
      <c r="F839" s="10" t="s">
        <v>412</v>
      </c>
      <c r="G839" s="7" t="s">
        <v>4</v>
      </c>
      <c r="H839" s="10" t="s">
        <v>806</v>
      </c>
      <c r="I839" s="7">
        <v>8</v>
      </c>
      <c r="J839" s="7">
        <v>58</v>
      </c>
      <c r="K839" s="7">
        <v>33</v>
      </c>
      <c r="L839" s="7" t="s">
        <v>16</v>
      </c>
      <c r="M839" s="7">
        <v>1</v>
      </c>
      <c r="N839" s="7">
        <v>25</v>
      </c>
      <c r="O839" s="6" t="s">
        <v>47</v>
      </c>
      <c r="P839" s="6" t="s">
        <v>69</v>
      </c>
      <c r="Q839" s="7" t="b">
        <v>1</v>
      </c>
      <c r="R839" s="7" t="b">
        <v>1</v>
      </c>
      <c r="S839" s="7" t="s">
        <v>19</v>
      </c>
      <c r="T839" s="7" t="s">
        <v>19</v>
      </c>
      <c r="U839" s="11">
        <v>57</v>
      </c>
      <c r="V839" s="11" t="s">
        <v>48</v>
      </c>
      <c r="W839" s="12">
        <v>1.5</v>
      </c>
      <c r="X839" s="12">
        <f t="shared" si="159"/>
        <v>1.3</v>
      </c>
      <c r="Y839" s="13"/>
      <c r="Z839" s="7">
        <f t="shared" si="162"/>
        <v>10</v>
      </c>
      <c r="AA839">
        <f t="shared" si="163"/>
        <v>0</v>
      </c>
      <c r="AB839">
        <f t="shared" si="164"/>
        <v>5</v>
      </c>
      <c r="AC839">
        <f t="shared" si="165"/>
        <v>0</v>
      </c>
      <c r="AD839" s="7">
        <f t="shared" si="166"/>
        <v>65</v>
      </c>
      <c r="AE839" s="7" t="str">
        <f t="shared" si="167"/>
        <v>HT Under 1.5 Goals</v>
      </c>
      <c r="AF839" s="14"/>
      <c r="AG839" s="14" t="str">
        <f t="shared" si="168"/>
        <v>HT Under 1.5 Goals</v>
      </c>
      <c r="AH839" s="14" t="str">
        <f t="shared" si="169"/>
        <v>WON</v>
      </c>
      <c r="AI839" s="14"/>
      <c r="AJ839" s="14" t="str">
        <f t="shared" si="160"/>
        <v>WON</v>
      </c>
      <c r="AL839" s="7" t="str">
        <f t="shared" si="170"/>
        <v>…</v>
      </c>
      <c r="AM839" s="21">
        <f t="shared" si="161"/>
        <v>69.525000000000006</v>
      </c>
    </row>
    <row r="840" spans="3:39">
      <c r="D840" s="10" t="s">
        <v>275</v>
      </c>
      <c r="E840" s="6" t="s">
        <v>135</v>
      </c>
      <c r="F840" s="10" t="s">
        <v>367</v>
      </c>
      <c r="G840" s="7" t="s">
        <v>4</v>
      </c>
      <c r="H840" s="10" t="s">
        <v>1155</v>
      </c>
      <c r="I840" s="7">
        <v>21</v>
      </c>
      <c r="J840" s="7">
        <v>46</v>
      </c>
      <c r="K840" s="7">
        <v>34</v>
      </c>
      <c r="L840" s="7" t="s">
        <v>16</v>
      </c>
      <c r="M840" s="7">
        <v>2</v>
      </c>
      <c r="N840" s="7">
        <v>13</v>
      </c>
      <c r="O840" s="6" t="s">
        <v>61</v>
      </c>
      <c r="P840" s="6" t="s">
        <v>305</v>
      </c>
      <c r="Q840" s="7">
        <v>46</v>
      </c>
      <c r="R840" s="7" t="b">
        <v>1</v>
      </c>
      <c r="S840" s="7" t="s">
        <v>19</v>
      </c>
      <c r="T840" s="7" t="s">
        <v>19</v>
      </c>
      <c r="U840" s="11">
        <v>30</v>
      </c>
      <c r="V840" s="11" t="s">
        <v>48</v>
      </c>
      <c r="W840" s="12">
        <v>1.6</v>
      </c>
      <c r="X840" s="12">
        <f t="shared" si="159"/>
        <v>1.3</v>
      </c>
      <c r="Y840" s="13"/>
      <c r="Z840" s="7">
        <f t="shared" si="162"/>
        <v>0</v>
      </c>
      <c r="AA840">
        <f t="shared" si="163"/>
        <v>5</v>
      </c>
      <c r="AB840">
        <f t="shared" si="164"/>
        <v>0</v>
      </c>
      <c r="AC840">
        <f t="shared" si="165"/>
        <v>0</v>
      </c>
      <c r="AD840" s="7">
        <f t="shared" si="166"/>
        <v>55</v>
      </c>
      <c r="AE840" s="7" t="str">
        <f t="shared" si="167"/>
        <v>HT Over 0.5 Goals</v>
      </c>
      <c r="AF840" s="14"/>
      <c r="AG840" s="14" t="str">
        <f t="shared" si="168"/>
        <v>HT Over 0.5 Goals</v>
      </c>
      <c r="AH840" s="14" t="str">
        <f t="shared" si="169"/>
        <v>WON</v>
      </c>
      <c r="AI840" s="14"/>
      <c r="AJ840" s="14" t="str">
        <f t="shared" si="160"/>
        <v>WON</v>
      </c>
      <c r="AL840" s="7" t="str">
        <f t="shared" si="170"/>
        <v>…</v>
      </c>
      <c r="AM840" s="21">
        <f t="shared" si="161"/>
        <v>42</v>
      </c>
    </row>
    <row r="841" spans="3:39">
      <c r="C841" t="s">
        <v>11</v>
      </c>
      <c r="D841" s="10" t="s">
        <v>279</v>
      </c>
      <c r="E841" s="6" t="s">
        <v>135</v>
      </c>
      <c r="F841" s="10" t="s">
        <v>577</v>
      </c>
      <c r="G841" s="7" t="s">
        <v>4</v>
      </c>
      <c r="H841" s="10" t="s">
        <v>374</v>
      </c>
      <c r="I841" s="7">
        <v>22</v>
      </c>
      <c r="J841" s="7">
        <v>48</v>
      </c>
      <c r="K841" s="7">
        <v>29</v>
      </c>
      <c r="L841" s="7" t="s">
        <v>16</v>
      </c>
      <c r="M841" s="7" t="s">
        <v>16</v>
      </c>
      <c r="N841" s="7">
        <v>7</v>
      </c>
      <c r="O841" s="6" t="s">
        <v>96</v>
      </c>
      <c r="P841" s="6" t="s">
        <v>1156</v>
      </c>
      <c r="Q841" s="7">
        <v>48</v>
      </c>
      <c r="R841" s="7" t="b">
        <v>1</v>
      </c>
      <c r="S841" s="7" t="b">
        <v>1</v>
      </c>
      <c r="T841" s="7" t="s">
        <v>19</v>
      </c>
      <c r="U841" s="11">
        <v>57</v>
      </c>
      <c r="V841" s="11" t="s">
        <v>20</v>
      </c>
      <c r="W841" s="12">
        <v>1.5</v>
      </c>
      <c r="X841" s="12">
        <f t="shared" si="159"/>
        <v>1.3</v>
      </c>
      <c r="Y841" s="13"/>
      <c r="Z841" s="7">
        <f t="shared" si="162"/>
        <v>0</v>
      </c>
      <c r="AA841">
        <f t="shared" si="163"/>
        <v>10</v>
      </c>
      <c r="AB841">
        <f t="shared" si="164"/>
        <v>5</v>
      </c>
      <c r="AC841">
        <f t="shared" si="165"/>
        <v>10</v>
      </c>
      <c r="AD841" s="7">
        <f t="shared" si="166"/>
        <v>75</v>
      </c>
      <c r="AE841" s="7" t="str">
        <f t="shared" si="167"/>
        <v>HT Under 1.5 Goals</v>
      </c>
      <c r="AF841" s="14"/>
      <c r="AG841" s="14" t="str">
        <f t="shared" si="168"/>
        <v>HT Over 0.5 Goals</v>
      </c>
      <c r="AH841" s="14" t="str">
        <f t="shared" si="169"/>
        <v>LOST</v>
      </c>
      <c r="AI841" s="14"/>
      <c r="AJ841" s="14" t="str">
        <f t="shared" si="160"/>
        <v>LOST</v>
      </c>
      <c r="AL841" s="7" t="str">
        <f t="shared" si="170"/>
        <v>…</v>
      </c>
      <c r="AM841" s="21">
        <f t="shared" si="161"/>
        <v>64.400000000000006</v>
      </c>
    </row>
    <row r="842" spans="3:39">
      <c r="C842" t="s">
        <v>11</v>
      </c>
      <c r="D842" s="10" t="s">
        <v>347</v>
      </c>
      <c r="E842" s="6" t="s">
        <v>135</v>
      </c>
      <c r="F842" s="10" t="s">
        <v>348</v>
      </c>
      <c r="G842" s="7" t="s">
        <v>4</v>
      </c>
      <c r="H842" s="10" t="s">
        <v>357</v>
      </c>
      <c r="I842" s="7">
        <v>21</v>
      </c>
      <c r="J842" s="7">
        <v>48</v>
      </c>
      <c r="K842" s="7">
        <v>31</v>
      </c>
      <c r="L842" s="7" t="s">
        <v>16</v>
      </c>
      <c r="M842" s="7">
        <v>2</v>
      </c>
      <c r="N842" s="7">
        <v>10</v>
      </c>
      <c r="O842" s="6" t="s">
        <v>120</v>
      </c>
      <c r="P842" s="6" t="s">
        <v>69</v>
      </c>
      <c r="Q842" s="7">
        <v>48</v>
      </c>
      <c r="R842" s="7" t="b">
        <v>1</v>
      </c>
      <c r="S842" s="7" t="s">
        <v>19</v>
      </c>
      <c r="T842" s="7" t="s">
        <v>19</v>
      </c>
      <c r="U842" s="11">
        <v>58</v>
      </c>
      <c r="V842" s="11" t="s">
        <v>48</v>
      </c>
      <c r="W842" s="12">
        <v>1.6</v>
      </c>
      <c r="X842" s="12">
        <f t="shared" si="159"/>
        <v>1.3</v>
      </c>
      <c r="Y842" s="13"/>
      <c r="Z842" s="7">
        <f t="shared" si="162"/>
        <v>0</v>
      </c>
      <c r="AA842">
        <f t="shared" si="163"/>
        <v>5</v>
      </c>
      <c r="AB842">
        <f t="shared" si="164"/>
        <v>5</v>
      </c>
      <c r="AC842">
        <f t="shared" si="165"/>
        <v>0</v>
      </c>
      <c r="AD842" s="7">
        <f t="shared" si="166"/>
        <v>60</v>
      </c>
      <c r="AE842" s="7" t="str">
        <f t="shared" si="167"/>
        <v>HT Under 1.5 Goals</v>
      </c>
      <c r="AF842" s="14"/>
      <c r="AG842" s="14" t="str">
        <f t="shared" si="168"/>
        <v>HT Under 1.5 Goals</v>
      </c>
      <c r="AH842" s="14" t="str">
        <f t="shared" si="169"/>
        <v>WON</v>
      </c>
      <c r="AI842" s="14"/>
      <c r="AJ842" s="14" t="str">
        <f t="shared" si="160"/>
        <v>WON</v>
      </c>
      <c r="AL842" s="7" t="str">
        <f t="shared" si="170"/>
        <v>…</v>
      </c>
      <c r="AM842" s="21">
        <f t="shared" si="161"/>
        <v>56.6</v>
      </c>
    </row>
    <row r="843" spans="3:39">
      <c r="C843" t="s">
        <v>11</v>
      </c>
      <c r="D843" s="10" t="s">
        <v>347</v>
      </c>
      <c r="E843" s="6" t="s">
        <v>135</v>
      </c>
      <c r="F843" s="10" t="s">
        <v>800</v>
      </c>
      <c r="G843" s="7" t="s">
        <v>4</v>
      </c>
      <c r="H843" s="10" t="s">
        <v>358</v>
      </c>
      <c r="I843" s="7">
        <v>30</v>
      </c>
      <c r="J843" s="7">
        <v>53</v>
      </c>
      <c r="K843" s="7">
        <v>17</v>
      </c>
      <c r="L843" s="7" t="s">
        <v>16</v>
      </c>
      <c r="M843" s="7">
        <v>1</v>
      </c>
      <c r="N843" s="7">
        <v>13</v>
      </c>
      <c r="O843" s="6" t="s">
        <v>120</v>
      </c>
      <c r="P843" s="6" t="s">
        <v>96</v>
      </c>
      <c r="Q843" s="7" t="b">
        <v>1</v>
      </c>
      <c r="R843" s="7" t="b">
        <v>1</v>
      </c>
      <c r="S843" s="7" t="s">
        <v>19</v>
      </c>
      <c r="T843" s="7" t="s">
        <v>19</v>
      </c>
      <c r="U843" s="11">
        <v>53</v>
      </c>
      <c r="V843" s="11" t="s">
        <v>42</v>
      </c>
      <c r="W843" s="12">
        <v>1.45</v>
      </c>
      <c r="X843" s="12">
        <f t="shared" si="159"/>
        <v>1.25</v>
      </c>
      <c r="Y843" s="13"/>
      <c r="Z843" s="7">
        <f t="shared" si="162"/>
        <v>10</v>
      </c>
      <c r="AA843">
        <f t="shared" si="163"/>
        <v>5</v>
      </c>
      <c r="AB843">
        <f t="shared" si="164"/>
        <v>5</v>
      </c>
      <c r="AC843">
        <f t="shared" si="165"/>
        <v>5</v>
      </c>
      <c r="AD843" s="7">
        <f t="shared" si="166"/>
        <v>75</v>
      </c>
      <c r="AE843" s="7" t="str">
        <f t="shared" si="167"/>
        <v>HT Under 1.5 Goals</v>
      </c>
      <c r="AF843" s="14"/>
      <c r="AG843" s="14" t="str">
        <f t="shared" si="168"/>
        <v>HT Under 1.5 Goals</v>
      </c>
      <c r="AH843" s="14" t="str">
        <f t="shared" si="169"/>
        <v>WON</v>
      </c>
      <c r="AI843" s="14"/>
      <c r="AJ843" s="14" t="str">
        <f t="shared" si="160"/>
        <v>WON</v>
      </c>
      <c r="AL843" s="7" t="str">
        <f t="shared" si="170"/>
        <v>…</v>
      </c>
      <c r="AM843" s="21">
        <f t="shared" si="161"/>
        <v>69.162499999999994</v>
      </c>
    </row>
    <row r="844" spans="3:39">
      <c r="D844" s="10" t="s">
        <v>239</v>
      </c>
      <c r="E844" s="6" t="s">
        <v>152</v>
      </c>
      <c r="F844" s="10" t="s">
        <v>242</v>
      </c>
      <c r="G844" s="7" t="s">
        <v>4</v>
      </c>
      <c r="H844" s="10" t="s">
        <v>1157</v>
      </c>
      <c r="I844" s="7">
        <v>51</v>
      </c>
      <c r="J844" s="7">
        <v>43</v>
      </c>
      <c r="K844" s="7">
        <v>6</v>
      </c>
      <c r="L844" s="7">
        <v>1</v>
      </c>
      <c r="M844" s="7">
        <v>1</v>
      </c>
      <c r="N844" s="7">
        <v>45</v>
      </c>
      <c r="O844" s="6" t="s">
        <v>47</v>
      </c>
      <c r="P844" s="6" t="s">
        <v>297</v>
      </c>
      <c r="Q844" s="7">
        <v>43</v>
      </c>
      <c r="R844" s="7" t="b">
        <v>0</v>
      </c>
      <c r="S844" s="7" t="s">
        <v>19</v>
      </c>
      <c r="T844" s="7" t="s">
        <v>19</v>
      </c>
      <c r="U844" s="11">
        <v>45</v>
      </c>
      <c r="V844" s="11" t="s">
        <v>48</v>
      </c>
      <c r="W844" s="12">
        <v>1.5</v>
      </c>
      <c r="X844" s="12">
        <f t="shared" si="159"/>
        <v>1.3</v>
      </c>
      <c r="Y844" s="13"/>
      <c r="Z844" s="7">
        <f t="shared" si="162"/>
        <v>0</v>
      </c>
      <c r="AA844">
        <f t="shared" si="163"/>
        <v>0</v>
      </c>
      <c r="AB844">
        <f t="shared" si="164"/>
        <v>0</v>
      </c>
      <c r="AC844">
        <f t="shared" si="165"/>
        <v>0</v>
      </c>
      <c r="AD844" s="7">
        <f t="shared" si="166"/>
        <v>50</v>
      </c>
      <c r="AE844" s="7" t="str">
        <f t="shared" si="167"/>
        <v>HT Over 0.5 Goals</v>
      </c>
      <c r="AF844" s="14"/>
      <c r="AG844" s="14" t="str">
        <f t="shared" si="168"/>
        <v>HT Under 1.5 Goals</v>
      </c>
      <c r="AH844" s="14" t="str">
        <f t="shared" si="169"/>
        <v>WON</v>
      </c>
      <c r="AI844" s="14"/>
      <c r="AJ844" s="14" t="str">
        <f t="shared" si="160"/>
        <v>WON</v>
      </c>
      <c r="AL844" s="7" t="str">
        <f t="shared" si="170"/>
        <v>…</v>
      </c>
      <c r="AM844" s="21">
        <f t="shared" si="161"/>
        <v>40</v>
      </c>
    </row>
    <row r="845" spans="3:39">
      <c r="D845" s="10" t="s">
        <v>243</v>
      </c>
      <c r="E845" s="6" t="s">
        <v>152</v>
      </c>
      <c r="F845" s="10" t="s">
        <v>1158</v>
      </c>
      <c r="G845" s="7" t="s">
        <v>4</v>
      </c>
      <c r="H845" s="10" t="s">
        <v>244</v>
      </c>
      <c r="I845" s="7">
        <v>21</v>
      </c>
      <c r="J845" s="7">
        <v>69</v>
      </c>
      <c r="K845" s="7">
        <v>10</v>
      </c>
      <c r="L845" s="7" t="s">
        <v>16</v>
      </c>
      <c r="M845" s="7" t="s">
        <v>16</v>
      </c>
      <c r="N845" s="7">
        <v>11</v>
      </c>
      <c r="O845" s="6" t="s">
        <v>69</v>
      </c>
      <c r="P845" s="6" t="s">
        <v>297</v>
      </c>
      <c r="Q845" s="7" t="b">
        <v>1</v>
      </c>
      <c r="R845" s="7" t="b">
        <v>1</v>
      </c>
      <c r="S845" s="7" t="b">
        <v>1</v>
      </c>
      <c r="T845" s="7" t="s">
        <v>19</v>
      </c>
      <c r="U845" s="11">
        <v>61</v>
      </c>
      <c r="V845" s="11" t="s">
        <v>48</v>
      </c>
      <c r="W845" s="12">
        <v>1.65</v>
      </c>
      <c r="X845" s="12">
        <f t="shared" si="159"/>
        <v>1.35</v>
      </c>
      <c r="Y845" s="13"/>
      <c r="Z845" s="7">
        <f t="shared" si="162"/>
        <v>10</v>
      </c>
      <c r="AA845">
        <f t="shared" si="163"/>
        <v>5</v>
      </c>
      <c r="AB845">
        <f t="shared" si="164"/>
        <v>10</v>
      </c>
      <c r="AC845">
        <f t="shared" si="165"/>
        <v>0</v>
      </c>
      <c r="AD845" s="7">
        <f t="shared" si="166"/>
        <v>75</v>
      </c>
      <c r="AE845" s="7" t="str">
        <f t="shared" si="167"/>
        <v>HT Under 1.5 Goals</v>
      </c>
      <c r="AF845" s="14"/>
      <c r="AG845" s="14" t="str">
        <f t="shared" si="168"/>
        <v>HT Over 0.5 Goals</v>
      </c>
      <c r="AH845" s="14" t="str">
        <f t="shared" si="169"/>
        <v>LOST</v>
      </c>
      <c r="AI845" s="14"/>
      <c r="AJ845" s="14" t="str">
        <f t="shared" si="160"/>
        <v>LOST</v>
      </c>
      <c r="AL845" s="7" t="str">
        <f t="shared" si="170"/>
        <v>…</v>
      </c>
      <c r="AM845" s="21">
        <f t="shared" si="161"/>
        <v>82.762500000000003</v>
      </c>
    </row>
    <row r="846" spans="3:39">
      <c r="C846" t="s">
        <v>11</v>
      </c>
      <c r="D846" s="10" t="s">
        <v>322</v>
      </c>
      <c r="E846" s="6" t="s">
        <v>152</v>
      </c>
      <c r="F846" s="10" t="s">
        <v>852</v>
      </c>
      <c r="G846" s="7" t="s">
        <v>4</v>
      </c>
      <c r="H846" s="10" t="s">
        <v>1159</v>
      </c>
      <c r="I846" s="7">
        <v>38</v>
      </c>
      <c r="J846" s="7">
        <v>50</v>
      </c>
      <c r="K846" s="7">
        <v>12</v>
      </c>
      <c r="L846" s="7" t="s">
        <v>16</v>
      </c>
      <c r="M846" s="7" t="s">
        <v>16</v>
      </c>
      <c r="N846" s="7">
        <v>26</v>
      </c>
      <c r="O846" s="6" t="s">
        <v>47</v>
      </c>
      <c r="P846" s="6" t="s">
        <v>47</v>
      </c>
      <c r="Q846" s="7">
        <v>50</v>
      </c>
      <c r="R846" s="7" t="b">
        <v>1</v>
      </c>
      <c r="S846" s="7" t="b">
        <v>1</v>
      </c>
      <c r="T846" s="7" t="s">
        <v>19</v>
      </c>
      <c r="U846" s="11">
        <v>58</v>
      </c>
      <c r="V846" s="11" t="s">
        <v>20</v>
      </c>
      <c r="W846" s="12">
        <v>1.6</v>
      </c>
      <c r="X846" s="12">
        <f t="shared" si="159"/>
        <v>1.3</v>
      </c>
      <c r="Y846" s="13"/>
      <c r="Z846" s="7">
        <f t="shared" si="162"/>
        <v>0</v>
      </c>
      <c r="AA846">
        <f t="shared" si="163"/>
        <v>0</v>
      </c>
      <c r="AB846">
        <f t="shared" si="164"/>
        <v>5</v>
      </c>
      <c r="AC846">
        <f t="shared" si="165"/>
        <v>10</v>
      </c>
      <c r="AD846" s="7">
        <f t="shared" si="166"/>
        <v>65</v>
      </c>
      <c r="AE846" s="7" t="str">
        <f t="shared" si="167"/>
        <v>HT Under 1.5 Goals</v>
      </c>
      <c r="AF846" s="14"/>
      <c r="AG846" s="14" t="str">
        <f t="shared" si="168"/>
        <v>HT Under 1.5 Goals</v>
      </c>
      <c r="AH846" s="14" t="str">
        <f t="shared" si="169"/>
        <v>WON</v>
      </c>
      <c r="AI846" s="14"/>
      <c r="AJ846" s="14" t="str">
        <f t="shared" si="160"/>
        <v>WON</v>
      </c>
      <c r="AL846" s="7" t="str">
        <f t="shared" si="170"/>
        <v>…</v>
      </c>
      <c r="AM846" s="21">
        <f t="shared" si="161"/>
        <v>72.224999999999994</v>
      </c>
    </row>
    <row r="847" spans="3:39">
      <c r="C847" t="s">
        <v>11</v>
      </c>
      <c r="D847" s="10" t="s">
        <v>121</v>
      </c>
      <c r="E847" s="6" t="s">
        <v>250</v>
      </c>
      <c r="F847" s="10" t="s">
        <v>122</v>
      </c>
      <c r="G847" s="7" t="s">
        <v>4</v>
      </c>
      <c r="H847" s="10" t="s">
        <v>753</v>
      </c>
      <c r="I847" s="7">
        <v>27</v>
      </c>
      <c r="J847" s="7">
        <v>46</v>
      </c>
      <c r="K847" s="7">
        <v>27</v>
      </c>
      <c r="L847" s="7" t="s">
        <v>16</v>
      </c>
      <c r="M847" s="7">
        <v>2</v>
      </c>
      <c r="N847" s="7">
        <v>0</v>
      </c>
      <c r="O847" s="6" t="s">
        <v>24</v>
      </c>
      <c r="P847" s="6" t="s">
        <v>47</v>
      </c>
      <c r="Q847" s="7">
        <v>46</v>
      </c>
      <c r="R847" s="7" t="b">
        <v>1</v>
      </c>
      <c r="S847" s="7" t="s">
        <v>19</v>
      </c>
      <c r="T847" s="7" t="b">
        <v>1</v>
      </c>
      <c r="U847" s="11">
        <v>61</v>
      </c>
      <c r="V847" s="11" t="s">
        <v>48</v>
      </c>
      <c r="W847" s="12">
        <v>1.6</v>
      </c>
      <c r="X847" s="12">
        <f t="shared" si="159"/>
        <v>1.3</v>
      </c>
      <c r="Y847" s="13"/>
      <c r="Z847" s="7">
        <f t="shared" si="162"/>
        <v>0</v>
      </c>
      <c r="AA847">
        <f t="shared" si="163"/>
        <v>10</v>
      </c>
      <c r="AB847">
        <f t="shared" si="164"/>
        <v>10</v>
      </c>
      <c r="AC847">
        <f t="shared" si="165"/>
        <v>0</v>
      </c>
      <c r="AD847" s="7">
        <f t="shared" si="166"/>
        <v>70</v>
      </c>
      <c r="AE847" s="7" t="str">
        <f t="shared" si="167"/>
        <v>HT Under 1.5 Goals</v>
      </c>
      <c r="AF847" s="14"/>
      <c r="AG847" s="14" t="str">
        <f t="shared" si="168"/>
        <v>HT Under 1.5 Goals</v>
      </c>
      <c r="AH847" s="14" t="str">
        <f t="shared" si="169"/>
        <v>WON</v>
      </c>
      <c r="AI847" s="14"/>
      <c r="AJ847" s="14" t="str">
        <f t="shared" si="160"/>
        <v>WON</v>
      </c>
      <c r="AL847" s="7" t="str">
        <f t="shared" si="170"/>
        <v>…</v>
      </c>
      <c r="AM847" s="21">
        <f t="shared" si="161"/>
        <v>67.2</v>
      </c>
    </row>
    <row r="848" spans="3:39">
      <c r="C848" t="s">
        <v>11</v>
      </c>
      <c r="D848" s="10" t="s">
        <v>279</v>
      </c>
      <c r="E848" s="6" t="s">
        <v>872</v>
      </c>
      <c r="F848" s="10" t="s">
        <v>281</v>
      </c>
      <c r="G848" s="7" t="s">
        <v>4</v>
      </c>
      <c r="H848" s="10" t="s">
        <v>972</v>
      </c>
      <c r="I848" s="7">
        <v>21</v>
      </c>
      <c r="J848" s="7">
        <v>55</v>
      </c>
      <c r="K848" s="7">
        <v>24</v>
      </c>
      <c r="L848" s="7" t="s">
        <v>16</v>
      </c>
      <c r="M848" s="7" t="s">
        <v>16</v>
      </c>
      <c r="N848" s="7">
        <v>3</v>
      </c>
      <c r="O848" s="6" t="s">
        <v>75</v>
      </c>
      <c r="P848" s="6" t="s">
        <v>75</v>
      </c>
      <c r="Q848" s="7" t="b">
        <v>1</v>
      </c>
      <c r="R848" s="7" t="b">
        <v>1</v>
      </c>
      <c r="S848" s="7" t="b">
        <v>1</v>
      </c>
      <c r="T848" s="7" t="b">
        <v>1</v>
      </c>
      <c r="U848" s="11">
        <v>54</v>
      </c>
      <c r="V848" s="11" t="s">
        <v>20</v>
      </c>
      <c r="W848" s="12">
        <v>1.55</v>
      </c>
      <c r="X848" s="12">
        <f t="shared" si="159"/>
        <v>1.3</v>
      </c>
      <c r="Y848" s="13"/>
      <c r="Z848" s="7">
        <f t="shared" si="162"/>
        <v>10</v>
      </c>
      <c r="AA848">
        <f t="shared" si="163"/>
        <v>10</v>
      </c>
      <c r="AB848">
        <f t="shared" si="164"/>
        <v>5</v>
      </c>
      <c r="AC848">
        <f t="shared" si="165"/>
        <v>10</v>
      </c>
      <c r="AD848" s="7">
        <f t="shared" si="166"/>
        <v>85</v>
      </c>
      <c r="AE848" s="7" t="str">
        <f t="shared" si="167"/>
        <v>HT Under 1.5 Goals</v>
      </c>
      <c r="AF848" s="14"/>
      <c r="AG848" s="14" t="str">
        <f t="shared" si="168"/>
        <v>HT Over 0.5 Goals</v>
      </c>
      <c r="AH848" s="14" t="str">
        <f t="shared" si="169"/>
        <v>LOST</v>
      </c>
      <c r="AI848" s="14"/>
      <c r="AJ848" s="14" t="str">
        <f t="shared" si="160"/>
        <v>LOST</v>
      </c>
      <c r="AL848" s="7" t="str">
        <f t="shared" si="170"/>
        <v>Prime</v>
      </c>
      <c r="AM848" s="21">
        <f t="shared" si="161"/>
        <v>84.987499999999997</v>
      </c>
    </row>
    <row r="849" spans="3:39">
      <c r="C849" t="s">
        <v>11</v>
      </c>
      <c r="D849" s="10" t="s">
        <v>231</v>
      </c>
      <c r="E849" s="6" t="s">
        <v>167</v>
      </c>
      <c r="F849" s="10" t="s">
        <v>729</v>
      </c>
      <c r="G849" s="7" t="s">
        <v>4</v>
      </c>
      <c r="H849" s="10" t="s">
        <v>232</v>
      </c>
      <c r="I849" s="7">
        <v>20</v>
      </c>
      <c r="J849" s="7">
        <v>52</v>
      </c>
      <c r="K849" s="7">
        <v>28</v>
      </c>
      <c r="L849" s="7" t="s">
        <v>16</v>
      </c>
      <c r="M849" s="7">
        <v>1</v>
      </c>
      <c r="N849" s="7">
        <v>8</v>
      </c>
      <c r="O849" s="6" t="s">
        <v>47</v>
      </c>
      <c r="P849" s="6" t="s">
        <v>47</v>
      </c>
      <c r="Q849" s="7">
        <v>52</v>
      </c>
      <c r="R849" s="7" t="b">
        <v>1</v>
      </c>
      <c r="S849" s="7" t="s">
        <v>19</v>
      </c>
      <c r="T849" s="7" t="s">
        <v>19</v>
      </c>
      <c r="U849" s="11">
        <v>30</v>
      </c>
      <c r="V849" s="11" t="s">
        <v>42</v>
      </c>
      <c r="W849" s="12">
        <v>1.5</v>
      </c>
      <c r="X849" s="12">
        <f t="shared" si="159"/>
        <v>1.3</v>
      </c>
      <c r="Y849" s="13"/>
      <c r="Z849" s="7">
        <f t="shared" si="162"/>
        <v>0</v>
      </c>
      <c r="AA849">
        <f t="shared" si="163"/>
        <v>5</v>
      </c>
      <c r="AB849">
        <f t="shared" si="164"/>
        <v>0</v>
      </c>
      <c r="AC849">
        <f t="shared" si="165"/>
        <v>5</v>
      </c>
      <c r="AD849" s="7">
        <f t="shared" si="166"/>
        <v>60</v>
      </c>
      <c r="AE849" s="7" t="str">
        <f t="shared" si="167"/>
        <v>HT Under 1.5 Goals</v>
      </c>
      <c r="AF849" s="14"/>
      <c r="AG849" s="14" t="str">
        <f t="shared" si="168"/>
        <v>HT Under 1.5 Goals</v>
      </c>
      <c r="AH849" s="14" t="str">
        <f t="shared" si="169"/>
        <v>WON</v>
      </c>
      <c r="AI849" s="14"/>
      <c r="AJ849" s="14" t="str">
        <f t="shared" si="160"/>
        <v>WON</v>
      </c>
      <c r="AL849" s="7" t="str">
        <f t="shared" si="170"/>
        <v>…</v>
      </c>
      <c r="AM849" s="21">
        <f t="shared" si="161"/>
        <v>63.25</v>
      </c>
    </row>
    <row r="850" spans="3:39">
      <c r="C850" t="s">
        <v>11</v>
      </c>
      <c r="D850" s="10" t="s">
        <v>257</v>
      </c>
      <c r="E850" s="6" t="s">
        <v>167</v>
      </c>
      <c r="F850" s="10" t="s">
        <v>260</v>
      </c>
      <c r="G850" s="7" t="s">
        <v>4</v>
      </c>
      <c r="H850" s="10" t="s">
        <v>627</v>
      </c>
      <c r="I850" s="7">
        <v>22</v>
      </c>
      <c r="J850" s="7">
        <v>56</v>
      </c>
      <c r="K850" s="7">
        <v>22</v>
      </c>
      <c r="L850" s="7" t="s">
        <v>16</v>
      </c>
      <c r="M850" s="7" t="s">
        <v>16</v>
      </c>
      <c r="N850" s="7">
        <v>0</v>
      </c>
      <c r="O850" s="6" t="s">
        <v>24</v>
      </c>
      <c r="P850" s="6" t="s">
        <v>47</v>
      </c>
      <c r="Q850" s="7" t="b">
        <v>1</v>
      </c>
      <c r="R850" s="7" t="b">
        <v>1</v>
      </c>
      <c r="S850" s="7" t="b">
        <v>1</v>
      </c>
      <c r="T850" s="7" t="b">
        <v>1</v>
      </c>
      <c r="U850" s="11">
        <v>51</v>
      </c>
      <c r="V850" s="11" t="s">
        <v>20</v>
      </c>
      <c r="W850" s="12">
        <v>1.5</v>
      </c>
      <c r="X850" s="12">
        <f t="shared" si="159"/>
        <v>1.3</v>
      </c>
      <c r="Y850" s="13"/>
      <c r="Z850" s="7">
        <f t="shared" si="162"/>
        <v>10</v>
      </c>
      <c r="AA850">
        <f t="shared" si="163"/>
        <v>10</v>
      </c>
      <c r="AB850">
        <f t="shared" si="164"/>
        <v>5</v>
      </c>
      <c r="AC850">
        <f t="shared" si="165"/>
        <v>10</v>
      </c>
      <c r="AD850" s="7">
        <f t="shared" si="166"/>
        <v>85</v>
      </c>
      <c r="AE850" s="7" t="str">
        <f t="shared" si="167"/>
        <v>HT Under 1.5 Goals</v>
      </c>
      <c r="AF850" s="14"/>
      <c r="AG850" s="14" t="str">
        <f t="shared" si="168"/>
        <v>HT Under 1.5 Goals</v>
      </c>
      <c r="AH850" s="14" t="str">
        <f t="shared" si="169"/>
        <v>WON</v>
      </c>
      <c r="AI850" s="14"/>
      <c r="AJ850" s="14" t="str">
        <f t="shared" si="160"/>
        <v>WON</v>
      </c>
      <c r="AL850" s="7" t="str">
        <f t="shared" si="170"/>
        <v>Prime</v>
      </c>
      <c r="AM850" s="21">
        <f t="shared" si="161"/>
        <v>87.7</v>
      </c>
    </row>
    <row r="851" spans="3:39">
      <c r="C851" t="s">
        <v>11</v>
      </c>
      <c r="D851" s="10" t="s">
        <v>257</v>
      </c>
      <c r="E851" s="6" t="s">
        <v>167</v>
      </c>
      <c r="F851" s="10" t="s">
        <v>435</v>
      </c>
      <c r="G851" s="7" t="s">
        <v>4</v>
      </c>
      <c r="H851" s="10" t="s">
        <v>625</v>
      </c>
      <c r="I851" s="7">
        <v>18</v>
      </c>
      <c r="J851" s="7">
        <v>58</v>
      </c>
      <c r="K851" s="7">
        <v>24</v>
      </c>
      <c r="L851" s="7" t="s">
        <v>16</v>
      </c>
      <c r="M851" s="7">
        <v>1</v>
      </c>
      <c r="N851" s="7">
        <v>6</v>
      </c>
      <c r="O851" s="6" t="s">
        <v>120</v>
      </c>
      <c r="P851" s="6" t="s">
        <v>120</v>
      </c>
      <c r="Q851" s="7" t="b">
        <v>1</v>
      </c>
      <c r="R851" s="7" t="b">
        <v>1</v>
      </c>
      <c r="S851" s="7" t="s">
        <v>19</v>
      </c>
      <c r="T851" s="7" t="b">
        <v>1</v>
      </c>
      <c r="U851" s="11">
        <v>55</v>
      </c>
      <c r="V851" s="11" t="s">
        <v>20</v>
      </c>
      <c r="W851" s="12">
        <v>1.45</v>
      </c>
      <c r="X851" s="12">
        <f t="shared" si="159"/>
        <v>1.25</v>
      </c>
      <c r="Y851" s="13"/>
      <c r="Z851" s="7">
        <f t="shared" si="162"/>
        <v>10</v>
      </c>
      <c r="AA851">
        <f t="shared" si="163"/>
        <v>10</v>
      </c>
      <c r="AB851">
        <f t="shared" si="164"/>
        <v>5</v>
      </c>
      <c r="AC851">
        <f t="shared" si="165"/>
        <v>10</v>
      </c>
      <c r="AD851" s="7">
        <f t="shared" si="166"/>
        <v>85</v>
      </c>
      <c r="AE851" s="7" t="str">
        <f t="shared" si="167"/>
        <v>HT Under 1.5 Goals</v>
      </c>
      <c r="AF851" s="14"/>
      <c r="AG851" s="14" t="str">
        <f t="shared" si="168"/>
        <v>HT Under 1.5 Goals</v>
      </c>
      <c r="AH851" s="14" t="str">
        <f t="shared" si="169"/>
        <v>WON</v>
      </c>
      <c r="AI851" s="14"/>
      <c r="AJ851" s="14" t="str">
        <f t="shared" si="160"/>
        <v>WON</v>
      </c>
      <c r="AL851" s="7" t="str">
        <f t="shared" si="170"/>
        <v>Prime</v>
      </c>
      <c r="AM851" s="21">
        <f t="shared" si="161"/>
        <v>78.125</v>
      </c>
    </row>
    <row r="852" spans="3:39">
      <c r="C852" t="s">
        <v>11</v>
      </c>
      <c r="D852" s="10" t="s">
        <v>257</v>
      </c>
      <c r="E852" s="6" t="s">
        <v>1001</v>
      </c>
      <c r="F852" s="10" t="s">
        <v>433</v>
      </c>
      <c r="G852" s="7" t="s">
        <v>4</v>
      </c>
      <c r="H852" s="10" t="s">
        <v>886</v>
      </c>
      <c r="I852" s="7">
        <v>29</v>
      </c>
      <c r="J852" s="7">
        <v>59</v>
      </c>
      <c r="K852" s="7">
        <v>12</v>
      </c>
      <c r="L852" s="7" t="s">
        <v>16</v>
      </c>
      <c r="M852" s="7">
        <v>2</v>
      </c>
      <c r="N852" s="7">
        <v>17</v>
      </c>
      <c r="O852" s="6" t="s">
        <v>47</v>
      </c>
      <c r="P852" s="6" t="s">
        <v>47</v>
      </c>
      <c r="Q852" s="7" t="b">
        <v>1</v>
      </c>
      <c r="R852" s="7" t="b">
        <v>1</v>
      </c>
      <c r="S852" s="7" t="s">
        <v>19</v>
      </c>
      <c r="T852" s="7" t="s">
        <v>19</v>
      </c>
      <c r="U852" s="11">
        <v>77</v>
      </c>
      <c r="V852" s="11" t="s">
        <v>42</v>
      </c>
      <c r="W852" s="12">
        <v>1.45</v>
      </c>
      <c r="X852" s="12">
        <f t="shared" si="159"/>
        <v>1.25</v>
      </c>
      <c r="Y852" s="13"/>
      <c r="Z852" s="7">
        <f t="shared" si="162"/>
        <v>10</v>
      </c>
      <c r="AA852">
        <f t="shared" si="163"/>
        <v>0</v>
      </c>
      <c r="AB852">
        <f t="shared" si="164"/>
        <v>10</v>
      </c>
      <c r="AC852">
        <f t="shared" si="165"/>
        <v>5</v>
      </c>
      <c r="AD852" s="7">
        <f t="shared" si="166"/>
        <v>75</v>
      </c>
      <c r="AE852" s="7" t="str">
        <f t="shared" si="167"/>
        <v>HT Under 1.5 Goals</v>
      </c>
      <c r="AF852" s="14"/>
      <c r="AG852" s="14" t="str">
        <f t="shared" si="168"/>
        <v>HT Under 1.5 Goals</v>
      </c>
      <c r="AH852" s="14" t="str">
        <f t="shared" si="169"/>
        <v>WON</v>
      </c>
      <c r="AI852" s="14"/>
      <c r="AJ852" s="14" t="str">
        <f t="shared" si="160"/>
        <v>WON</v>
      </c>
      <c r="AL852" s="7" t="str">
        <f t="shared" si="170"/>
        <v>…</v>
      </c>
      <c r="AM852" s="21">
        <f t="shared" si="161"/>
        <v>73.837500000000006</v>
      </c>
    </row>
    <row r="853" spans="3:39">
      <c r="C853" t="s">
        <v>11</v>
      </c>
      <c r="D853" s="10" t="s">
        <v>417</v>
      </c>
      <c r="E853" s="6" t="s">
        <v>874</v>
      </c>
      <c r="F853" s="10" t="s">
        <v>1160</v>
      </c>
      <c r="G853" s="7" t="s">
        <v>4</v>
      </c>
      <c r="H853" s="10" t="s">
        <v>754</v>
      </c>
      <c r="I853" s="7">
        <v>36</v>
      </c>
      <c r="J853" s="7">
        <v>46</v>
      </c>
      <c r="K853" s="7">
        <v>19</v>
      </c>
      <c r="L853" s="7" t="s">
        <v>16</v>
      </c>
      <c r="M853" s="7">
        <v>1</v>
      </c>
      <c r="N853" s="7">
        <v>17</v>
      </c>
      <c r="O853" s="6" t="s">
        <v>47</v>
      </c>
      <c r="P853" s="6" t="s">
        <v>75</v>
      </c>
      <c r="Q853" s="7">
        <v>46</v>
      </c>
      <c r="R853" s="7" t="b">
        <v>1</v>
      </c>
      <c r="S853" s="7" t="s">
        <v>19</v>
      </c>
      <c r="T853" s="7" t="s">
        <v>19</v>
      </c>
      <c r="U853" s="11">
        <v>50</v>
      </c>
      <c r="V853" s="11" t="s">
        <v>20</v>
      </c>
      <c r="W853" s="12">
        <v>1.6</v>
      </c>
      <c r="X853" s="12">
        <f t="shared" si="159"/>
        <v>1.3</v>
      </c>
      <c r="Y853" s="13"/>
      <c r="Z853" s="7">
        <f t="shared" si="162"/>
        <v>0</v>
      </c>
      <c r="AA853">
        <f t="shared" si="163"/>
        <v>0</v>
      </c>
      <c r="AB853">
        <f t="shared" si="164"/>
        <v>5</v>
      </c>
      <c r="AC853">
        <f t="shared" si="165"/>
        <v>10</v>
      </c>
      <c r="AD853" s="7">
        <f t="shared" si="166"/>
        <v>65</v>
      </c>
      <c r="AE853" s="7" t="str">
        <f t="shared" si="167"/>
        <v>HT Under 1.5 Goals</v>
      </c>
      <c r="AF853" s="14"/>
      <c r="AG853" s="14" t="str">
        <f t="shared" si="168"/>
        <v>HT Under 1.5 Goals</v>
      </c>
      <c r="AH853" s="14" t="str">
        <f t="shared" si="169"/>
        <v>WON</v>
      </c>
      <c r="AI853" s="14"/>
      <c r="AJ853" s="14" t="str">
        <f t="shared" si="160"/>
        <v>WON</v>
      </c>
      <c r="AL853" s="7" t="str">
        <f t="shared" si="170"/>
        <v>…</v>
      </c>
      <c r="AM853" s="21">
        <f t="shared" si="161"/>
        <v>50</v>
      </c>
    </row>
    <row r="854" spans="3:39">
      <c r="F854" s="10"/>
      <c r="G854" s="7"/>
      <c r="H854" s="10"/>
      <c r="I854" s="7"/>
      <c r="J854" s="7"/>
      <c r="K854" s="7"/>
      <c r="L854" s="7"/>
      <c r="M854" s="7"/>
      <c r="N854" s="7"/>
      <c r="O854" s="6"/>
      <c r="P854" s="6"/>
      <c r="Q854" s="7"/>
      <c r="R854" s="7"/>
      <c r="S854" s="7"/>
      <c r="T854" s="7"/>
      <c r="U854" s="11"/>
      <c r="V854" s="11"/>
      <c r="W854" s="12"/>
      <c r="X854" s="12">
        <f t="shared" si="159"/>
        <v>1.25</v>
      </c>
      <c r="Y854" s="13"/>
      <c r="Z854" s="7">
        <f t="shared" si="162"/>
        <v>0</v>
      </c>
      <c r="AA854">
        <f t="shared" si="163"/>
        <v>10</v>
      </c>
      <c r="AB854">
        <f t="shared" si="164"/>
        <v>0</v>
      </c>
      <c r="AC854">
        <f t="shared" si="165"/>
        <v>0</v>
      </c>
      <c r="AD854" s="7">
        <f t="shared" si="166"/>
        <v>60</v>
      </c>
      <c r="AE854" s="7" t="str">
        <f t="shared" si="167"/>
        <v>HT Under 1.5 Goals</v>
      </c>
      <c r="AF854" s="14"/>
      <c r="AG854" s="14" t="str">
        <f t="shared" si="168"/>
        <v>HT Over 0.5 Goals</v>
      </c>
      <c r="AH854" s="14" t="str">
        <f t="shared" si="169"/>
        <v>LOST</v>
      </c>
      <c r="AI854" s="14"/>
      <c r="AJ854" s="14" t="str">
        <f t="shared" si="160"/>
        <v>LOST</v>
      </c>
      <c r="AL854" s="7" t="str">
        <f t="shared" si="170"/>
        <v>…</v>
      </c>
      <c r="AM854" s="21">
        <f t="shared" si="161"/>
        <v>55</v>
      </c>
    </row>
    <row r="855" spans="3:39">
      <c r="C855" s="2" t="s">
        <v>1171</v>
      </c>
      <c r="F855" s="10"/>
      <c r="G855" s="7"/>
      <c r="H855" s="10"/>
      <c r="I855" s="7"/>
      <c r="J855" s="7"/>
      <c r="K855" s="7"/>
      <c r="L855" s="7"/>
      <c r="M855" s="7"/>
      <c r="N855" s="7"/>
      <c r="O855" s="6"/>
      <c r="P855" s="6"/>
      <c r="Q855" s="7"/>
      <c r="R855" s="7"/>
      <c r="S855" s="7"/>
      <c r="T855" s="7"/>
      <c r="U855" s="11"/>
      <c r="V855" s="11"/>
      <c r="W855" s="12"/>
      <c r="X855" s="12">
        <f t="shared" si="159"/>
        <v>1.25</v>
      </c>
      <c r="Y855" s="13"/>
      <c r="Z855" s="7">
        <f t="shared" si="162"/>
        <v>0</v>
      </c>
      <c r="AA855">
        <f t="shared" si="163"/>
        <v>10</v>
      </c>
      <c r="AB855">
        <f t="shared" si="164"/>
        <v>0</v>
      </c>
      <c r="AC855">
        <f t="shared" si="165"/>
        <v>0</v>
      </c>
      <c r="AD855" s="7">
        <f t="shared" si="166"/>
        <v>60</v>
      </c>
      <c r="AE855" s="7" t="str">
        <f t="shared" si="167"/>
        <v>HT Under 1.5 Goals</v>
      </c>
      <c r="AF855" s="14"/>
      <c r="AG855" s="14" t="str">
        <f t="shared" si="168"/>
        <v>HT Over 0.5 Goals</v>
      </c>
      <c r="AH855" s="14" t="str">
        <f t="shared" si="169"/>
        <v>LOST</v>
      </c>
      <c r="AI855" s="14"/>
      <c r="AJ855" s="14" t="str">
        <f t="shared" si="160"/>
        <v>LOST</v>
      </c>
      <c r="AL855" s="7" t="str">
        <f t="shared" si="170"/>
        <v>…</v>
      </c>
      <c r="AM855" s="21">
        <f t="shared" si="161"/>
        <v>55</v>
      </c>
    </row>
    <row r="856" spans="3:39">
      <c r="C856" t="s">
        <v>11</v>
      </c>
      <c r="D856" s="10" t="s">
        <v>959</v>
      </c>
      <c r="E856" s="6" t="s">
        <v>13</v>
      </c>
      <c r="F856" s="10" t="s">
        <v>1162</v>
      </c>
      <c r="G856" s="7" t="s">
        <v>4</v>
      </c>
      <c r="H856" s="10" t="s">
        <v>1163</v>
      </c>
      <c r="I856" s="7">
        <v>8</v>
      </c>
      <c r="J856" s="7">
        <v>46</v>
      </c>
      <c r="K856" s="7">
        <v>46</v>
      </c>
      <c r="L856" s="7">
        <v>2</v>
      </c>
      <c r="M856" s="7">
        <v>2</v>
      </c>
      <c r="N856" s="7">
        <v>38</v>
      </c>
      <c r="O856" s="6" t="s">
        <v>24</v>
      </c>
      <c r="P856" s="6" t="s">
        <v>69</v>
      </c>
      <c r="Q856" s="7">
        <v>46</v>
      </c>
      <c r="R856" s="7" t="b">
        <v>0</v>
      </c>
      <c r="S856" s="7" t="s">
        <v>19</v>
      </c>
      <c r="T856" s="7" t="s">
        <v>19</v>
      </c>
      <c r="U856" s="11">
        <v>50</v>
      </c>
      <c r="V856" s="11" t="s">
        <v>20</v>
      </c>
      <c r="W856" s="12">
        <v>1.6</v>
      </c>
      <c r="X856" s="12">
        <f t="shared" si="159"/>
        <v>1.3</v>
      </c>
      <c r="Y856" s="13"/>
      <c r="Z856" s="7">
        <f t="shared" si="162"/>
        <v>0</v>
      </c>
      <c r="AA856">
        <f t="shared" si="163"/>
        <v>0</v>
      </c>
      <c r="AB856">
        <f t="shared" si="164"/>
        <v>5</v>
      </c>
      <c r="AC856">
        <f t="shared" si="165"/>
        <v>10</v>
      </c>
      <c r="AD856" s="7">
        <f t="shared" si="166"/>
        <v>65</v>
      </c>
      <c r="AE856" s="7" t="str">
        <f t="shared" si="167"/>
        <v>HT Under 1.5 Goals</v>
      </c>
      <c r="AF856" s="14"/>
      <c r="AG856" s="14" t="str">
        <f t="shared" si="168"/>
        <v>HT Under 1.5 Goals</v>
      </c>
      <c r="AH856" s="14" t="str">
        <f t="shared" si="169"/>
        <v>WON</v>
      </c>
      <c r="AI856" s="14"/>
      <c r="AJ856" s="14" t="str">
        <f t="shared" si="160"/>
        <v>WON</v>
      </c>
      <c r="AL856" s="7" t="str">
        <f t="shared" si="170"/>
        <v>…</v>
      </c>
      <c r="AM856" s="21">
        <f t="shared" si="161"/>
        <v>50</v>
      </c>
    </row>
    <row r="857" spans="3:39">
      <c r="D857" s="10" t="s">
        <v>262</v>
      </c>
      <c r="E857" s="6" t="s">
        <v>13</v>
      </c>
      <c r="F857" s="10" t="s">
        <v>739</v>
      </c>
      <c r="G857" s="7" t="s">
        <v>4</v>
      </c>
      <c r="H857" s="10" t="s">
        <v>1164</v>
      </c>
      <c r="I857" s="7">
        <v>18</v>
      </c>
      <c r="J857" s="7">
        <v>66</v>
      </c>
      <c r="K857" s="7">
        <v>17</v>
      </c>
      <c r="L857" s="7" t="s">
        <v>16</v>
      </c>
      <c r="M857" s="7" t="s">
        <v>16</v>
      </c>
      <c r="N857" s="7">
        <v>1</v>
      </c>
      <c r="O857" s="6" t="s">
        <v>33</v>
      </c>
      <c r="P857" s="6" t="s">
        <v>405</v>
      </c>
      <c r="Q857" s="7" t="b">
        <v>1</v>
      </c>
      <c r="R857" s="7" t="b">
        <v>1</v>
      </c>
      <c r="S857" s="7" t="b">
        <v>1</v>
      </c>
      <c r="T857" s="7" t="b">
        <v>1</v>
      </c>
      <c r="U857" s="11">
        <v>63</v>
      </c>
      <c r="V857" s="11" t="s">
        <v>42</v>
      </c>
      <c r="W857" s="12">
        <v>1.6</v>
      </c>
      <c r="X857" s="12">
        <f t="shared" si="159"/>
        <v>1.3</v>
      </c>
      <c r="Y857" s="13"/>
      <c r="Z857" s="7">
        <f t="shared" si="162"/>
        <v>10</v>
      </c>
      <c r="AA857">
        <f t="shared" si="163"/>
        <v>10</v>
      </c>
      <c r="AB857">
        <f t="shared" si="164"/>
        <v>10</v>
      </c>
      <c r="AC857">
        <f t="shared" si="165"/>
        <v>5</v>
      </c>
      <c r="AD857" s="7">
        <f t="shared" si="166"/>
        <v>85</v>
      </c>
      <c r="AE857" s="7" t="str">
        <f t="shared" si="167"/>
        <v>HT Under 1.5 Goals</v>
      </c>
      <c r="AF857" s="14"/>
      <c r="AG857" s="14" t="str">
        <f t="shared" si="168"/>
        <v>HT Over 0.5 Goals</v>
      </c>
      <c r="AH857" s="14" t="str">
        <f t="shared" si="169"/>
        <v>LOST</v>
      </c>
      <c r="AI857" s="14"/>
      <c r="AJ857" s="14" t="str">
        <f t="shared" si="160"/>
        <v>LOST</v>
      </c>
      <c r="AL857" s="7" t="str">
        <f t="shared" si="170"/>
        <v>…</v>
      </c>
      <c r="AM857" s="21">
        <f t="shared" si="161"/>
        <v>92.224999999999994</v>
      </c>
    </row>
    <row r="858" spans="3:39">
      <c r="C858" t="s">
        <v>11</v>
      </c>
      <c r="D858" s="10" t="s">
        <v>189</v>
      </c>
      <c r="E858" s="6" t="s">
        <v>13</v>
      </c>
      <c r="F858" s="10" t="s">
        <v>631</v>
      </c>
      <c r="G858" s="7" t="s">
        <v>4</v>
      </c>
      <c r="H858" s="10" t="s">
        <v>978</v>
      </c>
      <c r="I858" s="7">
        <v>17</v>
      </c>
      <c r="J858" s="7">
        <v>57</v>
      </c>
      <c r="K858" s="7">
        <v>26</v>
      </c>
      <c r="L858" s="7" t="s">
        <v>16</v>
      </c>
      <c r="M858" s="7">
        <v>2</v>
      </c>
      <c r="N858" s="7">
        <v>9</v>
      </c>
      <c r="O858" s="6" t="s">
        <v>24</v>
      </c>
      <c r="P858" s="6" t="s">
        <v>24</v>
      </c>
      <c r="Q858" s="7" t="b">
        <v>1</v>
      </c>
      <c r="R858" s="7" t="b">
        <v>1</v>
      </c>
      <c r="S858" s="7" t="s">
        <v>19</v>
      </c>
      <c r="T858" s="7" t="s">
        <v>19</v>
      </c>
      <c r="U858" s="11">
        <v>51</v>
      </c>
      <c r="V858" s="11" t="s">
        <v>20</v>
      </c>
      <c r="W858" s="12">
        <v>1.6</v>
      </c>
      <c r="X858" s="12">
        <f t="shared" si="159"/>
        <v>1.3</v>
      </c>
      <c r="Y858" s="13"/>
      <c r="Z858" s="7">
        <f t="shared" si="162"/>
        <v>10</v>
      </c>
      <c r="AA858">
        <f t="shared" si="163"/>
        <v>5</v>
      </c>
      <c r="AB858">
        <f t="shared" si="164"/>
        <v>5</v>
      </c>
      <c r="AC858">
        <f t="shared" si="165"/>
        <v>10</v>
      </c>
      <c r="AD858" s="7">
        <f t="shared" si="166"/>
        <v>80</v>
      </c>
      <c r="AE858" s="7" t="str">
        <f t="shared" si="167"/>
        <v>HT Under 1.5 Goals</v>
      </c>
      <c r="AF858" s="14"/>
      <c r="AG858" s="14" t="str">
        <f t="shared" si="168"/>
        <v>HT Under 1.5 Goals</v>
      </c>
      <c r="AH858" s="14" t="str">
        <f t="shared" si="169"/>
        <v>WON</v>
      </c>
      <c r="AI858" s="14"/>
      <c r="AJ858" s="14" t="str">
        <f t="shared" si="160"/>
        <v>WON</v>
      </c>
      <c r="AL858" s="7" t="str">
        <f t="shared" si="170"/>
        <v>Prime</v>
      </c>
      <c r="AM858" s="21">
        <f t="shared" si="161"/>
        <v>74.012500000000003</v>
      </c>
    </row>
    <row r="859" spans="3:39">
      <c r="C859" t="s">
        <v>11</v>
      </c>
      <c r="D859" s="10" t="s">
        <v>257</v>
      </c>
      <c r="E859" s="6" t="s">
        <v>1165</v>
      </c>
      <c r="F859" s="10" t="s">
        <v>175</v>
      </c>
      <c r="G859" s="7" t="s">
        <v>4</v>
      </c>
      <c r="H859" s="10" t="s">
        <v>434</v>
      </c>
      <c r="I859" s="7">
        <v>19</v>
      </c>
      <c r="J859" s="7">
        <v>53</v>
      </c>
      <c r="K859" s="7">
        <v>28</v>
      </c>
      <c r="L859" s="7" t="s">
        <v>16</v>
      </c>
      <c r="M859" s="7" t="s">
        <v>16</v>
      </c>
      <c r="N859" s="7">
        <v>9</v>
      </c>
      <c r="O859" s="6" t="s">
        <v>69</v>
      </c>
      <c r="P859" s="6" t="s">
        <v>33</v>
      </c>
      <c r="Q859" s="7" t="b">
        <v>1</v>
      </c>
      <c r="R859" s="7" t="b">
        <v>1</v>
      </c>
      <c r="S859" s="7" t="b">
        <v>1</v>
      </c>
      <c r="T859" s="7" t="s">
        <v>19</v>
      </c>
      <c r="U859" s="11">
        <v>78</v>
      </c>
      <c r="V859" s="11" t="s">
        <v>20</v>
      </c>
      <c r="W859" s="12">
        <v>1.4</v>
      </c>
      <c r="X859" s="12">
        <f t="shared" si="159"/>
        <v>1.25</v>
      </c>
      <c r="Y859" s="13"/>
      <c r="Z859" s="7">
        <f t="shared" si="162"/>
        <v>10</v>
      </c>
      <c r="AA859">
        <f t="shared" si="163"/>
        <v>5</v>
      </c>
      <c r="AB859">
        <f t="shared" si="164"/>
        <v>10</v>
      </c>
      <c r="AC859">
        <f t="shared" si="165"/>
        <v>10</v>
      </c>
      <c r="AD859" s="7">
        <f t="shared" si="166"/>
        <v>85</v>
      </c>
      <c r="AE859" s="7" t="str">
        <f t="shared" si="167"/>
        <v>HT Under 1.5 Goals</v>
      </c>
      <c r="AF859" s="14"/>
      <c r="AG859" s="14" t="str">
        <f t="shared" si="168"/>
        <v>HT Over 0.5 Goals</v>
      </c>
      <c r="AH859" s="14" t="str">
        <f t="shared" si="169"/>
        <v>LOST</v>
      </c>
      <c r="AI859" s="14"/>
      <c r="AJ859" s="14" t="str">
        <f t="shared" si="160"/>
        <v>LOST</v>
      </c>
      <c r="AL859" s="7" t="str">
        <f t="shared" si="170"/>
        <v>Prime</v>
      </c>
      <c r="AM859" s="21">
        <f t="shared" si="161"/>
        <v>83.162499999999994</v>
      </c>
    </row>
    <row r="860" spans="3:39">
      <c r="C860" t="s">
        <v>11</v>
      </c>
      <c r="D860" s="10" t="s">
        <v>257</v>
      </c>
      <c r="E860" s="6" t="s">
        <v>1166</v>
      </c>
      <c r="F860" s="10" t="s">
        <v>725</v>
      </c>
      <c r="G860" s="7" t="s">
        <v>4</v>
      </c>
      <c r="H860" s="10" t="s">
        <v>727</v>
      </c>
      <c r="I860" s="7">
        <v>17</v>
      </c>
      <c r="J860" s="7">
        <v>70</v>
      </c>
      <c r="K860" s="7">
        <v>13</v>
      </c>
      <c r="L860" s="7" t="s">
        <v>16</v>
      </c>
      <c r="M860" s="7">
        <v>1</v>
      </c>
      <c r="N860" s="7">
        <v>4</v>
      </c>
      <c r="O860" s="6" t="s">
        <v>47</v>
      </c>
      <c r="P860" s="6" t="s">
        <v>17</v>
      </c>
      <c r="Q860" s="7" t="b">
        <v>1</v>
      </c>
      <c r="R860" s="7" t="b">
        <v>1</v>
      </c>
      <c r="S860" s="7" t="s">
        <v>19</v>
      </c>
      <c r="T860" s="7" t="b">
        <v>1</v>
      </c>
      <c r="U860" s="11">
        <v>67</v>
      </c>
      <c r="V860" s="11" t="s">
        <v>20</v>
      </c>
      <c r="W860" s="12">
        <v>1.5</v>
      </c>
      <c r="X860" s="12">
        <f t="shared" si="159"/>
        <v>1.3</v>
      </c>
      <c r="Y860" s="13"/>
      <c r="Z860" s="7">
        <f t="shared" si="162"/>
        <v>10</v>
      </c>
      <c r="AA860">
        <f t="shared" si="163"/>
        <v>10</v>
      </c>
      <c r="AB860">
        <f t="shared" si="164"/>
        <v>10</v>
      </c>
      <c r="AC860">
        <f t="shared" si="165"/>
        <v>10</v>
      </c>
      <c r="AD860" s="7">
        <f t="shared" si="166"/>
        <v>90</v>
      </c>
      <c r="AE860" s="7" t="str">
        <f t="shared" si="167"/>
        <v>HT Under 1.5 Goals</v>
      </c>
      <c r="AF860" s="14"/>
      <c r="AG860" s="14" t="str">
        <f t="shared" si="168"/>
        <v>HT Under 1.5 Goals</v>
      </c>
      <c r="AH860" s="14" t="str">
        <f t="shared" si="169"/>
        <v>WON</v>
      </c>
      <c r="AI860" s="14"/>
      <c r="AJ860" s="14" t="str">
        <f t="shared" si="160"/>
        <v>WON</v>
      </c>
      <c r="AL860" s="7" t="str">
        <f t="shared" si="170"/>
        <v>Prime</v>
      </c>
      <c r="AM860" s="21">
        <f t="shared" si="161"/>
        <v>86.275000000000006</v>
      </c>
    </row>
    <row r="861" spans="3:39">
      <c r="C861" t="s">
        <v>11</v>
      </c>
      <c r="D861" s="10" t="s">
        <v>92</v>
      </c>
      <c r="E861" s="6" t="s">
        <v>1033</v>
      </c>
      <c r="F861" s="10" t="s">
        <v>1167</v>
      </c>
      <c r="G861" s="7" t="s">
        <v>4</v>
      </c>
      <c r="H861" s="10" t="s">
        <v>94</v>
      </c>
      <c r="I861" s="7">
        <v>35</v>
      </c>
      <c r="J861" s="7">
        <v>51</v>
      </c>
      <c r="K861" s="7">
        <v>14</v>
      </c>
      <c r="L861" s="7" t="s">
        <v>16</v>
      </c>
      <c r="M861" s="7">
        <v>1</v>
      </c>
      <c r="N861" s="7">
        <v>21</v>
      </c>
      <c r="O861" s="6" t="s">
        <v>24</v>
      </c>
      <c r="P861" s="6" t="s">
        <v>120</v>
      </c>
      <c r="Q861" s="7">
        <v>51</v>
      </c>
      <c r="R861" s="7" t="b">
        <v>1</v>
      </c>
      <c r="S861" s="7" t="s">
        <v>19</v>
      </c>
      <c r="T861" s="7" t="s">
        <v>19</v>
      </c>
      <c r="U861" s="11">
        <v>67</v>
      </c>
      <c r="V861" s="11" t="s">
        <v>20</v>
      </c>
      <c r="W861" s="12">
        <v>1.6</v>
      </c>
      <c r="X861" s="12">
        <f t="shared" si="159"/>
        <v>1.3</v>
      </c>
      <c r="Y861" s="13"/>
      <c r="Z861" s="7">
        <f t="shared" si="162"/>
        <v>0</v>
      </c>
      <c r="AA861">
        <f t="shared" si="163"/>
        <v>0</v>
      </c>
      <c r="AB861">
        <f t="shared" si="164"/>
        <v>10</v>
      </c>
      <c r="AC861">
        <f t="shared" si="165"/>
        <v>10</v>
      </c>
      <c r="AD861" s="7">
        <f t="shared" si="166"/>
        <v>70</v>
      </c>
      <c r="AE861" s="7" t="str">
        <f t="shared" si="167"/>
        <v>HT Under 1.5 Goals</v>
      </c>
      <c r="AF861" s="14"/>
      <c r="AG861" s="14" t="str">
        <f t="shared" si="168"/>
        <v>HT Under 1.5 Goals</v>
      </c>
      <c r="AH861" s="14" t="str">
        <f t="shared" si="169"/>
        <v>WON</v>
      </c>
      <c r="AI861" s="14"/>
      <c r="AJ861" s="14" t="str">
        <f t="shared" si="160"/>
        <v>WON</v>
      </c>
      <c r="AL861" s="7" t="str">
        <f t="shared" si="170"/>
        <v>…</v>
      </c>
      <c r="AM861" s="21">
        <f t="shared" si="161"/>
        <v>69.337500000000006</v>
      </c>
    </row>
    <row r="862" spans="3:39">
      <c r="C862" t="s">
        <v>11</v>
      </c>
      <c r="D862" s="10" t="s">
        <v>12</v>
      </c>
      <c r="E862" s="6" t="s">
        <v>26</v>
      </c>
      <c r="F862" s="10" t="s">
        <v>184</v>
      </c>
      <c r="G862" s="7" t="s">
        <v>4</v>
      </c>
      <c r="H862" s="10" t="s">
        <v>887</v>
      </c>
      <c r="I862" s="7">
        <v>43</v>
      </c>
      <c r="J862" s="7">
        <v>41</v>
      </c>
      <c r="K862" s="7">
        <v>16</v>
      </c>
      <c r="L862" s="7">
        <v>1</v>
      </c>
      <c r="M862" s="7">
        <v>1</v>
      </c>
      <c r="N862" s="7">
        <v>27</v>
      </c>
      <c r="O862" s="6" t="s">
        <v>47</v>
      </c>
      <c r="P862" s="6" t="s">
        <v>17</v>
      </c>
      <c r="Q862" s="7">
        <v>41</v>
      </c>
      <c r="R862" s="7" t="b">
        <v>0</v>
      </c>
      <c r="S862" s="7" t="s">
        <v>19</v>
      </c>
      <c r="T862" s="7" t="s">
        <v>19</v>
      </c>
      <c r="U862" s="11">
        <v>58</v>
      </c>
      <c r="V862" s="11" t="s">
        <v>20</v>
      </c>
      <c r="W862" s="12">
        <v>1.55</v>
      </c>
      <c r="X862" s="12">
        <f t="shared" si="159"/>
        <v>1.3</v>
      </c>
      <c r="Y862" s="13"/>
      <c r="Z862" s="7">
        <f t="shared" si="162"/>
        <v>0</v>
      </c>
      <c r="AA862">
        <f t="shared" si="163"/>
        <v>0</v>
      </c>
      <c r="AB862">
        <f t="shared" si="164"/>
        <v>5</v>
      </c>
      <c r="AC862">
        <f t="shared" si="165"/>
        <v>10</v>
      </c>
      <c r="AD862" s="7">
        <f t="shared" si="166"/>
        <v>65</v>
      </c>
      <c r="AE862" s="7" t="str">
        <f t="shared" si="167"/>
        <v>HT Under 1.5 Goals</v>
      </c>
      <c r="AF862" s="14"/>
      <c r="AG862" s="14" t="str">
        <f t="shared" si="168"/>
        <v>HT Under 1.5 Goals</v>
      </c>
      <c r="AH862" s="14" t="str">
        <f t="shared" si="169"/>
        <v>WON</v>
      </c>
      <c r="AI862" s="14"/>
      <c r="AJ862" s="14" t="str">
        <f t="shared" si="160"/>
        <v>WON</v>
      </c>
      <c r="AL862" s="7" t="str">
        <f t="shared" si="170"/>
        <v>…</v>
      </c>
      <c r="AM862" s="21">
        <f t="shared" si="161"/>
        <v>51.6</v>
      </c>
    </row>
    <row r="863" spans="3:39">
      <c r="C863" t="s">
        <v>11</v>
      </c>
      <c r="D863" s="10" t="s">
        <v>360</v>
      </c>
      <c r="E863" s="6" t="s">
        <v>63</v>
      </c>
      <c r="F863" s="10" t="s">
        <v>361</v>
      </c>
      <c r="G863" s="7" t="s">
        <v>4</v>
      </c>
      <c r="H863" s="10" t="s">
        <v>1168</v>
      </c>
      <c r="I863" s="7">
        <v>20</v>
      </c>
      <c r="J863" s="7">
        <v>55</v>
      </c>
      <c r="K863" s="7">
        <v>25</v>
      </c>
      <c r="L863" s="7" t="s">
        <v>16</v>
      </c>
      <c r="M863" s="7">
        <v>2</v>
      </c>
      <c r="N863" s="7">
        <v>5</v>
      </c>
      <c r="O863" s="6" t="s">
        <v>24</v>
      </c>
      <c r="P863" s="6" t="s">
        <v>24</v>
      </c>
      <c r="Q863" s="7" t="b">
        <v>1</v>
      </c>
      <c r="R863" s="7" t="b">
        <v>1</v>
      </c>
      <c r="S863" s="7" t="s">
        <v>19</v>
      </c>
      <c r="T863" s="7" t="b">
        <v>1</v>
      </c>
      <c r="U863" s="11">
        <v>45</v>
      </c>
      <c r="V863" s="11" t="s">
        <v>20</v>
      </c>
      <c r="W863" s="12">
        <v>1.5</v>
      </c>
      <c r="X863" s="12">
        <f t="shared" si="159"/>
        <v>1.3</v>
      </c>
      <c r="Y863" s="13"/>
      <c r="Z863" s="7">
        <f t="shared" si="162"/>
        <v>10</v>
      </c>
      <c r="AA863">
        <f t="shared" si="163"/>
        <v>10</v>
      </c>
      <c r="AB863">
        <f t="shared" si="164"/>
        <v>0</v>
      </c>
      <c r="AC863">
        <f t="shared" si="165"/>
        <v>10</v>
      </c>
      <c r="AD863" s="7">
        <f t="shared" si="166"/>
        <v>80</v>
      </c>
      <c r="AE863" s="7" t="str">
        <f t="shared" si="167"/>
        <v>HT Under 1.5 Goals</v>
      </c>
      <c r="AF863" s="14"/>
      <c r="AG863" s="14" t="str">
        <f t="shared" si="168"/>
        <v>HT Under 1.5 Goals</v>
      </c>
      <c r="AH863" s="14" t="str">
        <f t="shared" si="169"/>
        <v>WON</v>
      </c>
      <c r="AI863" s="14"/>
      <c r="AJ863" s="14" t="str">
        <f t="shared" si="160"/>
        <v>WON</v>
      </c>
      <c r="AL863" s="7" t="str">
        <f t="shared" si="170"/>
        <v>Prime</v>
      </c>
      <c r="AM863" s="21">
        <f t="shared" si="161"/>
        <v>67.1875</v>
      </c>
    </row>
    <row r="864" spans="3:39">
      <c r="D864" s="10" t="s">
        <v>409</v>
      </c>
      <c r="E864" s="6" t="s">
        <v>115</v>
      </c>
      <c r="F864" s="10" t="s">
        <v>411</v>
      </c>
      <c r="G864" s="7" t="s">
        <v>4</v>
      </c>
      <c r="H864" s="10" t="s">
        <v>788</v>
      </c>
      <c r="I864" s="7">
        <v>21</v>
      </c>
      <c r="J864" s="7">
        <v>58</v>
      </c>
      <c r="K864" s="7">
        <v>21</v>
      </c>
      <c r="L864" s="7" t="s">
        <v>16</v>
      </c>
      <c r="M864" s="7">
        <v>2</v>
      </c>
      <c r="N864" s="7">
        <v>0</v>
      </c>
      <c r="O864" s="6" t="s">
        <v>47</v>
      </c>
      <c r="P864" s="6" t="s">
        <v>33</v>
      </c>
      <c r="Q864" s="7" t="b">
        <v>1</v>
      </c>
      <c r="R864" s="7" t="b">
        <v>1</v>
      </c>
      <c r="S864" s="7" t="s">
        <v>19</v>
      </c>
      <c r="T864" s="7" t="b">
        <v>1</v>
      </c>
      <c r="U864" s="11">
        <v>60</v>
      </c>
      <c r="V864" s="11" t="s">
        <v>48</v>
      </c>
      <c r="W864" s="12">
        <v>1.55</v>
      </c>
      <c r="X864" s="12">
        <f t="shared" si="159"/>
        <v>1.3</v>
      </c>
      <c r="Y864" s="13"/>
      <c r="Z864" s="7">
        <f t="shared" si="162"/>
        <v>10</v>
      </c>
      <c r="AA864">
        <f t="shared" si="163"/>
        <v>10</v>
      </c>
      <c r="AB864">
        <f t="shared" si="164"/>
        <v>5</v>
      </c>
      <c r="AC864">
        <f t="shared" si="165"/>
        <v>0</v>
      </c>
      <c r="AD864" s="7">
        <f t="shared" si="166"/>
        <v>75</v>
      </c>
      <c r="AE864" s="7" t="str">
        <f t="shared" si="167"/>
        <v>HT Under 1.5 Goals</v>
      </c>
      <c r="AF864" s="14"/>
      <c r="AG864" s="14" t="str">
        <f t="shared" si="168"/>
        <v>HT Under 1.5 Goals</v>
      </c>
      <c r="AH864" s="14" t="str">
        <f t="shared" si="169"/>
        <v>WON</v>
      </c>
      <c r="AI864" s="14"/>
      <c r="AJ864" s="14" t="str">
        <f t="shared" si="160"/>
        <v>WON</v>
      </c>
      <c r="AL864" s="7" t="str">
        <f t="shared" si="170"/>
        <v>…</v>
      </c>
      <c r="AM864" s="21">
        <f t="shared" si="161"/>
        <v>85.125</v>
      </c>
    </row>
    <row r="865" spans="3:39">
      <c r="C865" t="s">
        <v>11</v>
      </c>
      <c r="D865" s="10" t="s">
        <v>569</v>
      </c>
      <c r="E865" s="6" t="s">
        <v>115</v>
      </c>
      <c r="F865" s="10" t="s">
        <v>1169</v>
      </c>
      <c r="G865" s="7" t="s">
        <v>4</v>
      </c>
      <c r="H865" s="10" t="s">
        <v>1018</v>
      </c>
      <c r="I865" s="7">
        <v>24</v>
      </c>
      <c r="J865" s="7">
        <v>59</v>
      </c>
      <c r="K865" s="7">
        <v>17</v>
      </c>
      <c r="L865" s="7" t="s">
        <v>16</v>
      </c>
      <c r="M865" s="7" t="s">
        <v>16</v>
      </c>
      <c r="N865" s="7">
        <v>7</v>
      </c>
      <c r="O865" s="6" t="s">
        <v>47</v>
      </c>
      <c r="P865" s="6" t="s">
        <v>278</v>
      </c>
      <c r="Q865" s="7" t="b">
        <v>1</v>
      </c>
      <c r="R865" s="7" t="b">
        <v>1</v>
      </c>
      <c r="S865" s="7" t="b">
        <v>1</v>
      </c>
      <c r="T865" s="7" t="s">
        <v>19</v>
      </c>
      <c r="U865" s="11">
        <v>59</v>
      </c>
      <c r="V865" s="11" t="s">
        <v>42</v>
      </c>
      <c r="W865" s="12">
        <v>1.5</v>
      </c>
      <c r="X865" s="12">
        <f t="shared" si="159"/>
        <v>1.3</v>
      </c>
      <c r="Y865" s="13"/>
      <c r="Z865" s="7">
        <f t="shared" si="162"/>
        <v>10</v>
      </c>
      <c r="AA865">
        <f t="shared" si="163"/>
        <v>10</v>
      </c>
      <c r="AB865">
        <f t="shared" si="164"/>
        <v>5</v>
      </c>
      <c r="AC865">
        <f t="shared" si="165"/>
        <v>5</v>
      </c>
      <c r="AD865" s="7">
        <f t="shared" si="166"/>
        <v>80</v>
      </c>
      <c r="AE865" s="7" t="str">
        <f t="shared" si="167"/>
        <v>HT Under 1.5 Goals</v>
      </c>
      <c r="AF865" s="14"/>
      <c r="AG865" s="14" t="str">
        <f t="shared" si="168"/>
        <v>HT Under 1.5 Goals</v>
      </c>
      <c r="AH865" s="14" t="str">
        <f t="shared" si="169"/>
        <v>WON</v>
      </c>
      <c r="AI865" s="14"/>
      <c r="AJ865" s="14" t="str">
        <f t="shared" si="160"/>
        <v>WON</v>
      </c>
      <c r="AL865" s="7" t="str">
        <f t="shared" si="170"/>
        <v>Prime</v>
      </c>
      <c r="AM865" s="21">
        <f t="shared" si="161"/>
        <v>83.237499999999997</v>
      </c>
    </row>
    <row r="866" spans="3:39">
      <c r="C866" t="s">
        <v>11</v>
      </c>
      <c r="D866" s="10" t="s">
        <v>569</v>
      </c>
      <c r="E866" s="6" t="s">
        <v>115</v>
      </c>
      <c r="F866" s="10" t="s">
        <v>1014</v>
      </c>
      <c r="G866" s="7" t="s">
        <v>4</v>
      </c>
      <c r="H866" s="10" t="s">
        <v>802</v>
      </c>
      <c r="I866" s="7">
        <v>26</v>
      </c>
      <c r="J866" s="7">
        <v>51</v>
      </c>
      <c r="K866" s="7">
        <v>22</v>
      </c>
      <c r="L866" s="7" t="s">
        <v>16</v>
      </c>
      <c r="M866" s="7">
        <v>2</v>
      </c>
      <c r="N866" s="7">
        <v>4</v>
      </c>
      <c r="O866" s="6" t="s">
        <v>96</v>
      </c>
      <c r="P866" s="6" t="s">
        <v>298</v>
      </c>
      <c r="Q866" s="7">
        <v>51</v>
      </c>
      <c r="R866" s="7" t="b">
        <v>1</v>
      </c>
      <c r="S866" s="7" t="s">
        <v>19</v>
      </c>
      <c r="T866" s="7" t="b">
        <v>1</v>
      </c>
      <c r="U866" s="11">
        <v>70</v>
      </c>
      <c r="V866" s="11" t="s">
        <v>42</v>
      </c>
      <c r="W866" s="12">
        <v>1.45</v>
      </c>
      <c r="X866" s="12">
        <f t="shared" si="159"/>
        <v>1.25</v>
      </c>
      <c r="Y866" s="13"/>
      <c r="Z866" s="7">
        <f t="shared" si="162"/>
        <v>0</v>
      </c>
      <c r="AA866">
        <f t="shared" si="163"/>
        <v>10</v>
      </c>
      <c r="AB866">
        <f t="shared" si="164"/>
        <v>10</v>
      </c>
      <c r="AC866">
        <f t="shared" si="165"/>
        <v>5</v>
      </c>
      <c r="AD866" s="7">
        <f t="shared" si="166"/>
        <v>75</v>
      </c>
      <c r="AE866" s="7" t="str">
        <f t="shared" si="167"/>
        <v>HT Under 1.5 Goals</v>
      </c>
      <c r="AF866" s="14"/>
      <c r="AG866" s="14" t="str">
        <f t="shared" si="168"/>
        <v>HT Over 0.5 Goals</v>
      </c>
      <c r="AH866" s="14" t="str">
        <f t="shared" si="169"/>
        <v>LOST</v>
      </c>
      <c r="AI866" s="14"/>
      <c r="AJ866" s="14" t="str">
        <f t="shared" si="160"/>
        <v>LOST</v>
      </c>
      <c r="AL866" s="7" t="str">
        <f t="shared" si="170"/>
        <v>…</v>
      </c>
      <c r="AM866" s="21">
        <f t="shared" si="161"/>
        <v>80.9375</v>
      </c>
    </row>
    <row r="867" spans="3:39">
      <c r="C867" t="s">
        <v>11</v>
      </c>
      <c r="D867" s="10" t="s">
        <v>569</v>
      </c>
      <c r="E867" s="6" t="s">
        <v>115</v>
      </c>
      <c r="F867" s="10" t="s">
        <v>572</v>
      </c>
      <c r="G867" s="7" t="s">
        <v>4</v>
      </c>
      <c r="H867" s="10" t="s">
        <v>1016</v>
      </c>
      <c r="I867" s="7">
        <v>24</v>
      </c>
      <c r="J867" s="7">
        <v>59</v>
      </c>
      <c r="K867" s="7">
        <v>17</v>
      </c>
      <c r="L867" s="7" t="s">
        <v>16</v>
      </c>
      <c r="M867" s="7" t="s">
        <v>16</v>
      </c>
      <c r="N867" s="7">
        <v>7</v>
      </c>
      <c r="O867" s="6" t="s">
        <v>47</v>
      </c>
      <c r="P867" s="6" t="s">
        <v>17</v>
      </c>
      <c r="Q867" s="7" t="b">
        <v>1</v>
      </c>
      <c r="R867" s="7" t="b">
        <v>1</v>
      </c>
      <c r="S867" s="7" t="b">
        <v>1</v>
      </c>
      <c r="T867" s="7" t="s">
        <v>19</v>
      </c>
      <c r="U867" s="11">
        <v>70</v>
      </c>
      <c r="V867" s="11" t="s">
        <v>20</v>
      </c>
      <c r="W867" s="12">
        <v>1.5</v>
      </c>
      <c r="X867" s="12">
        <f t="shared" si="159"/>
        <v>1.3</v>
      </c>
      <c r="Y867" s="13"/>
      <c r="Z867" s="7">
        <f t="shared" si="162"/>
        <v>10</v>
      </c>
      <c r="AA867">
        <f t="shared" si="163"/>
        <v>10</v>
      </c>
      <c r="AB867">
        <f t="shared" si="164"/>
        <v>10</v>
      </c>
      <c r="AC867">
        <f t="shared" si="165"/>
        <v>10</v>
      </c>
      <c r="AD867" s="7">
        <f t="shared" si="166"/>
        <v>90</v>
      </c>
      <c r="AE867" s="7" t="str">
        <f t="shared" si="167"/>
        <v>HT Under 1.5 Goals</v>
      </c>
      <c r="AF867" s="14"/>
      <c r="AG867" s="14" t="str">
        <f t="shared" si="168"/>
        <v>HT Under 1.5 Goals</v>
      </c>
      <c r="AH867" s="14" t="str">
        <f t="shared" si="169"/>
        <v>WON</v>
      </c>
      <c r="AI867" s="14"/>
      <c r="AJ867" s="14" t="str">
        <f t="shared" si="160"/>
        <v>WON</v>
      </c>
      <c r="AL867" s="7" t="str">
        <f t="shared" si="170"/>
        <v>Prime</v>
      </c>
      <c r="AM867" s="21">
        <f t="shared" si="161"/>
        <v>85.4375</v>
      </c>
    </row>
    <row r="868" spans="3:39">
      <c r="C868" t="s">
        <v>11</v>
      </c>
      <c r="D868" s="10" t="s">
        <v>569</v>
      </c>
      <c r="E868" s="6" t="s">
        <v>115</v>
      </c>
      <c r="F868" s="10" t="s">
        <v>801</v>
      </c>
      <c r="G868" s="7" t="s">
        <v>4</v>
      </c>
      <c r="H868" s="10" t="s">
        <v>1017</v>
      </c>
      <c r="I868" s="7">
        <v>26</v>
      </c>
      <c r="J868" s="7">
        <v>47</v>
      </c>
      <c r="K868" s="7">
        <v>27</v>
      </c>
      <c r="L868" s="7" t="s">
        <v>16</v>
      </c>
      <c r="M868" s="7" t="s">
        <v>16</v>
      </c>
      <c r="N868" s="7">
        <v>1</v>
      </c>
      <c r="O868" s="6" t="s">
        <v>120</v>
      </c>
      <c r="P868" s="6" t="s">
        <v>69</v>
      </c>
      <c r="Q868" s="7">
        <v>47</v>
      </c>
      <c r="R868" s="7" t="b">
        <v>1</v>
      </c>
      <c r="S868" s="7" t="b">
        <v>1</v>
      </c>
      <c r="T868" s="7" t="b">
        <v>1</v>
      </c>
      <c r="U868" s="11">
        <v>56</v>
      </c>
      <c r="V868" s="11" t="s">
        <v>42</v>
      </c>
      <c r="W868" s="12">
        <v>1.5</v>
      </c>
      <c r="X868" s="12">
        <f t="shared" si="159"/>
        <v>1.3</v>
      </c>
      <c r="Y868" s="13"/>
      <c r="Z868" s="7">
        <f t="shared" si="162"/>
        <v>0</v>
      </c>
      <c r="AA868">
        <f t="shared" si="163"/>
        <v>10</v>
      </c>
      <c r="AB868">
        <f t="shared" si="164"/>
        <v>5</v>
      </c>
      <c r="AC868">
        <f t="shared" si="165"/>
        <v>5</v>
      </c>
      <c r="AD868" s="7">
        <f t="shared" si="166"/>
        <v>70</v>
      </c>
      <c r="AE868" s="7" t="str">
        <f t="shared" si="167"/>
        <v>HT Under 1.5 Goals</v>
      </c>
      <c r="AF868" s="14"/>
      <c r="AG868" s="14" t="str">
        <f t="shared" si="168"/>
        <v>HT Under 1.5 Goals</v>
      </c>
      <c r="AH868" s="14" t="str">
        <f t="shared" si="169"/>
        <v>WON</v>
      </c>
      <c r="AI868" s="14"/>
      <c r="AJ868" s="14" t="str">
        <f t="shared" si="160"/>
        <v>WON</v>
      </c>
      <c r="AL868" s="7" t="str">
        <f t="shared" si="170"/>
        <v>…</v>
      </c>
      <c r="AM868" s="21">
        <f t="shared" si="161"/>
        <v>70.2</v>
      </c>
    </row>
    <row r="869" spans="3:39">
      <c r="C869" t="s">
        <v>11</v>
      </c>
      <c r="D869" s="10" t="s">
        <v>569</v>
      </c>
      <c r="E869" s="6" t="s">
        <v>115</v>
      </c>
      <c r="F869" s="10" t="s">
        <v>574</v>
      </c>
      <c r="G869" s="7" t="s">
        <v>4</v>
      </c>
      <c r="H869" s="10" t="s">
        <v>1170</v>
      </c>
      <c r="I869" s="7">
        <v>29</v>
      </c>
      <c r="J869" s="7">
        <v>65</v>
      </c>
      <c r="K869" s="7">
        <v>7</v>
      </c>
      <c r="L869" s="7" t="s">
        <v>16</v>
      </c>
      <c r="M869" s="7">
        <v>1</v>
      </c>
      <c r="N869" s="7">
        <v>22</v>
      </c>
      <c r="O869" s="6" t="s">
        <v>69</v>
      </c>
      <c r="P869" s="6" t="s">
        <v>33</v>
      </c>
      <c r="Q869" s="7" t="b">
        <v>1</v>
      </c>
      <c r="R869" s="7" t="b">
        <v>1</v>
      </c>
      <c r="S869" s="7" t="s">
        <v>19</v>
      </c>
      <c r="T869" s="7" t="s">
        <v>19</v>
      </c>
      <c r="U869" s="11">
        <v>65</v>
      </c>
      <c r="V869" s="11" t="s">
        <v>20</v>
      </c>
      <c r="W869" s="12">
        <v>1.5</v>
      </c>
      <c r="X869" s="12">
        <f t="shared" si="159"/>
        <v>1.3</v>
      </c>
      <c r="Y869" s="13"/>
      <c r="Z869" s="7">
        <f t="shared" si="162"/>
        <v>10</v>
      </c>
      <c r="AA869">
        <f t="shared" si="163"/>
        <v>0</v>
      </c>
      <c r="AB869">
        <f t="shared" si="164"/>
        <v>10</v>
      </c>
      <c r="AC869">
        <f t="shared" si="165"/>
        <v>10</v>
      </c>
      <c r="AD869" s="7">
        <f t="shared" si="166"/>
        <v>80</v>
      </c>
      <c r="AE869" s="7" t="str">
        <f t="shared" si="167"/>
        <v>HT Under 1.5 Goals</v>
      </c>
      <c r="AF869" s="14"/>
      <c r="AG869" s="14" t="str">
        <f t="shared" si="168"/>
        <v>HT Over 0.5 Goals</v>
      </c>
      <c r="AH869" s="14" t="str">
        <f t="shared" si="169"/>
        <v>LOST</v>
      </c>
      <c r="AI869" s="14"/>
      <c r="AJ869" s="14" t="str">
        <f t="shared" si="160"/>
        <v>LOST</v>
      </c>
      <c r="AL869" s="7" t="str">
        <f t="shared" si="170"/>
        <v>…</v>
      </c>
      <c r="AM869" s="21">
        <f t="shared" si="161"/>
        <v>73.3125</v>
      </c>
    </row>
    <row r="870" spans="3:39">
      <c r="C870" t="s">
        <v>11</v>
      </c>
      <c r="D870" s="10" t="s">
        <v>569</v>
      </c>
      <c r="E870" s="6" t="s">
        <v>115</v>
      </c>
      <c r="F870" s="10" t="s">
        <v>571</v>
      </c>
      <c r="G870" s="7" t="s">
        <v>4</v>
      </c>
      <c r="H870" s="10" t="s">
        <v>575</v>
      </c>
      <c r="I870" s="7">
        <v>29</v>
      </c>
      <c r="J870" s="7">
        <v>52</v>
      </c>
      <c r="K870" s="7">
        <v>19</v>
      </c>
      <c r="L870" s="7" t="s">
        <v>16</v>
      </c>
      <c r="M870" s="7">
        <v>1</v>
      </c>
      <c r="N870" s="7">
        <v>10</v>
      </c>
      <c r="O870" s="6" t="s">
        <v>24</v>
      </c>
      <c r="P870" s="6" t="s">
        <v>47</v>
      </c>
      <c r="Q870" s="7">
        <v>52</v>
      </c>
      <c r="R870" s="7" t="b">
        <v>1</v>
      </c>
      <c r="S870" s="7" t="s">
        <v>19</v>
      </c>
      <c r="T870" s="7" t="s">
        <v>19</v>
      </c>
      <c r="U870" s="11">
        <v>64</v>
      </c>
      <c r="V870" s="11" t="s">
        <v>20</v>
      </c>
      <c r="W870" s="12">
        <v>1.45</v>
      </c>
      <c r="X870" s="12">
        <f t="shared" si="159"/>
        <v>1.25</v>
      </c>
      <c r="Y870" s="13"/>
      <c r="Z870" s="7">
        <f t="shared" si="162"/>
        <v>0</v>
      </c>
      <c r="AA870">
        <f t="shared" si="163"/>
        <v>5</v>
      </c>
      <c r="AB870">
        <f t="shared" si="164"/>
        <v>10</v>
      </c>
      <c r="AC870">
        <f t="shared" si="165"/>
        <v>10</v>
      </c>
      <c r="AD870" s="7">
        <f t="shared" si="166"/>
        <v>75</v>
      </c>
      <c r="AE870" s="7" t="str">
        <f t="shared" si="167"/>
        <v>HT Under 1.5 Goals</v>
      </c>
      <c r="AF870" s="14"/>
      <c r="AG870" s="14" t="str">
        <f t="shared" si="168"/>
        <v>HT Under 1.5 Goals</v>
      </c>
      <c r="AH870" s="14" t="str">
        <f t="shared" si="169"/>
        <v>WON</v>
      </c>
      <c r="AI870" s="14"/>
      <c r="AJ870" s="14" t="str">
        <f t="shared" si="160"/>
        <v>WON</v>
      </c>
      <c r="AL870" s="7" t="str">
        <f t="shared" si="170"/>
        <v>…</v>
      </c>
      <c r="AM870" s="21">
        <f t="shared" si="161"/>
        <v>74.05</v>
      </c>
    </row>
    <row r="871" spans="3:39">
      <c r="C871" t="s">
        <v>11</v>
      </c>
      <c r="D871" s="10" t="s">
        <v>285</v>
      </c>
      <c r="E871" s="6" t="s">
        <v>143</v>
      </c>
      <c r="F871" s="10" t="s">
        <v>805</v>
      </c>
      <c r="G871" s="7" t="s">
        <v>4</v>
      </c>
      <c r="H871" s="10" t="s">
        <v>286</v>
      </c>
      <c r="I871" s="7">
        <v>39</v>
      </c>
      <c r="J871" s="7">
        <v>44</v>
      </c>
      <c r="K871" s="7">
        <v>17</v>
      </c>
      <c r="L871" s="7" t="s">
        <v>16</v>
      </c>
      <c r="M871" s="7">
        <v>1</v>
      </c>
      <c r="N871" s="7">
        <v>22</v>
      </c>
      <c r="O871" s="6" t="s">
        <v>47</v>
      </c>
      <c r="P871" s="6" t="s">
        <v>69</v>
      </c>
      <c r="Q871" s="7">
        <v>44</v>
      </c>
      <c r="R871" s="7" t="b">
        <v>1</v>
      </c>
      <c r="S871" s="7" t="s">
        <v>19</v>
      </c>
      <c r="T871" s="7" t="s">
        <v>19</v>
      </c>
      <c r="U871" s="11">
        <v>52</v>
      </c>
      <c r="V871" s="11" t="s">
        <v>48</v>
      </c>
      <c r="W871" s="12">
        <v>1.55</v>
      </c>
      <c r="X871" s="12">
        <f t="shared" si="159"/>
        <v>1.3</v>
      </c>
      <c r="Y871" s="13"/>
      <c r="Z871" s="7">
        <f t="shared" si="162"/>
        <v>0</v>
      </c>
      <c r="AA871">
        <f t="shared" si="163"/>
        <v>0</v>
      </c>
      <c r="AB871">
        <f t="shared" si="164"/>
        <v>5</v>
      </c>
      <c r="AC871">
        <f t="shared" si="165"/>
        <v>0</v>
      </c>
      <c r="AD871" s="7">
        <f t="shared" si="166"/>
        <v>55</v>
      </c>
      <c r="AE871" s="7" t="str">
        <f t="shared" si="167"/>
        <v>HT Over 0.5 Goals</v>
      </c>
      <c r="AF871" s="14"/>
      <c r="AG871" s="14" t="str">
        <f t="shared" si="168"/>
        <v>HT Under 1.5 Goals</v>
      </c>
      <c r="AH871" s="14" t="str">
        <f t="shared" si="169"/>
        <v>WON</v>
      </c>
      <c r="AI871" s="14"/>
      <c r="AJ871" s="14" t="str">
        <f t="shared" si="160"/>
        <v>WON</v>
      </c>
      <c r="AL871" s="7" t="str">
        <f t="shared" si="170"/>
        <v>…</v>
      </c>
      <c r="AM871" s="21">
        <f t="shared" si="161"/>
        <v>50.4</v>
      </c>
    </row>
    <row r="872" spans="3:39">
      <c r="D872" s="10" t="s">
        <v>409</v>
      </c>
      <c r="E872" s="6" t="s">
        <v>152</v>
      </c>
      <c r="F872" s="10" t="s">
        <v>592</v>
      </c>
      <c r="G872" s="7" t="s">
        <v>4</v>
      </c>
      <c r="H872" s="10" t="s">
        <v>790</v>
      </c>
      <c r="I872" s="7">
        <v>11</v>
      </c>
      <c r="J872" s="7">
        <v>52</v>
      </c>
      <c r="K872" s="7">
        <v>37</v>
      </c>
      <c r="L872" s="7" t="s">
        <v>16</v>
      </c>
      <c r="M872" s="7">
        <v>2</v>
      </c>
      <c r="N872" s="7">
        <v>26</v>
      </c>
      <c r="O872" s="6" t="s">
        <v>61</v>
      </c>
      <c r="P872" s="6" t="s">
        <v>298</v>
      </c>
      <c r="Q872" s="7">
        <v>52</v>
      </c>
      <c r="R872" s="7" t="b">
        <v>1</v>
      </c>
      <c r="S872" s="7" t="s">
        <v>19</v>
      </c>
      <c r="T872" s="7" t="s">
        <v>19</v>
      </c>
      <c r="U872" s="11">
        <v>52</v>
      </c>
      <c r="V872" s="11" t="s">
        <v>20</v>
      </c>
      <c r="W872" s="12">
        <v>1.65</v>
      </c>
      <c r="X872" s="12">
        <f t="shared" si="159"/>
        <v>1.35</v>
      </c>
      <c r="Y872" s="13"/>
      <c r="Z872" s="7">
        <f t="shared" si="162"/>
        <v>0</v>
      </c>
      <c r="AA872">
        <f t="shared" si="163"/>
        <v>0</v>
      </c>
      <c r="AB872">
        <f t="shared" si="164"/>
        <v>5</v>
      </c>
      <c r="AC872">
        <f t="shared" si="165"/>
        <v>10</v>
      </c>
      <c r="AD872" s="7">
        <f t="shared" si="166"/>
        <v>65</v>
      </c>
      <c r="AE872" s="7" t="str">
        <f t="shared" si="167"/>
        <v>HT Under 1.5 Goals</v>
      </c>
      <c r="AF872" s="14"/>
      <c r="AG872" s="14" t="str">
        <f t="shared" si="168"/>
        <v>HT Over 0.5 Goals</v>
      </c>
      <c r="AH872" s="14" t="str">
        <f t="shared" si="169"/>
        <v>LOST</v>
      </c>
      <c r="AI872" s="14"/>
      <c r="AJ872" s="14" t="str">
        <f t="shared" si="160"/>
        <v>LOST</v>
      </c>
      <c r="AL872" s="7" t="str">
        <f t="shared" si="170"/>
        <v>…</v>
      </c>
      <c r="AM872" s="21">
        <f t="shared" si="161"/>
        <v>66.650000000000006</v>
      </c>
    </row>
    <row r="873" spans="3:39">
      <c r="C873" t="s">
        <v>11</v>
      </c>
      <c r="D873" s="10" t="s">
        <v>288</v>
      </c>
      <c r="E873" s="6" t="s">
        <v>289</v>
      </c>
      <c r="F873" s="10" t="s">
        <v>339</v>
      </c>
      <c r="G873" s="7" t="s">
        <v>4</v>
      </c>
      <c r="H873" s="10" t="s">
        <v>337</v>
      </c>
      <c r="I873" s="7">
        <v>13</v>
      </c>
      <c r="J873" s="7">
        <v>69</v>
      </c>
      <c r="K873" s="7">
        <v>17</v>
      </c>
      <c r="L873" s="7" t="s">
        <v>16</v>
      </c>
      <c r="M873" s="7">
        <v>2</v>
      </c>
      <c r="N873" s="7">
        <v>4</v>
      </c>
      <c r="O873" s="6" t="s">
        <v>69</v>
      </c>
      <c r="P873" s="6" t="s">
        <v>297</v>
      </c>
      <c r="Q873" s="7" t="b">
        <v>1</v>
      </c>
      <c r="R873" s="7" t="b">
        <v>1</v>
      </c>
      <c r="S873" s="7" t="s">
        <v>19</v>
      </c>
      <c r="T873" s="7" t="b">
        <v>1</v>
      </c>
      <c r="U873" s="11">
        <v>60</v>
      </c>
      <c r="V873" s="11" t="s">
        <v>20</v>
      </c>
      <c r="W873" s="12">
        <v>1.5</v>
      </c>
      <c r="X873" s="12">
        <f t="shared" si="159"/>
        <v>1.3</v>
      </c>
      <c r="Y873" s="13"/>
      <c r="Z873" s="7">
        <f t="shared" si="162"/>
        <v>10</v>
      </c>
      <c r="AA873">
        <f t="shared" si="163"/>
        <v>10</v>
      </c>
      <c r="AB873">
        <f t="shared" si="164"/>
        <v>5</v>
      </c>
      <c r="AC873">
        <f t="shared" si="165"/>
        <v>10</v>
      </c>
      <c r="AD873" s="7">
        <f t="shared" si="166"/>
        <v>85</v>
      </c>
      <c r="AE873" s="7" t="str">
        <f t="shared" si="167"/>
        <v>HT Under 1.5 Goals</v>
      </c>
      <c r="AF873" s="14"/>
      <c r="AG873" s="14" t="str">
        <f t="shared" si="168"/>
        <v>HT Over 0.5 Goals</v>
      </c>
      <c r="AH873" s="14" t="str">
        <f t="shared" si="169"/>
        <v>LOST</v>
      </c>
      <c r="AI873" s="14"/>
      <c r="AJ873" s="14" t="str">
        <f t="shared" si="160"/>
        <v>LOST</v>
      </c>
      <c r="AL873" s="7" t="str">
        <f t="shared" si="170"/>
        <v>Prime</v>
      </c>
      <c r="AM873" s="21">
        <f t="shared" si="161"/>
        <v>84.5625</v>
      </c>
    </row>
    <row r="874" spans="3:39">
      <c r="C874" t="s">
        <v>11</v>
      </c>
      <c r="D874" s="10" t="s">
        <v>288</v>
      </c>
      <c r="E874" s="6" t="s">
        <v>289</v>
      </c>
      <c r="F874" s="10" t="s">
        <v>331</v>
      </c>
      <c r="G874" s="7" t="s">
        <v>4</v>
      </c>
      <c r="H874" s="10" t="s">
        <v>333</v>
      </c>
      <c r="I874" s="7">
        <v>20</v>
      </c>
      <c r="J874" s="7">
        <v>58</v>
      </c>
      <c r="K874" s="7">
        <v>22</v>
      </c>
      <c r="L874" s="7" t="s">
        <v>16</v>
      </c>
      <c r="M874" s="7" t="s">
        <v>16</v>
      </c>
      <c r="N874" s="7">
        <v>2</v>
      </c>
      <c r="O874" s="6" t="s">
        <v>24</v>
      </c>
      <c r="P874" s="6" t="s">
        <v>24</v>
      </c>
      <c r="Q874" s="7" t="b">
        <v>1</v>
      </c>
      <c r="R874" s="7" t="b">
        <v>1</v>
      </c>
      <c r="S874" s="7" t="b">
        <v>1</v>
      </c>
      <c r="T874" s="7" t="b">
        <v>1</v>
      </c>
      <c r="U874" s="11">
        <v>64</v>
      </c>
      <c r="V874" s="11" t="s">
        <v>20</v>
      </c>
      <c r="W874" s="12">
        <v>1.4</v>
      </c>
      <c r="X874" s="12">
        <f t="shared" si="159"/>
        <v>1.25</v>
      </c>
      <c r="Y874" s="13"/>
      <c r="Z874" s="7">
        <f t="shared" si="162"/>
        <v>10</v>
      </c>
      <c r="AA874">
        <f t="shared" si="163"/>
        <v>10</v>
      </c>
      <c r="AB874">
        <f t="shared" si="164"/>
        <v>10</v>
      </c>
      <c r="AC874">
        <f t="shared" si="165"/>
        <v>10</v>
      </c>
      <c r="AD874" s="7">
        <f t="shared" si="166"/>
        <v>90</v>
      </c>
      <c r="AE874" s="7" t="str">
        <f t="shared" si="167"/>
        <v>HT Under 1.5 Goals</v>
      </c>
      <c r="AF874" s="14"/>
      <c r="AG874" s="14" t="str">
        <f t="shared" si="168"/>
        <v>HT Under 1.5 Goals</v>
      </c>
      <c r="AH874" s="14" t="str">
        <f t="shared" si="169"/>
        <v>WON</v>
      </c>
      <c r="AI874" s="14"/>
      <c r="AJ874" s="14" t="str">
        <f t="shared" si="160"/>
        <v>WON</v>
      </c>
      <c r="AL874" s="7" t="str">
        <f t="shared" si="170"/>
        <v>Prime</v>
      </c>
      <c r="AM874" s="21">
        <f t="shared" si="161"/>
        <v>88.924999999999997</v>
      </c>
    </row>
    <row r="875" spans="3:39">
      <c r="C875" t="s">
        <v>11</v>
      </c>
      <c r="D875" s="10" t="s">
        <v>288</v>
      </c>
      <c r="E875" s="6" t="s">
        <v>289</v>
      </c>
      <c r="F875" s="10" t="s">
        <v>293</v>
      </c>
      <c r="G875" s="7" t="s">
        <v>4</v>
      </c>
      <c r="H875" s="10" t="s">
        <v>335</v>
      </c>
      <c r="I875" s="7">
        <v>27</v>
      </c>
      <c r="J875" s="7">
        <v>55</v>
      </c>
      <c r="K875" s="7">
        <v>18</v>
      </c>
      <c r="L875" s="7" t="s">
        <v>16</v>
      </c>
      <c r="M875" s="7" t="s">
        <v>16</v>
      </c>
      <c r="N875" s="7">
        <v>9</v>
      </c>
      <c r="O875" s="6" t="s">
        <v>24</v>
      </c>
      <c r="P875" s="6" t="s">
        <v>47</v>
      </c>
      <c r="Q875" s="7" t="b">
        <v>1</v>
      </c>
      <c r="R875" s="7" t="b">
        <v>1</v>
      </c>
      <c r="S875" s="7" t="b">
        <v>1</v>
      </c>
      <c r="T875" s="7" t="s">
        <v>19</v>
      </c>
      <c r="U875" s="11">
        <v>72</v>
      </c>
      <c r="V875" s="11" t="s">
        <v>20</v>
      </c>
      <c r="W875" s="12">
        <v>1.55</v>
      </c>
      <c r="X875" s="12">
        <f t="shared" si="159"/>
        <v>1.3</v>
      </c>
      <c r="Y875" s="13"/>
      <c r="Z875" s="7">
        <f t="shared" si="162"/>
        <v>10</v>
      </c>
      <c r="AA875">
        <f t="shared" si="163"/>
        <v>5</v>
      </c>
      <c r="AB875">
        <f t="shared" si="164"/>
        <v>10</v>
      </c>
      <c r="AC875">
        <f t="shared" si="165"/>
        <v>10</v>
      </c>
      <c r="AD875" s="7">
        <f t="shared" si="166"/>
        <v>85</v>
      </c>
      <c r="AE875" s="7" t="str">
        <f t="shared" si="167"/>
        <v>HT Under 1.5 Goals</v>
      </c>
      <c r="AF875" s="14"/>
      <c r="AG875" s="14" t="str">
        <f t="shared" si="168"/>
        <v>HT Under 1.5 Goals</v>
      </c>
      <c r="AH875" s="14" t="str">
        <f t="shared" si="169"/>
        <v>WON</v>
      </c>
      <c r="AI875" s="14"/>
      <c r="AJ875" s="14" t="str">
        <f t="shared" si="160"/>
        <v>WON</v>
      </c>
      <c r="AL875" s="7" t="str">
        <f t="shared" si="170"/>
        <v>Prime</v>
      </c>
      <c r="AM875" s="21">
        <f t="shared" si="161"/>
        <v>82.587500000000006</v>
      </c>
    </row>
    <row r="876" spans="3:39">
      <c r="C876" t="s">
        <v>11</v>
      </c>
      <c r="D876" s="10" t="s">
        <v>417</v>
      </c>
      <c r="E876" s="6" t="s">
        <v>164</v>
      </c>
      <c r="F876" s="10" t="s">
        <v>419</v>
      </c>
      <c r="G876" s="7" t="s">
        <v>4</v>
      </c>
      <c r="H876" s="10" t="s">
        <v>829</v>
      </c>
      <c r="I876" s="7">
        <v>7</v>
      </c>
      <c r="J876" s="7">
        <v>46</v>
      </c>
      <c r="K876" s="7">
        <v>47</v>
      </c>
      <c r="L876" s="7">
        <v>2</v>
      </c>
      <c r="M876" s="7">
        <v>2</v>
      </c>
      <c r="N876" s="7">
        <v>40</v>
      </c>
      <c r="O876" s="6" t="s">
        <v>47</v>
      </c>
      <c r="P876" s="6" t="s">
        <v>18</v>
      </c>
      <c r="Q876" s="7">
        <v>46</v>
      </c>
      <c r="R876" s="7" t="b">
        <v>0</v>
      </c>
      <c r="S876" s="7" t="s">
        <v>19</v>
      </c>
      <c r="T876" s="7" t="s">
        <v>19</v>
      </c>
      <c r="U876" s="11">
        <v>43</v>
      </c>
      <c r="V876" s="11" t="s">
        <v>20</v>
      </c>
      <c r="W876" s="12">
        <v>1.65</v>
      </c>
      <c r="X876" s="12">
        <f t="shared" si="159"/>
        <v>1.35</v>
      </c>
      <c r="Y876" s="13"/>
      <c r="Z876" s="7">
        <f t="shared" si="162"/>
        <v>0</v>
      </c>
      <c r="AA876">
        <f t="shared" si="163"/>
        <v>0</v>
      </c>
      <c r="AB876">
        <f t="shared" si="164"/>
        <v>0</v>
      </c>
      <c r="AC876">
        <f t="shared" si="165"/>
        <v>10</v>
      </c>
      <c r="AD876" s="7">
        <f t="shared" si="166"/>
        <v>60</v>
      </c>
      <c r="AE876" s="7" t="str">
        <f t="shared" si="167"/>
        <v>HT Under 1.5 Goals</v>
      </c>
      <c r="AF876" s="14"/>
      <c r="AG876" s="14" t="str">
        <f t="shared" si="168"/>
        <v>HT Under 1.5 Goals</v>
      </c>
      <c r="AH876" s="14" t="str">
        <f t="shared" si="169"/>
        <v>WON</v>
      </c>
      <c r="AI876" s="14"/>
      <c r="AJ876" s="14" t="str">
        <f t="shared" si="160"/>
        <v>WON</v>
      </c>
      <c r="AL876" s="7" t="str">
        <f t="shared" si="170"/>
        <v>…</v>
      </c>
      <c r="AM876" s="21">
        <f t="shared" si="161"/>
        <v>40</v>
      </c>
    </row>
    <row r="877" spans="3:39">
      <c r="F877" s="10"/>
      <c r="G877" s="7"/>
      <c r="H877" s="10"/>
      <c r="I877" s="7"/>
      <c r="J877" s="7"/>
      <c r="K877" s="7"/>
      <c r="L877" s="7"/>
      <c r="M877" s="7"/>
      <c r="N877" s="7"/>
      <c r="O877" s="6"/>
      <c r="P877" s="6"/>
      <c r="Q877" s="7"/>
      <c r="R877" s="7"/>
      <c r="S877" s="7"/>
      <c r="T877" s="7"/>
      <c r="U877" s="11"/>
      <c r="V877" s="11"/>
      <c r="W877" s="12"/>
      <c r="X877" s="12">
        <f t="shared" si="159"/>
        <v>1.25</v>
      </c>
      <c r="Y877" s="13"/>
      <c r="Z877" s="7">
        <f t="shared" si="162"/>
        <v>0</v>
      </c>
      <c r="AA877">
        <f t="shared" si="163"/>
        <v>10</v>
      </c>
      <c r="AB877">
        <f t="shared" si="164"/>
        <v>0</v>
      </c>
      <c r="AC877">
        <f t="shared" si="165"/>
        <v>0</v>
      </c>
      <c r="AD877" s="7">
        <f t="shared" si="166"/>
        <v>60</v>
      </c>
      <c r="AE877" s="7" t="str">
        <f t="shared" si="167"/>
        <v>HT Under 1.5 Goals</v>
      </c>
      <c r="AF877" s="14"/>
      <c r="AG877" s="14" t="str">
        <f t="shared" si="168"/>
        <v>HT Over 0.5 Goals</v>
      </c>
      <c r="AH877" s="14" t="str">
        <f t="shared" si="169"/>
        <v>LOST</v>
      </c>
      <c r="AI877" s="14"/>
      <c r="AJ877" s="14" t="str">
        <f t="shared" si="160"/>
        <v>LOST</v>
      </c>
      <c r="AL877" s="7" t="str">
        <f t="shared" si="170"/>
        <v>…</v>
      </c>
      <c r="AM877" s="21">
        <f t="shared" si="161"/>
        <v>55</v>
      </c>
    </row>
    <row r="878" spans="3:39">
      <c r="C878" s="2" t="s">
        <v>1179</v>
      </c>
      <c r="F878" s="10"/>
      <c r="G878" s="7"/>
      <c r="H878" s="10"/>
      <c r="I878" s="7"/>
      <c r="J878" s="7"/>
      <c r="K878" s="7"/>
      <c r="L878" s="7"/>
      <c r="M878" s="7"/>
      <c r="N878" s="7"/>
      <c r="O878" s="6"/>
      <c r="P878" s="6"/>
      <c r="Q878" s="7"/>
      <c r="R878" s="7"/>
      <c r="S878" s="7"/>
      <c r="T878" s="7"/>
      <c r="U878" s="11"/>
      <c r="V878" s="11"/>
      <c r="W878" s="12"/>
      <c r="X878" s="12">
        <f t="shared" si="159"/>
        <v>1.25</v>
      </c>
      <c r="Y878" s="13"/>
      <c r="Z878" s="7">
        <f t="shared" si="162"/>
        <v>0</v>
      </c>
      <c r="AA878">
        <f t="shared" si="163"/>
        <v>10</v>
      </c>
      <c r="AB878">
        <f t="shared" si="164"/>
        <v>0</v>
      </c>
      <c r="AC878">
        <f t="shared" si="165"/>
        <v>0</v>
      </c>
      <c r="AD878" s="7">
        <f t="shared" si="166"/>
        <v>60</v>
      </c>
      <c r="AE878" s="7" t="str">
        <f t="shared" si="167"/>
        <v>HT Under 1.5 Goals</v>
      </c>
      <c r="AF878" s="14"/>
      <c r="AG878" s="14" t="str">
        <f t="shared" si="168"/>
        <v>HT Over 0.5 Goals</v>
      </c>
      <c r="AH878" s="14" t="str">
        <f t="shared" si="169"/>
        <v>LOST</v>
      </c>
      <c r="AI878" s="14"/>
      <c r="AJ878" s="14" t="str">
        <f t="shared" si="160"/>
        <v>LOST</v>
      </c>
      <c r="AL878" s="7" t="str">
        <f t="shared" si="170"/>
        <v>…</v>
      </c>
      <c r="AM878" s="21">
        <f t="shared" si="161"/>
        <v>55</v>
      </c>
    </row>
    <row r="879" spans="3:39">
      <c r="C879" t="s">
        <v>11</v>
      </c>
      <c r="D879" s="10" t="s">
        <v>81</v>
      </c>
      <c r="E879" s="6" t="s">
        <v>93</v>
      </c>
      <c r="F879" s="10" t="s">
        <v>346</v>
      </c>
      <c r="G879" s="7" t="s">
        <v>4</v>
      </c>
      <c r="H879" s="10" t="s">
        <v>929</v>
      </c>
      <c r="I879" s="7">
        <v>17</v>
      </c>
      <c r="J879" s="7">
        <v>63</v>
      </c>
      <c r="K879" s="7">
        <v>20</v>
      </c>
      <c r="L879" s="7" t="s">
        <v>16</v>
      </c>
      <c r="M879" s="7" t="s">
        <v>16</v>
      </c>
      <c r="N879" s="7">
        <v>3</v>
      </c>
      <c r="O879" s="6" t="s">
        <v>69</v>
      </c>
      <c r="P879" s="6" t="s">
        <v>297</v>
      </c>
      <c r="Q879" s="7" t="b">
        <v>1</v>
      </c>
      <c r="R879" s="7" t="b">
        <v>1</v>
      </c>
      <c r="S879" s="7" t="b">
        <v>1</v>
      </c>
      <c r="T879" s="7" t="b">
        <v>1</v>
      </c>
      <c r="U879" s="11">
        <v>75</v>
      </c>
      <c r="V879" s="11"/>
      <c r="W879" s="12">
        <v>1.55</v>
      </c>
      <c r="X879" s="12">
        <f t="shared" si="159"/>
        <v>1.3</v>
      </c>
      <c r="Y879" s="13"/>
      <c r="Z879" s="7">
        <f t="shared" si="162"/>
        <v>10</v>
      </c>
      <c r="AA879">
        <f t="shared" si="163"/>
        <v>10</v>
      </c>
      <c r="AB879">
        <f t="shared" si="164"/>
        <v>10</v>
      </c>
      <c r="AC879">
        <f t="shared" si="165"/>
        <v>0</v>
      </c>
      <c r="AD879" s="7">
        <f t="shared" si="166"/>
        <v>80</v>
      </c>
      <c r="AE879" s="7" t="str">
        <f t="shared" si="167"/>
        <v>HT Under 1.5 Goals</v>
      </c>
      <c r="AF879" s="14"/>
      <c r="AG879" s="14" t="str">
        <f t="shared" si="168"/>
        <v>HT Over 0.5 Goals</v>
      </c>
      <c r="AH879" s="14" t="str">
        <f t="shared" si="169"/>
        <v>LOST</v>
      </c>
      <c r="AI879" s="14"/>
      <c r="AJ879" s="14" t="str">
        <f t="shared" si="160"/>
        <v>LOST</v>
      </c>
      <c r="AL879" s="7" t="str">
        <f t="shared" si="170"/>
        <v>Prime</v>
      </c>
      <c r="AM879" s="21">
        <f t="shared" si="161"/>
        <v>91.6875</v>
      </c>
    </row>
    <row r="880" spans="3:39">
      <c r="C880" t="s">
        <v>11</v>
      </c>
      <c r="D880" s="10" t="s">
        <v>81</v>
      </c>
      <c r="E880" s="6" t="s">
        <v>93</v>
      </c>
      <c r="F880" s="10" t="s">
        <v>1120</v>
      </c>
      <c r="G880" s="7" t="s">
        <v>4</v>
      </c>
      <c r="H880" s="10" t="s">
        <v>1172</v>
      </c>
      <c r="I880" s="7">
        <v>43</v>
      </c>
      <c r="J880" s="7">
        <v>45</v>
      </c>
      <c r="K880" s="7">
        <v>12</v>
      </c>
      <c r="L880" s="7" t="s">
        <v>16</v>
      </c>
      <c r="M880" s="7">
        <v>1</v>
      </c>
      <c r="N880" s="7">
        <v>31</v>
      </c>
      <c r="O880" s="6" t="s">
        <v>47</v>
      </c>
      <c r="P880" s="6" t="s">
        <v>17</v>
      </c>
      <c r="Q880" s="7">
        <v>45</v>
      </c>
      <c r="R880" s="7" t="b">
        <v>1</v>
      </c>
      <c r="S880" s="7" t="s">
        <v>19</v>
      </c>
      <c r="T880" s="7" t="s">
        <v>19</v>
      </c>
      <c r="U880" s="11">
        <v>40</v>
      </c>
      <c r="V880" s="11" t="s">
        <v>48</v>
      </c>
      <c r="W880" s="12">
        <v>1.6</v>
      </c>
      <c r="X880" s="12">
        <f t="shared" si="159"/>
        <v>1.3</v>
      </c>
      <c r="Y880" s="13"/>
      <c r="Z880" s="7">
        <f t="shared" si="162"/>
        <v>0</v>
      </c>
      <c r="AA880">
        <f t="shared" si="163"/>
        <v>0</v>
      </c>
      <c r="AB880">
        <f t="shared" si="164"/>
        <v>0</v>
      </c>
      <c r="AC880">
        <f t="shared" si="165"/>
        <v>0</v>
      </c>
      <c r="AD880" s="7">
        <f t="shared" si="166"/>
        <v>50</v>
      </c>
      <c r="AE880" s="7" t="str">
        <f t="shared" si="167"/>
        <v>HT Over 0.5 Goals</v>
      </c>
      <c r="AF880" s="14"/>
      <c r="AG880" s="14" t="str">
        <f t="shared" si="168"/>
        <v>HT Under 1.5 Goals</v>
      </c>
      <c r="AH880" s="14" t="str">
        <f t="shared" si="169"/>
        <v>WON</v>
      </c>
      <c r="AI880" s="14"/>
      <c r="AJ880" s="14" t="str">
        <f t="shared" si="160"/>
        <v>WON</v>
      </c>
      <c r="AL880" s="7" t="str">
        <f t="shared" si="170"/>
        <v>…</v>
      </c>
      <c r="AM880" s="21">
        <f t="shared" si="161"/>
        <v>40</v>
      </c>
    </row>
    <row r="881" spans="3:39">
      <c r="C881" t="s">
        <v>11</v>
      </c>
      <c r="D881" s="10" t="s">
        <v>81</v>
      </c>
      <c r="E881" s="6" t="s">
        <v>93</v>
      </c>
      <c r="F881" s="10" t="s">
        <v>930</v>
      </c>
      <c r="G881" s="7" t="s">
        <v>4</v>
      </c>
      <c r="H881" s="10" t="s">
        <v>313</v>
      </c>
      <c r="I881" s="7">
        <v>13</v>
      </c>
      <c r="J881" s="7">
        <v>45</v>
      </c>
      <c r="K881" s="7">
        <v>42</v>
      </c>
      <c r="L881" s="7" t="s">
        <v>16</v>
      </c>
      <c r="M881" s="7">
        <v>2</v>
      </c>
      <c r="N881" s="7">
        <v>29</v>
      </c>
      <c r="O881" s="6" t="s">
        <v>47</v>
      </c>
      <c r="P881" s="6" t="s">
        <v>47</v>
      </c>
      <c r="Q881" s="7">
        <v>45</v>
      </c>
      <c r="R881" s="7" t="b">
        <v>1</v>
      </c>
      <c r="S881" s="7" t="s">
        <v>19</v>
      </c>
      <c r="T881" s="7" t="s">
        <v>19</v>
      </c>
      <c r="U881" s="11">
        <v>62</v>
      </c>
      <c r="V881" s="11" t="s">
        <v>42</v>
      </c>
      <c r="W881" s="12">
        <v>1.55</v>
      </c>
      <c r="X881" s="12">
        <f t="shared" si="159"/>
        <v>1.3</v>
      </c>
      <c r="Y881" s="13"/>
      <c r="Z881" s="7">
        <f t="shared" si="162"/>
        <v>0</v>
      </c>
      <c r="AA881">
        <f t="shared" si="163"/>
        <v>0</v>
      </c>
      <c r="AB881">
        <f t="shared" si="164"/>
        <v>10</v>
      </c>
      <c r="AC881">
        <f t="shared" si="165"/>
        <v>5</v>
      </c>
      <c r="AD881" s="7">
        <f t="shared" si="166"/>
        <v>65</v>
      </c>
      <c r="AE881" s="7" t="str">
        <f t="shared" si="167"/>
        <v>HT Under 1.5 Goals</v>
      </c>
      <c r="AF881" s="14"/>
      <c r="AG881" s="14" t="str">
        <f t="shared" si="168"/>
        <v>HT Under 1.5 Goals</v>
      </c>
      <c r="AH881" s="14" t="str">
        <f t="shared" si="169"/>
        <v>WON</v>
      </c>
      <c r="AI881" s="14"/>
      <c r="AJ881" s="14" t="str">
        <f t="shared" si="160"/>
        <v>WON</v>
      </c>
      <c r="AL881" s="7" t="str">
        <f t="shared" si="170"/>
        <v>…</v>
      </c>
      <c r="AM881" s="21">
        <f t="shared" si="161"/>
        <v>52.4</v>
      </c>
    </row>
    <row r="882" spans="3:39">
      <c r="D882" s="10" t="s">
        <v>409</v>
      </c>
      <c r="E882" s="6" t="s">
        <v>115</v>
      </c>
      <c r="F882" s="10" t="s">
        <v>784</v>
      </c>
      <c r="G882" s="7" t="s">
        <v>4</v>
      </c>
      <c r="H882" s="10" t="s">
        <v>590</v>
      </c>
      <c r="I882" s="7">
        <v>36</v>
      </c>
      <c r="J882" s="7">
        <v>47</v>
      </c>
      <c r="K882" s="7">
        <v>17</v>
      </c>
      <c r="L882" s="7" t="s">
        <v>16</v>
      </c>
      <c r="M882" s="7">
        <v>1</v>
      </c>
      <c r="N882" s="7">
        <v>19</v>
      </c>
      <c r="O882" s="6" t="s">
        <v>47</v>
      </c>
      <c r="P882" s="6" t="s">
        <v>47</v>
      </c>
      <c r="Q882" s="7">
        <v>47</v>
      </c>
      <c r="R882" s="7" t="b">
        <v>1</v>
      </c>
      <c r="S882" s="7" t="s">
        <v>19</v>
      </c>
      <c r="T882" s="7" t="s">
        <v>19</v>
      </c>
      <c r="U882" s="11">
        <v>33</v>
      </c>
      <c r="V882" s="11" t="s">
        <v>20</v>
      </c>
      <c r="W882" s="12">
        <v>1.55</v>
      </c>
      <c r="X882" s="12">
        <f t="shared" si="159"/>
        <v>1.3</v>
      </c>
      <c r="Y882" s="13"/>
      <c r="Z882" s="7">
        <f t="shared" si="162"/>
        <v>0</v>
      </c>
      <c r="AA882">
        <f t="shared" si="163"/>
        <v>0</v>
      </c>
      <c r="AB882">
        <f t="shared" si="164"/>
        <v>0</v>
      </c>
      <c r="AC882">
        <f t="shared" si="165"/>
        <v>10</v>
      </c>
      <c r="AD882" s="7">
        <f t="shared" si="166"/>
        <v>60</v>
      </c>
      <c r="AE882" s="7" t="str">
        <f t="shared" si="167"/>
        <v>HT Under 1.5 Goals</v>
      </c>
      <c r="AF882" s="14"/>
      <c r="AG882" s="14" t="str">
        <f t="shared" si="168"/>
        <v>HT Under 1.5 Goals</v>
      </c>
      <c r="AH882" s="14" t="str">
        <f t="shared" si="169"/>
        <v>WON</v>
      </c>
      <c r="AI882" s="14"/>
      <c r="AJ882" s="14" t="str">
        <f t="shared" si="160"/>
        <v>WON</v>
      </c>
      <c r="AL882" s="7" t="str">
        <f t="shared" si="170"/>
        <v>…</v>
      </c>
      <c r="AM882" s="21">
        <f t="shared" si="161"/>
        <v>40</v>
      </c>
    </row>
    <row r="883" spans="3:39">
      <c r="D883" s="10" t="s">
        <v>76</v>
      </c>
      <c r="E883" s="6" t="s">
        <v>115</v>
      </c>
      <c r="F883" s="10" t="s">
        <v>78</v>
      </c>
      <c r="G883" s="7" t="s">
        <v>4</v>
      </c>
      <c r="H883" s="10" t="s">
        <v>1173</v>
      </c>
      <c r="I883" s="7">
        <v>38</v>
      </c>
      <c r="J883" s="7">
        <v>51</v>
      </c>
      <c r="K883" s="7">
        <v>12</v>
      </c>
      <c r="L883" s="7" t="s">
        <v>16</v>
      </c>
      <c r="M883" s="7">
        <v>1</v>
      </c>
      <c r="N883" s="7">
        <v>26</v>
      </c>
      <c r="O883" s="6" t="s">
        <v>75</v>
      </c>
      <c r="P883" s="6" t="s">
        <v>17</v>
      </c>
      <c r="Q883" s="7">
        <v>51</v>
      </c>
      <c r="R883" s="7" t="b">
        <v>1</v>
      </c>
      <c r="S883" s="7" t="s">
        <v>19</v>
      </c>
      <c r="T883" s="7" t="s">
        <v>19</v>
      </c>
      <c r="U883" s="11">
        <v>55</v>
      </c>
      <c r="V883" s="11" t="s">
        <v>48</v>
      </c>
      <c r="W883" s="12">
        <v>1.7</v>
      </c>
      <c r="X883" s="12">
        <f t="shared" si="159"/>
        <v>1.35</v>
      </c>
      <c r="Y883" s="13"/>
      <c r="Z883" s="7">
        <f t="shared" si="162"/>
        <v>0</v>
      </c>
      <c r="AA883">
        <f t="shared" si="163"/>
        <v>0</v>
      </c>
      <c r="AB883">
        <f t="shared" si="164"/>
        <v>5</v>
      </c>
      <c r="AC883">
        <f t="shared" si="165"/>
        <v>0</v>
      </c>
      <c r="AD883" s="7">
        <f t="shared" si="166"/>
        <v>55</v>
      </c>
      <c r="AE883" s="7" t="str">
        <f t="shared" si="167"/>
        <v>HT Over 0.5 Goals</v>
      </c>
      <c r="AF883" s="14"/>
      <c r="AG883" s="14" t="str">
        <f t="shared" si="168"/>
        <v>HT Over 0.5 Goals</v>
      </c>
      <c r="AH883" s="14" t="str">
        <f t="shared" si="169"/>
        <v>WON</v>
      </c>
      <c r="AI883" s="14"/>
      <c r="AJ883" s="14" t="str">
        <f t="shared" si="160"/>
        <v>WON</v>
      </c>
      <c r="AL883" s="7" t="str">
        <f t="shared" si="170"/>
        <v>…</v>
      </c>
      <c r="AM883" s="21">
        <f t="shared" si="161"/>
        <v>66.9375</v>
      </c>
    </row>
    <row r="884" spans="3:39">
      <c r="C884" t="s">
        <v>11</v>
      </c>
      <c r="D884" s="10" t="s">
        <v>124</v>
      </c>
      <c r="E884" s="6" t="s">
        <v>115</v>
      </c>
      <c r="F884" s="10" t="s">
        <v>1174</v>
      </c>
      <c r="G884" s="7" t="s">
        <v>4</v>
      </c>
      <c r="H884" s="10" t="s">
        <v>157</v>
      </c>
      <c r="I884" s="7">
        <v>27</v>
      </c>
      <c r="J884" s="7">
        <v>46</v>
      </c>
      <c r="K884" s="7">
        <v>27</v>
      </c>
      <c r="L884" s="7" t="s">
        <v>16</v>
      </c>
      <c r="M884" s="7" t="s">
        <v>16</v>
      </c>
      <c r="N884" s="7">
        <v>0</v>
      </c>
      <c r="O884" s="6" t="s">
        <v>69</v>
      </c>
      <c r="P884" s="6" t="s">
        <v>303</v>
      </c>
      <c r="Q884" s="7">
        <v>46</v>
      </c>
      <c r="R884" s="7" t="b">
        <v>1</v>
      </c>
      <c r="S884" s="7" t="b">
        <v>1</v>
      </c>
      <c r="T884" s="7" t="b">
        <v>1</v>
      </c>
      <c r="U884" s="11">
        <v>65</v>
      </c>
      <c r="V884" s="11" t="s">
        <v>42</v>
      </c>
      <c r="W884" s="12">
        <v>1.5</v>
      </c>
      <c r="X884" s="12">
        <f t="shared" si="159"/>
        <v>1.3</v>
      </c>
      <c r="Y884" s="13"/>
      <c r="Z884" s="7">
        <f t="shared" si="162"/>
        <v>0</v>
      </c>
      <c r="AA884">
        <f t="shared" si="163"/>
        <v>10</v>
      </c>
      <c r="AB884">
        <f t="shared" si="164"/>
        <v>10</v>
      </c>
      <c r="AC884">
        <f t="shared" si="165"/>
        <v>5</v>
      </c>
      <c r="AD884" s="7">
        <f t="shared" si="166"/>
        <v>75</v>
      </c>
      <c r="AE884" s="7" t="str">
        <f t="shared" si="167"/>
        <v>HT Under 1.5 Goals</v>
      </c>
      <c r="AF884" s="14"/>
      <c r="AG884" s="14" t="str">
        <f t="shared" si="168"/>
        <v>HT Over 0.5 Goals</v>
      </c>
      <c r="AH884" s="14" t="str">
        <f t="shared" si="169"/>
        <v>LOST</v>
      </c>
      <c r="AI884" s="14"/>
      <c r="AJ884" s="14" t="str">
        <f t="shared" si="160"/>
        <v>LOST</v>
      </c>
      <c r="AL884" s="7" t="str">
        <f t="shared" si="170"/>
        <v>…</v>
      </c>
      <c r="AM884" s="21">
        <f t="shared" si="161"/>
        <v>73</v>
      </c>
    </row>
    <row r="885" spans="3:39">
      <c r="D885" s="10" t="s">
        <v>908</v>
      </c>
      <c r="E885" s="6" t="s">
        <v>240</v>
      </c>
      <c r="F885" s="10" t="s">
        <v>1175</v>
      </c>
      <c r="G885" s="7" t="s">
        <v>4</v>
      </c>
      <c r="H885" s="10" t="s">
        <v>912</v>
      </c>
      <c r="I885" s="7">
        <v>19</v>
      </c>
      <c r="J885" s="7">
        <v>79</v>
      </c>
      <c r="K885" s="7">
        <v>3</v>
      </c>
      <c r="L885" s="7" t="s">
        <v>16</v>
      </c>
      <c r="M885" s="7" t="s">
        <v>16</v>
      </c>
      <c r="N885" s="7">
        <v>16</v>
      </c>
      <c r="O885" s="6" t="s">
        <v>47</v>
      </c>
      <c r="P885" s="6" t="s">
        <v>75</v>
      </c>
      <c r="Q885" s="7" t="b">
        <v>1</v>
      </c>
      <c r="R885" s="7" t="b">
        <v>1</v>
      </c>
      <c r="S885" s="7" t="b">
        <v>1</v>
      </c>
      <c r="T885" s="7" t="s">
        <v>19</v>
      </c>
      <c r="U885" s="11">
        <v>62</v>
      </c>
      <c r="V885" s="11" t="s">
        <v>48</v>
      </c>
      <c r="W885" s="12">
        <v>1.6</v>
      </c>
      <c r="X885" s="12">
        <f t="shared" si="159"/>
        <v>1.3</v>
      </c>
      <c r="Y885" s="13"/>
      <c r="Z885" s="7">
        <f t="shared" si="162"/>
        <v>10</v>
      </c>
      <c r="AA885">
        <f t="shared" si="163"/>
        <v>0</v>
      </c>
      <c r="AB885">
        <f t="shared" si="164"/>
        <v>10</v>
      </c>
      <c r="AC885">
        <f t="shared" si="165"/>
        <v>0</v>
      </c>
      <c r="AD885" s="7">
        <f t="shared" si="166"/>
        <v>70</v>
      </c>
      <c r="AE885" s="7" t="str">
        <f t="shared" si="167"/>
        <v>HT Under 1.5 Goals</v>
      </c>
      <c r="AF885" s="14"/>
      <c r="AG885" s="14" t="str">
        <f t="shared" si="168"/>
        <v>HT Under 1.5 Goals</v>
      </c>
      <c r="AH885" s="14" t="str">
        <f t="shared" si="169"/>
        <v>WON</v>
      </c>
      <c r="AI885" s="14"/>
      <c r="AJ885" s="14" t="str">
        <f t="shared" si="160"/>
        <v>WON</v>
      </c>
      <c r="AL885" s="7" t="str">
        <f t="shared" si="170"/>
        <v>…</v>
      </c>
      <c r="AM885" s="21">
        <f t="shared" si="161"/>
        <v>82.087500000000006</v>
      </c>
    </row>
    <row r="886" spans="3:39">
      <c r="C886" t="s">
        <v>11</v>
      </c>
      <c r="D886" s="10" t="s">
        <v>360</v>
      </c>
      <c r="E886" s="6" t="s">
        <v>240</v>
      </c>
      <c r="F886" s="10" t="s">
        <v>772</v>
      </c>
      <c r="G886" s="7" t="s">
        <v>4</v>
      </c>
      <c r="H886" s="10" t="s">
        <v>1050</v>
      </c>
      <c r="I886" s="7">
        <v>8</v>
      </c>
      <c r="J886" s="7">
        <v>62</v>
      </c>
      <c r="K886" s="7">
        <v>29</v>
      </c>
      <c r="L886" s="7" t="s">
        <v>16</v>
      </c>
      <c r="M886" s="7" t="s">
        <v>16</v>
      </c>
      <c r="N886" s="7">
        <v>21</v>
      </c>
      <c r="O886" s="6" t="s">
        <v>120</v>
      </c>
      <c r="P886" s="6" t="s">
        <v>69</v>
      </c>
      <c r="Q886" s="7" t="b">
        <v>1</v>
      </c>
      <c r="R886" s="7" t="b">
        <v>1</v>
      </c>
      <c r="S886" s="7" t="b">
        <v>1</v>
      </c>
      <c r="T886" s="7" t="s">
        <v>19</v>
      </c>
      <c r="U886" s="11">
        <v>45</v>
      </c>
      <c r="V886" s="11" t="s">
        <v>20</v>
      </c>
      <c r="W886" s="12">
        <v>1.6</v>
      </c>
      <c r="X886" s="12">
        <f t="shared" si="159"/>
        <v>1.3</v>
      </c>
      <c r="Y886" s="13"/>
      <c r="Z886" s="7">
        <f t="shared" si="162"/>
        <v>10</v>
      </c>
      <c r="AA886">
        <f t="shared" si="163"/>
        <v>0</v>
      </c>
      <c r="AB886">
        <f t="shared" si="164"/>
        <v>0</v>
      </c>
      <c r="AC886">
        <f t="shared" si="165"/>
        <v>10</v>
      </c>
      <c r="AD886" s="7">
        <f t="shared" si="166"/>
        <v>70</v>
      </c>
      <c r="AE886" s="7" t="str">
        <f t="shared" si="167"/>
        <v>HT Under 1.5 Goals</v>
      </c>
      <c r="AF886" s="14"/>
      <c r="AG886" s="14" t="str">
        <f t="shared" si="168"/>
        <v>HT Under 1.5 Goals</v>
      </c>
      <c r="AH886" s="14" t="str">
        <f t="shared" si="169"/>
        <v>WON</v>
      </c>
      <c r="AI886" s="14"/>
      <c r="AJ886" s="14" t="str">
        <f t="shared" si="160"/>
        <v>WON</v>
      </c>
      <c r="AL886" s="7" t="str">
        <f t="shared" si="170"/>
        <v>…</v>
      </c>
      <c r="AM886" s="21">
        <f t="shared" si="161"/>
        <v>64.375</v>
      </c>
    </row>
    <row r="887" spans="3:39">
      <c r="D887" s="10" t="s">
        <v>1127</v>
      </c>
      <c r="E887" s="6" t="s">
        <v>135</v>
      </c>
      <c r="F887" s="10" t="s">
        <v>1176</v>
      </c>
      <c r="G887" s="7" t="s">
        <v>4</v>
      </c>
      <c r="H887" s="10" t="s">
        <v>1177</v>
      </c>
      <c r="I887" s="7">
        <v>29</v>
      </c>
      <c r="J887" s="7">
        <v>48</v>
      </c>
      <c r="K887" s="7">
        <v>23</v>
      </c>
      <c r="L887" s="7" t="s">
        <v>16</v>
      </c>
      <c r="M887" s="7">
        <v>1</v>
      </c>
      <c r="N887" s="7">
        <v>6</v>
      </c>
      <c r="O887" s="6" t="s">
        <v>75</v>
      </c>
      <c r="P887" s="6" t="s">
        <v>297</v>
      </c>
      <c r="Q887" s="7">
        <v>48</v>
      </c>
      <c r="R887" s="7" t="b">
        <v>1</v>
      </c>
      <c r="S887" s="7" t="s">
        <v>19</v>
      </c>
      <c r="T887" s="7" t="b">
        <v>1</v>
      </c>
      <c r="U887" s="11">
        <v>59</v>
      </c>
      <c r="V887" s="11" t="s">
        <v>20</v>
      </c>
      <c r="W887" s="12">
        <v>1.5</v>
      </c>
      <c r="X887" s="12">
        <f t="shared" si="159"/>
        <v>1.3</v>
      </c>
      <c r="Y887" s="13"/>
      <c r="Z887" s="7">
        <f t="shared" si="162"/>
        <v>0</v>
      </c>
      <c r="AA887">
        <f t="shared" si="163"/>
        <v>10</v>
      </c>
      <c r="AB887">
        <f t="shared" si="164"/>
        <v>5</v>
      </c>
      <c r="AC887">
        <f t="shared" si="165"/>
        <v>10</v>
      </c>
      <c r="AD887" s="7">
        <f t="shared" si="166"/>
        <v>75</v>
      </c>
      <c r="AE887" s="7" t="str">
        <f t="shared" si="167"/>
        <v>HT Under 1.5 Goals</v>
      </c>
      <c r="AF887" s="14"/>
      <c r="AG887" s="14" t="str">
        <f t="shared" si="168"/>
        <v>HT Over 0.5 Goals</v>
      </c>
      <c r="AH887" s="14" t="str">
        <f t="shared" si="169"/>
        <v>LOST</v>
      </c>
      <c r="AI887" s="14"/>
      <c r="AJ887" s="14" t="str">
        <f t="shared" si="160"/>
        <v>LOST</v>
      </c>
      <c r="AL887" s="7" t="str">
        <f t="shared" si="170"/>
        <v>…</v>
      </c>
      <c r="AM887" s="21">
        <f t="shared" si="161"/>
        <v>60.8</v>
      </c>
    </row>
    <row r="888" spans="3:39">
      <c r="D888" s="10" t="s">
        <v>1127</v>
      </c>
      <c r="E888" s="6" t="s">
        <v>135</v>
      </c>
      <c r="F888" s="10" t="s">
        <v>1019</v>
      </c>
      <c r="G888" s="7" t="s">
        <v>4</v>
      </c>
      <c r="H888" s="10" t="s">
        <v>923</v>
      </c>
      <c r="I888" s="7">
        <v>32</v>
      </c>
      <c r="J888" s="7">
        <v>44</v>
      </c>
      <c r="K888" s="7">
        <v>24</v>
      </c>
      <c r="L888" s="7" t="s">
        <v>16</v>
      </c>
      <c r="M888" s="7">
        <v>1</v>
      </c>
      <c r="N888" s="7">
        <v>8</v>
      </c>
      <c r="O888" s="6" t="s">
        <v>75</v>
      </c>
      <c r="P888" s="6" t="s">
        <v>33</v>
      </c>
      <c r="Q888" s="7">
        <v>44</v>
      </c>
      <c r="R888" s="7" t="b">
        <v>1</v>
      </c>
      <c r="S888" s="7" t="s">
        <v>19</v>
      </c>
      <c r="T888" s="7" t="s">
        <v>19</v>
      </c>
      <c r="U888" s="11">
        <v>67</v>
      </c>
      <c r="V888" s="11" t="s">
        <v>20</v>
      </c>
      <c r="W888" s="12">
        <v>1.55</v>
      </c>
      <c r="X888" s="12">
        <f t="shared" si="159"/>
        <v>1.3</v>
      </c>
      <c r="Y888" s="13"/>
      <c r="Z888" s="7">
        <f t="shared" si="162"/>
        <v>0</v>
      </c>
      <c r="AA888">
        <f t="shared" si="163"/>
        <v>5</v>
      </c>
      <c r="AB888">
        <f t="shared" si="164"/>
        <v>10</v>
      </c>
      <c r="AC888">
        <f t="shared" si="165"/>
        <v>10</v>
      </c>
      <c r="AD888" s="7">
        <f t="shared" si="166"/>
        <v>75</v>
      </c>
      <c r="AE888" s="7" t="str">
        <f t="shared" si="167"/>
        <v>HT Under 1.5 Goals</v>
      </c>
      <c r="AF888" s="14"/>
      <c r="AG888" s="14" t="str">
        <f t="shared" si="168"/>
        <v>HT Over 0.5 Goals</v>
      </c>
      <c r="AH888" s="14" t="str">
        <f t="shared" si="169"/>
        <v>LOST</v>
      </c>
      <c r="AI888" s="14"/>
      <c r="AJ888" s="14" t="str">
        <f t="shared" si="160"/>
        <v>LOST</v>
      </c>
      <c r="AL888" s="7" t="str">
        <f t="shared" si="170"/>
        <v>…</v>
      </c>
      <c r="AM888" s="21">
        <f t="shared" si="161"/>
        <v>60.4</v>
      </c>
    </row>
    <row r="889" spans="3:39">
      <c r="C889" t="s">
        <v>11</v>
      </c>
      <c r="D889" s="10" t="s">
        <v>62</v>
      </c>
      <c r="E889" s="6" t="s">
        <v>1178</v>
      </c>
      <c r="F889" s="10" t="s">
        <v>116</v>
      </c>
      <c r="G889" s="7" t="s">
        <v>4</v>
      </c>
      <c r="H889" s="10" t="s">
        <v>178</v>
      </c>
      <c r="I889" s="7">
        <v>27</v>
      </c>
      <c r="J889" s="7">
        <v>49</v>
      </c>
      <c r="K889" s="7">
        <v>25</v>
      </c>
      <c r="L889" s="7" t="s">
        <v>16</v>
      </c>
      <c r="M889" s="7">
        <v>1</v>
      </c>
      <c r="N889" s="7">
        <v>2</v>
      </c>
      <c r="O889" s="6" t="s">
        <v>24</v>
      </c>
      <c r="P889" s="6" t="s">
        <v>24</v>
      </c>
      <c r="Q889" s="7">
        <v>49</v>
      </c>
      <c r="R889" s="7" t="b">
        <v>1</v>
      </c>
      <c r="S889" s="7" t="s">
        <v>19</v>
      </c>
      <c r="T889" s="7" t="b">
        <v>1</v>
      </c>
      <c r="U889" s="11">
        <v>49</v>
      </c>
      <c r="V889" s="11" t="s">
        <v>20</v>
      </c>
      <c r="W889" s="12">
        <v>1.45</v>
      </c>
      <c r="X889" s="12">
        <f t="shared" si="159"/>
        <v>1.25</v>
      </c>
      <c r="Y889" s="13"/>
      <c r="Z889" s="7">
        <f t="shared" si="162"/>
        <v>0</v>
      </c>
      <c r="AA889">
        <f t="shared" si="163"/>
        <v>10</v>
      </c>
      <c r="AB889">
        <f t="shared" si="164"/>
        <v>5</v>
      </c>
      <c r="AC889">
        <f t="shared" si="165"/>
        <v>10</v>
      </c>
      <c r="AD889" s="7">
        <f t="shared" si="166"/>
        <v>75</v>
      </c>
      <c r="AE889" s="7" t="str">
        <f t="shared" si="167"/>
        <v>HT Under 1.5 Goals</v>
      </c>
      <c r="AF889" s="14"/>
      <c r="AG889" s="14" t="str">
        <f t="shared" si="168"/>
        <v>HT Under 1.5 Goals</v>
      </c>
      <c r="AH889" s="14" t="str">
        <f t="shared" si="169"/>
        <v>WON</v>
      </c>
      <c r="AI889" s="14"/>
      <c r="AJ889" s="14" t="str">
        <f t="shared" si="160"/>
        <v>WON</v>
      </c>
      <c r="AL889" s="7" t="str">
        <f t="shared" si="170"/>
        <v>…</v>
      </c>
      <c r="AM889" s="21">
        <f t="shared" si="161"/>
        <v>53</v>
      </c>
    </row>
    <row r="890" spans="3:39">
      <c r="C890" t="s">
        <v>11</v>
      </c>
      <c r="D890" s="10" t="s">
        <v>288</v>
      </c>
      <c r="E890" s="6" t="s">
        <v>289</v>
      </c>
      <c r="F890" s="10" t="s">
        <v>330</v>
      </c>
      <c r="G890" s="7" t="s">
        <v>4</v>
      </c>
      <c r="H890" s="10" t="s">
        <v>290</v>
      </c>
      <c r="I890" s="7">
        <v>27</v>
      </c>
      <c r="J890" s="7">
        <v>48</v>
      </c>
      <c r="K890" s="7">
        <v>25</v>
      </c>
      <c r="L890" s="7" t="s">
        <v>16</v>
      </c>
      <c r="M890" s="7">
        <v>1</v>
      </c>
      <c r="N890" s="7">
        <v>2</v>
      </c>
      <c r="O890" s="6" t="s">
        <v>17</v>
      </c>
      <c r="P890" s="6" t="s">
        <v>301</v>
      </c>
      <c r="Q890" s="7">
        <v>48</v>
      </c>
      <c r="R890" s="7" t="b">
        <v>1</v>
      </c>
      <c r="S890" s="7" t="s">
        <v>19</v>
      </c>
      <c r="T890" s="7" t="b">
        <v>1</v>
      </c>
      <c r="U890" s="11">
        <v>62</v>
      </c>
      <c r="V890" s="11" t="s">
        <v>20</v>
      </c>
      <c r="W890" s="12">
        <v>1.5</v>
      </c>
      <c r="X890" s="12">
        <f t="shared" si="159"/>
        <v>1.3</v>
      </c>
      <c r="Y890" s="13"/>
      <c r="Z890" s="7">
        <f t="shared" si="162"/>
        <v>0</v>
      </c>
      <c r="AA890">
        <f t="shared" si="163"/>
        <v>10</v>
      </c>
      <c r="AB890">
        <f t="shared" si="164"/>
        <v>10</v>
      </c>
      <c r="AC890">
        <f t="shared" si="165"/>
        <v>10</v>
      </c>
      <c r="AD890" s="7">
        <f t="shared" si="166"/>
        <v>80</v>
      </c>
      <c r="AE890" s="7" t="str">
        <f t="shared" si="167"/>
        <v>HT Under 1.5 Goals</v>
      </c>
      <c r="AF890" s="14"/>
      <c r="AG890" s="14" t="str">
        <f t="shared" si="168"/>
        <v>HT Over 0.5 Goals</v>
      </c>
      <c r="AH890" s="14" t="str">
        <f t="shared" si="169"/>
        <v>LOST</v>
      </c>
      <c r="AI890" s="14"/>
      <c r="AJ890" s="14" t="str">
        <f t="shared" si="160"/>
        <v>LOST</v>
      </c>
      <c r="AL890" s="7" t="str">
        <f t="shared" si="170"/>
        <v>…</v>
      </c>
      <c r="AM890" s="21">
        <f t="shared" si="161"/>
        <v>65.400000000000006</v>
      </c>
    </row>
    <row r="891" spans="3:39">
      <c r="C891" t="s">
        <v>11</v>
      </c>
      <c r="D891" s="10" t="s">
        <v>288</v>
      </c>
      <c r="E891" s="6" t="s">
        <v>289</v>
      </c>
      <c r="F891" s="10" t="s">
        <v>334</v>
      </c>
      <c r="G891" s="7" t="s">
        <v>4</v>
      </c>
      <c r="H891" s="10" t="s">
        <v>292</v>
      </c>
      <c r="I891" s="7">
        <v>21</v>
      </c>
      <c r="J891" s="7">
        <v>74</v>
      </c>
      <c r="K891" s="7">
        <v>6</v>
      </c>
      <c r="L891" s="7" t="s">
        <v>16</v>
      </c>
      <c r="M891" s="7" t="s">
        <v>16</v>
      </c>
      <c r="N891" s="7">
        <v>15</v>
      </c>
      <c r="O891" s="6" t="s">
        <v>24</v>
      </c>
      <c r="P891" s="6" t="s">
        <v>96</v>
      </c>
      <c r="Q891" s="7" t="b">
        <v>1</v>
      </c>
      <c r="R891" s="7" t="b">
        <v>1</v>
      </c>
      <c r="S891" s="7" t="b">
        <v>1</v>
      </c>
      <c r="T891" s="7" t="s">
        <v>19</v>
      </c>
      <c r="U891" s="11">
        <v>69</v>
      </c>
      <c r="V891" s="11" t="s">
        <v>20</v>
      </c>
      <c r="W891" s="12">
        <v>1.5</v>
      </c>
      <c r="X891" s="12">
        <f t="shared" si="159"/>
        <v>1.3</v>
      </c>
      <c r="Y891" s="13"/>
      <c r="Z891" s="7">
        <f t="shared" si="162"/>
        <v>10</v>
      </c>
      <c r="AA891">
        <f t="shared" si="163"/>
        <v>5</v>
      </c>
      <c r="AB891">
        <f t="shared" si="164"/>
        <v>10</v>
      </c>
      <c r="AC891">
        <f t="shared" si="165"/>
        <v>10</v>
      </c>
      <c r="AD891" s="7">
        <f t="shared" si="166"/>
        <v>85</v>
      </c>
      <c r="AE891" s="7" t="str">
        <f t="shared" si="167"/>
        <v>HT Under 1.5 Goals</v>
      </c>
      <c r="AF891" s="14"/>
      <c r="AG891" s="14" t="str">
        <f t="shared" si="168"/>
        <v>HT Under 1.5 Goals</v>
      </c>
      <c r="AH891" s="14" t="str">
        <f t="shared" si="169"/>
        <v>WON</v>
      </c>
      <c r="AI891" s="14"/>
      <c r="AJ891" s="14" t="str">
        <f t="shared" si="160"/>
        <v>WON</v>
      </c>
      <c r="AL891" s="7" t="str">
        <f t="shared" si="170"/>
        <v>…</v>
      </c>
      <c r="AM891" s="21">
        <f t="shared" si="161"/>
        <v>81.924999999999997</v>
      </c>
    </row>
    <row r="892" spans="3:39">
      <c r="C892" t="s">
        <v>11</v>
      </c>
      <c r="D892" s="10" t="s">
        <v>288</v>
      </c>
      <c r="E892" s="6" t="s">
        <v>289</v>
      </c>
      <c r="F892" s="10" t="s">
        <v>341</v>
      </c>
      <c r="G892" s="7" t="s">
        <v>4</v>
      </c>
      <c r="H892" s="10" t="s">
        <v>336</v>
      </c>
      <c r="I892" s="7">
        <v>26</v>
      </c>
      <c r="J892" s="7">
        <v>60</v>
      </c>
      <c r="K892" s="7">
        <v>14</v>
      </c>
      <c r="L892" s="7" t="s">
        <v>16</v>
      </c>
      <c r="M892" s="7" t="s">
        <v>16</v>
      </c>
      <c r="N892" s="7">
        <v>12</v>
      </c>
      <c r="O892" s="6" t="s">
        <v>47</v>
      </c>
      <c r="P892" s="6" t="s">
        <v>278</v>
      </c>
      <c r="Q892" s="7" t="b">
        <v>1</v>
      </c>
      <c r="R892" s="7" t="b">
        <v>1</v>
      </c>
      <c r="S892" s="7" t="b">
        <v>1</v>
      </c>
      <c r="T892" s="7" t="s">
        <v>19</v>
      </c>
      <c r="U892" s="11">
        <v>69</v>
      </c>
      <c r="V892" s="11" t="s">
        <v>20</v>
      </c>
      <c r="W892" s="12">
        <v>1.5</v>
      </c>
      <c r="X892" s="12">
        <f t="shared" si="159"/>
        <v>1.3</v>
      </c>
      <c r="Y892" s="13"/>
      <c r="Z892" s="7">
        <f t="shared" si="162"/>
        <v>10</v>
      </c>
      <c r="AA892">
        <f t="shared" si="163"/>
        <v>5</v>
      </c>
      <c r="AB892">
        <f t="shared" si="164"/>
        <v>10</v>
      </c>
      <c r="AC892">
        <f t="shared" si="165"/>
        <v>10</v>
      </c>
      <c r="AD892" s="7">
        <f t="shared" si="166"/>
        <v>85</v>
      </c>
      <c r="AE892" s="7" t="str">
        <f t="shared" si="167"/>
        <v>HT Under 1.5 Goals</v>
      </c>
      <c r="AF892" s="14"/>
      <c r="AG892" s="14" t="str">
        <f t="shared" si="168"/>
        <v>HT Under 1.5 Goals</v>
      </c>
      <c r="AH892" s="14" t="str">
        <f t="shared" si="169"/>
        <v>WON</v>
      </c>
      <c r="AI892" s="14"/>
      <c r="AJ892" s="14" t="str">
        <f t="shared" si="160"/>
        <v>WON</v>
      </c>
      <c r="AL892" s="7" t="str">
        <f t="shared" si="170"/>
        <v>…</v>
      </c>
      <c r="AM892" s="21">
        <f t="shared" si="161"/>
        <v>80.55</v>
      </c>
    </row>
    <row r="893" spans="3:39">
      <c r="C893" t="s">
        <v>11</v>
      </c>
      <c r="D893" s="10" t="s">
        <v>288</v>
      </c>
      <c r="E893" s="6" t="s">
        <v>289</v>
      </c>
      <c r="F893" s="10" t="s">
        <v>340</v>
      </c>
      <c r="G893" s="7" t="s">
        <v>4</v>
      </c>
      <c r="H893" s="10" t="s">
        <v>338</v>
      </c>
      <c r="I893" s="7">
        <v>21</v>
      </c>
      <c r="J893" s="7">
        <v>54</v>
      </c>
      <c r="K893" s="7">
        <v>25</v>
      </c>
      <c r="L893" s="7" t="s">
        <v>16</v>
      </c>
      <c r="M893" s="7">
        <v>2</v>
      </c>
      <c r="N893" s="7">
        <v>4</v>
      </c>
      <c r="O893" s="6" t="s">
        <v>47</v>
      </c>
      <c r="P893" s="6" t="s">
        <v>69</v>
      </c>
      <c r="Q893" s="7" t="b">
        <v>1</v>
      </c>
      <c r="R893" s="7" t="b">
        <v>1</v>
      </c>
      <c r="S893" s="7" t="s">
        <v>19</v>
      </c>
      <c r="T893" s="7" t="b">
        <v>1</v>
      </c>
      <c r="U893" s="11">
        <v>55</v>
      </c>
      <c r="V893" s="11" t="s">
        <v>20</v>
      </c>
      <c r="W893" s="12">
        <v>1.55</v>
      </c>
      <c r="X893" s="12">
        <f t="shared" si="159"/>
        <v>1.3</v>
      </c>
      <c r="Y893" s="13"/>
      <c r="Z893" s="7">
        <f t="shared" si="162"/>
        <v>10</v>
      </c>
      <c r="AA893">
        <f t="shared" si="163"/>
        <v>10</v>
      </c>
      <c r="AB893">
        <f t="shared" si="164"/>
        <v>5</v>
      </c>
      <c r="AC893">
        <f t="shared" si="165"/>
        <v>10</v>
      </c>
      <c r="AD893" s="7">
        <f t="shared" si="166"/>
        <v>85</v>
      </c>
      <c r="AE893" s="7" t="str">
        <f t="shared" si="167"/>
        <v>HT Under 1.5 Goals</v>
      </c>
      <c r="AF893" s="14"/>
      <c r="AG893" s="14" t="str">
        <f t="shared" si="168"/>
        <v>HT Under 1.5 Goals</v>
      </c>
      <c r="AH893" s="14" t="str">
        <f t="shared" si="169"/>
        <v>WON</v>
      </c>
      <c r="AI893" s="14"/>
      <c r="AJ893" s="14" t="str">
        <f t="shared" si="160"/>
        <v>WON</v>
      </c>
      <c r="AL893" s="7" t="str">
        <f t="shared" si="170"/>
        <v>Prime</v>
      </c>
      <c r="AM893" s="21">
        <f t="shared" si="161"/>
        <v>78.875</v>
      </c>
    </row>
    <row r="894" spans="3:39">
      <c r="C894" t="s">
        <v>11</v>
      </c>
      <c r="D894" s="10" t="s">
        <v>124</v>
      </c>
      <c r="E894" s="6" t="s">
        <v>167</v>
      </c>
      <c r="F894" s="10" t="s">
        <v>256</v>
      </c>
      <c r="G894" s="7" t="s">
        <v>4</v>
      </c>
      <c r="H894" s="10" t="s">
        <v>253</v>
      </c>
      <c r="I894" s="7">
        <v>35</v>
      </c>
      <c r="J894" s="7">
        <v>56</v>
      </c>
      <c r="K894" s="7">
        <v>9</v>
      </c>
      <c r="L894" s="7" t="s">
        <v>16</v>
      </c>
      <c r="M894" s="7">
        <v>1</v>
      </c>
      <c r="N894" s="7">
        <v>26</v>
      </c>
      <c r="O894" s="6" t="s">
        <v>69</v>
      </c>
      <c r="P894" s="6" t="s">
        <v>18</v>
      </c>
      <c r="Q894" s="7" t="b">
        <v>1</v>
      </c>
      <c r="R894" s="7" t="b">
        <v>1</v>
      </c>
      <c r="S894" s="7" t="s">
        <v>19</v>
      </c>
      <c r="T894" s="7" t="s">
        <v>19</v>
      </c>
      <c r="U894" s="11">
        <v>41</v>
      </c>
      <c r="V894" s="11" t="s">
        <v>48</v>
      </c>
      <c r="W894" s="12">
        <v>1.5</v>
      </c>
      <c r="X894" s="12">
        <f t="shared" si="159"/>
        <v>1.3</v>
      </c>
      <c r="Y894" s="13"/>
      <c r="Z894" s="7">
        <f t="shared" si="162"/>
        <v>10</v>
      </c>
      <c r="AA894">
        <f t="shared" si="163"/>
        <v>0</v>
      </c>
      <c r="AB894">
        <f t="shared" si="164"/>
        <v>0</v>
      </c>
      <c r="AC894">
        <f t="shared" si="165"/>
        <v>0</v>
      </c>
      <c r="AD894" s="7">
        <f t="shared" si="166"/>
        <v>60</v>
      </c>
      <c r="AE894" s="7" t="str">
        <f t="shared" si="167"/>
        <v>HT Under 1.5 Goals</v>
      </c>
      <c r="AF894" s="14"/>
      <c r="AG894" s="14" t="str">
        <f t="shared" si="168"/>
        <v>HT Over 0.5 Goals</v>
      </c>
      <c r="AH894" s="14" t="str">
        <f t="shared" si="169"/>
        <v>LOST</v>
      </c>
      <c r="AI894" s="14"/>
      <c r="AJ894" s="14" t="str">
        <f t="shared" si="160"/>
        <v>LOST</v>
      </c>
      <c r="AL894" s="7" t="str">
        <f t="shared" si="170"/>
        <v>…</v>
      </c>
      <c r="AM894" s="21">
        <f t="shared" si="161"/>
        <v>57.5</v>
      </c>
    </row>
    <row r="895" spans="3:39">
      <c r="F895" s="10"/>
      <c r="G895" s="7"/>
      <c r="H895" s="10"/>
      <c r="I895" s="7"/>
      <c r="J895" s="7"/>
      <c r="K895" s="7"/>
      <c r="L895" s="7"/>
      <c r="M895" s="7"/>
      <c r="N895" s="7"/>
      <c r="O895" s="6"/>
      <c r="P895" s="6"/>
      <c r="Q895" s="7"/>
      <c r="R895" s="7"/>
      <c r="S895" s="7"/>
      <c r="T895" s="7"/>
      <c r="U895" s="11"/>
      <c r="V895" s="11"/>
      <c r="W895" s="12"/>
      <c r="X895" s="12">
        <f t="shared" si="159"/>
        <v>1.25</v>
      </c>
      <c r="Y895" s="13"/>
      <c r="Z895" s="7">
        <f t="shared" si="162"/>
        <v>0</v>
      </c>
      <c r="AA895">
        <f t="shared" si="163"/>
        <v>10</v>
      </c>
      <c r="AB895">
        <f t="shared" si="164"/>
        <v>0</v>
      </c>
      <c r="AC895">
        <f t="shared" si="165"/>
        <v>0</v>
      </c>
      <c r="AD895" s="7">
        <f t="shared" si="166"/>
        <v>60</v>
      </c>
      <c r="AE895" s="7" t="str">
        <f t="shared" si="167"/>
        <v>HT Under 1.5 Goals</v>
      </c>
      <c r="AF895" s="14"/>
      <c r="AG895" s="14" t="str">
        <f t="shared" si="168"/>
        <v>HT Over 0.5 Goals</v>
      </c>
      <c r="AH895" s="14" t="str">
        <f t="shared" si="169"/>
        <v>LOST</v>
      </c>
      <c r="AI895" s="14"/>
      <c r="AJ895" s="14" t="str">
        <f t="shared" si="160"/>
        <v>LOST</v>
      </c>
      <c r="AL895" s="7" t="str">
        <f t="shared" si="170"/>
        <v>…</v>
      </c>
      <c r="AM895" s="21">
        <f t="shared" si="161"/>
        <v>55</v>
      </c>
    </row>
    <row r="896" spans="3:39">
      <c r="C896" s="2" t="s">
        <v>1189</v>
      </c>
      <c r="F896" s="10"/>
      <c r="G896" s="7"/>
      <c r="H896" s="10"/>
      <c r="I896" s="7"/>
      <c r="J896" s="7"/>
      <c r="K896" s="7"/>
      <c r="L896" s="7"/>
      <c r="M896" s="7"/>
      <c r="N896" s="7"/>
      <c r="O896" s="6"/>
      <c r="P896" s="6"/>
      <c r="Q896" s="7"/>
      <c r="R896" s="7"/>
      <c r="S896" s="7"/>
      <c r="T896" s="7"/>
      <c r="U896" s="11"/>
      <c r="V896" s="11"/>
      <c r="W896" s="12"/>
      <c r="X896" s="12">
        <f t="shared" si="159"/>
        <v>1.25</v>
      </c>
      <c r="Y896" s="13"/>
      <c r="Z896" s="7">
        <f t="shared" si="162"/>
        <v>0</v>
      </c>
      <c r="AA896">
        <f t="shared" si="163"/>
        <v>10</v>
      </c>
      <c r="AB896">
        <f t="shared" si="164"/>
        <v>0</v>
      </c>
      <c r="AC896">
        <f t="shared" si="165"/>
        <v>0</v>
      </c>
      <c r="AD896" s="7">
        <f t="shared" si="166"/>
        <v>60</v>
      </c>
      <c r="AE896" s="7" t="str">
        <f t="shared" si="167"/>
        <v>HT Under 1.5 Goals</v>
      </c>
      <c r="AF896" s="14"/>
      <c r="AG896" s="14" t="str">
        <f t="shared" si="168"/>
        <v>HT Over 0.5 Goals</v>
      </c>
      <c r="AH896" s="14" t="str">
        <f t="shared" si="169"/>
        <v>LOST</v>
      </c>
      <c r="AI896" s="14"/>
      <c r="AJ896" s="14" t="str">
        <f t="shared" si="160"/>
        <v>LOST</v>
      </c>
      <c r="AL896" s="7" t="str">
        <f t="shared" si="170"/>
        <v>…</v>
      </c>
      <c r="AM896" s="21">
        <f t="shared" si="161"/>
        <v>55</v>
      </c>
    </row>
    <row r="897" spans="3:39">
      <c r="C897" t="s">
        <v>11</v>
      </c>
      <c r="D897" s="10" t="s">
        <v>1180</v>
      </c>
      <c r="E897" s="6" t="s">
        <v>63</v>
      </c>
      <c r="F897" s="10" t="s">
        <v>1181</v>
      </c>
      <c r="G897" s="7" t="s">
        <v>4</v>
      </c>
      <c r="H897" s="10" t="s">
        <v>1182</v>
      </c>
      <c r="I897" s="7">
        <v>6</v>
      </c>
      <c r="J897" s="7">
        <v>74</v>
      </c>
      <c r="K897" s="7">
        <v>20</v>
      </c>
      <c r="L897" s="7" t="s">
        <v>16</v>
      </c>
      <c r="M897" s="7">
        <v>2</v>
      </c>
      <c r="N897" s="7">
        <v>14</v>
      </c>
      <c r="O897" s="6" t="s">
        <v>24</v>
      </c>
      <c r="P897" s="6" t="s">
        <v>75</v>
      </c>
      <c r="Q897" s="7" t="b">
        <v>1</v>
      </c>
      <c r="R897" s="7" t="b">
        <v>1</v>
      </c>
      <c r="S897" s="7" t="s">
        <v>19</v>
      </c>
      <c r="T897" s="7" t="s">
        <v>19</v>
      </c>
      <c r="U897" s="11">
        <v>67</v>
      </c>
      <c r="V897" s="11" t="s">
        <v>42</v>
      </c>
      <c r="W897" s="12">
        <v>1.5</v>
      </c>
      <c r="X897" s="12">
        <f t="shared" si="159"/>
        <v>1.3</v>
      </c>
      <c r="Y897" s="13"/>
      <c r="Z897" s="7">
        <f t="shared" si="162"/>
        <v>10</v>
      </c>
      <c r="AA897">
        <f t="shared" si="163"/>
        <v>5</v>
      </c>
      <c r="AB897">
        <f t="shared" si="164"/>
        <v>10</v>
      </c>
      <c r="AC897">
        <f t="shared" si="165"/>
        <v>5</v>
      </c>
      <c r="AD897" s="7">
        <f t="shared" si="166"/>
        <v>80</v>
      </c>
      <c r="AE897" s="7" t="str">
        <f t="shared" si="167"/>
        <v>HT Under 1.5 Goals</v>
      </c>
      <c r="AF897" s="14"/>
      <c r="AG897" s="14" t="str">
        <f t="shared" si="168"/>
        <v>HT Under 1.5 Goals</v>
      </c>
      <c r="AH897" s="14" t="str">
        <f t="shared" si="169"/>
        <v>WON</v>
      </c>
      <c r="AI897" s="14"/>
      <c r="AJ897" s="14" t="str">
        <f t="shared" si="160"/>
        <v>WON</v>
      </c>
      <c r="AL897" s="7" t="str">
        <f t="shared" si="170"/>
        <v>…</v>
      </c>
      <c r="AM897" s="21">
        <f t="shared" si="161"/>
        <v>77.525000000000006</v>
      </c>
    </row>
    <row r="898" spans="3:39">
      <c r="C898" t="s">
        <v>11</v>
      </c>
      <c r="D898" s="10" t="s">
        <v>360</v>
      </c>
      <c r="E898" s="6" t="s">
        <v>89</v>
      </c>
      <c r="F898" s="10" t="s">
        <v>362</v>
      </c>
      <c r="G898" s="7" t="s">
        <v>4</v>
      </c>
      <c r="H898" s="10" t="s">
        <v>1051</v>
      </c>
      <c r="I898" s="7">
        <v>14</v>
      </c>
      <c r="J898" s="7">
        <v>60</v>
      </c>
      <c r="K898" s="7">
        <v>26</v>
      </c>
      <c r="L898" s="7" t="s">
        <v>16</v>
      </c>
      <c r="M898" s="7" t="s">
        <v>16</v>
      </c>
      <c r="N898" s="7">
        <v>12</v>
      </c>
      <c r="O898" s="6" t="s">
        <v>24</v>
      </c>
      <c r="P898" s="6" t="s">
        <v>24</v>
      </c>
      <c r="Q898" s="7" t="b">
        <v>1</v>
      </c>
      <c r="R898" s="7" t="b">
        <v>1</v>
      </c>
      <c r="S898" s="7" t="b">
        <v>1</v>
      </c>
      <c r="T898" s="7" t="s">
        <v>19</v>
      </c>
      <c r="U898" s="11">
        <v>72</v>
      </c>
      <c r="V898" s="11"/>
      <c r="W898" s="12">
        <v>1.55</v>
      </c>
      <c r="X898" s="12">
        <f t="shared" si="159"/>
        <v>1.3</v>
      </c>
      <c r="Y898" s="13"/>
      <c r="Z898" s="7">
        <f t="shared" si="162"/>
        <v>10</v>
      </c>
      <c r="AA898">
        <f t="shared" si="163"/>
        <v>5</v>
      </c>
      <c r="AB898">
        <f t="shared" si="164"/>
        <v>10</v>
      </c>
      <c r="AC898">
        <f t="shared" si="165"/>
        <v>0</v>
      </c>
      <c r="AD898" s="7">
        <f t="shared" si="166"/>
        <v>75</v>
      </c>
      <c r="AE898" s="7" t="str">
        <f t="shared" si="167"/>
        <v>HT Under 1.5 Goals</v>
      </c>
      <c r="AF898" s="14"/>
      <c r="AG898" s="14" t="str">
        <f t="shared" si="168"/>
        <v>HT Under 1.5 Goals</v>
      </c>
      <c r="AH898" s="14" t="str">
        <f t="shared" si="169"/>
        <v>WON</v>
      </c>
      <c r="AI898" s="14"/>
      <c r="AJ898" s="14" t="str">
        <f t="shared" si="160"/>
        <v>WON</v>
      </c>
      <c r="AL898" s="7" t="str">
        <f t="shared" si="170"/>
        <v>…</v>
      </c>
      <c r="AM898" s="21">
        <f t="shared" si="161"/>
        <v>81.150000000000006</v>
      </c>
    </row>
    <row r="899" spans="3:39">
      <c r="C899" t="s">
        <v>11</v>
      </c>
      <c r="D899" s="10" t="s">
        <v>279</v>
      </c>
      <c r="E899" s="6" t="s">
        <v>1183</v>
      </c>
      <c r="F899" s="10" t="s">
        <v>380</v>
      </c>
      <c r="G899" s="7" t="s">
        <v>4</v>
      </c>
      <c r="H899" s="10" t="s">
        <v>577</v>
      </c>
      <c r="I899" s="7">
        <v>29</v>
      </c>
      <c r="J899" s="7">
        <v>43</v>
      </c>
      <c r="K899" s="7">
        <v>27</v>
      </c>
      <c r="L899" s="7" t="s">
        <v>16</v>
      </c>
      <c r="M899" s="7">
        <v>1</v>
      </c>
      <c r="N899" s="7">
        <v>2</v>
      </c>
      <c r="O899" s="6" t="s">
        <v>69</v>
      </c>
      <c r="P899" s="6" t="s">
        <v>69</v>
      </c>
      <c r="Q899" s="7">
        <v>43</v>
      </c>
      <c r="R899" s="7" t="b">
        <v>1</v>
      </c>
      <c r="S899" s="7" t="s">
        <v>19</v>
      </c>
      <c r="T899" s="7" t="b">
        <v>1</v>
      </c>
      <c r="U899" s="11">
        <v>55</v>
      </c>
      <c r="V899" s="11" t="s">
        <v>42</v>
      </c>
      <c r="W899" s="12">
        <v>1.6</v>
      </c>
      <c r="X899" s="12">
        <f t="shared" ref="X899:X962" si="171">IF(W899=1.5,1.3,IF(W899=1.55,1.3,IF(W899=1.6,1.3,IF(W899=1.65,1.35,IF(W899=1.7,1.35,IF(W899=1.75,1.4,IF(W899=1.8,1.45,IF(W899=1.8,1.5,IF(W899=1.85,1.5,IF(W899=1.9,1.55,IF(W899=1.95,1.6,IF(W899=2,1.6,IF(W899&lt;1.5,1.25,1.65)))))))))))))</f>
        <v>1.3</v>
      </c>
      <c r="Y899" s="13"/>
      <c r="Z899" s="7">
        <f t="shared" si="162"/>
        <v>0</v>
      </c>
      <c r="AA899">
        <f t="shared" si="163"/>
        <v>10</v>
      </c>
      <c r="AB899">
        <f t="shared" si="164"/>
        <v>5</v>
      </c>
      <c r="AC899">
        <f t="shared" si="165"/>
        <v>5</v>
      </c>
      <c r="AD899" s="7">
        <f t="shared" si="166"/>
        <v>70</v>
      </c>
      <c r="AE899" s="7" t="str">
        <f t="shared" si="167"/>
        <v>HT Under 1.5 Goals</v>
      </c>
      <c r="AF899" s="14"/>
      <c r="AG899" s="14" t="str">
        <f t="shared" si="168"/>
        <v>HT Over 0.5 Goals</v>
      </c>
      <c r="AH899" s="14" t="str">
        <f t="shared" si="169"/>
        <v>LOST</v>
      </c>
      <c r="AI899" s="14"/>
      <c r="AJ899" s="14" t="str">
        <f t="shared" ref="AJ899:AJ962" si="172">IF(AE899=AG899,"WON",IF(O899="0-1","WON",IF(O899="1-0","WON",IF(O899="?","?","LOST"))))</f>
        <v>LOST</v>
      </c>
      <c r="AL899" s="7" t="str">
        <f t="shared" si="170"/>
        <v>…</v>
      </c>
      <c r="AM899" s="21">
        <f t="shared" ref="AM899:AM962" si="173">40+(IF(J899&lt;50,0,J899/3.2)+(IF(M899="X",5,IF(M899="2",2,0)))+(IF(N899&gt;15,0,15-N899))+(IF(U899&lt;50,0,U899/5)))</f>
        <v>64</v>
      </c>
    </row>
    <row r="900" spans="3:39">
      <c r="C900" t="s">
        <v>11</v>
      </c>
      <c r="D900" s="10" t="s">
        <v>360</v>
      </c>
      <c r="E900" s="6" t="s">
        <v>240</v>
      </c>
      <c r="F900" s="10" t="s">
        <v>1012</v>
      </c>
      <c r="G900" s="7" t="s">
        <v>4</v>
      </c>
      <c r="H900" s="10" t="s">
        <v>1067</v>
      </c>
      <c r="I900" s="7">
        <v>19</v>
      </c>
      <c r="J900" s="7">
        <v>63</v>
      </c>
      <c r="K900" s="7">
        <v>18</v>
      </c>
      <c r="L900" s="7" t="s">
        <v>16</v>
      </c>
      <c r="M900" s="7">
        <v>1</v>
      </c>
      <c r="N900" s="7">
        <v>1</v>
      </c>
      <c r="O900" s="6" t="s">
        <v>24</v>
      </c>
      <c r="P900" s="6" t="s">
        <v>96</v>
      </c>
      <c r="Q900" s="7" t="b">
        <v>1</v>
      </c>
      <c r="R900" s="7" t="b">
        <v>1</v>
      </c>
      <c r="S900" s="7" t="s">
        <v>19</v>
      </c>
      <c r="T900" s="7" t="b">
        <v>1</v>
      </c>
      <c r="U900" s="11">
        <v>45</v>
      </c>
      <c r="V900" s="11" t="s">
        <v>48</v>
      </c>
      <c r="W900" s="12">
        <v>1.65</v>
      </c>
      <c r="X900" s="12">
        <f t="shared" si="171"/>
        <v>1.35</v>
      </c>
      <c r="Y900" s="13"/>
      <c r="Z900" s="7">
        <f t="shared" ref="Z900:Z963" si="174">IF(J900&gt;52,10,0)</f>
        <v>10</v>
      </c>
      <c r="AA900">
        <f t="shared" ref="AA900:AA963" si="175">IF(N900&gt;15,0,IF(N900&lt;8,10,5))</f>
        <v>10</v>
      </c>
      <c r="AB900">
        <f t="shared" ref="AB900:AB963" si="176">IF(U900&gt;60,10,IF(U900&lt;49,0,5))</f>
        <v>0</v>
      </c>
      <c r="AC900">
        <f t="shared" ref="AC900:AC963" si="177">IF(V900="Y",10,IF(V900="C",5,0))</f>
        <v>0</v>
      </c>
      <c r="AD900" s="7">
        <f t="shared" ref="AD900:AD963" si="178">SUM(Z900:AC900)+50</f>
        <v>70</v>
      </c>
      <c r="AE900" s="7" t="str">
        <f t="shared" ref="AE900:AE963" si="179">IF(AD900&lt;56,"HT Over 0.5 Goals","HT Under 1.5 Goals")</f>
        <v>HT Under 1.5 Goals</v>
      </c>
      <c r="AF900" s="14"/>
      <c r="AG900" s="14" t="str">
        <f t="shared" ref="AG900:AG963" si="180">IF(O900="1-0","HT Under 1.5 Goals",IF(O900="0-0","HT Under 1.5 Goals",IF(O900="0-1","HT Under 1.5 Goals","HT Over 0.5 Goals")))</f>
        <v>HT Under 1.5 Goals</v>
      </c>
      <c r="AH900" s="14" t="str">
        <f t="shared" ref="AH900:AH963" si="181">IF(O900="?",O900,AJ900)</f>
        <v>WON</v>
      </c>
      <c r="AI900" s="14"/>
      <c r="AJ900" s="14" t="str">
        <f t="shared" si="172"/>
        <v>WON</v>
      </c>
      <c r="AL900" s="7" t="str">
        <f t="shared" ref="AL900:AL963" si="182">IF(AND(C900="OK",J900&gt;52,N900&lt;11,W900&lt;1.66),"Prime","…")</f>
        <v>Prime</v>
      </c>
      <c r="AM900" s="21">
        <f t="shared" si="173"/>
        <v>73.6875</v>
      </c>
    </row>
    <row r="901" spans="3:39">
      <c r="C901" t="s">
        <v>11</v>
      </c>
      <c r="D901" s="10" t="s">
        <v>121</v>
      </c>
      <c r="E901" s="6" t="s">
        <v>135</v>
      </c>
      <c r="F901" s="10" t="s">
        <v>871</v>
      </c>
      <c r="G901" s="7" t="s">
        <v>4</v>
      </c>
      <c r="H901" s="10" t="s">
        <v>122</v>
      </c>
      <c r="I901" s="7">
        <v>18</v>
      </c>
      <c r="J901" s="7">
        <v>51</v>
      </c>
      <c r="K901" s="7">
        <v>31</v>
      </c>
      <c r="L901" s="7" t="s">
        <v>16</v>
      </c>
      <c r="M901" s="7">
        <v>2</v>
      </c>
      <c r="N901" s="7">
        <v>13</v>
      </c>
      <c r="O901" s="6" t="s">
        <v>120</v>
      </c>
      <c r="P901" s="6" t="s">
        <v>305</v>
      </c>
      <c r="Q901" s="7">
        <v>51</v>
      </c>
      <c r="R901" s="7" t="b">
        <v>1</v>
      </c>
      <c r="S901" s="7" t="s">
        <v>19</v>
      </c>
      <c r="T901" s="7" t="s">
        <v>19</v>
      </c>
      <c r="U901" s="11">
        <v>59</v>
      </c>
      <c r="V901" s="11" t="s">
        <v>20</v>
      </c>
      <c r="W901" s="12">
        <v>1.55</v>
      </c>
      <c r="X901" s="12">
        <f t="shared" si="171"/>
        <v>1.3</v>
      </c>
      <c r="Y901" s="13"/>
      <c r="Z901" s="7">
        <f t="shared" si="174"/>
        <v>0</v>
      </c>
      <c r="AA901">
        <f t="shared" si="175"/>
        <v>5</v>
      </c>
      <c r="AB901">
        <f t="shared" si="176"/>
        <v>5</v>
      </c>
      <c r="AC901">
        <f t="shared" si="177"/>
        <v>10</v>
      </c>
      <c r="AD901" s="7">
        <f t="shared" si="178"/>
        <v>70</v>
      </c>
      <c r="AE901" s="7" t="str">
        <f t="shared" si="179"/>
        <v>HT Under 1.5 Goals</v>
      </c>
      <c r="AF901" s="14"/>
      <c r="AG901" s="14" t="str">
        <f t="shared" si="180"/>
        <v>HT Under 1.5 Goals</v>
      </c>
      <c r="AH901" s="14" t="str">
        <f t="shared" si="181"/>
        <v>WON</v>
      </c>
      <c r="AI901" s="14"/>
      <c r="AJ901" s="14" t="str">
        <f t="shared" si="172"/>
        <v>WON</v>
      </c>
      <c r="AL901" s="7" t="str">
        <f t="shared" si="182"/>
        <v>…</v>
      </c>
      <c r="AM901" s="21">
        <f t="shared" si="173"/>
        <v>69.737499999999997</v>
      </c>
    </row>
    <row r="902" spans="3:39">
      <c r="D902" s="10" t="s">
        <v>368</v>
      </c>
      <c r="E902" s="6" t="s">
        <v>135</v>
      </c>
      <c r="F902" s="10" t="s">
        <v>371</v>
      </c>
      <c r="G902" s="7" t="s">
        <v>4</v>
      </c>
      <c r="H902" s="10" t="s">
        <v>833</v>
      </c>
      <c r="I902" s="7">
        <v>33</v>
      </c>
      <c r="J902" s="7">
        <v>50</v>
      </c>
      <c r="K902" s="7">
        <v>17</v>
      </c>
      <c r="L902" s="7" t="s">
        <v>16</v>
      </c>
      <c r="M902" s="7">
        <v>1</v>
      </c>
      <c r="N902" s="7">
        <v>16</v>
      </c>
      <c r="O902" s="6" t="s">
        <v>33</v>
      </c>
      <c r="P902" s="6" t="s">
        <v>297</v>
      </c>
      <c r="Q902" s="7">
        <v>50</v>
      </c>
      <c r="R902" s="7" t="b">
        <v>1</v>
      </c>
      <c r="S902" s="7" t="s">
        <v>19</v>
      </c>
      <c r="T902" s="7" t="s">
        <v>19</v>
      </c>
      <c r="U902" s="11">
        <v>35</v>
      </c>
      <c r="V902" s="11" t="s">
        <v>48</v>
      </c>
      <c r="W902" s="12">
        <v>1.5</v>
      </c>
      <c r="X902" s="12">
        <f t="shared" si="171"/>
        <v>1.3</v>
      </c>
      <c r="Y902" s="13"/>
      <c r="Z902" s="7">
        <f t="shared" si="174"/>
        <v>0</v>
      </c>
      <c r="AA902">
        <f t="shared" si="175"/>
        <v>0</v>
      </c>
      <c r="AB902">
        <f t="shared" si="176"/>
        <v>0</v>
      </c>
      <c r="AC902">
        <f t="shared" si="177"/>
        <v>0</v>
      </c>
      <c r="AD902" s="7">
        <f t="shared" si="178"/>
        <v>50</v>
      </c>
      <c r="AE902" s="7" t="str">
        <f t="shared" si="179"/>
        <v>HT Over 0.5 Goals</v>
      </c>
      <c r="AF902" s="14"/>
      <c r="AG902" s="14" t="str">
        <f t="shared" si="180"/>
        <v>HT Over 0.5 Goals</v>
      </c>
      <c r="AH902" s="14" t="str">
        <f t="shared" si="181"/>
        <v>WON</v>
      </c>
      <c r="AI902" s="14"/>
      <c r="AJ902" s="14" t="str">
        <f t="shared" si="172"/>
        <v>WON</v>
      </c>
      <c r="AL902" s="7" t="str">
        <f t="shared" si="182"/>
        <v>…</v>
      </c>
      <c r="AM902" s="21">
        <f t="shared" si="173"/>
        <v>55.625</v>
      </c>
    </row>
    <row r="903" spans="3:39">
      <c r="C903" t="s">
        <v>11</v>
      </c>
      <c r="D903" s="10" t="s">
        <v>1180</v>
      </c>
      <c r="E903" s="6" t="s">
        <v>143</v>
      </c>
      <c r="F903" s="10" t="s">
        <v>1184</v>
      </c>
      <c r="G903" s="7" t="s">
        <v>4</v>
      </c>
      <c r="H903" s="10" t="s">
        <v>1185</v>
      </c>
      <c r="I903" s="7">
        <v>34</v>
      </c>
      <c r="J903" s="7">
        <v>56</v>
      </c>
      <c r="K903" s="7">
        <v>10</v>
      </c>
      <c r="L903" s="7" t="s">
        <v>16</v>
      </c>
      <c r="M903" s="7">
        <v>1</v>
      </c>
      <c r="N903" s="7">
        <v>24</v>
      </c>
      <c r="O903" s="6" t="s">
        <v>69</v>
      </c>
      <c r="P903" s="6" t="s">
        <v>389</v>
      </c>
      <c r="Q903" s="7" t="b">
        <v>1</v>
      </c>
      <c r="R903" s="7" t="b">
        <v>1</v>
      </c>
      <c r="S903" s="7" t="s">
        <v>19</v>
      </c>
      <c r="T903" s="7" t="s">
        <v>19</v>
      </c>
      <c r="U903" s="11">
        <v>52</v>
      </c>
      <c r="V903" s="11" t="s">
        <v>42</v>
      </c>
      <c r="W903" s="12">
        <v>1.6</v>
      </c>
      <c r="X903" s="12">
        <f t="shared" si="171"/>
        <v>1.3</v>
      </c>
      <c r="Y903" s="13"/>
      <c r="Z903" s="7">
        <f t="shared" si="174"/>
        <v>10</v>
      </c>
      <c r="AA903">
        <f t="shared" si="175"/>
        <v>0</v>
      </c>
      <c r="AB903">
        <f t="shared" si="176"/>
        <v>5</v>
      </c>
      <c r="AC903">
        <f t="shared" si="177"/>
        <v>5</v>
      </c>
      <c r="AD903" s="7">
        <f t="shared" si="178"/>
        <v>70</v>
      </c>
      <c r="AE903" s="7" t="str">
        <f t="shared" si="179"/>
        <v>HT Under 1.5 Goals</v>
      </c>
      <c r="AF903" s="14"/>
      <c r="AG903" s="14" t="str">
        <f t="shared" si="180"/>
        <v>HT Over 0.5 Goals</v>
      </c>
      <c r="AH903" s="14" t="str">
        <f t="shared" si="181"/>
        <v>LOST</v>
      </c>
      <c r="AI903" s="14"/>
      <c r="AJ903" s="14" t="str">
        <f t="shared" si="172"/>
        <v>LOST</v>
      </c>
      <c r="AL903" s="7" t="str">
        <f t="shared" si="182"/>
        <v>…</v>
      </c>
      <c r="AM903" s="21">
        <f t="shared" si="173"/>
        <v>67.900000000000006</v>
      </c>
    </row>
    <row r="904" spans="3:39">
      <c r="C904" t="s">
        <v>11</v>
      </c>
      <c r="D904" s="10" t="s">
        <v>347</v>
      </c>
      <c r="E904" s="6" t="s">
        <v>143</v>
      </c>
      <c r="F904" s="10" t="s">
        <v>357</v>
      </c>
      <c r="G904" s="7" t="s">
        <v>4</v>
      </c>
      <c r="H904" s="10" t="s">
        <v>353</v>
      </c>
      <c r="I904" s="7">
        <v>17</v>
      </c>
      <c r="J904" s="7">
        <v>48</v>
      </c>
      <c r="K904" s="7">
        <v>35</v>
      </c>
      <c r="L904" s="7" t="s">
        <v>16</v>
      </c>
      <c r="M904" s="7">
        <v>2</v>
      </c>
      <c r="N904" s="7">
        <v>18</v>
      </c>
      <c r="O904" s="6" t="s">
        <v>96</v>
      </c>
      <c r="P904" s="6" t="s">
        <v>278</v>
      </c>
      <c r="Q904" s="7">
        <v>48</v>
      </c>
      <c r="R904" s="7" t="b">
        <v>1</v>
      </c>
      <c r="S904" s="7" t="s">
        <v>19</v>
      </c>
      <c r="T904" s="7" t="s">
        <v>19</v>
      </c>
      <c r="U904" s="11">
        <v>60</v>
      </c>
      <c r="V904" s="11" t="s">
        <v>42</v>
      </c>
      <c r="W904" s="12">
        <v>1.55</v>
      </c>
      <c r="X904" s="12">
        <f t="shared" si="171"/>
        <v>1.3</v>
      </c>
      <c r="Y904" s="13"/>
      <c r="Z904" s="7">
        <f t="shared" si="174"/>
        <v>0</v>
      </c>
      <c r="AA904">
        <f t="shared" si="175"/>
        <v>0</v>
      </c>
      <c r="AB904">
        <f t="shared" si="176"/>
        <v>5</v>
      </c>
      <c r="AC904">
        <f t="shared" si="177"/>
        <v>5</v>
      </c>
      <c r="AD904" s="7">
        <f t="shared" si="178"/>
        <v>60</v>
      </c>
      <c r="AE904" s="7" t="str">
        <f t="shared" si="179"/>
        <v>HT Under 1.5 Goals</v>
      </c>
      <c r="AF904" s="14"/>
      <c r="AG904" s="14" t="str">
        <f t="shared" si="180"/>
        <v>HT Over 0.5 Goals</v>
      </c>
      <c r="AH904" s="14" t="str">
        <f t="shared" si="181"/>
        <v>LOST</v>
      </c>
      <c r="AI904" s="14"/>
      <c r="AJ904" s="14" t="str">
        <f t="shared" si="172"/>
        <v>LOST</v>
      </c>
      <c r="AL904" s="7" t="str">
        <f t="shared" si="182"/>
        <v>…</v>
      </c>
      <c r="AM904" s="21">
        <f t="shared" si="173"/>
        <v>52</v>
      </c>
    </row>
    <row r="905" spans="3:39">
      <c r="C905" t="s">
        <v>11</v>
      </c>
      <c r="D905" s="10" t="s">
        <v>347</v>
      </c>
      <c r="E905" s="6" t="s">
        <v>143</v>
      </c>
      <c r="F905" s="10" t="s">
        <v>358</v>
      </c>
      <c r="G905" s="7" t="s">
        <v>4</v>
      </c>
      <c r="H905" s="10" t="s">
        <v>348</v>
      </c>
      <c r="I905" s="7">
        <v>29</v>
      </c>
      <c r="J905" s="7">
        <v>48</v>
      </c>
      <c r="K905" s="7">
        <v>23</v>
      </c>
      <c r="L905" s="7" t="s">
        <v>16</v>
      </c>
      <c r="M905" s="7">
        <v>1</v>
      </c>
      <c r="N905" s="7">
        <v>6</v>
      </c>
      <c r="O905" s="6" t="s">
        <v>24</v>
      </c>
      <c r="P905" s="6" t="s">
        <v>47</v>
      </c>
      <c r="Q905" s="7">
        <v>48</v>
      </c>
      <c r="R905" s="7" t="b">
        <v>1</v>
      </c>
      <c r="S905" s="7" t="s">
        <v>19</v>
      </c>
      <c r="T905" s="7" t="b">
        <v>1</v>
      </c>
      <c r="U905" s="11">
        <v>49</v>
      </c>
      <c r="V905" s="11" t="s">
        <v>42</v>
      </c>
      <c r="W905" s="12">
        <v>1.5</v>
      </c>
      <c r="X905" s="12">
        <f t="shared" si="171"/>
        <v>1.3</v>
      </c>
      <c r="Y905" s="13"/>
      <c r="Z905" s="7">
        <f t="shared" si="174"/>
        <v>0</v>
      </c>
      <c r="AA905">
        <f t="shared" si="175"/>
        <v>10</v>
      </c>
      <c r="AB905">
        <f t="shared" si="176"/>
        <v>5</v>
      </c>
      <c r="AC905">
        <f t="shared" si="177"/>
        <v>5</v>
      </c>
      <c r="AD905" s="7">
        <f t="shared" si="178"/>
        <v>70</v>
      </c>
      <c r="AE905" s="7" t="str">
        <f t="shared" si="179"/>
        <v>HT Under 1.5 Goals</v>
      </c>
      <c r="AF905" s="14"/>
      <c r="AG905" s="14" t="str">
        <f t="shared" si="180"/>
        <v>HT Under 1.5 Goals</v>
      </c>
      <c r="AH905" s="14" t="str">
        <f t="shared" si="181"/>
        <v>WON</v>
      </c>
      <c r="AI905" s="14"/>
      <c r="AJ905" s="14" t="str">
        <f t="shared" si="172"/>
        <v>WON</v>
      </c>
      <c r="AL905" s="7" t="str">
        <f t="shared" si="182"/>
        <v>…</v>
      </c>
      <c r="AM905" s="21">
        <f t="shared" si="173"/>
        <v>49</v>
      </c>
    </row>
    <row r="906" spans="3:39">
      <c r="C906" t="s">
        <v>11</v>
      </c>
      <c r="D906" s="10" t="s">
        <v>347</v>
      </c>
      <c r="E906" s="6" t="s">
        <v>143</v>
      </c>
      <c r="F906" s="10" t="s">
        <v>1186</v>
      </c>
      <c r="G906" s="7" t="s">
        <v>4</v>
      </c>
      <c r="H906" s="10" t="s">
        <v>355</v>
      </c>
      <c r="I906" s="7">
        <v>32</v>
      </c>
      <c r="J906" s="7">
        <v>53</v>
      </c>
      <c r="K906" s="7">
        <v>15</v>
      </c>
      <c r="L906" s="7" t="s">
        <v>16</v>
      </c>
      <c r="M906" s="7">
        <v>1</v>
      </c>
      <c r="N906" s="7">
        <v>17</v>
      </c>
      <c r="O906" s="6" t="s">
        <v>24</v>
      </c>
      <c r="P906" s="6" t="s">
        <v>24</v>
      </c>
      <c r="Q906" s="7" t="b">
        <v>1</v>
      </c>
      <c r="R906" s="7" t="b">
        <v>1</v>
      </c>
      <c r="S906" s="7" t="s">
        <v>19</v>
      </c>
      <c r="T906" s="7" t="s">
        <v>19</v>
      </c>
      <c r="U906" s="11">
        <v>60</v>
      </c>
      <c r="V906" s="11" t="s">
        <v>42</v>
      </c>
      <c r="W906" s="12">
        <v>1.7</v>
      </c>
      <c r="X906" s="12">
        <f t="shared" si="171"/>
        <v>1.35</v>
      </c>
      <c r="Y906" s="13"/>
      <c r="Z906" s="7">
        <f t="shared" si="174"/>
        <v>10</v>
      </c>
      <c r="AA906">
        <f t="shared" si="175"/>
        <v>0</v>
      </c>
      <c r="AB906">
        <f t="shared" si="176"/>
        <v>5</v>
      </c>
      <c r="AC906">
        <f t="shared" si="177"/>
        <v>5</v>
      </c>
      <c r="AD906" s="7">
        <f t="shared" si="178"/>
        <v>70</v>
      </c>
      <c r="AE906" s="7" t="str">
        <f t="shared" si="179"/>
        <v>HT Under 1.5 Goals</v>
      </c>
      <c r="AF906" s="14"/>
      <c r="AG906" s="14" t="str">
        <f t="shared" si="180"/>
        <v>HT Under 1.5 Goals</v>
      </c>
      <c r="AH906" s="14" t="str">
        <f t="shared" si="181"/>
        <v>WON</v>
      </c>
      <c r="AI906" s="14"/>
      <c r="AJ906" s="14" t="str">
        <f t="shared" si="172"/>
        <v>WON</v>
      </c>
      <c r="AL906" s="7" t="str">
        <f t="shared" si="182"/>
        <v>…</v>
      </c>
      <c r="AM906" s="21">
        <f t="shared" si="173"/>
        <v>68.5625</v>
      </c>
    </row>
    <row r="907" spans="3:39">
      <c r="C907" t="s">
        <v>11</v>
      </c>
      <c r="D907" s="10" t="s">
        <v>279</v>
      </c>
      <c r="E907" s="6" t="s">
        <v>164</v>
      </c>
      <c r="F907" s="10" t="s">
        <v>1187</v>
      </c>
      <c r="G907" s="7" t="s">
        <v>4</v>
      </c>
      <c r="H907" s="10" t="s">
        <v>1188</v>
      </c>
      <c r="I907" s="7">
        <v>38</v>
      </c>
      <c r="J907" s="7">
        <v>43</v>
      </c>
      <c r="K907" s="7">
        <v>19</v>
      </c>
      <c r="L907" s="7" t="s">
        <v>16</v>
      </c>
      <c r="M907" s="7">
        <v>1</v>
      </c>
      <c r="N907" s="7">
        <v>19</v>
      </c>
      <c r="O907" s="6" t="s">
        <v>61</v>
      </c>
      <c r="P907" s="6" t="s">
        <v>96</v>
      </c>
      <c r="Q907" s="7">
        <v>43</v>
      </c>
      <c r="R907" s="7" t="b">
        <v>1</v>
      </c>
      <c r="S907" s="7" t="s">
        <v>19</v>
      </c>
      <c r="T907" s="7" t="s">
        <v>19</v>
      </c>
      <c r="U907" s="11">
        <v>62</v>
      </c>
      <c r="V907" s="11" t="s">
        <v>42</v>
      </c>
      <c r="W907" s="12">
        <v>1.6</v>
      </c>
      <c r="X907" s="12">
        <f t="shared" si="171"/>
        <v>1.3</v>
      </c>
      <c r="Y907" s="13"/>
      <c r="Z907" s="7">
        <f t="shared" si="174"/>
        <v>0</v>
      </c>
      <c r="AA907">
        <f t="shared" si="175"/>
        <v>0</v>
      </c>
      <c r="AB907">
        <f t="shared" si="176"/>
        <v>10</v>
      </c>
      <c r="AC907">
        <f t="shared" si="177"/>
        <v>5</v>
      </c>
      <c r="AD907" s="7">
        <f t="shared" si="178"/>
        <v>65</v>
      </c>
      <c r="AE907" s="7" t="str">
        <f t="shared" si="179"/>
        <v>HT Under 1.5 Goals</v>
      </c>
      <c r="AF907" s="14"/>
      <c r="AG907" s="14" t="str">
        <f t="shared" si="180"/>
        <v>HT Over 0.5 Goals</v>
      </c>
      <c r="AH907" s="14" t="str">
        <f t="shared" si="181"/>
        <v>LOST</v>
      </c>
      <c r="AI907" s="14"/>
      <c r="AJ907" s="14" t="str">
        <f t="shared" si="172"/>
        <v>LOST</v>
      </c>
      <c r="AL907" s="7" t="str">
        <f t="shared" si="182"/>
        <v>…</v>
      </c>
      <c r="AM907" s="21">
        <f t="shared" si="173"/>
        <v>52.4</v>
      </c>
    </row>
    <row r="908" spans="3:39">
      <c r="F908" s="10"/>
      <c r="G908" s="7"/>
      <c r="H908" s="10"/>
      <c r="I908" s="7"/>
      <c r="J908" s="7"/>
      <c r="K908" s="7"/>
      <c r="L908" s="7"/>
      <c r="M908" s="7"/>
      <c r="N908" s="7"/>
      <c r="O908" s="6"/>
      <c r="P908" s="6"/>
      <c r="Q908" s="7"/>
      <c r="R908" s="7"/>
      <c r="S908" s="7"/>
      <c r="T908" s="7"/>
      <c r="U908" s="11"/>
      <c r="V908" s="11"/>
      <c r="W908" s="12"/>
      <c r="X908" s="12">
        <f t="shared" si="171"/>
        <v>1.25</v>
      </c>
      <c r="Y908" s="13"/>
      <c r="Z908" s="7">
        <f t="shared" si="174"/>
        <v>0</v>
      </c>
      <c r="AA908">
        <f t="shared" si="175"/>
        <v>10</v>
      </c>
      <c r="AB908">
        <f t="shared" si="176"/>
        <v>0</v>
      </c>
      <c r="AC908">
        <f t="shared" si="177"/>
        <v>0</v>
      </c>
      <c r="AD908" s="7">
        <f t="shared" si="178"/>
        <v>60</v>
      </c>
      <c r="AE908" s="7" t="str">
        <f t="shared" si="179"/>
        <v>HT Under 1.5 Goals</v>
      </c>
      <c r="AF908" s="14"/>
      <c r="AG908" s="14" t="str">
        <f t="shared" si="180"/>
        <v>HT Over 0.5 Goals</v>
      </c>
      <c r="AH908" s="14" t="str">
        <f t="shared" si="181"/>
        <v>LOST</v>
      </c>
      <c r="AI908" s="14"/>
      <c r="AJ908" s="14" t="str">
        <f t="shared" si="172"/>
        <v>LOST</v>
      </c>
      <c r="AL908" s="7" t="str">
        <f t="shared" si="182"/>
        <v>…</v>
      </c>
      <c r="AM908" s="21">
        <f t="shared" si="173"/>
        <v>55</v>
      </c>
    </row>
    <row r="909" spans="3:39">
      <c r="C909" s="2" t="s">
        <v>1190</v>
      </c>
      <c r="F909" s="10"/>
      <c r="G909" s="7"/>
      <c r="H909" s="10"/>
      <c r="I909" s="7"/>
      <c r="J909" s="7"/>
      <c r="K909" s="7"/>
      <c r="L909" s="7"/>
      <c r="M909" s="7"/>
      <c r="N909" s="7"/>
      <c r="O909" s="6"/>
      <c r="P909" s="6"/>
      <c r="Q909" s="7"/>
      <c r="R909" s="7"/>
      <c r="S909" s="7"/>
      <c r="T909" s="7"/>
      <c r="U909" s="11"/>
      <c r="V909" s="11"/>
      <c r="W909" s="12"/>
      <c r="X909" s="12">
        <f t="shared" si="171"/>
        <v>1.25</v>
      </c>
      <c r="Y909" s="13"/>
      <c r="Z909" s="7">
        <f t="shared" si="174"/>
        <v>0</v>
      </c>
      <c r="AA909">
        <f t="shared" si="175"/>
        <v>10</v>
      </c>
      <c r="AB909">
        <f t="shared" si="176"/>
        <v>0</v>
      </c>
      <c r="AC909">
        <f t="shared" si="177"/>
        <v>0</v>
      </c>
      <c r="AD909" s="7">
        <f t="shared" si="178"/>
        <v>60</v>
      </c>
      <c r="AE909" s="7" t="str">
        <f t="shared" si="179"/>
        <v>HT Under 1.5 Goals</v>
      </c>
      <c r="AF909" s="14"/>
      <c r="AG909" s="14" t="str">
        <f t="shared" si="180"/>
        <v>HT Over 0.5 Goals</v>
      </c>
      <c r="AH909" s="14" t="str">
        <f t="shared" si="181"/>
        <v>LOST</v>
      </c>
      <c r="AI909" s="14"/>
      <c r="AJ909" s="14" t="str">
        <f t="shared" si="172"/>
        <v>LOST</v>
      </c>
      <c r="AL909" s="7" t="str">
        <f t="shared" si="182"/>
        <v>…</v>
      </c>
      <c r="AM909" s="21">
        <f t="shared" si="173"/>
        <v>55</v>
      </c>
    </row>
    <row r="910" spans="3:39">
      <c r="C910" t="s">
        <v>11</v>
      </c>
      <c r="D910" s="10" t="s">
        <v>206</v>
      </c>
      <c r="E910" s="6" t="s">
        <v>207</v>
      </c>
      <c r="F910" s="10" t="s">
        <v>1191</v>
      </c>
      <c r="G910" s="7" t="s">
        <v>4</v>
      </c>
      <c r="H910" s="10" t="s">
        <v>1192</v>
      </c>
      <c r="I910" s="7">
        <v>35</v>
      </c>
      <c r="J910" s="7">
        <v>45</v>
      </c>
      <c r="K910" s="7">
        <v>20</v>
      </c>
      <c r="L910" s="7" t="s">
        <v>16</v>
      </c>
      <c r="M910" s="7">
        <v>2</v>
      </c>
      <c r="N910" s="7">
        <v>15</v>
      </c>
      <c r="O910" s="6" t="s">
        <v>47</v>
      </c>
      <c r="P910" s="6" t="s">
        <v>297</v>
      </c>
      <c r="Q910" s="7">
        <v>45</v>
      </c>
      <c r="R910" s="7" t="b">
        <v>1</v>
      </c>
      <c r="S910" s="7" t="s">
        <v>19</v>
      </c>
      <c r="T910" s="7" t="s">
        <v>19</v>
      </c>
      <c r="U910" s="11">
        <v>29</v>
      </c>
      <c r="V910" s="11" t="s">
        <v>48</v>
      </c>
      <c r="W910" s="12">
        <v>1.45</v>
      </c>
      <c r="X910" s="12">
        <f t="shared" si="171"/>
        <v>1.25</v>
      </c>
      <c r="Y910" s="13"/>
      <c r="Z910" s="7">
        <f t="shared" si="174"/>
        <v>0</v>
      </c>
      <c r="AA910">
        <f t="shared" si="175"/>
        <v>5</v>
      </c>
      <c r="AB910">
        <f t="shared" si="176"/>
        <v>0</v>
      </c>
      <c r="AC910">
        <f t="shared" si="177"/>
        <v>0</v>
      </c>
      <c r="AD910" s="7">
        <f t="shared" si="178"/>
        <v>55</v>
      </c>
      <c r="AE910" s="7" t="str">
        <f t="shared" si="179"/>
        <v>HT Over 0.5 Goals</v>
      </c>
      <c r="AF910" s="14"/>
      <c r="AG910" s="14" t="str">
        <f t="shared" si="180"/>
        <v>HT Under 1.5 Goals</v>
      </c>
      <c r="AH910" s="14" t="str">
        <f t="shared" si="181"/>
        <v>WON</v>
      </c>
      <c r="AI910" s="14"/>
      <c r="AJ910" s="14" t="str">
        <f t="shared" si="172"/>
        <v>WON</v>
      </c>
      <c r="AL910" s="7" t="str">
        <f t="shared" si="182"/>
        <v>…</v>
      </c>
      <c r="AM910" s="21">
        <f t="shared" si="173"/>
        <v>40</v>
      </c>
    </row>
    <row r="911" spans="3:39">
      <c r="C911" t="s">
        <v>11</v>
      </c>
      <c r="D911" s="10" t="s">
        <v>386</v>
      </c>
      <c r="E911" s="6" t="s">
        <v>218</v>
      </c>
      <c r="F911" s="10" t="s">
        <v>393</v>
      </c>
      <c r="G911" s="7" t="s">
        <v>4</v>
      </c>
      <c r="H911" s="10" t="s">
        <v>1112</v>
      </c>
      <c r="I911" s="7">
        <v>30</v>
      </c>
      <c r="J911" s="7">
        <v>53</v>
      </c>
      <c r="K911" s="7">
        <v>16</v>
      </c>
      <c r="L911" s="7" t="s">
        <v>16</v>
      </c>
      <c r="M911" s="7" t="s">
        <v>16</v>
      </c>
      <c r="N911" s="7">
        <v>14</v>
      </c>
      <c r="O911" s="6" t="s">
        <v>24</v>
      </c>
      <c r="P911" s="6" t="s">
        <v>120</v>
      </c>
      <c r="Q911" s="7" t="b">
        <v>1</v>
      </c>
      <c r="R911" s="7" t="b">
        <v>1</v>
      </c>
      <c r="S911" s="7" t="b">
        <v>1</v>
      </c>
      <c r="T911" s="7" t="s">
        <v>19</v>
      </c>
      <c r="U911" s="11">
        <v>57</v>
      </c>
      <c r="V911" s="11" t="s">
        <v>20</v>
      </c>
      <c r="W911" s="12">
        <v>1.5</v>
      </c>
      <c r="X911" s="12">
        <f t="shared" si="171"/>
        <v>1.3</v>
      </c>
      <c r="Y911" s="13"/>
      <c r="Z911" s="7">
        <f t="shared" si="174"/>
        <v>10</v>
      </c>
      <c r="AA911">
        <f t="shared" si="175"/>
        <v>5</v>
      </c>
      <c r="AB911">
        <f t="shared" si="176"/>
        <v>5</v>
      </c>
      <c r="AC911">
        <f t="shared" si="177"/>
        <v>10</v>
      </c>
      <c r="AD911" s="7">
        <f t="shared" si="178"/>
        <v>80</v>
      </c>
      <c r="AE911" s="7" t="str">
        <f t="shared" si="179"/>
        <v>HT Under 1.5 Goals</v>
      </c>
      <c r="AF911" s="14"/>
      <c r="AG911" s="14" t="str">
        <f t="shared" si="180"/>
        <v>HT Under 1.5 Goals</v>
      </c>
      <c r="AH911" s="14" t="str">
        <f t="shared" si="181"/>
        <v>WON</v>
      </c>
      <c r="AI911" s="14"/>
      <c r="AJ911" s="14" t="str">
        <f t="shared" si="172"/>
        <v>WON</v>
      </c>
      <c r="AL911" s="7" t="str">
        <f t="shared" si="182"/>
        <v>…</v>
      </c>
      <c r="AM911" s="21">
        <f t="shared" si="173"/>
        <v>73.962500000000006</v>
      </c>
    </row>
    <row r="912" spans="3:39">
      <c r="C912" t="s">
        <v>11</v>
      </c>
      <c r="D912" s="10" t="s">
        <v>386</v>
      </c>
      <c r="E912" s="6" t="s">
        <v>218</v>
      </c>
      <c r="F912" s="10" t="s">
        <v>799</v>
      </c>
      <c r="G912" s="7" t="s">
        <v>4</v>
      </c>
      <c r="H912" s="10" t="s">
        <v>387</v>
      </c>
      <c r="I912" s="7">
        <v>36</v>
      </c>
      <c r="J912" s="7">
        <v>43</v>
      </c>
      <c r="K912" s="7">
        <v>21</v>
      </c>
      <c r="L912" s="7" t="s">
        <v>16</v>
      </c>
      <c r="M912" s="7" t="s">
        <v>16</v>
      </c>
      <c r="N912" s="7">
        <v>15</v>
      </c>
      <c r="O912" s="6" t="s">
        <v>61</v>
      </c>
      <c r="P912" s="6" t="s">
        <v>96</v>
      </c>
      <c r="Q912" s="7">
        <v>43</v>
      </c>
      <c r="R912" s="7" t="b">
        <v>1</v>
      </c>
      <c r="S912" s="7" t="b">
        <v>1</v>
      </c>
      <c r="T912" s="7" t="s">
        <v>19</v>
      </c>
      <c r="U912" s="11">
        <v>67</v>
      </c>
      <c r="V912" s="11" t="s">
        <v>20</v>
      </c>
      <c r="W912" s="12">
        <v>1.4</v>
      </c>
      <c r="X912" s="12">
        <f t="shared" si="171"/>
        <v>1.25</v>
      </c>
      <c r="Y912" s="13"/>
      <c r="Z912" s="7">
        <f t="shared" si="174"/>
        <v>0</v>
      </c>
      <c r="AA912">
        <f t="shared" si="175"/>
        <v>5</v>
      </c>
      <c r="AB912">
        <f t="shared" si="176"/>
        <v>10</v>
      </c>
      <c r="AC912">
        <f t="shared" si="177"/>
        <v>10</v>
      </c>
      <c r="AD912" s="7">
        <f t="shared" si="178"/>
        <v>75</v>
      </c>
      <c r="AE912" s="7" t="str">
        <f t="shared" si="179"/>
        <v>HT Under 1.5 Goals</v>
      </c>
      <c r="AF912" s="14"/>
      <c r="AG912" s="14" t="str">
        <f t="shared" si="180"/>
        <v>HT Over 0.5 Goals</v>
      </c>
      <c r="AH912" s="14" t="str">
        <f t="shared" si="181"/>
        <v>LOST</v>
      </c>
      <c r="AI912" s="14"/>
      <c r="AJ912" s="14" t="str">
        <f t="shared" si="172"/>
        <v>LOST</v>
      </c>
      <c r="AL912" s="7" t="str">
        <f t="shared" si="182"/>
        <v>…</v>
      </c>
      <c r="AM912" s="21">
        <f t="shared" si="173"/>
        <v>58.4</v>
      </c>
    </row>
    <row r="913" spans="3:39">
      <c r="C913" t="s">
        <v>11</v>
      </c>
      <c r="D913" s="10" t="s">
        <v>386</v>
      </c>
      <c r="E913" s="6" t="s">
        <v>218</v>
      </c>
      <c r="F913" s="10" t="s">
        <v>796</v>
      </c>
      <c r="G913" s="7" t="s">
        <v>4</v>
      </c>
      <c r="H913" s="10" t="s">
        <v>771</v>
      </c>
      <c r="I913" s="7">
        <v>26</v>
      </c>
      <c r="J913" s="7">
        <v>43</v>
      </c>
      <c r="K913" s="7">
        <v>31</v>
      </c>
      <c r="L913" s="7" t="s">
        <v>16</v>
      </c>
      <c r="M913" s="7">
        <v>2</v>
      </c>
      <c r="N913" s="7">
        <v>5</v>
      </c>
      <c r="O913" s="6" t="s">
        <v>120</v>
      </c>
      <c r="P913" s="6" t="s">
        <v>120</v>
      </c>
      <c r="Q913" s="7">
        <v>43</v>
      </c>
      <c r="R913" s="7" t="b">
        <v>1</v>
      </c>
      <c r="S913" s="7" t="s">
        <v>19</v>
      </c>
      <c r="T913" s="7" t="b">
        <v>1</v>
      </c>
      <c r="U913" s="11">
        <v>52</v>
      </c>
      <c r="V913" s="11" t="s">
        <v>42</v>
      </c>
      <c r="W913" s="12">
        <v>1.5</v>
      </c>
      <c r="X913" s="12">
        <f t="shared" si="171"/>
        <v>1.3</v>
      </c>
      <c r="Y913" s="13"/>
      <c r="Z913" s="7">
        <f t="shared" si="174"/>
        <v>0</v>
      </c>
      <c r="AA913">
        <f t="shared" si="175"/>
        <v>10</v>
      </c>
      <c r="AB913">
        <f t="shared" si="176"/>
        <v>5</v>
      </c>
      <c r="AC913">
        <f t="shared" si="177"/>
        <v>5</v>
      </c>
      <c r="AD913" s="7">
        <f t="shared" si="178"/>
        <v>70</v>
      </c>
      <c r="AE913" s="7" t="str">
        <f t="shared" si="179"/>
        <v>HT Under 1.5 Goals</v>
      </c>
      <c r="AF913" s="14"/>
      <c r="AG913" s="14" t="str">
        <f t="shared" si="180"/>
        <v>HT Under 1.5 Goals</v>
      </c>
      <c r="AH913" s="14" t="str">
        <f t="shared" si="181"/>
        <v>WON</v>
      </c>
      <c r="AI913" s="14"/>
      <c r="AJ913" s="14" t="str">
        <f t="shared" si="172"/>
        <v>WON</v>
      </c>
      <c r="AL913" s="7" t="str">
        <f t="shared" si="182"/>
        <v>…</v>
      </c>
      <c r="AM913" s="21">
        <f t="shared" si="173"/>
        <v>60.4</v>
      </c>
    </row>
    <row r="914" spans="3:39">
      <c r="C914" t="s">
        <v>11</v>
      </c>
      <c r="D914" s="10" t="s">
        <v>386</v>
      </c>
      <c r="E914" s="6" t="s">
        <v>218</v>
      </c>
      <c r="F914" s="10" t="s">
        <v>388</v>
      </c>
      <c r="G914" s="7" t="s">
        <v>4</v>
      </c>
      <c r="H914" s="10" t="s">
        <v>501</v>
      </c>
      <c r="I914" s="7">
        <v>15</v>
      </c>
      <c r="J914" s="7">
        <v>52</v>
      </c>
      <c r="K914" s="7">
        <v>33</v>
      </c>
      <c r="L914" s="7" t="s">
        <v>16</v>
      </c>
      <c r="M914" s="7">
        <v>2</v>
      </c>
      <c r="N914" s="7">
        <v>18</v>
      </c>
      <c r="O914" s="6" t="s">
        <v>120</v>
      </c>
      <c r="P914" s="6" t="s">
        <v>120</v>
      </c>
      <c r="Q914" s="7">
        <v>52</v>
      </c>
      <c r="R914" s="7" t="b">
        <v>1</v>
      </c>
      <c r="S914" s="7" t="s">
        <v>19</v>
      </c>
      <c r="T914" s="7" t="s">
        <v>19</v>
      </c>
      <c r="U914" s="11">
        <v>59</v>
      </c>
      <c r="V914" s="11" t="s">
        <v>42</v>
      </c>
      <c r="W914" s="12">
        <v>1.55</v>
      </c>
      <c r="X914" s="12">
        <f t="shared" si="171"/>
        <v>1.3</v>
      </c>
      <c r="Y914" s="13"/>
      <c r="Z914" s="7">
        <f t="shared" si="174"/>
        <v>0</v>
      </c>
      <c r="AA914">
        <f t="shared" si="175"/>
        <v>0</v>
      </c>
      <c r="AB914">
        <f t="shared" si="176"/>
        <v>5</v>
      </c>
      <c r="AC914">
        <f t="shared" si="177"/>
        <v>5</v>
      </c>
      <c r="AD914" s="7">
        <f t="shared" si="178"/>
        <v>60</v>
      </c>
      <c r="AE914" s="7" t="str">
        <f t="shared" si="179"/>
        <v>HT Under 1.5 Goals</v>
      </c>
      <c r="AF914" s="14"/>
      <c r="AG914" s="14" t="str">
        <f t="shared" si="180"/>
        <v>HT Under 1.5 Goals</v>
      </c>
      <c r="AH914" s="14" t="str">
        <f t="shared" si="181"/>
        <v>WON</v>
      </c>
      <c r="AI914" s="14"/>
      <c r="AJ914" s="14" t="str">
        <f t="shared" si="172"/>
        <v>WON</v>
      </c>
      <c r="AL914" s="7" t="str">
        <f t="shared" si="182"/>
        <v>…</v>
      </c>
      <c r="AM914" s="21">
        <f t="shared" si="173"/>
        <v>68.05</v>
      </c>
    </row>
    <row r="915" spans="3:39">
      <c r="C915" t="s">
        <v>11</v>
      </c>
      <c r="D915" s="10" t="s">
        <v>386</v>
      </c>
      <c r="E915" s="6" t="s">
        <v>218</v>
      </c>
      <c r="F915" s="10" t="s">
        <v>798</v>
      </c>
      <c r="G915" s="7" t="s">
        <v>4</v>
      </c>
      <c r="H915" s="10" t="s">
        <v>392</v>
      </c>
      <c r="I915" s="7">
        <v>5</v>
      </c>
      <c r="J915" s="7">
        <v>61</v>
      </c>
      <c r="K915" s="7">
        <v>34</v>
      </c>
      <c r="L915" s="7" t="s">
        <v>16</v>
      </c>
      <c r="M915" s="7">
        <v>2</v>
      </c>
      <c r="N915" s="7">
        <v>29</v>
      </c>
      <c r="O915" s="6" t="s">
        <v>120</v>
      </c>
      <c r="P915" s="6" t="s">
        <v>120</v>
      </c>
      <c r="Q915" s="7" t="b">
        <v>1</v>
      </c>
      <c r="R915" s="7" t="b">
        <v>1</v>
      </c>
      <c r="S915" s="7" t="s">
        <v>19</v>
      </c>
      <c r="T915" s="7" t="s">
        <v>19</v>
      </c>
      <c r="U915" s="11">
        <v>72</v>
      </c>
      <c r="V915" s="11" t="s">
        <v>20</v>
      </c>
      <c r="W915" s="12">
        <v>1.5</v>
      </c>
      <c r="X915" s="12">
        <f t="shared" si="171"/>
        <v>1.3</v>
      </c>
      <c r="Y915" s="13"/>
      <c r="Z915" s="7">
        <f t="shared" si="174"/>
        <v>10</v>
      </c>
      <c r="AA915">
        <f t="shared" si="175"/>
        <v>0</v>
      </c>
      <c r="AB915">
        <f t="shared" si="176"/>
        <v>10</v>
      </c>
      <c r="AC915">
        <f t="shared" si="177"/>
        <v>10</v>
      </c>
      <c r="AD915" s="7">
        <f t="shared" si="178"/>
        <v>80</v>
      </c>
      <c r="AE915" s="7" t="str">
        <f t="shared" si="179"/>
        <v>HT Under 1.5 Goals</v>
      </c>
      <c r="AF915" s="14"/>
      <c r="AG915" s="14" t="str">
        <f t="shared" si="180"/>
        <v>HT Under 1.5 Goals</v>
      </c>
      <c r="AH915" s="14" t="str">
        <f t="shared" si="181"/>
        <v>WON</v>
      </c>
      <c r="AI915" s="14"/>
      <c r="AJ915" s="14" t="str">
        <f t="shared" si="172"/>
        <v>WON</v>
      </c>
      <c r="AL915" s="7" t="str">
        <f t="shared" si="182"/>
        <v>…</v>
      </c>
      <c r="AM915" s="21">
        <f t="shared" si="173"/>
        <v>73.462500000000006</v>
      </c>
    </row>
    <row r="916" spans="3:39">
      <c r="C916" t="s">
        <v>11</v>
      </c>
      <c r="D916" s="10" t="s">
        <v>386</v>
      </c>
      <c r="E916" s="6" t="s">
        <v>89</v>
      </c>
      <c r="F916" s="10" t="s">
        <v>391</v>
      </c>
      <c r="G916" s="7" t="s">
        <v>4</v>
      </c>
      <c r="H916" s="10" t="s">
        <v>499</v>
      </c>
      <c r="I916" s="7">
        <v>22</v>
      </c>
      <c r="J916" s="7">
        <v>52</v>
      </c>
      <c r="K916" s="7">
        <v>26</v>
      </c>
      <c r="L916" s="7" t="s">
        <v>16</v>
      </c>
      <c r="M916" s="7">
        <v>2</v>
      </c>
      <c r="N916" s="7">
        <v>4</v>
      </c>
      <c r="O916" s="6" t="s">
        <v>24</v>
      </c>
      <c r="P916" s="6" t="s">
        <v>24</v>
      </c>
      <c r="Q916" s="7">
        <v>52</v>
      </c>
      <c r="R916" s="7" t="b">
        <v>1</v>
      </c>
      <c r="S916" s="7" t="s">
        <v>19</v>
      </c>
      <c r="T916" s="7" t="b">
        <v>1</v>
      </c>
      <c r="U916" s="11">
        <v>59</v>
      </c>
      <c r="V916" s="11" t="s">
        <v>20</v>
      </c>
      <c r="W916" s="12">
        <v>1.45</v>
      </c>
      <c r="X916" s="12">
        <f t="shared" si="171"/>
        <v>1.25</v>
      </c>
      <c r="Y916" s="13"/>
      <c r="Z916" s="7">
        <f t="shared" si="174"/>
        <v>0</v>
      </c>
      <c r="AA916">
        <f t="shared" si="175"/>
        <v>10</v>
      </c>
      <c r="AB916">
        <f t="shared" si="176"/>
        <v>5</v>
      </c>
      <c r="AC916">
        <f t="shared" si="177"/>
        <v>10</v>
      </c>
      <c r="AD916" s="7">
        <f t="shared" si="178"/>
        <v>75</v>
      </c>
      <c r="AE916" s="7" t="str">
        <f t="shared" si="179"/>
        <v>HT Under 1.5 Goals</v>
      </c>
      <c r="AF916" s="14"/>
      <c r="AG916" s="14" t="str">
        <f t="shared" si="180"/>
        <v>HT Under 1.5 Goals</v>
      </c>
      <c r="AH916" s="14" t="str">
        <f t="shared" si="181"/>
        <v>WON</v>
      </c>
      <c r="AI916" s="14"/>
      <c r="AJ916" s="14" t="str">
        <f t="shared" si="172"/>
        <v>WON</v>
      </c>
      <c r="AL916" s="7" t="str">
        <f t="shared" si="182"/>
        <v>…</v>
      </c>
      <c r="AM916" s="21">
        <f t="shared" si="173"/>
        <v>79.05</v>
      </c>
    </row>
    <row r="917" spans="3:39">
      <c r="C917" t="s">
        <v>11</v>
      </c>
      <c r="D917" s="10" t="s">
        <v>279</v>
      </c>
      <c r="E917" s="6" t="s">
        <v>1183</v>
      </c>
      <c r="F917" s="10" t="s">
        <v>1111</v>
      </c>
      <c r="G917" s="7" t="s">
        <v>4</v>
      </c>
      <c r="H917" s="10" t="s">
        <v>972</v>
      </c>
      <c r="I917" s="7">
        <v>21</v>
      </c>
      <c r="J917" s="7">
        <v>66</v>
      </c>
      <c r="K917" s="7">
        <v>13</v>
      </c>
      <c r="L917" s="7" t="s">
        <v>16</v>
      </c>
      <c r="M917" s="7" t="s">
        <v>16</v>
      </c>
      <c r="N917" s="7">
        <v>8</v>
      </c>
      <c r="O917" s="6" t="s">
        <v>120</v>
      </c>
      <c r="P917" s="6" t="s">
        <v>298</v>
      </c>
      <c r="Q917" s="7" t="b">
        <v>1</v>
      </c>
      <c r="R917" s="7" t="b">
        <v>1</v>
      </c>
      <c r="S917" s="7" t="b">
        <v>1</v>
      </c>
      <c r="T917" s="7" t="s">
        <v>19</v>
      </c>
      <c r="U917" s="11">
        <v>64</v>
      </c>
      <c r="V917" s="11"/>
      <c r="W917" s="12">
        <v>1.55</v>
      </c>
      <c r="X917" s="12">
        <f t="shared" si="171"/>
        <v>1.3</v>
      </c>
      <c r="Y917" s="13"/>
      <c r="Z917" s="7">
        <f t="shared" si="174"/>
        <v>10</v>
      </c>
      <c r="AA917">
        <f t="shared" si="175"/>
        <v>5</v>
      </c>
      <c r="AB917">
        <f t="shared" si="176"/>
        <v>10</v>
      </c>
      <c r="AC917">
        <f t="shared" si="177"/>
        <v>0</v>
      </c>
      <c r="AD917" s="7">
        <f t="shared" si="178"/>
        <v>75</v>
      </c>
      <c r="AE917" s="7" t="str">
        <f t="shared" si="179"/>
        <v>HT Under 1.5 Goals</v>
      </c>
      <c r="AF917" s="14"/>
      <c r="AG917" s="14" t="str">
        <f t="shared" si="180"/>
        <v>HT Under 1.5 Goals</v>
      </c>
      <c r="AH917" s="14" t="str">
        <f t="shared" si="181"/>
        <v>WON</v>
      </c>
      <c r="AI917" s="14"/>
      <c r="AJ917" s="14" t="str">
        <f t="shared" si="172"/>
        <v>WON</v>
      </c>
      <c r="AL917" s="7" t="str">
        <f t="shared" si="182"/>
        <v>Prime</v>
      </c>
      <c r="AM917" s="21">
        <f t="shared" si="173"/>
        <v>85.424999999999997</v>
      </c>
    </row>
    <row r="918" spans="3:39">
      <c r="C918" t="s">
        <v>11</v>
      </c>
      <c r="D918" s="10" t="s">
        <v>363</v>
      </c>
      <c r="E918" s="6" t="s">
        <v>108</v>
      </c>
      <c r="F918" s="10" t="s">
        <v>905</v>
      </c>
      <c r="G918" s="7" t="s">
        <v>4</v>
      </c>
      <c r="H918" s="10" t="s">
        <v>364</v>
      </c>
      <c r="I918" s="7">
        <v>10</v>
      </c>
      <c r="J918" s="7">
        <v>50</v>
      </c>
      <c r="K918" s="7">
        <v>40</v>
      </c>
      <c r="L918" s="7" t="s">
        <v>16</v>
      </c>
      <c r="M918" s="7" t="s">
        <v>16</v>
      </c>
      <c r="N918" s="7">
        <v>30</v>
      </c>
      <c r="O918" s="6" t="s">
        <v>69</v>
      </c>
      <c r="P918" s="6" t="s">
        <v>405</v>
      </c>
      <c r="Q918" s="7">
        <v>50</v>
      </c>
      <c r="R918" s="7" t="b">
        <v>1</v>
      </c>
      <c r="S918" s="7" t="b">
        <v>1</v>
      </c>
      <c r="T918" s="7" t="s">
        <v>19</v>
      </c>
      <c r="U918" s="11">
        <v>60</v>
      </c>
      <c r="V918" s="11" t="s">
        <v>20</v>
      </c>
      <c r="W918" s="12">
        <v>1.6</v>
      </c>
      <c r="X918" s="12">
        <f t="shared" si="171"/>
        <v>1.3</v>
      </c>
      <c r="Y918" s="13"/>
      <c r="Z918" s="7">
        <f t="shared" si="174"/>
        <v>0</v>
      </c>
      <c r="AA918">
        <f t="shared" si="175"/>
        <v>0</v>
      </c>
      <c r="AB918">
        <f t="shared" si="176"/>
        <v>5</v>
      </c>
      <c r="AC918">
        <f t="shared" si="177"/>
        <v>10</v>
      </c>
      <c r="AD918" s="7">
        <f t="shared" si="178"/>
        <v>65</v>
      </c>
      <c r="AE918" s="7" t="str">
        <f t="shared" si="179"/>
        <v>HT Under 1.5 Goals</v>
      </c>
      <c r="AF918" s="14"/>
      <c r="AG918" s="14" t="str">
        <f t="shared" si="180"/>
        <v>HT Over 0.5 Goals</v>
      </c>
      <c r="AH918" s="14" t="str">
        <f t="shared" si="181"/>
        <v>LOST</v>
      </c>
      <c r="AI918" s="14"/>
      <c r="AJ918" s="14" t="str">
        <f t="shared" si="172"/>
        <v>LOST</v>
      </c>
      <c r="AL918" s="7" t="str">
        <f t="shared" si="182"/>
        <v>…</v>
      </c>
      <c r="AM918" s="21">
        <f t="shared" si="173"/>
        <v>72.625</v>
      </c>
    </row>
    <row r="919" spans="3:39">
      <c r="C919" t="s">
        <v>11</v>
      </c>
      <c r="D919" s="10" t="s">
        <v>163</v>
      </c>
      <c r="E919" s="6" t="s">
        <v>108</v>
      </c>
      <c r="F919" s="10" t="s">
        <v>940</v>
      </c>
      <c r="G919" s="7" t="s">
        <v>4</v>
      </c>
      <c r="H919" s="10" t="s">
        <v>1193</v>
      </c>
      <c r="I919" s="7">
        <v>7</v>
      </c>
      <c r="J919" s="7">
        <v>44</v>
      </c>
      <c r="K919" s="7">
        <v>49</v>
      </c>
      <c r="L919" s="7">
        <v>2</v>
      </c>
      <c r="M919" s="7">
        <v>2</v>
      </c>
      <c r="N919" s="7">
        <v>42</v>
      </c>
      <c r="O919" s="6" t="s">
        <v>24</v>
      </c>
      <c r="P919" s="6" t="s">
        <v>47</v>
      </c>
      <c r="Q919" s="7">
        <v>44</v>
      </c>
      <c r="R919" s="7" t="b">
        <v>0</v>
      </c>
      <c r="S919" s="7" t="s">
        <v>19</v>
      </c>
      <c r="T919" s="7" t="s">
        <v>19</v>
      </c>
      <c r="U919" s="11">
        <v>62</v>
      </c>
      <c r="V919" s="11" t="s">
        <v>42</v>
      </c>
      <c r="W919" s="12">
        <v>1.5</v>
      </c>
      <c r="X919" s="12">
        <f t="shared" si="171"/>
        <v>1.3</v>
      </c>
      <c r="Y919" s="13"/>
      <c r="Z919" s="7">
        <f t="shared" si="174"/>
        <v>0</v>
      </c>
      <c r="AA919">
        <f t="shared" si="175"/>
        <v>0</v>
      </c>
      <c r="AB919">
        <f t="shared" si="176"/>
        <v>10</v>
      </c>
      <c r="AC919">
        <f t="shared" si="177"/>
        <v>5</v>
      </c>
      <c r="AD919" s="7">
        <f t="shared" si="178"/>
        <v>65</v>
      </c>
      <c r="AE919" s="7" t="str">
        <f t="shared" si="179"/>
        <v>HT Under 1.5 Goals</v>
      </c>
      <c r="AF919" s="14"/>
      <c r="AG919" s="14" t="str">
        <f t="shared" si="180"/>
        <v>HT Under 1.5 Goals</v>
      </c>
      <c r="AH919" s="14" t="str">
        <f t="shared" si="181"/>
        <v>WON</v>
      </c>
      <c r="AI919" s="14"/>
      <c r="AJ919" s="14" t="str">
        <f t="shared" si="172"/>
        <v>WON</v>
      </c>
      <c r="AL919" s="7" t="str">
        <f t="shared" si="182"/>
        <v>…</v>
      </c>
      <c r="AM919" s="21">
        <f t="shared" si="173"/>
        <v>52.4</v>
      </c>
    </row>
    <row r="920" spans="3:39">
      <c r="C920" t="s">
        <v>11</v>
      </c>
      <c r="D920" s="10" t="s">
        <v>386</v>
      </c>
      <c r="E920" s="6" t="s">
        <v>112</v>
      </c>
      <c r="F920" s="10" t="s">
        <v>797</v>
      </c>
      <c r="G920" s="7" t="s">
        <v>4</v>
      </c>
      <c r="H920" s="10" t="s">
        <v>390</v>
      </c>
      <c r="I920" s="7">
        <v>35</v>
      </c>
      <c r="J920" s="7">
        <v>48</v>
      </c>
      <c r="K920" s="7">
        <v>17</v>
      </c>
      <c r="L920" s="7" t="s">
        <v>16</v>
      </c>
      <c r="M920" s="7">
        <v>1</v>
      </c>
      <c r="N920" s="7">
        <v>18</v>
      </c>
      <c r="O920" s="6" t="s">
        <v>298</v>
      </c>
      <c r="P920" s="6" t="s">
        <v>405</v>
      </c>
      <c r="Q920" s="7">
        <v>48</v>
      </c>
      <c r="R920" s="7" t="b">
        <v>1</v>
      </c>
      <c r="S920" s="7" t="s">
        <v>19</v>
      </c>
      <c r="T920" s="7" t="s">
        <v>19</v>
      </c>
      <c r="U920" s="11">
        <v>80</v>
      </c>
      <c r="V920" s="11" t="s">
        <v>20</v>
      </c>
      <c r="W920" s="12">
        <v>1.5</v>
      </c>
      <c r="X920" s="12">
        <f t="shared" si="171"/>
        <v>1.3</v>
      </c>
      <c r="Y920" s="13"/>
      <c r="Z920" s="7">
        <f t="shared" si="174"/>
        <v>0</v>
      </c>
      <c r="AA920">
        <f t="shared" si="175"/>
        <v>0</v>
      </c>
      <c r="AB920">
        <f t="shared" si="176"/>
        <v>10</v>
      </c>
      <c r="AC920">
        <f t="shared" si="177"/>
        <v>10</v>
      </c>
      <c r="AD920" s="7">
        <f t="shared" si="178"/>
        <v>70</v>
      </c>
      <c r="AE920" s="7" t="str">
        <f t="shared" si="179"/>
        <v>HT Under 1.5 Goals</v>
      </c>
      <c r="AF920" s="14"/>
      <c r="AG920" s="14" t="str">
        <f t="shared" si="180"/>
        <v>HT Over 0.5 Goals</v>
      </c>
      <c r="AH920" s="14" t="str">
        <f t="shared" si="181"/>
        <v>LOST</v>
      </c>
      <c r="AI920" s="14"/>
      <c r="AJ920" s="14" t="str">
        <f t="shared" si="172"/>
        <v>LOST</v>
      </c>
      <c r="AL920" s="7" t="str">
        <f t="shared" si="182"/>
        <v>…</v>
      </c>
      <c r="AM920" s="21">
        <f t="shared" si="173"/>
        <v>56</v>
      </c>
    </row>
    <row r="921" spans="3:39">
      <c r="C921" t="s">
        <v>11</v>
      </c>
      <c r="D921" s="10" t="s">
        <v>386</v>
      </c>
      <c r="E921" s="6" t="s">
        <v>112</v>
      </c>
      <c r="F921" s="10" t="s">
        <v>500</v>
      </c>
      <c r="G921" s="7" t="s">
        <v>4</v>
      </c>
      <c r="H921" s="10" t="s">
        <v>502</v>
      </c>
      <c r="I921" s="7">
        <v>29</v>
      </c>
      <c r="J921" s="7">
        <v>54</v>
      </c>
      <c r="K921" s="7">
        <v>17</v>
      </c>
      <c r="L921" s="7" t="s">
        <v>16</v>
      </c>
      <c r="M921" s="7">
        <v>1</v>
      </c>
      <c r="N921" s="7">
        <v>12</v>
      </c>
      <c r="O921" s="6" t="s">
        <v>47</v>
      </c>
      <c r="P921" s="6" t="s">
        <v>17</v>
      </c>
      <c r="Q921" s="7" t="b">
        <v>1</v>
      </c>
      <c r="R921" s="7" t="b">
        <v>1</v>
      </c>
      <c r="S921" s="7" t="s">
        <v>19</v>
      </c>
      <c r="T921" s="7" t="s">
        <v>19</v>
      </c>
      <c r="U921" s="11">
        <v>63</v>
      </c>
      <c r="V921" s="11" t="s">
        <v>42</v>
      </c>
      <c r="W921" s="12">
        <v>1.65</v>
      </c>
      <c r="X921" s="12">
        <f t="shared" si="171"/>
        <v>1.35</v>
      </c>
      <c r="Y921" s="13"/>
      <c r="Z921" s="7">
        <f t="shared" si="174"/>
        <v>10</v>
      </c>
      <c r="AA921">
        <f t="shared" si="175"/>
        <v>5</v>
      </c>
      <c r="AB921">
        <f t="shared" si="176"/>
        <v>10</v>
      </c>
      <c r="AC921">
        <f t="shared" si="177"/>
        <v>5</v>
      </c>
      <c r="AD921" s="7">
        <f t="shared" si="178"/>
        <v>80</v>
      </c>
      <c r="AE921" s="7" t="str">
        <f t="shared" si="179"/>
        <v>HT Under 1.5 Goals</v>
      </c>
      <c r="AF921" s="14"/>
      <c r="AG921" s="14" t="str">
        <f t="shared" si="180"/>
        <v>HT Under 1.5 Goals</v>
      </c>
      <c r="AH921" s="14" t="str">
        <f t="shared" si="181"/>
        <v>WON</v>
      </c>
      <c r="AI921" s="14"/>
      <c r="AJ921" s="14" t="str">
        <f t="shared" si="172"/>
        <v>WON</v>
      </c>
      <c r="AL921" s="7" t="str">
        <f t="shared" si="182"/>
        <v>…</v>
      </c>
      <c r="AM921" s="21">
        <f t="shared" si="173"/>
        <v>72.474999999999994</v>
      </c>
    </row>
    <row r="922" spans="3:39">
      <c r="C922" t="s">
        <v>11</v>
      </c>
      <c r="D922" s="10" t="s">
        <v>569</v>
      </c>
      <c r="E922" s="6" t="s">
        <v>115</v>
      </c>
      <c r="F922" s="10" t="s">
        <v>573</v>
      </c>
      <c r="G922" s="7" t="s">
        <v>4</v>
      </c>
      <c r="H922" s="10" t="s">
        <v>574</v>
      </c>
      <c r="I922" s="7">
        <v>31</v>
      </c>
      <c r="J922" s="7">
        <v>46</v>
      </c>
      <c r="K922" s="7">
        <v>24</v>
      </c>
      <c r="L922" s="7" t="s">
        <v>16</v>
      </c>
      <c r="M922" s="7">
        <v>1</v>
      </c>
      <c r="N922" s="7">
        <v>7</v>
      </c>
      <c r="O922" s="6" t="s">
        <v>120</v>
      </c>
      <c r="P922" s="6" t="s">
        <v>96</v>
      </c>
      <c r="Q922" s="7">
        <v>46</v>
      </c>
      <c r="R922" s="7" t="b">
        <v>1</v>
      </c>
      <c r="S922" s="7" t="s">
        <v>19</v>
      </c>
      <c r="T922" s="7" t="s">
        <v>19</v>
      </c>
      <c r="U922" s="11">
        <v>41</v>
      </c>
      <c r="V922" s="11" t="s">
        <v>42</v>
      </c>
      <c r="W922" s="12">
        <v>1.45</v>
      </c>
      <c r="X922" s="12">
        <f t="shared" si="171"/>
        <v>1.25</v>
      </c>
      <c r="Y922" s="13"/>
      <c r="Z922" s="7">
        <f t="shared" si="174"/>
        <v>0</v>
      </c>
      <c r="AA922">
        <f t="shared" si="175"/>
        <v>10</v>
      </c>
      <c r="AB922">
        <f t="shared" si="176"/>
        <v>0</v>
      </c>
      <c r="AC922">
        <f t="shared" si="177"/>
        <v>5</v>
      </c>
      <c r="AD922" s="7">
        <f t="shared" si="178"/>
        <v>65</v>
      </c>
      <c r="AE922" s="7" t="str">
        <f t="shared" si="179"/>
        <v>HT Under 1.5 Goals</v>
      </c>
      <c r="AF922" s="14"/>
      <c r="AG922" s="14" t="str">
        <f t="shared" si="180"/>
        <v>HT Under 1.5 Goals</v>
      </c>
      <c r="AH922" s="14" t="str">
        <f t="shared" si="181"/>
        <v>WON</v>
      </c>
      <c r="AI922" s="14"/>
      <c r="AJ922" s="14" t="str">
        <f t="shared" si="172"/>
        <v>WON</v>
      </c>
      <c r="AL922" s="7" t="str">
        <f t="shared" si="182"/>
        <v>…</v>
      </c>
      <c r="AM922" s="21">
        <f t="shared" si="173"/>
        <v>48</v>
      </c>
    </row>
    <row r="923" spans="3:39">
      <c r="D923" s="10" t="s">
        <v>234</v>
      </c>
      <c r="E923" s="6" t="s">
        <v>135</v>
      </c>
      <c r="F923" s="10" t="s">
        <v>1194</v>
      </c>
      <c r="G923" s="7" t="s">
        <v>4</v>
      </c>
      <c r="H923" s="10" t="s">
        <v>836</v>
      </c>
      <c r="I923" s="7">
        <v>26</v>
      </c>
      <c r="J923" s="7">
        <v>54</v>
      </c>
      <c r="K923" s="7">
        <v>21</v>
      </c>
      <c r="L923" s="7" t="s">
        <v>16</v>
      </c>
      <c r="M923" s="7">
        <v>1</v>
      </c>
      <c r="N923" s="7">
        <v>5</v>
      </c>
      <c r="O923" s="6" t="s">
        <v>120</v>
      </c>
      <c r="P923" s="6" t="s">
        <v>1195</v>
      </c>
      <c r="Q923" s="7" t="b">
        <v>1</v>
      </c>
      <c r="R923" s="7" t="b">
        <v>1</v>
      </c>
      <c r="S923" s="7" t="s">
        <v>19</v>
      </c>
      <c r="T923" s="7" t="b">
        <v>1</v>
      </c>
      <c r="U923" s="11">
        <v>55</v>
      </c>
      <c r="V923" s="11" t="s">
        <v>48</v>
      </c>
      <c r="W923" s="12">
        <v>1.65</v>
      </c>
      <c r="X923" s="12">
        <f t="shared" si="171"/>
        <v>1.35</v>
      </c>
      <c r="Y923" s="13"/>
      <c r="Z923" s="7">
        <f t="shared" si="174"/>
        <v>10</v>
      </c>
      <c r="AA923">
        <f t="shared" si="175"/>
        <v>10</v>
      </c>
      <c r="AB923">
        <f t="shared" si="176"/>
        <v>5</v>
      </c>
      <c r="AC923">
        <f t="shared" si="177"/>
        <v>0</v>
      </c>
      <c r="AD923" s="7">
        <f t="shared" si="178"/>
        <v>75</v>
      </c>
      <c r="AE923" s="7" t="str">
        <f t="shared" si="179"/>
        <v>HT Under 1.5 Goals</v>
      </c>
      <c r="AF923" s="14"/>
      <c r="AG923" s="14" t="str">
        <f t="shared" si="180"/>
        <v>HT Under 1.5 Goals</v>
      </c>
      <c r="AH923" s="14" t="str">
        <f t="shared" si="181"/>
        <v>WON</v>
      </c>
      <c r="AI923" s="14"/>
      <c r="AJ923" s="14" t="str">
        <f t="shared" si="172"/>
        <v>WON</v>
      </c>
      <c r="AL923" s="7" t="str">
        <f t="shared" si="182"/>
        <v>…</v>
      </c>
      <c r="AM923" s="21">
        <f t="shared" si="173"/>
        <v>77.875</v>
      </c>
    </row>
    <row r="924" spans="3:39">
      <c r="D924" s="10" t="s">
        <v>397</v>
      </c>
      <c r="E924" s="6" t="s">
        <v>135</v>
      </c>
      <c r="F924" s="10" t="s">
        <v>1196</v>
      </c>
      <c r="G924" s="7" t="s">
        <v>4</v>
      </c>
      <c r="H924" s="10" t="s">
        <v>399</v>
      </c>
      <c r="I924" s="7">
        <v>26</v>
      </c>
      <c r="J924" s="7">
        <v>50</v>
      </c>
      <c r="K924" s="7">
        <v>24</v>
      </c>
      <c r="L924" s="7" t="s">
        <v>16</v>
      </c>
      <c r="M924" s="7">
        <v>2</v>
      </c>
      <c r="N924" s="7">
        <v>2</v>
      </c>
      <c r="O924" s="6" t="s">
        <v>47</v>
      </c>
      <c r="P924" s="6" t="s">
        <v>681</v>
      </c>
      <c r="Q924" s="7">
        <v>50</v>
      </c>
      <c r="R924" s="7" t="b">
        <v>1</v>
      </c>
      <c r="S924" s="7" t="s">
        <v>19</v>
      </c>
      <c r="T924" s="7" t="b">
        <v>1</v>
      </c>
      <c r="U924" s="11">
        <v>40</v>
      </c>
      <c r="V924" s="11" t="s">
        <v>20</v>
      </c>
      <c r="W924" s="12">
        <v>1.55</v>
      </c>
      <c r="X924" s="12">
        <f t="shared" si="171"/>
        <v>1.3</v>
      </c>
      <c r="Y924" s="13"/>
      <c r="Z924" s="7">
        <f t="shared" si="174"/>
        <v>0</v>
      </c>
      <c r="AA924">
        <f t="shared" si="175"/>
        <v>10</v>
      </c>
      <c r="AB924">
        <f t="shared" si="176"/>
        <v>0</v>
      </c>
      <c r="AC924">
        <f t="shared" si="177"/>
        <v>10</v>
      </c>
      <c r="AD924" s="7">
        <f t="shared" si="178"/>
        <v>70</v>
      </c>
      <c r="AE924" s="7" t="str">
        <f t="shared" si="179"/>
        <v>HT Under 1.5 Goals</v>
      </c>
      <c r="AF924" s="14"/>
      <c r="AG924" s="14" t="str">
        <f t="shared" si="180"/>
        <v>HT Under 1.5 Goals</v>
      </c>
      <c r="AH924" s="14" t="str">
        <f t="shared" si="181"/>
        <v>WON</v>
      </c>
      <c r="AI924" s="14"/>
      <c r="AJ924" s="14" t="str">
        <f t="shared" si="172"/>
        <v>WON</v>
      </c>
      <c r="AL924" s="7" t="str">
        <f t="shared" si="182"/>
        <v>…</v>
      </c>
      <c r="AM924" s="21">
        <f t="shared" si="173"/>
        <v>68.625</v>
      </c>
    </row>
    <row r="925" spans="3:39">
      <c r="D925" s="10" t="s">
        <v>43</v>
      </c>
      <c r="E925" s="6" t="s">
        <v>143</v>
      </c>
      <c r="F925" s="10" t="s">
        <v>1197</v>
      </c>
      <c r="G925" s="7" t="s">
        <v>4</v>
      </c>
      <c r="H925" s="10" t="s">
        <v>1198</v>
      </c>
      <c r="I925" s="7">
        <v>33</v>
      </c>
      <c r="J925" s="7">
        <v>49</v>
      </c>
      <c r="K925" s="7">
        <v>18</v>
      </c>
      <c r="L925" s="7" t="s">
        <v>16</v>
      </c>
      <c r="M925" s="7">
        <v>1</v>
      </c>
      <c r="N925" s="7">
        <v>15</v>
      </c>
      <c r="O925" s="6" t="s">
        <v>120</v>
      </c>
      <c r="P925" s="6" t="s">
        <v>278</v>
      </c>
      <c r="Q925" s="7">
        <v>49</v>
      </c>
      <c r="R925" s="7" t="b">
        <v>1</v>
      </c>
      <c r="S925" s="7" t="s">
        <v>19</v>
      </c>
      <c r="T925" s="7" t="s">
        <v>19</v>
      </c>
      <c r="U925" s="11">
        <v>48</v>
      </c>
      <c r="V925" s="11" t="s">
        <v>48</v>
      </c>
      <c r="W925" s="12">
        <v>1.7</v>
      </c>
      <c r="X925" s="12">
        <f t="shared" si="171"/>
        <v>1.35</v>
      </c>
      <c r="Y925" s="13"/>
      <c r="Z925" s="7">
        <f t="shared" si="174"/>
        <v>0</v>
      </c>
      <c r="AA925">
        <f t="shared" si="175"/>
        <v>5</v>
      </c>
      <c r="AB925">
        <f t="shared" si="176"/>
        <v>0</v>
      </c>
      <c r="AC925">
        <f t="shared" si="177"/>
        <v>0</v>
      </c>
      <c r="AD925" s="7">
        <f t="shared" si="178"/>
        <v>55</v>
      </c>
      <c r="AE925" s="7" t="str">
        <f t="shared" si="179"/>
        <v>HT Over 0.5 Goals</v>
      </c>
      <c r="AF925" s="14"/>
      <c r="AG925" s="14" t="str">
        <f t="shared" si="180"/>
        <v>HT Under 1.5 Goals</v>
      </c>
      <c r="AH925" s="14" t="str">
        <f t="shared" si="181"/>
        <v>WON</v>
      </c>
      <c r="AI925" s="14"/>
      <c r="AJ925" s="14" t="str">
        <f t="shared" si="172"/>
        <v>WON</v>
      </c>
      <c r="AL925" s="7" t="str">
        <f t="shared" si="182"/>
        <v>…</v>
      </c>
      <c r="AM925" s="21">
        <f t="shared" si="173"/>
        <v>40</v>
      </c>
    </row>
    <row r="926" spans="3:39">
      <c r="C926" t="s">
        <v>11</v>
      </c>
      <c r="D926" s="10" t="s">
        <v>363</v>
      </c>
      <c r="E926" s="6" t="s">
        <v>1178</v>
      </c>
      <c r="F926" s="10" t="s">
        <v>413</v>
      </c>
      <c r="G926" s="7" t="s">
        <v>4</v>
      </c>
      <c r="H926" s="10" t="s">
        <v>1117</v>
      </c>
      <c r="I926" s="7">
        <v>10</v>
      </c>
      <c r="J926" s="7">
        <v>84</v>
      </c>
      <c r="K926" s="7">
        <v>6</v>
      </c>
      <c r="L926" s="7" t="s">
        <v>16</v>
      </c>
      <c r="M926" s="7" t="s">
        <v>16</v>
      </c>
      <c r="N926" s="7">
        <v>4</v>
      </c>
      <c r="O926" s="6" t="s">
        <v>69</v>
      </c>
      <c r="P926" s="6" t="s">
        <v>96</v>
      </c>
      <c r="Q926" s="7" t="b">
        <v>1</v>
      </c>
      <c r="R926" s="7" t="b">
        <v>1</v>
      </c>
      <c r="S926" s="7" t="b">
        <v>1</v>
      </c>
      <c r="T926" s="7" t="b">
        <v>1</v>
      </c>
      <c r="U926" s="11">
        <v>90</v>
      </c>
      <c r="V926" s="11" t="s">
        <v>20</v>
      </c>
      <c r="W926" s="12">
        <v>1.45</v>
      </c>
      <c r="X926" s="12">
        <f t="shared" si="171"/>
        <v>1.25</v>
      </c>
      <c r="Y926" s="13"/>
      <c r="Z926" s="7">
        <f t="shared" si="174"/>
        <v>10</v>
      </c>
      <c r="AA926">
        <f t="shared" si="175"/>
        <v>10</v>
      </c>
      <c r="AB926">
        <f t="shared" si="176"/>
        <v>10</v>
      </c>
      <c r="AC926">
        <f t="shared" si="177"/>
        <v>10</v>
      </c>
      <c r="AD926" s="7">
        <f t="shared" si="178"/>
        <v>90</v>
      </c>
      <c r="AE926" s="7" t="str">
        <f t="shared" si="179"/>
        <v>HT Under 1.5 Goals</v>
      </c>
      <c r="AF926" s="14"/>
      <c r="AG926" s="14" t="str">
        <f t="shared" si="180"/>
        <v>HT Over 0.5 Goals</v>
      </c>
      <c r="AH926" s="14" t="str">
        <f t="shared" si="181"/>
        <v>LOST</v>
      </c>
      <c r="AI926" s="14"/>
      <c r="AJ926" s="14" t="str">
        <f t="shared" si="172"/>
        <v>LOST</v>
      </c>
      <c r="AL926" s="7" t="str">
        <f t="shared" si="182"/>
        <v>Prime</v>
      </c>
      <c r="AM926" s="21">
        <f t="shared" si="173"/>
        <v>100.25</v>
      </c>
    </row>
    <row r="927" spans="3:39">
      <c r="C927" t="s">
        <v>11</v>
      </c>
      <c r="D927" s="10" t="s">
        <v>508</v>
      </c>
      <c r="E927" s="6" t="s">
        <v>152</v>
      </c>
      <c r="F927" s="10" t="s">
        <v>668</v>
      </c>
      <c r="G927" s="7" t="s">
        <v>4</v>
      </c>
      <c r="H927" s="10" t="s">
        <v>1199</v>
      </c>
      <c r="I927" s="7">
        <v>23</v>
      </c>
      <c r="J927" s="7">
        <v>59</v>
      </c>
      <c r="K927" s="7">
        <v>18</v>
      </c>
      <c r="L927" s="7" t="s">
        <v>16</v>
      </c>
      <c r="M927" s="7" t="s">
        <v>16</v>
      </c>
      <c r="N927" s="7">
        <v>5</v>
      </c>
      <c r="O927" s="6" t="s">
        <v>75</v>
      </c>
      <c r="P927" s="6" t="s">
        <v>17</v>
      </c>
      <c r="Q927" s="7" t="b">
        <v>1</v>
      </c>
      <c r="R927" s="7" t="b">
        <v>1</v>
      </c>
      <c r="S927" s="7" t="b">
        <v>1</v>
      </c>
      <c r="T927" s="7" t="b">
        <v>1</v>
      </c>
      <c r="U927" s="11">
        <v>63</v>
      </c>
      <c r="V927" s="11" t="s">
        <v>48</v>
      </c>
      <c r="W927" s="12">
        <v>1.55</v>
      </c>
      <c r="X927" s="12">
        <f t="shared" si="171"/>
        <v>1.3</v>
      </c>
      <c r="Y927" s="13"/>
      <c r="Z927" s="7">
        <f t="shared" si="174"/>
        <v>10</v>
      </c>
      <c r="AA927">
        <f t="shared" si="175"/>
        <v>10</v>
      </c>
      <c r="AB927">
        <f t="shared" si="176"/>
        <v>10</v>
      </c>
      <c r="AC927">
        <f t="shared" si="177"/>
        <v>0</v>
      </c>
      <c r="AD927" s="7">
        <f t="shared" si="178"/>
        <v>80</v>
      </c>
      <c r="AE927" s="7" t="str">
        <f t="shared" si="179"/>
        <v>HT Under 1.5 Goals</v>
      </c>
      <c r="AF927" s="14"/>
      <c r="AG927" s="14" t="str">
        <f t="shared" si="180"/>
        <v>HT Over 0.5 Goals</v>
      </c>
      <c r="AH927" s="14" t="str">
        <f t="shared" si="181"/>
        <v>LOST</v>
      </c>
      <c r="AI927" s="14"/>
      <c r="AJ927" s="14" t="str">
        <f t="shared" si="172"/>
        <v>LOST</v>
      </c>
      <c r="AL927" s="7" t="str">
        <f t="shared" si="182"/>
        <v>Prime</v>
      </c>
      <c r="AM927" s="21">
        <f t="shared" si="173"/>
        <v>86.037499999999994</v>
      </c>
    </row>
    <row r="928" spans="3:39">
      <c r="C928" t="s">
        <v>11</v>
      </c>
      <c r="D928" s="10" t="s">
        <v>417</v>
      </c>
      <c r="E928" s="6" t="s">
        <v>164</v>
      </c>
      <c r="F928" s="10" t="s">
        <v>1025</v>
      </c>
      <c r="G928" s="7" t="s">
        <v>4</v>
      </c>
      <c r="H928" s="10" t="s">
        <v>1200</v>
      </c>
      <c r="I928" s="7">
        <v>19</v>
      </c>
      <c r="J928" s="7">
        <v>51</v>
      </c>
      <c r="K928" s="7">
        <v>30</v>
      </c>
      <c r="L928" s="7" t="s">
        <v>16</v>
      </c>
      <c r="M928" s="7">
        <v>2</v>
      </c>
      <c r="N928" s="7">
        <v>11</v>
      </c>
      <c r="O928" s="6" t="s">
        <v>299</v>
      </c>
      <c r="P928" s="6" t="s">
        <v>681</v>
      </c>
      <c r="Q928" s="7">
        <v>51</v>
      </c>
      <c r="R928" s="7" t="b">
        <v>1</v>
      </c>
      <c r="S928" s="7" t="s">
        <v>19</v>
      </c>
      <c r="T928" s="7" t="s">
        <v>19</v>
      </c>
      <c r="U928" s="11">
        <v>48</v>
      </c>
      <c r="V928" s="11" t="s">
        <v>48</v>
      </c>
      <c r="W928" s="12">
        <v>1.6</v>
      </c>
      <c r="X928" s="12">
        <f t="shared" si="171"/>
        <v>1.3</v>
      </c>
      <c r="Y928" s="13"/>
      <c r="Z928" s="7">
        <f t="shared" si="174"/>
        <v>0</v>
      </c>
      <c r="AA928">
        <f t="shared" si="175"/>
        <v>5</v>
      </c>
      <c r="AB928">
        <f t="shared" si="176"/>
        <v>0</v>
      </c>
      <c r="AC928">
        <f t="shared" si="177"/>
        <v>0</v>
      </c>
      <c r="AD928" s="7">
        <f t="shared" si="178"/>
        <v>55</v>
      </c>
      <c r="AE928" s="7" t="str">
        <f t="shared" si="179"/>
        <v>HT Over 0.5 Goals</v>
      </c>
      <c r="AF928" s="14"/>
      <c r="AG928" s="14" t="str">
        <f t="shared" si="180"/>
        <v>HT Over 0.5 Goals</v>
      </c>
      <c r="AH928" s="14" t="str">
        <f t="shared" si="181"/>
        <v>WON</v>
      </c>
      <c r="AI928" s="14"/>
      <c r="AJ928" s="14" t="str">
        <f t="shared" si="172"/>
        <v>WON</v>
      </c>
      <c r="AL928" s="7" t="str">
        <f t="shared" si="182"/>
        <v>…</v>
      </c>
      <c r="AM928" s="21">
        <f t="shared" si="173"/>
        <v>59.9375</v>
      </c>
    </row>
    <row r="929" spans="3:39">
      <c r="C929" t="s">
        <v>11</v>
      </c>
      <c r="D929" s="10" t="s">
        <v>417</v>
      </c>
      <c r="E929" s="6" t="s">
        <v>164</v>
      </c>
      <c r="F929" s="10" t="s">
        <v>829</v>
      </c>
      <c r="G929" s="7" t="s">
        <v>4</v>
      </c>
      <c r="H929" s="10" t="s">
        <v>1201</v>
      </c>
      <c r="I929" s="7">
        <v>39</v>
      </c>
      <c r="J929" s="7">
        <v>43</v>
      </c>
      <c r="K929" s="7">
        <v>18</v>
      </c>
      <c r="L929" s="7" t="s">
        <v>16</v>
      </c>
      <c r="M929" s="7">
        <v>1</v>
      </c>
      <c r="N929" s="7">
        <v>21</v>
      </c>
      <c r="O929" s="6" t="s">
        <v>75</v>
      </c>
      <c r="P929" s="6" t="s">
        <v>297</v>
      </c>
      <c r="Q929" s="7">
        <v>43</v>
      </c>
      <c r="R929" s="7" t="b">
        <v>1</v>
      </c>
      <c r="S929" s="7" t="s">
        <v>19</v>
      </c>
      <c r="T929" s="7" t="s">
        <v>19</v>
      </c>
      <c r="U929" s="11">
        <v>60</v>
      </c>
      <c r="V929" s="11" t="s">
        <v>48</v>
      </c>
      <c r="W929" s="12">
        <v>1.65</v>
      </c>
      <c r="X929" s="12">
        <f t="shared" si="171"/>
        <v>1.35</v>
      </c>
      <c r="Y929" s="13"/>
      <c r="Z929" s="7">
        <f t="shared" si="174"/>
        <v>0</v>
      </c>
      <c r="AA929">
        <f t="shared" si="175"/>
        <v>0</v>
      </c>
      <c r="AB929">
        <f t="shared" si="176"/>
        <v>5</v>
      </c>
      <c r="AC929">
        <f t="shared" si="177"/>
        <v>0</v>
      </c>
      <c r="AD929" s="7">
        <f t="shared" si="178"/>
        <v>55</v>
      </c>
      <c r="AE929" s="7" t="str">
        <f t="shared" si="179"/>
        <v>HT Over 0.5 Goals</v>
      </c>
      <c r="AF929" s="14"/>
      <c r="AG929" s="14" t="str">
        <f t="shared" si="180"/>
        <v>HT Over 0.5 Goals</v>
      </c>
      <c r="AH929" s="14" t="str">
        <f t="shared" si="181"/>
        <v>WON</v>
      </c>
      <c r="AI929" s="14"/>
      <c r="AJ929" s="14" t="str">
        <f t="shared" si="172"/>
        <v>WON</v>
      </c>
      <c r="AL929" s="7" t="str">
        <f t="shared" si="182"/>
        <v>…</v>
      </c>
      <c r="AM929" s="21">
        <f t="shared" si="173"/>
        <v>52</v>
      </c>
    </row>
    <row r="930" spans="3:39">
      <c r="C930" t="s">
        <v>11</v>
      </c>
      <c r="D930" s="10" t="s">
        <v>294</v>
      </c>
      <c r="E930" s="6" t="s">
        <v>164</v>
      </c>
      <c r="F930" s="10" t="s">
        <v>523</v>
      </c>
      <c r="G930" s="7" t="s">
        <v>4</v>
      </c>
      <c r="H930" s="10" t="s">
        <v>422</v>
      </c>
      <c r="I930" s="7">
        <v>28</v>
      </c>
      <c r="J930" s="7">
        <v>51</v>
      </c>
      <c r="K930" s="7">
        <v>21</v>
      </c>
      <c r="L930" s="7" t="s">
        <v>16</v>
      </c>
      <c r="M930" s="7">
        <v>1</v>
      </c>
      <c r="N930" s="7">
        <v>7</v>
      </c>
      <c r="O930" s="6" t="s">
        <v>47</v>
      </c>
      <c r="P930" s="6" t="s">
        <v>47</v>
      </c>
      <c r="Q930" s="7">
        <v>51</v>
      </c>
      <c r="R930" s="7" t="b">
        <v>1</v>
      </c>
      <c r="S930" s="7" t="s">
        <v>19</v>
      </c>
      <c r="T930" s="7" t="s">
        <v>19</v>
      </c>
      <c r="U930" s="11">
        <v>67</v>
      </c>
      <c r="V930" s="11" t="s">
        <v>48</v>
      </c>
      <c r="W930" s="12">
        <v>1.55</v>
      </c>
      <c r="X930" s="12">
        <f t="shared" si="171"/>
        <v>1.3</v>
      </c>
      <c r="Y930" s="13"/>
      <c r="Z930" s="7">
        <f t="shared" si="174"/>
        <v>0</v>
      </c>
      <c r="AA930">
        <f t="shared" si="175"/>
        <v>10</v>
      </c>
      <c r="AB930">
        <f t="shared" si="176"/>
        <v>10</v>
      </c>
      <c r="AC930">
        <f t="shared" si="177"/>
        <v>0</v>
      </c>
      <c r="AD930" s="7">
        <f t="shared" si="178"/>
        <v>70</v>
      </c>
      <c r="AE930" s="7" t="str">
        <f t="shared" si="179"/>
        <v>HT Under 1.5 Goals</v>
      </c>
      <c r="AF930" s="14"/>
      <c r="AG930" s="14" t="str">
        <f t="shared" si="180"/>
        <v>HT Under 1.5 Goals</v>
      </c>
      <c r="AH930" s="14" t="str">
        <f t="shared" si="181"/>
        <v>WON</v>
      </c>
      <c r="AI930" s="14"/>
      <c r="AJ930" s="14" t="str">
        <f t="shared" si="172"/>
        <v>WON</v>
      </c>
      <c r="AL930" s="7" t="str">
        <f t="shared" si="182"/>
        <v>…</v>
      </c>
      <c r="AM930" s="21">
        <f t="shared" si="173"/>
        <v>77.337500000000006</v>
      </c>
    </row>
    <row r="931" spans="3:39">
      <c r="C931" t="s">
        <v>11</v>
      </c>
      <c r="D931" s="10" t="s">
        <v>294</v>
      </c>
      <c r="E931" s="6" t="s">
        <v>164</v>
      </c>
      <c r="F931" s="10" t="s">
        <v>522</v>
      </c>
      <c r="G931" s="7" t="s">
        <v>4</v>
      </c>
      <c r="H931" s="10" t="s">
        <v>296</v>
      </c>
      <c r="I931" s="7">
        <v>23</v>
      </c>
      <c r="J931" s="7">
        <v>51</v>
      </c>
      <c r="K931" s="7">
        <v>26</v>
      </c>
      <c r="L931" s="7" t="s">
        <v>16</v>
      </c>
      <c r="M931" s="7">
        <v>2</v>
      </c>
      <c r="N931" s="7">
        <v>3</v>
      </c>
      <c r="O931" s="6" t="s">
        <v>24</v>
      </c>
      <c r="P931" s="6" t="s">
        <v>120</v>
      </c>
      <c r="Q931" s="7">
        <v>51</v>
      </c>
      <c r="R931" s="7" t="b">
        <v>1</v>
      </c>
      <c r="S931" s="7" t="s">
        <v>19</v>
      </c>
      <c r="T931" s="7" t="b">
        <v>1</v>
      </c>
      <c r="U931" s="11">
        <v>53</v>
      </c>
      <c r="V931" s="11" t="s">
        <v>42</v>
      </c>
      <c r="W931" s="12">
        <v>1.6</v>
      </c>
      <c r="X931" s="12">
        <f t="shared" si="171"/>
        <v>1.3</v>
      </c>
      <c r="Y931" s="13"/>
      <c r="Z931" s="7">
        <f t="shared" si="174"/>
        <v>0</v>
      </c>
      <c r="AA931">
        <f t="shared" si="175"/>
        <v>10</v>
      </c>
      <c r="AB931">
        <f t="shared" si="176"/>
        <v>5</v>
      </c>
      <c r="AC931">
        <f t="shared" si="177"/>
        <v>5</v>
      </c>
      <c r="AD931" s="7">
        <f t="shared" si="178"/>
        <v>70</v>
      </c>
      <c r="AE931" s="7" t="str">
        <f t="shared" si="179"/>
        <v>HT Under 1.5 Goals</v>
      </c>
      <c r="AF931" s="14"/>
      <c r="AG931" s="14" t="str">
        <f t="shared" si="180"/>
        <v>HT Under 1.5 Goals</v>
      </c>
      <c r="AH931" s="14" t="str">
        <f t="shared" si="181"/>
        <v>WON</v>
      </c>
      <c r="AI931" s="14"/>
      <c r="AJ931" s="14" t="str">
        <f t="shared" si="172"/>
        <v>WON</v>
      </c>
      <c r="AL931" s="7" t="str">
        <f t="shared" si="182"/>
        <v>…</v>
      </c>
      <c r="AM931" s="21">
        <f t="shared" si="173"/>
        <v>78.537499999999994</v>
      </c>
    </row>
    <row r="932" spans="3:39">
      <c r="C932" t="s">
        <v>11</v>
      </c>
      <c r="D932" s="10" t="s">
        <v>294</v>
      </c>
      <c r="E932" s="6" t="s">
        <v>164</v>
      </c>
      <c r="F932" s="10" t="s">
        <v>834</v>
      </c>
      <c r="G932" s="7" t="s">
        <v>4</v>
      </c>
      <c r="H932" s="10" t="s">
        <v>420</v>
      </c>
      <c r="I932" s="7">
        <v>18</v>
      </c>
      <c r="J932" s="7">
        <v>57</v>
      </c>
      <c r="K932" s="7">
        <v>24</v>
      </c>
      <c r="L932" s="7" t="s">
        <v>16</v>
      </c>
      <c r="M932" s="7" t="s">
        <v>16</v>
      </c>
      <c r="N932" s="7">
        <v>6</v>
      </c>
      <c r="O932" s="6" t="s">
        <v>24</v>
      </c>
      <c r="P932" s="6" t="s">
        <v>47</v>
      </c>
      <c r="Q932" s="7" t="b">
        <v>1</v>
      </c>
      <c r="R932" s="7" t="b">
        <v>1</v>
      </c>
      <c r="S932" s="7" t="b">
        <v>1</v>
      </c>
      <c r="T932" s="7" t="b">
        <v>1</v>
      </c>
      <c r="U932" s="11">
        <v>33</v>
      </c>
      <c r="V932" s="11" t="s">
        <v>20</v>
      </c>
      <c r="W932" s="12">
        <v>1.55</v>
      </c>
      <c r="X932" s="12">
        <f t="shared" si="171"/>
        <v>1.3</v>
      </c>
      <c r="Y932" s="13"/>
      <c r="Z932" s="7">
        <f t="shared" si="174"/>
        <v>10</v>
      </c>
      <c r="AA932">
        <f t="shared" si="175"/>
        <v>10</v>
      </c>
      <c r="AB932">
        <f t="shared" si="176"/>
        <v>0</v>
      </c>
      <c r="AC932">
        <f t="shared" si="177"/>
        <v>10</v>
      </c>
      <c r="AD932" s="7">
        <f t="shared" si="178"/>
        <v>80</v>
      </c>
      <c r="AE932" s="7" t="str">
        <f t="shared" si="179"/>
        <v>HT Under 1.5 Goals</v>
      </c>
      <c r="AF932" s="14"/>
      <c r="AG932" s="14" t="str">
        <f t="shared" si="180"/>
        <v>HT Under 1.5 Goals</v>
      </c>
      <c r="AH932" s="14" t="str">
        <f t="shared" si="181"/>
        <v>WON</v>
      </c>
      <c r="AI932" s="14"/>
      <c r="AJ932" s="14" t="str">
        <f t="shared" si="172"/>
        <v>WON</v>
      </c>
      <c r="AL932" s="7" t="str">
        <f t="shared" si="182"/>
        <v>Prime</v>
      </c>
      <c r="AM932" s="21">
        <f t="shared" si="173"/>
        <v>71.8125</v>
      </c>
    </row>
    <row r="933" spans="3:39">
      <c r="C933" t="s">
        <v>11</v>
      </c>
      <c r="D933" s="10" t="s">
        <v>294</v>
      </c>
      <c r="E933" s="6" t="s">
        <v>164</v>
      </c>
      <c r="F933" s="10" t="s">
        <v>812</v>
      </c>
      <c r="G933" s="7" t="s">
        <v>4</v>
      </c>
      <c r="H933" s="10" t="s">
        <v>421</v>
      </c>
      <c r="I933" s="7">
        <v>19</v>
      </c>
      <c r="J933" s="7">
        <v>54</v>
      </c>
      <c r="K933" s="7">
        <v>27</v>
      </c>
      <c r="L933" s="7" t="s">
        <v>16</v>
      </c>
      <c r="M933" s="7" t="s">
        <v>16</v>
      </c>
      <c r="N933" s="7">
        <v>8</v>
      </c>
      <c r="O933" s="6" t="s">
        <v>24</v>
      </c>
      <c r="P933" s="6" t="s">
        <v>24</v>
      </c>
      <c r="Q933" s="7" t="b">
        <v>1</v>
      </c>
      <c r="R933" s="7" t="b">
        <v>1</v>
      </c>
      <c r="S933" s="7" t="b">
        <v>1</v>
      </c>
      <c r="T933" s="7" t="s">
        <v>19</v>
      </c>
      <c r="U933" s="11">
        <v>44</v>
      </c>
      <c r="V933" s="11" t="s">
        <v>48</v>
      </c>
      <c r="W933" s="12">
        <v>1.55</v>
      </c>
      <c r="X933" s="12">
        <f t="shared" si="171"/>
        <v>1.3</v>
      </c>
      <c r="Y933" s="13"/>
      <c r="Z933" s="7">
        <f t="shared" si="174"/>
        <v>10</v>
      </c>
      <c r="AA933">
        <f t="shared" si="175"/>
        <v>5</v>
      </c>
      <c r="AB933">
        <f t="shared" si="176"/>
        <v>0</v>
      </c>
      <c r="AC933">
        <f t="shared" si="177"/>
        <v>0</v>
      </c>
      <c r="AD933" s="7">
        <f t="shared" si="178"/>
        <v>65</v>
      </c>
      <c r="AE933" s="7" t="str">
        <f t="shared" si="179"/>
        <v>HT Under 1.5 Goals</v>
      </c>
      <c r="AF933" s="14"/>
      <c r="AG933" s="14" t="str">
        <f t="shared" si="180"/>
        <v>HT Under 1.5 Goals</v>
      </c>
      <c r="AH933" s="14" t="str">
        <f t="shared" si="181"/>
        <v>WON</v>
      </c>
      <c r="AI933" s="14"/>
      <c r="AJ933" s="14" t="str">
        <f t="shared" si="172"/>
        <v>WON</v>
      </c>
      <c r="AL933" s="7" t="str">
        <f t="shared" si="182"/>
        <v>Prime</v>
      </c>
      <c r="AM933" s="21">
        <f t="shared" si="173"/>
        <v>68.875</v>
      </c>
    </row>
    <row r="934" spans="3:39">
      <c r="C934" t="s">
        <v>11</v>
      </c>
      <c r="D934" s="10" t="s">
        <v>294</v>
      </c>
      <c r="E934" s="6" t="s">
        <v>164</v>
      </c>
      <c r="F934" s="10" t="s">
        <v>423</v>
      </c>
      <c r="G934" s="7" t="s">
        <v>4</v>
      </c>
      <c r="H934" s="10" t="s">
        <v>424</v>
      </c>
      <c r="I934" s="7">
        <v>25</v>
      </c>
      <c r="J934" s="7">
        <v>62</v>
      </c>
      <c r="K934" s="7">
        <v>13</v>
      </c>
      <c r="L934" s="7" t="s">
        <v>16</v>
      </c>
      <c r="M934" s="7">
        <v>1</v>
      </c>
      <c r="N934" s="7">
        <v>12</v>
      </c>
      <c r="O934" s="6" t="s">
        <v>24</v>
      </c>
      <c r="P934" s="6" t="s">
        <v>75</v>
      </c>
      <c r="Q934" s="7" t="b">
        <v>1</v>
      </c>
      <c r="R934" s="7" t="b">
        <v>1</v>
      </c>
      <c r="S934" s="7" t="s">
        <v>19</v>
      </c>
      <c r="T934" s="7" t="s">
        <v>19</v>
      </c>
      <c r="U934" s="11">
        <v>50</v>
      </c>
      <c r="V934" s="11" t="s">
        <v>20</v>
      </c>
      <c r="W934" s="12">
        <v>1.75</v>
      </c>
      <c r="X934" s="12">
        <f t="shared" si="171"/>
        <v>1.4</v>
      </c>
      <c r="Y934" s="13"/>
      <c r="Z934" s="7">
        <f t="shared" si="174"/>
        <v>10</v>
      </c>
      <c r="AA934">
        <f t="shared" si="175"/>
        <v>5</v>
      </c>
      <c r="AB934">
        <f t="shared" si="176"/>
        <v>5</v>
      </c>
      <c r="AC934">
        <f t="shared" si="177"/>
        <v>10</v>
      </c>
      <c r="AD934" s="7">
        <f t="shared" si="178"/>
        <v>80</v>
      </c>
      <c r="AE934" s="7" t="str">
        <f t="shared" si="179"/>
        <v>HT Under 1.5 Goals</v>
      </c>
      <c r="AF934" s="14"/>
      <c r="AG934" s="14" t="str">
        <f t="shared" si="180"/>
        <v>HT Under 1.5 Goals</v>
      </c>
      <c r="AH934" s="14" t="str">
        <f t="shared" si="181"/>
        <v>WON</v>
      </c>
      <c r="AI934" s="14"/>
      <c r="AJ934" s="14" t="str">
        <f t="shared" si="172"/>
        <v>WON</v>
      </c>
      <c r="AL934" s="7" t="str">
        <f t="shared" si="182"/>
        <v>…</v>
      </c>
      <c r="AM934" s="21">
        <f t="shared" si="173"/>
        <v>72.375</v>
      </c>
    </row>
    <row r="935" spans="3:39">
      <c r="C935" t="s">
        <v>11</v>
      </c>
      <c r="D935" s="10" t="s">
        <v>279</v>
      </c>
      <c r="E935" s="6" t="s">
        <v>872</v>
      </c>
      <c r="F935" s="10" t="s">
        <v>521</v>
      </c>
      <c r="G935" s="7" t="s">
        <v>4</v>
      </c>
      <c r="H935" s="10" t="s">
        <v>373</v>
      </c>
      <c r="I935" s="7">
        <v>21</v>
      </c>
      <c r="J935" s="7">
        <v>57</v>
      </c>
      <c r="K935" s="7">
        <v>22</v>
      </c>
      <c r="L935" s="7" t="s">
        <v>16</v>
      </c>
      <c r="M935" s="7" t="s">
        <v>16</v>
      </c>
      <c r="N935" s="7">
        <v>1</v>
      </c>
      <c r="O935" s="6" t="s">
        <v>47</v>
      </c>
      <c r="P935" s="6" t="s">
        <v>33</v>
      </c>
      <c r="Q935" s="7" t="b">
        <v>1</v>
      </c>
      <c r="R935" s="7" t="b">
        <v>1</v>
      </c>
      <c r="S935" s="7" t="b">
        <v>1</v>
      </c>
      <c r="T935" s="7" t="b">
        <v>1</v>
      </c>
      <c r="U935" s="11">
        <v>51</v>
      </c>
      <c r="V935" s="11" t="s">
        <v>42</v>
      </c>
      <c r="W935" s="12">
        <v>1.5</v>
      </c>
      <c r="X935" s="12">
        <f t="shared" si="171"/>
        <v>1.3</v>
      </c>
      <c r="Y935" s="13"/>
      <c r="Z935" s="7">
        <f t="shared" si="174"/>
        <v>10</v>
      </c>
      <c r="AA935">
        <f t="shared" si="175"/>
        <v>10</v>
      </c>
      <c r="AB935">
        <f t="shared" si="176"/>
        <v>5</v>
      </c>
      <c r="AC935">
        <f t="shared" si="177"/>
        <v>5</v>
      </c>
      <c r="AD935" s="7">
        <f t="shared" si="178"/>
        <v>80</v>
      </c>
      <c r="AE935" s="7" t="str">
        <f t="shared" si="179"/>
        <v>HT Under 1.5 Goals</v>
      </c>
      <c r="AF935" s="14"/>
      <c r="AG935" s="14" t="str">
        <f t="shared" si="180"/>
        <v>HT Under 1.5 Goals</v>
      </c>
      <c r="AH935" s="14" t="str">
        <f t="shared" si="181"/>
        <v>WON</v>
      </c>
      <c r="AI935" s="14"/>
      <c r="AJ935" s="14" t="str">
        <f t="shared" si="172"/>
        <v>WON</v>
      </c>
      <c r="AL935" s="7" t="str">
        <f t="shared" si="182"/>
        <v>Prime</v>
      </c>
      <c r="AM935" s="21">
        <f t="shared" si="173"/>
        <v>87.012500000000003</v>
      </c>
    </row>
    <row r="936" spans="3:39">
      <c r="D936" s="10" t="s">
        <v>438</v>
      </c>
      <c r="E936" s="6" t="s">
        <v>874</v>
      </c>
      <c r="F936" s="10" t="s">
        <v>1027</v>
      </c>
      <c r="G936" s="7" t="s">
        <v>4</v>
      </c>
      <c r="H936" s="10" t="s">
        <v>1202</v>
      </c>
      <c r="I936" s="7">
        <v>35</v>
      </c>
      <c r="J936" s="7">
        <v>44</v>
      </c>
      <c r="K936" s="7">
        <v>21</v>
      </c>
      <c r="L936" s="7" t="s">
        <v>16</v>
      </c>
      <c r="M936" s="7">
        <v>1</v>
      </c>
      <c r="N936" s="7">
        <v>14</v>
      </c>
      <c r="O936" s="6" t="s">
        <v>24</v>
      </c>
      <c r="P936" s="6" t="s">
        <v>24</v>
      </c>
      <c r="Q936" s="7">
        <v>44</v>
      </c>
      <c r="R936" s="7" t="b">
        <v>1</v>
      </c>
      <c r="S936" s="7" t="s">
        <v>19</v>
      </c>
      <c r="T936" s="7" t="s">
        <v>19</v>
      </c>
      <c r="U936" s="11">
        <v>57</v>
      </c>
      <c r="V936" s="11" t="s">
        <v>20</v>
      </c>
      <c r="W936" s="12">
        <v>1.7</v>
      </c>
      <c r="X936" s="12">
        <f t="shared" si="171"/>
        <v>1.35</v>
      </c>
      <c r="Y936" s="13"/>
      <c r="Z936" s="7">
        <f t="shared" si="174"/>
        <v>0</v>
      </c>
      <c r="AA936">
        <f t="shared" si="175"/>
        <v>5</v>
      </c>
      <c r="AB936">
        <f t="shared" si="176"/>
        <v>5</v>
      </c>
      <c r="AC936">
        <f t="shared" si="177"/>
        <v>10</v>
      </c>
      <c r="AD936" s="7">
        <f t="shared" si="178"/>
        <v>70</v>
      </c>
      <c r="AE936" s="7" t="str">
        <f t="shared" si="179"/>
        <v>HT Under 1.5 Goals</v>
      </c>
      <c r="AF936" s="14"/>
      <c r="AG936" s="14" t="str">
        <f t="shared" si="180"/>
        <v>HT Under 1.5 Goals</v>
      </c>
      <c r="AH936" s="14" t="str">
        <f t="shared" si="181"/>
        <v>WON</v>
      </c>
      <c r="AI936" s="14"/>
      <c r="AJ936" s="14" t="str">
        <f t="shared" si="172"/>
        <v>WON</v>
      </c>
      <c r="AL936" s="7" t="str">
        <f t="shared" si="182"/>
        <v>…</v>
      </c>
      <c r="AM936" s="21">
        <f t="shared" si="173"/>
        <v>52.4</v>
      </c>
    </row>
    <row r="937" spans="3:39">
      <c r="D937" s="10" t="s">
        <v>443</v>
      </c>
      <c r="E937" s="6" t="s">
        <v>874</v>
      </c>
      <c r="F937" s="10" t="s">
        <v>1203</v>
      </c>
      <c r="G937" s="7" t="s">
        <v>4</v>
      </c>
      <c r="H937" s="10" t="s">
        <v>1204</v>
      </c>
      <c r="I937" s="7">
        <v>20</v>
      </c>
      <c r="J937" s="7">
        <v>51</v>
      </c>
      <c r="K937" s="7">
        <v>29</v>
      </c>
      <c r="L937" s="7" t="s">
        <v>16</v>
      </c>
      <c r="M937" s="7">
        <v>1</v>
      </c>
      <c r="N937" s="7">
        <v>9</v>
      </c>
      <c r="O937" s="6" t="s">
        <v>297</v>
      </c>
      <c r="P937" s="6" t="s">
        <v>278</v>
      </c>
      <c r="Q937" s="7">
        <v>51</v>
      </c>
      <c r="R937" s="7" t="b">
        <v>1</v>
      </c>
      <c r="S937" s="7" t="s">
        <v>19</v>
      </c>
      <c r="T937" s="7" t="s">
        <v>19</v>
      </c>
      <c r="U937" s="11">
        <v>33</v>
      </c>
      <c r="V937" s="11" t="s">
        <v>48</v>
      </c>
      <c r="W937" s="12">
        <v>1.6</v>
      </c>
      <c r="X937" s="12">
        <f t="shared" si="171"/>
        <v>1.3</v>
      </c>
      <c r="Y937" s="13"/>
      <c r="Z937" s="7">
        <f t="shared" si="174"/>
        <v>0</v>
      </c>
      <c r="AA937">
        <f t="shared" si="175"/>
        <v>5</v>
      </c>
      <c r="AB937">
        <f t="shared" si="176"/>
        <v>0</v>
      </c>
      <c r="AC937">
        <f t="shared" si="177"/>
        <v>0</v>
      </c>
      <c r="AD937" s="7">
        <f t="shared" si="178"/>
        <v>55</v>
      </c>
      <c r="AE937" s="7" t="str">
        <f t="shared" si="179"/>
        <v>HT Over 0.5 Goals</v>
      </c>
      <c r="AF937" s="14"/>
      <c r="AG937" s="14" t="str">
        <f t="shared" si="180"/>
        <v>HT Over 0.5 Goals</v>
      </c>
      <c r="AH937" s="14" t="str">
        <f t="shared" si="181"/>
        <v>WON</v>
      </c>
      <c r="AI937" s="14"/>
      <c r="AJ937" s="14" t="str">
        <f t="shared" si="172"/>
        <v>WON</v>
      </c>
      <c r="AL937" s="7" t="str">
        <f t="shared" si="182"/>
        <v>…</v>
      </c>
      <c r="AM937" s="21">
        <f t="shared" si="173"/>
        <v>61.9375</v>
      </c>
    </row>
    <row r="938" spans="3:39">
      <c r="C938" t="s">
        <v>11</v>
      </c>
      <c r="D938" s="10" t="s">
        <v>97</v>
      </c>
      <c r="E938" s="6" t="s">
        <v>176</v>
      </c>
      <c r="F938" s="10" t="s">
        <v>1205</v>
      </c>
      <c r="G938" s="7" t="s">
        <v>4</v>
      </c>
      <c r="H938" s="10" t="s">
        <v>581</v>
      </c>
      <c r="I938" s="7">
        <v>21</v>
      </c>
      <c r="J938" s="7">
        <v>50</v>
      </c>
      <c r="K938" s="7">
        <v>29</v>
      </c>
      <c r="L938" s="7" t="s">
        <v>16</v>
      </c>
      <c r="M938" s="7" t="s">
        <v>16</v>
      </c>
      <c r="N938" s="7">
        <v>8</v>
      </c>
      <c r="O938" s="6" t="s">
        <v>120</v>
      </c>
      <c r="P938" s="6" t="s">
        <v>69</v>
      </c>
      <c r="Q938" s="7">
        <v>50</v>
      </c>
      <c r="R938" s="7" t="b">
        <v>1</v>
      </c>
      <c r="S938" s="7" t="b">
        <v>1</v>
      </c>
      <c r="T938" s="7" t="s">
        <v>19</v>
      </c>
      <c r="U938" s="11">
        <v>67</v>
      </c>
      <c r="V938" s="11" t="s">
        <v>20</v>
      </c>
      <c r="W938" s="12">
        <v>1.5</v>
      </c>
      <c r="X938" s="12">
        <f t="shared" si="171"/>
        <v>1.3</v>
      </c>
      <c r="Y938" s="13"/>
      <c r="Z938" s="7">
        <f t="shared" si="174"/>
        <v>0</v>
      </c>
      <c r="AA938">
        <f t="shared" si="175"/>
        <v>5</v>
      </c>
      <c r="AB938">
        <f t="shared" si="176"/>
        <v>10</v>
      </c>
      <c r="AC938">
        <f t="shared" si="177"/>
        <v>10</v>
      </c>
      <c r="AD938" s="7">
        <f t="shared" si="178"/>
        <v>75</v>
      </c>
      <c r="AE938" s="7" t="str">
        <f t="shared" si="179"/>
        <v>HT Under 1.5 Goals</v>
      </c>
      <c r="AF938" s="14"/>
      <c r="AG938" s="14" t="str">
        <f t="shared" si="180"/>
        <v>HT Under 1.5 Goals</v>
      </c>
      <c r="AH938" s="14" t="str">
        <f t="shared" si="181"/>
        <v>WON</v>
      </c>
      <c r="AI938" s="14"/>
      <c r="AJ938" s="14" t="str">
        <f t="shared" si="172"/>
        <v>WON</v>
      </c>
      <c r="AL938" s="7" t="str">
        <f t="shared" si="182"/>
        <v>…</v>
      </c>
      <c r="AM938" s="21">
        <f t="shared" si="173"/>
        <v>81.025000000000006</v>
      </c>
    </row>
    <row r="939" spans="3:39">
      <c r="F939" s="10"/>
      <c r="G939" s="7"/>
      <c r="H939" s="10"/>
      <c r="I939" s="7"/>
      <c r="J939" s="7"/>
      <c r="K939" s="7"/>
      <c r="L939" s="7"/>
      <c r="M939" s="7"/>
      <c r="N939" s="7"/>
      <c r="O939" s="6"/>
      <c r="P939" s="6"/>
      <c r="Q939" s="7"/>
      <c r="R939" s="7"/>
      <c r="S939" s="7"/>
      <c r="T939" s="7"/>
      <c r="U939" s="11"/>
      <c r="V939" s="11"/>
      <c r="W939" s="12"/>
      <c r="X939" s="12">
        <f t="shared" si="171"/>
        <v>1.25</v>
      </c>
      <c r="Y939" s="13"/>
      <c r="Z939" s="7">
        <f t="shared" si="174"/>
        <v>0</v>
      </c>
      <c r="AA939">
        <f t="shared" si="175"/>
        <v>10</v>
      </c>
      <c r="AB939">
        <f t="shared" si="176"/>
        <v>0</v>
      </c>
      <c r="AC939">
        <f t="shared" si="177"/>
        <v>0</v>
      </c>
      <c r="AD939" s="7">
        <f t="shared" si="178"/>
        <v>60</v>
      </c>
      <c r="AE939" s="7" t="str">
        <f t="shared" si="179"/>
        <v>HT Under 1.5 Goals</v>
      </c>
      <c r="AF939" s="14"/>
      <c r="AG939" s="14" t="str">
        <f t="shared" si="180"/>
        <v>HT Over 0.5 Goals</v>
      </c>
      <c r="AH939" s="14" t="str">
        <f t="shared" si="181"/>
        <v>LOST</v>
      </c>
      <c r="AI939" s="14"/>
      <c r="AJ939" s="14" t="str">
        <f t="shared" si="172"/>
        <v>LOST</v>
      </c>
      <c r="AL939" s="7" t="str">
        <f t="shared" si="182"/>
        <v>…</v>
      </c>
      <c r="AM939" s="21">
        <f t="shared" si="173"/>
        <v>55</v>
      </c>
    </row>
    <row r="940" spans="3:39">
      <c r="C940" s="2" t="s">
        <v>1276</v>
      </c>
      <c r="F940" s="10"/>
      <c r="G940" s="7"/>
      <c r="H940" s="10"/>
      <c r="I940" s="7"/>
      <c r="J940" s="7"/>
      <c r="K940" s="7"/>
      <c r="L940" s="7"/>
      <c r="M940" s="7"/>
      <c r="N940" s="7"/>
      <c r="O940" s="6"/>
      <c r="P940" s="6"/>
      <c r="Q940" s="7"/>
      <c r="R940" s="7"/>
      <c r="S940" s="7"/>
      <c r="T940" s="7"/>
      <c r="U940" s="11"/>
      <c r="V940" s="11"/>
      <c r="W940" s="12"/>
      <c r="X940" s="12">
        <f t="shared" si="171"/>
        <v>1.25</v>
      </c>
      <c r="Y940" s="13"/>
      <c r="Z940" s="7">
        <f t="shared" si="174"/>
        <v>0</v>
      </c>
      <c r="AA940">
        <f t="shared" si="175"/>
        <v>10</v>
      </c>
      <c r="AB940">
        <f t="shared" si="176"/>
        <v>0</v>
      </c>
      <c r="AC940">
        <f t="shared" si="177"/>
        <v>0</v>
      </c>
      <c r="AD940" s="7">
        <f t="shared" si="178"/>
        <v>60</v>
      </c>
      <c r="AE940" s="7" t="str">
        <f t="shared" si="179"/>
        <v>HT Under 1.5 Goals</v>
      </c>
      <c r="AF940" s="14"/>
      <c r="AG940" s="14" t="str">
        <f t="shared" si="180"/>
        <v>HT Over 0.5 Goals</v>
      </c>
      <c r="AH940" s="14" t="str">
        <f t="shared" si="181"/>
        <v>LOST</v>
      </c>
      <c r="AI940" s="14"/>
      <c r="AJ940" s="14" t="str">
        <f t="shared" si="172"/>
        <v>LOST</v>
      </c>
      <c r="AL940" s="7" t="str">
        <f t="shared" si="182"/>
        <v>…</v>
      </c>
      <c r="AM940" s="21">
        <f t="shared" si="173"/>
        <v>55</v>
      </c>
    </row>
    <row r="941" spans="3:39">
      <c r="C941" t="s">
        <v>11</v>
      </c>
      <c r="D941" s="10" t="s">
        <v>58</v>
      </c>
      <c r="E941" s="6" t="s">
        <v>1206</v>
      </c>
      <c r="F941" s="10" t="s">
        <v>467</v>
      </c>
      <c r="G941" s="7" t="s">
        <v>4</v>
      </c>
      <c r="H941" s="10" t="s">
        <v>783</v>
      </c>
      <c r="I941" s="7">
        <v>18</v>
      </c>
      <c r="J941" s="7">
        <v>53</v>
      </c>
      <c r="K941" s="7">
        <v>28</v>
      </c>
      <c r="L941" s="7" t="s">
        <v>16</v>
      </c>
      <c r="M941" s="7">
        <v>2</v>
      </c>
      <c r="N941" s="7">
        <v>10</v>
      </c>
      <c r="O941" s="6" t="s">
        <v>96</v>
      </c>
      <c r="P941" s="6" t="s">
        <v>298</v>
      </c>
      <c r="Q941" s="7" t="b">
        <v>1</v>
      </c>
      <c r="R941" s="7" t="b">
        <v>1</v>
      </c>
      <c r="S941" s="7" t="s">
        <v>19</v>
      </c>
      <c r="T941" s="7" t="s">
        <v>19</v>
      </c>
      <c r="U941" s="11">
        <v>66</v>
      </c>
      <c r="V941" s="11" t="s">
        <v>20</v>
      </c>
      <c r="W941" s="12">
        <v>1.6</v>
      </c>
      <c r="X941" s="12">
        <f t="shared" si="171"/>
        <v>1.3</v>
      </c>
      <c r="Y941" s="13"/>
      <c r="Z941" s="7">
        <f t="shared" si="174"/>
        <v>10</v>
      </c>
      <c r="AA941">
        <f t="shared" si="175"/>
        <v>5</v>
      </c>
      <c r="AB941">
        <f t="shared" si="176"/>
        <v>10</v>
      </c>
      <c r="AC941">
        <f t="shared" si="177"/>
        <v>10</v>
      </c>
      <c r="AD941" s="7">
        <f t="shared" si="178"/>
        <v>85</v>
      </c>
      <c r="AE941" s="7" t="str">
        <f t="shared" si="179"/>
        <v>HT Under 1.5 Goals</v>
      </c>
      <c r="AF941" s="14"/>
      <c r="AG941" s="14" t="str">
        <f t="shared" si="180"/>
        <v>HT Over 0.5 Goals</v>
      </c>
      <c r="AH941" s="14" t="str">
        <f t="shared" si="181"/>
        <v>LOST</v>
      </c>
      <c r="AI941" s="14"/>
      <c r="AJ941" s="14" t="str">
        <f t="shared" si="172"/>
        <v>LOST</v>
      </c>
      <c r="AL941" s="7" t="str">
        <f t="shared" si="182"/>
        <v>Prime</v>
      </c>
      <c r="AM941" s="21">
        <f t="shared" si="173"/>
        <v>74.762500000000003</v>
      </c>
    </row>
    <row r="942" spans="3:39">
      <c r="C942" t="s">
        <v>11</v>
      </c>
      <c r="D942" s="10" t="s">
        <v>471</v>
      </c>
      <c r="E942" s="6" t="s">
        <v>35</v>
      </c>
      <c r="F942" s="10" t="s">
        <v>818</v>
      </c>
      <c r="G942" s="7" t="s">
        <v>4</v>
      </c>
      <c r="H942" s="10" t="s">
        <v>1207</v>
      </c>
      <c r="I942" s="7">
        <v>19</v>
      </c>
      <c r="J942" s="7">
        <v>65</v>
      </c>
      <c r="K942" s="7">
        <v>17</v>
      </c>
      <c r="L942" s="7" t="s">
        <v>16</v>
      </c>
      <c r="M942" s="7">
        <v>2</v>
      </c>
      <c r="N942" s="7">
        <v>2</v>
      </c>
      <c r="O942" s="6" t="s">
        <v>24</v>
      </c>
      <c r="P942" s="6" t="s">
        <v>24</v>
      </c>
      <c r="Q942" s="7" t="b">
        <v>1</v>
      </c>
      <c r="R942" s="7" t="b">
        <v>1</v>
      </c>
      <c r="S942" s="7" t="s">
        <v>19</v>
      </c>
      <c r="T942" s="7" t="b">
        <v>1</v>
      </c>
      <c r="U942" s="11">
        <v>60</v>
      </c>
      <c r="V942" s="11" t="s">
        <v>48</v>
      </c>
      <c r="W942" s="12">
        <v>1.55</v>
      </c>
      <c r="X942" s="12">
        <f t="shared" si="171"/>
        <v>1.3</v>
      </c>
      <c r="Y942" s="13"/>
      <c r="Z942" s="7">
        <f t="shared" si="174"/>
        <v>10</v>
      </c>
      <c r="AA942">
        <f t="shared" si="175"/>
        <v>10</v>
      </c>
      <c r="AB942">
        <f t="shared" si="176"/>
        <v>5</v>
      </c>
      <c r="AC942">
        <f t="shared" si="177"/>
        <v>0</v>
      </c>
      <c r="AD942" s="7">
        <f t="shared" si="178"/>
        <v>75</v>
      </c>
      <c r="AE942" s="7" t="str">
        <f t="shared" si="179"/>
        <v>HT Under 1.5 Goals</v>
      </c>
      <c r="AF942" s="14"/>
      <c r="AG942" s="14" t="str">
        <f t="shared" si="180"/>
        <v>HT Under 1.5 Goals</v>
      </c>
      <c r="AH942" s="14" t="str">
        <f t="shared" si="181"/>
        <v>WON</v>
      </c>
      <c r="AI942" s="14"/>
      <c r="AJ942" s="14" t="str">
        <f t="shared" si="172"/>
        <v>WON</v>
      </c>
      <c r="AL942" s="7" t="str">
        <f t="shared" si="182"/>
        <v>Prime</v>
      </c>
      <c r="AM942" s="21">
        <f t="shared" si="173"/>
        <v>85.3125</v>
      </c>
    </row>
    <row r="943" spans="3:39">
      <c r="C943" t="s">
        <v>11</v>
      </c>
      <c r="D943" s="10" t="s">
        <v>146</v>
      </c>
      <c r="E943" s="6" t="s">
        <v>39</v>
      </c>
      <c r="F943" s="10" t="s">
        <v>748</v>
      </c>
      <c r="G943" s="7" t="s">
        <v>4</v>
      </c>
      <c r="H943" s="10" t="s">
        <v>535</v>
      </c>
      <c r="I943" s="7">
        <v>21</v>
      </c>
      <c r="J943" s="7">
        <v>56</v>
      </c>
      <c r="K943" s="7">
        <v>23</v>
      </c>
      <c r="L943" s="7" t="s">
        <v>16</v>
      </c>
      <c r="M943" s="7" t="s">
        <v>16</v>
      </c>
      <c r="N943" s="7">
        <v>2</v>
      </c>
      <c r="O943" s="6" t="s">
        <v>69</v>
      </c>
      <c r="P943" s="6" t="s">
        <v>96</v>
      </c>
      <c r="Q943" s="7" t="b">
        <v>1</v>
      </c>
      <c r="R943" s="7" t="b">
        <v>1</v>
      </c>
      <c r="S943" s="7" t="b">
        <v>1</v>
      </c>
      <c r="T943" s="7" t="b">
        <v>1</v>
      </c>
      <c r="U943" s="11">
        <v>51</v>
      </c>
      <c r="V943" s="11" t="s">
        <v>48</v>
      </c>
      <c r="W943" s="12">
        <v>1.5</v>
      </c>
      <c r="X943" s="12">
        <f t="shared" si="171"/>
        <v>1.3</v>
      </c>
      <c r="Y943" s="13"/>
      <c r="Z943" s="7">
        <f t="shared" si="174"/>
        <v>10</v>
      </c>
      <c r="AA943">
        <f t="shared" si="175"/>
        <v>10</v>
      </c>
      <c r="AB943">
        <f t="shared" si="176"/>
        <v>5</v>
      </c>
      <c r="AC943">
        <f t="shared" si="177"/>
        <v>0</v>
      </c>
      <c r="AD943" s="7">
        <f t="shared" si="178"/>
        <v>75</v>
      </c>
      <c r="AE943" s="7" t="str">
        <f t="shared" si="179"/>
        <v>HT Under 1.5 Goals</v>
      </c>
      <c r="AF943" s="14"/>
      <c r="AG943" s="14" t="str">
        <f t="shared" si="180"/>
        <v>HT Over 0.5 Goals</v>
      </c>
      <c r="AH943" s="14" t="str">
        <f t="shared" si="181"/>
        <v>LOST</v>
      </c>
      <c r="AI943" s="14"/>
      <c r="AJ943" s="14" t="str">
        <f t="shared" si="172"/>
        <v>LOST</v>
      </c>
      <c r="AL943" s="7" t="str">
        <f t="shared" si="182"/>
        <v>Prime</v>
      </c>
      <c r="AM943" s="21">
        <f t="shared" si="173"/>
        <v>85.7</v>
      </c>
    </row>
    <row r="944" spans="3:39">
      <c r="C944" t="s">
        <v>11</v>
      </c>
      <c r="D944" s="10" t="s">
        <v>146</v>
      </c>
      <c r="E944" s="6" t="s">
        <v>39</v>
      </c>
      <c r="F944" s="10" t="s">
        <v>749</v>
      </c>
      <c r="G944" s="7" t="s">
        <v>4</v>
      </c>
      <c r="H944" s="10" t="s">
        <v>150</v>
      </c>
      <c r="I944" s="7">
        <v>23</v>
      </c>
      <c r="J944" s="7">
        <v>58</v>
      </c>
      <c r="K944" s="7">
        <v>20</v>
      </c>
      <c r="L944" s="7" t="s">
        <v>16</v>
      </c>
      <c r="M944" s="7" t="s">
        <v>16</v>
      </c>
      <c r="N944" s="7">
        <v>3</v>
      </c>
      <c r="O944" s="6" t="s">
        <v>24</v>
      </c>
      <c r="P944" s="6" t="s">
        <v>75</v>
      </c>
      <c r="Q944" s="7" t="b">
        <v>1</v>
      </c>
      <c r="R944" s="7" t="b">
        <v>1</v>
      </c>
      <c r="S944" s="7" t="b">
        <v>1</v>
      </c>
      <c r="T944" s="7" t="b">
        <v>1</v>
      </c>
      <c r="U944" s="11">
        <v>56</v>
      </c>
      <c r="V944" s="11" t="s">
        <v>20</v>
      </c>
      <c r="W944" s="12">
        <v>1.55</v>
      </c>
      <c r="X944" s="12">
        <f t="shared" si="171"/>
        <v>1.3</v>
      </c>
      <c r="Y944" s="13"/>
      <c r="Z944" s="7">
        <f t="shared" si="174"/>
        <v>10</v>
      </c>
      <c r="AA944">
        <f t="shared" si="175"/>
        <v>10</v>
      </c>
      <c r="AB944">
        <f t="shared" si="176"/>
        <v>5</v>
      </c>
      <c r="AC944">
        <f t="shared" si="177"/>
        <v>10</v>
      </c>
      <c r="AD944" s="7">
        <f t="shared" si="178"/>
        <v>85</v>
      </c>
      <c r="AE944" s="7" t="str">
        <f t="shared" si="179"/>
        <v>HT Under 1.5 Goals</v>
      </c>
      <c r="AF944" s="14"/>
      <c r="AG944" s="14" t="str">
        <f t="shared" si="180"/>
        <v>HT Under 1.5 Goals</v>
      </c>
      <c r="AH944" s="14" t="str">
        <f t="shared" si="181"/>
        <v>WON</v>
      </c>
      <c r="AI944" s="14"/>
      <c r="AJ944" s="14" t="str">
        <f t="shared" si="172"/>
        <v>WON</v>
      </c>
      <c r="AL944" s="7" t="str">
        <f t="shared" si="182"/>
        <v>Prime</v>
      </c>
      <c r="AM944" s="21">
        <f t="shared" si="173"/>
        <v>86.325000000000003</v>
      </c>
    </row>
    <row r="945" spans="3:39">
      <c r="C945" t="s">
        <v>11</v>
      </c>
      <c r="D945" s="10" t="s">
        <v>58</v>
      </c>
      <c r="E945" s="6" t="s">
        <v>39</v>
      </c>
      <c r="F945" s="10" t="s">
        <v>775</v>
      </c>
      <c r="G945" s="7" t="s">
        <v>4</v>
      </c>
      <c r="H945" s="10" t="s">
        <v>918</v>
      </c>
      <c r="I945" s="7">
        <v>16</v>
      </c>
      <c r="J945" s="7">
        <v>57</v>
      </c>
      <c r="K945" s="7">
        <v>27</v>
      </c>
      <c r="L945" s="7" t="s">
        <v>16</v>
      </c>
      <c r="M945" s="7" t="s">
        <v>16</v>
      </c>
      <c r="N945" s="7">
        <v>11</v>
      </c>
      <c r="O945" s="6" t="s">
        <v>47</v>
      </c>
      <c r="P945" s="6" t="s">
        <v>69</v>
      </c>
      <c r="Q945" s="7" t="b">
        <v>1</v>
      </c>
      <c r="R945" s="7" t="b">
        <v>1</v>
      </c>
      <c r="S945" s="7" t="b">
        <v>1</v>
      </c>
      <c r="T945" s="7" t="s">
        <v>19</v>
      </c>
      <c r="U945" s="11">
        <v>63</v>
      </c>
      <c r="V945" s="11" t="s">
        <v>20</v>
      </c>
      <c r="W945" s="12">
        <v>1.65</v>
      </c>
      <c r="X945" s="12">
        <f t="shared" si="171"/>
        <v>1.35</v>
      </c>
      <c r="Y945" s="13"/>
      <c r="Z945" s="7">
        <f t="shared" si="174"/>
        <v>10</v>
      </c>
      <c r="AA945">
        <f t="shared" si="175"/>
        <v>5</v>
      </c>
      <c r="AB945">
        <f t="shared" si="176"/>
        <v>10</v>
      </c>
      <c r="AC945">
        <f t="shared" si="177"/>
        <v>10</v>
      </c>
      <c r="AD945" s="7">
        <f t="shared" si="178"/>
        <v>85</v>
      </c>
      <c r="AE945" s="7" t="str">
        <f t="shared" si="179"/>
        <v>HT Under 1.5 Goals</v>
      </c>
      <c r="AF945" s="14"/>
      <c r="AG945" s="14" t="str">
        <f t="shared" si="180"/>
        <v>HT Under 1.5 Goals</v>
      </c>
      <c r="AH945" s="14" t="str">
        <f t="shared" si="181"/>
        <v>WON</v>
      </c>
      <c r="AI945" s="14"/>
      <c r="AJ945" s="14" t="str">
        <f t="shared" si="172"/>
        <v>WON</v>
      </c>
      <c r="AL945" s="7" t="str">
        <f t="shared" si="182"/>
        <v>…</v>
      </c>
      <c r="AM945" s="21">
        <f t="shared" si="173"/>
        <v>79.412499999999994</v>
      </c>
    </row>
    <row r="946" spans="3:39">
      <c r="C946" t="s">
        <v>11</v>
      </c>
      <c r="D946" s="10" t="s">
        <v>58</v>
      </c>
      <c r="E946" s="6" t="s">
        <v>39</v>
      </c>
      <c r="F946" s="10" t="s">
        <v>1208</v>
      </c>
      <c r="G946" s="7" t="s">
        <v>4</v>
      </c>
      <c r="H946" s="10" t="s">
        <v>774</v>
      </c>
      <c r="I946" s="7">
        <v>22</v>
      </c>
      <c r="J946" s="7">
        <v>55</v>
      </c>
      <c r="K946" s="7">
        <v>23</v>
      </c>
      <c r="L946" s="7" t="s">
        <v>16</v>
      </c>
      <c r="M946" s="7" t="s">
        <v>16</v>
      </c>
      <c r="N946" s="7">
        <v>1</v>
      </c>
      <c r="O946" s="6" t="s">
        <v>24</v>
      </c>
      <c r="P946" s="6" t="s">
        <v>96</v>
      </c>
      <c r="Q946" s="7" t="b">
        <v>1</v>
      </c>
      <c r="R946" s="7" t="b">
        <v>1</v>
      </c>
      <c r="S946" s="7" t="b">
        <v>1</v>
      </c>
      <c r="T946" s="7" t="b">
        <v>1</v>
      </c>
      <c r="U946" s="11">
        <v>69</v>
      </c>
      <c r="V946" s="11" t="s">
        <v>20</v>
      </c>
      <c r="W946" s="12">
        <v>1.7</v>
      </c>
      <c r="X946" s="12">
        <f t="shared" si="171"/>
        <v>1.35</v>
      </c>
      <c r="Y946" s="13"/>
      <c r="Z946" s="7">
        <f t="shared" si="174"/>
        <v>10</v>
      </c>
      <c r="AA946">
        <f t="shared" si="175"/>
        <v>10</v>
      </c>
      <c r="AB946">
        <f t="shared" si="176"/>
        <v>10</v>
      </c>
      <c r="AC946">
        <f t="shared" si="177"/>
        <v>10</v>
      </c>
      <c r="AD946" s="7">
        <f t="shared" si="178"/>
        <v>90</v>
      </c>
      <c r="AE946" s="7" t="str">
        <f t="shared" si="179"/>
        <v>HT Under 1.5 Goals</v>
      </c>
      <c r="AF946" s="14"/>
      <c r="AG946" s="14" t="str">
        <f t="shared" si="180"/>
        <v>HT Under 1.5 Goals</v>
      </c>
      <c r="AH946" s="14" t="str">
        <f t="shared" si="181"/>
        <v>WON</v>
      </c>
      <c r="AI946" s="14"/>
      <c r="AJ946" s="14" t="str">
        <f t="shared" si="172"/>
        <v>WON</v>
      </c>
      <c r="AL946" s="7" t="str">
        <f t="shared" si="182"/>
        <v>…</v>
      </c>
      <c r="AM946" s="21">
        <f t="shared" si="173"/>
        <v>89.987499999999997</v>
      </c>
    </row>
    <row r="947" spans="3:39">
      <c r="C947" t="s">
        <v>11</v>
      </c>
      <c r="D947" s="10" t="s">
        <v>58</v>
      </c>
      <c r="E947" s="6" t="s">
        <v>39</v>
      </c>
      <c r="F947" s="10" t="s">
        <v>482</v>
      </c>
      <c r="G947" s="7" t="s">
        <v>4</v>
      </c>
      <c r="H947" s="10" t="s">
        <v>903</v>
      </c>
      <c r="I947" s="7">
        <v>13</v>
      </c>
      <c r="J947" s="7">
        <v>49</v>
      </c>
      <c r="K947" s="7">
        <v>37</v>
      </c>
      <c r="L947" s="7" t="s">
        <v>16</v>
      </c>
      <c r="M947" s="7">
        <v>2</v>
      </c>
      <c r="N947" s="7">
        <v>24</v>
      </c>
      <c r="O947" s="6" t="s">
        <v>120</v>
      </c>
      <c r="P947" s="6" t="s">
        <v>96</v>
      </c>
      <c r="Q947" s="7">
        <v>49</v>
      </c>
      <c r="R947" s="7" t="b">
        <v>1</v>
      </c>
      <c r="S947" s="7" t="s">
        <v>19</v>
      </c>
      <c r="T947" s="7" t="s">
        <v>19</v>
      </c>
      <c r="U947" s="11">
        <v>56</v>
      </c>
      <c r="V947" s="11" t="s">
        <v>20</v>
      </c>
      <c r="W947" s="12">
        <v>1.6</v>
      </c>
      <c r="X947" s="12">
        <f t="shared" si="171"/>
        <v>1.3</v>
      </c>
      <c r="Y947" s="13"/>
      <c r="Z947" s="7">
        <f t="shared" si="174"/>
        <v>0</v>
      </c>
      <c r="AA947">
        <f t="shared" si="175"/>
        <v>0</v>
      </c>
      <c r="AB947">
        <f t="shared" si="176"/>
        <v>5</v>
      </c>
      <c r="AC947">
        <f t="shared" si="177"/>
        <v>10</v>
      </c>
      <c r="AD947" s="7">
        <f t="shared" si="178"/>
        <v>65</v>
      </c>
      <c r="AE947" s="7" t="str">
        <f t="shared" si="179"/>
        <v>HT Under 1.5 Goals</v>
      </c>
      <c r="AF947" s="14"/>
      <c r="AG947" s="14" t="str">
        <f t="shared" si="180"/>
        <v>HT Under 1.5 Goals</v>
      </c>
      <c r="AH947" s="14" t="str">
        <f t="shared" si="181"/>
        <v>WON</v>
      </c>
      <c r="AI947" s="14"/>
      <c r="AJ947" s="14" t="str">
        <f t="shared" si="172"/>
        <v>WON</v>
      </c>
      <c r="AL947" s="7" t="str">
        <f t="shared" si="182"/>
        <v>…</v>
      </c>
      <c r="AM947" s="21">
        <f t="shared" si="173"/>
        <v>51.2</v>
      </c>
    </row>
    <row r="948" spans="3:39">
      <c r="D948" s="10" t="s">
        <v>517</v>
      </c>
      <c r="E948" s="6" t="s">
        <v>39</v>
      </c>
      <c r="F948" s="10" t="s">
        <v>1209</v>
      </c>
      <c r="G948" s="7" t="s">
        <v>4</v>
      </c>
      <c r="H948" s="10" t="s">
        <v>770</v>
      </c>
      <c r="I948" s="7">
        <v>24</v>
      </c>
      <c r="J948" s="7">
        <v>43</v>
      </c>
      <c r="K948" s="7">
        <v>33</v>
      </c>
      <c r="L948" s="7" t="s">
        <v>16</v>
      </c>
      <c r="M948" s="7">
        <v>2</v>
      </c>
      <c r="N948" s="7">
        <v>9</v>
      </c>
      <c r="O948" s="6" t="s">
        <v>299</v>
      </c>
      <c r="P948" s="6" t="s">
        <v>299</v>
      </c>
      <c r="Q948" s="7">
        <v>43</v>
      </c>
      <c r="R948" s="7" t="b">
        <v>1</v>
      </c>
      <c r="S948" s="7" t="s">
        <v>19</v>
      </c>
      <c r="T948" s="7" t="s">
        <v>19</v>
      </c>
      <c r="U948" s="11">
        <v>58</v>
      </c>
      <c r="V948" s="11" t="s">
        <v>20</v>
      </c>
      <c r="W948" s="12">
        <v>1.6</v>
      </c>
      <c r="X948" s="12">
        <f t="shared" si="171"/>
        <v>1.3</v>
      </c>
      <c r="Y948" s="13"/>
      <c r="Z948" s="7">
        <f t="shared" si="174"/>
        <v>0</v>
      </c>
      <c r="AA948">
        <f t="shared" si="175"/>
        <v>5</v>
      </c>
      <c r="AB948">
        <f t="shared" si="176"/>
        <v>5</v>
      </c>
      <c r="AC948">
        <f t="shared" si="177"/>
        <v>10</v>
      </c>
      <c r="AD948" s="7">
        <f t="shared" si="178"/>
        <v>70</v>
      </c>
      <c r="AE948" s="7" t="str">
        <f t="shared" si="179"/>
        <v>HT Under 1.5 Goals</v>
      </c>
      <c r="AF948" s="14"/>
      <c r="AG948" s="14" t="str">
        <f t="shared" si="180"/>
        <v>HT Over 0.5 Goals</v>
      </c>
      <c r="AH948" s="14" t="str">
        <f t="shared" si="181"/>
        <v>LOST</v>
      </c>
      <c r="AI948" s="14"/>
      <c r="AJ948" s="14" t="str">
        <f t="shared" si="172"/>
        <v>LOST</v>
      </c>
      <c r="AL948" s="7" t="str">
        <f t="shared" si="182"/>
        <v>…</v>
      </c>
      <c r="AM948" s="21">
        <f t="shared" si="173"/>
        <v>57.6</v>
      </c>
    </row>
    <row r="949" spans="3:39">
      <c r="C949" t="s">
        <v>11</v>
      </c>
      <c r="D949" s="10" t="s">
        <v>58</v>
      </c>
      <c r="E949" s="6" t="s">
        <v>44</v>
      </c>
      <c r="F949" s="10" t="s">
        <v>1077</v>
      </c>
      <c r="G949" s="7" t="s">
        <v>4</v>
      </c>
      <c r="H949" s="10" t="s">
        <v>468</v>
      </c>
      <c r="I949" s="7">
        <v>11</v>
      </c>
      <c r="J949" s="7">
        <v>53</v>
      </c>
      <c r="K949" s="7">
        <v>35</v>
      </c>
      <c r="L949" s="7" t="s">
        <v>16</v>
      </c>
      <c r="M949" s="7">
        <v>2</v>
      </c>
      <c r="N949" s="7">
        <v>24</v>
      </c>
      <c r="O949" s="6" t="s">
        <v>75</v>
      </c>
      <c r="P949" s="6" t="s">
        <v>33</v>
      </c>
      <c r="Q949" s="7" t="b">
        <v>1</v>
      </c>
      <c r="R949" s="7" t="b">
        <v>1</v>
      </c>
      <c r="S949" s="7" t="s">
        <v>19</v>
      </c>
      <c r="T949" s="7" t="s">
        <v>19</v>
      </c>
      <c r="U949" s="11">
        <v>64</v>
      </c>
      <c r="V949" s="11" t="s">
        <v>42</v>
      </c>
      <c r="W949" s="12">
        <v>1.6</v>
      </c>
      <c r="X949" s="12">
        <f t="shared" si="171"/>
        <v>1.3</v>
      </c>
      <c r="Y949" s="13"/>
      <c r="Z949" s="7">
        <f t="shared" si="174"/>
        <v>10</v>
      </c>
      <c r="AA949">
        <f t="shared" si="175"/>
        <v>0</v>
      </c>
      <c r="AB949">
        <f t="shared" si="176"/>
        <v>10</v>
      </c>
      <c r="AC949">
        <f t="shared" si="177"/>
        <v>5</v>
      </c>
      <c r="AD949" s="7">
        <f t="shared" si="178"/>
        <v>75</v>
      </c>
      <c r="AE949" s="7" t="str">
        <f t="shared" si="179"/>
        <v>HT Under 1.5 Goals</v>
      </c>
      <c r="AF949" s="14"/>
      <c r="AG949" s="14" t="str">
        <f t="shared" si="180"/>
        <v>HT Over 0.5 Goals</v>
      </c>
      <c r="AH949" s="14" t="str">
        <f t="shared" si="181"/>
        <v>LOST</v>
      </c>
      <c r="AI949" s="14"/>
      <c r="AJ949" s="14" t="str">
        <f t="shared" si="172"/>
        <v>LOST</v>
      </c>
      <c r="AL949" s="7" t="str">
        <f t="shared" si="182"/>
        <v>…</v>
      </c>
      <c r="AM949" s="21">
        <f t="shared" si="173"/>
        <v>69.362499999999997</v>
      </c>
    </row>
    <row r="950" spans="3:39">
      <c r="C950" t="s">
        <v>11</v>
      </c>
      <c r="D950" s="10" t="s">
        <v>38</v>
      </c>
      <c r="E950" s="6" t="s">
        <v>52</v>
      </c>
      <c r="F950" s="10" t="s">
        <v>485</v>
      </c>
      <c r="G950" s="7" t="s">
        <v>4</v>
      </c>
      <c r="H950" s="10" t="s">
        <v>686</v>
      </c>
      <c r="I950" s="7">
        <v>18</v>
      </c>
      <c r="J950" s="7">
        <v>54</v>
      </c>
      <c r="K950" s="7">
        <v>28</v>
      </c>
      <c r="L950" s="7" t="s">
        <v>16</v>
      </c>
      <c r="M950" s="7" t="s">
        <v>16</v>
      </c>
      <c r="N950" s="7">
        <v>10</v>
      </c>
      <c r="O950" s="6" t="s">
        <v>69</v>
      </c>
      <c r="P950" s="6" t="s">
        <v>33</v>
      </c>
      <c r="Q950" s="7" t="b">
        <v>1</v>
      </c>
      <c r="R950" s="7" t="b">
        <v>1</v>
      </c>
      <c r="S950" s="7" t="b">
        <v>1</v>
      </c>
      <c r="T950" s="7" t="s">
        <v>19</v>
      </c>
      <c r="U950" s="11">
        <v>53</v>
      </c>
      <c r="V950" s="11" t="s">
        <v>42</v>
      </c>
      <c r="W950" s="12">
        <v>1.8</v>
      </c>
      <c r="X950" s="12">
        <f t="shared" si="171"/>
        <v>1.45</v>
      </c>
      <c r="Y950" s="13"/>
      <c r="Z950" s="7">
        <f t="shared" si="174"/>
        <v>10</v>
      </c>
      <c r="AA950">
        <f t="shared" si="175"/>
        <v>5</v>
      </c>
      <c r="AB950">
        <f t="shared" si="176"/>
        <v>5</v>
      </c>
      <c r="AC950">
        <f t="shared" si="177"/>
        <v>5</v>
      </c>
      <c r="AD950" s="7">
        <f t="shared" si="178"/>
        <v>75</v>
      </c>
      <c r="AE950" s="7" t="str">
        <f t="shared" si="179"/>
        <v>HT Under 1.5 Goals</v>
      </c>
      <c r="AF950" s="14"/>
      <c r="AG950" s="14" t="str">
        <f t="shared" si="180"/>
        <v>HT Over 0.5 Goals</v>
      </c>
      <c r="AH950" s="14" t="str">
        <f t="shared" si="181"/>
        <v>LOST</v>
      </c>
      <c r="AI950" s="14"/>
      <c r="AJ950" s="14" t="str">
        <f t="shared" si="172"/>
        <v>LOST</v>
      </c>
      <c r="AL950" s="7" t="str">
        <f t="shared" si="182"/>
        <v>…</v>
      </c>
      <c r="AM950" s="21">
        <f t="shared" si="173"/>
        <v>77.474999999999994</v>
      </c>
    </row>
    <row r="951" spans="3:39">
      <c r="C951" t="s">
        <v>11</v>
      </c>
      <c r="D951" s="10" t="s">
        <v>363</v>
      </c>
      <c r="E951" s="6" t="s">
        <v>52</v>
      </c>
      <c r="F951" s="10" t="s">
        <v>806</v>
      </c>
      <c r="G951" s="7" t="s">
        <v>4</v>
      </c>
      <c r="H951" s="10" t="s">
        <v>1104</v>
      </c>
      <c r="I951" s="7">
        <v>25</v>
      </c>
      <c r="J951" s="7">
        <v>67</v>
      </c>
      <c r="K951" s="7">
        <v>8</v>
      </c>
      <c r="L951" s="7" t="s">
        <v>16</v>
      </c>
      <c r="M951" s="7" t="s">
        <v>16</v>
      </c>
      <c r="N951" s="7">
        <v>17</v>
      </c>
      <c r="O951" s="6" t="s">
        <v>24</v>
      </c>
      <c r="P951" s="6" t="s">
        <v>47</v>
      </c>
      <c r="Q951" s="7" t="b">
        <v>1</v>
      </c>
      <c r="R951" s="7" t="b">
        <v>1</v>
      </c>
      <c r="S951" s="7" t="b">
        <v>1</v>
      </c>
      <c r="T951" s="7" t="s">
        <v>19</v>
      </c>
      <c r="U951" s="11">
        <v>65</v>
      </c>
      <c r="V951" s="11" t="s">
        <v>48</v>
      </c>
      <c r="W951" s="12">
        <v>1.65</v>
      </c>
      <c r="X951" s="12">
        <f t="shared" si="171"/>
        <v>1.35</v>
      </c>
      <c r="Y951" s="13"/>
      <c r="Z951" s="7">
        <f t="shared" si="174"/>
        <v>10</v>
      </c>
      <c r="AA951">
        <f t="shared" si="175"/>
        <v>0</v>
      </c>
      <c r="AB951">
        <f t="shared" si="176"/>
        <v>10</v>
      </c>
      <c r="AC951">
        <f t="shared" si="177"/>
        <v>0</v>
      </c>
      <c r="AD951" s="7">
        <f t="shared" si="178"/>
        <v>70</v>
      </c>
      <c r="AE951" s="7" t="str">
        <f t="shared" si="179"/>
        <v>HT Under 1.5 Goals</v>
      </c>
      <c r="AF951" s="14"/>
      <c r="AG951" s="14" t="str">
        <f t="shared" si="180"/>
        <v>HT Under 1.5 Goals</v>
      </c>
      <c r="AH951" s="14" t="str">
        <f t="shared" si="181"/>
        <v>WON</v>
      </c>
      <c r="AI951" s="14"/>
      <c r="AJ951" s="14" t="str">
        <f t="shared" si="172"/>
        <v>WON</v>
      </c>
      <c r="AL951" s="7" t="str">
        <f t="shared" si="182"/>
        <v>…</v>
      </c>
      <c r="AM951" s="21">
        <f t="shared" si="173"/>
        <v>78.9375</v>
      </c>
    </row>
    <row r="952" spans="3:39">
      <c r="C952" t="s">
        <v>11</v>
      </c>
      <c r="D952" s="10" t="s">
        <v>508</v>
      </c>
      <c r="E952" s="6" t="s">
        <v>63</v>
      </c>
      <c r="F952" s="10" t="s">
        <v>509</v>
      </c>
      <c r="G952" s="7" t="s">
        <v>4</v>
      </c>
      <c r="H952" s="10" t="s">
        <v>979</v>
      </c>
      <c r="I952" s="7">
        <v>25</v>
      </c>
      <c r="J952" s="7">
        <v>48</v>
      </c>
      <c r="K952" s="7">
        <v>27</v>
      </c>
      <c r="L952" s="7" t="s">
        <v>16</v>
      </c>
      <c r="M952" s="7">
        <v>2</v>
      </c>
      <c r="N952" s="7">
        <v>2</v>
      </c>
      <c r="O952" s="6" t="s">
        <v>69</v>
      </c>
      <c r="P952" s="6" t="s">
        <v>298</v>
      </c>
      <c r="Q952" s="7">
        <v>48</v>
      </c>
      <c r="R952" s="7" t="b">
        <v>1</v>
      </c>
      <c r="S952" s="7" t="s">
        <v>19</v>
      </c>
      <c r="T952" s="7" t="b">
        <v>1</v>
      </c>
      <c r="U952" s="11">
        <v>59</v>
      </c>
      <c r="V952" s="11" t="s">
        <v>20</v>
      </c>
      <c r="W952" s="12">
        <v>1.7</v>
      </c>
      <c r="X952" s="12">
        <f t="shared" si="171"/>
        <v>1.35</v>
      </c>
      <c r="Y952" s="13"/>
      <c r="Z952" s="7">
        <f t="shared" si="174"/>
        <v>0</v>
      </c>
      <c r="AA952">
        <f t="shared" si="175"/>
        <v>10</v>
      </c>
      <c r="AB952">
        <f t="shared" si="176"/>
        <v>5</v>
      </c>
      <c r="AC952">
        <f t="shared" si="177"/>
        <v>10</v>
      </c>
      <c r="AD952" s="7">
        <f t="shared" si="178"/>
        <v>75</v>
      </c>
      <c r="AE952" s="7" t="str">
        <f t="shared" si="179"/>
        <v>HT Under 1.5 Goals</v>
      </c>
      <c r="AF952" s="14"/>
      <c r="AG952" s="14" t="str">
        <f t="shared" si="180"/>
        <v>HT Over 0.5 Goals</v>
      </c>
      <c r="AH952" s="14" t="str">
        <f t="shared" si="181"/>
        <v>LOST</v>
      </c>
      <c r="AI952" s="14"/>
      <c r="AJ952" s="14" t="str">
        <f t="shared" si="172"/>
        <v>LOST</v>
      </c>
      <c r="AL952" s="7" t="str">
        <f t="shared" si="182"/>
        <v>…</v>
      </c>
      <c r="AM952" s="21">
        <f t="shared" si="173"/>
        <v>64.8</v>
      </c>
    </row>
    <row r="953" spans="3:39">
      <c r="C953" t="s">
        <v>11</v>
      </c>
      <c r="D953" s="10" t="s">
        <v>508</v>
      </c>
      <c r="E953" s="6" t="s">
        <v>63</v>
      </c>
      <c r="F953" s="10" t="s">
        <v>512</v>
      </c>
      <c r="G953" s="7" t="s">
        <v>4</v>
      </c>
      <c r="H953" s="10" t="s">
        <v>669</v>
      </c>
      <c r="I953" s="7">
        <v>27</v>
      </c>
      <c r="J953" s="7">
        <v>43</v>
      </c>
      <c r="K953" s="7">
        <v>30</v>
      </c>
      <c r="L953" s="7" t="s">
        <v>16</v>
      </c>
      <c r="M953" s="7" t="s">
        <v>16</v>
      </c>
      <c r="N953" s="7">
        <v>3</v>
      </c>
      <c r="O953" s="6" t="s">
        <v>47</v>
      </c>
      <c r="P953" s="6" t="s">
        <v>389</v>
      </c>
      <c r="Q953" s="7">
        <v>43</v>
      </c>
      <c r="R953" s="7" t="b">
        <v>1</v>
      </c>
      <c r="S953" s="7" t="b">
        <v>1</v>
      </c>
      <c r="T953" s="7" t="b">
        <v>1</v>
      </c>
      <c r="U953" s="11">
        <v>46</v>
      </c>
      <c r="V953" s="11" t="s">
        <v>20</v>
      </c>
      <c r="W953" s="12">
        <v>1.55</v>
      </c>
      <c r="X953" s="12">
        <f t="shared" si="171"/>
        <v>1.3</v>
      </c>
      <c r="Y953" s="13"/>
      <c r="Z953" s="7">
        <f t="shared" si="174"/>
        <v>0</v>
      </c>
      <c r="AA953">
        <f t="shared" si="175"/>
        <v>10</v>
      </c>
      <c r="AB953">
        <f t="shared" si="176"/>
        <v>0</v>
      </c>
      <c r="AC953">
        <f t="shared" si="177"/>
        <v>10</v>
      </c>
      <c r="AD953" s="7">
        <f t="shared" si="178"/>
        <v>70</v>
      </c>
      <c r="AE953" s="7" t="str">
        <f t="shared" si="179"/>
        <v>HT Under 1.5 Goals</v>
      </c>
      <c r="AF953" s="14"/>
      <c r="AG953" s="14" t="str">
        <f t="shared" si="180"/>
        <v>HT Under 1.5 Goals</v>
      </c>
      <c r="AH953" s="14" t="str">
        <f t="shared" si="181"/>
        <v>WON</v>
      </c>
      <c r="AI953" s="14"/>
      <c r="AJ953" s="14" t="str">
        <f t="shared" si="172"/>
        <v>WON</v>
      </c>
      <c r="AL953" s="7" t="str">
        <f t="shared" si="182"/>
        <v>…</v>
      </c>
      <c r="AM953" s="21">
        <f t="shared" si="173"/>
        <v>57</v>
      </c>
    </row>
    <row r="954" spans="3:39">
      <c r="C954" t="s">
        <v>11</v>
      </c>
      <c r="D954" s="10" t="s">
        <v>508</v>
      </c>
      <c r="E954" s="6" t="s">
        <v>63</v>
      </c>
      <c r="F954" s="10" t="s">
        <v>831</v>
      </c>
      <c r="G954" s="7" t="s">
        <v>4</v>
      </c>
      <c r="H954" s="10" t="s">
        <v>1046</v>
      </c>
      <c r="I954" s="7">
        <v>21</v>
      </c>
      <c r="J954" s="7">
        <v>62</v>
      </c>
      <c r="K954" s="7">
        <v>16</v>
      </c>
      <c r="L954" s="7" t="s">
        <v>16</v>
      </c>
      <c r="M954" s="7" t="s">
        <v>16</v>
      </c>
      <c r="N954" s="7">
        <v>5</v>
      </c>
      <c r="O954" s="6" t="s">
        <v>24</v>
      </c>
      <c r="P954" s="6" t="s">
        <v>47</v>
      </c>
      <c r="Q954" s="7" t="b">
        <v>1</v>
      </c>
      <c r="R954" s="7" t="b">
        <v>1</v>
      </c>
      <c r="S954" s="7" t="b">
        <v>1</v>
      </c>
      <c r="T954" s="7" t="b">
        <v>1</v>
      </c>
      <c r="U954" s="11">
        <v>50</v>
      </c>
      <c r="V954" s="11" t="s">
        <v>20</v>
      </c>
      <c r="W954" s="12">
        <v>1.5</v>
      </c>
      <c r="X954" s="12">
        <f t="shared" si="171"/>
        <v>1.3</v>
      </c>
      <c r="Y954" s="13"/>
      <c r="Z954" s="7">
        <f t="shared" si="174"/>
        <v>10</v>
      </c>
      <c r="AA954">
        <f t="shared" si="175"/>
        <v>10</v>
      </c>
      <c r="AB954">
        <f t="shared" si="176"/>
        <v>5</v>
      </c>
      <c r="AC954">
        <f t="shared" si="177"/>
        <v>10</v>
      </c>
      <c r="AD954" s="7">
        <f t="shared" si="178"/>
        <v>85</v>
      </c>
      <c r="AE954" s="7" t="str">
        <f t="shared" si="179"/>
        <v>HT Under 1.5 Goals</v>
      </c>
      <c r="AF954" s="14"/>
      <c r="AG954" s="14" t="str">
        <f t="shared" si="180"/>
        <v>HT Under 1.5 Goals</v>
      </c>
      <c r="AH954" s="14" t="str">
        <f t="shared" si="181"/>
        <v>WON</v>
      </c>
      <c r="AI954" s="14"/>
      <c r="AJ954" s="14" t="str">
        <f t="shared" si="172"/>
        <v>WON</v>
      </c>
      <c r="AL954" s="7" t="str">
        <f t="shared" si="182"/>
        <v>Prime</v>
      </c>
      <c r="AM954" s="21">
        <f t="shared" si="173"/>
        <v>84.375</v>
      </c>
    </row>
    <row r="955" spans="3:39">
      <c r="C955" t="s">
        <v>11</v>
      </c>
      <c r="D955" s="10" t="s">
        <v>508</v>
      </c>
      <c r="E955" s="6" t="s">
        <v>63</v>
      </c>
      <c r="F955" s="10" t="s">
        <v>703</v>
      </c>
      <c r="G955" s="7" t="s">
        <v>4</v>
      </c>
      <c r="H955" s="10" t="s">
        <v>1210</v>
      </c>
      <c r="I955" s="7">
        <v>17</v>
      </c>
      <c r="J955" s="7">
        <v>47</v>
      </c>
      <c r="K955" s="7">
        <v>36</v>
      </c>
      <c r="L955" s="7" t="s">
        <v>16</v>
      </c>
      <c r="M955" s="7">
        <v>2</v>
      </c>
      <c r="N955" s="7">
        <v>19</v>
      </c>
      <c r="O955" s="6" t="s">
        <v>24</v>
      </c>
      <c r="P955" s="6" t="s">
        <v>47</v>
      </c>
      <c r="Q955" s="7">
        <v>47</v>
      </c>
      <c r="R955" s="7" t="b">
        <v>1</v>
      </c>
      <c r="S955" s="7" t="s">
        <v>19</v>
      </c>
      <c r="T955" s="7" t="s">
        <v>19</v>
      </c>
      <c r="U955" s="11">
        <v>53</v>
      </c>
      <c r="V955" s="11" t="s">
        <v>42</v>
      </c>
      <c r="W955" s="12">
        <v>1.6</v>
      </c>
      <c r="X955" s="12">
        <f t="shared" si="171"/>
        <v>1.3</v>
      </c>
      <c r="Y955" s="13"/>
      <c r="Z955" s="7">
        <f t="shared" si="174"/>
        <v>0</v>
      </c>
      <c r="AA955">
        <f t="shared" si="175"/>
        <v>0</v>
      </c>
      <c r="AB955">
        <f t="shared" si="176"/>
        <v>5</v>
      </c>
      <c r="AC955">
        <f t="shared" si="177"/>
        <v>5</v>
      </c>
      <c r="AD955" s="7">
        <f t="shared" si="178"/>
        <v>60</v>
      </c>
      <c r="AE955" s="7" t="str">
        <f t="shared" si="179"/>
        <v>HT Under 1.5 Goals</v>
      </c>
      <c r="AF955" s="14"/>
      <c r="AG955" s="14" t="str">
        <f t="shared" si="180"/>
        <v>HT Under 1.5 Goals</v>
      </c>
      <c r="AH955" s="14" t="str">
        <f t="shared" si="181"/>
        <v>WON</v>
      </c>
      <c r="AI955" s="14"/>
      <c r="AJ955" s="14" t="str">
        <f t="shared" si="172"/>
        <v>WON</v>
      </c>
      <c r="AL955" s="7" t="str">
        <f t="shared" si="182"/>
        <v>…</v>
      </c>
      <c r="AM955" s="21">
        <f t="shared" si="173"/>
        <v>50.6</v>
      </c>
    </row>
    <row r="956" spans="3:39">
      <c r="C956" t="s">
        <v>11</v>
      </c>
      <c r="D956" s="10" t="s">
        <v>508</v>
      </c>
      <c r="E956" s="6" t="s">
        <v>63</v>
      </c>
      <c r="F956" s="10" t="s">
        <v>705</v>
      </c>
      <c r="G956" s="7" t="s">
        <v>4</v>
      </c>
      <c r="H956" s="10" t="s">
        <v>830</v>
      </c>
      <c r="I956" s="7">
        <v>37</v>
      </c>
      <c r="J956" s="7">
        <v>46</v>
      </c>
      <c r="K956" s="7">
        <v>17</v>
      </c>
      <c r="L956" s="7" t="s">
        <v>16</v>
      </c>
      <c r="M956" s="7">
        <v>2</v>
      </c>
      <c r="N956" s="7">
        <v>20</v>
      </c>
      <c r="O956" s="6" t="s">
        <v>24</v>
      </c>
      <c r="P956" s="6" t="s">
        <v>47</v>
      </c>
      <c r="Q956" s="7">
        <v>46</v>
      </c>
      <c r="R956" s="7" t="b">
        <v>1</v>
      </c>
      <c r="S956" s="7" t="s">
        <v>19</v>
      </c>
      <c r="T956" s="7" t="s">
        <v>19</v>
      </c>
      <c r="U956" s="11">
        <v>31</v>
      </c>
      <c r="V956" s="11" t="s">
        <v>20</v>
      </c>
      <c r="W956" s="12">
        <v>1.65</v>
      </c>
      <c r="X956" s="12">
        <f t="shared" si="171"/>
        <v>1.35</v>
      </c>
      <c r="Y956" s="13"/>
      <c r="Z956" s="7">
        <f t="shared" si="174"/>
        <v>0</v>
      </c>
      <c r="AA956">
        <f t="shared" si="175"/>
        <v>0</v>
      </c>
      <c r="AB956">
        <f t="shared" si="176"/>
        <v>0</v>
      </c>
      <c r="AC956">
        <f t="shared" si="177"/>
        <v>10</v>
      </c>
      <c r="AD956" s="7">
        <f t="shared" si="178"/>
        <v>60</v>
      </c>
      <c r="AE956" s="7" t="str">
        <f t="shared" si="179"/>
        <v>HT Under 1.5 Goals</v>
      </c>
      <c r="AF956" s="14"/>
      <c r="AG956" s="14" t="str">
        <f t="shared" si="180"/>
        <v>HT Under 1.5 Goals</v>
      </c>
      <c r="AH956" s="14" t="str">
        <f t="shared" si="181"/>
        <v>WON</v>
      </c>
      <c r="AI956" s="14"/>
      <c r="AJ956" s="14" t="str">
        <f t="shared" si="172"/>
        <v>WON</v>
      </c>
      <c r="AL956" s="7" t="str">
        <f t="shared" si="182"/>
        <v>…</v>
      </c>
      <c r="AM956" s="21">
        <f t="shared" si="173"/>
        <v>40</v>
      </c>
    </row>
    <row r="957" spans="3:39">
      <c r="C957" t="s">
        <v>11</v>
      </c>
      <c r="D957" s="10" t="s">
        <v>508</v>
      </c>
      <c r="E957" s="6" t="s">
        <v>63</v>
      </c>
      <c r="F957" s="10" t="s">
        <v>1211</v>
      </c>
      <c r="G957" s="7" t="s">
        <v>4</v>
      </c>
      <c r="H957" s="10" t="s">
        <v>1212</v>
      </c>
      <c r="I957" s="7">
        <v>32</v>
      </c>
      <c r="J957" s="7">
        <v>43</v>
      </c>
      <c r="K957" s="7">
        <v>24</v>
      </c>
      <c r="L957" s="7" t="s">
        <v>16</v>
      </c>
      <c r="M957" s="7" t="s">
        <v>16</v>
      </c>
      <c r="N957" s="7">
        <v>8</v>
      </c>
      <c r="O957" s="6" t="s">
        <v>61</v>
      </c>
      <c r="P957" s="6" t="s">
        <v>305</v>
      </c>
      <c r="Q957" s="7">
        <v>43</v>
      </c>
      <c r="R957" s="7" t="b">
        <v>1</v>
      </c>
      <c r="S957" s="7" t="b">
        <v>1</v>
      </c>
      <c r="T957" s="7" t="s">
        <v>19</v>
      </c>
      <c r="U957" s="11">
        <v>33</v>
      </c>
      <c r="V957" s="11" t="s">
        <v>48</v>
      </c>
      <c r="W957" s="12">
        <v>1.7</v>
      </c>
      <c r="X957" s="12">
        <f t="shared" si="171"/>
        <v>1.35</v>
      </c>
      <c r="Y957" s="13"/>
      <c r="Z957" s="7">
        <f t="shared" si="174"/>
        <v>0</v>
      </c>
      <c r="AA957">
        <f t="shared" si="175"/>
        <v>5</v>
      </c>
      <c r="AB957">
        <f t="shared" si="176"/>
        <v>0</v>
      </c>
      <c r="AC957">
        <f t="shared" si="177"/>
        <v>0</v>
      </c>
      <c r="AD957" s="7">
        <f t="shared" si="178"/>
        <v>55</v>
      </c>
      <c r="AE957" s="7" t="str">
        <f t="shared" si="179"/>
        <v>HT Over 0.5 Goals</v>
      </c>
      <c r="AF957" s="14"/>
      <c r="AG957" s="14" t="str">
        <f t="shared" si="180"/>
        <v>HT Over 0.5 Goals</v>
      </c>
      <c r="AH957" s="14" t="str">
        <f t="shared" si="181"/>
        <v>WON</v>
      </c>
      <c r="AI957" s="14"/>
      <c r="AJ957" s="14" t="str">
        <f t="shared" si="172"/>
        <v>WON</v>
      </c>
      <c r="AL957" s="7" t="str">
        <f t="shared" si="182"/>
        <v>…</v>
      </c>
      <c r="AM957" s="21">
        <f t="shared" si="173"/>
        <v>52</v>
      </c>
    </row>
    <row r="958" spans="3:39">
      <c r="C958" t="s">
        <v>11</v>
      </c>
      <c r="D958" s="10" t="s">
        <v>288</v>
      </c>
      <c r="E958" s="6" t="s">
        <v>63</v>
      </c>
      <c r="F958" s="10" t="s">
        <v>338</v>
      </c>
      <c r="G958" s="7" t="s">
        <v>4</v>
      </c>
      <c r="H958" s="10" t="s">
        <v>330</v>
      </c>
      <c r="I958" s="7">
        <v>13</v>
      </c>
      <c r="J958" s="7">
        <v>60</v>
      </c>
      <c r="K958" s="7">
        <v>27</v>
      </c>
      <c r="L958" s="7" t="s">
        <v>16</v>
      </c>
      <c r="M958" s="7" t="s">
        <v>16</v>
      </c>
      <c r="N958" s="7">
        <v>14</v>
      </c>
      <c r="O958" s="6" t="s">
        <v>47</v>
      </c>
      <c r="P958" s="6" t="s">
        <v>47</v>
      </c>
      <c r="Q958" s="7" t="b">
        <v>1</v>
      </c>
      <c r="R958" s="7" t="b">
        <v>1</v>
      </c>
      <c r="S958" s="7" t="b">
        <v>1</v>
      </c>
      <c r="T958" s="7" t="s">
        <v>19</v>
      </c>
      <c r="U958" s="11">
        <v>73</v>
      </c>
      <c r="V958" s="11" t="s">
        <v>20</v>
      </c>
      <c r="W958" s="12">
        <v>1.5</v>
      </c>
      <c r="X958" s="12">
        <f t="shared" si="171"/>
        <v>1.3</v>
      </c>
      <c r="Y958" s="13"/>
      <c r="Z958" s="7">
        <f t="shared" si="174"/>
        <v>10</v>
      </c>
      <c r="AA958">
        <f t="shared" si="175"/>
        <v>5</v>
      </c>
      <c r="AB958">
        <f t="shared" si="176"/>
        <v>10</v>
      </c>
      <c r="AC958">
        <f t="shared" si="177"/>
        <v>10</v>
      </c>
      <c r="AD958" s="7">
        <f t="shared" si="178"/>
        <v>85</v>
      </c>
      <c r="AE958" s="7" t="str">
        <f t="shared" si="179"/>
        <v>HT Under 1.5 Goals</v>
      </c>
      <c r="AF958" s="14"/>
      <c r="AG958" s="14" t="str">
        <f t="shared" si="180"/>
        <v>HT Under 1.5 Goals</v>
      </c>
      <c r="AH958" s="14" t="str">
        <f t="shared" si="181"/>
        <v>WON</v>
      </c>
      <c r="AI958" s="14"/>
      <c r="AJ958" s="14" t="str">
        <f t="shared" si="172"/>
        <v>WON</v>
      </c>
      <c r="AL958" s="7" t="str">
        <f t="shared" si="182"/>
        <v>…</v>
      </c>
      <c r="AM958" s="21">
        <f t="shared" si="173"/>
        <v>79.349999999999994</v>
      </c>
    </row>
    <row r="959" spans="3:39">
      <c r="C959" t="s">
        <v>11</v>
      </c>
      <c r="D959" s="10" t="s">
        <v>288</v>
      </c>
      <c r="E959" s="6" t="s">
        <v>63</v>
      </c>
      <c r="F959" s="10" t="s">
        <v>332</v>
      </c>
      <c r="G959" s="7" t="s">
        <v>4</v>
      </c>
      <c r="H959" s="10" t="s">
        <v>293</v>
      </c>
      <c r="I959" s="7">
        <v>38</v>
      </c>
      <c r="J959" s="7">
        <v>49</v>
      </c>
      <c r="K959" s="7">
        <v>12</v>
      </c>
      <c r="L959" s="7" t="s">
        <v>16</v>
      </c>
      <c r="M959" s="7">
        <v>1</v>
      </c>
      <c r="N959" s="7">
        <v>26</v>
      </c>
      <c r="O959" s="6" t="s">
        <v>297</v>
      </c>
      <c r="P959" s="6" t="s">
        <v>297</v>
      </c>
      <c r="Q959" s="7">
        <v>49</v>
      </c>
      <c r="R959" s="7" t="b">
        <v>1</v>
      </c>
      <c r="S959" s="7" t="s">
        <v>19</v>
      </c>
      <c r="T959" s="7" t="s">
        <v>19</v>
      </c>
      <c r="U959" s="11">
        <v>54</v>
      </c>
      <c r="V959" s="11" t="s">
        <v>42</v>
      </c>
      <c r="W959" s="12">
        <v>1.65</v>
      </c>
      <c r="X959" s="12">
        <f t="shared" si="171"/>
        <v>1.35</v>
      </c>
      <c r="Y959" s="13"/>
      <c r="Z959" s="7">
        <f t="shared" si="174"/>
        <v>0</v>
      </c>
      <c r="AA959">
        <f t="shared" si="175"/>
        <v>0</v>
      </c>
      <c r="AB959">
        <f t="shared" si="176"/>
        <v>5</v>
      </c>
      <c r="AC959">
        <f t="shared" si="177"/>
        <v>5</v>
      </c>
      <c r="AD959" s="7">
        <f t="shared" si="178"/>
        <v>60</v>
      </c>
      <c r="AE959" s="7" t="str">
        <f t="shared" si="179"/>
        <v>HT Under 1.5 Goals</v>
      </c>
      <c r="AF959" s="14"/>
      <c r="AG959" s="14" t="str">
        <f t="shared" si="180"/>
        <v>HT Over 0.5 Goals</v>
      </c>
      <c r="AH959" s="14" t="str">
        <f t="shared" si="181"/>
        <v>LOST</v>
      </c>
      <c r="AI959" s="14"/>
      <c r="AJ959" s="14" t="str">
        <f t="shared" si="172"/>
        <v>LOST</v>
      </c>
      <c r="AL959" s="7" t="str">
        <f t="shared" si="182"/>
        <v>…</v>
      </c>
      <c r="AM959" s="21">
        <f t="shared" si="173"/>
        <v>50.8</v>
      </c>
    </row>
    <row r="960" spans="3:39">
      <c r="C960" t="s">
        <v>11</v>
      </c>
      <c r="D960" s="10" t="s">
        <v>288</v>
      </c>
      <c r="E960" s="6" t="s">
        <v>63</v>
      </c>
      <c r="F960" s="10" t="s">
        <v>290</v>
      </c>
      <c r="G960" s="7" t="s">
        <v>4</v>
      </c>
      <c r="H960" s="10" t="s">
        <v>292</v>
      </c>
      <c r="I960" s="7">
        <v>23</v>
      </c>
      <c r="J960" s="7">
        <v>57</v>
      </c>
      <c r="K960" s="7">
        <v>20</v>
      </c>
      <c r="L960" s="7" t="s">
        <v>16</v>
      </c>
      <c r="M960" s="7" t="s">
        <v>16</v>
      </c>
      <c r="N960" s="7">
        <v>3</v>
      </c>
      <c r="O960" s="6" t="s">
        <v>120</v>
      </c>
      <c r="P960" s="6" t="s">
        <v>278</v>
      </c>
      <c r="Q960" s="7" t="b">
        <v>1</v>
      </c>
      <c r="R960" s="7" t="b">
        <v>1</v>
      </c>
      <c r="S960" s="7" t="b">
        <v>1</v>
      </c>
      <c r="T960" s="7" t="b">
        <v>1</v>
      </c>
      <c r="U960" s="11">
        <v>48</v>
      </c>
      <c r="V960" s="11" t="s">
        <v>20</v>
      </c>
      <c r="W960" s="12">
        <v>1.55</v>
      </c>
      <c r="X960" s="12">
        <f t="shared" si="171"/>
        <v>1.3</v>
      </c>
      <c r="Y960" s="13"/>
      <c r="Z960" s="7">
        <f t="shared" si="174"/>
        <v>10</v>
      </c>
      <c r="AA960">
        <f t="shared" si="175"/>
        <v>10</v>
      </c>
      <c r="AB960">
        <f t="shared" si="176"/>
        <v>0</v>
      </c>
      <c r="AC960">
        <f t="shared" si="177"/>
        <v>10</v>
      </c>
      <c r="AD960" s="7">
        <f t="shared" si="178"/>
        <v>80</v>
      </c>
      <c r="AE960" s="7" t="str">
        <f t="shared" si="179"/>
        <v>HT Under 1.5 Goals</v>
      </c>
      <c r="AF960" s="14"/>
      <c r="AG960" s="14" t="str">
        <f t="shared" si="180"/>
        <v>HT Under 1.5 Goals</v>
      </c>
      <c r="AH960" s="14" t="str">
        <f t="shared" si="181"/>
        <v>WON</v>
      </c>
      <c r="AI960" s="14"/>
      <c r="AJ960" s="14" t="str">
        <f t="shared" si="172"/>
        <v>WON</v>
      </c>
      <c r="AL960" s="7" t="str">
        <f t="shared" si="182"/>
        <v>Prime</v>
      </c>
      <c r="AM960" s="21">
        <f t="shared" si="173"/>
        <v>74.8125</v>
      </c>
    </row>
    <row r="961" spans="3:39">
      <c r="C961" t="s">
        <v>11</v>
      </c>
      <c r="D961" s="10" t="s">
        <v>288</v>
      </c>
      <c r="E961" s="6" t="s">
        <v>63</v>
      </c>
      <c r="F961" s="10" t="s">
        <v>337</v>
      </c>
      <c r="G961" s="7" t="s">
        <v>4</v>
      </c>
      <c r="H961" s="10" t="s">
        <v>291</v>
      </c>
      <c r="I961" s="7">
        <v>20</v>
      </c>
      <c r="J961" s="7">
        <v>60</v>
      </c>
      <c r="K961" s="7">
        <v>20</v>
      </c>
      <c r="L961" s="7" t="s">
        <v>16</v>
      </c>
      <c r="M961" s="7" t="s">
        <v>16</v>
      </c>
      <c r="N961" s="7">
        <v>0</v>
      </c>
      <c r="O961" s="6" t="s">
        <v>47</v>
      </c>
      <c r="P961" s="6" t="s">
        <v>75</v>
      </c>
      <c r="Q961" s="7" t="b">
        <v>1</v>
      </c>
      <c r="R961" s="7" t="b">
        <v>1</v>
      </c>
      <c r="S961" s="7" t="b">
        <v>1</v>
      </c>
      <c r="T961" s="7" t="b">
        <v>1</v>
      </c>
      <c r="U961" s="11">
        <v>55</v>
      </c>
      <c r="V961" s="11" t="s">
        <v>20</v>
      </c>
      <c r="W961" s="12">
        <v>1.4</v>
      </c>
      <c r="X961" s="12">
        <f t="shared" si="171"/>
        <v>1.25</v>
      </c>
      <c r="Y961" s="13"/>
      <c r="Z961" s="7">
        <f t="shared" si="174"/>
        <v>10</v>
      </c>
      <c r="AA961">
        <f t="shared" si="175"/>
        <v>10</v>
      </c>
      <c r="AB961">
        <f t="shared" si="176"/>
        <v>5</v>
      </c>
      <c r="AC961">
        <f t="shared" si="177"/>
        <v>10</v>
      </c>
      <c r="AD961" s="7">
        <f t="shared" si="178"/>
        <v>85</v>
      </c>
      <c r="AE961" s="7" t="str">
        <f t="shared" si="179"/>
        <v>HT Under 1.5 Goals</v>
      </c>
      <c r="AF961" s="14"/>
      <c r="AG961" s="14" t="str">
        <f t="shared" si="180"/>
        <v>HT Under 1.5 Goals</v>
      </c>
      <c r="AH961" s="14" t="str">
        <f t="shared" si="181"/>
        <v>WON</v>
      </c>
      <c r="AI961" s="14"/>
      <c r="AJ961" s="14" t="str">
        <f t="shared" si="172"/>
        <v>WON</v>
      </c>
      <c r="AL961" s="7" t="str">
        <f t="shared" si="182"/>
        <v>Prime</v>
      </c>
      <c r="AM961" s="21">
        <f t="shared" si="173"/>
        <v>89.75</v>
      </c>
    </row>
    <row r="962" spans="3:39">
      <c r="C962" t="s">
        <v>11</v>
      </c>
      <c r="D962" s="10" t="s">
        <v>288</v>
      </c>
      <c r="E962" s="6" t="s">
        <v>63</v>
      </c>
      <c r="F962" s="10" t="s">
        <v>333</v>
      </c>
      <c r="G962" s="7" t="s">
        <v>4</v>
      </c>
      <c r="H962" s="10" t="s">
        <v>341</v>
      </c>
      <c r="I962" s="7">
        <v>20</v>
      </c>
      <c r="J962" s="7">
        <v>56</v>
      </c>
      <c r="K962" s="7">
        <v>23</v>
      </c>
      <c r="L962" s="7" t="s">
        <v>16</v>
      </c>
      <c r="M962" s="7" t="s">
        <v>16</v>
      </c>
      <c r="N962" s="7">
        <v>3</v>
      </c>
      <c r="O962" s="6" t="s">
        <v>120</v>
      </c>
      <c r="P962" s="6" t="s">
        <v>69</v>
      </c>
      <c r="Q962" s="7" t="b">
        <v>1</v>
      </c>
      <c r="R962" s="7" t="b">
        <v>1</v>
      </c>
      <c r="S962" s="7" t="b">
        <v>1</v>
      </c>
      <c r="T962" s="7" t="b">
        <v>1</v>
      </c>
      <c r="U962" s="11">
        <v>68</v>
      </c>
      <c r="V962" s="11" t="s">
        <v>20</v>
      </c>
      <c r="W962" s="12">
        <v>1.5</v>
      </c>
      <c r="X962" s="12">
        <f t="shared" si="171"/>
        <v>1.3</v>
      </c>
      <c r="Y962" s="13"/>
      <c r="Z962" s="7">
        <f t="shared" si="174"/>
        <v>10</v>
      </c>
      <c r="AA962">
        <f t="shared" si="175"/>
        <v>10</v>
      </c>
      <c r="AB962">
        <f t="shared" si="176"/>
        <v>10</v>
      </c>
      <c r="AC962">
        <f t="shared" si="177"/>
        <v>10</v>
      </c>
      <c r="AD962" s="7">
        <f t="shared" si="178"/>
        <v>90</v>
      </c>
      <c r="AE962" s="7" t="str">
        <f t="shared" si="179"/>
        <v>HT Under 1.5 Goals</v>
      </c>
      <c r="AF962" s="14"/>
      <c r="AG962" s="14" t="str">
        <f t="shared" si="180"/>
        <v>HT Under 1.5 Goals</v>
      </c>
      <c r="AH962" s="14" t="str">
        <f t="shared" si="181"/>
        <v>WON</v>
      </c>
      <c r="AI962" s="14"/>
      <c r="AJ962" s="14" t="str">
        <f t="shared" si="172"/>
        <v>WON</v>
      </c>
      <c r="AL962" s="7" t="str">
        <f t="shared" si="182"/>
        <v>Prime</v>
      </c>
      <c r="AM962" s="21">
        <f t="shared" si="173"/>
        <v>88.1</v>
      </c>
    </row>
    <row r="963" spans="3:39">
      <c r="C963" t="s">
        <v>11</v>
      </c>
      <c r="D963" s="10" t="s">
        <v>288</v>
      </c>
      <c r="E963" s="6" t="s">
        <v>63</v>
      </c>
      <c r="F963" s="10" t="s">
        <v>335</v>
      </c>
      <c r="G963" s="7" t="s">
        <v>4</v>
      </c>
      <c r="H963" s="10" t="s">
        <v>331</v>
      </c>
      <c r="I963" s="7">
        <v>35</v>
      </c>
      <c r="J963" s="7">
        <v>54</v>
      </c>
      <c r="K963" s="7">
        <v>11</v>
      </c>
      <c r="L963" s="7" t="s">
        <v>16</v>
      </c>
      <c r="M963" s="7" t="s">
        <v>16</v>
      </c>
      <c r="N963" s="7">
        <v>24</v>
      </c>
      <c r="O963" s="6" t="s">
        <v>24</v>
      </c>
      <c r="P963" s="6" t="s">
        <v>298</v>
      </c>
      <c r="Q963" s="7" t="b">
        <v>1</v>
      </c>
      <c r="R963" s="7" t="b">
        <v>1</v>
      </c>
      <c r="S963" s="7" t="b">
        <v>1</v>
      </c>
      <c r="T963" s="7" t="s">
        <v>19</v>
      </c>
      <c r="U963" s="11">
        <v>52</v>
      </c>
      <c r="V963" s="11" t="s">
        <v>20</v>
      </c>
      <c r="W963" s="12">
        <v>1.5</v>
      </c>
      <c r="X963" s="12">
        <f t="shared" ref="X963:X1026" si="183">IF(W963=1.5,1.3,IF(W963=1.55,1.3,IF(W963=1.6,1.3,IF(W963=1.65,1.35,IF(W963=1.7,1.35,IF(W963=1.75,1.4,IF(W963=1.8,1.45,IF(W963=1.8,1.5,IF(W963=1.85,1.5,IF(W963=1.9,1.55,IF(W963=1.95,1.6,IF(W963=2,1.6,IF(W963&lt;1.5,1.25,1.65)))))))))))))</f>
        <v>1.3</v>
      </c>
      <c r="Y963" s="13"/>
      <c r="Z963" s="7">
        <f t="shared" si="174"/>
        <v>10</v>
      </c>
      <c r="AA963">
        <f t="shared" si="175"/>
        <v>0</v>
      </c>
      <c r="AB963">
        <f t="shared" si="176"/>
        <v>5</v>
      </c>
      <c r="AC963">
        <f t="shared" si="177"/>
        <v>10</v>
      </c>
      <c r="AD963" s="7">
        <f t="shared" si="178"/>
        <v>75</v>
      </c>
      <c r="AE963" s="7" t="str">
        <f t="shared" si="179"/>
        <v>HT Under 1.5 Goals</v>
      </c>
      <c r="AF963" s="14"/>
      <c r="AG963" s="14" t="str">
        <f t="shared" si="180"/>
        <v>HT Under 1.5 Goals</v>
      </c>
      <c r="AH963" s="14" t="str">
        <f t="shared" si="181"/>
        <v>WON</v>
      </c>
      <c r="AI963" s="14"/>
      <c r="AJ963" s="14" t="str">
        <f t="shared" ref="AJ963:AJ1026" si="184">IF(AE963=AG963,"WON",IF(O963="0-1","WON",IF(O963="1-0","WON",IF(O963="?","?","LOST"))))</f>
        <v>WON</v>
      </c>
      <c r="AL963" s="7" t="str">
        <f t="shared" si="182"/>
        <v>…</v>
      </c>
      <c r="AM963" s="21">
        <f t="shared" ref="AM963:AM1026" si="185">40+(IF(J963&lt;50,0,J963/3.2)+(IF(M963="X",5,IF(M963="2",2,0)))+(IF(N963&gt;15,0,15-N963))+(IF(U963&lt;50,0,U963/5)))</f>
        <v>72.275000000000006</v>
      </c>
    </row>
    <row r="964" spans="3:39">
      <c r="C964" t="s">
        <v>11</v>
      </c>
      <c r="D964" s="10" t="s">
        <v>288</v>
      </c>
      <c r="E964" s="6" t="s">
        <v>63</v>
      </c>
      <c r="F964" s="10" t="s">
        <v>336</v>
      </c>
      <c r="G964" s="7" t="s">
        <v>4</v>
      </c>
      <c r="H964" s="10" t="s">
        <v>340</v>
      </c>
      <c r="I964" s="7">
        <v>15</v>
      </c>
      <c r="J964" s="7">
        <v>60</v>
      </c>
      <c r="K964" s="7">
        <v>25</v>
      </c>
      <c r="L964" s="7" t="s">
        <v>16</v>
      </c>
      <c r="M964" s="7">
        <v>1</v>
      </c>
      <c r="N964" s="7">
        <v>10</v>
      </c>
      <c r="O964" s="6" t="s">
        <v>24</v>
      </c>
      <c r="P964" s="6" t="s">
        <v>24</v>
      </c>
      <c r="Q964" s="7" t="b">
        <v>1</v>
      </c>
      <c r="R964" s="7" t="b">
        <v>1</v>
      </c>
      <c r="S964" s="7" t="s">
        <v>19</v>
      </c>
      <c r="T964" s="7" t="s">
        <v>19</v>
      </c>
      <c r="U964" s="11">
        <v>51</v>
      </c>
      <c r="V964" s="11" t="s">
        <v>20</v>
      </c>
      <c r="W964" s="12">
        <v>1.5</v>
      </c>
      <c r="X964" s="12">
        <f t="shared" si="183"/>
        <v>1.3</v>
      </c>
      <c r="Y964" s="13"/>
      <c r="Z964" s="7">
        <f t="shared" ref="Z964:Z1027" si="186">IF(J964&gt;52,10,0)</f>
        <v>10</v>
      </c>
      <c r="AA964">
        <f t="shared" ref="AA964:AA1027" si="187">IF(N964&gt;15,0,IF(N964&lt;8,10,5))</f>
        <v>5</v>
      </c>
      <c r="AB964">
        <f t="shared" ref="AB964:AB1027" si="188">IF(U964&gt;60,10,IF(U964&lt;49,0,5))</f>
        <v>5</v>
      </c>
      <c r="AC964">
        <f t="shared" ref="AC964:AC1027" si="189">IF(V964="Y",10,IF(V964="C",5,0))</f>
        <v>10</v>
      </c>
      <c r="AD964" s="7">
        <f t="shared" ref="AD964:AD1027" si="190">SUM(Z964:AC964)+50</f>
        <v>80</v>
      </c>
      <c r="AE964" s="7" t="str">
        <f t="shared" ref="AE964:AE1027" si="191">IF(AD964&lt;56,"HT Over 0.5 Goals","HT Under 1.5 Goals")</f>
        <v>HT Under 1.5 Goals</v>
      </c>
      <c r="AF964" s="14"/>
      <c r="AG964" s="14" t="str">
        <f t="shared" ref="AG964:AG1027" si="192">IF(O964="1-0","HT Under 1.5 Goals",IF(O964="0-0","HT Under 1.5 Goals",IF(O964="0-1","HT Under 1.5 Goals","HT Over 0.5 Goals")))</f>
        <v>HT Under 1.5 Goals</v>
      </c>
      <c r="AH964" s="14" t="str">
        <f t="shared" ref="AH964:AH1027" si="193">IF(O964="?",O964,AJ964)</f>
        <v>WON</v>
      </c>
      <c r="AI964" s="14"/>
      <c r="AJ964" s="14" t="str">
        <f t="shared" si="184"/>
        <v>WON</v>
      </c>
      <c r="AL964" s="7" t="str">
        <f t="shared" ref="AL964:AL1027" si="194">IF(AND(C964="OK",J964&gt;52,N964&lt;11,W964&lt;1.66),"Prime","…")</f>
        <v>Prime</v>
      </c>
      <c r="AM964" s="21">
        <f t="shared" si="185"/>
        <v>73.95</v>
      </c>
    </row>
    <row r="965" spans="3:39">
      <c r="C965" t="s">
        <v>11</v>
      </c>
      <c r="D965" s="10" t="s">
        <v>288</v>
      </c>
      <c r="E965" s="6" t="s">
        <v>63</v>
      </c>
      <c r="F965" s="10" t="s">
        <v>339</v>
      </c>
      <c r="G965" s="7" t="s">
        <v>4</v>
      </c>
      <c r="H965" s="10" t="s">
        <v>334</v>
      </c>
      <c r="I965" s="7">
        <v>15</v>
      </c>
      <c r="J965" s="7">
        <v>66</v>
      </c>
      <c r="K965" s="7">
        <v>19</v>
      </c>
      <c r="L965" s="7" t="s">
        <v>16</v>
      </c>
      <c r="M965" s="7">
        <v>1</v>
      </c>
      <c r="N965" s="7">
        <v>4</v>
      </c>
      <c r="O965" s="6" t="s">
        <v>75</v>
      </c>
      <c r="P965" s="6" t="s">
        <v>278</v>
      </c>
      <c r="Q965" s="7" t="b">
        <v>1</v>
      </c>
      <c r="R965" s="7" t="b">
        <v>1</v>
      </c>
      <c r="S965" s="7" t="s">
        <v>19</v>
      </c>
      <c r="T965" s="7" t="b">
        <v>1</v>
      </c>
      <c r="U965" s="11">
        <v>48</v>
      </c>
      <c r="V965" s="11" t="s">
        <v>20</v>
      </c>
      <c r="W965" s="12">
        <v>1.55</v>
      </c>
      <c r="X965" s="12">
        <f t="shared" si="183"/>
        <v>1.3</v>
      </c>
      <c r="Y965" s="13"/>
      <c r="Z965" s="7">
        <f t="shared" si="186"/>
        <v>10</v>
      </c>
      <c r="AA965">
        <f t="shared" si="187"/>
        <v>10</v>
      </c>
      <c r="AB965">
        <f t="shared" si="188"/>
        <v>0</v>
      </c>
      <c r="AC965">
        <f t="shared" si="189"/>
        <v>10</v>
      </c>
      <c r="AD965" s="7">
        <f t="shared" si="190"/>
        <v>80</v>
      </c>
      <c r="AE965" s="7" t="str">
        <f t="shared" si="191"/>
        <v>HT Under 1.5 Goals</v>
      </c>
      <c r="AF965" s="14"/>
      <c r="AG965" s="14" t="str">
        <f t="shared" si="192"/>
        <v>HT Over 0.5 Goals</v>
      </c>
      <c r="AH965" s="14" t="str">
        <f t="shared" si="193"/>
        <v>LOST</v>
      </c>
      <c r="AI965" s="14"/>
      <c r="AJ965" s="14" t="str">
        <f t="shared" si="184"/>
        <v>LOST</v>
      </c>
      <c r="AL965" s="7" t="str">
        <f t="shared" si="194"/>
        <v>Prime</v>
      </c>
      <c r="AM965" s="21">
        <f t="shared" si="185"/>
        <v>71.625</v>
      </c>
    </row>
    <row r="966" spans="3:39">
      <c r="C966" t="s">
        <v>11</v>
      </c>
      <c r="D966" s="10" t="s">
        <v>210</v>
      </c>
      <c r="E966" s="6" t="s">
        <v>63</v>
      </c>
      <c r="F966" s="10" t="s">
        <v>1213</v>
      </c>
      <c r="G966" s="7" t="s">
        <v>4</v>
      </c>
      <c r="H966" s="10" t="s">
        <v>759</v>
      </c>
      <c r="I966" s="7">
        <v>15</v>
      </c>
      <c r="J966" s="7">
        <v>54</v>
      </c>
      <c r="K966" s="7">
        <v>31</v>
      </c>
      <c r="L966" s="7" t="s">
        <v>16</v>
      </c>
      <c r="M966" s="7">
        <v>1</v>
      </c>
      <c r="N966" s="7">
        <v>16</v>
      </c>
      <c r="O966" s="6" t="s">
        <v>47</v>
      </c>
      <c r="P966" s="6" t="s">
        <v>75</v>
      </c>
      <c r="Q966" s="7" t="b">
        <v>1</v>
      </c>
      <c r="R966" s="7" t="b">
        <v>1</v>
      </c>
      <c r="S966" s="7" t="s">
        <v>19</v>
      </c>
      <c r="T966" s="7" t="s">
        <v>19</v>
      </c>
      <c r="U966" s="11">
        <v>54</v>
      </c>
      <c r="V966" s="11" t="s">
        <v>42</v>
      </c>
      <c r="W966" s="12">
        <v>1.6</v>
      </c>
      <c r="X966" s="12">
        <f t="shared" si="183"/>
        <v>1.3</v>
      </c>
      <c r="Y966" s="13"/>
      <c r="Z966" s="7">
        <f t="shared" si="186"/>
        <v>10</v>
      </c>
      <c r="AA966">
        <f t="shared" si="187"/>
        <v>0</v>
      </c>
      <c r="AB966">
        <f t="shared" si="188"/>
        <v>5</v>
      </c>
      <c r="AC966">
        <f t="shared" si="189"/>
        <v>5</v>
      </c>
      <c r="AD966" s="7">
        <f t="shared" si="190"/>
        <v>70</v>
      </c>
      <c r="AE966" s="7" t="str">
        <f t="shared" si="191"/>
        <v>HT Under 1.5 Goals</v>
      </c>
      <c r="AF966" s="14"/>
      <c r="AG966" s="14" t="str">
        <f t="shared" si="192"/>
        <v>HT Under 1.5 Goals</v>
      </c>
      <c r="AH966" s="14" t="str">
        <f t="shared" si="193"/>
        <v>WON</v>
      </c>
      <c r="AI966" s="14"/>
      <c r="AJ966" s="14" t="str">
        <f t="shared" si="184"/>
        <v>WON</v>
      </c>
      <c r="AL966" s="7" t="str">
        <f t="shared" si="194"/>
        <v>…</v>
      </c>
      <c r="AM966" s="21">
        <f t="shared" si="185"/>
        <v>67.674999999999997</v>
      </c>
    </row>
    <row r="967" spans="3:39">
      <c r="C967" t="s">
        <v>11</v>
      </c>
      <c r="D967" s="10" t="s">
        <v>210</v>
      </c>
      <c r="E967" s="6" t="s">
        <v>63</v>
      </c>
      <c r="F967" s="10" t="s">
        <v>761</v>
      </c>
      <c r="G967" s="7" t="s">
        <v>4</v>
      </c>
      <c r="H967" s="10" t="s">
        <v>492</v>
      </c>
      <c r="I967" s="7">
        <v>24</v>
      </c>
      <c r="J967" s="7">
        <v>47</v>
      </c>
      <c r="K967" s="7">
        <v>29</v>
      </c>
      <c r="L967" s="7" t="s">
        <v>16</v>
      </c>
      <c r="M967" s="7">
        <v>2</v>
      </c>
      <c r="N967" s="7">
        <v>5</v>
      </c>
      <c r="O967" s="6" t="s">
        <v>69</v>
      </c>
      <c r="P967" s="6" t="s">
        <v>278</v>
      </c>
      <c r="Q967" s="7">
        <v>47</v>
      </c>
      <c r="R967" s="7" t="b">
        <v>1</v>
      </c>
      <c r="S967" s="7" t="s">
        <v>19</v>
      </c>
      <c r="T967" s="7" t="b">
        <v>1</v>
      </c>
      <c r="U967" s="11">
        <v>65</v>
      </c>
      <c r="V967" s="11" t="s">
        <v>42</v>
      </c>
      <c r="W967" s="12">
        <v>1.55</v>
      </c>
      <c r="X967" s="12">
        <f t="shared" si="183"/>
        <v>1.3</v>
      </c>
      <c r="Y967" s="13"/>
      <c r="Z967" s="7">
        <f t="shared" si="186"/>
        <v>0</v>
      </c>
      <c r="AA967">
        <f t="shared" si="187"/>
        <v>10</v>
      </c>
      <c r="AB967">
        <f t="shared" si="188"/>
        <v>10</v>
      </c>
      <c r="AC967">
        <f t="shared" si="189"/>
        <v>5</v>
      </c>
      <c r="AD967" s="7">
        <f t="shared" si="190"/>
        <v>75</v>
      </c>
      <c r="AE967" s="7" t="str">
        <f t="shared" si="191"/>
        <v>HT Under 1.5 Goals</v>
      </c>
      <c r="AF967" s="14"/>
      <c r="AG967" s="14" t="str">
        <f t="shared" si="192"/>
        <v>HT Over 0.5 Goals</v>
      </c>
      <c r="AH967" s="14" t="str">
        <f t="shared" si="193"/>
        <v>LOST</v>
      </c>
      <c r="AI967" s="14"/>
      <c r="AJ967" s="14" t="str">
        <f t="shared" si="184"/>
        <v>LOST</v>
      </c>
      <c r="AL967" s="7" t="str">
        <f t="shared" si="194"/>
        <v>…</v>
      </c>
      <c r="AM967" s="21">
        <f t="shared" si="185"/>
        <v>63</v>
      </c>
    </row>
    <row r="968" spans="3:39">
      <c r="C968" t="s">
        <v>11</v>
      </c>
      <c r="D968" s="10" t="s">
        <v>210</v>
      </c>
      <c r="E968" s="6" t="s">
        <v>63</v>
      </c>
      <c r="F968" s="10" t="s">
        <v>212</v>
      </c>
      <c r="G968" s="7" t="s">
        <v>4</v>
      </c>
      <c r="H968" s="10" t="s">
        <v>758</v>
      </c>
      <c r="I968" s="7">
        <v>23</v>
      </c>
      <c r="J968" s="7">
        <v>62</v>
      </c>
      <c r="K968" s="7">
        <v>14</v>
      </c>
      <c r="L968" s="7" t="s">
        <v>16</v>
      </c>
      <c r="M968" s="7" t="s">
        <v>16</v>
      </c>
      <c r="N968" s="7">
        <v>9</v>
      </c>
      <c r="O968" s="6" t="s">
        <v>120</v>
      </c>
      <c r="P968" s="6" t="s">
        <v>120</v>
      </c>
      <c r="Q968" s="7" t="b">
        <v>1</v>
      </c>
      <c r="R968" s="7" t="b">
        <v>1</v>
      </c>
      <c r="S968" s="7" t="b">
        <v>1</v>
      </c>
      <c r="T968" s="7" t="s">
        <v>19</v>
      </c>
      <c r="U968" s="11">
        <v>62</v>
      </c>
      <c r="V968" s="11" t="s">
        <v>42</v>
      </c>
      <c r="W968" s="12">
        <v>1.55</v>
      </c>
      <c r="X968" s="12">
        <f t="shared" si="183"/>
        <v>1.3</v>
      </c>
      <c r="Y968" s="13"/>
      <c r="Z968" s="7">
        <f t="shared" si="186"/>
        <v>10</v>
      </c>
      <c r="AA968">
        <f t="shared" si="187"/>
        <v>5</v>
      </c>
      <c r="AB968">
        <f t="shared" si="188"/>
        <v>10</v>
      </c>
      <c r="AC968">
        <f t="shared" si="189"/>
        <v>5</v>
      </c>
      <c r="AD968" s="7">
        <f t="shared" si="190"/>
        <v>80</v>
      </c>
      <c r="AE968" s="7" t="str">
        <f t="shared" si="191"/>
        <v>HT Under 1.5 Goals</v>
      </c>
      <c r="AF968" s="14"/>
      <c r="AG968" s="14" t="str">
        <f t="shared" si="192"/>
        <v>HT Under 1.5 Goals</v>
      </c>
      <c r="AH968" s="14" t="str">
        <f t="shared" si="193"/>
        <v>WON</v>
      </c>
      <c r="AI968" s="14"/>
      <c r="AJ968" s="14" t="str">
        <f t="shared" si="184"/>
        <v>WON</v>
      </c>
      <c r="AL968" s="7" t="str">
        <f t="shared" si="194"/>
        <v>Prime</v>
      </c>
      <c r="AM968" s="21">
        <f t="shared" si="185"/>
        <v>82.775000000000006</v>
      </c>
    </row>
    <row r="969" spans="3:39">
      <c r="D969" s="10" t="s">
        <v>234</v>
      </c>
      <c r="E969" s="6" t="s">
        <v>89</v>
      </c>
      <c r="F969" s="10" t="s">
        <v>1214</v>
      </c>
      <c r="G969" s="7" t="s">
        <v>4</v>
      </c>
      <c r="H969" s="10" t="s">
        <v>235</v>
      </c>
      <c r="I969" s="7">
        <v>20</v>
      </c>
      <c r="J969" s="7">
        <v>56</v>
      </c>
      <c r="K969" s="7">
        <v>24</v>
      </c>
      <c r="L969" s="7" t="s">
        <v>16</v>
      </c>
      <c r="M969" s="7">
        <v>1</v>
      </c>
      <c r="N969" s="7">
        <v>4</v>
      </c>
      <c r="O969" s="6" t="s">
        <v>69</v>
      </c>
      <c r="P969" s="6" t="s">
        <v>96</v>
      </c>
      <c r="Q969" s="7" t="b">
        <v>1</v>
      </c>
      <c r="R969" s="7" t="b">
        <v>1</v>
      </c>
      <c r="S969" s="7" t="s">
        <v>19</v>
      </c>
      <c r="T969" s="7" t="b">
        <v>1</v>
      </c>
      <c r="U969" s="11">
        <v>48</v>
      </c>
      <c r="V969" s="11" t="s">
        <v>20</v>
      </c>
      <c r="W969" s="12">
        <v>1.65</v>
      </c>
      <c r="X969" s="12">
        <f t="shared" si="183"/>
        <v>1.35</v>
      </c>
      <c r="Y969" s="13"/>
      <c r="Z969" s="7">
        <f t="shared" si="186"/>
        <v>10</v>
      </c>
      <c r="AA969">
        <f t="shared" si="187"/>
        <v>10</v>
      </c>
      <c r="AB969">
        <f t="shared" si="188"/>
        <v>0</v>
      </c>
      <c r="AC969">
        <f t="shared" si="189"/>
        <v>10</v>
      </c>
      <c r="AD969" s="7">
        <f t="shared" si="190"/>
        <v>80</v>
      </c>
      <c r="AE969" s="7" t="str">
        <f t="shared" si="191"/>
        <v>HT Under 1.5 Goals</v>
      </c>
      <c r="AF969" s="14"/>
      <c r="AG969" s="14" t="str">
        <f t="shared" si="192"/>
        <v>HT Over 0.5 Goals</v>
      </c>
      <c r="AH969" s="14" t="str">
        <f t="shared" si="193"/>
        <v>LOST</v>
      </c>
      <c r="AI969" s="14"/>
      <c r="AJ969" s="14" t="str">
        <f t="shared" si="184"/>
        <v>LOST</v>
      </c>
      <c r="AL969" s="7" t="str">
        <f t="shared" si="194"/>
        <v>…</v>
      </c>
      <c r="AM969" s="21">
        <f t="shared" si="185"/>
        <v>68.5</v>
      </c>
    </row>
    <row r="970" spans="3:39">
      <c r="D970" s="10" t="s">
        <v>409</v>
      </c>
      <c r="E970" s="6" t="s">
        <v>89</v>
      </c>
      <c r="F970" s="10" t="s">
        <v>707</v>
      </c>
      <c r="G970" s="7" t="s">
        <v>4</v>
      </c>
      <c r="H970" s="10" t="s">
        <v>790</v>
      </c>
      <c r="I970" s="7">
        <v>30</v>
      </c>
      <c r="J970" s="7">
        <v>52</v>
      </c>
      <c r="K970" s="7">
        <v>18</v>
      </c>
      <c r="L970" s="7" t="s">
        <v>16</v>
      </c>
      <c r="M970" s="7" t="s">
        <v>16</v>
      </c>
      <c r="N970" s="7">
        <v>12</v>
      </c>
      <c r="O970" s="6" t="s">
        <v>33</v>
      </c>
      <c r="P970" s="6" t="s">
        <v>297</v>
      </c>
      <c r="Q970" s="7">
        <v>52</v>
      </c>
      <c r="R970" s="7" t="b">
        <v>1</v>
      </c>
      <c r="S970" s="7" t="b">
        <v>1</v>
      </c>
      <c r="T970" s="7" t="s">
        <v>19</v>
      </c>
      <c r="U970" s="11">
        <v>63</v>
      </c>
      <c r="V970" s="11" t="s">
        <v>20</v>
      </c>
      <c r="W970" s="12">
        <v>1.65</v>
      </c>
      <c r="X970" s="12">
        <f t="shared" si="183"/>
        <v>1.35</v>
      </c>
      <c r="Y970" s="13"/>
      <c r="Z970" s="7">
        <f t="shared" si="186"/>
        <v>0</v>
      </c>
      <c r="AA970">
        <f t="shared" si="187"/>
        <v>5</v>
      </c>
      <c r="AB970">
        <f t="shared" si="188"/>
        <v>10</v>
      </c>
      <c r="AC970">
        <f t="shared" si="189"/>
        <v>10</v>
      </c>
      <c r="AD970" s="7">
        <f t="shared" si="190"/>
        <v>75</v>
      </c>
      <c r="AE970" s="7" t="str">
        <f t="shared" si="191"/>
        <v>HT Under 1.5 Goals</v>
      </c>
      <c r="AF970" s="14"/>
      <c r="AG970" s="14" t="str">
        <f t="shared" si="192"/>
        <v>HT Over 0.5 Goals</v>
      </c>
      <c r="AH970" s="14" t="str">
        <f t="shared" si="193"/>
        <v>LOST</v>
      </c>
      <c r="AI970" s="14"/>
      <c r="AJ970" s="14" t="str">
        <f t="shared" si="184"/>
        <v>LOST</v>
      </c>
      <c r="AL970" s="7" t="str">
        <f t="shared" si="194"/>
        <v>…</v>
      </c>
      <c r="AM970" s="21">
        <f t="shared" si="185"/>
        <v>76.849999999999994</v>
      </c>
    </row>
    <row r="971" spans="3:39">
      <c r="C971" t="s">
        <v>11</v>
      </c>
      <c r="D971" s="10" t="s">
        <v>97</v>
      </c>
      <c r="E971" s="6" t="s">
        <v>93</v>
      </c>
      <c r="F971" s="10" t="s">
        <v>919</v>
      </c>
      <c r="G971" s="7" t="s">
        <v>4</v>
      </c>
      <c r="H971" s="10" t="s">
        <v>1215</v>
      </c>
      <c r="I971" s="7">
        <v>23</v>
      </c>
      <c r="J971" s="7">
        <v>47</v>
      </c>
      <c r="K971" s="7">
        <v>30</v>
      </c>
      <c r="L971" s="7" t="s">
        <v>16</v>
      </c>
      <c r="M971" s="7" t="s">
        <v>16</v>
      </c>
      <c r="N971" s="7">
        <v>7</v>
      </c>
      <c r="O971" s="6" t="s">
        <v>24</v>
      </c>
      <c r="P971" s="6" t="s">
        <v>47</v>
      </c>
      <c r="Q971" s="7">
        <v>47</v>
      </c>
      <c r="R971" s="7" t="b">
        <v>1</v>
      </c>
      <c r="S971" s="7" t="b">
        <v>1</v>
      </c>
      <c r="T971" s="7" t="s">
        <v>19</v>
      </c>
      <c r="U971" s="11">
        <v>19</v>
      </c>
      <c r="V971" s="11" t="s">
        <v>48</v>
      </c>
      <c r="W971" s="12">
        <v>1.6</v>
      </c>
      <c r="X971" s="12">
        <f t="shared" si="183"/>
        <v>1.3</v>
      </c>
      <c r="Y971" s="13"/>
      <c r="Z971" s="7">
        <f t="shared" si="186"/>
        <v>0</v>
      </c>
      <c r="AA971">
        <f t="shared" si="187"/>
        <v>10</v>
      </c>
      <c r="AB971">
        <f t="shared" si="188"/>
        <v>0</v>
      </c>
      <c r="AC971">
        <f t="shared" si="189"/>
        <v>0</v>
      </c>
      <c r="AD971" s="7">
        <f t="shared" si="190"/>
        <v>60</v>
      </c>
      <c r="AE971" s="7" t="str">
        <f t="shared" si="191"/>
        <v>HT Under 1.5 Goals</v>
      </c>
      <c r="AF971" s="14"/>
      <c r="AG971" s="14" t="str">
        <f t="shared" si="192"/>
        <v>HT Under 1.5 Goals</v>
      </c>
      <c r="AH971" s="14" t="str">
        <f t="shared" si="193"/>
        <v>WON</v>
      </c>
      <c r="AI971" s="14"/>
      <c r="AJ971" s="14" t="str">
        <f t="shared" si="184"/>
        <v>WON</v>
      </c>
      <c r="AL971" s="7" t="str">
        <f t="shared" si="194"/>
        <v>…</v>
      </c>
      <c r="AM971" s="21">
        <f t="shared" si="185"/>
        <v>53</v>
      </c>
    </row>
    <row r="972" spans="3:39">
      <c r="C972" t="s">
        <v>11</v>
      </c>
      <c r="D972" s="10" t="s">
        <v>97</v>
      </c>
      <c r="E972" s="6" t="s">
        <v>93</v>
      </c>
      <c r="F972" s="10" t="s">
        <v>1216</v>
      </c>
      <c r="G972" s="7" t="s">
        <v>4</v>
      </c>
      <c r="H972" s="10" t="s">
        <v>1217</v>
      </c>
      <c r="I972" s="7">
        <v>29</v>
      </c>
      <c r="J972" s="7">
        <v>46</v>
      </c>
      <c r="K972" s="7">
        <v>25</v>
      </c>
      <c r="L972" s="7" t="s">
        <v>16</v>
      </c>
      <c r="M972" s="7" t="s">
        <v>16</v>
      </c>
      <c r="N972" s="7">
        <v>4</v>
      </c>
      <c r="O972" s="6" t="s">
        <v>24</v>
      </c>
      <c r="P972" s="6" t="s">
        <v>69</v>
      </c>
      <c r="Q972" s="7">
        <v>46</v>
      </c>
      <c r="R972" s="7" t="b">
        <v>1</v>
      </c>
      <c r="S972" s="7" t="b">
        <v>1</v>
      </c>
      <c r="T972" s="7" t="b">
        <v>1</v>
      </c>
      <c r="U972" s="11">
        <v>66</v>
      </c>
      <c r="V972" s="11" t="s">
        <v>20</v>
      </c>
      <c r="W972" s="12">
        <v>1.55</v>
      </c>
      <c r="X972" s="12">
        <f t="shared" si="183"/>
        <v>1.3</v>
      </c>
      <c r="Y972" s="13"/>
      <c r="Z972" s="7">
        <f t="shared" si="186"/>
        <v>0</v>
      </c>
      <c r="AA972">
        <f t="shared" si="187"/>
        <v>10</v>
      </c>
      <c r="AB972">
        <f t="shared" si="188"/>
        <v>10</v>
      </c>
      <c r="AC972">
        <f t="shared" si="189"/>
        <v>10</v>
      </c>
      <c r="AD972" s="7">
        <f t="shared" si="190"/>
        <v>80</v>
      </c>
      <c r="AE972" s="7" t="str">
        <f t="shared" si="191"/>
        <v>HT Under 1.5 Goals</v>
      </c>
      <c r="AF972" s="14"/>
      <c r="AG972" s="14" t="str">
        <f t="shared" si="192"/>
        <v>HT Under 1.5 Goals</v>
      </c>
      <c r="AH972" s="14" t="str">
        <f t="shared" si="193"/>
        <v>WON</v>
      </c>
      <c r="AI972" s="14"/>
      <c r="AJ972" s="14" t="str">
        <f t="shared" si="184"/>
        <v>WON</v>
      </c>
      <c r="AL972" s="7" t="str">
        <f t="shared" si="194"/>
        <v>…</v>
      </c>
      <c r="AM972" s="21">
        <f t="shared" si="185"/>
        <v>69.2</v>
      </c>
    </row>
    <row r="973" spans="3:39">
      <c r="C973" t="s">
        <v>11</v>
      </c>
      <c r="D973" s="10" t="s">
        <v>146</v>
      </c>
      <c r="E973" s="6" t="s">
        <v>93</v>
      </c>
      <c r="F973" s="10" t="s">
        <v>149</v>
      </c>
      <c r="G973" s="7" t="s">
        <v>4</v>
      </c>
      <c r="H973" s="10" t="s">
        <v>534</v>
      </c>
      <c r="I973" s="7">
        <v>31</v>
      </c>
      <c r="J973" s="7">
        <v>47</v>
      </c>
      <c r="K973" s="7">
        <v>22</v>
      </c>
      <c r="L973" s="7" t="s">
        <v>16</v>
      </c>
      <c r="M973" s="7" t="s">
        <v>16</v>
      </c>
      <c r="N973" s="7">
        <v>9</v>
      </c>
      <c r="O973" s="6" t="s">
        <v>69</v>
      </c>
      <c r="P973" s="6" t="s">
        <v>96</v>
      </c>
      <c r="Q973" s="7">
        <v>47</v>
      </c>
      <c r="R973" s="7" t="b">
        <v>1</v>
      </c>
      <c r="S973" s="7" t="b">
        <v>1</v>
      </c>
      <c r="T973" s="7" t="s">
        <v>19</v>
      </c>
      <c r="U973" s="11">
        <v>64</v>
      </c>
      <c r="V973" s="11" t="s">
        <v>20</v>
      </c>
      <c r="W973" s="12">
        <v>1.45</v>
      </c>
      <c r="X973" s="12">
        <f t="shared" si="183"/>
        <v>1.25</v>
      </c>
      <c r="Y973" s="13"/>
      <c r="Z973" s="7">
        <f t="shared" si="186"/>
        <v>0</v>
      </c>
      <c r="AA973">
        <f t="shared" si="187"/>
        <v>5</v>
      </c>
      <c r="AB973">
        <f t="shared" si="188"/>
        <v>10</v>
      </c>
      <c r="AC973">
        <f t="shared" si="189"/>
        <v>10</v>
      </c>
      <c r="AD973" s="7">
        <f t="shared" si="190"/>
        <v>75</v>
      </c>
      <c r="AE973" s="7" t="str">
        <f t="shared" si="191"/>
        <v>HT Under 1.5 Goals</v>
      </c>
      <c r="AF973" s="14"/>
      <c r="AG973" s="14" t="str">
        <f t="shared" si="192"/>
        <v>HT Over 0.5 Goals</v>
      </c>
      <c r="AH973" s="14" t="str">
        <f t="shared" si="193"/>
        <v>LOST</v>
      </c>
      <c r="AI973" s="14"/>
      <c r="AJ973" s="14" t="str">
        <f t="shared" si="184"/>
        <v>LOST</v>
      </c>
      <c r="AL973" s="7" t="str">
        <f t="shared" si="194"/>
        <v>…</v>
      </c>
      <c r="AM973" s="21">
        <f t="shared" si="185"/>
        <v>63.8</v>
      </c>
    </row>
    <row r="974" spans="3:39">
      <c r="D974" s="10" t="s">
        <v>275</v>
      </c>
      <c r="E974" s="6" t="s">
        <v>93</v>
      </c>
      <c r="F974" s="10" t="s">
        <v>1218</v>
      </c>
      <c r="G974" s="7" t="s">
        <v>4</v>
      </c>
      <c r="H974" s="10" t="s">
        <v>366</v>
      </c>
      <c r="I974" s="7">
        <v>22</v>
      </c>
      <c r="J974" s="7">
        <v>47</v>
      </c>
      <c r="K974" s="7">
        <v>31</v>
      </c>
      <c r="L974" s="7" t="s">
        <v>16</v>
      </c>
      <c r="M974" s="7">
        <v>2</v>
      </c>
      <c r="N974" s="7">
        <v>9</v>
      </c>
      <c r="O974" s="6" t="s">
        <v>96</v>
      </c>
      <c r="P974" s="6" t="s">
        <v>303</v>
      </c>
      <c r="Q974" s="7">
        <v>47</v>
      </c>
      <c r="R974" s="7" t="b">
        <v>1</v>
      </c>
      <c r="S974" s="7" t="s">
        <v>19</v>
      </c>
      <c r="T974" s="7" t="s">
        <v>19</v>
      </c>
      <c r="U974" s="11">
        <v>19</v>
      </c>
      <c r="V974" s="11" t="s">
        <v>48</v>
      </c>
      <c r="W974" s="12">
        <v>1.5</v>
      </c>
      <c r="X974" s="12">
        <f t="shared" si="183"/>
        <v>1.3</v>
      </c>
      <c r="Y974" s="13"/>
      <c r="Z974" s="7">
        <f t="shared" si="186"/>
        <v>0</v>
      </c>
      <c r="AA974">
        <f t="shared" si="187"/>
        <v>5</v>
      </c>
      <c r="AB974">
        <f t="shared" si="188"/>
        <v>0</v>
      </c>
      <c r="AC974">
        <f t="shared" si="189"/>
        <v>0</v>
      </c>
      <c r="AD974" s="7">
        <f t="shared" si="190"/>
        <v>55</v>
      </c>
      <c r="AE974" s="7" t="str">
        <f t="shared" si="191"/>
        <v>HT Over 0.5 Goals</v>
      </c>
      <c r="AF974" s="14"/>
      <c r="AG974" s="14" t="str">
        <f t="shared" si="192"/>
        <v>HT Over 0.5 Goals</v>
      </c>
      <c r="AH974" s="14" t="str">
        <f t="shared" si="193"/>
        <v>WON</v>
      </c>
      <c r="AI974" s="14"/>
      <c r="AJ974" s="14" t="str">
        <f t="shared" si="184"/>
        <v>WON</v>
      </c>
      <c r="AL974" s="7" t="str">
        <f t="shared" si="194"/>
        <v>…</v>
      </c>
      <c r="AM974" s="21">
        <f t="shared" si="185"/>
        <v>46</v>
      </c>
    </row>
    <row r="975" spans="3:39">
      <c r="D975" s="10" t="s">
        <v>908</v>
      </c>
      <c r="E975" s="6" t="s">
        <v>93</v>
      </c>
      <c r="F975" s="10" t="s">
        <v>909</v>
      </c>
      <c r="G975" s="7" t="s">
        <v>4</v>
      </c>
      <c r="H975" s="10" t="s">
        <v>1175</v>
      </c>
      <c r="I975" s="7">
        <v>10</v>
      </c>
      <c r="J975" s="7">
        <v>56</v>
      </c>
      <c r="K975" s="7">
        <v>34</v>
      </c>
      <c r="L975" s="7" t="s">
        <v>16</v>
      </c>
      <c r="M975" s="7">
        <v>2</v>
      </c>
      <c r="N975" s="7">
        <v>24</v>
      </c>
      <c r="O975" s="6" t="s">
        <v>24</v>
      </c>
      <c r="P975" s="6" t="s">
        <v>24</v>
      </c>
      <c r="Q975" s="7" t="b">
        <v>1</v>
      </c>
      <c r="R975" s="7" t="b">
        <v>1</v>
      </c>
      <c r="S975" s="7" t="s">
        <v>19</v>
      </c>
      <c r="T975" s="7" t="s">
        <v>19</v>
      </c>
      <c r="U975" s="11">
        <v>62</v>
      </c>
      <c r="V975" s="11" t="s">
        <v>20</v>
      </c>
      <c r="W975" s="12">
        <v>1.6</v>
      </c>
      <c r="X975" s="12">
        <f t="shared" si="183"/>
        <v>1.3</v>
      </c>
      <c r="Y975" s="13"/>
      <c r="Z975" s="7">
        <f t="shared" si="186"/>
        <v>10</v>
      </c>
      <c r="AA975">
        <f t="shared" si="187"/>
        <v>0</v>
      </c>
      <c r="AB975">
        <f t="shared" si="188"/>
        <v>10</v>
      </c>
      <c r="AC975">
        <f t="shared" si="189"/>
        <v>10</v>
      </c>
      <c r="AD975" s="7">
        <f t="shared" si="190"/>
        <v>80</v>
      </c>
      <c r="AE975" s="7" t="str">
        <f t="shared" si="191"/>
        <v>HT Under 1.5 Goals</v>
      </c>
      <c r="AF975" s="14"/>
      <c r="AG975" s="14" t="str">
        <f t="shared" si="192"/>
        <v>HT Under 1.5 Goals</v>
      </c>
      <c r="AH975" s="14" t="str">
        <f t="shared" si="193"/>
        <v>WON</v>
      </c>
      <c r="AI975" s="14"/>
      <c r="AJ975" s="14" t="str">
        <f t="shared" si="184"/>
        <v>WON</v>
      </c>
      <c r="AL975" s="7" t="str">
        <f t="shared" si="194"/>
        <v>…</v>
      </c>
      <c r="AM975" s="21">
        <f t="shared" si="185"/>
        <v>69.900000000000006</v>
      </c>
    </row>
    <row r="976" spans="3:39">
      <c r="D976" s="10" t="s">
        <v>1219</v>
      </c>
      <c r="E976" s="6" t="s">
        <v>93</v>
      </c>
      <c r="F976" s="10" t="s">
        <v>1220</v>
      </c>
      <c r="G976" s="7" t="s">
        <v>4</v>
      </c>
      <c r="H976" s="10" t="s">
        <v>1221</v>
      </c>
      <c r="I976" s="7">
        <v>23</v>
      </c>
      <c r="J976" s="7">
        <v>48</v>
      </c>
      <c r="K976" s="7">
        <v>29</v>
      </c>
      <c r="L976" s="7" t="s">
        <v>16</v>
      </c>
      <c r="M976" s="7" t="s">
        <v>16</v>
      </c>
      <c r="N976" s="7">
        <v>6</v>
      </c>
      <c r="O976" s="6" t="s">
        <v>24</v>
      </c>
      <c r="P976" s="6" t="s">
        <v>24</v>
      </c>
      <c r="Q976" s="7">
        <v>48</v>
      </c>
      <c r="R976" s="7" t="b">
        <v>1</v>
      </c>
      <c r="S976" s="7" t="b">
        <v>1</v>
      </c>
      <c r="T976" s="7" t="b">
        <v>1</v>
      </c>
      <c r="U976" s="11">
        <v>54</v>
      </c>
      <c r="V976" s="11" t="s">
        <v>42</v>
      </c>
      <c r="W976" s="12">
        <v>1.6</v>
      </c>
      <c r="X976" s="12">
        <f t="shared" si="183"/>
        <v>1.3</v>
      </c>
      <c r="Y976" s="13"/>
      <c r="Z976" s="7">
        <f t="shared" si="186"/>
        <v>0</v>
      </c>
      <c r="AA976">
        <f t="shared" si="187"/>
        <v>10</v>
      </c>
      <c r="AB976">
        <f t="shared" si="188"/>
        <v>5</v>
      </c>
      <c r="AC976">
        <f t="shared" si="189"/>
        <v>5</v>
      </c>
      <c r="AD976" s="7">
        <f t="shared" si="190"/>
        <v>70</v>
      </c>
      <c r="AE976" s="7" t="str">
        <f t="shared" si="191"/>
        <v>HT Under 1.5 Goals</v>
      </c>
      <c r="AF976" s="14"/>
      <c r="AG976" s="14" t="str">
        <f t="shared" si="192"/>
        <v>HT Under 1.5 Goals</v>
      </c>
      <c r="AH976" s="14" t="str">
        <f t="shared" si="193"/>
        <v>WON</v>
      </c>
      <c r="AI976" s="14"/>
      <c r="AJ976" s="14" t="str">
        <f t="shared" si="184"/>
        <v>WON</v>
      </c>
      <c r="AL976" s="7" t="str">
        <f t="shared" si="194"/>
        <v>…</v>
      </c>
      <c r="AM976" s="21">
        <f t="shared" si="185"/>
        <v>64.8</v>
      </c>
    </row>
    <row r="977" spans="3:39">
      <c r="C977" t="s">
        <v>11</v>
      </c>
      <c r="D977" s="10" t="s">
        <v>363</v>
      </c>
      <c r="E977" s="6" t="s">
        <v>93</v>
      </c>
      <c r="F977" s="10" t="s">
        <v>1222</v>
      </c>
      <c r="G977" s="7" t="s">
        <v>4</v>
      </c>
      <c r="H977" s="10" t="s">
        <v>375</v>
      </c>
      <c r="I977" s="7">
        <v>38</v>
      </c>
      <c r="J977" s="7">
        <v>50</v>
      </c>
      <c r="K977" s="7">
        <v>12</v>
      </c>
      <c r="L977" s="7" t="s">
        <v>16</v>
      </c>
      <c r="M977" s="7">
        <v>1</v>
      </c>
      <c r="N977" s="7">
        <v>26</v>
      </c>
      <c r="O977" s="6" t="s">
        <v>33</v>
      </c>
      <c r="P977" s="6" t="s">
        <v>297</v>
      </c>
      <c r="Q977" s="7">
        <v>50</v>
      </c>
      <c r="R977" s="7" t="b">
        <v>1</v>
      </c>
      <c r="S977" s="7" t="s">
        <v>19</v>
      </c>
      <c r="T977" s="7" t="s">
        <v>19</v>
      </c>
      <c r="U977" s="11">
        <v>58</v>
      </c>
      <c r="V977" s="11" t="s">
        <v>42</v>
      </c>
      <c r="W977" s="12">
        <v>1.6</v>
      </c>
      <c r="X977" s="12">
        <f t="shared" si="183"/>
        <v>1.3</v>
      </c>
      <c r="Y977" s="13"/>
      <c r="Z977" s="7">
        <f t="shared" si="186"/>
        <v>0</v>
      </c>
      <c r="AA977">
        <f t="shared" si="187"/>
        <v>0</v>
      </c>
      <c r="AB977">
        <f t="shared" si="188"/>
        <v>5</v>
      </c>
      <c r="AC977">
        <f t="shared" si="189"/>
        <v>5</v>
      </c>
      <c r="AD977" s="7">
        <f t="shared" si="190"/>
        <v>60</v>
      </c>
      <c r="AE977" s="7" t="str">
        <f t="shared" si="191"/>
        <v>HT Under 1.5 Goals</v>
      </c>
      <c r="AF977" s="14"/>
      <c r="AG977" s="14" t="str">
        <f t="shared" si="192"/>
        <v>HT Over 0.5 Goals</v>
      </c>
      <c r="AH977" s="14" t="str">
        <f t="shared" si="193"/>
        <v>LOST</v>
      </c>
      <c r="AI977" s="14"/>
      <c r="AJ977" s="14" t="str">
        <f t="shared" si="184"/>
        <v>LOST</v>
      </c>
      <c r="AL977" s="7" t="str">
        <f t="shared" si="194"/>
        <v>…</v>
      </c>
      <c r="AM977" s="21">
        <f t="shared" si="185"/>
        <v>67.224999999999994</v>
      </c>
    </row>
    <row r="978" spans="3:39">
      <c r="C978" t="s">
        <v>11</v>
      </c>
      <c r="D978" s="10" t="s">
        <v>210</v>
      </c>
      <c r="E978" s="6" t="s">
        <v>93</v>
      </c>
      <c r="F978" s="10" t="s">
        <v>226</v>
      </c>
      <c r="G978" s="7" t="s">
        <v>4</v>
      </c>
      <c r="H978" s="10" t="s">
        <v>990</v>
      </c>
      <c r="I978" s="7">
        <v>33</v>
      </c>
      <c r="J978" s="7">
        <v>55</v>
      </c>
      <c r="K978" s="7">
        <v>12</v>
      </c>
      <c r="L978" s="7" t="s">
        <v>16</v>
      </c>
      <c r="M978" s="7" t="s">
        <v>16</v>
      </c>
      <c r="N978" s="7">
        <v>21</v>
      </c>
      <c r="O978" s="6" t="s">
        <v>96</v>
      </c>
      <c r="P978" s="6" t="s">
        <v>405</v>
      </c>
      <c r="Q978" s="7" t="b">
        <v>1</v>
      </c>
      <c r="R978" s="7" t="b">
        <v>1</v>
      </c>
      <c r="S978" s="7" t="b">
        <v>1</v>
      </c>
      <c r="T978" s="7" t="s">
        <v>19</v>
      </c>
      <c r="U978" s="11">
        <v>62</v>
      </c>
      <c r="V978" s="11" t="s">
        <v>42</v>
      </c>
      <c r="W978" s="12">
        <v>1.66</v>
      </c>
      <c r="X978" s="12">
        <f t="shared" si="183"/>
        <v>1.65</v>
      </c>
      <c r="Y978" s="13"/>
      <c r="Z978" s="7">
        <f t="shared" si="186"/>
        <v>10</v>
      </c>
      <c r="AA978">
        <f t="shared" si="187"/>
        <v>0</v>
      </c>
      <c r="AB978">
        <f t="shared" si="188"/>
        <v>10</v>
      </c>
      <c r="AC978">
        <f t="shared" si="189"/>
        <v>5</v>
      </c>
      <c r="AD978" s="7">
        <f t="shared" si="190"/>
        <v>75</v>
      </c>
      <c r="AE978" s="7" t="str">
        <f t="shared" si="191"/>
        <v>HT Under 1.5 Goals</v>
      </c>
      <c r="AF978" s="14"/>
      <c r="AG978" s="14" t="str">
        <f t="shared" si="192"/>
        <v>HT Over 0.5 Goals</v>
      </c>
      <c r="AH978" s="14" t="str">
        <f t="shared" si="193"/>
        <v>LOST</v>
      </c>
      <c r="AI978" s="14"/>
      <c r="AJ978" s="14" t="str">
        <f t="shared" si="184"/>
        <v>LOST</v>
      </c>
      <c r="AL978" s="7" t="str">
        <f t="shared" si="194"/>
        <v>…</v>
      </c>
      <c r="AM978" s="21">
        <f t="shared" si="185"/>
        <v>74.587500000000006</v>
      </c>
    </row>
    <row r="979" spans="3:39">
      <c r="C979" t="s">
        <v>11</v>
      </c>
      <c r="D979" s="10" t="s">
        <v>210</v>
      </c>
      <c r="E979" s="6" t="s">
        <v>93</v>
      </c>
      <c r="F979" s="10" t="s">
        <v>211</v>
      </c>
      <c r="G979" s="7" t="s">
        <v>4</v>
      </c>
      <c r="H979" s="10" t="s">
        <v>826</v>
      </c>
      <c r="I979" s="7">
        <v>33</v>
      </c>
      <c r="J979" s="7">
        <v>43</v>
      </c>
      <c r="K979" s="7">
        <v>24</v>
      </c>
      <c r="L979" s="7" t="s">
        <v>16</v>
      </c>
      <c r="M979" s="7">
        <v>1</v>
      </c>
      <c r="N979" s="7">
        <v>9</v>
      </c>
      <c r="O979" s="6" t="s">
        <v>75</v>
      </c>
      <c r="P979" s="6" t="s">
        <v>33</v>
      </c>
      <c r="Q979" s="7">
        <v>43</v>
      </c>
      <c r="R979" s="7" t="b">
        <v>1</v>
      </c>
      <c r="S979" s="7" t="s">
        <v>19</v>
      </c>
      <c r="T979" s="7" t="s">
        <v>19</v>
      </c>
      <c r="U979" s="11">
        <v>51</v>
      </c>
      <c r="V979" s="11" t="s">
        <v>20</v>
      </c>
      <c r="W979" s="12">
        <v>1.5</v>
      </c>
      <c r="X979" s="12">
        <f t="shared" si="183"/>
        <v>1.3</v>
      </c>
      <c r="Y979" s="13"/>
      <c r="Z979" s="7">
        <f t="shared" si="186"/>
        <v>0</v>
      </c>
      <c r="AA979">
        <f t="shared" si="187"/>
        <v>5</v>
      </c>
      <c r="AB979">
        <f t="shared" si="188"/>
        <v>5</v>
      </c>
      <c r="AC979">
        <f t="shared" si="189"/>
        <v>10</v>
      </c>
      <c r="AD979" s="7">
        <f t="shared" si="190"/>
        <v>70</v>
      </c>
      <c r="AE979" s="7" t="str">
        <f t="shared" si="191"/>
        <v>HT Under 1.5 Goals</v>
      </c>
      <c r="AF979" s="14"/>
      <c r="AG979" s="14" t="str">
        <f t="shared" si="192"/>
        <v>HT Over 0.5 Goals</v>
      </c>
      <c r="AH979" s="14" t="str">
        <f t="shared" si="193"/>
        <v>LOST</v>
      </c>
      <c r="AI979" s="14"/>
      <c r="AJ979" s="14" t="str">
        <f t="shared" si="184"/>
        <v>LOST</v>
      </c>
      <c r="AL979" s="7" t="str">
        <f t="shared" si="194"/>
        <v>…</v>
      </c>
      <c r="AM979" s="21">
        <f t="shared" si="185"/>
        <v>56.2</v>
      </c>
    </row>
    <row r="980" spans="3:39">
      <c r="D980" s="10" t="s">
        <v>1223</v>
      </c>
      <c r="E980" s="6" t="s">
        <v>93</v>
      </c>
      <c r="F980" s="10" t="s">
        <v>1224</v>
      </c>
      <c r="G980" s="7" t="s">
        <v>4</v>
      </c>
      <c r="H980" s="10" t="s">
        <v>1225</v>
      </c>
      <c r="I980" s="7">
        <v>33</v>
      </c>
      <c r="J980" s="7">
        <v>47</v>
      </c>
      <c r="K980" s="7">
        <v>20</v>
      </c>
      <c r="L980" s="7" t="s">
        <v>16</v>
      </c>
      <c r="M980" s="7">
        <v>2</v>
      </c>
      <c r="N980" s="7">
        <v>13</v>
      </c>
      <c r="O980" s="6" t="s">
        <v>69</v>
      </c>
      <c r="P980" s="6" t="s">
        <v>879</v>
      </c>
      <c r="Q980" s="7">
        <v>47</v>
      </c>
      <c r="R980" s="7" t="b">
        <v>1</v>
      </c>
      <c r="S980" s="7" t="s">
        <v>19</v>
      </c>
      <c r="T980" s="7" t="s">
        <v>19</v>
      </c>
      <c r="U980" s="11">
        <v>17</v>
      </c>
      <c r="V980" s="11" t="s">
        <v>48</v>
      </c>
      <c r="W980" s="12">
        <v>1.6</v>
      </c>
      <c r="X980" s="12">
        <f t="shared" si="183"/>
        <v>1.3</v>
      </c>
      <c r="Y980" s="13"/>
      <c r="Z980" s="7">
        <f t="shared" si="186"/>
        <v>0</v>
      </c>
      <c r="AA980">
        <f t="shared" si="187"/>
        <v>5</v>
      </c>
      <c r="AB980">
        <f t="shared" si="188"/>
        <v>0</v>
      </c>
      <c r="AC980">
        <f t="shared" si="189"/>
        <v>0</v>
      </c>
      <c r="AD980" s="7">
        <f t="shared" si="190"/>
        <v>55</v>
      </c>
      <c r="AE980" s="7" t="str">
        <f t="shared" si="191"/>
        <v>HT Over 0.5 Goals</v>
      </c>
      <c r="AF980" s="14"/>
      <c r="AG980" s="14" t="str">
        <f t="shared" si="192"/>
        <v>HT Over 0.5 Goals</v>
      </c>
      <c r="AH980" s="14" t="str">
        <f t="shared" si="193"/>
        <v>WON</v>
      </c>
      <c r="AI980" s="14"/>
      <c r="AJ980" s="14" t="str">
        <f t="shared" si="184"/>
        <v>WON</v>
      </c>
      <c r="AL980" s="7" t="str">
        <f t="shared" si="194"/>
        <v>…</v>
      </c>
      <c r="AM980" s="21">
        <f t="shared" si="185"/>
        <v>42</v>
      </c>
    </row>
    <row r="981" spans="3:39">
      <c r="D981" s="10" t="s">
        <v>1223</v>
      </c>
      <c r="E981" s="6" t="s">
        <v>93</v>
      </c>
      <c r="F981" s="10" t="s">
        <v>1226</v>
      </c>
      <c r="G981" s="7" t="s">
        <v>4</v>
      </c>
      <c r="H981" s="10" t="s">
        <v>1227</v>
      </c>
      <c r="I981" s="7">
        <v>20</v>
      </c>
      <c r="J981" s="7">
        <v>51</v>
      </c>
      <c r="K981" s="7">
        <v>29</v>
      </c>
      <c r="L981" s="7" t="s">
        <v>16</v>
      </c>
      <c r="M981" s="7">
        <v>2</v>
      </c>
      <c r="N981" s="7">
        <v>9</v>
      </c>
      <c r="O981" s="6" t="s">
        <v>24</v>
      </c>
      <c r="P981" s="6" t="s">
        <v>24</v>
      </c>
      <c r="Q981" s="7">
        <v>51</v>
      </c>
      <c r="R981" s="7" t="b">
        <v>1</v>
      </c>
      <c r="S981" s="7" t="s">
        <v>19</v>
      </c>
      <c r="T981" s="7" t="s">
        <v>19</v>
      </c>
      <c r="U981" s="11">
        <v>44</v>
      </c>
      <c r="V981" s="11" t="s">
        <v>48</v>
      </c>
      <c r="W981" s="12">
        <v>1.6</v>
      </c>
      <c r="X981" s="12">
        <f t="shared" si="183"/>
        <v>1.3</v>
      </c>
      <c r="Y981" s="13"/>
      <c r="Z981" s="7">
        <f t="shared" si="186"/>
        <v>0</v>
      </c>
      <c r="AA981">
        <f t="shared" si="187"/>
        <v>5</v>
      </c>
      <c r="AB981">
        <f t="shared" si="188"/>
        <v>0</v>
      </c>
      <c r="AC981">
        <f t="shared" si="189"/>
        <v>0</v>
      </c>
      <c r="AD981" s="7">
        <f t="shared" si="190"/>
        <v>55</v>
      </c>
      <c r="AE981" s="7" t="str">
        <f t="shared" si="191"/>
        <v>HT Over 0.5 Goals</v>
      </c>
      <c r="AF981" s="14"/>
      <c r="AG981" s="14" t="str">
        <f t="shared" si="192"/>
        <v>HT Under 1.5 Goals</v>
      </c>
      <c r="AH981" s="14" t="str">
        <f t="shared" si="193"/>
        <v>LOST</v>
      </c>
      <c r="AI981" s="14"/>
      <c r="AJ981" s="14" t="str">
        <f t="shared" si="184"/>
        <v>LOST</v>
      </c>
      <c r="AL981" s="7" t="str">
        <f t="shared" si="194"/>
        <v>…</v>
      </c>
      <c r="AM981" s="21">
        <f t="shared" si="185"/>
        <v>61.9375</v>
      </c>
    </row>
    <row r="982" spans="3:39">
      <c r="C982" t="s">
        <v>11</v>
      </c>
      <c r="D982" s="10" t="s">
        <v>58</v>
      </c>
      <c r="E982" s="6" t="s">
        <v>108</v>
      </c>
      <c r="F982" s="10" t="s">
        <v>486</v>
      </c>
      <c r="G982" s="7" t="s">
        <v>4</v>
      </c>
      <c r="H982" s="10" t="s">
        <v>480</v>
      </c>
      <c r="I982" s="7">
        <v>16</v>
      </c>
      <c r="J982" s="7">
        <v>58</v>
      </c>
      <c r="K982" s="7">
        <v>26</v>
      </c>
      <c r="L982" s="7" t="s">
        <v>16</v>
      </c>
      <c r="M982" s="7" t="s">
        <v>16</v>
      </c>
      <c r="N982" s="7">
        <v>10</v>
      </c>
      <c r="O982" s="6" t="s">
        <v>24</v>
      </c>
      <c r="P982" s="6" t="s">
        <v>120</v>
      </c>
      <c r="Q982" s="7" t="b">
        <v>1</v>
      </c>
      <c r="R982" s="7" t="b">
        <v>1</v>
      </c>
      <c r="S982" s="7" t="b">
        <v>1</v>
      </c>
      <c r="T982" s="7" t="s">
        <v>19</v>
      </c>
      <c r="U982" s="11">
        <v>64</v>
      </c>
      <c r="V982" s="11" t="s">
        <v>20</v>
      </c>
      <c r="W982" s="12">
        <v>1.5</v>
      </c>
      <c r="X982" s="12">
        <f t="shared" si="183"/>
        <v>1.3</v>
      </c>
      <c r="Y982" s="13"/>
      <c r="Z982" s="7">
        <f t="shared" si="186"/>
        <v>10</v>
      </c>
      <c r="AA982">
        <f t="shared" si="187"/>
        <v>5</v>
      </c>
      <c r="AB982">
        <f t="shared" si="188"/>
        <v>10</v>
      </c>
      <c r="AC982">
        <f t="shared" si="189"/>
        <v>10</v>
      </c>
      <c r="AD982" s="7">
        <f t="shared" si="190"/>
        <v>85</v>
      </c>
      <c r="AE982" s="7" t="str">
        <f t="shared" si="191"/>
        <v>HT Under 1.5 Goals</v>
      </c>
      <c r="AF982" s="14"/>
      <c r="AG982" s="14" t="str">
        <f t="shared" si="192"/>
        <v>HT Under 1.5 Goals</v>
      </c>
      <c r="AH982" s="14" t="str">
        <f t="shared" si="193"/>
        <v>WON</v>
      </c>
      <c r="AI982" s="14"/>
      <c r="AJ982" s="14" t="str">
        <f t="shared" si="184"/>
        <v>WON</v>
      </c>
      <c r="AL982" s="7" t="str">
        <f t="shared" si="194"/>
        <v>Prime</v>
      </c>
      <c r="AM982" s="21">
        <f t="shared" si="185"/>
        <v>80.924999999999997</v>
      </c>
    </row>
    <row r="983" spans="3:39">
      <c r="C983" t="s">
        <v>11</v>
      </c>
      <c r="D983" s="10" t="s">
        <v>315</v>
      </c>
      <c r="E983" s="6" t="s">
        <v>108</v>
      </c>
      <c r="F983" s="10" t="s">
        <v>539</v>
      </c>
      <c r="G983" s="7" t="s">
        <v>4</v>
      </c>
      <c r="H983" s="10" t="s">
        <v>317</v>
      </c>
      <c r="I983" s="7">
        <v>24</v>
      </c>
      <c r="J983" s="7">
        <v>48</v>
      </c>
      <c r="K983" s="7">
        <v>27</v>
      </c>
      <c r="L983" s="7" t="s">
        <v>16</v>
      </c>
      <c r="M983" s="7">
        <v>1</v>
      </c>
      <c r="N983" s="7">
        <v>3</v>
      </c>
      <c r="O983" s="6" t="s">
        <v>24</v>
      </c>
      <c r="P983" s="6" t="s">
        <v>24</v>
      </c>
      <c r="Q983" s="7">
        <v>48</v>
      </c>
      <c r="R983" s="7" t="b">
        <v>1</v>
      </c>
      <c r="S983" s="7" t="s">
        <v>19</v>
      </c>
      <c r="T983" s="7" t="s">
        <v>19</v>
      </c>
      <c r="U983" s="11">
        <v>62</v>
      </c>
      <c r="V983" s="11" t="s">
        <v>42</v>
      </c>
      <c r="W983" s="12">
        <v>1.5</v>
      </c>
      <c r="X983" s="12">
        <f t="shared" si="183"/>
        <v>1.3</v>
      </c>
      <c r="Y983" s="13"/>
      <c r="Z983" s="7">
        <f t="shared" si="186"/>
        <v>0</v>
      </c>
      <c r="AA983">
        <f t="shared" si="187"/>
        <v>10</v>
      </c>
      <c r="AB983">
        <f t="shared" si="188"/>
        <v>10</v>
      </c>
      <c r="AC983">
        <f t="shared" si="189"/>
        <v>5</v>
      </c>
      <c r="AD983" s="7">
        <f t="shared" si="190"/>
        <v>75</v>
      </c>
      <c r="AE983" s="7" t="str">
        <f t="shared" si="191"/>
        <v>HT Under 1.5 Goals</v>
      </c>
      <c r="AF983" s="14"/>
      <c r="AG983" s="14" t="str">
        <f t="shared" si="192"/>
        <v>HT Under 1.5 Goals</v>
      </c>
      <c r="AH983" s="14" t="str">
        <f t="shared" si="193"/>
        <v>WON</v>
      </c>
      <c r="AI983" s="14"/>
      <c r="AJ983" s="14" t="str">
        <f t="shared" si="184"/>
        <v>WON</v>
      </c>
      <c r="AL983" s="7" t="str">
        <f t="shared" si="194"/>
        <v>…</v>
      </c>
      <c r="AM983" s="21">
        <f t="shared" si="185"/>
        <v>64.400000000000006</v>
      </c>
    </row>
    <row r="984" spans="3:39">
      <c r="C984" t="s">
        <v>11</v>
      </c>
      <c r="D984" s="10" t="s">
        <v>315</v>
      </c>
      <c r="E984" s="6" t="s">
        <v>108</v>
      </c>
      <c r="F984" s="10" t="s">
        <v>318</v>
      </c>
      <c r="G984" s="7" t="s">
        <v>4</v>
      </c>
      <c r="H984" s="10" t="s">
        <v>838</v>
      </c>
      <c r="I984" s="7">
        <v>32</v>
      </c>
      <c r="J984" s="7">
        <v>52</v>
      </c>
      <c r="K984" s="7">
        <v>16</v>
      </c>
      <c r="L984" s="7" t="s">
        <v>16</v>
      </c>
      <c r="M984" s="7">
        <v>1</v>
      </c>
      <c r="N984" s="7">
        <v>16</v>
      </c>
      <c r="O984" s="6" t="s">
        <v>24</v>
      </c>
      <c r="P984" s="6" t="s">
        <v>303</v>
      </c>
      <c r="Q984" s="7">
        <v>52</v>
      </c>
      <c r="R984" s="7" t="b">
        <v>1</v>
      </c>
      <c r="S984" s="7" t="s">
        <v>19</v>
      </c>
      <c r="T984" s="7" t="s">
        <v>19</v>
      </c>
      <c r="U984" s="11">
        <v>67</v>
      </c>
      <c r="V984" s="11" t="s">
        <v>42</v>
      </c>
      <c r="W984" s="12">
        <v>1.4</v>
      </c>
      <c r="X984" s="12">
        <f t="shared" si="183"/>
        <v>1.25</v>
      </c>
      <c r="Y984" s="13"/>
      <c r="Z984" s="7">
        <f t="shared" si="186"/>
        <v>0</v>
      </c>
      <c r="AA984">
        <f t="shared" si="187"/>
        <v>0</v>
      </c>
      <c r="AB984">
        <f t="shared" si="188"/>
        <v>10</v>
      </c>
      <c r="AC984">
        <f t="shared" si="189"/>
        <v>5</v>
      </c>
      <c r="AD984" s="7">
        <f t="shared" si="190"/>
        <v>65</v>
      </c>
      <c r="AE984" s="7" t="str">
        <f t="shared" si="191"/>
        <v>HT Under 1.5 Goals</v>
      </c>
      <c r="AF984" s="14"/>
      <c r="AG984" s="14" t="str">
        <f t="shared" si="192"/>
        <v>HT Under 1.5 Goals</v>
      </c>
      <c r="AH984" s="14" t="str">
        <f t="shared" si="193"/>
        <v>WON</v>
      </c>
      <c r="AI984" s="14"/>
      <c r="AJ984" s="14" t="str">
        <f t="shared" si="184"/>
        <v>WON</v>
      </c>
      <c r="AL984" s="7" t="str">
        <f t="shared" si="194"/>
        <v>…</v>
      </c>
      <c r="AM984" s="21">
        <f t="shared" si="185"/>
        <v>69.650000000000006</v>
      </c>
    </row>
    <row r="985" spans="3:39">
      <c r="C985" t="s">
        <v>11</v>
      </c>
      <c r="D985" s="10" t="s">
        <v>231</v>
      </c>
      <c r="E985" s="6" t="s">
        <v>108</v>
      </c>
      <c r="F985" s="10" t="s">
        <v>504</v>
      </c>
      <c r="G985" s="7" t="s">
        <v>4</v>
      </c>
      <c r="H985" s="10" t="s">
        <v>599</v>
      </c>
      <c r="I985" s="7">
        <v>29</v>
      </c>
      <c r="J985" s="7">
        <v>55</v>
      </c>
      <c r="K985" s="7">
        <v>16</v>
      </c>
      <c r="L985" s="7" t="s">
        <v>16</v>
      </c>
      <c r="M985" s="7">
        <v>1</v>
      </c>
      <c r="N985" s="7">
        <v>13</v>
      </c>
      <c r="O985" s="6" t="s">
        <v>47</v>
      </c>
      <c r="P985" s="6" t="s">
        <v>75</v>
      </c>
      <c r="Q985" s="7" t="b">
        <v>1</v>
      </c>
      <c r="R985" s="7" t="b">
        <v>1</v>
      </c>
      <c r="S985" s="7" t="s">
        <v>19</v>
      </c>
      <c r="T985" s="7" t="s">
        <v>19</v>
      </c>
      <c r="U985" s="11">
        <v>49</v>
      </c>
      <c r="V985" s="11" t="s">
        <v>42</v>
      </c>
      <c r="W985" s="12">
        <v>1.55</v>
      </c>
      <c r="X985" s="12">
        <f t="shared" si="183"/>
        <v>1.3</v>
      </c>
      <c r="Y985" s="13"/>
      <c r="Z985" s="7">
        <f t="shared" si="186"/>
        <v>10</v>
      </c>
      <c r="AA985">
        <f t="shared" si="187"/>
        <v>5</v>
      </c>
      <c r="AB985">
        <f t="shared" si="188"/>
        <v>5</v>
      </c>
      <c r="AC985">
        <f t="shared" si="189"/>
        <v>5</v>
      </c>
      <c r="AD985" s="7">
        <f t="shared" si="190"/>
        <v>75</v>
      </c>
      <c r="AE985" s="7" t="str">
        <f t="shared" si="191"/>
        <v>HT Under 1.5 Goals</v>
      </c>
      <c r="AF985" s="14"/>
      <c r="AG985" s="14" t="str">
        <f t="shared" si="192"/>
        <v>HT Under 1.5 Goals</v>
      </c>
      <c r="AH985" s="14" t="str">
        <f t="shared" si="193"/>
        <v>WON</v>
      </c>
      <c r="AI985" s="14"/>
      <c r="AJ985" s="14" t="str">
        <f t="shared" si="184"/>
        <v>WON</v>
      </c>
      <c r="AL985" s="7" t="str">
        <f t="shared" si="194"/>
        <v>…</v>
      </c>
      <c r="AM985" s="21">
        <f t="shared" si="185"/>
        <v>59.1875</v>
      </c>
    </row>
    <row r="986" spans="3:39">
      <c r="C986" t="s">
        <v>11</v>
      </c>
      <c r="D986" s="10" t="s">
        <v>231</v>
      </c>
      <c r="E986" s="6" t="s">
        <v>108</v>
      </c>
      <c r="F986" s="10" t="s">
        <v>271</v>
      </c>
      <c r="G986" s="7" t="s">
        <v>4</v>
      </c>
      <c r="H986" s="10" t="s">
        <v>270</v>
      </c>
      <c r="I986" s="7">
        <v>20</v>
      </c>
      <c r="J986" s="7">
        <v>62</v>
      </c>
      <c r="K986" s="7">
        <v>18</v>
      </c>
      <c r="L986" s="7" t="s">
        <v>16</v>
      </c>
      <c r="M986" s="7">
        <v>1</v>
      </c>
      <c r="N986" s="7">
        <v>2</v>
      </c>
      <c r="O986" s="6" t="s">
        <v>17</v>
      </c>
      <c r="P986" s="6" t="s">
        <v>300</v>
      </c>
      <c r="Q986" s="7" t="b">
        <v>1</v>
      </c>
      <c r="R986" s="7" t="b">
        <v>1</v>
      </c>
      <c r="S986" s="7" t="s">
        <v>19</v>
      </c>
      <c r="T986" s="7" t="s">
        <v>19</v>
      </c>
      <c r="U986" s="11">
        <v>62</v>
      </c>
      <c r="V986" s="11" t="s">
        <v>20</v>
      </c>
      <c r="W986" s="12">
        <v>1.5</v>
      </c>
      <c r="X986" s="12">
        <f t="shared" si="183"/>
        <v>1.3</v>
      </c>
      <c r="Y986" s="13"/>
      <c r="Z986" s="7">
        <f t="shared" si="186"/>
        <v>10</v>
      </c>
      <c r="AA986">
        <f t="shared" si="187"/>
        <v>10</v>
      </c>
      <c r="AB986">
        <f t="shared" si="188"/>
        <v>10</v>
      </c>
      <c r="AC986">
        <f t="shared" si="189"/>
        <v>10</v>
      </c>
      <c r="AD986" s="7">
        <f t="shared" si="190"/>
        <v>90</v>
      </c>
      <c r="AE986" s="7" t="str">
        <f t="shared" si="191"/>
        <v>HT Under 1.5 Goals</v>
      </c>
      <c r="AF986" s="14"/>
      <c r="AG986" s="14" t="str">
        <f t="shared" si="192"/>
        <v>HT Over 0.5 Goals</v>
      </c>
      <c r="AH986" s="14" t="str">
        <f t="shared" si="193"/>
        <v>LOST</v>
      </c>
      <c r="AI986" s="14"/>
      <c r="AJ986" s="14" t="str">
        <f t="shared" si="184"/>
        <v>LOST</v>
      </c>
      <c r="AL986" s="7" t="str">
        <f t="shared" si="194"/>
        <v>Prime</v>
      </c>
      <c r="AM986" s="21">
        <f t="shared" si="185"/>
        <v>84.775000000000006</v>
      </c>
    </row>
    <row r="987" spans="3:39">
      <c r="C987" t="s">
        <v>11</v>
      </c>
      <c r="D987" s="10" t="s">
        <v>231</v>
      </c>
      <c r="E987" s="6" t="s">
        <v>108</v>
      </c>
      <c r="F987" s="10" t="s">
        <v>272</v>
      </c>
      <c r="G987" s="7" t="s">
        <v>4</v>
      </c>
      <c r="H987" s="10" t="s">
        <v>1079</v>
      </c>
      <c r="I987" s="7">
        <v>32</v>
      </c>
      <c r="J987" s="7">
        <v>56</v>
      </c>
      <c r="K987" s="7">
        <v>12</v>
      </c>
      <c r="L987" s="7" t="s">
        <v>16</v>
      </c>
      <c r="M987" s="7">
        <v>1</v>
      </c>
      <c r="N987" s="7">
        <v>20</v>
      </c>
      <c r="O987" s="6" t="s">
        <v>120</v>
      </c>
      <c r="P987" s="6" t="s">
        <v>61</v>
      </c>
      <c r="Q987" s="7" t="b">
        <v>1</v>
      </c>
      <c r="R987" s="7" t="b">
        <v>1</v>
      </c>
      <c r="S987" s="7" t="s">
        <v>19</v>
      </c>
      <c r="T987" s="7" t="s">
        <v>19</v>
      </c>
      <c r="U987" s="11">
        <v>48</v>
      </c>
      <c r="V987" s="11" t="s">
        <v>42</v>
      </c>
      <c r="W987" s="12">
        <v>1.55</v>
      </c>
      <c r="X987" s="12">
        <f t="shared" si="183"/>
        <v>1.3</v>
      </c>
      <c r="Y987" s="13"/>
      <c r="Z987" s="7">
        <f t="shared" si="186"/>
        <v>10</v>
      </c>
      <c r="AA987">
        <f t="shared" si="187"/>
        <v>0</v>
      </c>
      <c r="AB987">
        <f t="shared" si="188"/>
        <v>0</v>
      </c>
      <c r="AC987">
        <f t="shared" si="189"/>
        <v>5</v>
      </c>
      <c r="AD987" s="7">
        <f t="shared" si="190"/>
        <v>65</v>
      </c>
      <c r="AE987" s="7" t="str">
        <f t="shared" si="191"/>
        <v>HT Under 1.5 Goals</v>
      </c>
      <c r="AF987" s="14"/>
      <c r="AG987" s="14" t="str">
        <f t="shared" si="192"/>
        <v>HT Under 1.5 Goals</v>
      </c>
      <c r="AH987" s="14" t="str">
        <f t="shared" si="193"/>
        <v>WON</v>
      </c>
      <c r="AI987" s="14"/>
      <c r="AJ987" s="14" t="str">
        <f t="shared" si="184"/>
        <v>WON</v>
      </c>
      <c r="AL987" s="7" t="str">
        <f t="shared" si="194"/>
        <v>…</v>
      </c>
      <c r="AM987" s="21">
        <f t="shared" si="185"/>
        <v>57.5</v>
      </c>
    </row>
    <row r="988" spans="3:39">
      <c r="C988" t="s">
        <v>11</v>
      </c>
      <c r="D988" s="10" t="s">
        <v>62</v>
      </c>
      <c r="E988" s="6" t="s">
        <v>115</v>
      </c>
      <c r="F988" s="10" t="s">
        <v>177</v>
      </c>
      <c r="G988" s="7" t="s">
        <v>4</v>
      </c>
      <c r="H988" s="10" t="s">
        <v>551</v>
      </c>
      <c r="I988" s="7">
        <v>38</v>
      </c>
      <c r="J988" s="7">
        <v>44</v>
      </c>
      <c r="K988" s="7">
        <v>18</v>
      </c>
      <c r="L988" s="7" t="s">
        <v>16</v>
      </c>
      <c r="M988" s="7">
        <v>1</v>
      </c>
      <c r="N988" s="7">
        <v>20</v>
      </c>
      <c r="O988" s="6" t="s">
        <v>47</v>
      </c>
      <c r="P988" s="6" t="s">
        <v>75</v>
      </c>
      <c r="Q988" s="7">
        <v>44</v>
      </c>
      <c r="R988" s="7" t="b">
        <v>1</v>
      </c>
      <c r="S988" s="7" t="s">
        <v>19</v>
      </c>
      <c r="T988" s="7" t="s">
        <v>19</v>
      </c>
      <c r="U988" s="11">
        <v>47</v>
      </c>
      <c r="V988" s="11" t="s">
        <v>48</v>
      </c>
      <c r="W988" s="12">
        <v>1.5</v>
      </c>
      <c r="X988" s="12">
        <f t="shared" si="183"/>
        <v>1.3</v>
      </c>
      <c r="Y988" s="13"/>
      <c r="Z988" s="7">
        <f t="shared" si="186"/>
        <v>0</v>
      </c>
      <c r="AA988">
        <f t="shared" si="187"/>
        <v>0</v>
      </c>
      <c r="AB988">
        <f t="shared" si="188"/>
        <v>0</v>
      </c>
      <c r="AC988">
        <f t="shared" si="189"/>
        <v>0</v>
      </c>
      <c r="AD988" s="7">
        <f t="shared" si="190"/>
        <v>50</v>
      </c>
      <c r="AE988" s="7" t="str">
        <f t="shared" si="191"/>
        <v>HT Over 0.5 Goals</v>
      </c>
      <c r="AF988" s="14"/>
      <c r="AG988" s="14" t="str">
        <f t="shared" si="192"/>
        <v>HT Under 1.5 Goals</v>
      </c>
      <c r="AH988" s="14" t="str">
        <f t="shared" si="193"/>
        <v>WON</v>
      </c>
      <c r="AI988" s="14"/>
      <c r="AJ988" s="14" t="str">
        <f t="shared" si="184"/>
        <v>WON</v>
      </c>
      <c r="AL988" s="7" t="str">
        <f t="shared" si="194"/>
        <v>…</v>
      </c>
      <c r="AM988" s="21">
        <f t="shared" si="185"/>
        <v>40</v>
      </c>
    </row>
    <row r="989" spans="3:39">
      <c r="C989" t="s">
        <v>11</v>
      </c>
      <c r="D989" s="10" t="s">
        <v>846</v>
      </c>
      <c r="E989" s="6" t="s">
        <v>115</v>
      </c>
      <c r="F989" s="10" t="s">
        <v>1228</v>
      </c>
      <c r="G989" s="7" t="s">
        <v>4</v>
      </c>
      <c r="H989" s="10" t="s">
        <v>848</v>
      </c>
      <c r="I989" s="7">
        <v>21</v>
      </c>
      <c r="J989" s="7">
        <v>47</v>
      </c>
      <c r="K989" s="7">
        <v>31</v>
      </c>
      <c r="L989" s="7" t="s">
        <v>16</v>
      </c>
      <c r="M989" s="7">
        <v>1</v>
      </c>
      <c r="N989" s="7">
        <v>10</v>
      </c>
      <c r="O989" s="6" t="s">
        <v>24</v>
      </c>
      <c r="P989" s="6" t="s">
        <v>61</v>
      </c>
      <c r="Q989" s="7">
        <v>47</v>
      </c>
      <c r="R989" s="7" t="b">
        <v>1</v>
      </c>
      <c r="S989" s="7" t="s">
        <v>19</v>
      </c>
      <c r="T989" s="7" t="s">
        <v>19</v>
      </c>
      <c r="U989" s="11">
        <v>52</v>
      </c>
      <c r="V989" s="11" t="s">
        <v>20</v>
      </c>
      <c r="W989" s="12">
        <v>1.6</v>
      </c>
      <c r="X989" s="12">
        <f t="shared" si="183"/>
        <v>1.3</v>
      </c>
      <c r="Y989" s="13"/>
      <c r="Z989" s="7">
        <f t="shared" si="186"/>
        <v>0</v>
      </c>
      <c r="AA989">
        <f t="shared" si="187"/>
        <v>5</v>
      </c>
      <c r="AB989">
        <f t="shared" si="188"/>
        <v>5</v>
      </c>
      <c r="AC989">
        <f t="shared" si="189"/>
        <v>10</v>
      </c>
      <c r="AD989" s="7">
        <f t="shared" si="190"/>
        <v>70</v>
      </c>
      <c r="AE989" s="7" t="str">
        <f t="shared" si="191"/>
        <v>HT Under 1.5 Goals</v>
      </c>
      <c r="AF989" s="14"/>
      <c r="AG989" s="14" t="str">
        <f t="shared" si="192"/>
        <v>HT Under 1.5 Goals</v>
      </c>
      <c r="AH989" s="14" t="str">
        <f t="shared" si="193"/>
        <v>WON</v>
      </c>
      <c r="AI989" s="14"/>
      <c r="AJ989" s="14" t="str">
        <f t="shared" si="184"/>
        <v>WON</v>
      </c>
      <c r="AL989" s="7" t="str">
        <f t="shared" si="194"/>
        <v>…</v>
      </c>
      <c r="AM989" s="21">
        <f t="shared" si="185"/>
        <v>55.4</v>
      </c>
    </row>
    <row r="990" spans="3:39">
      <c r="C990" t="s">
        <v>11</v>
      </c>
      <c r="D990" s="10" t="s">
        <v>496</v>
      </c>
      <c r="E990" s="6" t="s">
        <v>115</v>
      </c>
      <c r="F990" s="10" t="s">
        <v>553</v>
      </c>
      <c r="G990" s="7" t="s">
        <v>4</v>
      </c>
      <c r="H990" s="10" t="s">
        <v>849</v>
      </c>
      <c r="I990" s="7">
        <v>37</v>
      </c>
      <c r="J990" s="7">
        <v>43</v>
      </c>
      <c r="K990" s="7">
        <v>20</v>
      </c>
      <c r="L990" s="7" t="s">
        <v>16</v>
      </c>
      <c r="M990" s="7" t="s">
        <v>16</v>
      </c>
      <c r="N990" s="7">
        <v>17</v>
      </c>
      <c r="O990" s="6" t="s">
        <v>69</v>
      </c>
      <c r="P990" s="6" t="s">
        <v>297</v>
      </c>
      <c r="Q990" s="7">
        <v>43</v>
      </c>
      <c r="R990" s="7" t="b">
        <v>1</v>
      </c>
      <c r="S990" s="7" t="b">
        <v>1</v>
      </c>
      <c r="T990" s="7" t="s">
        <v>19</v>
      </c>
      <c r="U990" s="11">
        <v>62</v>
      </c>
      <c r="V990" s="11" t="s">
        <v>20</v>
      </c>
      <c r="W990" s="12">
        <v>1.6</v>
      </c>
      <c r="X990" s="12">
        <f t="shared" si="183"/>
        <v>1.3</v>
      </c>
      <c r="Y990" s="13"/>
      <c r="Z990" s="7">
        <f t="shared" si="186"/>
        <v>0</v>
      </c>
      <c r="AA990">
        <f t="shared" si="187"/>
        <v>0</v>
      </c>
      <c r="AB990">
        <f t="shared" si="188"/>
        <v>10</v>
      </c>
      <c r="AC990">
        <f t="shared" si="189"/>
        <v>10</v>
      </c>
      <c r="AD990" s="7">
        <f t="shared" si="190"/>
        <v>70</v>
      </c>
      <c r="AE990" s="7" t="str">
        <f t="shared" si="191"/>
        <v>HT Under 1.5 Goals</v>
      </c>
      <c r="AF990" s="14"/>
      <c r="AG990" s="14" t="str">
        <f t="shared" si="192"/>
        <v>HT Over 0.5 Goals</v>
      </c>
      <c r="AH990" s="14" t="str">
        <f t="shared" si="193"/>
        <v>LOST</v>
      </c>
      <c r="AI990" s="14"/>
      <c r="AJ990" s="14" t="str">
        <f t="shared" si="184"/>
        <v>LOST</v>
      </c>
      <c r="AL990" s="7" t="str">
        <f t="shared" si="194"/>
        <v>…</v>
      </c>
      <c r="AM990" s="21">
        <f t="shared" si="185"/>
        <v>57.4</v>
      </c>
    </row>
    <row r="991" spans="3:39">
      <c r="D991" s="10" t="s">
        <v>84</v>
      </c>
      <c r="E991" s="6" t="s">
        <v>115</v>
      </c>
      <c r="F991" s="10" t="s">
        <v>568</v>
      </c>
      <c r="G991" s="7" t="s">
        <v>4</v>
      </c>
      <c r="H991" s="10" t="s">
        <v>567</v>
      </c>
      <c r="I991" s="7">
        <v>37</v>
      </c>
      <c r="J991" s="7">
        <v>51</v>
      </c>
      <c r="K991" s="7">
        <v>12</v>
      </c>
      <c r="L991" s="7" t="s">
        <v>16</v>
      </c>
      <c r="M991" s="7" t="s">
        <v>16</v>
      </c>
      <c r="N991" s="7">
        <v>25</v>
      </c>
      <c r="O991" s="6" t="s">
        <v>24</v>
      </c>
      <c r="P991" s="6" t="s">
        <v>47</v>
      </c>
      <c r="Q991" s="7">
        <v>51</v>
      </c>
      <c r="R991" s="7" t="b">
        <v>1</v>
      </c>
      <c r="S991" s="7" t="b">
        <v>1</v>
      </c>
      <c r="T991" s="7" t="s">
        <v>19</v>
      </c>
      <c r="U991" s="11">
        <v>63</v>
      </c>
      <c r="V991" s="11" t="s">
        <v>42</v>
      </c>
      <c r="W991" s="12">
        <v>1.6</v>
      </c>
      <c r="X991" s="12">
        <f t="shared" si="183"/>
        <v>1.3</v>
      </c>
      <c r="Y991" s="13"/>
      <c r="Z991" s="7">
        <f t="shared" si="186"/>
        <v>0</v>
      </c>
      <c r="AA991">
        <f t="shared" si="187"/>
        <v>0</v>
      </c>
      <c r="AB991">
        <f t="shared" si="188"/>
        <v>10</v>
      </c>
      <c r="AC991">
        <f t="shared" si="189"/>
        <v>5</v>
      </c>
      <c r="AD991" s="7">
        <f t="shared" si="190"/>
        <v>65</v>
      </c>
      <c r="AE991" s="7" t="str">
        <f t="shared" si="191"/>
        <v>HT Under 1.5 Goals</v>
      </c>
      <c r="AF991" s="14"/>
      <c r="AG991" s="14" t="str">
        <f t="shared" si="192"/>
        <v>HT Under 1.5 Goals</v>
      </c>
      <c r="AH991" s="14" t="str">
        <f t="shared" si="193"/>
        <v>WON</v>
      </c>
      <c r="AI991" s="14"/>
      <c r="AJ991" s="14" t="str">
        <f t="shared" si="184"/>
        <v>WON</v>
      </c>
      <c r="AL991" s="7" t="str">
        <f t="shared" si="194"/>
        <v>…</v>
      </c>
      <c r="AM991" s="21">
        <f t="shared" si="185"/>
        <v>73.537499999999994</v>
      </c>
    </row>
    <row r="992" spans="3:39">
      <c r="D992" s="10" t="s">
        <v>545</v>
      </c>
      <c r="E992" s="6" t="s">
        <v>115</v>
      </c>
      <c r="F992" s="10" t="s">
        <v>955</v>
      </c>
      <c r="G992" s="7" t="s">
        <v>4</v>
      </c>
      <c r="H992" s="10" t="s">
        <v>549</v>
      </c>
      <c r="I992" s="7">
        <v>29</v>
      </c>
      <c r="J992" s="7">
        <v>58</v>
      </c>
      <c r="K992" s="7">
        <v>13</v>
      </c>
      <c r="L992" s="7" t="s">
        <v>16</v>
      </c>
      <c r="M992" s="7">
        <v>1</v>
      </c>
      <c r="N992" s="7">
        <v>16</v>
      </c>
      <c r="O992" s="6" t="s">
        <v>301</v>
      </c>
      <c r="P992" s="6" t="s">
        <v>304</v>
      </c>
      <c r="Q992" s="7" t="b">
        <v>1</v>
      </c>
      <c r="R992" s="7" t="b">
        <v>1</v>
      </c>
      <c r="S992" s="7" t="s">
        <v>19</v>
      </c>
      <c r="T992" s="7" t="s">
        <v>19</v>
      </c>
      <c r="U992" s="11">
        <v>67</v>
      </c>
      <c r="V992" s="11" t="s">
        <v>20</v>
      </c>
      <c r="W992" s="12">
        <v>1.6</v>
      </c>
      <c r="X992" s="12">
        <f t="shared" si="183"/>
        <v>1.3</v>
      </c>
      <c r="Y992" s="13"/>
      <c r="Z992" s="7">
        <f t="shared" si="186"/>
        <v>10</v>
      </c>
      <c r="AA992">
        <f t="shared" si="187"/>
        <v>0</v>
      </c>
      <c r="AB992">
        <f t="shared" si="188"/>
        <v>10</v>
      </c>
      <c r="AC992">
        <f t="shared" si="189"/>
        <v>10</v>
      </c>
      <c r="AD992" s="7">
        <f t="shared" si="190"/>
        <v>80</v>
      </c>
      <c r="AE992" s="7" t="str">
        <f t="shared" si="191"/>
        <v>HT Under 1.5 Goals</v>
      </c>
      <c r="AF992" s="14"/>
      <c r="AG992" s="14" t="str">
        <f t="shared" si="192"/>
        <v>HT Over 0.5 Goals</v>
      </c>
      <c r="AH992" s="14" t="str">
        <f t="shared" si="193"/>
        <v>LOST</v>
      </c>
      <c r="AI992" s="14"/>
      <c r="AJ992" s="14" t="str">
        <f t="shared" si="184"/>
        <v>LOST</v>
      </c>
      <c r="AL992" s="7" t="str">
        <f t="shared" si="194"/>
        <v>…</v>
      </c>
      <c r="AM992" s="21">
        <f t="shared" si="185"/>
        <v>71.525000000000006</v>
      </c>
    </row>
    <row r="993" spans="3:39">
      <c r="D993" s="10" t="s">
        <v>409</v>
      </c>
      <c r="E993" s="6" t="s">
        <v>115</v>
      </c>
      <c r="F993" s="10" t="s">
        <v>789</v>
      </c>
      <c r="G993" s="7" t="s">
        <v>4</v>
      </c>
      <c r="H993" s="10" t="s">
        <v>786</v>
      </c>
      <c r="I993" s="7">
        <v>32</v>
      </c>
      <c r="J993" s="7">
        <v>48</v>
      </c>
      <c r="K993" s="7">
        <v>20</v>
      </c>
      <c r="L993" s="7" t="s">
        <v>16</v>
      </c>
      <c r="M993" s="7" t="s">
        <v>16</v>
      </c>
      <c r="N993" s="7">
        <v>12</v>
      </c>
      <c r="O993" s="6" t="s">
        <v>120</v>
      </c>
      <c r="P993" s="6" t="s">
        <v>120</v>
      </c>
      <c r="Q993" s="7">
        <v>48</v>
      </c>
      <c r="R993" s="7" t="b">
        <v>1</v>
      </c>
      <c r="S993" s="7" t="b">
        <v>1</v>
      </c>
      <c r="T993" s="7" t="s">
        <v>19</v>
      </c>
      <c r="U993" s="11">
        <v>62</v>
      </c>
      <c r="V993" s="11" t="s">
        <v>20</v>
      </c>
      <c r="W993" s="12">
        <v>1.6</v>
      </c>
      <c r="X993" s="12">
        <f t="shared" si="183"/>
        <v>1.3</v>
      </c>
      <c r="Y993" s="13"/>
      <c r="Z993" s="7">
        <f t="shared" si="186"/>
        <v>0</v>
      </c>
      <c r="AA993">
        <f t="shared" si="187"/>
        <v>5</v>
      </c>
      <c r="AB993">
        <f t="shared" si="188"/>
        <v>10</v>
      </c>
      <c r="AC993">
        <f t="shared" si="189"/>
        <v>10</v>
      </c>
      <c r="AD993" s="7">
        <f t="shared" si="190"/>
        <v>75</v>
      </c>
      <c r="AE993" s="7" t="str">
        <f t="shared" si="191"/>
        <v>HT Under 1.5 Goals</v>
      </c>
      <c r="AF993" s="14"/>
      <c r="AG993" s="14" t="str">
        <f t="shared" si="192"/>
        <v>HT Under 1.5 Goals</v>
      </c>
      <c r="AH993" s="14" t="str">
        <f t="shared" si="193"/>
        <v>WON</v>
      </c>
      <c r="AI993" s="14"/>
      <c r="AJ993" s="14" t="str">
        <f t="shared" si="184"/>
        <v>WON</v>
      </c>
      <c r="AL993" s="7" t="str">
        <f t="shared" si="194"/>
        <v>…</v>
      </c>
      <c r="AM993" s="21">
        <f t="shared" si="185"/>
        <v>60.4</v>
      </c>
    </row>
    <row r="994" spans="3:39">
      <c r="C994" t="s">
        <v>11</v>
      </c>
      <c r="D994" s="10" t="s">
        <v>569</v>
      </c>
      <c r="E994" s="6" t="s">
        <v>115</v>
      </c>
      <c r="F994" s="10" t="s">
        <v>1018</v>
      </c>
      <c r="G994" s="7" t="s">
        <v>4</v>
      </c>
      <c r="H994" s="10" t="s">
        <v>801</v>
      </c>
      <c r="I994" s="7">
        <v>35</v>
      </c>
      <c r="J994" s="7">
        <v>44</v>
      </c>
      <c r="K994" s="7">
        <v>22</v>
      </c>
      <c r="L994" s="7" t="s">
        <v>16</v>
      </c>
      <c r="M994" s="7" t="s">
        <v>16</v>
      </c>
      <c r="N994" s="7">
        <v>13</v>
      </c>
      <c r="O994" s="6" t="s">
        <v>120</v>
      </c>
      <c r="P994" s="6" t="s">
        <v>297</v>
      </c>
      <c r="Q994" s="7">
        <v>44</v>
      </c>
      <c r="R994" s="7" t="b">
        <v>1</v>
      </c>
      <c r="S994" s="7" t="b">
        <v>1</v>
      </c>
      <c r="T994" s="7" t="s">
        <v>19</v>
      </c>
      <c r="U994" s="11">
        <v>43</v>
      </c>
      <c r="V994" s="11" t="s">
        <v>42</v>
      </c>
      <c r="W994" s="12">
        <v>1.55</v>
      </c>
      <c r="X994" s="12">
        <f t="shared" si="183"/>
        <v>1.3</v>
      </c>
      <c r="Y994" s="13"/>
      <c r="Z994" s="7">
        <f t="shared" si="186"/>
        <v>0</v>
      </c>
      <c r="AA994">
        <f t="shared" si="187"/>
        <v>5</v>
      </c>
      <c r="AB994">
        <f t="shared" si="188"/>
        <v>0</v>
      </c>
      <c r="AC994">
        <f t="shared" si="189"/>
        <v>5</v>
      </c>
      <c r="AD994" s="7">
        <f t="shared" si="190"/>
        <v>60</v>
      </c>
      <c r="AE994" s="7" t="str">
        <f t="shared" si="191"/>
        <v>HT Under 1.5 Goals</v>
      </c>
      <c r="AF994" s="14"/>
      <c r="AG994" s="14" t="str">
        <f t="shared" si="192"/>
        <v>HT Under 1.5 Goals</v>
      </c>
      <c r="AH994" s="14" t="str">
        <f t="shared" si="193"/>
        <v>WON</v>
      </c>
      <c r="AI994" s="14"/>
      <c r="AJ994" s="14" t="str">
        <f t="shared" si="184"/>
        <v>WON</v>
      </c>
      <c r="AL994" s="7" t="str">
        <f t="shared" si="194"/>
        <v>…</v>
      </c>
      <c r="AM994" s="21">
        <f t="shared" si="185"/>
        <v>47</v>
      </c>
    </row>
    <row r="995" spans="3:39">
      <c r="C995" t="s">
        <v>11</v>
      </c>
      <c r="D995" s="10" t="s">
        <v>282</v>
      </c>
      <c r="E995" s="6" t="s">
        <v>135</v>
      </c>
      <c r="F995" s="10" t="s">
        <v>958</v>
      </c>
      <c r="G995" s="7" t="s">
        <v>4</v>
      </c>
      <c r="H995" s="10" t="s">
        <v>325</v>
      </c>
      <c r="I995" s="7">
        <v>38</v>
      </c>
      <c r="J995" s="7">
        <v>47</v>
      </c>
      <c r="K995" s="7">
        <v>15</v>
      </c>
      <c r="L995" s="7" t="s">
        <v>16</v>
      </c>
      <c r="M995" s="7">
        <v>1</v>
      </c>
      <c r="N995" s="7">
        <v>23</v>
      </c>
      <c r="O995" s="6" t="s">
        <v>75</v>
      </c>
      <c r="P995" s="6" t="s">
        <v>300</v>
      </c>
      <c r="Q995" s="7">
        <v>47</v>
      </c>
      <c r="R995" s="7" t="b">
        <v>1</v>
      </c>
      <c r="S995" s="7" t="s">
        <v>19</v>
      </c>
      <c r="T995" s="7" t="s">
        <v>19</v>
      </c>
      <c r="U995" s="11">
        <v>55</v>
      </c>
      <c r="V995" s="11" t="s">
        <v>48</v>
      </c>
      <c r="W995" s="12">
        <v>1.6</v>
      </c>
      <c r="X995" s="12">
        <f t="shared" si="183"/>
        <v>1.3</v>
      </c>
      <c r="Y995" s="13"/>
      <c r="Z995" s="7">
        <f t="shared" si="186"/>
        <v>0</v>
      </c>
      <c r="AA995">
        <f t="shared" si="187"/>
        <v>0</v>
      </c>
      <c r="AB995">
        <f t="shared" si="188"/>
        <v>5</v>
      </c>
      <c r="AC995">
        <f t="shared" si="189"/>
        <v>0</v>
      </c>
      <c r="AD995" s="7">
        <f t="shared" si="190"/>
        <v>55</v>
      </c>
      <c r="AE995" s="7" t="str">
        <f t="shared" si="191"/>
        <v>HT Over 0.5 Goals</v>
      </c>
      <c r="AF995" s="14"/>
      <c r="AG995" s="14" t="str">
        <f t="shared" si="192"/>
        <v>HT Over 0.5 Goals</v>
      </c>
      <c r="AH995" s="14" t="str">
        <f t="shared" si="193"/>
        <v>WON</v>
      </c>
      <c r="AI995" s="14"/>
      <c r="AJ995" s="14" t="str">
        <f t="shared" si="184"/>
        <v>WON</v>
      </c>
      <c r="AL995" s="7" t="str">
        <f t="shared" si="194"/>
        <v>…</v>
      </c>
      <c r="AM995" s="21">
        <f t="shared" si="185"/>
        <v>51</v>
      </c>
    </row>
    <row r="996" spans="3:39">
      <c r="D996" s="10" t="s">
        <v>275</v>
      </c>
      <c r="E996" s="6" t="s">
        <v>135</v>
      </c>
      <c r="F996" s="10" t="s">
        <v>861</v>
      </c>
      <c r="G996" s="7" t="s">
        <v>4</v>
      </c>
      <c r="H996" s="10" t="s">
        <v>276</v>
      </c>
      <c r="I996" s="7">
        <v>22</v>
      </c>
      <c r="J996" s="7">
        <v>57</v>
      </c>
      <c r="K996" s="7">
        <v>21</v>
      </c>
      <c r="L996" s="7" t="s">
        <v>16</v>
      </c>
      <c r="M996" s="7">
        <v>1</v>
      </c>
      <c r="N996" s="7">
        <v>1</v>
      </c>
      <c r="O996" s="6" t="s">
        <v>24</v>
      </c>
      <c r="P996" s="6" t="s">
        <v>24</v>
      </c>
      <c r="Q996" s="7" t="b">
        <v>1</v>
      </c>
      <c r="R996" s="7" t="b">
        <v>1</v>
      </c>
      <c r="S996" s="7" t="s">
        <v>19</v>
      </c>
      <c r="T996" s="7" t="s">
        <v>19</v>
      </c>
      <c r="U996" s="11">
        <v>54</v>
      </c>
      <c r="V996" s="11" t="s">
        <v>48</v>
      </c>
      <c r="W996" s="12">
        <v>1.6</v>
      </c>
      <c r="X996" s="12">
        <f t="shared" si="183"/>
        <v>1.3</v>
      </c>
      <c r="Y996" s="13"/>
      <c r="Z996" s="7">
        <f t="shared" si="186"/>
        <v>10</v>
      </c>
      <c r="AA996">
        <f t="shared" si="187"/>
        <v>10</v>
      </c>
      <c r="AB996">
        <f t="shared" si="188"/>
        <v>5</v>
      </c>
      <c r="AC996">
        <f t="shared" si="189"/>
        <v>0</v>
      </c>
      <c r="AD996" s="7">
        <f t="shared" si="190"/>
        <v>75</v>
      </c>
      <c r="AE996" s="7" t="str">
        <f t="shared" si="191"/>
        <v>HT Under 1.5 Goals</v>
      </c>
      <c r="AF996" s="14"/>
      <c r="AG996" s="14" t="str">
        <f t="shared" si="192"/>
        <v>HT Under 1.5 Goals</v>
      </c>
      <c r="AH996" s="14" t="str">
        <f t="shared" si="193"/>
        <v>WON</v>
      </c>
      <c r="AI996" s="14"/>
      <c r="AJ996" s="14" t="str">
        <f t="shared" si="184"/>
        <v>WON</v>
      </c>
      <c r="AL996" s="7" t="str">
        <f t="shared" si="194"/>
        <v>…</v>
      </c>
      <c r="AM996" s="21">
        <f t="shared" si="185"/>
        <v>82.612499999999997</v>
      </c>
    </row>
    <row r="997" spans="3:39">
      <c r="C997" t="s">
        <v>11</v>
      </c>
      <c r="D997" s="10" t="s">
        <v>363</v>
      </c>
      <c r="E997" s="6" t="s">
        <v>135</v>
      </c>
      <c r="F997" s="10" t="s">
        <v>376</v>
      </c>
      <c r="G997" s="7" t="s">
        <v>4</v>
      </c>
      <c r="H997" s="10" t="s">
        <v>1049</v>
      </c>
      <c r="I997" s="7">
        <v>10</v>
      </c>
      <c r="J997" s="7">
        <v>43</v>
      </c>
      <c r="K997" s="7">
        <v>47</v>
      </c>
      <c r="L997" s="7">
        <v>2</v>
      </c>
      <c r="M997" s="7">
        <v>2</v>
      </c>
      <c r="N997" s="7">
        <v>37</v>
      </c>
      <c r="O997" s="6" t="s">
        <v>120</v>
      </c>
      <c r="P997" s="6" t="s">
        <v>61</v>
      </c>
      <c r="Q997" s="7">
        <v>43</v>
      </c>
      <c r="R997" s="7" t="b">
        <v>0</v>
      </c>
      <c r="S997" s="7" t="s">
        <v>19</v>
      </c>
      <c r="T997" s="7" t="s">
        <v>19</v>
      </c>
      <c r="U997" s="11">
        <v>70</v>
      </c>
      <c r="V997" s="11" t="s">
        <v>20</v>
      </c>
      <c r="W997" s="12">
        <v>1.5</v>
      </c>
      <c r="X997" s="12">
        <f t="shared" si="183"/>
        <v>1.3</v>
      </c>
      <c r="Y997" s="13"/>
      <c r="Z997" s="7">
        <f t="shared" si="186"/>
        <v>0</v>
      </c>
      <c r="AA997">
        <f t="shared" si="187"/>
        <v>0</v>
      </c>
      <c r="AB997">
        <f t="shared" si="188"/>
        <v>10</v>
      </c>
      <c r="AC997">
        <f t="shared" si="189"/>
        <v>10</v>
      </c>
      <c r="AD997" s="7">
        <f t="shared" si="190"/>
        <v>70</v>
      </c>
      <c r="AE997" s="7" t="str">
        <f t="shared" si="191"/>
        <v>HT Under 1.5 Goals</v>
      </c>
      <c r="AF997" s="14"/>
      <c r="AG997" s="14" t="str">
        <f t="shared" si="192"/>
        <v>HT Under 1.5 Goals</v>
      </c>
      <c r="AH997" s="14" t="str">
        <f t="shared" si="193"/>
        <v>WON</v>
      </c>
      <c r="AI997" s="14"/>
      <c r="AJ997" s="14" t="str">
        <f t="shared" si="184"/>
        <v>WON</v>
      </c>
      <c r="AL997" s="7" t="str">
        <f t="shared" si="194"/>
        <v>…</v>
      </c>
      <c r="AM997" s="21">
        <f t="shared" si="185"/>
        <v>54</v>
      </c>
    </row>
    <row r="998" spans="3:39">
      <c r="C998" t="s">
        <v>11</v>
      </c>
      <c r="D998" s="10" t="s">
        <v>257</v>
      </c>
      <c r="E998" s="6" t="s">
        <v>1071</v>
      </c>
      <c r="F998" s="10" t="s">
        <v>726</v>
      </c>
      <c r="G998" s="7" t="s">
        <v>4</v>
      </c>
      <c r="H998" s="10" t="s">
        <v>624</v>
      </c>
      <c r="I998" s="7">
        <v>28</v>
      </c>
      <c r="J998" s="7">
        <v>59</v>
      </c>
      <c r="K998" s="7">
        <v>14</v>
      </c>
      <c r="L998" s="7" t="s">
        <v>16</v>
      </c>
      <c r="M998" s="7">
        <v>1</v>
      </c>
      <c r="N998" s="7">
        <v>14</v>
      </c>
      <c r="O998" s="6" t="s">
        <v>69</v>
      </c>
      <c r="P998" s="6" t="s">
        <v>33</v>
      </c>
      <c r="Q998" s="7" t="b">
        <v>1</v>
      </c>
      <c r="R998" s="7" t="b">
        <v>1</v>
      </c>
      <c r="S998" s="7" t="s">
        <v>19</v>
      </c>
      <c r="T998" s="7" t="s">
        <v>19</v>
      </c>
      <c r="U998" s="11">
        <v>57</v>
      </c>
      <c r="V998" s="11" t="s">
        <v>20</v>
      </c>
      <c r="W998" s="12">
        <v>1.45</v>
      </c>
      <c r="X998" s="12">
        <f t="shared" si="183"/>
        <v>1.25</v>
      </c>
      <c r="Y998" s="13"/>
      <c r="Z998" s="7">
        <f t="shared" si="186"/>
        <v>10</v>
      </c>
      <c r="AA998">
        <f t="shared" si="187"/>
        <v>5</v>
      </c>
      <c r="AB998">
        <f t="shared" si="188"/>
        <v>5</v>
      </c>
      <c r="AC998">
        <f t="shared" si="189"/>
        <v>10</v>
      </c>
      <c r="AD998" s="7">
        <f t="shared" si="190"/>
        <v>80</v>
      </c>
      <c r="AE998" s="7" t="str">
        <f t="shared" si="191"/>
        <v>HT Under 1.5 Goals</v>
      </c>
      <c r="AF998" s="14"/>
      <c r="AG998" s="14" t="str">
        <f t="shared" si="192"/>
        <v>HT Over 0.5 Goals</v>
      </c>
      <c r="AH998" s="14" t="str">
        <f t="shared" si="193"/>
        <v>LOST</v>
      </c>
      <c r="AI998" s="14"/>
      <c r="AJ998" s="14" t="str">
        <f t="shared" si="184"/>
        <v>LOST</v>
      </c>
      <c r="AL998" s="7" t="str">
        <f t="shared" si="194"/>
        <v>…</v>
      </c>
      <c r="AM998" s="21">
        <f t="shared" si="185"/>
        <v>70.837500000000006</v>
      </c>
    </row>
    <row r="999" spans="3:39">
      <c r="D999" s="10" t="s">
        <v>545</v>
      </c>
      <c r="E999" s="6" t="s">
        <v>152</v>
      </c>
      <c r="F999" s="10" t="s">
        <v>585</v>
      </c>
      <c r="G999" s="7" t="s">
        <v>4</v>
      </c>
      <c r="H999" s="10" t="s">
        <v>546</v>
      </c>
      <c r="I999" s="7">
        <v>16</v>
      </c>
      <c r="J999" s="7">
        <v>60</v>
      </c>
      <c r="K999" s="7">
        <v>24</v>
      </c>
      <c r="L999" s="7" t="s">
        <v>16</v>
      </c>
      <c r="M999" s="7" t="s">
        <v>16</v>
      </c>
      <c r="N999" s="7">
        <v>8</v>
      </c>
      <c r="O999" s="6" t="s">
        <v>69</v>
      </c>
      <c r="P999" s="6" t="s">
        <v>389</v>
      </c>
      <c r="Q999" s="7" t="b">
        <v>1</v>
      </c>
      <c r="R999" s="7" t="b">
        <v>1</v>
      </c>
      <c r="S999" s="7" t="b">
        <v>1</v>
      </c>
      <c r="T999" s="7" t="s">
        <v>19</v>
      </c>
      <c r="U999" s="11">
        <v>62</v>
      </c>
      <c r="V999" s="11" t="s">
        <v>20</v>
      </c>
      <c r="W999" s="12">
        <v>1.45</v>
      </c>
      <c r="X999" s="12">
        <f t="shared" si="183"/>
        <v>1.25</v>
      </c>
      <c r="Y999" s="13"/>
      <c r="Z999" s="7">
        <f t="shared" si="186"/>
        <v>10</v>
      </c>
      <c r="AA999">
        <f t="shared" si="187"/>
        <v>5</v>
      </c>
      <c r="AB999">
        <f t="shared" si="188"/>
        <v>10</v>
      </c>
      <c r="AC999">
        <f t="shared" si="189"/>
        <v>10</v>
      </c>
      <c r="AD999" s="7">
        <f t="shared" si="190"/>
        <v>85</v>
      </c>
      <c r="AE999" s="7" t="str">
        <f t="shared" si="191"/>
        <v>HT Under 1.5 Goals</v>
      </c>
      <c r="AF999" s="14"/>
      <c r="AG999" s="14" t="str">
        <f t="shared" si="192"/>
        <v>HT Over 0.5 Goals</v>
      </c>
      <c r="AH999" s="14" t="str">
        <f t="shared" si="193"/>
        <v>LOST</v>
      </c>
      <c r="AI999" s="14"/>
      <c r="AJ999" s="14" t="str">
        <f t="shared" si="184"/>
        <v>LOST</v>
      </c>
      <c r="AL999" s="7" t="str">
        <f t="shared" si="194"/>
        <v>…</v>
      </c>
      <c r="AM999" s="21">
        <f t="shared" si="185"/>
        <v>83.15</v>
      </c>
    </row>
    <row r="1000" spans="3:39">
      <c r="C1000" t="s">
        <v>11</v>
      </c>
      <c r="D1000" s="10" t="s">
        <v>62</v>
      </c>
      <c r="E1000" s="6" t="s">
        <v>164</v>
      </c>
      <c r="F1000" s="10" t="s">
        <v>65</v>
      </c>
      <c r="G1000" s="7" t="s">
        <v>4</v>
      </c>
      <c r="H1000" s="10" t="s">
        <v>608</v>
      </c>
      <c r="I1000" s="7">
        <v>36</v>
      </c>
      <c r="J1000" s="7">
        <v>47</v>
      </c>
      <c r="K1000" s="7">
        <v>17</v>
      </c>
      <c r="L1000" s="7" t="s">
        <v>16</v>
      </c>
      <c r="M1000" s="7">
        <v>1</v>
      </c>
      <c r="N1000" s="7">
        <v>19</v>
      </c>
      <c r="O1000" s="6" t="s">
        <v>47</v>
      </c>
      <c r="P1000" s="6" t="s">
        <v>17</v>
      </c>
      <c r="Q1000" s="7">
        <v>47</v>
      </c>
      <c r="R1000" s="7" t="b">
        <v>1</v>
      </c>
      <c r="S1000" s="7" t="s">
        <v>19</v>
      </c>
      <c r="T1000" s="7" t="s">
        <v>19</v>
      </c>
      <c r="U1000" s="11">
        <v>54</v>
      </c>
      <c r="V1000" s="11" t="s">
        <v>48</v>
      </c>
      <c r="W1000" s="12">
        <v>1.7</v>
      </c>
      <c r="X1000" s="12">
        <f t="shared" si="183"/>
        <v>1.35</v>
      </c>
      <c r="Y1000" s="13"/>
      <c r="Z1000" s="7">
        <f t="shared" si="186"/>
        <v>0</v>
      </c>
      <c r="AA1000">
        <f t="shared" si="187"/>
        <v>0</v>
      </c>
      <c r="AB1000">
        <f t="shared" si="188"/>
        <v>5</v>
      </c>
      <c r="AC1000">
        <f t="shared" si="189"/>
        <v>0</v>
      </c>
      <c r="AD1000" s="7">
        <f t="shared" si="190"/>
        <v>55</v>
      </c>
      <c r="AE1000" s="7" t="str">
        <f t="shared" si="191"/>
        <v>HT Over 0.5 Goals</v>
      </c>
      <c r="AF1000" s="14"/>
      <c r="AG1000" s="14" t="str">
        <f t="shared" si="192"/>
        <v>HT Under 1.5 Goals</v>
      </c>
      <c r="AH1000" s="14" t="str">
        <f t="shared" si="193"/>
        <v>WON</v>
      </c>
      <c r="AI1000" s="14"/>
      <c r="AJ1000" s="14" t="str">
        <f t="shared" si="184"/>
        <v>WON</v>
      </c>
      <c r="AL1000" s="7" t="str">
        <f t="shared" si="194"/>
        <v>…</v>
      </c>
      <c r="AM1000" s="21">
        <f t="shared" si="185"/>
        <v>50.8</v>
      </c>
    </row>
    <row r="1001" spans="3:39">
      <c r="C1001" t="s">
        <v>11</v>
      </c>
      <c r="D1001" s="10" t="s">
        <v>97</v>
      </c>
      <c r="E1001" s="6" t="s">
        <v>164</v>
      </c>
      <c r="F1001" s="10" t="s">
        <v>582</v>
      </c>
      <c r="G1001" s="7" t="s">
        <v>4</v>
      </c>
      <c r="H1001" s="10" t="s">
        <v>530</v>
      </c>
      <c r="I1001" s="7">
        <v>25</v>
      </c>
      <c r="J1001" s="7">
        <v>52</v>
      </c>
      <c r="K1001" s="7">
        <v>23</v>
      </c>
      <c r="L1001" s="7" t="s">
        <v>16</v>
      </c>
      <c r="M1001" s="7" t="s">
        <v>16</v>
      </c>
      <c r="N1001" s="7">
        <v>2</v>
      </c>
      <c r="O1001" s="6" t="s">
        <v>33</v>
      </c>
      <c r="P1001" s="6" t="s">
        <v>33</v>
      </c>
      <c r="Q1001" s="7">
        <v>52</v>
      </c>
      <c r="R1001" s="7" t="b">
        <v>1</v>
      </c>
      <c r="S1001" s="7" t="b">
        <v>1</v>
      </c>
      <c r="T1001" s="7" t="s">
        <v>19</v>
      </c>
      <c r="U1001" s="11">
        <v>67</v>
      </c>
      <c r="V1001" s="11" t="s">
        <v>48</v>
      </c>
      <c r="W1001" s="12">
        <v>1.7</v>
      </c>
      <c r="X1001" s="12">
        <f t="shared" si="183"/>
        <v>1.35</v>
      </c>
      <c r="Y1001" s="13"/>
      <c r="Z1001" s="7">
        <f t="shared" si="186"/>
        <v>0</v>
      </c>
      <c r="AA1001">
        <f t="shared" si="187"/>
        <v>10</v>
      </c>
      <c r="AB1001">
        <f t="shared" si="188"/>
        <v>10</v>
      </c>
      <c r="AC1001">
        <f t="shared" si="189"/>
        <v>0</v>
      </c>
      <c r="AD1001" s="7">
        <f t="shared" si="190"/>
        <v>70</v>
      </c>
      <c r="AE1001" s="7" t="str">
        <f t="shared" si="191"/>
        <v>HT Under 1.5 Goals</v>
      </c>
      <c r="AF1001" s="14"/>
      <c r="AG1001" s="14" t="str">
        <f t="shared" si="192"/>
        <v>HT Over 0.5 Goals</v>
      </c>
      <c r="AH1001" s="14" t="str">
        <f t="shared" si="193"/>
        <v>LOST</v>
      </c>
      <c r="AI1001" s="14"/>
      <c r="AJ1001" s="14" t="str">
        <f t="shared" si="184"/>
        <v>LOST</v>
      </c>
      <c r="AL1001" s="7" t="str">
        <f t="shared" si="194"/>
        <v>…</v>
      </c>
      <c r="AM1001" s="21">
        <f t="shared" si="185"/>
        <v>87.65</v>
      </c>
    </row>
    <row r="1002" spans="3:39">
      <c r="D1002" s="10" t="s">
        <v>611</v>
      </c>
      <c r="E1002" s="6" t="s">
        <v>164</v>
      </c>
      <c r="F1002" s="10" t="s">
        <v>983</v>
      </c>
      <c r="G1002" s="7" t="s">
        <v>4</v>
      </c>
      <c r="H1002" s="10" t="s">
        <v>981</v>
      </c>
      <c r="I1002" s="7">
        <v>34</v>
      </c>
      <c r="J1002" s="7">
        <v>47</v>
      </c>
      <c r="K1002" s="7">
        <v>19</v>
      </c>
      <c r="L1002" s="7" t="s">
        <v>16</v>
      </c>
      <c r="M1002" s="7">
        <v>1</v>
      </c>
      <c r="N1002" s="7">
        <v>15</v>
      </c>
      <c r="O1002" s="6" t="s">
        <v>24</v>
      </c>
      <c r="P1002" s="6" t="s">
        <v>24</v>
      </c>
      <c r="Q1002" s="7">
        <v>47</v>
      </c>
      <c r="R1002" s="7" t="b">
        <v>1</v>
      </c>
      <c r="S1002" s="7" t="s">
        <v>19</v>
      </c>
      <c r="T1002" s="7" t="s">
        <v>19</v>
      </c>
      <c r="U1002" s="11">
        <v>37</v>
      </c>
      <c r="V1002" s="11" t="s">
        <v>48</v>
      </c>
      <c r="W1002" s="12">
        <v>1.6</v>
      </c>
      <c r="X1002" s="12">
        <f t="shared" si="183"/>
        <v>1.3</v>
      </c>
      <c r="Y1002" s="13"/>
      <c r="Z1002" s="7">
        <f t="shared" si="186"/>
        <v>0</v>
      </c>
      <c r="AA1002">
        <f t="shared" si="187"/>
        <v>5</v>
      </c>
      <c r="AB1002">
        <f t="shared" si="188"/>
        <v>0</v>
      </c>
      <c r="AC1002">
        <f t="shared" si="189"/>
        <v>0</v>
      </c>
      <c r="AD1002" s="7">
        <f t="shared" si="190"/>
        <v>55</v>
      </c>
      <c r="AE1002" s="7" t="str">
        <f t="shared" si="191"/>
        <v>HT Over 0.5 Goals</v>
      </c>
      <c r="AF1002" s="14"/>
      <c r="AG1002" s="14" t="str">
        <f t="shared" si="192"/>
        <v>HT Under 1.5 Goals</v>
      </c>
      <c r="AH1002" s="14" t="str">
        <f t="shared" si="193"/>
        <v>LOST</v>
      </c>
      <c r="AI1002" s="14"/>
      <c r="AJ1002" s="14" t="str">
        <f t="shared" si="184"/>
        <v>LOST</v>
      </c>
      <c r="AL1002" s="7" t="str">
        <f t="shared" si="194"/>
        <v>…</v>
      </c>
      <c r="AM1002" s="21">
        <f t="shared" si="185"/>
        <v>40</v>
      </c>
    </row>
    <row r="1003" spans="3:39">
      <c r="D1003" s="10" t="s">
        <v>611</v>
      </c>
      <c r="E1003" s="6" t="s">
        <v>167</v>
      </c>
      <c r="F1003" s="10" t="s">
        <v>612</v>
      </c>
      <c r="G1003" s="7" t="s">
        <v>4</v>
      </c>
      <c r="H1003" s="10" t="s">
        <v>614</v>
      </c>
      <c r="I1003" s="7">
        <v>22</v>
      </c>
      <c r="J1003" s="7">
        <v>47</v>
      </c>
      <c r="K1003" s="7">
        <v>32</v>
      </c>
      <c r="L1003" s="7" t="s">
        <v>16</v>
      </c>
      <c r="M1003" s="7" t="s">
        <v>16</v>
      </c>
      <c r="N1003" s="7">
        <v>10</v>
      </c>
      <c r="O1003" s="6" t="s">
        <v>69</v>
      </c>
      <c r="P1003" s="6" t="s">
        <v>300</v>
      </c>
      <c r="Q1003" s="7">
        <v>47</v>
      </c>
      <c r="R1003" s="7" t="b">
        <v>1</v>
      </c>
      <c r="S1003" s="7" t="b">
        <v>1</v>
      </c>
      <c r="T1003" s="7" t="s">
        <v>19</v>
      </c>
      <c r="U1003" s="11">
        <v>34</v>
      </c>
      <c r="V1003" s="11" t="s">
        <v>48</v>
      </c>
      <c r="W1003" s="12">
        <v>1.65</v>
      </c>
      <c r="X1003" s="12">
        <f t="shared" si="183"/>
        <v>1.35</v>
      </c>
      <c r="Y1003" s="13"/>
      <c r="Z1003" s="7">
        <f t="shared" si="186"/>
        <v>0</v>
      </c>
      <c r="AA1003">
        <f t="shared" si="187"/>
        <v>5</v>
      </c>
      <c r="AB1003">
        <f t="shared" si="188"/>
        <v>0</v>
      </c>
      <c r="AC1003">
        <f t="shared" si="189"/>
        <v>0</v>
      </c>
      <c r="AD1003" s="7">
        <f t="shared" si="190"/>
        <v>55</v>
      </c>
      <c r="AE1003" s="7" t="str">
        <f t="shared" si="191"/>
        <v>HT Over 0.5 Goals</v>
      </c>
      <c r="AF1003" s="14"/>
      <c r="AG1003" s="14" t="str">
        <f t="shared" si="192"/>
        <v>HT Over 0.5 Goals</v>
      </c>
      <c r="AH1003" s="14" t="str">
        <f t="shared" si="193"/>
        <v>WON</v>
      </c>
      <c r="AI1003" s="14"/>
      <c r="AJ1003" s="14" t="str">
        <f t="shared" si="184"/>
        <v>WON</v>
      </c>
      <c r="AL1003" s="7" t="str">
        <f t="shared" si="194"/>
        <v>…</v>
      </c>
      <c r="AM1003" s="21">
        <f t="shared" si="185"/>
        <v>50</v>
      </c>
    </row>
    <row r="1004" spans="3:39">
      <c r="C1004" t="s">
        <v>11</v>
      </c>
      <c r="D1004" s="10" t="s">
        <v>257</v>
      </c>
      <c r="E1004" s="6" t="s">
        <v>167</v>
      </c>
      <c r="F1004" s="10" t="s">
        <v>623</v>
      </c>
      <c r="G1004" s="7" t="s">
        <v>4</v>
      </c>
      <c r="H1004" s="10" t="s">
        <v>700</v>
      </c>
      <c r="I1004" s="7">
        <v>20</v>
      </c>
      <c r="J1004" s="7">
        <v>64</v>
      </c>
      <c r="K1004" s="7">
        <v>16</v>
      </c>
      <c r="L1004" s="7" t="s">
        <v>16</v>
      </c>
      <c r="M1004" s="7" t="s">
        <v>16</v>
      </c>
      <c r="N1004" s="7">
        <v>4</v>
      </c>
      <c r="O1004" s="6" t="s">
        <v>120</v>
      </c>
      <c r="P1004" s="6" t="s">
        <v>297</v>
      </c>
      <c r="Q1004" s="7" t="b">
        <v>1</v>
      </c>
      <c r="R1004" s="7" t="b">
        <v>1</v>
      </c>
      <c r="S1004" s="7" t="b">
        <v>1</v>
      </c>
      <c r="T1004" s="7" t="s">
        <v>19</v>
      </c>
      <c r="U1004" s="11">
        <v>68</v>
      </c>
      <c r="V1004" s="11" t="s">
        <v>20</v>
      </c>
      <c r="W1004" s="12">
        <v>1.5</v>
      </c>
      <c r="X1004" s="12">
        <f t="shared" si="183"/>
        <v>1.3</v>
      </c>
      <c r="Y1004" s="13"/>
      <c r="Z1004" s="7">
        <f t="shared" si="186"/>
        <v>10</v>
      </c>
      <c r="AA1004">
        <f t="shared" si="187"/>
        <v>10</v>
      </c>
      <c r="AB1004">
        <f t="shared" si="188"/>
        <v>10</v>
      </c>
      <c r="AC1004">
        <f t="shared" si="189"/>
        <v>10</v>
      </c>
      <c r="AD1004" s="7">
        <f t="shared" si="190"/>
        <v>90</v>
      </c>
      <c r="AE1004" s="7" t="str">
        <f t="shared" si="191"/>
        <v>HT Under 1.5 Goals</v>
      </c>
      <c r="AF1004" s="14"/>
      <c r="AG1004" s="14" t="str">
        <f t="shared" si="192"/>
        <v>HT Under 1.5 Goals</v>
      </c>
      <c r="AH1004" s="14" t="str">
        <f t="shared" si="193"/>
        <v>WON</v>
      </c>
      <c r="AI1004" s="14"/>
      <c r="AJ1004" s="14" t="str">
        <f t="shared" si="184"/>
        <v>WON</v>
      </c>
      <c r="AL1004" s="7" t="str">
        <f t="shared" si="194"/>
        <v>Prime</v>
      </c>
      <c r="AM1004" s="21">
        <f t="shared" si="185"/>
        <v>89.6</v>
      </c>
    </row>
    <row r="1005" spans="3:39">
      <c r="C1005" t="s">
        <v>11</v>
      </c>
      <c r="D1005" s="10" t="s">
        <v>257</v>
      </c>
      <c r="E1005" s="6" t="s">
        <v>167</v>
      </c>
      <c r="F1005" s="10" t="s">
        <v>259</v>
      </c>
      <c r="G1005" s="7" t="s">
        <v>4</v>
      </c>
      <c r="H1005" s="10" t="s">
        <v>435</v>
      </c>
      <c r="I1005" s="7">
        <v>21</v>
      </c>
      <c r="J1005" s="7">
        <v>66</v>
      </c>
      <c r="K1005" s="7">
        <v>13</v>
      </c>
      <c r="L1005" s="7" t="s">
        <v>16</v>
      </c>
      <c r="M1005" s="7">
        <v>1</v>
      </c>
      <c r="N1005" s="7">
        <v>8</v>
      </c>
      <c r="O1005" s="6" t="s">
        <v>120</v>
      </c>
      <c r="P1005" s="6" t="s">
        <v>96</v>
      </c>
      <c r="Q1005" s="7" t="b">
        <v>1</v>
      </c>
      <c r="R1005" s="7" t="b">
        <v>1</v>
      </c>
      <c r="S1005" s="7" t="s">
        <v>19</v>
      </c>
      <c r="T1005" s="7" t="s">
        <v>19</v>
      </c>
      <c r="U1005" s="11">
        <v>50</v>
      </c>
      <c r="V1005" s="11" t="s">
        <v>20</v>
      </c>
      <c r="W1005" s="12">
        <v>1.4</v>
      </c>
      <c r="X1005" s="12">
        <f t="shared" si="183"/>
        <v>1.25</v>
      </c>
      <c r="Y1005" s="13"/>
      <c r="Z1005" s="7">
        <f t="shared" si="186"/>
        <v>10</v>
      </c>
      <c r="AA1005">
        <f t="shared" si="187"/>
        <v>5</v>
      </c>
      <c r="AB1005">
        <f t="shared" si="188"/>
        <v>5</v>
      </c>
      <c r="AC1005">
        <f t="shared" si="189"/>
        <v>10</v>
      </c>
      <c r="AD1005" s="7">
        <f t="shared" si="190"/>
        <v>80</v>
      </c>
      <c r="AE1005" s="7" t="str">
        <f t="shared" si="191"/>
        <v>HT Under 1.5 Goals</v>
      </c>
      <c r="AF1005" s="14"/>
      <c r="AG1005" s="14" t="str">
        <f t="shared" si="192"/>
        <v>HT Under 1.5 Goals</v>
      </c>
      <c r="AH1005" s="14" t="str">
        <f t="shared" si="193"/>
        <v>WON</v>
      </c>
      <c r="AI1005" s="14"/>
      <c r="AJ1005" s="14" t="str">
        <f t="shared" si="184"/>
        <v>WON</v>
      </c>
      <c r="AL1005" s="7" t="str">
        <f t="shared" si="194"/>
        <v>Prime</v>
      </c>
      <c r="AM1005" s="21">
        <f t="shared" si="185"/>
        <v>77.625</v>
      </c>
    </row>
    <row r="1006" spans="3:39">
      <c r="C1006" t="s">
        <v>11</v>
      </c>
      <c r="D1006" s="10" t="s">
        <v>282</v>
      </c>
      <c r="E1006" s="6" t="s">
        <v>874</v>
      </c>
      <c r="F1006" s="10" t="s">
        <v>876</v>
      </c>
      <c r="G1006" s="7" t="s">
        <v>4</v>
      </c>
      <c r="H1006" s="10" t="s">
        <v>1229</v>
      </c>
      <c r="I1006" s="7">
        <v>19</v>
      </c>
      <c r="J1006" s="7">
        <v>47</v>
      </c>
      <c r="K1006" s="7">
        <v>34</v>
      </c>
      <c r="L1006" s="7" t="s">
        <v>16</v>
      </c>
      <c r="M1006" s="7">
        <v>2</v>
      </c>
      <c r="N1006" s="7">
        <v>15</v>
      </c>
      <c r="O1006" s="6" t="s">
        <v>120</v>
      </c>
      <c r="P1006" s="6" t="s">
        <v>303</v>
      </c>
      <c r="Q1006" s="7">
        <v>47</v>
      </c>
      <c r="R1006" s="7" t="b">
        <v>1</v>
      </c>
      <c r="S1006" s="7" t="s">
        <v>19</v>
      </c>
      <c r="T1006" s="7" t="s">
        <v>19</v>
      </c>
      <c r="U1006" s="11">
        <v>34</v>
      </c>
      <c r="V1006" s="11" t="s">
        <v>20</v>
      </c>
      <c r="W1006" s="12">
        <v>1.5</v>
      </c>
      <c r="X1006" s="12">
        <f t="shared" si="183"/>
        <v>1.3</v>
      </c>
      <c r="Y1006" s="13"/>
      <c r="Z1006" s="7">
        <f t="shared" si="186"/>
        <v>0</v>
      </c>
      <c r="AA1006">
        <f t="shared" si="187"/>
        <v>5</v>
      </c>
      <c r="AB1006">
        <f t="shared" si="188"/>
        <v>0</v>
      </c>
      <c r="AC1006">
        <f t="shared" si="189"/>
        <v>10</v>
      </c>
      <c r="AD1006" s="7">
        <f t="shared" si="190"/>
        <v>65</v>
      </c>
      <c r="AE1006" s="7" t="str">
        <f t="shared" si="191"/>
        <v>HT Under 1.5 Goals</v>
      </c>
      <c r="AF1006" s="14"/>
      <c r="AG1006" s="14" t="str">
        <f t="shared" si="192"/>
        <v>HT Under 1.5 Goals</v>
      </c>
      <c r="AH1006" s="14" t="str">
        <f t="shared" si="193"/>
        <v>WON</v>
      </c>
      <c r="AI1006" s="14"/>
      <c r="AJ1006" s="14" t="str">
        <f t="shared" si="184"/>
        <v>WON</v>
      </c>
      <c r="AL1006" s="7" t="str">
        <f t="shared" si="194"/>
        <v>…</v>
      </c>
      <c r="AM1006" s="21">
        <f t="shared" si="185"/>
        <v>40</v>
      </c>
    </row>
    <row r="1007" spans="3:39">
      <c r="C1007" t="s">
        <v>11</v>
      </c>
      <c r="D1007" s="10" t="s">
        <v>959</v>
      </c>
      <c r="E1007" s="6" t="s">
        <v>176</v>
      </c>
      <c r="F1007" s="10" t="s">
        <v>1163</v>
      </c>
      <c r="G1007" s="7" t="s">
        <v>4</v>
      </c>
      <c r="H1007" s="10" t="s">
        <v>1230</v>
      </c>
      <c r="I1007" s="7">
        <v>6</v>
      </c>
      <c r="J1007" s="7">
        <v>90</v>
      </c>
      <c r="K1007" s="7">
        <v>4</v>
      </c>
      <c r="L1007" s="7" t="s">
        <v>16</v>
      </c>
      <c r="M1007" s="7">
        <v>2</v>
      </c>
      <c r="N1007" s="7">
        <v>2</v>
      </c>
      <c r="O1007" s="6" t="s">
        <v>69</v>
      </c>
      <c r="P1007" s="6" t="s">
        <v>33</v>
      </c>
      <c r="Q1007" s="7" t="b">
        <v>1</v>
      </c>
      <c r="R1007" s="7" t="b">
        <v>1</v>
      </c>
      <c r="S1007" s="7" t="s">
        <v>19</v>
      </c>
      <c r="T1007" s="7" t="s">
        <v>19</v>
      </c>
      <c r="U1007" s="11">
        <v>45</v>
      </c>
      <c r="V1007" s="11" t="s">
        <v>48</v>
      </c>
      <c r="W1007" s="12">
        <v>1.45</v>
      </c>
      <c r="X1007" s="12">
        <f t="shared" si="183"/>
        <v>1.25</v>
      </c>
      <c r="Y1007" s="13"/>
      <c r="Z1007" s="7">
        <f t="shared" si="186"/>
        <v>10</v>
      </c>
      <c r="AA1007">
        <f t="shared" si="187"/>
        <v>10</v>
      </c>
      <c r="AB1007">
        <f t="shared" si="188"/>
        <v>0</v>
      </c>
      <c r="AC1007">
        <f t="shared" si="189"/>
        <v>0</v>
      </c>
      <c r="AD1007" s="7">
        <f t="shared" si="190"/>
        <v>70</v>
      </c>
      <c r="AE1007" s="7" t="str">
        <f t="shared" si="191"/>
        <v>HT Under 1.5 Goals</v>
      </c>
      <c r="AF1007" s="14"/>
      <c r="AG1007" s="14" t="str">
        <f t="shared" si="192"/>
        <v>HT Over 0.5 Goals</v>
      </c>
      <c r="AH1007" s="14" t="str">
        <f t="shared" si="193"/>
        <v>LOST</v>
      </c>
      <c r="AI1007" s="14"/>
      <c r="AJ1007" s="14" t="str">
        <f t="shared" si="184"/>
        <v>LOST</v>
      </c>
      <c r="AL1007" s="7" t="str">
        <f t="shared" si="194"/>
        <v>Prime</v>
      </c>
      <c r="AM1007" s="21">
        <f t="shared" si="185"/>
        <v>81.125</v>
      </c>
    </row>
    <row r="1008" spans="3:39">
      <c r="C1008" t="s">
        <v>11</v>
      </c>
      <c r="D1008" s="10" t="s">
        <v>124</v>
      </c>
      <c r="E1008" s="6" t="s">
        <v>176</v>
      </c>
      <c r="F1008" s="10" t="s">
        <v>694</v>
      </c>
      <c r="G1008" s="7" t="s">
        <v>4</v>
      </c>
      <c r="H1008" s="10" t="s">
        <v>254</v>
      </c>
      <c r="I1008" s="7">
        <v>31</v>
      </c>
      <c r="J1008" s="7">
        <v>47</v>
      </c>
      <c r="K1008" s="7">
        <v>22</v>
      </c>
      <c r="L1008" s="7" t="s">
        <v>16</v>
      </c>
      <c r="M1008" s="7" t="s">
        <v>16</v>
      </c>
      <c r="N1008" s="7">
        <v>9</v>
      </c>
      <c r="O1008" s="6" t="s">
        <v>96</v>
      </c>
      <c r="P1008" s="6" t="s">
        <v>621</v>
      </c>
      <c r="Q1008" s="7">
        <v>47</v>
      </c>
      <c r="R1008" s="7" t="b">
        <v>1</v>
      </c>
      <c r="S1008" s="7" t="b">
        <v>1</v>
      </c>
      <c r="T1008" s="7" t="s">
        <v>19</v>
      </c>
      <c r="U1008" s="11">
        <v>47</v>
      </c>
      <c r="V1008" s="11" t="s">
        <v>20</v>
      </c>
      <c r="W1008" s="12">
        <v>1.45</v>
      </c>
      <c r="X1008" s="12">
        <f t="shared" si="183"/>
        <v>1.25</v>
      </c>
      <c r="Y1008" s="13"/>
      <c r="Z1008" s="7">
        <f t="shared" si="186"/>
        <v>0</v>
      </c>
      <c r="AA1008">
        <f t="shared" si="187"/>
        <v>5</v>
      </c>
      <c r="AB1008">
        <f t="shared" si="188"/>
        <v>0</v>
      </c>
      <c r="AC1008">
        <f t="shared" si="189"/>
        <v>10</v>
      </c>
      <c r="AD1008" s="7">
        <f t="shared" si="190"/>
        <v>65</v>
      </c>
      <c r="AE1008" s="7" t="str">
        <f t="shared" si="191"/>
        <v>HT Under 1.5 Goals</v>
      </c>
      <c r="AF1008" s="14"/>
      <c r="AG1008" s="14" t="str">
        <f t="shared" si="192"/>
        <v>HT Over 0.5 Goals</v>
      </c>
      <c r="AH1008" s="14" t="str">
        <f t="shared" si="193"/>
        <v>LOST</v>
      </c>
      <c r="AI1008" s="14"/>
      <c r="AJ1008" s="14" t="str">
        <f t="shared" si="184"/>
        <v>LOST</v>
      </c>
      <c r="AL1008" s="7" t="str">
        <f t="shared" si="194"/>
        <v>…</v>
      </c>
      <c r="AM1008" s="21">
        <f t="shared" si="185"/>
        <v>51</v>
      </c>
    </row>
    <row r="1009" spans="3:39">
      <c r="C1009" t="s">
        <v>11</v>
      </c>
      <c r="D1009" s="10" t="s">
        <v>12</v>
      </c>
      <c r="E1009" s="6" t="s">
        <v>176</v>
      </c>
      <c r="F1009" s="10" t="s">
        <v>887</v>
      </c>
      <c r="G1009" s="7" t="s">
        <v>4</v>
      </c>
      <c r="H1009" s="10" t="s">
        <v>794</v>
      </c>
      <c r="I1009" s="7">
        <v>22</v>
      </c>
      <c r="J1009" s="7">
        <v>53</v>
      </c>
      <c r="K1009" s="7">
        <v>25</v>
      </c>
      <c r="L1009" s="7" t="s">
        <v>16</v>
      </c>
      <c r="M1009" s="7">
        <v>1</v>
      </c>
      <c r="N1009" s="7">
        <v>3</v>
      </c>
      <c r="O1009" s="6" t="s">
        <v>24</v>
      </c>
      <c r="P1009" s="6" t="s">
        <v>120</v>
      </c>
      <c r="Q1009" s="7" t="b">
        <v>1</v>
      </c>
      <c r="R1009" s="7" t="b">
        <v>1</v>
      </c>
      <c r="S1009" s="7" t="s">
        <v>19</v>
      </c>
      <c r="T1009" s="7" t="s">
        <v>19</v>
      </c>
      <c r="U1009" s="11">
        <v>51</v>
      </c>
      <c r="V1009" s="11" t="s">
        <v>20</v>
      </c>
      <c r="W1009" s="12">
        <v>1.55</v>
      </c>
      <c r="X1009" s="12">
        <f t="shared" si="183"/>
        <v>1.3</v>
      </c>
      <c r="Y1009" s="13"/>
      <c r="Z1009" s="7">
        <f t="shared" si="186"/>
        <v>10</v>
      </c>
      <c r="AA1009">
        <f t="shared" si="187"/>
        <v>10</v>
      </c>
      <c r="AB1009">
        <f t="shared" si="188"/>
        <v>5</v>
      </c>
      <c r="AC1009">
        <f t="shared" si="189"/>
        <v>10</v>
      </c>
      <c r="AD1009" s="7">
        <f t="shared" si="190"/>
        <v>85</v>
      </c>
      <c r="AE1009" s="7" t="str">
        <f t="shared" si="191"/>
        <v>HT Under 1.5 Goals</v>
      </c>
      <c r="AF1009" s="14"/>
      <c r="AG1009" s="14" t="str">
        <f t="shared" si="192"/>
        <v>HT Under 1.5 Goals</v>
      </c>
      <c r="AH1009" s="14" t="str">
        <f t="shared" si="193"/>
        <v>WON</v>
      </c>
      <c r="AI1009" s="14"/>
      <c r="AJ1009" s="14" t="str">
        <f t="shared" si="184"/>
        <v>WON</v>
      </c>
      <c r="AL1009" s="7" t="str">
        <f t="shared" si="194"/>
        <v>Prime</v>
      </c>
      <c r="AM1009" s="21">
        <f t="shared" si="185"/>
        <v>78.762500000000003</v>
      </c>
    </row>
    <row r="1010" spans="3:39">
      <c r="F1010" s="10"/>
      <c r="G1010" s="7"/>
      <c r="H1010" s="10"/>
      <c r="I1010" s="7"/>
      <c r="J1010" s="7"/>
      <c r="K1010" s="7"/>
      <c r="L1010" s="7"/>
      <c r="M1010" s="7"/>
      <c r="N1010" s="7"/>
      <c r="O1010" s="6"/>
      <c r="P1010" s="6"/>
      <c r="Q1010" s="7"/>
      <c r="R1010" s="7"/>
      <c r="S1010" s="7"/>
      <c r="T1010" s="7"/>
      <c r="U1010" s="11"/>
      <c r="V1010" s="11"/>
      <c r="W1010" s="12"/>
      <c r="X1010" s="12">
        <f t="shared" si="183"/>
        <v>1.25</v>
      </c>
      <c r="Y1010" s="13"/>
      <c r="Z1010" s="7">
        <f t="shared" si="186"/>
        <v>0</v>
      </c>
      <c r="AA1010">
        <f t="shared" si="187"/>
        <v>10</v>
      </c>
      <c r="AB1010">
        <f t="shared" si="188"/>
        <v>0</v>
      </c>
      <c r="AC1010">
        <f t="shared" si="189"/>
        <v>0</v>
      </c>
      <c r="AD1010" s="7">
        <f t="shared" si="190"/>
        <v>60</v>
      </c>
      <c r="AE1010" s="7" t="str">
        <f t="shared" si="191"/>
        <v>HT Under 1.5 Goals</v>
      </c>
      <c r="AF1010" s="14"/>
      <c r="AG1010" s="14" t="str">
        <f t="shared" si="192"/>
        <v>HT Over 0.5 Goals</v>
      </c>
      <c r="AH1010" s="14" t="str">
        <f t="shared" si="193"/>
        <v>LOST</v>
      </c>
      <c r="AI1010" s="14"/>
      <c r="AJ1010" s="14" t="str">
        <f t="shared" si="184"/>
        <v>LOST</v>
      </c>
      <c r="AL1010" s="7" t="str">
        <f t="shared" si="194"/>
        <v>…</v>
      </c>
      <c r="AM1010" s="21">
        <f t="shared" si="185"/>
        <v>55</v>
      </c>
    </row>
    <row r="1011" spans="3:39">
      <c r="C1011" s="2" t="s">
        <v>1277</v>
      </c>
      <c r="F1011" s="10"/>
      <c r="G1011" s="7"/>
      <c r="H1011" s="10"/>
      <c r="I1011" s="7"/>
      <c r="J1011" s="7"/>
      <c r="K1011" s="7"/>
      <c r="L1011" s="7"/>
      <c r="M1011" s="7"/>
      <c r="N1011" s="7"/>
      <c r="O1011" s="6"/>
      <c r="P1011" s="6"/>
      <c r="Q1011" s="7"/>
      <c r="R1011" s="7"/>
      <c r="S1011" s="7"/>
      <c r="T1011" s="7"/>
      <c r="U1011" s="11"/>
      <c r="V1011" s="11"/>
      <c r="W1011" s="12"/>
      <c r="X1011" s="12">
        <f t="shared" si="183"/>
        <v>1.25</v>
      </c>
      <c r="Y1011" s="13"/>
      <c r="Z1011" s="7">
        <f t="shared" si="186"/>
        <v>0</v>
      </c>
      <c r="AA1011">
        <f t="shared" si="187"/>
        <v>10</v>
      </c>
      <c r="AB1011">
        <f t="shared" si="188"/>
        <v>0</v>
      </c>
      <c r="AC1011">
        <f t="shared" si="189"/>
        <v>0</v>
      </c>
      <c r="AD1011" s="7">
        <f t="shared" si="190"/>
        <v>60</v>
      </c>
      <c r="AE1011" s="7" t="str">
        <f t="shared" si="191"/>
        <v>HT Under 1.5 Goals</v>
      </c>
      <c r="AF1011" s="14"/>
      <c r="AG1011" s="14" t="str">
        <f t="shared" si="192"/>
        <v>HT Over 0.5 Goals</v>
      </c>
      <c r="AH1011" s="14" t="str">
        <f t="shared" si="193"/>
        <v>LOST</v>
      </c>
      <c r="AI1011" s="14"/>
      <c r="AJ1011" s="14" t="str">
        <f t="shared" si="184"/>
        <v>LOST</v>
      </c>
      <c r="AL1011" s="7" t="str">
        <f t="shared" si="194"/>
        <v>…</v>
      </c>
      <c r="AM1011" s="21">
        <f t="shared" si="185"/>
        <v>55</v>
      </c>
    </row>
    <row r="1012" spans="3:39">
      <c r="C1012" t="s">
        <v>11</v>
      </c>
      <c r="D1012" s="10" t="s">
        <v>34</v>
      </c>
      <c r="E1012" s="6" t="s">
        <v>35</v>
      </c>
      <c r="F1012" s="10" t="s">
        <v>476</v>
      </c>
      <c r="G1012" s="7" t="s">
        <v>4</v>
      </c>
      <c r="H1012" s="10" t="s">
        <v>1231</v>
      </c>
      <c r="I1012" s="7">
        <v>27</v>
      </c>
      <c r="J1012" s="7">
        <v>42</v>
      </c>
      <c r="K1012" s="7">
        <v>31</v>
      </c>
      <c r="L1012" s="7" t="s">
        <v>16</v>
      </c>
      <c r="M1012" s="7">
        <v>1</v>
      </c>
      <c r="N1012" s="7">
        <v>4</v>
      </c>
      <c r="O1012" s="6" t="s">
        <v>69</v>
      </c>
      <c r="P1012" s="6" t="s">
        <v>69</v>
      </c>
      <c r="Q1012" s="7">
        <v>42</v>
      </c>
      <c r="R1012" s="7" t="b">
        <v>1</v>
      </c>
      <c r="S1012" s="7" t="s">
        <v>19</v>
      </c>
      <c r="T1012" s="7" t="b">
        <v>1</v>
      </c>
      <c r="U1012" s="11">
        <v>38</v>
      </c>
      <c r="V1012" s="11" t="s">
        <v>20</v>
      </c>
      <c r="W1012" s="12">
        <v>1.55</v>
      </c>
      <c r="X1012" s="12">
        <f t="shared" si="183"/>
        <v>1.3</v>
      </c>
      <c r="Y1012" s="13"/>
      <c r="Z1012" s="7">
        <f t="shared" si="186"/>
        <v>0</v>
      </c>
      <c r="AA1012">
        <f t="shared" si="187"/>
        <v>10</v>
      </c>
      <c r="AB1012">
        <f t="shared" si="188"/>
        <v>0</v>
      </c>
      <c r="AC1012">
        <f t="shared" si="189"/>
        <v>10</v>
      </c>
      <c r="AD1012" s="7">
        <f t="shared" si="190"/>
        <v>70</v>
      </c>
      <c r="AE1012" s="7" t="str">
        <f t="shared" si="191"/>
        <v>HT Under 1.5 Goals</v>
      </c>
      <c r="AF1012" s="14"/>
      <c r="AG1012" s="14" t="str">
        <f t="shared" si="192"/>
        <v>HT Over 0.5 Goals</v>
      </c>
      <c r="AH1012" s="14" t="str">
        <f t="shared" si="193"/>
        <v>LOST</v>
      </c>
      <c r="AI1012" s="14"/>
      <c r="AJ1012" s="14" t="str">
        <f t="shared" si="184"/>
        <v>LOST</v>
      </c>
      <c r="AL1012" s="7" t="str">
        <f t="shared" si="194"/>
        <v>…</v>
      </c>
      <c r="AM1012" s="21">
        <f t="shared" si="185"/>
        <v>51</v>
      </c>
    </row>
    <row r="1013" spans="3:39">
      <c r="C1013" t="s">
        <v>11</v>
      </c>
      <c r="D1013" s="10" t="s">
        <v>97</v>
      </c>
      <c r="E1013" s="6" t="s">
        <v>35</v>
      </c>
      <c r="F1013" s="10" t="s">
        <v>580</v>
      </c>
      <c r="G1013" s="7" t="s">
        <v>4</v>
      </c>
      <c r="H1013" s="10" t="s">
        <v>675</v>
      </c>
      <c r="I1013" s="7">
        <v>19</v>
      </c>
      <c r="J1013" s="7">
        <v>68</v>
      </c>
      <c r="K1013" s="7">
        <v>13</v>
      </c>
      <c r="L1013" s="7" t="s">
        <v>16</v>
      </c>
      <c r="M1013" s="7">
        <v>1</v>
      </c>
      <c r="N1013" s="7">
        <v>6</v>
      </c>
      <c r="O1013" s="6" t="s">
        <v>75</v>
      </c>
      <c r="P1013" s="6" t="s">
        <v>17</v>
      </c>
      <c r="Q1013" s="7" t="b">
        <v>1</v>
      </c>
      <c r="R1013" s="7" t="b">
        <v>1</v>
      </c>
      <c r="S1013" s="7" t="s">
        <v>19</v>
      </c>
      <c r="T1013" s="7" t="b">
        <v>1</v>
      </c>
      <c r="U1013" s="11">
        <v>58</v>
      </c>
      <c r="V1013" s="11" t="s">
        <v>20</v>
      </c>
      <c r="W1013" s="12">
        <v>1.5</v>
      </c>
      <c r="X1013" s="12">
        <f t="shared" si="183"/>
        <v>1.3</v>
      </c>
      <c r="Y1013" s="13"/>
      <c r="Z1013" s="7">
        <f t="shared" si="186"/>
        <v>10</v>
      </c>
      <c r="AA1013">
        <f t="shared" si="187"/>
        <v>10</v>
      </c>
      <c r="AB1013">
        <f t="shared" si="188"/>
        <v>5</v>
      </c>
      <c r="AC1013">
        <f t="shared" si="189"/>
        <v>10</v>
      </c>
      <c r="AD1013" s="7">
        <f t="shared" si="190"/>
        <v>85</v>
      </c>
      <c r="AE1013" s="7" t="str">
        <f t="shared" si="191"/>
        <v>HT Under 1.5 Goals</v>
      </c>
      <c r="AF1013" s="14"/>
      <c r="AG1013" s="14" t="str">
        <f t="shared" si="192"/>
        <v>HT Over 0.5 Goals</v>
      </c>
      <c r="AH1013" s="14" t="str">
        <f t="shared" si="193"/>
        <v>LOST</v>
      </c>
      <c r="AI1013" s="14"/>
      <c r="AJ1013" s="14" t="str">
        <f t="shared" si="184"/>
        <v>LOST</v>
      </c>
      <c r="AL1013" s="7" t="str">
        <f t="shared" si="194"/>
        <v>Prime</v>
      </c>
      <c r="AM1013" s="21">
        <f t="shared" si="185"/>
        <v>81.849999999999994</v>
      </c>
    </row>
    <row r="1014" spans="3:39">
      <c r="C1014" t="s">
        <v>11</v>
      </c>
      <c r="D1014" s="10" t="s">
        <v>1232</v>
      </c>
      <c r="E1014" s="6" t="s">
        <v>35</v>
      </c>
      <c r="F1014" s="10" t="s">
        <v>1233</v>
      </c>
      <c r="G1014" s="7" t="s">
        <v>4</v>
      </c>
      <c r="H1014" s="10" t="s">
        <v>1234</v>
      </c>
      <c r="I1014" s="7">
        <v>22</v>
      </c>
      <c r="J1014" s="7">
        <v>43</v>
      </c>
      <c r="K1014" s="7">
        <v>35</v>
      </c>
      <c r="L1014" s="7" t="s">
        <v>16</v>
      </c>
      <c r="M1014" s="7">
        <v>2</v>
      </c>
      <c r="N1014" s="7">
        <v>13</v>
      </c>
      <c r="O1014" s="6" t="s">
        <v>69</v>
      </c>
      <c r="P1014" s="6" t="s">
        <v>303</v>
      </c>
      <c r="Q1014" s="7">
        <v>43</v>
      </c>
      <c r="R1014" s="7" t="b">
        <v>1</v>
      </c>
      <c r="S1014" s="7" t="s">
        <v>19</v>
      </c>
      <c r="T1014" s="7" t="s">
        <v>19</v>
      </c>
      <c r="U1014" s="11">
        <v>64</v>
      </c>
      <c r="V1014" s="11" t="s">
        <v>20</v>
      </c>
      <c r="W1014" s="12">
        <v>1.5</v>
      </c>
      <c r="X1014" s="12">
        <f t="shared" si="183"/>
        <v>1.3</v>
      </c>
      <c r="Y1014" s="13"/>
      <c r="Z1014" s="7">
        <f t="shared" si="186"/>
        <v>0</v>
      </c>
      <c r="AA1014">
        <f t="shared" si="187"/>
        <v>5</v>
      </c>
      <c r="AB1014">
        <f t="shared" si="188"/>
        <v>10</v>
      </c>
      <c r="AC1014">
        <f t="shared" si="189"/>
        <v>10</v>
      </c>
      <c r="AD1014" s="7">
        <f t="shared" si="190"/>
        <v>75</v>
      </c>
      <c r="AE1014" s="7" t="str">
        <f t="shared" si="191"/>
        <v>HT Under 1.5 Goals</v>
      </c>
      <c r="AF1014" s="14"/>
      <c r="AG1014" s="14" t="str">
        <f t="shared" si="192"/>
        <v>HT Over 0.5 Goals</v>
      </c>
      <c r="AH1014" s="14" t="str">
        <f t="shared" si="193"/>
        <v>LOST</v>
      </c>
      <c r="AI1014" s="14"/>
      <c r="AJ1014" s="14" t="str">
        <f t="shared" si="184"/>
        <v>LOST</v>
      </c>
      <c r="AL1014" s="7" t="str">
        <f t="shared" si="194"/>
        <v>…</v>
      </c>
      <c r="AM1014" s="21">
        <f t="shared" si="185"/>
        <v>54.8</v>
      </c>
    </row>
    <row r="1015" spans="3:39">
      <c r="C1015" t="s">
        <v>11</v>
      </c>
      <c r="D1015" s="10" t="s">
        <v>146</v>
      </c>
      <c r="E1015" s="6" t="s">
        <v>39</v>
      </c>
      <c r="F1015" s="10" t="s">
        <v>147</v>
      </c>
      <c r="G1015" s="7" t="s">
        <v>4</v>
      </c>
      <c r="H1015" s="10" t="s">
        <v>822</v>
      </c>
      <c r="I1015" s="7">
        <v>26</v>
      </c>
      <c r="J1015" s="7">
        <v>54</v>
      </c>
      <c r="K1015" s="7">
        <v>20</v>
      </c>
      <c r="L1015" s="7" t="s">
        <v>16</v>
      </c>
      <c r="M1015" s="7">
        <v>1</v>
      </c>
      <c r="N1015" s="7">
        <v>6</v>
      </c>
      <c r="O1015" s="6" t="s">
        <v>24</v>
      </c>
      <c r="P1015" s="6" t="s">
        <v>47</v>
      </c>
      <c r="Q1015" s="7" t="b">
        <v>1</v>
      </c>
      <c r="R1015" s="7" t="b">
        <v>1</v>
      </c>
      <c r="S1015" s="7" t="s">
        <v>19</v>
      </c>
      <c r="T1015" s="7" t="b">
        <v>1</v>
      </c>
      <c r="U1015" s="11">
        <v>63</v>
      </c>
      <c r="V1015" s="11" t="s">
        <v>20</v>
      </c>
      <c r="W1015" s="12">
        <v>1.6</v>
      </c>
      <c r="X1015" s="12">
        <f t="shared" si="183"/>
        <v>1.3</v>
      </c>
      <c r="Y1015" s="13"/>
      <c r="Z1015" s="7">
        <f t="shared" si="186"/>
        <v>10</v>
      </c>
      <c r="AA1015">
        <f t="shared" si="187"/>
        <v>10</v>
      </c>
      <c r="AB1015">
        <f t="shared" si="188"/>
        <v>10</v>
      </c>
      <c r="AC1015">
        <f t="shared" si="189"/>
        <v>10</v>
      </c>
      <c r="AD1015" s="7">
        <f t="shared" si="190"/>
        <v>90</v>
      </c>
      <c r="AE1015" s="7" t="str">
        <f t="shared" si="191"/>
        <v>HT Under 1.5 Goals</v>
      </c>
      <c r="AF1015" s="14"/>
      <c r="AG1015" s="14" t="str">
        <f t="shared" si="192"/>
        <v>HT Under 1.5 Goals</v>
      </c>
      <c r="AH1015" s="14" t="str">
        <f t="shared" si="193"/>
        <v>WON</v>
      </c>
      <c r="AI1015" s="14"/>
      <c r="AJ1015" s="14" t="str">
        <f t="shared" si="184"/>
        <v>WON</v>
      </c>
      <c r="AL1015" s="7" t="str">
        <f t="shared" si="194"/>
        <v>Prime</v>
      </c>
      <c r="AM1015" s="21">
        <f t="shared" si="185"/>
        <v>78.474999999999994</v>
      </c>
    </row>
    <row r="1016" spans="3:39">
      <c r="C1016" t="s">
        <v>11</v>
      </c>
      <c r="D1016" s="10" t="s">
        <v>360</v>
      </c>
      <c r="E1016" s="6" t="s">
        <v>39</v>
      </c>
      <c r="F1016" s="10" t="s">
        <v>1168</v>
      </c>
      <c r="G1016" s="7" t="s">
        <v>4</v>
      </c>
      <c r="H1016" s="10" t="s">
        <v>1235</v>
      </c>
      <c r="I1016" s="7">
        <v>12</v>
      </c>
      <c r="J1016" s="7">
        <v>57</v>
      </c>
      <c r="K1016" s="7">
        <v>31</v>
      </c>
      <c r="L1016" s="7" t="s">
        <v>16</v>
      </c>
      <c r="M1016" s="7">
        <v>2</v>
      </c>
      <c r="N1016" s="7">
        <v>19</v>
      </c>
      <c r="O1016" s="6" t="s">
        <v>24</v>
      </c>
      <c r="P1016" s="6" t="s">
        <v>33</v>
      </c>
      <c r="Q1016" s="7" t="b">
        <v>1</v>
      </c>
      <c r="R1016" s="7" t="b">
        <v>1</v>
      </c>
      <c r="S1016" s="7" t="s">
        <v>19</v>
      </c>
      <c r="T1016" s="7" t="s">
        <v>19</v>
      </c>
      <c r="U1016" s="11">
        <v>44</v>
      </c>
      <c r="V1016" s="11" t="s">
        <v>48</v>
      </c>
      <c r="W1016" s="12">
        <v>1.55</v>
      </c>
      <c r="X1016" s="12">
        <f t="shared" si="183"/>
        <v>1.3</v>
      </c>
      <c r="Y1016" s="13"/>
      <c r="Z1016" s="7">
        <f t="shared" si="186"/>
        <v>10</v>
      </c>
      <c r="AA1016">
        <f t="shared" si="187"/>
        <v>0</v>
      </c>
      <c r="AB1016">
        <f t="shared" si="188"/>
        <v>0</v>
      </c>
      <c r="AC1016">
        <f t="shared" si="189"/>
        <v>0</v>
      </c>
      <c r="AD1016" s="7">
        <f t="shared" si="190"/>
        <v>60</v>
      </c>
      <c r="AE1016" s="7" t="str">
        <f t="shared" si="191"/>
        <v>HT Under 1.5 Goals</v>
      </c>
      <c r="AF1016" s="14"/>
      <c r="AG1016" s="14" t="str">
        <f t="shared" si="192"/>
        <v>HT Under 1.5 Goals</v>
      </c>
      <c r="AH1016" s="14" t="str">
        <f t="shared" si="193"/>
        <v>WON</v>
      </c>
      <c r="AI1016" s="14"/>
      <c r="AJ1016" s="14" t="str">
        <f t="shared" si="184"/>
        <v>WON</v>
      </c>
      <c r="AL1016" s="7" t="str">
        <f t="shared" si="194"/>
        <v>…</v>
      </c>
      <c r="AM1016" s="21">
        <f t="shared" si="185"/>
        <v>57.8125</v>
      </c>
    </row>
    <row r="1017" spans="3:39">
      <c r="C1017" t="s">
        <v>11</v>
      </c>
      <c r="D1017" s="10" t="s">
        <v>308</v>
      </c>
      <c r="E1017" s="6" t="s">
        <v>52</v>
      </c>
      <c r="F1017" s="10" t="s">
        <v>1110</v>
      </c>
      <c r="G1017" s="7" t="s">
        <v>4</v>
      </c>
      <c r="H1017" s="10" t="s">
        <v>309</v>
      </c>
      <c r="I1017" s="7">
        <v>23</v>
      </c>
      <c r="J1017" s="7">
        <v>55</v>
      </c>
      <c r="K1017" s="7">
        <v>23</v>
      </c>
      <c r="L1017" s="7" t="s">
        <v>16</v>
      </c>
      <c r="M1017" s="7">
        <v>2</v>
      </c>
      <c r="N1017" s="7">
        <v>0</v>
      </c>
      <c r="O1017" s="6" t="s">
        <v>61</v>
      </c>
      <c r="P1017" s="6" t="s">
        <v>96</v>
      </c>
      <c r="Q1017" s="7" t="b">
        <v>1</v>
      </c>
      <c r="R1017" s="7" t="b">
        <v>1</v>
      </c>
      <c r="S1017" s="7" t="s">
        <v>19</v>
      </c>
      <c r="T1017" s="7" t="b">
        <v>1</v>
      </c>
      <c r="U1017" s="11">
        <v>50</v>
      </c>
      <c r="V1017" s="11" t="s">
        <v>48</v>
      </c>
      <c r="W1017" s="12">
        <v>1.6</v>
      </c>
      <c r="X1017" s="12">
        <f t="shared" si="183"/>
        <v>1.3</v>
      </c>
      <c r="Y1017" s="13"/>
      <c r="Z1017" s="7">
        <f t="shared" si="186"/>
        <v>10</v>
      </c>
      <c r="AA1017">
        <f t="shared" si="187"/>
        <v>10</v>
      </c>
      <c r="AB1017">
        <f t="shared" si="188"/>
        <v>5</v>
      </c>
      <c r="AC1017">
        <f t="shared" si="189"/>
        <v>0</v>
      </c>
      <c r="AD1017" s="7">
        <f t="shared" si="190"/>
        <v>75</v>
      </c>
      <c r="AE1017" s="7" t="str">
        <f t="shared" si="191"/>
        <v>HT Under 1.5 Goals</v>
      </c>
      <c r="AF1017" s="14"/>
      <c r="AG1017" s="14" t="str">
        <f t="shared" si="192"/>
        <v>HT Over 0.5 Goals</v>
      </c>
      <c r="AH1017" s="14" t="str">
        <f t="shared" si="193"/>
        <v>LOST</v>
      </c>
      <c r="AI1017" s="14"/>
      <c r="AJ1017" s="14" t="str">
        <f t="shared" si="184"/>
        <v>LOST</v>
      </c>
      <c r="AL1017" s="7" t="str">
        <f t="shared" si="194"/>
        <v>Prime</v>
      </c>
      <c r="AM1017" s="21">
        <f t="shared" si="185"/>
        <v>82.1875</v>
      </c>
    </row>
    <row r="1018" spans="3:39">
      <c r="D1018" s="10" t="s">
        <v>517</v>
      </c>
      <c r="E1018" s="6" t="s">
        <v>52</v>
      </c>
      <c r="F1018" s="10" t="s">
        <v>1236</v>
      </c>
      <c r="G1018" s="7" t="s">
        <v>4</v>
      </c>
      <c r="H1018" s="10" t="s">
        <v>519</v>
      </c>
      <c r="I1018" s="7">
        <v>35</v>
      </c>
      <c r="J1018" s="7">
        <v>47</v>
      </c>
      <c r="K1018" s="7">
        <v>19</v>
      </c>
      <c r="L1018" s="7" t="s">
        <v>16</v>
      </c>
      <c r="M1018" s="7" t="s">
        <v>16</v>
      </c>
      <c r="N1018" s="7">
        <v>16</v>
      </c>
      <c r="O1018" s="6" t="s">
        <v>120</v>
      </c>
      <c r="P1018" s="6" t="s">
        <v>298</v>
      </c>
      <c r="Q1018" s="7">
        <v>47</v>
      </c>
      <c r="R1018" s="7" t="b">
        <v>1</v>
      </c>
      <c r="S1018" s="7" t="b">
        <v>1</v>
      </c>
      <c r="T1018" s="7" t="s">
        <v>19</v>
      </c>
      <c r="U1018" s="11">
        <v>29</v>
      </c>
      <c r="V1018" s="11"/>
      <c r="W1018" s="12">
        <v>1.5</v>
      </c>
      <c r="X1018" s="12">
        <f t="shared" si="183"/>
        <v>1.3</v>
      </c>
      <c r="Y1018" s="13"/>
      <c r="Z1018" s="7">
        <f t="shared" si="186"/>
        <v>0</v>
      </c>
      <c r="AA1018">
        <f t="shared" si="187"/>
        <v>0</v>
      </c>
      <c r="AB1018">
        <f t="shared" si="188"/>
        <v>0</v>
      </c>
      <c r="AC1018">
        <f t="shared" si="189"/>
        <v>0</v>
      </c>
      <c r="AD1018" s="7">
        <f t="shared" si="190"/>
        <v>50</v>
      </c>
      <c r="AE1018" s="7" t="str">
        <f t="shared" si="191"/>
        <v>HT Over 0.5 Goals</v>
      </c>
      <c r="AF1018" s="14"/>
      <c r="AG1018" s="14" t="str">
        <f t="shared" si="192"/>
        <v>HT Under 1.5 Goals</v>
      </c>
      <c r="AH1018" s="14" t="str">
        <f t="shared" si="193"/>
        <v>WON</v>
      </c>
      <c r="AI1018" s="14"/>
      <c r="AJ1018" s="14" t="str">
        <f t="shared" si="184"/>
        <v>WON</v>
      </c>
      <c r="AL1018" s="7" t="str">
        <f t="shared" si="194"/>
        <v>…</v>
      </c>
      <c r="AM1018" s="21">
        <f t="shared" si="185"/>
        <v>45</v>
      </c>
    </row>
    <row r="1019" spans="3:39">
      <c r="D1019" s="10" t="s">
        <v>111</v>
      </c>
      <c r="E1019" s="6" t="s">
        <v>218</v>
      </c>
      <c r="F1019" s="10" t="s">
        <v>1237</v>
      </c>
      <c r="G1019" s="7" t="s">
        <v>4</v>
      </c>
      <c r="H1019" s="10" t="s">
        <v>984</v>
      </c>
      <c r="I1019" s="7">
        <v>20</v>
      </c>
      <c r="J1019" s="7">
        <v>44</v>
      </c>
      <c r="K1019" s="7">
        <v>36</v>
      </c>
      <c r="L1019" s="7" t="s">
        <v>16</v>
      </c>
      <c r="M1019" s="7">
        <v>2</v>
      </c>
      <c r="N1019" s="7">
        <v>16</v>
      </c>
      <c r="O1019" s="6" t="s">
        <v>75</v>
      </c>
      <c r="P1019" s="6" t="s">
        <v>17</v>
      </c>
      <c r="Q1019" s="7">
        <v>44</v>
      </c>
      <c r="R1019" s="7" t="b">
        <v>1</v>
      </c>
      <c r="S1019" s="7" t="s">
        <v>19</v>
      </c>
      <c r="T1019" s="7" t="s">
        <v>19</v>
      </c>
      <c r="U1019" s="11">
        <v>49</v>
      </c>
      <c r="V1019" s="11" t="s">
        <v>48</v>
      </c>
      <c r="W1019" s="12">
        <v>1.6</v>
      </c>
      <c r="X1019" s="12">
        <f t="shared" si="183"/>
        <v>1.3</v>
      </c>
      <c r="Y1019" s="13"/>
      <c r="Z1019" s="7">
        <f t="shared" si="186"/>
        <v>0</v>
      </c>
      <c r="AA1019">
        <f t="shared" si="187"/>
        <v>0</v>
      </c>
      <c r="AB1019">
        <f t="shared" si="188"/>
        <v>5</v>
      </c>
      <c r="AC1019">
        <f t="shared" si="189"/>
        <v>0</v>
      </c>
      <c r="AD1019" s="7">
        <f t="shared" si="190"/>
        <v>55</v>
      </c>
      <c r="AE1019" s="7" t="str">
        <f t="shared" si="191"/>
        <v>HT Over 0.5 Goals</v>
      </c>
      <c r="AF1019" s="14"/>
      <c r="AG1019" s="14" t="str">
        <f t="shared" si="192"/>
        <v>HT Over 0.5 Goals</v>
      </c>
      <c r="AH1019" s="14" t="str">
        <f t="shared" si="193"/>
        <v>WON</v>
      </c>
      <c r="AI1019" s="14"/>
      <c r="AJ1019" s="14" t="str">
        <f t="shared" si="184"/>
        <v>WON</v>
      </c>
      <c r="AL1019" s="7" t="str">
        <f t="shared" si="194"/>
        <v>…</v>
      </c>
      <c r="AM1019" s="21">
        <f t="shared" si="185"/>
        <v>40</v>
      </c>
    </row>
    <row r="1020" spans="3:39">
      <c r="C1020" t="s">
        <v>11</v>
      </c>
      <c r="D1020" s="10" t="s">
        <v>231</v>
      </c>
      <c r="E1020" s="6" t="s">
        <v>218</v>
      </c>
      <c r="F1020" s="10" t="s">
        <v>691</v>
      </c>
      <c r="G1020" s="7" t="s">
        <v>4</v>
      </c>
      <c r="H1020" s="10" t="s">
        <v>1121</v>
      </c>
      <c r="I1020" s="7">
        <v>44</v>
      </c>
      <c r="J1020" s="7">
        <v>44</v>
      </c>
      <c r="K1020" s="7">
        <v>11</v>
      </c>
      <c r="L1020" s="7">
        <v>1</v>
      </c>
      <c r="M1020" s="7">
        <v>2</v>
      </c>
      <c r="N1020" s="7">
        <v>33</v>
      </c>
      <c r="O1020" s="6" t="s">
        <v>305</v>
      </c>
      <c r="P1020" s="6" t="s">
        <v>454</v>
      </c>
      <c r="Q1020" s="7">
        <v>44</v>
      </c>
      <c r="R1020" s="7" t="b">
        <v>0</v>
      </c>
      <c r="S1020" s="7" t="s">
        <v>19</v>
      </c>
      <c r="T1020" s="7" t="s">
        <v>19</v>
      </c>
      <c r="U1020" s="11">
        <v>53</v>
      </c>
      <c r="V1020" s="11" t="s">
        <v>20</v>
      </c>
      <c r="W1020" s="12">
        <v>1.5</v>
      </c>
      <c r="X1020" s="12">
        <f t="shared" si="183"/>
        <v>1.3</v>
      </c>
      <c r="Y1020" s="13"/>
      <c r="Z1020" s="7">
        <f t="shared" si="186"/>
        <v>0</v>
      </c>
      <c r="AA1020">
        <f t="shared" si="187"/>
        <v>0</v>
      </c>
      <c r="AB1020">
        <f t="shared" si="188"/>
        <v>5</v>
      </c>
      <c r="AC1020">
        <f t="shared" si="189"/>
        <v>10</v>
      </c>
      <c r="AD1020" s="7">
        <f t="shared" si="190"/>
        <v>65</v>
      </c>
      <c r="AE1020" s="7" t="str">
        <f t="shared" si="191"/>
        <v>HT Under 1.5 Goals</v>
      </c>
      <c r="AF1020" s="14"/>
      <c r="AG1020" s="14" t="str">
        <f t="shared" si="192"/>
        <v>HT Over 0.5 Goals</v>
      </c>
      <c r="AH1020" s="14" t="str">
        <f t="shared" si="193"/>
        <v>LOST</v>
      </c>
      <c r="AI1020" s="14"/>
      <c r="AJ1020" s="14" t="str">
        <f t="shared" si="184"/>
        <v>LOST</v>
      </c>
      <c r="AL1020" s="7" t="str">
        <f t="shared" si="194"/>
        <v>…</v>
      </c>
      <c r="AM1020" s="21">
        <f t="shared" si="185"/>
        <v>50.6</v>
      </c>
    </row>
    <row r="1021" spans="3:39">
      <c r="C1021" t="s">
        <v>11</v>
      </c>
      <c r="D1021" s="10" t="s">
        <v>231</v>
      </c>
      <c r="E1021" s="6" t="s">
        <v>218</v>
      </c>
      <c r="F1021" s="10" t="s">
        <v>688</v>
      </c>
      <c r="G1021" s="7" t="s">
        <v>4</v>
      </c>
      <c r="H1021" s="10" t="s">
        <v>329</v>
      </c>
      <c r="I1021" s="7">
        <v>20</v>
      </c>
      <c r="J1021" s="7">
        <v>52</v>
      </c>
      <c r="K1021" s="7">
        <v>28</v>
      </c>
      <c r="L1021" s="7" t="s">
        <v>16</v>
      </c>
      <c r="M1021" s="7">
        <v>2</v>
      </c>
      <c r="N1021" s="7">
        <v>8</v>
      </c>
      <c r="O1021" s="6" t="s">
        <v>24</v>
      </c>
      <c r="P1021" s="6" t="s">
        <v>75</v>
      </c>
      <c r="Q1021" s="7">
        <v>52</v>
      </c>
      <c r="R1021" s="7" t="b">
        <v>1</v>
      </c>
      <c r="S1021" s="7" t="s">
        <v>19</v>
      </c>
      <c r="T1021" s="7" t="s">
        <v>19</v>
      </c>
      <c r="U1021" s="11">
        <v>50</v>
      </c>
      <c r="V1021" s="11" t="s">
        <v>20</v>
      </c>
      <c r="W1021" s="12">
        <v>1.4</v>
      </c>
      <c r="X1021" s="12">
        <f t="shared" si="183"/>
        <v>1.25</v>
      </c>
      <c r="Y1021" s="13"/>
      <c r="Z1021" s="7">
        <f t="shared" si="186"/>
        <v>0</v>
      </c>
      <c r="AA1021">
        <f t="shared" si="187"/>
        <v>5</v>
      </c>
      <c r="AB1021">
        <f t="shared" si="188"/>
        <v>5</v>
      </c>
      <c r="AC1021">
        <f t="shared" si="189"/>
        <v>10</v>
      </c>
      <c r="AD1021" s="7">
        <f t="shared" si="190"/>
        <v>70</v>
      </c>
      <c r="AE1021" s="7" t="str">
        <f t="shared" si="191"/>
        <v>HT Under 1.5 Goals</v>
      </c>
      <c r="AF1021" s="14"/>
      <c r="AG1021" s="14" t="str">
        <f t="shared" si="192"/>
        <v>HT Under 1.5 Goals</v>
      </c>
      <c r="AH1021" s="14" t="str">
        <f t="shared" si="193"/>
        <v>WON</v>
      </c>
      <c r="AI1021" s="14"/>
      <c r="AJ1021" s="14" t="str">
        <f t="shared" si="184"/>
        <v>WON</v>
      </c>
      <c r="AL1021" s="7" t="str">
        <f t="shared" si="194"/>
        <v>…</v>
      </c>
      <c r="AM1021" s="21">
        <f t="shared" si="185"/>
        <v>73.25</v>
      </c>
    </row>
    <row r="1022" spans="3:39">
      <c r="C1022" t="s">
        <v>11</v>
      </c>
      <c r="D1022" s="10" t="s">
        <v>231</v>
      </c>
      <c r="E1022" s="6" t="s">
        <v>218</v>
      </c>
      <c r="F1022" s="10" t="s">
        <v>320</v>
      </c>
      <c r="G1022" s="7" t="s">
        <v>4</v>
      </c>
      <c r="H1022" s="10" t="s">
        <v>656</v>
      </c>
      <c r="I1022" s="7">
        <v>17</v>
      </c>
      <c r="J1022" s="7">
        <v>44</v>
      </c>
      <c r="K1022" s="7">
        <v>39</v>
      </c>
      <c r="L1022" s="7" t="s">
        <v>16</v>
      </c>
      <c r="M1022" s="7">
        <v>2</v>
      </c>
      <c r="N1022" s="7">
        <v>22</v>
      </c>
      <c r="O1022" s="6" t="s">
        <v>75</v>
      </c>
      <c r="P1022" s="6" t="s">
        <v>300</v>
      </c>
      <c r="Q1022" s="7">
        <v>44</v>
      </c>
      <c r="R1022" s="7" t="b">
        <v>1</v>
      </c>
      <c r="S1022" s="7" t="s">
        <v>19</v>
      </c>
      <c r="T1022" s="7" t="s">
        <v>19</v>
      </c>
      <c r="U1022" s="11">
        <v>57</v>
      </c>
      <c r="V1022" s="11" t="s">
        <v>20</v>
      </c>
      <c r="W1022" s="12">
        <v>1.5</v>
      </c>
      <c r="X1022" s="12">
        <f t="shared" si="183"/>
        <v>1.3</v>
      </c>
      <c r="Y1022" s="13"/>
      <c r="Z1022" s="7">
        <f t="shared" si="186"/>
        <v>0</v>
      </c>
      <c r="AA1022">
        <f t="shared" si="187"/>
        <v>0</v>
      </c>
      <c r="AB1022">
        <f t="shared" si="188"/>
        <v>5</v>
      </c>
      <c r="AC1022">
        <f t="shared" si="189"/>
        <v>10</v>
      </c>
      <c r="AD1022" s="7">
        <f t="shared" si="190"/>
        <v>65</v>
      </c>
      <c r="AE1022" s="7" t="str">
        <f t="shared" si="191"/>
        <v>HT Under 1.5 Goals</v>
      </c>
      <c r="AF1022" s="14"/>
      <c r="AG1022" s="14" t="str">
        <f t="shared" si="192"/>
        <v>HT Over 0.5 Goals</v>
      </c>
      <c r="AH1022" s="14" t="str">
        <f t="shared" si="193"/>
        <v>LOST</v>
      </c>
      <c r="AI1022" s="14"/>
      <c r="AJ1022" s="14" t="str">
        <f t="shared" si="184"/>
        <v>LOST</v>
      </c>
      <c r="AL1022" s="7" t="str">
        <f t="shared" si="194"/>
        <v>…</v>
      </c>
      <c r="AM1022" s="21">
        <f t="shared" si="185"/>
        <v>51.4</v>
      </c>
    </row>
    <row r="1023" spans="3:39">
      <c r="C1023" t="s">
        <v>11</v>
      </c>
      <c r="D1023" s="10" t="s">
        <v>231</v>
      </c>
      <c r="E1023" s="6" t="s">
        <v>218</v>
      </c>
      <c r="F1023" s="10" t="s">
        <v>321</v>
      </c>
      <c r="G1023" s="7" t="s">
        <v>4</v>
      </c>
      <c r="H1023" s="10" t="s">
        <v>233</v>
      </c>
      <c r="I1023" s="7">
        <v>18</v>
      </c>
      <c r="J1023" s="7">
        <v>63</v>
      </c>
      <c r="K1023" s="7">
        <v>19</v>
      </c>
      <c r="L1023" s="7" t="s">
        <v>16</v>
      </c>
      <c r="M1023" s="7">
        <v>2</v>
      </c>
      <c r="N1023" s="7">
        <v>1</v>
      </c>
      <c r="O1023" s="6" t="s">
        <v>61</v>
      </c>
      <c r="P1023" s="6" t="s">
        <v>96</v>
      </c>
      <c r="Q1023" s="7" t="b">
        <v>1</v>
      </c>
      <c r="R1023" s="7" t="b">
        <v>1</v>
      </c>
      <c r="S1023" s="7" t="s">
        <v>19</v>
      </c>
      <c r="T1023" s="7" t="b">
        <v>1</v>
      </c>
      <c r="U1023" s="11">
        <v>57</v>
      </c>
      <c r="V1023" s="11" t="s">
        <v>42</v>
      </c>
      <c r="W1023" s="12">
        <v>1.4</v>
      </c>
      <c r="X1023" s="12">
        <f t="shared" si="183"/>
        <v>1.25</v>
      </c>
      <c r="Y1023" s="13"/>
      <c r="Z1023" s="7">
        <f t="shared" si="186"/>
        <v>10</v>
      </c>
      <c r="AA1023">
        <f t="shared" si="187"/>
        <v>10</v>
      </c>
      <c r="AB1023">
        <f t="shared" si="188"/>
        <v>5</v>
      </c>
      <c r="AC1023">
        <f t="shared" si="189"/>
        <v>5</v>
      </c>
      <c r="AD1023" s="7">
        <f t="shared" si="190"/>
        <v>80</v>
      </c>
      <c r="AE1023" s="7" t="str">
        <f t="shared" si="191"/>
        <v>HT Under 1.5 Goals</v>
      </c>
      <c r="AF1023" s="14"/>
      <c r="AG1023" s="14" t="str">
        <f t="shared" si="192"/>
        <v>HT Over 0.5 Goals</v>
      </c>
      <c r="AH1023" s="14" t="str">
        <f t="shared" si="193"/>
        <v>LOST</v>
      </c>
      <c r="AI1023" s="14"/>
      <c r="AJ1023" s="14" t="str">
        <f t="shared" si="184"/>
        <v>LOST</v>
      </c>
      <c r="AL1023" s="7" t="str">
        <f t="shared" si="194"/>
        <v>Prime</v>
      </c>
      <c r="AM1023" s="21">
        <f t="shared" si="185"/>
        <v>85.087500000000006</v>
      </c>
    </row>
    <row r="1024" spans="3:39">
      <c r="C1024" t="s">
        <v>11</v>
      </c>
      <c r="D1024" s="10" t="s">
        <v>231</v>
      </c>
      <c r="E1024" s="6" t="s">
        <v>218</v>
      </c>
      <c r="F1024" s="10" t="s">
        <v>232</v>
      </c>
      <c r="G1024" s="7" t="s">
        <v>4</v>
      </c>
      <c r="H1024" s="10" t="s">
        <v>657</v>
      </c>
      <c r="I1024" s="7">
        <v>22</v>
      </c>
      <c r="J1024" s="7">
        <v>67</v>
      </c>
      <c r="K1024" s="7">
        <v>11</v>
      </c>
      <c r="L1024" s="7" t="s">
        <v>16</v>
      </c>
      <c r="M1024" s="7">
        <v>1</v>
      </c>
      <c r="N1024" s="7">
        <v>11</v>
      </c>
      <c r="O1024" s="6" t="s">
        <v>47</v>
      </c>
      <c r="P1024" s="6" t="s">
        <v>69</v>
      </c>
      <c r="Q1024" s="7" t="b">
        <v>1</v>
      </c>
      <c r="R1024" s="7" t="b">
        <v>1</v>
      </c>
      <c r="S1024" s="7" t="s">
        <v>19</v>
      </c>
      <c r="T1024" s="7" t="s">
        <v>19</v>
      </c>
      <c r="U1024" s="11">
        <v>68</v>
      </c>
      <c r="V1024" s="11" t="s">
        <v>42</v>
      </c>
      <c r="W1024" s="12">
        <v>1.6</v>
      </c>
      <c r="X1024" s="12">
        <f t="shared" si="183"/>
        <v>1.3</v>
      </c>
      <c r="Y1024" s="13"/>
      <c r="Z1024" s="7">
        <f t="shared" si="186"/>
        <v>10</v>
      </c>
      <c r="AA1024">
        <f t="shared" si="187"/>
        <v>5</v>
      </c>
      <c r="AB1024">
        <f t="shared" si="188"/>
        <v>10</v>
      </c>
      <c r="AC1024">
        <f t="shared" si="189"/>
        <v>5</v>
      </c>
      <c r="AD1024" s="7">
        <f t="shared" si="190"/>
        <v>80</v>
      </c>
      <c r="AE1024" s="7" t="str">
        <f t="shared" si="191"/>
        <v>HT Under 1.5 Goals</v>
      </c>
      <c r="AF1024" s="14"/>
      <c r="AG1024" s="14" t="str">
        <f t="shared" si="192"/>
        <v>HT Under 1.5 Goals</v>
      </c>
      <c r="AH1024" s="14" t="str">
        <f t="shared" si="193"/>
        <v>WON</v>
      </c>
      <c r="AI1024" s="14"/>
      <c r="AJ1024" s="14" t="str">
        <f t="shared" si="184"/>
        <v>WON</v>
      </c>
      <c r="AL1024" s="7" t="str">
        <f t="shared" si="194"/>
        <v>…</v>
      </c>
      <c r="AM1024" s="21">
        <f t="shared" si="185"/>
        <v>78.537499999999994</v>
      </c>
    </row>
    <row r="1025" spans="3:39">
      <c r="C1025" t="s">
        <v>11</v>
      </c>
      <c r="D1025" s="10" t="s">
        <v>231</v>
      </c>
      <c r="E1025" s="6" t="s">
        <v>218</v>
      </c>
      <c r="F1025" s="10" t="s">
        <v>698</v>
      </c>
      <c r="G1025" s="7" t="s">
        <v>4</v>
      </c>
      <c r="H1025" s="10" t="s">
        <v>729</v>
      </c>
      <c r="I1025" s="7">
        <v>17</v>
      </c>
      <c r="J1025" s="7">
        <v>62</v>
      </c>
      <c r="K1025" s="7">
        <v>22</v>
      </c>
      <c r="L1025" s="7" t="s">
        <v>16</v>
      </c>
      <c r="M1025" s="7" t="s">
        <v>16</v>
      </c>
      <c r="N1025" s="7">
        <v>5</v>
      </c>
      <c r="O1025" s="6" t="s">
        <v>120</v>
      </c>
      <c r="P1025" s="6" t="s">
        <v>120</v>
      </c>
      <c r="Q1025" s="7" t="b">
        <v>1</v>
      </c>
      <c r="R1025" s="7" t="b">
        <v>1</v>
      </c>
      <c r="S1025" s="7" t="b">
        <v>1</v>
      </c>
      <c r="T1025" s="7" t="b">
        <v>1</v>
      </c>
      <c r="U1025" s="11">
        <v>67</v>
      </c>
      <c r="V1025" s="11" t="s">
        <v>20</v>
      </c>
      <c r="W1025" s="12">
        <v>1.5</v>
      </c>
      <c r="X1025" s="12">
        <f t="shared" si="183"/>
        <v>1.3</v>
      </c>
      <c r="Y1025" s="13"/>
      <c r="Z1025" s="7">
        <f t="shared" si="186"/>
        <v>10</v>
      </c>
      <c r="AA1025">
        <f t="shared" si="187"/>
        <v>10</v>
      </c>
      <c r="AB1025">
        <f t="shared" si="188"/>
        <v>10</v>
      </c>
      <c r="AC1025">
        <f t="shared" si="189"/>
        <v>10</v>
      </c>
      <c r="AD1025" s="7">
        <f t="shared" si="190"/>
        <v>90</v>
      </c>
      <c r="AE1025" s="7" t="str">
        <f t="shared" si="191"/>
        <v>HT Under 1.5 Goals</v>
      </c>
      <c r="AF1025" s="14"/>
      <c r="AG1025" s="14" t="str">
        <f t="shared" si="192"/>
        <v>HT Under 1.5 Goals</v>
      </c>
      <c r="AH1025" s="14" t="str">
        <f t="shared" si="193"/>
        <v>WON</v>
      </c>
      <c r="AI1025" s="14"/>
      <c r="AJ1025" s="14" t="str">
        <f t="shared" si="184"/>
        <v>WON</v>
      </c>
      <c r="AL1025" s="7" t="str">
        <f t="shared" si="194"/>
        <v>Prime</v>
      </c>
      <c r="AM1025" s="21">
        <f t="shared" si="185"/>
        <v>87.775000000000006</v>
      </c>
    </row>
    <row r="1026" spans="3:39">
      <c r="C1026" t="s">
        <v>11</v>
      </c>
      <c r="D1026" s="10" t="s">
        <v>231</v>
      </c>
      <c r="E1026" s="6" t="s">
        <v>218</v>
      </c>
      <c r="F1026" s="10" t="s">
        <v>328</v>
      </c>
      <c r="G1026" s="7" t="s">
        <v>4</v>
      </c>
      <c r="H1026" s="10" t="s">
        <v>697</v>
      </c>
      <c r="I1026" s="7">
        <v>17</v>
      </c>
      <c r="J1026" s="7">
        <v>60</v>
      </c>
      <c r="K1026" s="7">
        <v>23</v>
      </c>
      <c r="L1026" s="7" t="s">
        <v>16</v>
      </c>
      <c r="M1026" s="7">
        <v>2</v>
      </c>
      <c r="N1026" s="7">
        <v>6</v>
      </c>
      <c r="O1026" s="6" t="s">
        <v>120</v>
      </c>
      <c r="P1026" s="6" t="s">
        <v>298</v>
      </c>
      <c r="Q1026" s="7" t="b">
        <v>1</v>
      </c>
      <c r="R1026" s="7" t="b">
        <v>1</v>
      </c>
      <c r="S1026" s="7" t="s">
        <v>19</v>
      </c>
      <c r="T1026" s="7" t="b">
        <v>1</v>
      </c>
      <c r="U1026" s="11">
        <v>60</v>
      </c>
      <c r="V1026" s="11" t="s">
        <v>42</v>
      </c>
      <c r="W1026" s="12">
        <v>1.5</v>
      </c>
      <c r="X1026" s="12">
        <f t="shared" si="183"/>
        <v>1.3</v>
      </c>
      <c r="Y1026" s="13"/>
      <c r="Z1026" s="7">
        <f t="shared" si="186"/>
        <v>10</v>
      </c>
      <c r="AA1026">
        <f t="shared" si="187"/>
        <v>10</v>
      </c>
      <c r="AB1026">
        <f t="shared" si="188"/>
        <v>5</v>
      </c>
      <c r="AC1026">
        <f t="shared" si="189"/>
        <v>5</v>
      </c>
      <c r="AD1026" s="7">
        <f t="shared" si="190"/>
        <v>80</v>
      </c>
      <c r="AE1026" s="7" t="str">
        <f t="shared" si="191"/>
        <v>HT Under 1.5 Goals</v>
      </c>
      <c r="AF1026" s="14"/>
      <c r="AG1026" s="14" t="str">
        <f t="shared" si="192"/>
        <v>HT Under 1.5 Goals</v>
      </c>
      <c r="AH1026" s="14" t="str">
        <f t="shared" si="193"/>
        <v>WON</v>
      </c>
      <c r="AI1026" s="14"/>
      <c r="AJ1026" s="14" t="str">
        <f t="shared" si="184"/>
        <v>WON</v>
      </c>
      <c r="AL1026" s="7" t="str">
        <f t="shared" si="194"/>
        <v>Prime</v>
      </c>
      <c r="AM1026" s="21">
        <f t="shared" si="185"/>
        <v>79.75</v>
      </c>
    </row>
    <row r="1027" spans="3:39">
      <c r="C1027" t="s">
        <v>11</v>
      </c>
      <c r="D1027" s="10" t="s">
        <v>62</v>
      </c>
      <c r="E1027" s="6" t="s">
        <v>63</v>
      </c>
      <c r="F1027" s="10" t="s">
        <v>1024</v>
      </c>
      <c r="G1027" s="7" t="s">
        <v>4</v>
      </c>
      <c r="H1027" s="10" t="s">
        <v>178</v>
      </c>
      <c r="I1027" s="7">
        <v>29</v>
      </c>
      <c r="J1027" s="7">
        <v>48</v>
      </c>
      <c r="K1027" s="7">
        <v>23</v>
      </c>
      <c r="L1027" s="7" t="s">
        <v>16</v>
      </c>
      <c r="M1027" s="7">
        <v>1</v>
      </c>
      <c r="N1027" s="7">
        <v>6</v>
      </c>
      <c r="O1027" s="6" t="s">
        <v>69</v>
      </c>
      <c r="P1027" s="6" t="s">
        <v>33</v>
      </c>
      <c r="Q1027" s="7">
        <v>48</v>
      </c>
      <c r="R1027" s="7" t="b">
        <v>1</v>
      </c>
      <c r="S1027" s="7" t="s">
        <v>19</v>
      </c>
      <c r="T1027" s="7" t="b">
        <v>1</v>
      </c>
      <c r="U1027" s="11">
        <v>55</v>
      </c>
      <c r="V1027" s="11" t="s">
        <v>20</v>
      </c>
      <c r="W1027" s="12">
        <v>1.7</v>
      </c>
      <c r="X1027" s="12">
        <f t="shared" ref="X1027:X1090" si="195">IF(W1027=1.5,1.3,IF(W1027=1.55,1.3,IF(W1027=1.6,1.3,IF(W1027=1.65,1.35,IF(W1027=1.7,1.35,IF(W1027=1.75,1.4,IF(W1027=1.8,1.45,IF(W1027=1.8,1.5,IF(W1027=1.85,1.5,IF(W1027=1.9,1.55,IF(W1027=1.95,1.6,IF(W1027=2,1.6,IF(W1027&lt;1.5,1.25,1.65)))))))))))))</f>
        <v>1.35</v>
      </c>
      <c r="Y1027" s="13"/>
      <c r="Z1027" s="7">
        <f t="shared" si="186"/>
        <v>0</v>
      </c>
      <c r="AA1027">
        <f t="shared" si="187"/>
        <v>10</v>
      </c>
      <c r="AB1027">
        <f t="shared" si="188"/>
        <v>5</v>
      </c>
      <c r="AC1027">
        <f t="shared" si="189"/>
        <v>10</v>
      </c>
      <c r="AD1027" s="7">
        <f t="shared" si="190"/>
        <v>75</v>
      </c>
      <c r="AE1027" s="7" t="str">
        <f t="shared" si="191"/>
        <v>HT Under 1.5 Goals</v>
      </c>
      <c r="AF1027" s="14"/>
      <c r="AG1027" s="14" t="str">
        <f t="shared" si="192"/>
        <v>HT Over 0.5 Goals</v>
      </c>
      <c r="AH1027" s="14" t="str">
        <f t="shared" si="193"/>
        <v>LOST</v>
      </c>
      <c r="AI1027" s="14"/>
      <c r="AJ1027" s="14" t="str">
        <f t="shared" ref="AJ1027:AJ1090" si="196">IF(AE1027=AG1027,"WON",IF(O1027="0-1","WON",IF(O1027="1-0","WON",IF(O1027="?","?","LOST"))))</f>
        <v>LOST</v>
      </c>
      <c r="AL1027" s="7" t="str">
        <f t="shared" si="194"/>
        <v>…</v>
      </c>
      <c r="AM1027" s="21">
        <f t="shared" ref="AM1027:AM1090" si="197">40+(IF(J1027&lt;50,0,J1027/3.2)+(IF(M1027="X",5,IF(M1027="2",2,0)))+(IF(N1027&gt;15,0,15-N1027))+(IF(U1027&lt;50,0,U1027/5)))</f>
        <v>60</v>
      </c>
    </row>
    <row r="1028" spans="3:39">
      <c r="D1028" s="10" t="s">
        <v>711</v>
      </c>
      <c r="E1028" s="6" t="s">
        <v>63</v>
      </c>
      <c r="F1028" s="10" t="s">
        <v>1132</v>
      </c>
      <c r="G1028" s="7" t="s">
        <v>4</v>
      </c>
      <c r="H1028" s="10" t="s">
        <v>853</v>
      </c>
      <c r="I1028" s="7">
        <v>36</v>
      </c>
      <c r="J1028" s="7">
        <v>44</v>
      </c>
      <c r="K1028" s="7">
        <v>20</v>
      </c>
      <c r="L1028" s="7" t="s">
        <v>16</v>
      </c>
      <c r="M1028" s="7">
        <v>1</v>
      </c>
      <c r="N1028" s="7">
        <v>16</v>
      </c>
      <c r="O1028" s="6" t="s">
        <v>24</v>
      </c>
      <c r="P1028" s="6" t="s">
        <v>24</v>
      </c>
      <c r="Q1028" s="7">
        <v>44</v>
      </c>
      <c r="R1028" s="7" t="b">
        <v>1</v>
      </c>
      <c r="S1028" s="7" t="s">
        <v>19</v>
      </c>
      <c r="T1028" s="7" t="s">
        <v>19</v>
      </c>
      <c r="U1028" s="11">
        <v>51</v>
      </c>
      <c r="V1028" s="11" t="s">
        <v>48</v>
      </c>
      <c r="W1028" s="12">
        <v>1.55</v>
      </c>
      <c r="X1028" s="12">
        <f t="shared" si="195"/>
        <v>1.3</v>
      </c>
      <c r="Y1028" s="13"/>
      <c r="Z1028" s="7">
        <f t="shared" ref="Z1028:Z1091" si="198">IF(J1028&gt;52,10,0)</f>
        <v>0</v>
      </c>
      <c r="AA1028">
        <f t="shared" ref="AA1028:AA1091" si="199">IF(N1028&gt;15,0,IF(N1028&lt;8,10,5))</f>
        <v>0</v>
      </c>
      <c r="AB1028">
        <f t="shared" ref="AB1028:AB1091" si="200">IF(U1028&gt;60,10,IF(U1028&lt;49,0,5))</f>
        <v>5</v>
      </c>
      <c r="AC1028">
        <f t="shared" ref="AC1028:AC1091" si="201">IF(V1028="Y",10,IF(V1028="C",5,0))</f>
        <v>0</v>
      </c>
      <c r="AD1028" s="7">
        <f t="shared" ref="AD1028:AD1091" si="202">SUM(Z1028:AC1028)+50</f>
        <v>55</v>
      </c>
      <c r="AE1028" s="7" t="str">
        <f t="shared" ref="AE1028:AE1091" si="203">IF(AD1028&lt;56,"HT Over 0.5 Goals","HT Under 1.5 Goals")</f>
        <v>HT Over 0.5 Goals</v>
      </c>
      <c r="AF1028" s="14"/>
      <c r="AG1028" s="14" t="str">
        <f t="shared" ref="AG1028:AG1091" si="204">IF(O1028="1-0","HT Under 1.5 Goals",IF(O1028="0-0","HT Under 1.5 Goals",IF(O1028="0-1","HT Under 1.5 Goals","HT Over 0.5 Goals")))</f>
        <v>HT Under 1.5 Goals</v>
      </c>
      <c r="AH1028" s="14" t="str">
        <f t="shared" ref="AH1028:AH1091" si="205">IF(O1028="?",O1028,AJ1028)</f>
        <v>LOST</v>
      </c>
      <c r="AI1028" s="14"/>
      <c r="AJ1028" s="14" t="str">
        <f t="shared" si="196"/>
        <v>LOST</v>
      </c>
      <c r="AL1028" s="7" t="str">
        <f t="shared" ref="AL1028:AL1091" si="206">IF(AND(C1028="OK",J1028&gt;52,N1028&lt;11,W1028&lt;1.66),"Prime","…")</f>
        <v>…</v>
      </c>
      <c r="AM1028" s="21">
        <f t="shared" si="197"/>
        <v>50.2</v>
      </c>
    </row>
    <row r="1029" spans="3:39">
      <c r="C1029" t="s">
        <v>11</v>
      </c>
      <c r="D1029" s="10" t="s">
        <v>360</v>
      </c>
      <c r="E1029" s="6" t="s">
        <v>63</v>
      </c>
      <c r="F1029" s="10" t="s">
        <v>773</v>
      </c>
      <c r="G1029" s="7" t="s">
        <v>4</v>
      </c>
      <c r="H1029" s="10" t="s">
        <v>361</v>
      </c>
      <c r="I1029" s="7">
        <v>30</v>
      </c>
      <c r="J1029" s="7">
        <v>51</v>
      </c>
      <c r="K1029" s="7">
        <v>19</v>
      </c>
      <c r="L1029" s="7" t="s">
        <v>16</v>
      </c>
      <c r="M1029" s="7">
        <v>1</v>
      </c>
      <c r="N1029" s="7">
        <v>11</v>
      </c>
      <c r="O1029" s="6" t="s">
        <v>24</v>
      </c>
      <c r="P1029" s="6" t="s">
        <v>69</v>
      </c>
      <c r="Q1029" s="7">
        <v>51</v>
      </c>
      <c r="R1029" s="7" t="b">
        <v>1</v>
      </c>
      <c r="S1029" s="7" t="s">
        <v>19</v>
      </c>
      <c r="T1029" s="7" t="s">
        <v>19</v>
      </c>
      <c r="U1029" s="11">
        <v>64</v>
      </c>
      <c r="V1029" s="11" t="s">
        <v>42</v>
      </c>
      <c r="W1029" s="12">
        <v>1.55</v>
      </c>
      <c r="X1029" s="12">
        <f t="shared" si="195"/>
        <v>1.3</v>
      </c>
      <c r="Y1029" s="13"/>
      <c r="Z1029" s="7">
        <f t="shared" si="198"/>
        <v>0</v>
      </c>
      <c r="AA1029">
        <f t="shared" si="199"/>
        <v>5</v>
      </c>
      <c r="AB1029">
        <f t="shared" si="200"/>
        <v>10</v>
      </c>
      <c r="AC1029">
        <f t="shared" si="201"/>
        <v>5</v>
      </c>
      <c r="AD1029" s="7">
        <f t="shared" si="202"/>
        <v>70</v>
      </c>
      <c r="AE1029" s="7" t="str">
        <f t="shared" si="203"/>
        <v>HT Under 1.5 Goals</v>
      </c>
      <c r="AF1029" s="14"/>
      <c r="AG1029" s="14" t="str">
        <f t="shared" si="204"/>
        <v>HT Under 1.5 Goals</v>
      </c>
      <c r="AH1029" s="14" t="str">
        <f t="shared" si="205"/>
        <v>WON</v>
      </c>
      <c r="AI1029" s="14"/>
      <c r="AJ1029" s="14" t="str">
        <f t="shared" si="196"/>
        <v>WON</v>
      </c>
      <c r="AL1029" s="7" t="str">
        <f t="shared" si="206"/>
        <v>…</v>
      </c>
      <c r="AM1029" s="21">
        <f t="shared" si="197"/>
        <v>72.737499999999997</v>
      </c>
    </row>
    <row r="1030" spans="3:39">
      <c r="C1030" t="s">
        <v>11</v>
      </c>
      <c r="D1030" s="10" t="s">
        <v>92</v>
      </c>
      <c r="E1030" s="6" t="s">
        <v>93</v>
      </c>
      <c r="F1030" s="10" t="s">
        <v>450</v>
      </c>
      <c r="G1030" s="7" t="s">
        <v>4</v>
      </c>
      <c r="H1030" s="10" t="s">
        <v>199</v>
      </c>
      <c r="I1030" s="7">
        <v>22</v>
      </c>
      <c r="J1030" s="7">
        <v>48</v>
      </c>
      <c r="K1030" s="7">
        <v>30</v>
      </c>
      <c r="L1030" s="7" t="s">
        <v>16</v>
      </c>
      <c r="M1030" s="7">
        <v>2</v>
      </c>
      <c r="N1030" s="7">
        <v>8</v>
      </c>
      <c r="O1030" s="6" t="s">
        <v>18</v>
      </c>
      <c r="P1030" s="6" t="s">
        <v>230</v>
      </c>
      <c r="Q1030" s="7">
        <v>48</v>
      </c>
      <c r="R1030" s="7" t="b">
        <v>1</v>
      </c>
      <c r="S1030" s="7" t="s">
        <v>19</v>
      </c>
      <c r="T1030" s="7" t="s">
        <v>19</v>
      </c>
      <c r="U1030" s="11">
        <v>49</v>
      </c>
      <c r="V1030" s="11" t="s">
        <v>20</v>
      </c>
      <c r="W1030" s="12">
        <v>1.55</v>
      </c>
      <c r="X1030" s="12">
        <f t="shared" si="195"/>
        <v>1.3</v>
      </c>
      <c r="Y1030" s="13"/>
      <c r="Z1030" s="7">
        <f t="shared" si="198"/>
        <v>0</v>
      </c>
      <c r="AA1030">
        <f t="shared" si="199"/>
        <v>5</v>
      </c>
      <c r="AB1030">
        <f t="shared" si="200"/>
        <v>5</v>
      </c>
      <c r="AC1030">
        <f t="shared" si="201"/>
        <v>10</v>
      </c>
      <c r="AD1030" s="7">
        <f t="shared" si="202"/>
        <v>70</v>
      </c>
      <c r="AE1030" s="7" t="str">
        <f t="shared" si="203"/>
        <v>HT Under 1.5 Goals</v>
      </c>
      <c r="AF1030" s="14"/>
      <c r="AG1030" s="14" t="str">
        <f t="shared" si="204"/>
        <v>HT Over 0.5 Goals</v>
      </c>
      <c r="AH1030" s="14" t="str">
        <f t="shared" si="205"/>
        <v>?</v>
      </c>
      <c r="AI1030" s="14"/>
      <c r="AJ1030" s="14" t="str">
        <f t="shared" si="196"/>
        <v>?</v>
      </c>
      <c r="AL1030" s="7" t="str">
        <f t="shared" si="206"/>
        <v>…</v>
      </c>
      <c r="AM1030" s="21">
        <f t="shared" si="197"/>
        <v>47</v>
      </c>
    </row>
    <row r="1031" spans="3:39">
      <c r="C1031" t="s">
        <v>11</v>
      </c>
      <c r="D1031" s="10" t="s">
        <v>97</v>
      </c>
      <c r="E1031" s="6" t="s">
        <v>93</v>
      </c>
      <c r="F1031" s="10" t="s">
        <v>1238</v>
      </c>
      <c r="G1031" s="7" t="s">
        <v>4</v>
      </c>
      <c r="H1031" s="10" t="s">
        <v>609</v>
      </c>
      <c r="I1031" s="7">
        <v>30</v>
      </c>
      <c r="J1031" s="7">
        <v>46</v>
      </c>
      <c r="K1031" s="7">
        <v>24</v>
      </c>
      <c r="L1031" s="7" t="s">
        <v>16</v>
      </c>
      <c r="M1031" s="7">
        <v>1</v>
      </c>
      <c r="N1031" s="7">
        <v>6</v>
      </c>
      <c r="O1031" s="6" t="s">
        <v>69</v>
      </c>
      <c r="P1031" s="6" t="s">
        <v>33</v>
      </c>
      <c r="Q1031" s="7">
        <v>46</v>
      </c>
      <c r="R1031" s="7" t="b">
        <v>1</v>
      </c>
      <c r="S1031" s="7" t="s">
        <v>19</v>
      </c>
      <c r="T1031" s="7" t="b">
        <v>1</v>
      </c>
      <c r="U1031" s="11">
        <v>58</v>
      </c>
      <c r="V1031" s="11" t="s">
        <v>48</v>
      </c>
      <c r="W1031" s="12">
        <v>1.6</v>
      </c>
      <c r="X1031" s="12">
        <f t="shared" si="195"/>
        <v>1.3</v>
      </c>
      <c r="Y1031" s="13"/>
      <c r="Z1031" s="7">
        <f t="shared" si="198"/>
        <v>0</v>
      </c>
      <c r="AA1031">
        <f t="shared" si="199"/>
        <v>10</v>
      </c>
      <c r="AB1031">
        <f t="shared" si="200"/>
        <v>5</v>
      </c>
      <c r="AC1031">
        <f t="shared" si="201"/>
        <v>0</v>
      </c>
      <c r="AD1031" s="7">
        <f t="shared" si="202"/>
        <v>65</v>
      </c>
      <c r="AE1031" s="7" t="str">
        <f t="shared" si="203"/>
        <v>HT Under 1.5 Goals</v>
      </c>
      <c r="AF1031" s="14"/>
      <c r="AG1031" s="14" t="str">
        <f t="shared" si="204"/>
        <v>HT Over 0.5 Goals</v>
      </c>
      <c r="AH1031" s="14" t="str">
        <f t="shared" si="205"/>
        <v>LOST</v>
      </c>
      <c r="AI1031" s="14"/>
      <c r="AJ1031" s="14" t="str">
        <f t="shared" si="196"/>
        <v>LOST</v>
      </c>
      <c r="AL1031" s="7" t="str">
        <f t="shared" si="206"/>
        <v>…</v>
      </c>
      <c r="AM1031" s="21">
        <f t="shared" si="197"/>
        <v>60.6</v>
      </c>
    </row>
    <row r="1032" spans="3:39">
      <c r="D1032" s="10" t="s">
        <v>678</v>
      </c>
      <c r="E1032" s="6" t="s">
        <v>93</v>
      </c>
      <c r="F1032" s="10" t="s">
        <v>1075</v>
      </c>
      <c r="G1032" s="7" t="s">
        <v>4</v>
      </c>
      <c r="H1032" s="10" t="s">
        <v>679</v>
      </c>
      <c r="I1032" s="7">
        <v>32</v>
      </c>
      <c r="J1032" s="7">
        <v>44</v>
      </c>
      <c r="K1032" s="7">
        <v>23</v>
      </c>
      <c r="L1032" s="7" t="s">
        <v>16</v>
      </c>
      <c r="M1032" s="7">
        <v>2</v>
      </c>
      <c r="N1032" s="7">
        <v>9</v>
      </c>
      <c r="O1032" s="6" t="s">
        <v>47</v>
      </c>
      <c r="P1032" s="6" t="s">
        <v>33</v>
      </c>
      <c r="Q1032" s="7">
        <v>44</v>
      </c>
      <c r="R1032" s="7" t="b">
        <v>1</v>
      </c>
      <c r="S1032" s="7" t="s">
        <v>19</v>
      </c>
      <c r="T1032" s="7" t="s">
        <v>19</v>
      </c>
      <c r="U1032" s="11">
        <v>48</v>
      </c>
      <c r="V1032" s="11" t="s">
        <v>48</v>
      </c>
      <c r="W1032" s="12">
        <v>1.75</v>
      </c>
      <c r="X1032" s="12">
        <f t="shared" si="195"/>
        <v>1.4</v>
      </c>
      <c r="Y1032" s="13"/>
      <c r="Z1032" s="7">
        <f t="shared" si="198"/>
        <v>0</v>
      </c>
      <c r="AA1032">
        <f t="shared" si="199"/>
        <v>5</v>
      </c>
      <c r="AB1032">
        <f t="shared" si="200"/>
        <v>0</v>
      </c>
      <c r="AC1032">
        <f t="shared" si="201"/>
        <v>0</v>
      </c>
      <c r="AD1032" s="7">
        <f t="shared" si="202"/>
        <v>55</v>
      </c>
      <c r="AE1032" s="7" t="str">
        <f t="shared" si="203"/>
        <v>HT Over 0.5 Goals</v>
      </c>
      <c r="AF1032" s="14"/>
      <c r="AG1032" s="14" t="str">
        <f t="shared" si="204"/>
        <v>HT Under 1.5 Goals</v>
      </c>
      <c r="AH1032" s="14" t="str">
        <f t="shared" si="205"/>
        <v>WON</v>
      </c>
      <c r="AI1032" s="14"/>
      <c r="AJ1032" s="14" t="str">
        <f t="shared" si="196"/>
        <v>WON</v>
      </c>
      <c r="AL1032" s="7" t="str">
        <f t="shared" si="206"/>
        <v>…</v>
      </c>
      <c r="AM1032" s="21">
        <f t="shared" si="197"/>
        <v>46</v>
      </c>
    </row>
    <row r="1033" spans="3:39">
      <c r="D1033" s="10" t="s">
        <v>678</v>
      </c>
      <c r="E1033" s="6" t="s">
        <v>93</v>
      </c>
      <c r="F1033" s="10" t="s">
        <v>920</v>
      </c>
      <c r="G1033" s="7" t="s">
        <v>4</v>
      </c>
      <c r="H1033" s="10" t="s">
        <v>1073</v>
      </c>
      <c r="I1033" s="7">
        <v>40</v>
      </c>
      <c r="J1033" s="7">
        <v>45</v>
      </c>
      <c r="K1033" s="7">
        <v>16</v>
      </c>
      <c r="L1033" s="7" t="s">
        <v>16</v>
      </c>
      <c r="M1033" s="7">
        <v>1</v>
      </c>
      <c r="N1033" s="7">
        <v>24</v>
      </c>
      <c r="O1033" s="6" t="s">
        <v>33</v>
      </c>
      <c r="P1033" s="6" t="s">
        <v>1239</v>
      </c>
      <c r="Q1033" s="7">
        <v>45</v>
      </c>
      <c r="R1033" s="7" t="b">
        <v>1</v>
      </c>
      <c r="S1033" s="7" t="s">
        <v>19</v>
      </c>
      <c r="T1033" s="7" t="s">
        <v>19</v>
      </c>
      <c r="U1033" s="11">
        <v>48</v>
      </c>
      <c r="V1033" s="11" t="s">
        <v>48</v>
      </c>
      <c r="W1033" s="12">
        <v>1.45</v>
      </c>
      <c r="X1033" s="12">
        <f t="shared" si="195"/>
        <v>1.25</v>
      </c>
      <c r="Y1033" s="13"/>
      <c r="Z1033" s="7">
        <f t="shared" si="198"/>
        <v>0</v>
      </c>
      <c r="AA1033">
        <f t="shared" si="199"/>
        <v>0</v>
      </c>
      <c r="AB1033">
        <f t="shared" si="200"/>
        <v>0</v>
      </c>
      <c r="AC1033">
        <f t="shared" si="201"/>
        <v>0</v>
      </c>
      <c r="AD1033" s="7">
        <f t="shared" si="202"/>
        <v>50</v>
      </c>
      <c r="AE1033" s="7" t="str">
        <f t="shared" si="203"/>
        <v>HT Over 0.5 Goals</v>
      </c>
      <c r="AF1033" s="14"/>
      <c r="AG1033" s="14" t="str">
        <f t="shared" si="204"/>
        <v>HT Over 0.5 Goals</v>
      </c>
      <c r="AH1033" s="14" t="str">
        <f t="shared" si="205"/>
        <v>WON</v>
      </c>
      <c r="AI1033" s="14"/>
      <c r="AJ1033" s="14" t="str">
        <f t="shared" si="196"/>
        <v>WON</v>
      </c>
      <c r="AL1033" s="7" t="str">
        <f t="shared" si="206"/>
        <v>…</v>
      </c>
      <c r="AM1033" s="21">
        <f t="shared" si="197"/>
        <v>40</v>
      </c>
    </row>
    <row r="1034" spans="3:39">
      <c r="D1034" s="10" t="s">
        <v>1127</v>
      </c>
      <c r="E1034" s="6" t="s">
        <v>93</v>
      </c>
      <c r="F1034" s="10" t="s">
        <v>370</v>
      </c>
      <c r="G1034" s="7" t="s">
        <v>4</v>
      </c>
      <c r="H1034" s="10" t="s">
        <v>1176</v>
      </c>
      <c r="I1034" s="7">
        <v>26</v>
      </c>
      <c r="J1034" s="7">
        <v>59</v>
      </c>
      <c r="K1034" s="7">
        <v>15</v>
      </c>
      <c r="L1034" s="7" t="s">
        <v>16</v>
      </c>
      <c r="M1034" s="7" t="s">
        <v>16</v>
      </c>
      <c r="N1034" s="7">
        <v>11</v>
      </c>
      <c r="O1034" s="6" t="s">
        <v>24</v>
      </c>
      <c r="P1034" s="6" t="s">
        <v>24</v>
      </c>
      <c r="Q1034" s="7" t="b">
        <v>1</v>
      </c>
      <c r="R1034" s="7" t="b">
        <v>1</v>
      </c>
      <c r="S1034" s="7" t="b">
        <v>1</v>
      </c>
      <c r="T1034" s="7" t="s">
        <v>19</v>
      </c>
      <c r="U1034" s="11">
        <v>56</v>
      </c>
      <c r="V1034" s="11" t="s">
        <v>20</v>
      </c>
      <c r="W1034" s="12">
        <v>1.5</v>
      </c>
      <c r="X1034" s="12">
        <f t="shared" si="195"/>
        <v>1.3</v>
      </c>
      <c r="Y1034" s="13"/>
      <c r="Z1034" s="7">
        <f t="shared" si="198"/>
        <v>10</v>
      </c>
      <c r="AA1034">
        <f t="shared" si="199"/>
        <v>5</v>
      </c>
      <c r="AB1034">
        <f t="shared" si="200"/>
        <v>5</v>
      </c>
      <c r="AC1034">
        <f t="shared" si="201"/>
        <v>10</v>
      </c>
      <c r="AD1034" s="7">
        <f t="shared" si="202"/>
        <v>80</v>
      </c>
      <c r="AE1034" s="7" t="str">
        <f t="shared" si="203"/>
        <v>HT Under 1.5 Goals</v>
      </c>
      <c r="AF1034" s="14"/>
      <c r="AG1034" s="14" t="str">
        <f t="shared" si="204"/>
        <v>HT Under 1.5 Goals</v>
      </c>
      <c r="AH1034" s="14" t="str">
        <f t="shared" si="205"/>
        <v>WON</v>
      </c>
      <c r="AI1034" s="14"/>
      <c r="AJ1034" s="14" t="str">
        <f t="shared" si="196"/>
        <v>WON</v>
      </c>
      <c r="AL1034" s="7" t="str">
        <f t="shared" si="206"/>
        <v>…</v>
      </c>
      <c r="AM1034" s="21">
        <f t="shared" si="197"/>
        <v>78.637500000000003</v>
      </c>
    </row>
    <row r="1035" spans="3:39">
      <c r="D1035" s="10" t="s">
        <v>1127</v>
      </c>
      <c r="E1035" s="6" t="s">
        <v>93</v>
      </c>
      <c r="F1035" s="10" t="s">
        <v>922</v>
      </c>
      <c r="G1035" s="7" t="s">
        <v>4</v>
      </c>
      <c r="H1035" s="10" t="s">
        <v>369</v>
      </c>
      <c r="I1035" s="7">
        <v>12</v>
      </c>
      <c r="J1035" s="7">
        <v>46</v>
      </c>
      <c r="K1035" s="7">
        <v>42</v>
      </c>
      <c r="L1035" s="7" t="s">
        <v>16</v>
      </c>
      <c r="M1035" s="7">
        <v>2</v>
      </c>
      <c r="N1035" s="7">
        <v>30</v>
      </c>
      <c r="O1035" s="6" t="s">
        <v>24</v>
      </c>
      <c r="P1035" s="6" t="s">
        <v>61</v>
      </c>
      <c r="Q1035" s="7">
        <v>46</v>
      </c>
      <c r="R1035" s="7" t="b">
        <v>1</v>
      </c>
      <c r="S1035" s="7" t="s">
        <v>19</v>
      </c>
      <c r="T1035" s="7" t="s">
        <v>19</v>
      </c>
      <c r="U1035" s="11">
        <v>45</v>
      </c>
      <c r="V1035" s="11" t="s">
        <v>48</v>
      </c>
      <c r="W1035" s="12">
        <v>1.6</v>
      </c>
      <c r="X1035" s="12">
        <f t="shared" si="195"/>
        <v>1.3</v>
      </c>
      <c r="Y1035" s="13"/>
      <c r="Z1035" s="7">
        <f t="shared" si="198"/>
        <v>0</v>
      </c>
      <c r="AA1035">
        <f t="shared" si="199"/>
        <v>0</v>
      </c>
      <c r="AB1035">
        <f t="shared" si="200"/>
        <v>0</v>
      </c>
      <c r="AC1035">
        <f t="shared" si="201"/>
        <v>0</v>
      </c>
      <c r="AD1035" s="7">
        <f t="shared" si="202"/>
        <v>50</v>
      </c>
      <c r="AE1035" s="7" t="str">
        <f t="shared" si="203"/>
        <v>HT Over 0.5 Goals</v>
      </c>
      <c r="AF1035" s="14"/>
      <c r="AG1035" s="14" t="str">
        <f t="shared" si="204"/>
        <v>HT Under 1.5 Goals</v>
      </c>
      <c r="AH1035" s="14" t="str">
        <f t="shared" si="205"/>
        <v>LOST</v>
      </c>
      <c r="AI1035" s="14"/>
      <c r="AJ1035" s="14" t="str">
        <f t="shared" si="196"/>
        <v>LOST</v>
      </c>
      <c r="AL1035" s="7" t="str">
        <f t="shared" si="206"/>
        <v>…</v>
      </c>
      <c r="AM1035" s="21">
        <f t="shared" si="197"/>
        <v>40</v>
      </c>
    </row>
    <row r="1036" spans="3:39">
      <c r="D1036" s="10" t="s">
        <v>908</v>
      </c>
      <c r="E1036" s="6" t="s">
        <v>93</v>
      </c>
      <c r="F1036" s="10" t="s">
        <v>1240</v>
      </c>
      <c r="G1036" s="7" t="s">
        <v>4</v>
      </c>
      <c r="H1036" s="10" t="s">
        <v>912</v>
      </c>
      <c r="I1036" s="7">
        <v>17</v>
      </c>
      <c r="J1036" s="7">
        <v>67</v>
      </c>
      <c r="K1036" s="7">
        <v>15</v>
      </c>
      <c r="L1036" s="7" t="s">
        <v>16</v>
      </c>
      <c r="M1036" s="7" t="s">
        <v>16</v>
      </c>
      <c r="N1036" s="7">
        <v>2</v>
      </c>
      <c r="O1036" s="6" t="s">
        <v>120</v>
      </c>
      <c r="P1036" s="6" t="s">
        <v>69</v>
      </c>
      <c r="Q1036" s="7" t="b">
        <v>1</v>
      </c>
      <c r="R1036" s="7" t="b">
        <v>1</v>
      </c>
      <c r="S1036" s="7" t="b">
        <v>1</v>
      </c>
      <c r="T1036" s="7" t="b">
        <v>1</v>
      </c>
      <c r="U1036" s="11">
        <v>63</v>
      </c>
      <c r="V1036" s="11" t="s">
        <v>48</v>
      </c>
      <c r="W1036" s="12">
        <v>1.65</v>
      </c>
      <c r="X1036" s="12">
        <f t="shared" si="195"/>
        <v>1.35</v>
      </c>
      <c r="Y1036" s="13"/>
      <c r="Z1036" s="7">
        <f t="shared" si="198"/>
        <v>10</v>
      </c>
      <c r="AA1036">
        <f t="shared" si="199"/>
        <v>10</v>
      </c>
      <c r="AB1036">
        <f t="shared" si="200"/>
        <v>10</v>
      </c>
      <c r="AC1036">
        <f t="shared" si="201"/>
        <v>0</v>
      </c>
      <c r="AD1036" s="7">
        <f t="shared" si="202"/>
        <v>80</v>
      </c>
      <c r="AE1036" s="7" t="str">
        <f t="shared" si="203"/>
        <v>HT Under 1.5 Goals</v>
      </c>
      <c r="AF1036" s="14"/>
      <c r="AG1036" s="14" t="str">
        <f t="shared" si="204"/>
        <v>HT Under 1.5 Goals</v>
      </c>
      <c r="AH1036" s="14" t="str">
        <f t="shared" si="205"/>
        <v>WON</v>
      </c>
      <c r="AI1036" s="14"/>
      <c r="AJ1036" s="14" t="str">
        <f t="shared" si="196"/>
        <v>WON</v>
      </c>
      <c r="AL1036" s="7" t="str">
        <f t="shared" si="206"/>
        <v>…</v>
      </c>
      <c r="AM1036" s="21">
        <f t="shared" si="197"/>
        <v>91.537499999999994</v>
      </c>
    </row>
    <row r="1037" spans="3:39">
      <c r="D1037" s="10" t="s">
        <v>908</v>
      </c>
      <c r="E1037" s="6" t="s">
        <v>93</v>
      </c>
      <c r="F1037" s="10" t="s">
        <v>1241</v>
      </c>
      <c r="G1037" s="7" t="s">
        <v>4</v>
      </c>
      <c r="H1037" s="10" t="s">
        <v>910</v>
      </c>
      <c r="I1037" s="7">
        <v>15</v>
      </c>
      <c r="J1037" s="7">
        <v>62</v>
      </c>
      <c r="K1037" s="7">
        <v>23</v>
      </c>
      <c r="L1037" s="7" t="s">
        <v>16</v>
      </c>
      <c r="M1037" s="7">
        <v>2</v>
      </c>
      <c r="N1037" s="7">
        <v>8</v>
      </c>
      <c r="O1037" s="6" t="s">
        <v>47</v>
      </c>
      <c r="P1037" s="6" t="s">
        <v>69</v>
      </c>
      <c r="Q1037" s="7" t="b">
        <v>1</v>
      </c>
      <c r="R1037" s="7" t="b">
        <v>1</v>
      </c>
      <c r="S1037" s="7" t="s">
        <v>19</v>
      </c>
      <c r="T1037" s="7" t="s">
        <v>19</v>
      </c>
      <c r="U1037" s="11">
        <v>48</v>
      </c>
      <c r="V1037" s="11" t="s">
        <v>48</v>
      </c>
      <c r="W1037" s="12">
        <v>1.55</v>
      </c>
      <c r="X1037" s="12">
        <f t="shared" si="195"/>
        <v>1.3</v>
      </c>
      <c r="Y1037" s="13"/>
      <c r="Z1037" s="7">
        <f t="shared" si="198"/>
        <v>10</v>
      </c>
      <c r="AA1037">
        <f t="shared" si="199"/>
        <v>5</v>
      </c>
      <c r="AB1037">
        <f t="shared" si="200"/>
        <v>0</v>
      </c>
      <c r="AC1037">
        <f t="shared" si="201"/>
        <v>0</v>
      </c>
      <c r="AD1037" s="7">
        <f t="shared" si="202"/>
        <v>65</v>
      </c>
      <c r="AE1037" s="7" t="str">
        <f t="shared" si="203"/>
        <v>HT Under 1.5 Goals</v>
      </c>
      <c r="AF1037" s="14"/>
      <c r="AG1037" s="14" t="str">
        <f t="shared" si="204"/>
        <v>HT Under 1.5 Goals</v>
      </c>
      <c r="AH1037" s="14" t="str">
        <f t="shared" si="205"/>
        <v>WON</v>
      </c>
      <c r="AI1037" s="14"/>
      <c r="AJ1037" s="14" t="str">
        <f t="shared" si="196"/>
        <v>WON</v>
      </c>
      <c r="AL1037" s="7" t="str">
        <f t="shared" si="206"/>
        <v>…</v>
      </c>
      <c r="AM1037" s="21">
        <f t="shared" si="197"/>
        <v>66.375</v>
      </c>
    </row>
    <row r="1038" spans="3:39">
      <c r="D1038" s="10" t="s">
        <v>430</v>
      </c>
      <c r="E1038" s="6" t="s">
        <v>93</v>
      </c>
      <c r="F1038" s="10" t="s">
        <v>724</v>
      </c>
      <c r="G1038" s="7" t="s">
        <v>4</v>
      </c>
      <c r="H1038" s="10" t="s">
        <v>431</v>
      </c>
      <c r="I1038" s="7">
        <v>18</v>
      </c>
      <c r="J1038" s="7">
        <v>57</v>
      </c>
      <c r="K1038" s="7">
        <v>26</v>
      </c>
      <c r="L1038" s="7" t="s">
        <v>16</v>
      </c>
      <c r="M1038" s="7">
        <v>1</v>
      </c>
      <c r="N1038" s="7">
        <v>8</v>
      </c>
      <c r="O1038" s="6" t="s">
        <v>47</v>
      </c>
      <c r="P1038" s="6" t="s">
        <v>47</v>
      </c>
      <c r="Q1038" s="7" t="b">
        <v>1</v>
      </c>
      <c r="R1038" s="7" t="b">
        <v>1</v>
      </c>
      <c r="S1038" s="7" t="s">
        <v>19</v>
      </c>
      <c r="T1038" s="7" t="s">
        <v>19</v>
      </c>
      <c r="U1038" s="11">
        <v>70</v>
      </c>
      <c r="V1038" s="11" t="s">
        <v>20</v>
      </c>
      <c r="W1038" s="12">
        <v>1.85</v>
      </c>
      <c r="X1038" s="12">
        <f t="shared" si="195"/>
        <v>1.5</v>
      </c>
      <c r="Y1038" s="13"/>
      <c r="Z1038" s="7">
        <f t="shared" si="198"/>
        <v>10</v>
      </c>
      <c r="AA1038">
        <f t="shared" si="199"/>
        <v>5</v>
      </c>
      <c r="AB1038">
        <f t="shared" si="200"/>
        <v>10</v>
      </c>
      <c r="AC1038">
        <f t="shared" si="201"/>
        <v>10</v>
      </c>
      <c r="AD1038" s="7">
        <f t="shared" si="202"/>
        <v>85</v>
      </c>
      <c r="AE1038" s="7" t="str">
        <f t="shared" si="203"/>
        <v>HT Under 1.5 Goals</v>
      </c>
      <c r="AF1038" s="14"/>
      <c r="AG1038" s="14" t="str">
        <f t="shared" si="204"/>
        <v>HT Under 1.5 Goals</v>
      </c>
      <c r="AH1038" s="14" t="str">
        <f t="shared" si="205"/>
        <v>WON</v>
      </c>
      <c r="AI1038" s="14"/>
      <c r="AJ1038" s="14" t="str">
        <f t="shared" si="196"/>
        <v>WON</v>
      </c>
      <c r="AL1038" s="7" t="str">
        <f t="shared" si="206"/>
        <v>…</v>
      </c>
      <c r="AM1038" s="21">
        <f t="shared" si="197"/>
        <v>78.8125</v>
      </c>
    </row>
    <row r="1039" spans="3:39">
      <c r="D1039" s="10" t="s">
        <v>430</v>
      </c>
      <c r="E1039" s="6" t="s">
        <v>93</v>
      </c>
      <c r="F1039" s="10" t="s">
        <v>723</v>
      </c>
      <c r="G1039" s="7" t="s">
        <v>4</v>
      </c>
      <c r="H1039" s="10" t="s">
        <v>432</v>
      </c>
      <c r="I1039" s="7">
        <v>21</v>
      </c>
      <c r="J1039" s="7">
        <v>62</v>
      </c>
      <c r="K1039" s="7">
        <v>17</v>
      </c>
      <c r="L1039" s="7" t="s">
        <v>16</v>
      </c>
      <c r="M1039" s="7">
        <v>1</v>
      </c>
      <c r="N1039" s="7">
        <v>4</v>
      </c>
      <c r="O1039" s="6" t="s">
        <v>24</v>
      </c>
      <c r="P1039" s="6" t="s">
        <v>69</v>
      </c>
      <c r="Q1039" s="7" t="b">
        <v>1</v>
      </c>
      <c r="R1039" s="7" t="b">
        <v>1</v>
      </c>
      <c r="S1039" s="7" t="s">
        <v>19</v>
      </c>
      <c r="T1039" s="7" t="b">
        <v>1</v>
      </c>
      <c r="U1039" s="11">
        <v>61</v>
      </c>
      <c r="V1039" s="11" t="s">
        <v>20</v>
      </c>
      <c r="W1039" s="12">
        <v>1.75</v>
      </c>
      <c r="X1039" s="12">
        <f t="shared" si="195"/>
        <v>1.4</v>
      </c>
      <c r="Y1039" s="13"/>
      <c r="Z1039" s="7">
        <f t="shared" si="198"/>
        <v>10</v>
      </c>
      <c r="AA1039">
        <f t="shared" si="199"/>
        <v>10</v>
      </c>
      <c r="AB1039">
        <f t="shared" si="200"/>
        <v>10</v>
      </c>
      <c r="AC1039">
        <f t="shared" si="201"/>
        <v>10</v>
      </c>
      <c r="AD1039" s="7">
        <f t="shared" si="202"/>
        <v>90</v>
      </c>
      <c r="AE1039" s="7" t="str">
        <f t="shared" si="203"/>
        <v>HT Under 1.5 Goals</v>
      </c>
      <c r="AF1039" s="14"/>
      <c r="AG1039" s="14" t="str">
        <f t="shared" si="204"/>
        <v>HT Under 1.5 Goals</v>
      </c>
      <c r="AH1039" s="14" t="str">
        <f t="shared" si="205"/>
        <v>WON</v>
      </c>
      <c r="AI1039" s="14"/>
      <c r="AJ1039" s="14" t="str">
        <f t="shared" si="196"/>
        <v>WON</v>
      </c>
      <c r="AL1039" s="7" t="str">
        <f t="shared" si="206"/>
        <v>…</v>
      </c>
      <c r="AM1039" s="21">
        <f t="shared" si="197"/>
        <v>82.575000000000003</v>
      </c>
    </row>
    <row r="1040" spans="3:39">
      <c r="D1040" s="10" t="s">
        <v>998</v>
      </c>
      <c r="E1040" s="6" t="s">
        <v>93</v>
      </c>
      <c r="F1040" s="10" t="s">
        <v>1242</v>
      </c>
      <c r="G1040" s="7" t="s">
        <v>4</v>
      </c>
      <c r="H1040" s="10" t="s">
        <v>1243</v>
      </c>
      <c r="I1040" s="7">
        <v>40</v>
      </c>
      <c r="J1040" s="7">
        <v>43</v>
      </c>
      <c r="K1040" s="7">
        <v>17</v>
      </c>
      <c r="L1040" s="7" t="s">
        <v>16</v>
      </c>
      <c r="M1040" s="7">
        <v>1</v>
      </c>
      <c r="N1040" s="7">
        <v>23</v>
      </c>
      <c r="O1040" s="6" t="s">
        <v>47</v>
      </c>
      <c r="P1040" s="6" t="s">
        <v>298</v>
      </c>
      <c r="Q1040" s="7">
        <v>43</v>
      </c>
      <c r="R1040" s="7" t="b">
        <v>1</v>
      </c>
      <c r="S1040" s="7" t="s">
        <v>19</v>
      </c>
      <c r="T1040" s="7" t="s">
        <v>19</v>
      </c>
      <c r="U1040" s="11">
        <v>37</v>
      </c>
      <c r="V1040" s="11" t="s">
        <v>48</v>
      </c>
      <c r="W1040" s="12">
        <v>1.45</v>
      </c>
      <c r="X1040" s="12">
        <f t="shared" si="195"/>
        <v>1.25</v>
      </c>
      <c r="Y1040" s="13"/>
      <c r="Z1040" s="7">
        <f t="shared" si="198"/>
        <v>0</v>
      </c>
      <c r="AA1040">
        <f t="shared" si="199"/>
        <v>0</v>
      </c>
      <c r="AB1040">
        <f t="shared" si="200"/>
        <v>0</v>
      </c>
      <c r="AC1040">
        <f t="shared" si="201"/>
        <v>0</v>
      </c>
      <c r="AD1040" s="7">
        <f t="shared" si="202"/>
        <v>50</v>
      </c>
      <c r="AE1040" s="7" t="str">
        <f t="shared" si="203"/>
        <v>HT Over 0.5 Goals</v>
      </c>
      <c r="AF1040" s="14"/>
      <c r="AG1040" s="14" t="str">
        <f t="shared" si="204"/>
        <v>HT Under 1.5 Goals</v>
      </c>
      <c r="AH1040" s="14" t="str">
        <f t="shared" si="205"/>
        <v>WON</v>
      </c>
      <c r="AI1040" s="14"/>
      <c r="AJ1040" s="14" t="str">
        <f t="shared" si="196"/>
        <v>WON</v>
      </c>
      <c r="AL1040" s="7" t="str">
        <f t="shared" si="206"/>
        <v>…</v>
      </c>
      <c r="AM1040" s="21">
        <f t="shared" si="197"/>
        <v>40</v>
      </c>
    </row>
    <row r="1041" spans="3:39">
      <c r="C1041" t="s">
        <v>11</v>
      </c>
      <c r="D1041" s="10" t="s">
        <v>34</v>
      </c>
      <c r="E1041" s="6" t="s">
        <v>102</v>
      </c>
      <c r="F1041" s="10" t="s">
        <v>37</v>
      </c>
      <c r="G1041" s="7" t="s">
        <v>4</v>
      </c>
      <c r="H1041" s="10" t="s">
        <v>1244</v>
      </c>
      <c r="I1041" s="7">
        <v>14</v>
      </c>
      <c r="J1041" s="7">
        <v>52</v>
      </c>
      <c r="K1041" s="7">
        <v>34</v>
      </c>
      <c r="L1041" s="7" t="s">
        <v>16</v>
      </c>
      <c r="M1041" s="7">
        <v>2</v>
      </c>
      <c r="N1041" s="7">
        <v>20</v>
      </c>
      <c r="O1041" s="6" t="s">
        <v>24</v>
      </c>
      <c r="P1041" s="6" t="s">
        <v>120</v>
      </c>
      <c r="Q1041" s="7">
        <v>52</v>
      </c>
      <c r="R1041" s="7" t="b">
        <v>1</v>
      </c>
      <c r="S1041" s="7" t="s">
        <v>19</v>
      </c>
      <c r="T1041" s="7" t="s">
        <v>19</v>
      </c>
      <c r="U1041" s="11">
        <v>62</v>
      </c>
      <c r="V1041" s="11" t="s">
        <v>48</v>
      </c>
      <c r="W1041" s="12">
        <v>1.5</v>
      </c>
      <c r="X1041" s="12">
        <f t="shared" si="195"/>
        <v>1.3</v>
      </c>
      <c r="Y1041" s="13"/>
      <c r="Z1041" s="7">
        <f t="shared" si="198"/>
        <v>0</v>
      </c>
      <c r="AA1041">
        <f t="shared" si="199"/>
        <v>0</v>
      </c>
      <c r="AB1041">
        <f t="shared" si="200"/>
        <v>10</v>
      </c>
      <c r="AC1041">
        <f t="shared" si="201"/>
        <v>0</v>
      </c>
      <c r="AD1041" s="7">
        <f t="shared" si="202"/>
        <v>60</v>
      </c>
      <c r="AE1041" s="7" t="str">
        <f t="shared" si="203"/>
        <v>HT Under 1.5 Goals</v>
      </c>
      <c r="AF1041" s="14"/>
      <c r="AG1041" s="14" t="str">
        <f t="shared" si="204"/>
        <v>HT Under 1.5 Goals</v>
      </c>
      <c r="AH1041" s="14" t="str">
        <f t="shared" si="205"/>
        <v>WON</v>
      </c>
      <c r="AI1041" s="14"/>
      <c r="AJ1041" s="14" t="str">
        <f t="shared" si="196"/>
        <v>WON</v>
      </c>
      <c r="AL1041" s="7" t="str">
        <f t="shared" si="206"/>
        <v>…</v>
      </c>
      <c r="AM1041" s="21">
        <f t="shared" si="197"/>
        <v>68.650000000000006</v>
      </c>
    </row>
    <row r="1042" spans="3:39">
      <c r="C1042" t="s">
        <v>11</v>
      </c>
      <c r="D1042" s="10" t="s">
        <v>121</v>
      </c>
      <c r="E1042" s="6" t="s">
        <v>108</v>
      </c>
      <c r="F1042" s="10" t="s">
        <v>820</v>
      </c>
      <c r="G1042" s="7" t="s">
        <v>4</v>
      </c>
      <c r="H1042" s="10" t="s">
        <v>273</v>
      </c>
      <c r="I1042" s="7">
        <v>21</v>
      </c>
      <c r="J1042" s="7">
        <v>54</v>
      </c>
      <c r="K1042" s="7">
        <v>25</v>
      </c>
      <c r="L1042" s="7" t="s">
        <v>16</v>
      </c>
      <c r="M1042" s="7" t="s">
        <v>16</v>
      </c>
      <c r="N1042" s="7">
        <v>4</v>
      </c>
      <c r="O1042" s="6" t="s">
        <v>47</v>
      </c>
      <c r="P1042" s="6" t="s">
        <v>33</v>
      </c>
      <c r="Q1042" s="7" t="b">
        <v>1</v>
      </c>
      <c r="R1042" s="7" t="b">
        <v>1</v>
      </c>
      <c r="S1042" s="7" t="b">
        <v>1</v>
      </c>
      <c r="T1042" s="7" t="b">
        <v>1</v>
      </c>
      <c r="U1042" s="11">
        <v>76</v>
      </c>
      <c r="V1042" s="11" t="s">
        <v>20</v>
      </c>
      <c r="W1042" s="12">
        <v>1.45</v>
      </c>
      <c r="X1042" s="12">
        <f t="shared" si="195"/>
        <v>1.25</v>
      </c>
      <c r="Y1042" s="13"/>
      <c r="Z1042" s="7">
        <f t="shared" si="198"/>
        <v>10</v>
      </c>
      <c r="AA1042">
        <f t="shared" si="199"/>
        <v>10</v>
      </c>
      <c r="AB1042">
        <f t="shared" si="200"/>
        <v>10</v>
      </c>
      <c r="AC1042">
        <f t="shared" si="201"/>
        <v>10</v>
      </c>
      <c r="AD1042" s="7">
        <f t="shared" si="202"/>
        <v>90</v>
      </c>
      <c r="AE1042" s="7" t="str">
        <f t="shared" si="203"/>
        <v>HT Under 1.5 Goals</v>
      </c>
      <c r="AF1042" s="14"/>
      <c r="AG1042" s="14" t="str">
        <f t="shared" si="204"/>
        <v>HT Under 1.5 Goals</v>
      </c>
      <c r="AH1042" s="14" t="str">
        <f t="shared" si="205"/>
        <v>WON</v>
      </c>
      <c r="AI1042" s="14"/>
      <c r="AJ1042" s="14" t="str">
        <f t="shared" si="196"/>
        <v>WON</v>
      </c>
      <c r="AL1042" s="7" t="str">
        <f t="shared" si="206"/>
        <v>Prime</v>
      </c>
      <c r="AM1042" s="21">
        <f t="shared" si="197"/>
        <v>88.075000000000003</v>
      </c>
    </row>
    <row r="1043" spans="3:39">
      <c r="C1043" t="s">
        <v>11</v>
      </c>
      <c r="D1043" s="10" t="s">
        <v>363</v>
      </c>
      <c r="E1043" s="6" t="s">
        <v>108</v>
      </c>
      <c r="F1043" s="10" t="s">
        <v>904</v>
      </c>
      <c r="G1043" s="7" t="s">
        <v>4</v>
      </c>
      <c r="H1043" s="10" t="s">
        <v>1245</v>
      </c>
      <c r="I1043" s="7">
        <v>16</v>
      </c>
      <c r="J1043" s="7">
        <v>48</v>
      </c>
      <c r="K1043" s="7">
        <v>36</v>
      </c>
      <c r="L1043" s="7" t="s">
        <v>16</v>
      </c>
      <c r="M1043" s="7">
        <v>2</v>
      </c>
      <c r="N1043" s="7">
        <v>20</v>
      </c>
      <c r="O1043" s="6" t="s">
        <v>24</v>
      </c>
      <c r="P1043" s="6" t="s">
        <v>69</v>
      </c>
      <c r="Q1043" s="7">
        <v>48</v>
      </c>
      <c r="R1043" s="7" t="b">
        <v>1</v>
      </c>
      <c r="S1043" s="7" t="s">
        <v>19</v>
      </c>
      <c r="T1043" s="7" t="s">
        <v>19</v>
      </c>
      <c r="U1043" s="11">
        <v>62</v>
      </c>
      <c r="V1043" s="11"/>
      <c r="W1043" s="12">
        <v>1.5</v>
      </c>
      <c r="X1043" s="12">
        <f t="shared" si="195"/>
        <v>1.3</v>
      </c>
      <c r="Y1043" s="13"/>
      <c r="Z1043" s="7">
        <f t="shared" si="198"/>
        <v>0</v>
      </c>
      <c r="AA1043">
        <f t="shared" si="199"/>
        <v>0</v>
      </c>
      <c r="AB1043">
        <f t="shared" si="200"/>
        <v>10</v>
      </c>
      <c r="AC1043">
        <f t="shared" si="201"/>
        <v>0</v>
      </c>
      <c r="AD1043" s="7">
        <f t="shared" si="202"/>
        <v>60</v>
      </c>
      <c r="AE1043" s="7" t="str">
        <f t="shared" si="203"/>
        <v>HT Under 1.5 Goals</v>
      </c>
      <c r="AF1043" s="14"/>
      <c r="AG1043" s="14" t="str">
        <f t="shared" si="204"/>
        <v>HT Under 1.5 Goals</v>
      </c>
      <c r="AH1043" s="14" t="str">
        <f t="shared" si="205"/>
        <v>WON</v>
      </c>
      <c r="AI1043" s="14"/>
      <c r="AJ1043" s="14" t="str">
        <f t="shared" si="196"/>
        <v>WON</v>
      </c>
      <c r="AL1043" s="7" t="str">
        <f t="shared" si="206"/>
        <v>…</v>
      </c>
      <c r="AM1043" s="21">
        <f t="shared" si="197"/>
        <v>52.4</v>
      </c>
    </row>
    <row r="1044" spans="3:39">
      <c r="C1044" t="s">
        <v>11</v>
      </c>
      <c r="D1044" s="10" t="s">
        <v>151</v>
      </c>
      <c r="E1044" s="6" t="s">
        <v>112</v>
      </c>
      <c r="F1044" s="10" t="s">
        <v>824</v>
      </c>
      <c r="G1044" s="7" t="s">
        <v>4</v>
      </c>
      <c r="H1044" s="10" t="s">
        <v>994</v>
      </c>
      <c r="I1044" s="7">
        <v>30</v>
      </c>
      <c r="J1044" s="7">
        <v>43</v>
      </c>
      <c r="K1044" s="7">
        <v>27</v>
      </c>
      <c r="L1044" s="7" t="s">
        <v>16</v>
      </c>
      <c r="M1044" s="7">
        <v>1</v>
      </c>
      <c r="N1044" s="7">
        <v>3</v>
      </c>
      <c r="O1044" s="6" t="s">
        <v>61</v>
      </c>
      <c r="P1044" s="6" t="s">
        <v>454</v>
      </c>
      <c r="Q1044" s="7">
        <v>43</v>
      </c>
      <c r="R1044" s="7" t="b">
        <v>1</v>
      </c>
      <c r="S1044" s="7" t="s">
        <v>19</v>
      </c>
      <c r="T1044" s="7" t="b">
        <v>1</v>
      </c>
      <c r="U1044" s="11">
        <v>50</v>
      </c>
      <c r="V1044" s="11" t="s">
        <v>48</v>
      </c>
      <c r="W1044" s="12">
        <v>1.55</v>
      </c>
      <c r="X1044" s="12">
        <f t="shared" si="195"/>
        <v>1.3</v>
      </c>
      <c r="Y1044" s="13"/>
      <c r="Z1044" s="7">
        <f t="shared" si="198"/>
        <v>0</v>
      </c>
      <c r="AA1044">
        <f t="shared" si="199"/>
        <v>10</v>
      </c>
      <c r="AB1044">
        <f t="shared" si="200"/>
        <v>5</v>
      </c>
      <c r="AC1044">
        <f t="shared" si="201"/>
        <v>0</v>
      </c>
      <c r="AD1044" s="7">
        <f t="shared" si="202"/>
        <v>65</v>
      </c>
      <c r="AE1044" s="7" t="str">
        <f t="shared" si="203"/>
        <v>HT Under 1.5 Goals</v>
      </c>
      <c r="AF1044" s="14"/>
      <c r="AG1044" s="14" t="str">
        <f t="shared" si="204"/>
        <v>HT Over 0.5 Goals</v>
      </c>
      <c r="AH1044" s="14" t="str">
        <f t="shared" si="205"/>
        <v>LOST</v>
      </c>
      <c r="AI1044" s="14"/>
      <c r="AJ1044" s="14" t="str">
        <f t="shared" si="196"/>
        <v>LOST</v>
      </c>
      <c r="AL1044" s="7" t="str">
        <f t="shared" si="206"/>
        <v>…</v>
      </c>
      <c r="AM1044" s="21">
        <f t="shared" si="197"/>
        <v>62</v>
      </c>
    </row>
    <row r="1045" spans="3:39">
      <c r="D1045" s="10" t="s">
        <v>514</v>
      </c>
      <c r="E1045" s="6" t="s">
        <v>1246</v>
      </c>
      <c r="F1045" s="10" t="s">
        <v>1247</v>
      </c>
      <c r="G1045" s="7" t="s">
        <v>4</v>
      </c>
      <c r="H1045" s="10" t="s">
        <v>516</v>
      </c>
      <c r="I1045" s="7">
        <v>38</v>
      </c>
      <c r="J1045" s="7">
        <v>48</v>
      </c>
      <c r="K1045" s="7">
        <v>14</v>
      </c>
      <c r="L1045" s="7" t="s">
        <v>16</v>
      </c>
      <c r="M1045" s="7">
        <v>1</v>
      </c>
      <c r="N1045" s="7">
        <v>24</v>
      </c>
      <c r="O1045" s="6" t="s">
        <v>24</v>
      </c>
      <c r="P1045" s="6" t="s">
        <v>24</v>
      </c>
      <c r="Q1045" s="7">
        <v>48</v>
      </c>
      <c r="R1045" s="7" t="b">
        <v>1</v>
      </c>
      <c r="S1045" s="7" t="s">
        <v>19</v>
      </c>
      <c r="T1045" s="7" t="s">
        <v>19</v>
      </c>
      <c r="U1045" s="11">
        <v>54</v>
      </c>
      <c r="V1045" s="11"/>
      <c r="W1045" s="12">
        <v>1.7</v>
      </c>
      <c r="X1045" s="12">
        <f t="shared" si="195"/>
        <v>1.35</v>
      </c>
      <c r="Y1045" s="13"/>
      <c r="Z1045" s="7">
        <f t="shared" si="198"/>
        <v>0</v>
      </c>
      <c r="AA1045">
        <f t="shared" si="199"/>
        <v>0</v>
      </c>
      <c r="AB1045">
        <f t="shared" si="200"/>
        <v>5</v>
      </c>
      <c r="AC1045">
        <f t="shared" si="201"/>
        <v>0</v>
      </c>
      <c r="AD1045" s="7">
        <f t="shared" si="202"/>
        <v>55</v>
      </c>
      <c r="AE1045" s="7" t="str">
        <f t="shared" si="203"/>
        <v>HT Over 0.5 Goals</v>
      </c>
      <c r="AF1045" s="14"/>
      <c r="AG1045" s="14" t="str">
        <f t="shared" si="204"/>
        <v>HT Under 1.5 Goals</v>
      </c>
      <c r="AH1045" s="14" t="str">
        <f t="shared" si="205"/>
        <v>LOST</v>
      </c>
      <c r="AI1045" s="14"/>
      <c r="AJ1045" s="14" t="str">
        <f t="shared" si="196"/>
        <v>LOST</v>
      </c>
      <c r="AL1045" s="7" t="str">
        <f t="shared" si="206"/>
        <v>…</v>
      </c>
      <c r="AM1045" s="21">
        <f t="shared" si="197"/>
        <v>50.8</v>
      </c>
    </row>
    <row r="1046" spans="3:39">
      <c r="D1046" s="10" t="s">
        <v>711</v>
      </c>
      <c r="E1046" s="6" t="s">
        <v>115</v>
      </c>
      <c r="F1046" s="10" t="s">
        <v>1114</v>
      </c>
      <c r="G1046" s="7" t="s">
        <v>4</v>
      </c>
      <c r="H1046" s="10" t="s">
        <v>1248</v>
      </c>
      <c r="I1046" s="7">
        <v>15</v>
      </c>
      <c r="J1046" s="7">
        <v>57</v>
      </c>
      <c r="K1046" s="7">
        <v>28</v>
      </c>
      <c r="L1046" s="7" t="s">
        <v>16</v>
      </c>
      <c r="M1046" s="7" t="s">
        <v>16</v>
      </c>
      <c r="N1046" s="7">
        <v>13</v>
      </c>
      <c r="O1046" s="6" t="s">
        <v>69</v>
      </c>
      <c r="P1046" s="6" t="s">
        <v>96</v>
      </c>
      <c r="Q1046" s="7" t="b">
        <v>1</v>
      </c>
      <c r="R1046" s="7" t="b">
        <v>1</v>
      </c>
      <c r="S1046" s="7" t="b">
        <v>1</v>
      </c>
      <c r="T1046" s="7" t="s">
        <v>19</v>
      </c>
      <c r="U1046" s="11">
        <v>52</v>
      </c>
      <c r="V1046" s="11" t="s">
        <v>20</v>
      </c>
      <c r="W1046" s="12">
        <v>1.55</v>
      </c>
      <c r="X1046" s="12">
        <f t="shared" si="195"/>
        <v>1.3</v>
      </c>
      <c r="Y1046" s="13"/>
      <c r="Z1046" s="7">
        <f t="shared" si="198"/>
        <v>10</v>
      </c>
      <c r="AA1046">
        <f t="shared" si="199"/>
        <v>5</v>
      </c>
      <c r="AB1046">
        <f t="shared" si="200"/>
        <v>5</v>
      </c>
      <c r="AC1046">
        <f t="shared" si="201"/>
        <v>10</v>
      </c>
      <c r="AD1046" s="7">
        <f t="shared" si="202"/>
        <v>80</v>
      </c>
      <c r="AE1046" s="7" t="str">
        <f t="shared" si="203"/>
        <v>HT Under 1.5 Goals</v>
      </c>
      <c r="AF1046" s="14"/>
      <c r="AG1046" s="14" t="str">
        <f t="shared" si="204"/>
        <v>HT Over 0.5 Goals</v>
      </c>
      <c r="AH1046" s="14" t="str">
        <f t="shared" si="205"/>
        <v>LOST</v>
      </c>
      <c r="AI1046" s="14"/>
      <c r="AJ1046" s="14" t="str">
        <f t="shared" si="196"/>
        <v>LOST</v>
      </c>
      <c r="AL1046" s="7" t="str">
        <f t="shared" si="206"/>
        <v>…</v>
      </c>
      <c r="AM1046" s="21">
        <f t="shared" si="197"/>
        <v>75.212500000000006</v>
      </c>
    </row>
    <row r="1047" spans="3:39">
      <c r="D1047" s="10" t="s">
        <v>711</v>
      </c>
      <c r="E1047" s="6" t="s">
        <v>115</v>
      </c>
      <c r="F1047" s="10" t="s">
        <v>1249</v>
      </c>
      <c r="G1047" s="7" t="s">
        <v>4</v>
      </c>
      <c r="H1047" s="10" t="s">
        <v>712</v>
      </c>
      <c r="I1047" s="7">
        <v>18</v>
      </c>
      <c r="J1047" s="7">
        <v>57</v>
      </c>
      <c r="K1047" s="7">
        <v>25</v>
      </c>
      <c r="L1047" s="7" t="s">
        <v>16</v>
      </c>
      <c r="M1047" s="7" t="s">
        <v>16</v>
      </c>
      <c r="N1047" s="7">
        <v>7</v>
      </c>
      <c r="O1047" s="6" t="s">
        <v>47</v>
      </c>
      <c r="P1047" s="6" t="s">
        <v>69</v>
      </c>
      <c r="Q1047" s="7" t="b">
        <v>1</v>
      </c>
      <c r="R1047" s="7" t="b">
        <v>1</v>
      </c>
      <c r="S1047" s="7" t="b">
        <v>1</v>
      </c>
      <c r="T1047" s="7" t="s">
        <v>19</v>
      </c>
      <c r="U1047" s="11">
        <v>59</v>
      </c>
      <c r="V1047" s="11" t="s">
        <v>48</v>
      </c>
      <c r="W1047" s="12">
        <v>1.55</v>
      </c>
      <c r="X1047" s="12">
        <f t="shared" si="195"/>
        <v>1.3</v>
      </c>
      <c r="Y1047" s="13"/>
      <c r="Z1047" s="7">
        <f t="shared" si="198"/>
        <v>10</v>
      </c>
      <c r="AA1047">
        <f t="shared" si="199"/>
        <v>10</v>
      </c>
      <c r="AB1047">
        <f t="shared" si="200"/>
        <v>5</v>
      </c>
      <c r="AC1047">
        <f t="shared" si="201"/>
        <v>0</v>
      </c>
      <c r="AD1047" s="7">
        <f t="shared" si="202"/>
        <v>75</v>
      </c>
      <c r="AE1047" s="7" t="str">
        <f t="shared" si="203"/>
        <v>HT Under 1.5 Goals</v>
      </c>
      <c r="AF1047" s="14"/>
      <c r="AG1047" s="14" t="str">
        <f t="shared" si="204"/>
        <v>HT Under 1.5 Goals</v>
      </c>
      <c r="AH1047" s="14" t="str">
        <f t="shared" si="205"/>
        <v>WON</v>
      </c>
      <c r="AI1047" s="14"/>
      <c r="AJ1047" s="14" t="str">
        <f t="shared" si="196"/>
        <v>WON</v>
      </c>
      <c r="AL1047" s="7" t="str">
        <f t="shared" si="206"/>
        <v>…</v>
      </c>
      <c r="AM1047" s="21">
        <f t="shared" si="197"/>
        <v>82.612499999999997</v>
      </c>
    </row>
    <row r="1048" spans="3:39">
      <c r="D1048" s="10" t="s">
        <v>908</v>
      </c>
      <c r="E1048" s="6" t="s">
        <v>115</v>
      </c>
      <c r="F1048" s="10" t="s">
        <v>1250</v>
      </c>
      <c r="G1048" s="7" t="s">
        <v>4</v>
      </c>
      <c r="H1048" s="10" t="s">
        <v>1251</v>
      </c>
      <c r="I1048" s="7">
        <v>3</v>
      </c>
      <c r="J1048" s="7">
        <v>52</v>
      </c>
      <c r="K1048" s="7">
        <v>45</v>
      </c>
      <c r="L1048" s="7" t="s">
        <v>16</v>
      </c>
      <c r="M1048" s="7">
        <v>2</v>
      </c>
      <c r="N1048" s="7">
        <v>42</v>
      </c>
      <c r="O1048" s="6" t="s">
        <v>69</v>
      </c>
      <c r="P1048" s="6" t="s">
        <v>303</v>
      </c>
      <c r="Q1048" s="7">
        <v>52</v>
      </c>
      <c r="R1048" s="7" t="b">
        <v>1</v>
      </c>
      <c r="S1048" s="7" t="s">
        <v>19</v>
      </c>
      <c r="T1048" s="7" t="s">
        <v>19</v>
      </c>
      <c r="U1048" s="11">
        <v>32</v>
      </c>
      <c r="V1048" s="11" t="s">
        <v>48</v>
      </c>
      <c r="W1048" s="12">
        <v>1.8</v>
      </c>
      <c r="X1048" s="12">
        <f t="shared" si="195"/>
        <v>1.45</v>
      </c>
      <c r="Y1048" s="13"/>
      <c r="Z1048" s="7">
        <f t="shared" si="198"/>
        <v>0</v>
      </c>
      <c r="AA1048">
        <f t="shared" si="199"/>
        <v>0</v>
      </c>
      <c r="AB1048">
        <f t="shared" si="200"/>
        <v>0</v>
      </c>
      <c r="AC1048">
        <f t="shared" si="201"/>
        <v>0</v>
      </c>
      <c r="AD1048" s="7">
        <f t="shared" si="202"/>
        <v>50</v>
      </c>
      <c r="AE1048" s="7" t="str">
        <f t="shared" si="203"/>
        <v>HT Over 0.5 Goals</v>
      </c>
      <c r="AF1048" s="14"/>
      <c r="AG1048" s="14" t="str">
        <f t="shared" si="204"/>
        <v>HT Over 0.5 Goals</v>
      </c>
      <c r="AH1048" s="14" t="str">
        <f t="shared" si="205"/>
        <v>WON</v>
      </c>
      <c r="AI1048" s="14"/>
      <c r="AJ1048" s="14" t="str">
        <f t="shared" si="196"/>
        <v>WON</v>
      </c>
      <c r="AL1048" s="7" t="str">
        <f t="shared" si="206"/>
        <v>…</v>
      </c>
      <c r="AM1048" s="21">
        <f t="shared" si="197"/>
        <v>56.25</v>
      </c>
    </row>
    <row r="1049" spans="3:39">
      <c r="C1049" t="s">
        <v>11</v>
      </c>
      <c r="D1049" s="10" t="s">
        <v>394</v>
      </c>
      <c r="E1049" s="6" t="s">
        <v>115</v>
      </c>
      <c r="F1049" s="10" t="s">
        <v>559</v>
      </c>
      <c r="G1049" s="7" t="s">
        <v>4</v>
      </c>
      <c r="H1049" s="10" t="s">
        <v>951</v>
      </c>
      <c r="I1049" s="7">
        <v>32</v>
      </c>
      <c r="J1049" s="7">
        <v>49</v>
      </c>
      <c r="K1049" s="7">
        <v>19</v>
      </c>
      <c r="L1049" s="7" t="s">
        <v>16</v>
      </c>
      <c r="M1049" s="7" t="s">
        <v>16</v>
      </c>
      <c r="N1049" s="7">
        <v>13</v>
      </c>
      <c r="O1049" s="6" t="s">
        <v>61</v>
      </c>
      <c r="P1049" s="6" t="s">
        <v>632</v>
      </c>
      <c r="Q1049" s="7">
        <v>49</v>
      </c>
      <c r="R1049" s="7" t="b">
        <v>1</v>
      </c>
      <c r="S1049" s="7" t="b">
        <v>1</v>
      </c>
      <c r="T1049" s="7" t="s">
        <v>19</v>
      </c>
      <c r="U1049" s="11">
        <v>62</v>
      </c>
      <c r="V1049" s="11" t="s">
        <v>20</v>
      </c>
      <c r="W1049" s="12">
        <v>1.6</v>
      </c>
      <c r="X1049" s="12">
        <f t="shared" si="195"/>
        <v>1.3</v>
      </c>
      <c r="Y1049" s="13"/>
      <c r="Z1049" s="7">
        <f t="shared" si="198"/>
        <v>0</v>
      </c>
      <c r="AA1049">
        <f t="shared" si="199"/>
        <v>5</v>
      </c>
      <c r="AB1049">
        <f t="shared" si="200"/>
        <v>10</v>
      </c>
      <c r="AC1049">
        <f t="shared" si="201"/>
        <v>10</v>
      </c>
      <c r="AD1049" s="7">
        <f t="shared" si="202"/>
        <v>75</v>
      </c>
      <c r="AE1049" s="7" t="str">
        <f t="shared" si="203"/>
        <v>HT Under 1.5 Goals</v>
      </c>
      <c r="AF1049" s="14"/>
      <c r="AG1049" s="14" t="str">
        <f t="shared" si="204"/>
        <v>HT Over 0.5 Goals</v>
      </c>
      <c r="AH1049" s="14" t="str">
        <f t="shared" si="205"/>
        <v>LOST</v>
      </c>
      <c r="AI1049" s="14"/>
      <c r="AJ1049" s="14" t="str">
        <f t="shared" si="196"/>
        <v>LOST</v>
      </c>
      <c r="AL1049" s="7" t="str">
        <f t="shared" si="206"/>
        <v>…</v>
      </c>
      <c r="AM1049" s="21">
        <f t="shared" si="197"/>
        <v>59.4</v>
      </c>
    </row>
    <row r="1050" spans="3:39">
      <c r="C1050" t="s">
        <v>11</v>
      </c>
      <c r="D1050" s="10" t="s">
        <v>394</v>
      </c>
      <c r="E1050" s="6" t="s">
        <v>115</v>
      </c>
      <c r="F1050" s="10" t="s">
        <v>781</v>
      </c>
      <c r="G1050" s="7" t="s">
        <v>4</v>
      </c>
      <c r="H1050" s="10" t="s">
        <v>396</v>
      </c>
      <c r="I1050" s="7">
        <v>21</v>
      </c>
      <c r="J1050" s="7">
        <v>61</v>
      </c>
      <c r="K1050" s="7">
        <v>18</v>
      </c>
      <c r="L1050" s="7" t="s">
        <v>16</v>
      </c>
      <c r="M1050" s="7">
        <v>2</v>
      </c>
      <c r="N1050" s="7">
        <v>3</v>
      </c>
      <c r="O1050" s="6" t="s">
        <v>47</v>
      </c>
      <c r="P1050" s="6" t="s">
        <v>303</v>
      </c>
      <c r="Q1050" s="7" t="b">
        <v>1</v>
      </c>
      <c r="R1050" s="7" t="b">
        <v>1</v>
      </c>
      <c r="S1050" s="7" t="s">
        <v>19</v>
      </c>
      <c r="T1050" s="7" t="b">
        <v>1</v>
      </c>
      <c r="U1050" s="11">
        <v>72</v>
      </c>
      <c r="V1050" s="11" t="s">
        <v>20</v>
      </c>
      <c r="W1050" s="12">
        <v>1.75</v>
      </c>
      <c r="X1050" s="12">
        <f t="shared" si="195"/>
        <v>1.4</v>
      </c>
      <c r="Y1050" s="13"/>
      <c r="Z1050" s="7">
        <f t="shared" si="198"/>
        <v>10</v>
      </c>
      <c r="AA1050">
        <f t="shared" si="199"/>
        <v>10</v>
      </c>
      <c r="AB1050">
        <f t="shared" si="200"/>
        <v>10</v>
      </c>
      <c r="AC1050">
        <f t="shared" si="201"/>
        <v>10</v>
      </c>
      <c r="AD1050" s="7">
        <f t="shared" si="202"/>
        <v>90</v>
      </c>
      <c r="AE1050" s="7" t="str">
        <f t="shared" si="203"/>
        <v>HT Under 1.5 Goals</v>
      </c>
      <c r="AF1050" s="14"/>
      <c r="AG1050" s="14" t="str">
        <f t="shared" si="204"/>
        <v>HT Under 1.5 Goals</v>
      </c>
      <c r="AH1050" s="14" t="str">
        <f t="shared" si="205"/>
        <v>WON</v>
      </c>
      <c r="AI1050" s="14"/>
      <c r="AJ1050" s="14" t="str">
        <f t="shared" si="196"/>
        <v>WON</v>
      </c>
      <c r="AL1050" s="7" t="str">
        <f t="shared" si="206"/>
        <v>…</v>
      </c>
      <c r="AM1050" s="21">
        <f t="shared" si="197"/>
        <v>85.462500000000006</v>
      </c>
    </row>
    <row r="1051" spans="3:39">
      <c r="C1051" t="s">
        <v>11</v>
      </c>
      <c r="D1051" s="10" t="s">
        <v>394</v>
      </c>
      <c r="E1051" s="6" t="s">
        <v>115</v>
      </c>
      <c r="F1051" s="10" t="s">
        <v>561</v>
      </c>
      <c r="G1051" s="7" t="s">
        <v>4</v>
      </c>
      <c r="H1051" s="10" t="s">
        <v>949</v>
      </c>
      <c r="I1051" s="7">
        <v>20</v>
      </c>
      <c r="J1051" s="7">
        <v>44</v>
      </c>
      <c r="K1051" s="7">
        <v>35</v>
      </c>
      <c r="L1051" s="7" t="s">
        <v>16</v>
      </c>
      <c r="M1051" s="7">
        <v>2</v>
      </c>
      <c r="N1051" s="7">
        <v>15</v>
      </c>
      <c r="O1051" s="6" t="s">
        <v>120</v>
      </c>
      <c r="P1051" s="6" t="s">
        <v>120</v>
      </c>
      <c r="Q1051" s="7">
        <v>44</v>
      </c>
      <c r="R1051" s="7" t="b">
        <v>1</v>
      </c>
      <c r="S1051" s="7" t="s">
        <v>19</v>
      </c>
      <c r="T1051" s="7" t="s">
        <v>19</v>
      </c>
      <c r="U1051" s="11">
        <v>72</v>
      </c>
      <c r="V1051" s="11" t="s">
        <v>48</v>
      </c>
      <c r="W1051" s="12">
        <v>1.65</v>
      </c>
      <c r="X1051" s="12">
        <f t="shared" si="195"/>
        <v>1.35</v>
      </c>
      <c r="Y1051" s="13"/>
      <c r="Z1051" s="7">
        <f t="shared" si="198"/>
        <v>0</v>
      </c>
      <c r="AA1051">
        <f t="shared" si="199"/>
        <v>5</v>
      </c>
      <c r="AB1051">
        <f t="shared" si="200"/>
        <v>10</v>
      </c>
      <c r="AC1051">
        <f t="shared" si="201"/>
        <v>0</v>
      </c>
      <c r="AD1051" s="7">
        <f t="shared" si="202"/>
        <v>65</v>
      </c>
      <c r="AE1051" s="7" t="str">
        <f t="shared" si="203"/>
        <v>HT Under 1.5 Goals</v>
      </c>
      <c r="AF1051" s="14"/>
      <c r="AG1051" s="14" t="str">
        <f t="shared" si="204"/>
        <v>HT Under 1.5 Goals</v>
      </c>
      <c r="AH1051" s="14" t="str">
        <f t="shared" si="205"/>
        <v>WON</v>
      </c>
      <c r="AI1051" s="14"/>
      <c r="AJ1051" s="14" t="str">
        <f t="shared" si="196"/>
        <v>WON</v>
      </c>
      <c r="AL1051" s="7" t="str">
        <f t="shared" si="206"/>
        <v>…</v>
      </c>
      <c r="AM1051" s="21">
        <f t="shared" si="197"/>
        <v>54.4</v>
      </c>
    </row>
    <row r="1052" spans="3:39">
      <c r="C1052" t="s">
        <v>11</v>
      </c>
      <c r="D1052" s="10" t="s">
        <v>394</v>
      </c>
      <c r="E1052" s="6" t="s">
        <v>115</v>
      </c>
      <c r="F1052" s="10" t="s">
        <v>557</v>
      </c>
      <c r="G1052" s="7" t="s">
        <v>4</v>
      </c>
      <c r="H1052" s="10" t="s">
        <v>1063</v>
      </c>
      <c r="I1052" s="7">
        <v>29</v>
      </c>
      <c r="J1052" s="7">
        <v>48</v>
      </c>
      <c r="K1052" s="7">
        <v>23</v>
      </c>
      <c r="L1052" s="7" t="s">
        <v>16</v>
      </c>
      <c r="M1052" s="7">
        <v>1</v>
      </c>
      <c r="N1052" s="7">
        <v>6</v>
      </c>
      <c r="O1052" s="6" t="s">
        <v>69</v>
      </c>
      <c r="P1052" s="6" t="s">
        <v>96</v>
      </c>
      <c r="Q1052" s="7">
        <v>48</v>
      </c>
      <c r="R1052" s="7" t="b">
        <v>1</v>
      </c>
      <c r="S1052" s="7" t="s">
        <v>19</v>
      </c>
      <c r="T1052" s="7" t="b">
        <v>1</v>
      </c>
      <c r="U1052" s="11">
        <v>43</v>
      </c>
      <c r="V1052" s="11" t="s">
        <v>48</v>
      </c>
      <c r="W1052" s="12">
        <v>1.65</v>
      </c>
      <c r="X1052" s="12">
        <f t="shared" si="195"/>
        <v>1.35</v>
      </c>
      <c r="Y1052" s="13"/>
      <c r="Z1052" s="7">
        <f t="shared" si="198"/>
        <v>0</v>
      </c>
      <c r="AA1052">
        <f t="shared" si="199"/>
        <v>10</v>
      </c>
      <c r="AB1052">
        <f t="shared" si="200"/>
        <v>0</v>
      </c>
      <c r="AC1052">
        <f t="shared" si="201"/>
        <v>0</v>
      </c>
      <c r="AD1052" s="7">
        <f t="shared" si="202"/>
        <v>60</v>
      </c>
      <c r="AE1052" s="7" t="str">
        <f t="shared" si="203"/>
        <v>HT Under 1.5 Goals</v>
      </c>
      <c r="AF1052" s="14"/>
      <c r="AG1052" s="14" t="str">
        <f t="shared" si="204"/>
        <v>HT Over 0.5 Goals</v>
      </c>
      <c r="AH1052" s="14" t="str">
        <f t="shared" si="205"/>
        <v>LOST</v>
      </c>
      <c r="AI1052" s="14"/>
      <c r="AJ1052" s="14" t="str">
        <f t="shared" si="196"/>
        <v>LOST</v>
      </c>
      <c r="AL1052" s="7" t="str">
        <f t="shared" si="206"/>
        <v>…</v>
      </c>
      <c r="AM1052" s="21">
        <f t="shared" si="197"/>
        <v>49</v>
      </c>
    </row>
    <row r="1053" spans="3:39">
      <c r="D1053" s="10" t="s">
        <v>545</v>
      </c>
      <c r="E1053" s="6" t="s">
        <v>115</v>
      </c>
      <c r="F1053" s="10" t="s">
        <v>1129</v>
      </c>
      <c r="G1053" s="7" t="s">
        <v>4</v>
      </c>
      <c r="H1053" s="10" t="s">
        <v>548</v>
      </c>
      <c r="I1053" s="7">
        <v>30</v>
      </c>
      <c r="J1053" s="7">
        <v>58</v>
      </c>
      <c r="K1053" s="7">
        <v>12</v>
      </c>
      <c r="L1053" s="7" t="s">
        <v>16</v>
      </c>
      <c r="M1053" s="7">
        <v>1</v>
      </c>
      <c r="N1053" s="7">
        <v>18</v>
      </c>
      <c r="O1053" s="6" t="s">
        <v>75</v>
      </c>
      <c r="P1053" s="6" t="s">
        <v>297</v>
      </c>
      <c r="Q1053" s="7" t="b">
        <v>1</v>
      </c>
      <c r="R1053" s="7" t="b">
        <v>1</v>
      </c>
      <c r="S1053" s="7" t="s">
        <v>19</v>
      </c>
      <c r="T1053" s="7" t="s">
        <v>19</v>
      </c>
      <c r="U1053" s="11">
        <v>60</v>
      </c>
      <c r="V1053" s="11" t="s">
        <v>42</v>
      </c>
      <c r="W1053" s="12">
        <v>1.65</v>
      </c>
      <c r="X1053" s="12">
        <f t="shared" si="195"/>
        <v>1.35</v>
      </c>
      <c r="Y1053" s="13"/>
      <c r="Z1053" s="7">
        <f t="shared" si="198"/>
        <v>10</v>
      </c>
      <c r="AA1053">
        <f t="shared" si="199"/>
        <v>0</v>
      </c>
      <c r="AB1053">
        <f t="shared" si="200"/>
        <v>5</v>
      </c>
      <c r="AC1053">
        <f t="shared" si="201"/>
        <v>5</v>
      </c>
      <c r="AD1053" s="7">
        <f t="shared" si="202"/>
        <v>70</v>
      </c>
      <c r="AE1053" s="7" t="str">
        <f t="shared" si="203"/>
        <v>HT Under 1.5 Goals</v>
      </c>
      <c r="AF1053" s="14"/>
      <c r="AG1053" s="14" t="str">
        <f t="shared" si="204"/>
        <v>HT Over 0.5 Goals</v>
      </c>
      <c r="AH1053" s="14" t="str">
        <f t="shared" si="205"/>
        <v>LOST</v>
      </c>
      <c r="AI1053" s="14"/>
      <c r="AJ1053" s="14" t="str">
        <f t="shared" si="196"/>
        <v>LOST</v>
      </c>
      <c r="AL1053" s="7" t="str">
        <f t="shared" si="206"/>
        <v>…</v>
      </c>
      <c r="AM1053" s="21">
        <f t="shared" si="197"/>
        <v>70.125</v>
      </c>
    </row>
    <row r="1054" spans="3:39">
      <c r="D1054" s="10" t="s">
        <v>409</v>
      </c>
      <c r="E1054" s="6" t="s">
        <v>115</v>
      </c>
      <c r="F1054" s="10" t="s">
        <v>784</v>
      </c>
      <c r="G1054" s="7" t="s">
        <v>4</v>
      </c>
      <c r="H1054" s="10" t="s">
        <v>410</v>
      </c>
      <c r="I1054" s="7">
        <v>15</v>
      </c>
      <c r="J1054" s="7">
        <v>46</v>
      </c>
      <c r="K1054" s="7">
        <v>39</v>
      </c>
      <c r="L1054" s="7" t="s">
        <v>16</v>
      </c>
      <c r="M1054" s="7" t="s">
        <v>16</v>
      </c>
      <c r="N1054" s="7">
        <v>24</v>
      </c>
      <c r="O1054" s="6" t="s">
        <v>96</v>
      </c>
      <c r="P1054" s="6" t="s">
        <v>299</v>
      </c>
      <c r="Q1054" s="7">
        <v>46</v>
      </c>
      <c r="R1054" s="7" t="b">
        <v>1</v>
      </c>
      <c r="S1054" s="7" t="b">
        <v>1</v>
      </c>
      <c r="T1054" s="7" t="s">
        <v>19</v>
      </c>
      <c r="U1054" s="11">
        <v>60</v>
      </c>
      <c r="V1054" s="11" t="s">
        <v>20</v>
      </c>
      <c r="W1054" s="12">
        <v>1.45</v>
      </c>
      <c r="X1054" s="12">
        <f t="shared" si="195"/>
        <v>1.25</v>
      </c>
      <c r="Y1054" s="13"/>
      <c r="Z1054" s="7">
        <f t="shared" si="198"/>
        <v>0</v>
      </c>
      <c r="AA1054">
        <f t="shared" si="199"/>
        <v>0</v>
      </c>
      <c r="AB1054">
        <f t="shared" si="200"/>
        <v>5</v>
      </c>
      <c r="AC1054">
        <f t="shared" si="201"/>
        <v>10</v>
      </c>
      <c r="AD1054" s="7">
        <f t="shared" si="202"/>
        <v>65</v>
      </c>
      <c r="AE1054" s="7" t="str">
        <f t="shared" si="203"/>
        <v>HT Under 1.5 Goals</v>
      </c>
      <c r="AF1054" s="14"/>
      <c r="AG1054" s="14" t="str">
        <f t="shared" si="204"/>
        <v>HT Over 0.5 Goals</v>
      </c>
      <c r="AH1054" s="14" t="str">
        <f t="shared" si="205"/>
        <v>LOST</v>
      </c>
      <c r="AI1054" s="14"/>
      <c r="AJ1054" s="14" t="str">
        <f t="shared" si="196"/>
        <v>LOST</v>
      </c>
      <c r="AL1054" s="7" t="str">
        <f t="shared" si="206"/>
        <v>…</v>
      </c>
      <c r="AM1054" s="21">
        <f t="shared" si="197"/>
        <v>57</v>
      </c>
    </row>
    <row r="1055" spans="3:39">
      <c r="D1055" s="10" t="s">
        <v>76</v>
      </c>
      <c r="E1055" s="6" t="s">
        <v>115</v>
      </c>
      <c r="F1055" s="10" t="s">
        <v>803</v>
      </c>
      <c r="G1055" s="7" t="s">
        <v>4</v>
      </c>
      <c r="H1055" s="10" t="s">
        <v>843</v>
      </c>
      <c r="I1055" s="7">
        <v>38</v>
      </c>
      <c r="J1055" s="7">
        <v>43</v>
      </c>
      <c r="K1055" s="7">
        <v>20</v>
      </c>
      <c r="L1055" s="7" t="s">
        <v>16</v>
      </c>
      <c r="M1055" s="7">
        <v>1</v>
      </c>
      <c r="N1055" s="7">
        <v>18</v>
      </c>
      <c r="O1055" s="6" t="s">
        <v>75</v>
      </c>
      <c r="P1055" s="6" t="s">
        <v>301</v>
      </c>
      <c r="Q1055" s="7">
        <v>43</v>
      </c>
      <c r="R1055" s="7" t="b">
        <v>1</v>
      </c>
      <c r="S1055" s="7" t="s">
        <v>19</v>
      </c>
      <c r="T1055" s="7" t="s">
        <v>19</v>
      </c>
      <c r="U1055" s="11">
        <v>40</v>
      </c>
      <c r="V1055" s="11" t="s">
        <v>48</v>
      </c>
      <c r="W1055" s="12">
        <v>1.55</v>
      </c>
      <c r="X1055" s="12">
        <f t="shared" si="195"/>
        <v>1.3</v>
      </c>
      <c r="Y1055" s="13"/>
      <c r="Z1055" s="7">
        <f t="shared" si="198"/>
        <v>0</v>
      </c>
      <c r="AA1055">
        <f t="shared" si="199"/>
        <v>0</v>
      </c>
      <c r="AB1055">
        <f t="shared" si="200"/>
        <v>0</v>
      </c>
      <c r="AC1055">
        <f t="shared" si="201"/>
        <v>0</v>
      </c>
      <c r="AD1055" s="7">
        <f t="shared" si="202"/>
        <v>50</v>
      </c>
      <c r="AE1055" s="7" t="str">
        <f t="shared" si="203"/>
        <v>HT Over 0.5 Goals</v>
      </c>
      <c r="AF1055" s="14"/>
      <c r="AG1055" s="14" t="str">
        <f t="shared" si="204"/>
        <v>HT Over 0.5 Goals</v>
      </c>
      <c r="AH1055" s="14" t="str">
        <f t="shared" si="205"/>
        <v>WON</v>
      </c>
      <c r="AI1055" s="14"/>
      <c r="AJ1055" s="14" t="str">
        <f t="shared" si="196"/>
        <v>WON</v>
      </c>
      <c r="AL1055" s="7" t="str">
        <f t="shared" si="206"/>
        <v>…</v>
      </c>
      <c r="AM1055" s="21">
        <f t="shared" si="197"/>
        <v>40</v>
      </c>
    </row>
    <row r="1056" spans="3:39">
      <c r="C1056" t="s">
        <v>11</v>
      </c>
      <c r="D1056" s="10" t="s">
        <v>124</v>
      </c>
      <c r="E1056" s="6" t="s">
        <v>115</v>
      </c>
      <c r="F1056" s="10" t="s">
        <v>878</v>
      </c>
      <c r="G1056" s="7" t="s">
        <v>4</v>
      </c>
      <c r="H1056" s="10" t="s">
        <v>1174</v>
      </c>
      <c r="I1056" s="7">
        <v>27</v>
      </c>
      <c r="J1056" s="7">
        <v>57</v>
      </c>
      <c r="K1056" s="7">
        <v>16</v>
      </c>
      <c r="L1056" s="7" t="s">
        <v>16</v>
      </c>
      <c r="M1056" s="7" t="s">
        <v>16</v>
      </c>
      <c r="N1056" s="7">
        <v>11</v>
      </c>
      <c r="O1056" s="6" t="s">
        <v>47</v>
      </c>
      <c r="P1056" s="6" t="s">
        <v>96</v>
      </c>
      <c r="Q1056" s="7" t="b">
        <v>1</v>
      </c>
      <c r="R1056" s="7" t="b">
        <v>1</v>
      </c>
      <c r="S1056" s="7" t="b">
        <v>1</v>
      </c>
      <c r="T1056" s="7" t="s">
        <v>19</v>
      </c>
      <c r="U1056" s="11">
        <v>67</v>
      </c>
      <c r="V1056" s="11" t="s">
        <v>48</v>
      </c>
      <c r="W1056" s="12">
        <v>1.5</v>
      </c>
      <c r="X1056" s="12">
        <f t="shared" si="195"/>
        <v>1.3</v>
      </c>
      <c r="Y1056" s="13"/>
      <c r="Z1056" s="7">
        <f t="shared" si="198"/>
        <v>10</v>
      </c>
      <c r="AA1056">
        <f t="shared" si="199"/>
        <v>5</v>
      </c>
      <c r="AB1056">
        <f t="shared" si="200"/>
        <v>10</v>
      </c>
      <c r="AC1056">
        <f t="shared" si="201"/>
        <v>0</v>
      </c>
      <c r="AD1056" s="7">
        <f t="shared" si="202"/>
        <v>75</v>
      </c>
      <c r="AE1056" s="7" t="str">
        <f t="shared" si="203"/>
        <v>HT Under 1.5 Goals</v>
      </c>
      <c r="AF1056" s="14"/>
      <c r="AG1056" s="14" t="str">
        <f t="shared" si="204"/>
        <v>HT Under 1.5 Goals</v>
      </c>
      <c r="AH1056" s="14" t="str">
        <f t="shared" si="205"/>
        <v>WON</v>
      </c>
      <c r="AI1056" s="14"/>
      <c r="AJ1056" s="14" t="str">
        <f t="shared" si="196"/>
        <v>WON</v>
      </c>
      <c r="AL1056" s="7" t="str">
        <f t="shared" si="206"/>
        <v>…</v>
      </c>
      <c r="AM1056" s="21">
        <f t="shared" si="197"/>
        <v>80.212500000000006</v>
      </c>
    </row>
    <row r="1057" spans="3:39">
      <c r="C1057" t="s">
        <v>11</v>
      </c>
      <c r="D1057" s="10" t="s">
        <v>38</v>
      </c>
      <c r="E1057" s="6" t="s">
        <v>115</v>
      </c>
      <c r="F1057" s="10" t="s">
        <v>224</v>
      </c>
      <c r="G1057" s="7" t="s">
        <v>4</v>
      </c>
      <c r="H1057" s="10" t="s">
        <v>1109</v>
      </c>
      <c r="I1057" s="7">
        <v>28</v>
      </c>
      <c r="J1057" s="7">
        <v>56</v>
      </c>
      <c r="K1057" s="7">
        <v>16</v>
      </c>
      <c r="L1057" s="7" t="s">
        <v>16</v>
      </c>
      <c r="M1057" s="7">
        <v>1</v>
      </c>
      <c r="N1057" s="7">
        <v>12</v>
      </c>
      <c r="O1057" s="6" t="s">
        <v>61</v>
      </c>
      <c r="P1057" s="6" t="s">
        <v>96</v>
      </c>
      <c r="Q1057" s="7" t="b">
        <v>1</v>
      </c>
      <c r="R1057" s="7" t="b">
        <v>1</v>
      </c>
      <c r="S1057" s="7" t="s">
        <v>19</v>
      </c>
      <c r="T1057" s="7" t="s">
        <v>19</v>
      </c>
      <c r="U1057" s="11">
        <v>72</v>
      </c>
      <c r="V1057" s="11" t="s">
        <v>42</v>
      </c>
      <c r="W1057" s="12">
        <v>1.6</v>
      </c>
      <c r="X1057" s="12">
        <f t="shared" si="195"/>
        <v>1.3</v>
      </c>
      <c r="Y1057" s="13"/>
      <c r="Z1057" s="7">
        <f t="shared" si="198"/>
        <v>10</v>
      </c>
      <c r="AA1057">
        <f t="shared" si="199"/>
        <v>5</v>
      </c>
      <c r="AB1057">
        <f t="shared" si="200"/>
        <v>10</v>
      </c>
      <c r="AC1057">
        <f t="shared" si="201"/>
        <v>5</v>
      </c>
      <c r="AD1057" s="7">
        <f t="shared" si="202"/>
        <v>80</v>
      </c>
      <c r="AE1057" s="7" t="str">
        <f t="shared" si="203"/>
        <v>HT Under 1.5 Goals</v>
      </c>
      <c r="AF1057" s="14"/>
      <c r="AG1057" s="14" t="str">
        <f t="shared" si="204"/>
        <v>HT Over 0.5 Goals</v>
      </c>
      <c r="AH1057" s="14" t="str">
        <f t="shared" si="205"/>
        <v>LOST</v>
      </c>
      <c r="AI1057" s="14"/>
      <c r="AJ1057" s="14" t="str">
        <f t="shared" si="196"/>
        <v>LOST</v>
      </c>
      <c r="AL1057" s="7" t="str">
        <f t="shared" si="206"/>
        <v>…</v>
      </c>
      <c r="AM1057" s="21">
        <f t="shared" si="197"/>
        <v>74.900000000000006</v>
      </c>
    </row>
    <row r="1058" spans="3:39">
      <c r="C1058" t="s">
        <v>11</v>
      </c>
      <c r="D1058" s="10" t="s">
        <v>107</v>
      </c>
      <c r="E1058" s="6" t="s">
        <v>115</v>
      </c>
      <c r="F1058" s="10" t="s">
        <v>130</v>
      </c>
      <c r="G1058" s="7" t="s">
        <v>4</v>
      </c>
      <c r="H1058" s="10" t="s">
        <v>943</v>
      </c>
      <c r="I1058" s="7">
        <v>27</v>
      </c>
      <c r="J1058" s="7">
        <v>49</v>
      </c>
      <c r="K1058" s="7">
        <v>25</v>
      </c>
      <c r="L1058" s="7" t="s">
        <v>16</v>
      </c>
      <c r="M1058" s="7" t="s">
        <v>16</v>
      </c>
      <c r="N1058" s="7">
        <v>2</v>
      </c>
      <c r="O1058" s="6" t="s">
        <v>47</v>
      </c>
      <c r="P1058" s="6" t="s">
        <v>33</v>
      </c>
      <c r="Q1058" s="7">
        <v>49</v>
      </c>
      <c r="R1058" s="7" t="b">
        <v>1</v>
      </c>
      <c r="S1058" s="7" t="b">
        <v>1</v>
      </c>
      <c r="T1058" s="7" t="b">
        <v>1</v>
      </c>
      <c r="U1058" s="11">
        <v>49</v>
      </c>
      <c r="V1058" s="11" t="s">
        <v>48</v>
      </c>
      <c r="W1058" s="12">
        <v>1.55</v>
      </c>
      <c r="X1058" s="12">
        <f t="shared" si="195"/>
        <v>1.3</v>
      </c>
      <c r="Y1058" s="13"/>
      <c r="Z1058" s="7">
        <f t="shared" si="198"/>
        <v>0</v>
      </c>
      <c r="AA1058">
        <f t="shared" si="199"/>
        <v>10</v>
      </c>
      <c r="AB1058">
        <f t="shared" si="200"/>
        <v>5</v>
      </c>
      <c r="AC1058">
        <f t="shared" si="201"/>
        <v>0</v>
      </c>
      <c r="AD1058" s="7">
        <f t="shared" si="202"/>
        <v>65</v>
      </c>
      <c r="AE1058" s="7" t="str">
        <f t="shared" si="203"/>
        <v>HT Under 1.5 Goals</v>
      </c>
      <c r="AF1058" s="14"/>
      <c r="AG1058" s="14" t="str">
        <f t="shared" si="204"/>
        <v>HT Under 1.5 Goals</v>
      </c>
      <c r="AH1058" s="14" t="str">
        <f t="shared" si="205"/>
        <v>WON</v>
      </c>
      <c r="AI1058" s="14"/>
      <c r="AJ1058" s="14" t="str">
        <f t="shared" si="196"/>
        <v>WON</v>
      </c>
      <c r="AL1058" s="7" t="str">
        <f t="shared" si="206"/>
        <v>…</v>
      </c>
      <c r="AM1058" s="21">
        <f t="shared" si="197"/>
        <v>58</v>
      </c>
    </row>
    <row r="1059" spans="3:39">
      <c r="C1059" t="s">
        <v>11</v>
      </c>
      <c r="D1059" s="10" t="s">
        <v>107</v>
      </c>
      <c r="E1059" s="6" t="s">
        <v>115</v>
      </c>
      <c r="F1059" s="10" t="s">
        <v>1252</v>
      </c>
      <c r="G1059" s="7" t="s">
        <v>4</v>
      </c>
      <c r="H1059" s="10" t="s">
        <v>779</v>
      </c>
      <c r="I1059" s="7">
        <v>24</v>
      </c>
      <c r="J1059" s="7">
        <v>44</v>
      </c>
      <c r="K1059" s="7">
        <v>32</v>
      </c>
      <c r="L1059" s="7" t="s">
        <v>16</v>
      </c>
      <c r="M1059" s="7" t="s">
        <v>16</v>
      </c>
      <c r="N1059" s="7">
        <v>8</v>
      </c>
      <c r="O1059" s="6" t="s">
        <v>120</v>
      </c>
      <c r="P1059" s="6" t="s">
        <v>298</v>
      </c>
      <c r="Q1059" s="7">
        <v>44</v>
      </c>
      <c r="R1059" s="7" t="b">
        <v>1</v>
      </c>
      <c r="S1059" s="7" t="b">
        <v>1</v>
      </c>
      <c r="T1059" s="7" t="s">
        <v>19</v>
      </c>
      <c r="U1059" s="11">
        <v>36</v>
      </c>
      <c r="V1059" s="11" t="s">
        <v>20</v>
      </c>
      <c r="W1059" s="12">
        <v>1.6</v>
      </c>
      <c r="X1059" s="12">
        <f t="shared" si="195"/>
        <v>1.3</v>
      </c>
      <c r="Y1059" s="13"/>
      <c r="Z1059" s="7">
        <f t="shared" si="198"/>
        <v>0</v>
      </c>
      <c r="AA1059">
        <f t="shared" si="199"/>
        <v>5</v>
      </c>
      <c r="AB1059">
        <f t="shared" si="200"/>
        <v>0</v>
      </c>
      <c r="AC1059">
        <f t="shared" si="201"/>
        <v>10</v>
      </c>
      <c r="AD1059" s="7">
        <f t="shared" si="202"/>
        <v>65</v>
      </c>
      <c r="AE1059" s="7" t="str">
        <f t="shared" si="203"/>
        <v>HT Under 1.5 Goals</v>
      </c>
      <c r="AF1059" s="14"/>
      <c r="AG1059" s="14" t="str">
        <f t="shared" si="204"/>
        <v>HT Under 1.5 Goals</v>
      </c>
      <c r="AH1059" s="14" t="str">
        <f t="shared" si="205"/>
        <v>WON</v>
      </c>
      <c r="AI1059" s="14"/>
      <c r="AJ1059" s="14" t="str">
        <f t="shared" si="196"/>
        <v>WON</v>
      </c>
      <c r="AL1059" s="7" t="str">
        <f t="shared" si="206"/>
        <v>…</v>
      </c>
      <c r="AM1059" s="21">
        <f t="shared" si="197"/>
        <v>52</v>
      </c>
    </row>
    <row r="1060" spans="3:39">
      <c r="D1060" s="10" t="s">
        <v>493</v>
      </c>
      <c r="E1060" s="6" t="s">
        <v>115</v>
      </c>
      <c r="F1060" s="10" t="s">
        <v>495</v>
      </c>
      <c r="G1060" s="7" t="s">
        <v>4</v>
      </c>
      <c r="H1060" s="10" t="s">
        <v>1253</v>
      </c>
      <c r="I1060" s="7">
        <v>10</v>
      </c>
      <c r="J1060" s="7">
        <v>58</v>
      </c>
      <c r="K1060" s="7">
        <v>32</v>
      </c>
      <c r="L1060" s="7" t="s">
        <v>16</v>
      </c>
      <c r="M1060" s="7" t="s">
        <v>16</v>
      </c>
      <c r="N1060" s="7">
        <v>22</v>
      </c>
      <c r="O1060" s="6" t="s">
        <v>298</v>
      </c>
      <c r="P1060" s="6" t="s">
        <v>879</v>
      </c>
      <c r="Q1060" s="7" t="b">
        <v>1</v>
      </c>
      <c r="R1060" s="7" t="b">
        <v>1</v>
      </c>
      <c r="S1060" s="7" t="b">
        <v>1</v>
      </c>
      <c r="T1060" s="7" t="s">
        <v>19</v>
      </c>
      <c r="U1060" s="11">
        <v>45</v>
      </c>
      <c r="V1060" s="11" t="s">
        <v>48</v>
      </c>
      <c r="W1060" s="12">
        <v>2.2000000000000002</v>
      </c>
      <c r="X1060" s="12">
        <f t="shared" si="195"/>
        <v>1.65</v>
      </c>
      <c r="Y1060" s="13"/>
      <c r="Z1060" s="7">
        <f t="shared" si="198"/>
        <v>10</v>
      </c>
      <c r="AA1060">
        <f t="shared" si="199"/>
        <v>0</v>
      </c>
      <c r="AB1060">
        <f t="shared" si="200"/>
        <v>0</v>
      </c>
      <c r="AC1060">
        <f t="shared" si="201"/>
        <v>0</v>
      </c>
      <c r="AD1060" s="7">
        <f t="shared" si="202"/>
        <v>60</v>
      </c>
      <c r="AE1060" s="7" t="str">
        <f t="shared" si="203"/>
        <v>HT Under 1.5 Goals</v>
      </c>
      <c r="AF1060" s="14"/>
      <c r="AG1060" s="14" t="str">
        <f t="shared" si="204"/>
        <v>HT Over 0.5 Goals</v>
      </c>
      <c r="AH1060" s="14" t="str">
        <f t="shared" si="205"/>
        <v>LOST</v>
      </c>
      <c r="AI1060" s="14"/>
      <c r="AJ1060" s="14" t="str">
        <f t="shared" si="196"/>
        <v>LOST</v>
      </c>
      <c r="AL1060" s="7" t="str">
        <f t="shared" si="206"/>
        <v>…</v>
      </c>
      <c r="AM1060" s="21">
        <f t="shared" si="197"/>
        <v>63.125</v>
      </c>
    </row>
    <row r="1061" spans="3:39">
      <c r="C1061" t="s">
        <v>11</v>
      </c>
      <c r="D1061" s="10" t="s">
        <v>257</v>
      </c>
      <c r="E1061" s="6" t="s">
        <v>115</v>
      </c>
      <c r="F1061" s="10" t="s">
        <v>727</v>
      </c>
      <c r="G1061" s="7" t="s">
        <v>4</v>
      </c>
      <c r="H1061" s="10" t="s">
        <v>437</v>
      </c>
      <c r="I1061" s="7">
        <v>12</v>
      </c>
      <c r="J1061" s="7">
        <v>64</v>
      </c>
      <c r="K1061" s="7">
        <v>24</v>
      </c>
      <c r="L1061" s="7" t="s">
        <v>16</v>
      </c>
      <c r="M1061" s="7" t="s">
        <v>16</v>
      </c>
      <c r="N1061" s="7">
        <v>12</v>
      </c>
      <c r="O1061" s="6" t="s">
        <v>18</v>
      </c>
      <c r="P1061" s="6" t="s">
        <v>230</v>
      </c>
      <c r="Q1061" s="7" t="b">
        <v>1</v>
      </c>
      <c r="R1061" s="7" t="b">
        <v>1</v>
      </c>
      <c r="S1061" s="7" t="b">
        <v>1</v>
      </c>
      <c r="T1061" s="7" t="s">
        <v>19</v>
      </c>
      <c r="U1061" s="11">
        <v>70</v>
      </c>
      <c r="V1061" s="11" t="s">
        <v>20</v>
      </c>
      <c r="W1061" s="12">
        <v>1.5</v>
      </c>
      <c r="X1061" s="12">
        <f t="shared" si="195"/>
        <v>1.3</v>
      </c>
      <c r="Y1061" s="13"/>
      <c r="Z1061" s="7">
        <f t="shared" si="198"/>
        <v>10</v>
      </c>
      <c r="AA1061">
        <f t="shared" si="199"/>
        <v>5</v>
      </c>
      <c r="AB1061">
        <f t="shared" si="200"/>
        <v>10</v>
      </c>
      <c r="AC1061">
        <f t="shared" si="201"/>
        <v>10</v>
      </c>
      <c r="AD1061" s="7">
        <f t="shared" si="202"/>
        <v>85</v>
      </c>
      <c r="AE1061" s="7" t="str">
        <f t="shared" si="203"/>
        <v>HT Under 1.5 Goals</v>
      </c>
      <c r="AF1061" s="14"/>
      <c r="AG1061" s="14" t="str">
        <f t="shared" si="204"/>
        <v>HT Over 0.5 Goals</v>
      </c>
      <c r="AH1061" s="14" t="str">
        <f t="shared" si="205"/>
        <v>?</v>
      </c>
      <c r="AI1061" s="14"/>
      <c r="AJ1061" s="14" t="str">
        <f t="shared" si="196"/>
        <v>?</v>
      </c>
      <c r="AL1061" s="7" t="str">
        <f t="shared" si="206"/>
        <v>…</v>
      </c>
      <c r="AM1061" s="21">
        <f t="shared" si="197"/>
        <v>82</v>
      </c>
    </row>
    <row r="1062" spans="3:39">
      <c r="C1062" t="s">
        <v>11</v>
      </c>
      <c r="D1062" s="10" t="s">
        <v>231</v>
      </c>
      <c r="E1062" s="6" t="s">
        <v>240</v>
      </c>
      <c r="F1062" s="10" t="s">
        <v>660</v>
      </c>
      <c r="G1062" s="7" t="s">
        <v>4</v>
      </c>
      <c r="H1062" s="10" t="s">
        <v>662</v>
      </c>
      <c r="I1062" s="7">
        <v>24</v>
      </c>
      <c r="J1062" s="7">
        <v>59</v>
      </c>
      <c r="K1062" s="7">
        <v>17</v>
      </c>
      <c r="L1062" s="7" t="s">
        <v>16</v>
      </c>
      <c r="M1062" s="7" t="s">
        <v>16</v>
      </c>
      <c r="N1062" s="7">
        <v>7</v>
      </c>
      <c r="O1062" s="6" t="s">
        <v>454</v>
      </c>
      <c r="P1062" s="6" t="s">
        <v>1195</v>
      </c>
      <c r="Q1062" s="7" t="b">
        <v>1</v>
      </c>
      <c r="R1062" s="7" t="b">
        <v>1</v>
      </c>
      <c r="S1062" s="7" t="b">
        <v>1</v>
      </c>
      <c r="T1062" s="7" t="s">
        <v>19</v>
      </c>
      <c r="U1062" s="11">
        <v>52</v>
      </c>
      <c r="V1062" s="11" t="s">
        <v>42</v>
      </c>
      <c r="W1062" s="12">
        <v>1.5</v>
      </c>
      <c r="X1062" s="12">
        <f t="shared" si="195"/>
        <v>1.3</v>
      </c>
      <c r="Y1062" s="13"/>
      <c r="Z1062" s="7">
        <f t="shared" si="198"/>
        <v>10</v>
      </c>
      <c r="AA1062">
        <f t="shared" si="199"/>
        <v>10</v>
      </c>
      <c r="AB1062">
        <f t="shared" si="200"/>
        <v>5</v>
      </c>
      <c r="AC1062">
        <f t="shared" si="201"/>
        <v>5</v>
      </c>
      <c r="AD1062" s="7">
        <f t="shared" si="202"/>
        <v>80</v>
      </c>
      <c r="AE1062" s="7" t="str">
        <f t="shared" si="203"/>
        <v>HT Under 1.5 Goals</v>
      </c>
      <c r="AF1062" s="14"/>
      <c r="AG1062" s="14" t="str">
        <f t="shared" si="204"/>
        <v>HT Over 0.5 Goals</v>
      </c>
      <c r="AH1062" s="14" t="str">
        <f t="shared" si="205"/>
        <v>LOST</v>
      </c>
      <c r="AI1062" s="14"/>
      <c r="AJ1062" s="14" t="str">
        <f t="shared" si="196"/>
        <v>LOST</v>
      </c>
      <c r="AL1062" s="7" t="str">
        <f t="shared" si="206"/>
        <v>Prime</v>
      </c>
      <c r="AM1062" s="21">
        <f t="shared" si="197"/>
        <v>81.837500000000006</v>
      </c>
    </row>
    <row r="1063" spans="3:39">
      <c r="C1063" t="s">
        <v>11</v>
      </c>
      <c r="D1063" s="10" t="s">
        <v>231</v>
      </c>
      <c r="E1063" s="6" t="s">
        <v>240</v>
      </c>
      <c r="F1063" s="10" t="s">
        <v>945</v>
      </c>
      <c r="G1063" s="7" t="s">
        <v>4</v>
      </c>
      <c r="H1063" s="10" t="s">
        <v>689</v>
      </c>
      <c r="I1063" s="7">
        <v>21</v>
      </c>
      <c r="J1063" s="7">
        <v>61</v>
      </c>
      <c r="K1063" s="7">
        <v>18</v>
      </c>
      <c r="L1063" s="7" t="s">
        <v>16</v>
      </c>
      <c r="M1063" s="7">
        <v>2</v>
      </c>
      <c r="N1063" s="7">
        <v>3</v>
      </c>
      <c r="O1063" s="6" t="s">
        <v>24</v>
      </c>
      <c r="P1063" s="6" t="s">
        <v>69</v>
      </c>
      <c r="Q1063" s="7" t="b">
        <v>1</v>
      </c>
      <c r="R1063" s="7" t="b">
        <v>1</v>
      </c>
      <c r="S1063" s="7" t="s">
        <v>19</v>
      </c>
      <c r="T1063" s="7" t="b">
        <v>1</v>
      </c>
      <c r="U1063" s="11">
        <v>45</v>
      </c>
      <c r="V1063" s="11" t="s">
        <v>42</v>
      </c>
      <c r="W1063" s="12">
        <v>1.55</v>
      </c>
      <c r="X1063" s="12">
        <f t="shared" si="195"/>
        <v>1.3</v>
      </c>
      <c r="Y1063" s="13"/>
      <c r="Z1063" s="7">
        <f t="shared" si="198"/>
        <v>10</v>
      </c>
      <c r="AA1063">
        <f t="shared" si="199"/>
        <v>10</v>
      </c>
      <c r="AB1063">
        <f t="shared" si="200"/>
        <v>0</v>
      </c>
      <c r="AC1063">
        <f t="shared" si="201"/>
        <v>5</v>
      </c>
      <c r="AD1063" s="7">
        <f t="shared" si="202"/>
        <v>75</v>
      </c>
      <c r="AE1063" s="7" t="str">
        <f t="shared" si="203"/>
        <v>HT Under 1.5 Goals</v>
      </c>
      <c r="AF1063" s="14"/>
      <c r="AG1063" s="14" t="str">
        <f t="shared" si="204"/>
        <v>HT Under 1.5 Goals</v>
      </c>
      <c r="AH1063" s="14" t="str">
        <f t="shared" si="205"/>
        <v>WON</v>
      </c>
      <c r="AI1063" s="14"/>
      <c r="AJ1063" s="14" t="str">
        <f t="shared" si="196"/>
        <v>WON</v>
      </c>
      <c r="AL1063" s="7" t="str">
        <f t="shared" si="206"/>
        <v>Prime</v>
      </c>
      <c r="AM1063" s="21">
        <f t="shared" si="197"/>
        <v>71.0625</v>
      </c>
    </row>
    <row r="1064" spans="3:39">
      <c r="C1064" t="s">
        <v>11</v>
      </c>
      <c r="D1064" s="10" t="s">
        <v>231</v>
      </c>
      <c r="E1064" s="6" t="s">
        <v>240</v>
      </c>
      <c r="F1064" s="10" t="s">
        <v>757</v>
      </c>
      <c r="G1064" s="7" t="s">
        <v>4</v>
      </c>
      <c r="H1064" s="10" t="s">
        <v>915</v>
      </c>
      <c r="I1064" s="7">
        <v>23</v>
      </c>
      <c r="J1064" s="7">
        <v>60</v>
      </c>
      <c r="K1064" s="7">
        <v>17</v>
      </c>
      <c r="L1064" s="7" t="s">
        <v>16</v>
      </c>
      <c r="M1064" s="7" t="s">
        <v>16</v>
      </c>
      <c r="N1064" s="7">
        <v>6</v>
      </c>
      <c r="O1064" s="6" t="s">
        <v>24</v>
      </c>
      <c r="P1064" s="6" t="s">
        <v>47</v>
      </c>
      <c r="Q1064" s="7" t="b">
        <v>1</v>
      </c>
      <c r="R1064" s="7" t="b">
        <v>1</v>
      </c>
      <c r="S1064" s="7" t="b">
        <v>1</v>
      </c>
      <c r="T1064" s="7" t="b">
        <v>1</v>
      </c>
      <c r="U1064" s="11">
        <v>49</v>
      </c>
      <c r="V1064" s="11" t="s">
        <v>42</v>
      </c>
      <c r="W1064" s="12">
        <v>1.55</v>
      </c>
      <c r="X1064" s="12">
        <f t="shared" si="195"/>
        <v>1.3</v>
      </c>
      <c r="Y1064" s="13"/>
      <c r="Z1064" s="7">
        <f t="shared" si="198"/>
        <v>10</v>
      </c>
      <c r="AA1064">
        <f t="shared" si="199"/>
        <v>10</v>
      </c>
      <c r="AB1064">
        <f t="shared" si="200"/>
        <v>5</v>
      </c>
      <c r="AC1064">
        <f t="shared" si="201"/>
        <v>5</v>
      </c>
      <c r="AD1064" s="7">
        <f t="shared" si="202"/>
        <v>80</v>
      </c>
      <c r="AE1064" s="7" t="str">
        <f t="shared" si="203"/>
        <v>HT Under 1.5 Goals</v>
      </c>
      <c r="AF1064" s="14"/>
      <c r="AG1064" s="14" t="str">
        <f t="shared" si="204"/>
        <v>HT Under 1.5 Goals</v>
      </c>
      <c r="AH1064" s="14" t="str">
        <f t="shared" si="205"/>
        <v>WON</v>
      </c>
      <c r="AI1064" s="14"/>
      <c r="AJ1064" s="14" t="str">
        <f t="shared" si="196"/>
        <v>WON</v>
      </c>
      <c r="AL1064" s="7" t="str">
        <f t="shared" si="206"/>
        <v>Prime</v>
      </c>
      <c r="AM1064" s="21">
        <f t="shared" si="197"/>
        <v>72.75</v>
      </c>
    </row>
    <row r="1065" spans="3:39">
      <c r="C1065" t="s">
        <v>11</v>
      </c>
      <c r="D1065" s="10" t="s">
        <v>231</v>
      </c>
      <c r="E1065" s="6" t="s">
        <v>240</v>
      </c>
      <c r="F1065" s="10" t="s">
        <v>718</v>
      </c>
      <c r="G1065" s="7" t="s">
        <v>4</v>
      </c>
      <c r="H1065" s="10" t="s">
        <v>658</v>
      </c>
      <c r="I1065" s="7">
        <v>35</v>
      </c>
      <c r="J1065" s="7">
        <v>40</v>
      </c>
      <c r="K1065" s="7">
        <v>26</v>
      </c>
      <c r="L1065" s="7" t="s">
        <v>16</v>
      </c>
      <c r="M1065" s="7" t="s">
        <v>16</v>
      </c>
      <c r="N1065" s="7">
        <v>9</v>
      </c>
      <c r="O1065" s="6" t="s">
        <v>47</v>
      </c>
      <c r="P1065" s="6" t="s">
        <v>33</v>
      </c>
      <c r="Q1065" s="7">
        <v>40</v>
      </c>
      <c r="R1065" s="7" t="b">
        <v>1</v>
      </c>
      <c r="S1065" s="7" t="b">
        <v>1</v>
      </c>
      <c r="T1065" s="7" t="s">
        <v>19</v>
      </c>
      <c r="U1065" s="11">
        <v>70</v>
      </c>
      <c r="V1065" s="11" t="s">
        <v>42</v>
      </c>
      <c r="W1065" s="12">
        <v>1.6</v>
      </c>
      <c r="X1065" s="12">
        <f t="shared" si="195"/>
        <v>1.3</v>
      </c>
      <c r="Y1065" s="13"/>
      <c r="Z1065" s="7">
        <f t="shared" si="198"/>
        <v>0</v>
      </c>
      <c r="AA1065">
        <f t="shared" si="199"/>
        <v>5</v>
      </c>
      <c r="AB1065">
        <f t="shared" si="200"/>
        <v>10</v>
      </c>
      <c r="AC1065">
        <f t="shared" si="201"/>
        <v>5</v>
      </c>
      <c r="AD1065" s="7">
        <f t="shared" si="202"/>
        <v>70</v>
      </c>
      <c r="AE1065" s="7" t="str">
        <f t="shared" si="203"/>
        <v>HT Under 1.5 Goals</v>
      </c>
      <c r="AF1065" s="14"/>
      <c r="AG1065" s="14" t="str">
        <f t="shared" si="204"/>
        <v>HT Under 1.5 Goals</v>
      </c>
      <c r="AH1065" s="14" t="str">
        <f t="shared" si="205"/>
        <v>WON</v>
      </c>
      <c r="AI1065" s="14"/>
      <c r="AJ1065" s="14" t="str">
        <f t="shared" si="196"/>
        <v>WON</v>
      </c>
      <c r="AL1065" s="7" t="str">
        <f t="shared" si="206"/>
        <v>…</v>
      </c>
      <c r="AM1065" s="21">
        <f t="shared" si="197"/>
        <v>65</v>
      </c>
    </row>
    <row r="1066" spans="3:39">
      <c r="C1066" t="s">
        <v>11</v>
      </c>
      <c r="D1066" s="10" t="s">
        <v>231</v>
      </c>
      <c r="E1066" s="6" t="s">
        <v>240</v>
      </c>
      <c r="F1066" s="10" t="s">
        <v>690</v>
      </c>
      <c r="G1066" s="7" t="s">
        <v>4</v>
      </c>
      <c r="H1066" s="10" t="s">
        <v>1254</v>
      </c>
      <c r="I1066" s="7">
        <v>20</v>
      </c>
      <c r="J1066" s="7">
        <v>53</v>
      </c>
      <c r="K1066" s="7">
        <v>27</v>
      </c>
      <c r="L1066" s="7" t="s">
        <v>16</v>
      </c>
      <c r="M1066" s="7">
        <v>2</v>
      </c>
      <c r="N1066" s="7">
        <v>7</v>
      </c>
      <c r="O1066" s="6" t="s">
        <v>120</v>
      </c>
      <c r="P1066" s="6" t="s">
        <v>305</v>
      </c>
      <c r="Q1066" s="7" t="b">
        <v>1</v>
      </c>
      <c r="R1066" s="7" t="b">
        <v>1</v>
      </c>
      <c r="S1066" s="7" t="s">
        <v>19</v>
      </c>
      <c r="T1066" s="7" t="s">
        <v>19</v>
      </c>
      <c r="U1066" s="11">
        <v>47</v>
      </c>
      <c r="V1066" s="11" t="s">
        <v>20</v>
      </c>
      <c r="W1066" s="12">
        <v>1.55</v>
      </c>
      <c r="X1066" s="12">
        <f t="shared" si="195"/>
        <v>1.3</v>
      </c>
      <c r="Y1066" s="13"/>
      <c r="Z1066" s="7">
        <f t="shared" si="198"/>
        <v>10</v>
      </c>
      <c r="AA1066">
        <f t="shared" si="199"/>
        <v>10</v>
      </c>
      <c r="AB1066">
        <f t="shared" si="200"/>
        <v>0</v>
      </c>
      <c r="AC1066">
        <f t="shared" si="201"/>
        <v>10</v>
      </c>
      <c r="AD1066" s="7">
        <f t="shared" si="202"/>
        <v>80</v>
      </c>
      <c r="AE1066" s="7" t="str">
        <f t="shared" si="203"/>
        <v>HT Under 1.5 Goals</v>
      </c>
      <c r="AF1066" s="14"/>
      <c r="AG1066" s="14" t="str">
        <f t="shared" si="204"/>
        <v>HT Under 1.5 Goals</v>
      </c>
      <c r="AH1066" s="14" t="str">
        <f t="shared" si="205"/>
        <v>WON</v>
      </c>
      <c r="AI1066" s="14"/>
      <c r="AJ1066" s="14" t="str">
        <f t="shared" si="196"/>
        <v>WON</v>
      </c>
      <c r="AL1066" s="7" t="str">
        <f t="shared" si="206"/>
        <v>Prime</v>
      </c>
      <c r="AM1066" s="21">
        <f t="shared" si="197"/>
        <v>64.5625</v>
      </c>
    </row>
    <row r="1067" spans="3:39">
      <c r="C1067" t="s">
        <v>11</v>
      </c>
      <c r="D1067" s="10" t="s">
        <v>231</v>
      </c>
      <c r="E1067" s="6" t="s">
        <v>240</v>
      </c>
      <c r="F1067" s="10" t="s">
        <v>661</v>
      </c>
      <c r="G1067" s="7" t="s">
        <v>4</v>
      </c>
      <c r="H1067" s="10" t="s">
        <v>717</v>
      </c>
      <c r="I1067" s="7">
        <v>16</v>
      </c>
      <c r="J1067" s="7">
        <v>74</v>
      </c>
      <c r="K1067" s="7">
        <v>10</v>
      </c>
      <c r="L1067" s="7" t="s">
        <v>16</v>
      </c>
      <c r="M1067" s="7" t="s">
        <v>16</v>
      </c>
      <c r="N1067" s="7">
        <v>6</v>
      </c>
      <c r="O1067" s="6" t="s">
        <v>47</v>
      </c>
      <c r="P1067" s="6" t="s">
        <v>298</v>
      </c>
      <c r="Q1067" s="7" t="b">
        <v>1</v>
      </c>
      <c r="R1067" s="7" t="b">
        <v>1</v>
      </c>
      <c r="S1067" s="7" t="b">
        <v>1</v>
      </c>
      <c r="T1067" s="7" t="b">
        <v>1</v>
      </c>
      <c r="U1067" s="11">
        <v>82</v>
      </c>
      <c r="V1067" s="11" t="s">
        <v>48</v>
      </c>
      <c r="W1067" s="12">
        <v>1.6</v>
      </c>
      <c r="X1067" s="12">
        <f t="shared" si="195"/>
        <v>1.3</v>
      </c>
      <c r="Y1067" s="13"/>
      <c r="Z1067" s="7">
        <f t="shared" si="198"/>
        <v>10</v>
      </c>
      <c r="AA1067">
        <f t="shared" si="199"/>
        <v>10</v>
      </c>
      <c r="AB1067">
        <f t="shared" si="200"/>
        <v>10</v>
      </c>
      <c r="AC1067">
        <f t="shared" si="201"/>
        <v>0</v>
      </c>
      <c r="AD1067" s="7">
        <f t="shared" si="202"/>
        <v>80</v>
      </c>
      <c r="AE1067" s="7" t="str">
        <f t="shared" si="203"/>
        <v>HT Under 1.5 Goals</v>
      </c>
      <c r="AF1067" s="14"/>
      <c r="AG1067" s="14" t="str">
        <f t="shared" si="204"/>
        <v>HT Under 1.5 Goals</v>
      </c>
      <c r="AH1067" s="14" t="str">
        <f t="shared" si="205"/>
        <v>WON</v>
      </c>
      <c r="AI1067" s="14"/>
      <c r="AJ1067" s="14" t="str">
        <f t="shared" si="196"/>
        <v>WON</v>
      </c>
      <c r="AL1067" s="7" t="str">
        <f t="shared" si="206"/>
        <v>Prime</v>
      </c>
      <c r="AM1067" s="21">
        <f t="shared" si="197"/>
        <v>93.525000000000006</v>
      </c>
    </row>
    <row r="1068" spans="3:39">
      <c r="D1068" s="10" t="s">
        <v>234</v>
      </c>
      <c r="E1068" s="6" t="s">
        <v>135</v>
      </c>
      <c r="F1068" s="10" t="s">
        <v>236</v>
      </c>
      <c r="G1068" s="7" t="s">
        <v>4</v>
      </c>
      <c r="H1068" s="10" t="s">
        <v>246</v>
      </c>
      <c r="I1068" s="7">
        <v>22</v>
      </c>
      <c r="J1068" s="7">
        <v>48</v>
      </c>
      <c r="K1068" s="7">
        <v>30</v>
      </c>
      <c r="L1068" s="7" t="s">
        <v>16</v>
      </c>
      <c r="M1068" s="7">
        <v>1</v>
      </c>
      <c r="N1068" s="7">
        <v>8</v>
      </c>
      <c r="O1068" s="6" t="s">
        <v>24</v>
      </c>
      <c r="P1068" s="6" t="s">
        <v>120</v>
      </c>
      <c r="Q1068" s="7">
        <v>48</v>
      </c>
      <c r="R1068" s="7" t="b">
        <v>1</v>
      </c>
      <c r="S1068" s="7" t="s">
        <v>19</v>
      </c>
      <c r="T1068" s="7" t="s">
        <v>19</v>
      </c>
      <c r="U1068" s="11">
        <v>45</v>
      </c>
      <c r="V1068" s="11" t="s">
        <v>48</v>
      </c>
      <c r="W1068" s="12">
        <v>1.75</v>
      </c>
      <c r="X1068" s="12">
        <f t="shared" si="195"/>
        <v>1.4</v>
      </c>
      <c r="Y1068" s="13"/>
      <c r="Z1068" s="7">
        <f t="shared" si="198"/>
        <v>0</v>
      </c>
      <c r="AA1068">
        <f t="shared" si="199"/>
        <v>5</v>
      </c>
      <c r="AB1068">
        <f t="shared" si="200"/>
        <v>0</v>
      </c>
      <c r="AC1068">
        <f t="shared" si="201"/>
        <v>0</v>
      </c>
      <c r="AD1068" s="7">
        <f t="shared" si="202"/>
        <v>55</v>
      </c>
      <c r="AE1068" s="7" t="str">
        <f t="shared" si="203"/>
        <v>HT Over 0.5 Goals</v>
      </c>
      <c r="AF1068" s="14"/>
      <c r="AG1068" s="14" t="str">
        <f t="shared" si="204"/>
        <v>HT Under 1.5 Goals</v>
      </c>
      <c r="AH1068" s="14" t="str">
        <f t="shared" si="205"/>
        <v>LOST</v>
      </c>
      <c r="AI1068" s="14"/>
      <c r="AJ1068" s="14" t="str">
        <f t="shared" si="196"/>
        <v>LOST</v>
      </c>
      <c r="AL1068" s="7" t="str">
        <f t="shared" si="206"/>
        <v>…</v>
      </c>
      <c r="AM1068" s="21">
        <f t="shared" si="197"/>
        <v>47</v>
      </c>
    </row>
    <row r="1069" spans="3:39">
      <c r="C1069" t="s">
        <v>11</v>
      </c>
      <c r="D1069" s="10" t="s">
        <v>55</v>
      </c>
      <c r="E1069" s="6" t="s">
        <v>135</v>
      </c>
      <c r="F1069" s="10" t="s">
        <v>145</v>
      </c>
      <c r="G1069" s="7" t="s">
        <v>4</v>
      </c>
      <c r="H1069" s="10" t="s">
        <v>1255</v>
      </c>
      <c r="I1069" s="7">
        <v>20</v>
      </c>
      <c r="J1069" s="7">
        <v>55</v>
      </c>
      <c r="K1069" s="7">
        <v>24</v>
      </c>
      <c r="L1069" s="7" t="s">
        <v>16</v>
      </c>
      <c r="M1069" s="7">
        <v>2</v>
      </c>
      <c r="N1069" s="7">
        <v>4</v>
      </c>
      <c r="O1069" s="6" t="s">
        <v>120</v>
      </c>
      <c r="P1069" s="6" t="s">
        <v>305</v>
      </c>
      <c r="Q1069" s="7" t="b">
        <v>1</v>
      </c>
      <c r="R1069" s="7" t="b">
        <v>1</v>
      </c>
      <c r="S1069" s="7" t="s">
        <v>19</v>
      </c>
      <c r="T1069" s="7" t="b">
        <v>1</v>
      </c>
      <c r="U1069" s="11">
        <v>56</v>
      </c>
      <c r="V1069" s="11" t="s">
        <v>42</v>
      </c>
      <c r="W1069" s="12">
        <v>1.6</v>
      </c>
      <c r="X1069" s="12">
        <f t="shared" si="195"/>
        <v>1.3</v>
      </c>
      <c r="Y1069" s="13"/>
      <c r="Z1069" s="7">
        <f t="shared" si="198"/>
        <v>10</v>
      </c>
      <c r="AA1069">
        <f t="shared" si="199"/>
        <v>10</v>
      </c>
      <c r="AB1069">
        <f t="shared" si="200"/>
        <v>5</v>
      </c>
      <c r="AC1069">
        <f t="shared" si="201"/>
        <v>5</v>
      </c>
      <c r="AD1069" s="7">
        <f t="shared" si="202"/>
        <v>80</v>
      </c>
      <c r="AE1069" s="7" t="str">
        <f t="shared" si="203"/>
        <v>HT Under 1.5 Goals</v>
      </c>
      <c r="AF1069" s="14"/>
      <c r="AG1069" s="14" t="str">
        <f t="shared" si="204"/>
        <v>HT Under 1.5 Goals</v>
      </c>
      <c r="AH1069" s="14" t="str">
        <f t="shared" si="205"/>
        <v>WON</v>
      </c>
      <c r="AI1069" s="14"/>
      <c r="AJ1069" s="14" t="str">
        <f t="shared" si="196"/>
        <v>WON</v>
      </c>
      <c r="AL1069" s="7" t="str">
        <f t="shared" si="206"/>
        <v>Prime</v>
      </c>
      <c r="AM1069" s="21">
        <f t="shared" si="197"/>
        <v>79.387500000000003</v>
      </c>
    </row>
    <row r="1070" spans="3:39">
      <c r="C1070" t="s">
        <v>11</v>
      </c>
      <c r="D1070" s="10" t="s">
        <v>55</v>
      </c>
      <c r="E1070" s="6" t="s">
        <v>135</v>
      </c>
      <c r="F1070" s="10" t="s">
        <v>1256</v>
      </c>
      <c r="G1070" s="7" t="s">
        <v>4</v>
      </c>
      <c r="H1070" s="10" t="s">
        <v>1257</v>
      </c>
      <c r="I1070" s="7">
        <v>37</v>
      </c>
      <c r="J1070" s="7">
        <v>45</v>
      </c>
      <c r="K1070" s="7">
        <v>17</v>
      </c>
      <c r="L1070" s="7" t="s">
        <v>16</v>
      </c>
      <c r="M1070" s="7">
        <v>1</v>
      </c>
      <c r="N1070" s="7">
        <v>20</v>
      </c>
      <c r="O1070" s="6" t="s">
        <v>17</v>
      </c>
      <c r="P1070" s="6" t="s">
        <v>301</v>
      </c>
      <c r="Q1070" s="7">
        <v>45</v>
      </c>
      <c r="R1070" s="7" t="b">
        <v>1</v>
      </c>
      <c r="S1070" s="7" t="s">
        <v>19</v>
      </c>
      <c r="T1070" s="7" t="s">
        <v>19</v>
      </c>
      <c r="U1070" s="11">
        <v>30</v>
      </c>
      <c r="V1070" s="11" t="s">
        <v>48</v>
      </c>
      <c r="W1070" s="12">
        <v>1.55</v>
      </c>
      <c r="X1070" s="12">
        <f t="shared" si="195"/>
        <v>1.3</v>
      </c>
      <c r="Y1070" s="13"/>
      <c r="Z1070" s="7">
        <f t="shared" si="198"/>
        <v>0</v>
      </c>
      <c r="AA1070">
        <f t="shared" si="199"/>
        <v>0</v>
      </c>
      <c r="AB1070">
        <f t="shared" si="200"/>
        <v>0</v>
      </c>
      <c r="AC1070">
        <f t="shared" si="201"/>
        <v>0</v>
      </c>
      <c r="AD1070" s="7">
        <f t="shared" si="202"/>
        <v>50</v>
      </c>
      <c r="AE1070" s="7" t="str">
        <f t="shared" si="203"/>
        <v>HT Over 0.5 Goals</v>
      </c>
      <c r="AF1070" s="14"/>
      <c r="AG1070" s="14" t="str">
        <f t="shared" si="204"/>
        <v>HT Over 0.5 Goals</v>
      </c>
      <c r="AH1070" s="14" t="str">
        <f t="shared" si="205"/>
        <v>WON</v>
      </c>
      <c r="AI1070" s="14"/>
      <c r="AJ1070" s="14" t="str">
        <f t="shared" si="196"/>
        <v>WON</v>
      </c>
      <c r="AL1070" s="7" t="str">
        <f t="shared" si="206"/>
        <v>…</v>
      </c>
      <c r="AM1070" s="21">
        <f t="shared" si="197"/>
        <v>40</v>
      </c>
    </row>
    <row r="1071" spans="3:39">
      <c r="C1071" t="s">
        <v>11</v>
      </c>
      <c r="D1071" s="10" t="s">
        <v>55</v>
      </c>
      <c r="E1071" s="6" t="s">
        <v>135</v>
      </c>
      <c r="F1071" s="10" t="s">
        <v>840</v>
      </c>
      <c r="G1071" s="7" t="s">
        <v>4</v>
      </c>
      <c r="H1071" s="10" t="s">
        <v>942</v>
      </c>
      <c r="I1071" s="7">
        <v>14</v>
      </c>
      <c r="J1071" s="7">
        <v>53</v>
      </c>
      <c r="K1071" s="7">
        <v>33</v>
      </c>
      <c r="L1071" s="7" t="s">
        <v>16</v>
      </c>
      <c r="M1071" s="7" t="s">
        <v>16</v>
      </c>
      <c r="N1071" s="7">
        <v>19</v>
      </c>
      <c r="O1071" s="6" t="s">
        <v>24</v>
      </c>
      <c r="P1071" s="6" t="s">
        <v>120</v>
      </c>
      <c r="Q1071" s="7" t="b">
        <v>1</v>
      </c>
      <c r="R1071" s="7" t="b">
        <v>1</v>
      </c>
      <c r="S1071" s="7" t="b">
        <v>1</v>
      </c>
      <c r="T1071" s="7" t="s">
        <v>19</v>
      </c>
      <c r="U1071" s="11">
        <v>62</v>
      </c>
      <c r="V1071" s="11" t="s">
        <v>20</v>
      </c>
      <c r="W1071" s="12">
        <v>1.6</v>
      </c>
      <c r="X1071" s="12">
        <f t="shared" si="195"/>
        <v>1.3</v>
      </c>
      <c r="Y1071" s="13"/>
      <c r="Z1071" s="7">
        <f t="shared" si="198"/>
        <v>10</v>
      </c>
      <c r="AA1071">
        <f t="shared" si="199"/>
        <v>0</v>
      </c>
      <c r="AB1071">
        <f t="shared" si="200"/>
        <v>10</v>
      </c>
      <c r="AC1071">
        <f t="shared" si="201"/>
        <v>10</v>
      </c>
      <c r="AD1071" s="7">
        <f t="shared" si="202"/>
        <v>80</v>
      </c>
      <c r="AE1071" s="7" t="str">
        <f t="shared" si="203"/>
        <v>HT Under 1.5 Goals</v>
      </c>
      <c r="AF1071" s="14"/>
      <c r="AG1071" s="14" t="str">
        <f t="shared" si="204"/>
        <v>HT Under 1.5 Goals</v>
      </c>
      <c r="AH1071" s="14" t="str">
        <f t="shared" si="205"/>
        <v>WON</v>
      </c>
      <c r="AI1071" s="14"/>
      <c r="AJ1071" s="14" t="str">
        <f t="shared" si="196"/>
        <v>WON</v>
      </c>
      <c r="AL1071" s="7" t="str">
        <f t="shared" si="206"/>
        <v>…</v>
      </c>
      <c r="AM1071" s="21">
        <f t="shared" si="197"/>
        <v>73.962500000000006</v>
      </c>
    </row>
    <row r="1072" spans="3:39">
      <c r="C1072" t="s">
        <v>11</v>
      </c>
      <c r="D1072" s="10" t="s">
        <v>55</v>
      </c>
      <c r="E1072" s="6" t="s">
        <v>135</v>
      </c>
      <c r="F1072" s="10" t="s">
        <v>104</v>
      </c>
      <c r="G1072" s="7" t="s">
        <v>4</v>
      </c>
      <c r="H1072" s="10" t="s">
        <v>327</v>
      </c>
      <c r="I1072" s="7">
        <v>13</v>
      </c>
      <c r="J1072" s="7">
        <v>76</v>
      </c>
      <c r="K1072" s="7">
        <v>11</v>
      </c>
      <c r="L1072" s="7" t="s">
        <v>16</v>
      </c>
      <c r="M1072" s="7" t="s">
        <v>16</v>
      </c>
      <c r="N1072" s="7">
        <v>2</v>
      </c>
      <c r="O1072" s="6" t="s">
        <v>47</v>
      </c>
      <c r="P1072" s="6" t="s">
        <v>33</v>
      </c>
      <c r="Q1072" s="7" t="b">
        <v>1</v>
      </c>
      <c r="R1072" s="7" t="b">
        <v>1</v>
      </c>
      <c r="S1072" s="7" t="b">
        <v>1</v>
      </c>
      <c r="T1072" s="7" t="b">
        <v>1</v>
      </c>
      <c r="U1072" s="11">
        <v>65</v>
      </c>
      <c r="V1072" s="11" t="s">
        <v>20</v>
      </c>
      <c r="W1072" s="12">
        <v>1.6</v>
      </c>
      <c r="X1072" s="12">
        <f t="shared" si="195"/>
        <v>1.3</v>
      </c>
      <c r="Y1072" s="13"/>
      <c r="Z1072" s="7">
        <f t="shared" si="198"/>
        <v>10</v>
      </c>
      <c r="AA1072">
        <f t="shared" si="199"/>
        <v>10</v>
      </c>
      <c r="AB1072">
        <f t="shared" si="200"/>
        <v>10</v>
      </c>
      <c r="AC1072">
        <f t="shared" si="201"/>
        <v>10</v>
      </c>
      <c r="AD1072" s="7">
        <f t="shared" si="202"/>
        <v>90</v>
      </c>
      <c r="AE1072" s="7" t="str">
        <f t="shared" si="203"/>
        <v>HT Under 1.5 Goals</v>
      </c>
      <c r="AF1072" s="14"/>
      <c r="AG1072" s="14" t="str">
        <f t="shared" si="204"/>
        <v>HT Under 1.5 Goals</v>
      </c>
      <c r="AH1072" s="14" t="str">
        <f t="shared" si="205"/>
        <v>WON</v>
      </c>
      <c r="AI1072" s="14"/>
      <c r="AJ1072" s="14" t="str">
        <f t="shared" si="196"/>
        <v>WON</v>
      </c>
      <c r="AL1072" s="7" t="str">
        <f t="shared" si="206"/>
        <v>Prime</v>
      </c>
      <c r="AM1072" s="21">
        <f t="shared" si="197"/>
        <v>94.75</v>
      </c>
    </row>
    <row r="1073" spans="3:39">
      <c r="C1073" t="s">
        <v>11</v>
      </c>
      <c r="D1073" s="10" t="s">
        <v>55</v>
      </c>
      <c r="E1073" s="6" t="s">
        <v>135</v>
      </c>
      <c r="F1073" s="10" t="s">
        <v>103</v>
      </c>
      <c r="G1073" s="7" t="s">
        <v>4</v>
      </c>
      <c r="H1073" s="10" t="s">
        <v>144</v>
      </c>
      <c r="I1073" s="7">
        <v>14</v>
      </c>
      <c r="J1073" s="7">
        <v>44</v>
      </c>
      <c r="K1073" s="7">
        <v>42</v>
      </c>
      <c r="L1073" s="7" t="s">
        <v>16</v>
      </c>
      <c r="M1073" s="7">
        <v>2</v>
      </c>
      <c r="N1073" s="7">
        <v>28</v>
      </c>
      <c r="O1073" s="6" t="s">
        <v>24</v>
      </c>
      <c r="P1073" s="6" t="s">
        <v>24</v>
      </c>
      <c r="Q1073" s="7">
        <v>44</v>
      </c>
      <c r="R1073" s="7" t="b">
        <v>1</v>
      </c>
      <c r="S1073" s="7" t="s">
        <v>19</v>
      </c>
      <c r="T1073" s="7" t="s">
        <v>19</v>
      </c>
      <c r="U1073" s="11">
        <v>59</v>
      </c>
      <c r="V1073" s="11" t="s">
        <v>48</v>
      </c>
      <c r="W1073" s="12">
        <v>1.6</v>
      </c>
      <c r="X1073" s="12">
        <f t="shared" si="195"/>
        <v>1.3</v>
      </c>
      <c r="Y1073" s="13"/>
      <c r="Z1073" s="7">
        <f t="shared" si="198"/>
        <v>0</v>
      </c>
      <c r="AA1073">
        <f t="shared" si="199"/>
        <v>0</v>
      </c>
      <c r="AB1073">
        <f t="shared" si="200"/>
        <v>5</v>
      </c>
      <c r="AC1073">
        <f t="shared" si="201"/>
        <v>0</v>
      </c>
      <c r="AD1073" s="7">
        <f t="shared" si="202"/>
        <v>55</v>
      </c>
      <c r="AE1073" s="7" t="str">
        <f t="shared" si="203"/>
        <v>HT Over 0.5 Goals</v>
      </c>
      <c r="AF1073" s="14"/>
      <c r="AG1073" s="14" t="str">
        <f t="shared" si="204"/>
        <v>HT Under 1.5 Goals</v>
      </c>
      <c r="AH1073" s="14" t="str">
        <f t="shared" si="205"/>
        <v>LOST</v>
      </c>
      <c r="AI1073" s="14"/>
      <c r="AJ1073" s="14" t="str">
        <f t="shared" si="196"/>
        <v>LOST</v>
      </c>
      <c r="AL1073" s="7" t="str">
        <f t="shared" si="206"/>
        <v>…</v>
      </c>
      <c r="AM1073" s="21">
        <f t="shared" si="197"/>
        <v>51.8</v>
      </c>
    </row>
    <row r="1074" spans="3:39">
      <c r="C1074" t="s">
        <v>11</v>
      </c>
      <c r="D1074" s="10" t="s">
        <v>55</v>
      </c>
      <c r="E1074" s="6" t="s">
        <v>135</v>
      </c>
      <c r="F1074" s="10" t="s">
        <v>57</v>
      </c>
      <c r="G1074" s="7" t="s">
        <v>4</v>
      </c>
      <c r="H1074" s="10" t="s">
        <v>106</v>
      </c>
      <c r="I1074" s="7">
        <v>27</v>
      </c>
      <c r="J1074" s="7">
        <v>47</v>
      </c>
      <c r="K1074" s="7">
        <v>25</v>
      </c>
      <c r="L1074" s="7" t="s">
        <v>16</v>
      </c>
      <c r="M1074" s="7">
        <v>1</v>
      </c>
      <c r="N1074" s="7">
        <v>2</v>
      </c>
      <c r="O1074" s="6" t="s">
        <v>24</v>
      </c>
      <c r="P1074" s="6" t="s">
        <v>47</v>
      </c>
      <c r="Q1074" s="7">
        <v>47</v>
      </c>
      <c r="R1074" s="7" t="b">
        <v>1</v>
      </c>
      <c r="S1074" s="7" t="s">
        <v>19</v>
      </c>
      <c r="T1074" s="7" t="b">
        <v>1</v>
      </c>
      <c r="U1074" s="11">
        <v>67</v>
      </c>
      <c r="V1074" s="11" t="s">
        <v>20</v>
      </c>
      <c r="W1074" s="12">
        <v>1.6</v>
      </c>
      <c r="X1074" s="12">
        <f t="shared" si="195"/>
        <v>1.3</v>
      </c>
      <c r="Y1074" s="13"/>
      <c r="Z1074" s="7">
        <f t="shared" si="198"/>
        <v>0</v>
      </c>
      <c r="AA1074">
        <f t="shared" si="199"/>
        <v>10</v>
      </c>
      <c r="AB1074">
        <f t="shared" si="200"/>
        <v>10</v>
      </c>
      <c r="AC1074">
        <f t="shared" si="201"/>
        <v>10</v>
      </c>
      <c r="AD1074" s="7">
        <f t="shared" si="202"/>
        <v>80</v>
      </c>
      <c r="AE1074" s="7" t="str">
        <f t="shared" si="203"/>
        <v>HT Under 1.5 Goals</v>
      </c>
      <c r="AF1074" s="14"/>
      <c r="AG1074" s="14" t="str">
        <f t="shared" si="204"/>
        <v>HT Under 1.5 Goals</v>
      </c>
      <c r="AH1074" s="14" t="str">
        <f t="shared" si="205"/>
        <v>WON</v>
      </c>
      <c r="AI1074" s="14"/>
      <c r="AJ1074" s="14" t="str">
        <f t="shared" si="196"/>
        <v>WON</v>
      </c>
      <c r="AL1074" s="7" t="str">
        <f t="shared" si="206"/>
        <v>…</v>
      </c>
      <c r="AM1074" s="21">
        <f t="shared" si="197"/>
        <v>66.400000000000006</v>
      </c>
    </row>
    <row r="1075" spans="3:39">
      <c r="D1075" s="10" t="s">
        <v>227</v>
      </c>
      <c r="E1075" s="6" t="s">
        <v>135</v>
      </c>
      <c r="F1075" s="10" t="s">
        <v>1258</v>
      </c>
      <c r="G1075" s="7" t="s">
        <v>4</v>
      </c>
      <c r="H1075" s="10" t="s">
        <v>1259</v>
      </c>
      <c r="I1075" s="7">
        <v>36</v>
      </c>
      <c r="J1075" s="7">
        <v>48</v>
      </c>
      <c r="K1075" s="7">
        <v>16</v>
      </c>
      <c r="L1075" s="7" t="s">
        <v>16</v>
      </c>
      <c r="M1075" s="7" t="s">
        <v>16</v>
      </c>
      <c r="N1075" s="7">
        <v>20</v>
      </c>
      <c r="O1075" s="6" t="s">
        <v>69</v>
      </c>
      <c r="P1075" s="6" t="s">
        <v>1076</v>
      </c>
      <c r="Q1075" s="7">
        <v>48</v>
      </c>
      <c r="R1075" s="7" t="b">
        <v>1</v>
      </c>
      <c r="S1075" s="7" t="b">
        <v>1</v>
      </c>
      <c r="T1075" s="7" t="s">
        <v>19</v>
      </c>
      <c r="U1075" s="11">
        <v>77</v>
      </c>
      <c r="V1075" s="11" t="s">
        <v>20</v>
      </c>
      <c r="W1075" s="12">
        <v>1.7</v>
      </c>
      <c r="X1075" s="12">
        <f t="shared" si="195"/>
        <v>1.35</v>
      </c>
      <c r="Y1075" s="13"/>
      <c r="Z1075" s="7">
        <f t="shared" si="198"/>
        <v>0</v>
      </c>
      <c r="AA1075">
        <f t="shared" si="199"/>
        <v>0</v>
      </c>
      <c r="AB1075">
        <f t="shared" si="200"/>
        <v>10</v>
      </c>
      <c r="AC1075">
        <f t="shared" si="201"/>
        <v>10</v>
      </c>
      <c r="AD1075" s="7">
        <f t="shared" si="202"/>
        <v>70</v>
      </c>
      <c r="AE1075" s="7" t="str">
        <f t="shared" si="203"/>
        <v>HT Under 1.5 Goals</v>
      </c>
      <c r="AF1075" s="14"/>
      <c r="AG1075" s="14" t="str">
        <f t="shared" si="204"/>
        <v>HT Over 0.5 Goals</v>
      </c>
      <c r="AH1075" s="14" t="str">
        <f t="shared" si="205"/>
        <v>LOST</v>
      </c>
      <c r="AI1075" s="14"/>
      <c r="AJ1075" s="14" t="str">
        <f t="shared" si="196"/>
        <v>LOST</v>
      </c>
      <c r="AL1075" s="7" t="str">
        <f t="shared" si="206"/>
        <v>…</v>
      </c>
      <c r="AM1075" s="21">
        <f t="shared" si="197"/>
        <v>60.4</v>
      </c>
    </row>
    <row r="1076" spans="3:39">
      <c r="D1076" s="10" t="s">
        <v>227</v>
      </c>
      <c r="E1076" s="6" t="s">
        <v>135</v>
      </c>
      <c r="F1076" s="10" t="s">
        <v>1260</v>
      </c>
      <c r="G1076" s="7" t="s">
        <v>4</v>
      </c>
      <c r="H1076" s="10" t="s">
        <v>229</v>
      </c>
      <c r="I1076" s="7">
        <v>34</v>
      </c>
      <c r="J1076" s="7">
        <v>52</v>
      </c>
      <c r="K1076" s="7">
        <v>14</v>
      </c>
      <c r="L1076" s="7" t="s">
        <v>16</v>
      </c>
      <c r="M1076" s="7">
        <v>1</v>
      </c>
      <c r="N1076" s="7">
        <v>20</v>
      </c>
      <c r="O1076" s="6" t="s">
        <v>24</v>
      </c>
      <c r="P1076" s="6" t="s">
        <v>24</v>
      </c>
      <c r="Q1076" s="7">
        <v>52</v>
      </c>
      <c r="R1076" s="7" t="b">
        <v>1</v>
      </c>
      <c r="S1076" s="7" t="s">
        <v>19</v>
      </c>
      <c r="T1076" s="7" t="s">
        <v>19</v>
      </c>
      <c r="U1076" s="11">
        <v>60</v>
      </c>
      <c r="V1076" s="11" t="s">
        <v>48</v>
      </c>
      <c r="W1076" s="12">
        <v>1.6</v>
      </c>
      <c r="X1076" s="12">
        <f t="shared" si="195"/>
        <v>1.3</v>
      </c>
      <c r="Y1076" s="13"/>
      <c r="Z1076" s="7">
        <f t="shared" si="198"/>
        <v>0</v>
      </c>
      <c r="AA1076">
        <f t="shared" si="199"/>
        <v>0</v>
      </c>
      <c r="AB1076">
        <f t="shared" si="200"/>
        <v>5</v>
      </c>
      <c r="AC1076">
        <f t="shared" si="201"/>
        <v>0</v>
      </c>
      <c r="AD1076" s="7">
        <f t="shared" si="202"/>
        <v>55</v>
      </c>
      <c r="AE1076" s="7" t="str">
        <f t="shared" si="203"/>
        <v>HT Over 0.5 Goals</v>
      </c>
      <c r="AF1076" s="14"/>
      <c r="AG1076" s="14" t="str">
        <f t="shared" si="204"/>
        <v>HT Under 1.5 Goals</v>
      </c>
      <c r="AH1076" s="14" t="str">
        <f t="shared" si="205"/>
        <v>LOST</v>
      </c>
      <c r="AI1076" s="14"/>
      <c r="AJ1076" s="14" t="str">
        <f t="shared" si="196"/>
        <v>LOST</v>
      </c>
      <c r="AL1076" s="7" t="str">
        <f t="shared" si="206"/>
        <v>…</v>
      </c>
      <c r="AM1076" s="21">
        <f t="shared" si="197"/>
        <v>68.25</v>
      </c>
    </row>
    <row r="1077" spans="3:39">
      <c r="D1077" s="10" t="s">
        <v>227</v>
      </c>
      <c r="E1077" s="6" t="s">
        <v>135</v>
      </c>
      <c r="F1077" s="10" t="s">
        <v>1261</v>
      </c>
      <c r="G1077" s="7" t="s">
        <v>4</v>
      </c>
      <c r="H1077" s="10" t="s">
        <v>1262</v>
      </c>
      <c r="I1077" s="7">
        <v>44</v>
      </c>
      <c r="J1077" s="7">
        <v>44</v>
      </c>
      <c r="K1077" s="7">
        <v>13</v>
      </c>
      <c r="L1077" s="7">
        <v>1</v>
      </c>
      <c r="M1077" s="7" t="s">
        <v>16</v>
      </c>
      <c r="N1077" s="7">
        <v>31</v>
      </c>
      <c r="O1077" s="6" t="s">
        <v>75</v>
      </c>
      <c r="P1077" s="6" t="s">
        <v>297</v>
      </c>
      <c r="Q1077" s="7">
        <v>44</v>
      </c>
      <c r="R1077" s="7" t="b">
        <v>0</v>
      </c>
      <c r="S1077" s="7" t="b">
        <v>1</v>
      </c>
      <c r="T1077" s="7" t="s">
        <v>19</v>
      </c>
      <c r="U1077" s="11">
        <v>47</v>
      </c>
      <c r="V1077" s="11" t="s">
        <v>48</v>
      </c>
      <c r="W1077" s="12">
        <v>1.65</v>
      </c>
      <c r="X1077" s="12">
        <f t="shared" si="195"/>
        <v>1.35</v>
      </c>
      <c r="Y1077" s="13"/>
      <c r="Z1077" s="7">
        <f t="shared" si="198"/>
        <v>0</v>
      </c>
      <c r="AA1077">
        <f t="shared" si="199"/>
        <v>0</v>
      </c>
      <c r="AB1077">
        <f t="shared" si="200"/>
        <v>0</v>
      </c>
      <c r="AC1077">
        <f t="shared" si="201"/>
        <v>0</v>
      </c>
      <c r="AD1077" s="7">
        <f t="shared" si="202"/>
        <v>50</v>
      </c>
      <c r="AE1077" s="7" t="str">
        <f t="shared" si="203"/>
        <v>HT Over 0.5 Goals</v>
      </c>
      <c r="AF1077" s="14"/>
      <c r="AG1077" s="14" t="str">
        <f t="shared" si="204"/>
        <v>HT Over 0.5 Goals</v>
      </c>
      <c r="AH1077" s="14" t="str">
        <f t="shared" si="205"/>
        <v>WON</v>
      </c>
      <c r="AI1077" s="14"/>
      <c r="AJ1077" s="14" t="str">
        <f t="shared" si="196"/>
        <v>WON</v>
      </c>
      <c r="AL1077" s="7" t="str">
        <f t="shared" si="206"/>
        <v>…</v>
      </c>
      <c r="AM1077" s="21">
        <f t="shared" si="197"/>
        <v>45</v>
      </c>
    </row>
    <row r="1078" spans="3:39">
      <c r="C1078" t="s">
        <v>11</v>
      </c>
      <c r="D1078" s="10" t="s">
        <v>92</v>
      </c>
      <c r="E1078" s="6" t="s">
        <v>140</v>
      </c>
      <c r="F1078" s="10" t="s">
        <v>168</v>
      </c>
      <c r="G1078" s="7" t="s">
        <v>4</v>
      </c>
      <c r="H1078" s="10" t="s">
        <v>1263</v>
      </c>
      <c r="I1078" s="7">
        <v>22</v>
      </c>
      <c r="J1078" s="7">
        <v>44</v>
      </c>
      <c r="K1078" s="7">
        <v>34</v>
      </c>
      <c r="L1078" s="7" t="s">
        <v>16</v>
      </c>
      <c r="M1078" s="7" t="s">
        <v>16</v>
      </c>
      <c r="N1078" s="7">
        <v>12</v>
      </c>
      <c r="O1078" s="6" t="s">
        <v>24</v>
      </c>
      <c r="P1078" s="6" t="s">
        <v>24</v>
      </c>
      <c r="Q1078" s="7">
        <v>44</v>
      </c>
      <c r="R1078" s="7" t="b">
        <v>1</v>
      </c>
      <c r="S1078" s="7" t="b">
        <v>1</v>
      </c>
      <c r="T1078" s="7" t="s">
        <v>19</v>
      </c>
      <c r="U1078" s="11">
        <v>48</v>
      </c>
      <c r="V1078" s="11" t="s">
        <v>42</v>
      </c>
      <c r="W1078" s="12">
        <v>1.6</v>
      </c>
      <c r="X1078" s="12">
        <f t="shared" si="195"/>
        <v>1.3</v>
      </c>
      <c r="Y1078" s="13"/>
      <c r="Z1078" s="7">
        <f t="shared" si="198"/>
        <v>0</v>
      </c>
      <c r="AA1078">
        <f t="shared" si="199"/>
        <v>5</v>
      </c>
      <c r="AB1078">
        <f t="shared" si="200"/>
        <v>0</v>
      </c>
      <c r="AC1078">
        <f t="shared" si="201"/>
        <v>5</v>
      </c>
      <c r="AD1078" s="7">
        <f t="shared" si="202"/>
        <v>60</v>
      </c>
      <c r="AE1078" s="7" t="str">
        <f t="shared" si="203"/>
        <v>HT Under 1.5 Goals</v>
      </c>
      <c r="AF1078" s="14"/>
      <c r="AG1078" s="14" t="str">
        <f t="shared" si="204"/>
        <v>HT Under 1.5 Goals</v>
      </c>
      <c r="AH1078" s="14" t="str">
        <f t="shared" si="205"/>
        <v>WON</v>
      </c>
      <c r="AI1078" s="14"/>
      <c r="AJ1078" s="14" t="str">
        <f t="shared" si="196"/>
        <v>WON</v>
      </c>
      <c r="AL1078" s="7" t="str">
        <f t="shared" si="206"/>
        <v>…</v>
      </c>
      <c r="AM1078" s="21">
        <f t="shared" si="197"/>
        <v>48</v>
      </c>
    </row>
    <row r="1079" spans="3:39">
      <c r="C1079" t="s">
        <v>11</v>
      </c>
      <c r="D1079" s="10" t="s">
        <v>322</v>
      </c>
      <c r="E1079" s="6" t="s">
        <v>143</v>
      </c>
      <c r="F1079" s="10" t="s">
        <v>1159</v>
      </c>
      <c r="G1079" s="7" t="s">
        <v>4</v>
      </c>
      <c r="H1079" s="10" t="s">
        <v>601</v>
      </c>
      <c r="I1079" s="7">
        <v>24</v>
      </c>
      <c r="J1079" s="7">
        <v>56</v>
      </c>
      <c r="K1079" s="7">
        <v>21</v>
      </c>
      <c r="L1079" s="7" t="s">
        <v>16</v>
      </c>
      <c r="M1079" s="7" t="s">
        <v>16</v>
      </c>
      <c r="N1079" s="7">
        <v>3</v>
      </c>
      <c r="O1079" s="6" t="s">
        <v>24</v>
      </c>
      <c r="P1079" s="6" t="s">
        <v>47</v>
      </c>
      <c r="Q1079" s="7" t="b">
        <v>1</v>
      </c>
      <c r="R1079" s="7" t="b">
        <v>1</v>
      </c>
      <c r="S1079" s="7" t="b">
        <v>1</v>
      </c>
      <c r="T1079" s="7" t="b">
        <v>1</v>
      </c>
      <c r="U1079" s="11">
        <v>46</v>
      </c>
      <c r="V1079" s="11" t="s">
        <v>20</v>
      </c>
      <c r="W1079" s="12">
        <v>1.6</v>
      </c>
      <c r="X1079" s="12">
        <f t="shared" si="195"/>
        <v>1.3</v>
      </c>
      <c r="Y1079" s="13"/>
      <c r="Z1079" s="7">
        <f t="shared" si="198"/>
        <v>10</v>
      </c>
      <c r="AA1079">
        <f t="shared" si="199"/>
        <v>10</v>
      </c>
      <c r="AB1079">
        <f t="shared" si="200"/>
        <v>0</v>
      </c>
      <c r="AC1079">
        <f t="shared" si="201"/>
        <v>10</v>
      </c>
      <c r="AD1079" s="7">
        <f t="shared" si="202"/>
        <v>80</v>
      </c>
      <c r="AE1079" s="7" t="str">
        <f t="shared" si="203"/>
        <v>HT Under 1.5 Goals</v>
      </c>
      <c r="AF1079" s="14"/>
      <c r="AG1079" s="14" t="str">
        <f t="shared" si="204"/>
        <v>HT Under 1.5 Goals</v>
      </c>
      <c r="AH1079" s="14" t="str">
        <f t="shared" si="205"/>
        <v>WON</v>
      </c>
      <c r="AI1079" s="14"/>
      <c r="AJ1079" s="14" t="str">
        <f t="shared" si="196"/>
        <v>WON</v>
      </c>
      <c r="AL1079" s="7" t="str">
        <f t="shared" si="206"/>
        <v>Prime</v>
      </c>
      <c r="AM1079" s="21">
        <f t="shared" si="197"/>
        <v>74.5</v>
      </c>
    </row>
    <row r="1080" spans="3:39">
      <c r="C1080" t="s">
        <v>11</v>
      </c>
      <c r="D1080" s="10" t="s">
        <v>363</v>
      </c>
      <c r="E1080" s="6" t="s">
        <v>143</v>
      </c>
      <c r="F1080" s="10" t="s">
        <v>1118</v>
      </c>
      <c r="G1080" s="7" t="s">
        <v>4</v>
      </c>
      <c r="H1080" s="10" t="s">
        <v>1066</v>
      </c>
      <c r="I1080" s="7">
        <v>14</v>
      </c>
      <c r="J1080" s="7">
        <v>46</v>
      </c>
      <c r="K1080" s="7">
        <v>40</v>
      </c>
      <c r="L1080" s="7" t="s">
        <v>16</v>
      </c>
      <c r="M1080" s="7">
        <v>2</v>
      </c>
      <c r="N1080" s="7">
        <v>26</v>
      </c>
      <c r="O1080" s="6" t="s">
        <v>47</v>
      </c>
      <c r="P1080" s="6" t="s">
        <v>69</v>
      </c>
      <c r="Q1080" s="7">
        <v>46</v>
      </c>
      <c r="R1080" s="7" t="b">
        <v>1</v>
      </c>
      <c r="S1080" s="7" t="s">
        <v>19</v>
      </c>
      <c r="T1080" s="7" t="s">
        <v>19</v>
      </c>
      <c r="U1080" s="11">
        <v>38</v>
      </c>
      <c r="V1080" s="11" t="s">
        <v>20</v>
      </c>
      <c r="W1080" s="12">
        <v>1.5</v>
      </c>
      <c r="X1080" s="12">
        <f t="shared" si="195"/>
        <v>1.3</v>
      </c>
      <c r="Y1080" s="13"/>
      <c r="Z1080" s="7">
        <f t="shared" si="198"/>
        <v>0</v>
      </c>
      <c r="AA1080">
        <f t="shared" si="199"/>
        <v>0</v>
      </c>
      <c r="AB1080">
        <f t="shared" si="200"/>
        <v>0</v>
      </c>
      <c r="AC1080">
        <f t="shared" si="201"/>
        <v>10</v>
      </c>
      <c r="AD1080" s="7">
        <f t="shared" si="202"/>
        <v>60</v>
      </c>
      <c r="AE1080" s="7" t="str">
        <f t="shared" si="203"/>
        <v>HT Under 1.5 Goals</v>
      </c>
      <c r="AF1080" s="14"/>
      <c r="AG1080" s="14" t="str">
        <f t="shared" si="204"/>
        <v>HT Under 1.5 Goals</v>
      </c>
      <c r="AH1080" s="14" t="str">
        <f t="shared" si="205"/>
        <v>WON</v>
      </c>
      <c r="AI1080" s="14"/>
      <c r="AJ1080" s="14" t="str">
        <f t="shared" si="196"/>
        <v>WON</v>
      </c>
      <c r="AL1080" s="7" t="str">
        <f t="shared" si="206"/>
        <v>…</v>
      </c>
      <c r="AM1080" s="21">
        <f t="shared" si="197"/>
        <v>40</v>
      </c>
    </row>
    <row r="1081" spans="3:39">
      <c r="D1081" s="10" t="s">
        <v>1127</v>
      </c>
      <c r="E1081" s="6" t="s">
        <v>152</v>
      </c>
      <c r="F1081" s="10" t="s">
        <v>862</v>
      </c>
      <c r="G1081" s="7" t="s">
        <v>4</v>
      </c>
      <c r="H1081" s="10" t="s">
        <v>1264</v>
      </c>
      <c r="I1081" s="7">
        <v>35</v>
      </c>
      <c r="J1081" s="7">
        <v>48</v>
      </c>
      <c r="K1081" s="7">
        <v>16</v>
      </c>
      <c r="L1081" s="7" t="s">
        <v>16</v>
      </c>
      <c r="M1081" s="7">
        <v>1</v>
      </c>
      <c r="N1081" s="7">
        <v>19</v>
      </c>
      <c r="O1081" s="6" t="s">
        <v>120</v>
      </c>
      <c r="P1081" s="6" t="s">
        <v>33</v>
      </c>
      <c r="Q1081" s="7">
        <v>48</v>
      </c>
      <c r="R1081" s="7" t="b">
        <v>1</v>
      </c>
      <c r="S1081" s="7" t="s">
        <v>19</v>
      </c>
      <c r="T1081" s="7" t="s">
        <v>19</v>
      </c>
      <c r="U1081" s="11">
        <v>53</v>
      </c>
      <c r="V1081" s="11" t="s">
        <v>20</v>
      </c>
      <c r="W1081" s="12">
        <v>1.45</v>
      </c>
      <c r="X1081" s="12">
        <f t="shared" si="195"/>
        <v>1.25</v>
      </c>
      <c r="Y1081" s="13"/>
      <c r="Z1081" s="7">
        <f t="shared" si="198"/>
        <v>0</v>
      </c>
      <c r="AA1081">
        <f t="shared" si="199"/>
        <v>0</v>
      </c>
      <c r="AB1081">
        <f t="shared" si="200"/>
        <v>5</v>
      </c>
      <c r="AC1081">
        <f t="shared" si="201"/>
        <v>10</v>
      </c>
      <c r="AD1081" s="7">
        <f t="shared" si="202"/>
        <v>65</v>
      </c>
      <c r="AE1081" s="7" t="str">
        <f t="shared" si="203"/>
        <v>HT Under 1.5 Goals</v>
      </c>
      <c r="AF1081" s="14"/>
      <c r="AG1081" s="14" t="str">
        <f t="shared" si="204"/>
        <v>HT Under 1.5 Goals</v>
      </c>
      <c r="AH1081" s="14" t="str">
        <f t="shared" si="205"/>
        <v>WON</v>
      </c>
      <c r="AI1081" s="14"/>
      <c r="AJ1081" s="14" t="str">
        <f t="shared" si="196"/>
        <v>WON</v>
      </c>
      <c r="AL1081" s="7" t="str">
        <f t="shared" si="206"/>
        <v>…</v>
      </c>
      <c r="AM1081" s="21">
        <f t="shared" si="197"/>
        <v>50.6</v>
      </c>
    </row>
    <row r="1082" spans="3:39">
      <c r="D1082" s="10" t="s">
        <v>409</v>
      </c>
      <c r="E1082" s="6" t="s">
        <v>152</v>
      </c>
      <c r="F1082" s="10" t="s">
        <v>787</v>
      </c>
      <c r="G1082" s="7" t="s">
        <v>4</v>
      </c>
      <c r="H1082" s="10" t="s">
        <v>589</v>
      </c>
      <c r="I1082" s="7">
        <v>31</v>
      </c>
      <c r="J1082" s="7">
        <v>44</v>
      </c>
      <c r="K1082" s="7">
        <v>25</v>
      </c>
      <c r="L1082" s="7" t="s">
        <v>16</v>
      </c>
      <c r="M1082" s="7">
        <v>1</v>
      </c>
      <c r="N1082" s="7">
        <v>6</v>
      </c>
      <c r="O1082" s="6" t="s">
        <v>75</v>
      </c>
      <c r="P1082" s="6" t="s">
        <v>17</v>
      </c>
      <c r="Q1082" s="7">
        <v>44</v>
      </c>
      <c r="R1082" s="7" t="b">
        <v>1</v>
      </c>
      <c r="S1082" s="7" t="s">
        <v>19</v>
      </c>
      <c r="T1082" s="7" t="b">
        <v>1</v>
      </c>
      <c r="U1082" s="11">
        <v>59</v>
      </c>
      <c r="V1082" s="11" t="s">
        <v>20</v>
      </c>
      <c r="W1082" s="12">
        <v>1.6</v>
      </c>
      <c r="X1082" s="12">
        <f t="shared" si="195"/>
        <v>1.3</v>
      </c>
      <c r="Y1082" s="13"/>
      <c r="Z1082" s="7">
        <f t="shared" si="198"/>
        <v>0</v>
      </c>
      <c r="AA1082">
        <f t="shared" si="199"/>
        <v>10</v>
      </c>
      <c r="AB1082">
        <f t="shared" si="200"/>
        <v>5</v>
      </c>
      <c r="AC1082">
        <f t="shared" si="201"/>
        <v>10</v>
      </c>
      <c r="AD1082" s="7">
        <f t="shared" si="202"/>
        <v>75</v>
      </c>
      <c r="AE1082" s="7" t="str">
        <f t="shared" si="203"/>
        <v>HT Under 1.5 Goals</v>
      </c>
      <c r="AF1082" s="14"/>
      <c r="AG1082" s="14" t="str">
        <f t="shared" si="204"/>
        <v>HT Over 0.5 Goals</v>
      </c>
      <c r="AH1082" s="14" t="str">
        <f t="shared" si="205"/>
        <v>LOST</v>
      </c>
      <c r="AI1082" s="14"/>
      <c r="AJ1082" s="14" t="str">
        <f t="shared" si="196"/>
        <v>LOST</v>
      </c>
      <c r="AL1082" s="7" t="str">
        <f t="shared" si="206"/>
        <v>…</v>
      </c>
      <c r="AM1082" s="21">
        <f t="shared" si="197"/>
        <v>60.8</v>
      </c>
    </row>
    <row r="1083" spans="3:39">
      <c r="C1083" t="s">
        <v>11</v>
      </c>
      <c r="D1083" s="10" t="s">
        <v>124</v>
      </c>
      <c r="E1083" s="6" t="s">
        <v>152</v>
      </c>
      <c r="F1083" s="10" t="s">
        <v>603</v>
      </c>
      <c r="G1083" s="7" t="s">
        <v>4</v>
      </c>
      <c r="H1083" s="10" t="s">
        <v>126</v>
      </c>
      <c r="I1083" s="7">
        <v>25</v>
      </c>
      <c r="J1083" s="7">
        <v>55</v>
      </c>
      <c r="K1083" s="7">
        <v>20</v>
      </c>
      <c r="L1083" s="7" t="s">
        <v>16</v>
      </c>
      <c r="M1083" s="7">
        <v>1</v>
      </c>
      <c r="N1083" s="7">
        <v>5</v>
      </c>
      <c r="O1083" s="6" t="s">
        <v>47</v>
      </c>
      <c r="P1083" s="6" t="s">
        <v>47</v>
      </c>
      <c r="Q1083" s="7" t="b">
        <v>1</v>
      </c>
      <c r="R1083" s="7" t="b">
        <v>1</v>
      </c>
      <c r="S1083" s="7" t="s">
        <v>19</v>
      </c>
      <c r="T1083" s="7" t="b">
        <v>1</v>
      </c>
      <c r="U1083" s="11">
        <v>80</v>
      </c>
      <c r="V1083" s="11" t="s">
        <v>42</v>
      </c>
      <c r="W1083" s="12">
        <v>1.55</v>
      </c>
      <c r="X1083" s="12">
        <f t="shared" si="195"/>
        <v>1.3</v>
      </c>
      <c r="Y1083" s="13"/>
      <c r="Z1083" s="7">
        <f t="shared" si="198"/>
        <v>10</v>
      </c>
      <c r="AA1083">
        <f t="shared" si="199"/>
        <v>10</v>
      </c>
      <c r="AB1083">
        <f t="shared" si="200"/>
        <v>10</v>
      </c>
      <c r="AC1083">
        <f t="shared" si="201"/>
        <v>5</v>
      </c>
      <c r="AD1083" s="7">
        <f t="shared" si="202"/>
        <v>85</v>
      </c>
      <c r="AE1083" s="7" t="str">
        <f t="shared" si="203"/>
        <v>HT Under 1.5 Goals</v>
      </c>
      <c r="AF1083" s="14"/>
      <c r="AG1083" s="14" t="str">
        <f t="shared" si="204"/>
        <v>HT Under 1.5 Goals</v>
      </c>
      <c r="AH1083" s="14" t="str">
        <f t="shared" si="205"/>
        <v>WON</v>
      </c>
      <c r="AI1083" s="14"/>
      <c r="AJ1083" s="14" t="str">
        <f t="shared" si="196"/>
        <v>WON</v>
      </c>
      <c r="AL1083" s="7" t="str">
        <f t="shared" si="206"/>
        <v>Prime</v>
      </c>
      <c r="AM1083" s="21">
        <f t="shared" si="197"/>
        <v>83.1875</v>
      </c>
    </row>
    <row r="1084" spans="3:39">
      <c r="C1084" t="s">
        <v>11</v>
      </c>
      <c r="D1084" s="10" t="s">
        <v>279</v>
      </c>
      <c r="E1084" s="6" t="s">
        <v>152</v>
      </c>
      <c r="F1084" s="10" t="s">
        <v>404</v>
      </c>
      <c r="G1084" s="7" t="s">
        <v>4</v>
      </c>
      <c r="H1084" s="10" t="s">
        <v>1265</v>
      </c>
      <c r="I1084" s="7">
        <v>23</v>
      </c>
      <c r="J1084" s="7">
        <v>53</v>
      </c>
      <c r="K1084" s="7">
        <v>24</v>
      </c>
      <c r="L1084" s="7" t="s">
        <v>16</v>
      </c>
      <c r="M1084" s="7">
        <v>2</v>
      </c>
      <c r="N1084" s="7">
        <v>1</v>
      </c>
      <c r="O1084" s="6" t="s">
        <v>61</v>
      </c>
      <c r="P1084" s="6" t="s">
        <v>305</v>
      </c>
      <c r="Q1084" s="7" t="b">
        <v>1</v>
      </c>
      <c r="R1084" s="7" t="b">
        <v>1</v>
      </c>
      <c r="S1084" s="7" t="s">
        <v>19</v>
      </c>
      <c r="T1084" s="7" t="b">
        <v>1</v>
      </c>
      <c r="U1084" s="11">
        <v>51</v>
      </c>
      <c r="V1084" s="11" t="s">
        <v>48</v>
      </c>
      <c r="W1084" s="12">
        <v>1.65</v>
      </c>
      <c r="X1084" s="12">
        <f t="shared" si="195"/>
        <v>1.35</v>
      </c>
      <c r="Y1084" s="13"/>
      <c r="Z1084" s="7">
        <f t="shared" si="198"/>
        <v>10</v>
      </c>
      <c r="AA1084">
        <f t="shared" si="199"/>
        <v>10</v>
      </c>
      <c r="AB1084">
        <f t="shared" si="200"/>
        <v>5</v>
      </c>
      <c r="AC1084">
        <f t="shared" si="201"/>
        <v>0</v>
      </c>
      <c r="AD1084" s="7">
        <f t="shared" si="202"/>
        <v>75</v>
      </c>
      <c r="AE1084" s="7" t="str">
        <f t="shared" si="203"/>
        <v>HT Under 1.5 Goals</v>
      </c>
      <c r="AF1084" s="14"/>
      <c r="AG1084" s="14" t="str">
        <f t="shared" si="204"/>
        <v>HT Over 0.5 Goals</v>
      </c>
      <c r="AH1084" s="14" t="str">
        <f t="shared" si="205"/>
        <v>LOST</v>
      </c>
      <c r="AI1084" s="14"/>
      <c r="AJ1084" s="14" t="str">
        <f t="shared" si="196"/>
        <v>LOST</v>
      </c>
      <c r="AL1084" s="7" t="str">
        <f t="shared" si="206"/>
        <v>Prime</v>
      </c>
      <c r="AM1084" s="21">
        <f t="shared" si="197"/>
        <v>80.762500000000003</v>
      </c>
    </row>
    <row r="1085" spans="3:39">
      <c r="C1085" t="s">
        <v>11</v>
      </c>
      <c r="D1085" s="10" t="s">
        <v>97</v>
      </c>
      <c r="E1085" s="6" t="s">
        <v>164</v>
      </c>
      <c r="F1085" s="10" t="s">
        <v>1266</v>
      </c>
      <c r="G1085" s="7" t="s">
        <v>4</v>
      </c>
      <c r="H1085" s="10" t="s">
        <v>1054</v>
      </c>
      <c r="I1085" s="7">
        <v>32</v>
      </c>
      <c r="J1085" s="7">
        <v>50</v>
      </c>
      <c r="K1085" s="7">
        <v>18</v>
      </c>
      <c r="L1085" s="7" t="s">
        <v>16</v>
      </c>
      <c r="M1085" s="7">
        <v>1</v>
      </c>
      <c r="N1085" s="7">
        <v>14</v>
      </c>
      <c r="O1085" s="6" t="s">
        <v>24</v>
      </c>
      <c r="P1085" s="6" t="s">
        <v>47</v>
      </c>
      <c r="Q1085" s="7">
        <v>50</v>
      </c>
      <c r="R1085" s="7" t="b">
        <v>1</v>
      </c>
      <c r="S1085" s="7" t="s">
        <v>19</v>
      </c>
      <c r="T1085" s="7" t="s">
        <v>19</v>
      </c>
      <c r="U1085" s="11">
        <v>53</v>
      </c>
      <c r="V1085" s="11" t="s">
        <v>42</v>
      </c>
      <c r="W1085" s="12">
        <v>1.65</v>
      </c>
      <c r="X1085" s="12">
        <f t="shared" si="195"/>
        <v>1.35</v>
      </c>
      <c r="Y1085" s="13"/>
      <c r="Z1085" s="7">
        <f t="shared" si="198"/>
        <v>0</v>
      </c>
      <c r="AA1085">
        <f t="shared" si="199"/>
        <v>5</v>
      </c>
      <c r="AB1085">
        <f t="shared" si="200"/>
        <v>5</v>
      </c>
      <c r="AC1085">
        <f t="shared" si="201"/>
        <v>5</v>
      </c>
      <c r="AD1085" s="7">
        <f t="shared" si="202"/>
        <v>65</v>
      </c>
      <c r="AE1085" s="7" t="str">
        <f t="shared" si="203"/>
        <v>HT Under 1.5 Goals</v>
      </c>
      <c r="AF1085" s="14"/>
      <c r="AG1085" s="14" t="str">
        <f t="shared" si="204"/>
        <v>HT Under 1.5 Goals</v>
      </c>
      <c r="AH1085" s="14" t="str">
        <f t="shared" si="205"/>
        <v>WON</v>
      </c>
      <c r="AI1085" s="14"/>
      <c r="AJ1085" s="14" t="str">
        <f t="shared" si="196"/>
        <v>WON</v>
      </c>
      <c r="AL1085" s="7" t="str">
        <f t="shared" si="206"/>
        <v>…</v>
      </c>
      <c r="AM1085" s="21">
        <f t="shared" si="197"/>
        <v>67.224999999999994</v>
      </c>
    </row>
    <row r="1086" spans="3:39">
      <c r="C1086" t="s">
        <v>11</v>
      </c>
      <c r="D1086" s="10" t="s">
        <v>92</v>
      </c>
      <c r="E1086" s="6" t="s">
        <v>167</v>
      </c>
      <c r="F1086" s="10" t="s">
        <v>593</v>
      </c>
      <c r="G1086" s="7" t="s">
        <v>4</v>
      </c>
      <c r="H1086" s="10" t="s">
        <v>616</v>
      </c>
      <c r="I1086" s="7">
        <v>21</v>
      </c>
      <c r="J1086" s="7">
        <v>50</v>
      </c>
      <c r="K1086" s="7">
        <v>29</v>
      </c>
      <c r="L1086" s="7" t="s">
        <v>16</v>
      </c>
      <c r="M1086" s="7" t="s">
        <v>16</v>
      </c>
      <c r="N1086" s="7">
        <v>8</v>
      </c>
      <c r="O1086" s="6" t="s">
        <v>47</v>
      </c>
      <c r="P1086" s="6" t="s">
        <v>47</v>
      </c>
      <c r="Q1086" s="7">
        <v>50</v>
      </c>
      <c r="R1086" s="7" t="b">
        <v>1</v>
      </c>
      <c r="S1086" s="7" t="b">
        <v>1</v>
      </c>
      <c r="T1086" s="7" t="s">
        <v>19</v>
      </c>
      <c r="U1086" s="11">
        <v>48</v>
      </c>
      <c r="V1086" s="11" t="s">
        <v>20</v>
      </c>
      <c r="W1086" s="12">
        <v>1.55</v>
      </c>
      <c r="X1086" s="12">
        <f t="shared" si="195"/>
        <v>1.3</v>
      </c>
      <c r="Y1086" s="13"/>
      <c r="Z1086" s="7">
        <f t="shared" si="198"/>
        <v>0</v>
      </c>
      <c r="AA1086">
        <f t="shared" si="199"/>
        <v>5</v>
      </c>
      <c r="AB1086">
        <f t="shared" si="200"/>
        <v>0</v>
      </c>
      <c r="AC1086">
        <f t="shared" si="201"/>
        <v>10</v>
      </c>
      <c r="AD1086" s="7">
        <f t="shared" si="202"/>
        <v>65</v>
      </c>
      <c r="AE1086" s="7" t="str">
        <f t="shared" si="203"/>
        <v>HT Under 1.5 Goals</v>
      </c>
      <c r="AF1086" s="14"/>
      <c r="AG1086" s="14" t="str">
        <f t="shared" si="204"/>
        <v>HT Under 1.5 Goals</v>
      </c>
      <c r="AH1086" s="14" t="str">
        <f t="shared" si="205"/>
        <v>WON</v>
      </c>
      <c r="AI1086" s="14"/>
      <c r="AJ1086" s="14" t="str">
        <f t="shared" si="196"/>
        <v>WON</v>
      </c>
      <c r="AL1086" s="7" t="str">
        <f t="shared" si="206"/>
        <v>…</v>
      </c>
      <c r="AM1086" s="21">
        <f t="shared" si="197"/>
        <v>67.625</v>
      </c>
    </row>
    <row r="1087" spans="3:39">
      <c r="C1087" t="s">
        <v>11</v>
      </c>
      <c r="D1087" s="10" t="s">
        <v>959</v>
      </c>
      <c r="E1087" s="6" t="s">
        <v>176</v>
      </c>
      <c r="F1087" s="10" t="s">
        <v>1267</v>
      </c>
      <c r="G1087" s="7" t="s">
        <v>4</v>
      </c>
      <c r="H1087" s="10" t="s">
        <v>1268</v>
      </c>
      <c r="I1087" s="7">
        <v>10</v>
      </c>
      <c r="J1087" s="7">
        <v>55</v>
      </c>
      <c r="K1087" s="7">
        <v>35</v>
      </c>
      <c r="L1087" s="7" t="s">
        <v>16</v>
      </c>
      <c r="M1087" s="7">
        <v>2</v>
      </c>
      <c r="N1087" s="7">
        <v>25</v>
      </c>
      <c r="O1087" s="6" t="s">
        <v>120</v>
      </c>
      <c r="P1087" s="6" t="s">
        <v>305</v>
      </c>
      <c r="Q1087" s="7" t="b">
        <v>1</v>
      </c>
      <c r="R1087" s="7" t="b">
        <v>1</v>
      </c>
      <c r="S1087" s="7" t="s">
        <v>19</v>
      </c>
      <c r="T1087" s="7" t="s">
        <v>19</v>
      </c>
      <c r="U1087" s="11">
        <v>58</v>
      </c>
      <c r="V1087" s="11" t="s">
        <v>20</v>
      </c>
      <c r="W1087" s="12">
        <v>1.6</v>
      </c>
      <c r="X1087" s="12">
        <f t="shared" si="195"/>
        <v>1.3</v>
      </c>
      <c r="Y1087" s="13"/>
      <c r="Z1087" s="7">
        <f t="shared" si="198"/>
        <v>10</v>
      </c>
      <c r="AA1087">
        <f t="shared" si="199"/>
        <v>0</v>
      </c>
      <c r="AB1087">
        <f t="shared" si="200"/>
        <v>5</v>
      </c>
      <c r="AC1087">
        <f t="shared" si="201"/>
        <v>10</v>
      </c>
      <c r="AD1087" s="7">
        <f t="shared" si="202"/>
        <v>75</v>
      </c>
      <c r="AE1087" s="7" t="str">
        <f t="shared" si="203"/>
        <v>HT Under 1.5 Goals</v>
      </c>
      <c r="AF1087" s="14"/>
      <c r="AG1087" s="14" t="str">
        <f t="shared" si="204"/>
        <v>HT Under 1.5 Goals</v>
      </c>
      <c r="AH1087" s="14" t="str">
        <f t="shared" si="205"/>
        <v>WON</v>
      </c>
      <c r="AI1087" s="14"/>
      <c r="AJ1087" s="14" t="str">
        <f t="shared" si="196"/>
        <v>WON</v>
      </c>
      <c r="AL1087" s="7" t="str">
        <f t="shared" si="206"/>
        <v>…</v>
      </c>
      <c r="AM1087" s="21">
        <f t="shared" si="197"/>
        <v>68.787499999999994</v>
      </c>
    </row>
    <row r="1088" spans="3:39">
      <c r="C1088" t="s">
        <v>11</v>
      </c>
      <c r="D1088" s="10" t="s">
        <v>959</v>
      </c>
      <c r="E1088" s="6" t="s">
        <v>176</v>
      </c>
      <c r="F1088" s="10" t="s">
        <v>961</v>
      </c>
      <c r="G1088" s="7" t="s">
        <v>4</v>
      </c>
      <c r="H1088" s="10" t="s">
        <v>1269</v>
      </c>
      <c r="I1088" s="7">
        <v>6</v>
      </c>
      <c r="J1088" s="7">
        <v>62</v>
      </c>
      <c r="K1088" s="7">
        <v>31</v>
      </c>
      <c r="L1088" s="7" t="s">
        <v>16</v>
      </c>
      <c r="M1088" s="7" t="s">
        <v>16</v>
      </c>
      <c r="N1088" s="7">
        <v>25</v>
      </c>
      <c r="O1088" s="6" t="s">
        <v>120</v>
      </c>
      <c r="P1088" s="6" t="s">
        <v>69</v>
      </c>
      <c r="Q1088" s="7" t="b">
        <v>1</v>
      </c>
      <c r="R1088" s="7" t="b">
        <v>1</v>
      </c>
      <c r="S1088" s="7" t="b">
        <v>1</v>
      </c>
      <c r="T1088" s="7" t="s">
        <v>19</v>
      </c>
      <c r="U1088" s="11">
        <v>47</v>
      </c>
      <c r="V1088" s="11" t="s">
        <v>48</v>
      </c>
      <c r="W1088" s="12">
        <v>1.5</v>
      </c>
      <c r="X1088" s="12">
        <f t="shared" si="195"/>
        <v>1.3</v>
      </c>
      <c r="Y1088" s="13"/>
      <c r="Z1088" s="7">
        <f t="shared" si="198"/>
        <v>10</v>
      </c>
      <c r="AA1088">
        <f t="shared" si="199"/>
        <v>0</v>
      </c>
      <c r="AB1088">
        <f t="shared" si="200"/>
        <v>0</v>
      </c>
      <c r="AC1088">
        <f t="shared" si="201"/>
        <v>0</v>
      </c>
      <c r="AD1088" s="7">
        <f t="shared" si="202"/>
        <v>60</v>
      </c>
      <c r="AE1088" s="7" t="str">
        <f t="shared" si="203"/>
        <v>HT Under 1.5 Goals</v>
      </c>
      <c r="AF1088" s="14"/>
      <c r="AG1088" s="14" t="str">
        <f t="shared" si="204"/>
        <v>HT Under 1.5 Goals</v>
      </c>
      <c r="AH1088" s="14" t="str">
        <f t="shared" si="205"/>
        <v>WON</v>
      </c>
      <c r="AI1088" s="14"/>
      <c r="AJ1088" s="14" t="str">
        <f t="shared" si="196"/>
        <v>WON</v>
      </c>
      <c r="AL1088" s="7" t="str">
        <f t="shared" si="206"/>
        <v>…</v>
      </c>
      <c r="AM1088" s="21">
        <f t="shared" si="197"/>
        <v>64.375</v>
      </c>
    </row>
    <row r="1089" spans="3:39">
      <c r="C1089" t="s">
        <v>11</v>
      </c>
      <c r="D1089" s="10" t="s">
        <v>959</v>
      </c>
      <c r="E1089" s="6" t="s">
        <v>176</v>
      </c>
      <c r="F1089" s="10" t="s">
        <v>1270</v>
      </c>
      <c r="G1089" s="7" t="s">
        <v>4</v>
      </c>
      <c r="H1089" s="10" t="s">
        <v>1271</v>
      </c>
      <c r="I1089" s="7">
        <v>3</v>
      </c>
      <c r="J1089" s="7">
        <v>85</v>
      </c>
      <c r="K1089" s="7">
        <v>13</v>
      </c>
      <c r="L1089" s="7" t="s">
        <v>16</v>
      </c>
      <c r="M1089" s="7">
        <v>2</v>
      </c>
      <c r="N1089" s="7">
        <v>10</v>
      </c>
      <c r="O1089" s="6" t="s">
        <v>24</v>
      </c>
      <c r="P1089" s="6" t="s">
        <v>24</v>
      </c>
      <c r="Q1089" s="7" t="b">
        <v>1</v>
      </c>
      <c r="R1089" s="7" t="b">
        <v>1</v>
      </c>
      <c r="S1089" s="7" t="s">
        <v>19</v>
      </c>
      <c r="T1089" s="7" t="s">
        <v>19</v>
      </c>
      <c r="U1089" s="11">
        <v>43</v>
      </c>
      <c r="V1089" s="11" t="s">
        <v>48</v>
      </c>
      <c r="W1089" s="12">
        <v>1.5</v>
      </c>
      <c r="X1089" s="12">
        <f t="shared" si="195"/>
        <v>1.3</v>
      </c>
      <c r="Y1089" s="13"/>
      <c r="Z1089" s="7">
        <f t="shared" si="198"/>
        <v>10</v>
      </c>
      <c r="AA1089">
        <f t="shared" si="199"/>
        <v>5</v>
      </c>
      <c r="AB1089">
        <f t="shared" si="200"/>
        <v>0</v>
      </c>
      <c r="AC1089">
        <f t="shared" si="201"/>
        <v>0</v>
      </c>
      <c r="AD1089" s="7">
        <f t="shared" si="202"/>
        <v>65</v>
      </c>
      <c r="AE1089" s="7" t="str">
        <f t="shared" si="203"/>
        <v>HT Under 1.5 Goals</v>
      </c>
      <c r="AF1089" s="14"/>
      <c r="AG1089" s="14" t="str">
        <f t="shared" si="204"/>
        <v>HT Under 1.5 Goals</v>
      </c>
      <c r="AH1089" s="14" t="str">
        <f t="shared" si="205"/>
        <v>WON</v>
      </c>
      <c r="AI1089" s="14"/>
      <c r="AJ1089" s="14" t="str">
        <f t="shared" si="196"/>
        <v>WON</v>
      </c>
      <c r="AL1089" s="7" t="str">
        <f t="shared" si="206"/>
        <v>Prime</v>
      </c>
      <c r="AM1089" s="21">
        <f t="shared" si="197"/>
        <v>71.5625</v>
      </c>
    </row>
    <row r="1090" spans="3:39">
      <c r="C1090" t="s">
        <v>11</v>
      </c>
      <c r="D1090" s="10" t="s">
        <v>12</v>
      </c>
      <c r="E1090" s="6" t="s">
        <v>176</v>
      </c>
      <c r="F1090" s="10" t="s">
        <v>629</v>
      </c>
      <c r="G1090" s="7" t="s">
        <v>4</v>
      </c>
      <c r="H1090" s="10" t="s">
        <v>463</v>
      </c>
      <c r="I1090" s="7">
        <v>17</v>
      </c>
      <c r="J1090" s="7">
        <v>59</v>
      </c>
      <c r="K1090" s="7">
        <v>24</v>
      </c>
      <c r="L1090" s="7" t="s">
        <v>16</v>
      </c>
      <c r="M1090" s="7">
        <v>2</v>
      </c>
      <c r="N1090" s="7">
        <v>7</v>
      </c>
      <c r="O1090" s="6" t="s">
        <v>120</v>
      </c>
      <c r="P1090" s="6" t="s">
        <v>69</v>
      </c>
      <c r="Q1090" s="7" t="b">
        <v>1</v>
      </c>
      <c r="R1090" s="7" t="b">
        <v>1</v>
      </c>
      <c r="S1090" s="7" t="s">
        <v>19</v>
      </c>
      <c r="T1090" s="7" t="s">
        <v>19</v>
      </c>
      <c r="U1090" s="11">
        <v>82</v>
      </c>
      <c r="V1090" s="11" t="s">
        <v>20</v>
      </c>
      <c r="W1090" s="12">
        <v>1.45</v>
      </c>
      <c r="X1090" s="12">
        <f t="shared" si="195"/>
        <v>1.25</v>
      </c>
      <c r="Y1090" s="13"/>
      <c r="Z1090" s="7">
        <f t="shared" si="198"/>
        <v>10</v>
      </c>
      <c r="AA1090">
        <f t="shared" si="199"/>
        <v>10</v>
      </c>
      <c r="AB1090">
        <f t="shared" si="200"/>
        <v>10</v>
      </c>
      <c r="AC1090">
        <f t="shared" si="201"/>
        <v>10</v>
      </c>
      <c r="AD1090" s="7">
        <f t="shared" si="202"/>
        <v>90</v>
      </c>
      <c r="AE1090" s="7" t="str">
        <f t="shared" si="203"/>
        <v>HT Under 1.5 Goals</v>
      </c>
      <c r="AF1090" s="14"/>
      <c r="AG1090" s="14" t="str">
        <f t="shared" si="204"/>
        <v>HT Under 1.5 Goals</v>
      </c>
      <c r="AH1090" s="14" t="str">
        <f t="shared" si="205"/>
        <v>WON</v>
      </c>
      <c r="AI1090" s="14"/>
      <c r="AJ1090" s="14" t="str">
        <f t="shared" si="196"/>
        <v>WON</v>
      </c>
      <c r="AL1090" s="7" t="str">
        <f t="shared" si="206"/>
        <v>Prime</v>
      </c>
      <c r="AM1090" s="21">
        <f t="shared" si="197"/>
        <v>82.837500000000006</v>
      </c>
    </row>
    <row r="1091" spans="3:39">
      <c r="C1091" t="s">
        <v>11</v>
      </c>
      <c r="D1091" s="10" t="s">
        <v>964</v>
      </c>
      <c r="E1091" s="6" t="s">
        <v>176</v>
      </c>
      <c r="F1091" s="10" t="s">
        <v>1272</v>
      </c>
      <c r="G1091" s="7" t="s">
        <v>4</v>
      </c>
      <c r="H1091" s="10" t="s">
        <v>1273</v>
      </c>
      <c r="I1091" s="7">
        <v>10</v>
      </c>
      <c r="J1091" s="7">
        <v>45</v>
      </c>
      <c r="K1091" s="7">
        <v>45</v>
      </c>
      <c r="L1091" s="7">
        <v>2</v>
      </c>
      <c r="M1091" s="7">
        <v>1</v>
      </c>
      <c r="N1091" s="7">
        <v>35</v>
      </c>
      <c r="O1091" s="6" t="s">
        <v>61</v>
      </c>
      <c r="P1091" s="6" t="s">
        <v>61</v>
      </c>
      <c r="Q1091" s="7">
        <v>45</v>
      </c>
      <c r="R1091" s="7" t="b">
        <v>0</v>
      </c>
      <c r="S1091" s="7" t="s">
        <v>19</v>
      </c>
      <c r="T1091" s="7" t="s">
        <v>19</v>
      </c>
      <c r="U1091" s="11">
        <v>54</v>
      </c>
      <c r="V1091" s="11" t="s">
        <v>20</v>
      </c>
      <c r="W1091" s="12">
        <v>1.55</v>
      </c>
      <c r="X1091" s="12">
        <f t="shared" ref="X1091:X1154" si="207">IF(W1091=1.5,1.3,IF(W1091=1.55,1.3,IF(W1091=1.6,1.3,IF(W1091=1.65,1.35,IF(W1091=1.7,1.35,IF(W1091=1.75,1.4,IF(W1091=1.8,1.45,IF(W1091=1.8,1.5,IF(W1091=1.85,1.5,IF(W1091=1.9,1.55,IF(W1091=1.95,1.6,IF(W1091=2,1.6,IF(W1091&lt;1.5,1.25,1.65)))))))))))))</f>
        <v>1.3</v>
      </c>
      <c r="Y1091" s="13"/>
      <c r="Z1091" s="7">
        <f t="shared" si="198"/>
        <v>0</v>
      </c>
      <c r="AA1091">
        <f t="shared" si="199"/>
        <v>0</v>
      </c>
      <c r="AB1091">
        <f t="shared" si="200"/>
        <v>5</v>
      </c>
      <c r="AC1091">
        <f t="shared" si="201"/>
        <v>10</v>
      </c>
      <c r="AD1091" s="7">
        <f t="shared" si="202"/>
        <v>65</v>
      </c>
      <c r="AE1091" s="7" t="str">
        <f t="shared" si="203"/>
        <v>HT Under 1.5 Goals</v>
      </c>
      <c r="AF1091" s="14"/>
      <c r="AG1091" s="14" t="str">
        <f t="shared" si="204"/>
        <v>HT Over 0.5 Goals</v>
      </c>
      <c r="AH1091" s="14" t="str">
        <f t="shared" si="205"/>
        <v>LOST</v>
      </c>
      <c r="AI1091" s="14"/>
      <c r="AJ1091" s="14" t="str">
        <f t="shared" ref="AJ1091:AJ1154" si="208">IF(AE1091=AG1091,"WON",IF(O1091="0-1","WON",IF(O1091="1-0","WON",IF(O1091="?","?","LOST"))))</f>
        <v>LOST</v>
      </c>
      <c r="AL1091" s="7" t="str">
        <f t="shared" si="206"/>
        <v>…</v>
      </c>
      <c r="AM1091" s="21">
        <f t="shared" ref="AM1091:AM1154" si="209">40+(IF(J1091&lt;50,0,J1091/3.2)+(IF(M1091="X",5,IF(M1091="2",2,0)))+(IF(N1091&gt;15,0,15-N1091))+(IF(U1091&lt;50,0,U1091/5)))</f>
        <v>50.8</v>
      </c>
    </row>
    <row r="1092" spans="3:39">
      <c r="D1092" s="10" t="s">
        <v>262</v>
      </c>
      <c r="E1092" s="6" t="s">
        <v>877</v>
      </c>
      <c r="F1092" s="10" t="s">
        <v>451</v>
      </c>
      <c r="G1092" s="7" t="s">
        <v>4</v>
      </c>
      <c r="H1092" s="10" t="s">
        <v>731</v>
      </c>
      <c r="I1092" s="7">
        <v>39</v>
      </c>
      <c r="J1092" s="7">
        <v>46</v>
      </c>
      <c r="K1092" s="7">
        <v>15</v>
      </c>
      <c r="L1092" s="7" t="s">
        <v>16</v>
      </c>
      <c r="M1092" s="7">
        <v>1</v>
      </c>
      <c r="N1092" s="7">
        <v>24</v>
      </c>
      <c r="O1092" s="6" t="s">
        <v>47</v>
      </c>
      <c r="P1092" s="6" t="s">
        <v>47</v>
      </c>
      <c r="Q1092" s="7">
        <v>46</v>
      </c>
      <c r="R1092" s="7" t="b">
        <v>1</v>
      </c>
      <c r="S1092" s="7" t="s">
        <v>19</v>
      </c>
      <c r="T1092" s="7" t="s">
        <v>19</v>
      </c>
      <c r="U1092" s="11">
        <v>57</v>
      </c>
      <c r="V1092" s="11" t="s">
        <v>20</v>
      </c>
      <c r="W1092" s="12">
        <v>1.55</v>
      </c>
      <c r="X1092" s="12">
        <f t="shared" si="207"/>
        <v>1.3</v>
      </c>
      <c r="Y1092" s="13"/>
      <c r="Z1092" s="7">
        <f t="shared" ref="Z1092:Z1155" si="210">IF(J1092&gt;52,10,0)</f>
        <v>0</v>
      </c>
      <c r="AA1092">
        <f t="shared" ref="AA1092:AA1155" si="211">IF(N1092&gt;15,0,IF(N1092&lt;8,10,5))</f>
        <v>0</v>
      </c>
      <c r="AB1092">
        <f t="shared" ref="AB1092:AB1155" si="212">IF(U1092&gt;60,10,IF(U1092&lt;49,0,5))</f>
        <v>5</v>
      </c>
      <c r="AC1092">
        <f t="shared" ref="AC1092:AC1155" si="213">IF(V1092="Y",10,IF(V1092="C",5,0))</f>
        <v>10</v>
      </c>
      <c r="AD1092" s="7">
        <f t="shared" ref="AD1092:AD1155" si="214">SUM(Z1092:AC1092)+50</f>
        <v>65</v>
      </c>
      <c r="AE1092" s="7" t="str">
        <f t="shared" ref="AE1092:AE1155" si="215">IF(AD1092&lt;56,"HT Over 0.5 Goals","HT Under 1.5 Goals")</f>
        <v>HT Under 1.5 Goals</v>
      </c>
      <c r="AF1092" s="14"/>
      <c r="AG1092" s="14" t="str">
        <f t="shared" ref="AG1092:AG1155" si="216">IF(O1092="1-0","HT Under 1.5 Goals",IF(O1092="0-0","HT Under 1.5 Goals",IF(O1092="0-1","HT Under 1.5 Goals","HT Over 0.5 Goals")))</f>
        <v>HT Under 1.5 Goals</v>
      </c>
      <c r="AH1092" s="14" t="str">
        <f t="shared" ref="AH1092:AH1155" si="217">IF(O1092="?",O1092,AJ1092)</f>
        <v>WON</v>
      </c>
      <c r="AI1092" s="14"/>
      <c r="AJ1092" s="14" t="str">
        <f t="shared" si="208"/>
        <v>WON</v>
      </c>
      <c r="AL1092" s="7" t="str">
        <f t="shared" ref="AL1092:AL1155" si="218">IF(AND(C1092="OK",J1092&gt;52,N1092&lt;11,W1092&lt;1.66),"Prime","…")</f>
        <v>…</v>
      </c>
      <c r="AM1092" s="21">
        <f t="shared" si="209"/>
        <v>51.4</v>
      </c>
    </row>
    <row r="1093" spans="3:39">
      <c r="D1093" s="10" t="s">
        <v>262</v>
      </c>
      <c r="E1093" s="6" t="s">
        <v>877</v>
      </c>
      <c r="F1093" s="10" t="s">
        <v>263</v>
      </c>
      <c r="G1093" s="7" t="s">
        <v>4</v>
      </c>
      <c r="H1093" s="10" t="s">
        <v>895</v>
      </c>
      <c r="I1093" s="7">
        <v>21</v>
      </c>
      <c r="J1093" s="7">
        <v>47</v>
      </c>
      <c r="K1093" s="7">
        <v>32</v>
      </c>
      <c r="L1093" s="7" t="s">
        <v>16</v>
      </c>
      <c r="M1093" s="7" t="s">
        <v>16</v>
      </c>
      <c r="N1093" s="7">
        <v>11</v>
      </c>
      <c r="O1093" s="6" t="s">
        <v>120</v>
      </c>
      <c r="P1093" s="6" t="s">
        <v>96</v>
      </c>
      <c r="Q1093" s="7">
        <v>47</v>
      </c>
      <c r="R1093" s="7" t="b">
        <v>1</v>
      </c>
      <c r="S1093" s="7" t="b">
        <v>1</v>
      </c>
      <c r="T1093" s="7" t="s">
        <v>19</v>
      </c>
      <c r="U1093" s="11">
        <v>44</v>
      </c>
      <c r="V1093" s="11" t="s">
        <v>20</v>
      </c>
      <c r="W1093" s="12">
        <v>1.6</v>
      </c>
      <c r="X1093" s="12">
        <f t="shared" si="207"/>
        <v>1.3</v>
      </c>
      <c r="Y1093" s="13"/>
      <c r="Z1093" s="7">
        <f t="shared" si="210"/>
        <v>0</v>
      </c>
      <c r="AA1093">
        <f t="shared" si="211"/>
        <v>5</v>
      </c>
      <c r="AB1093">
        <f t="shared" si="212"/>
        <v>0</v>
      </c>
      <c r="AC1093">
        <f t="shared" si="213"/>
        <v>10</v>
      </c>
      <c r="AD1093" s="7">
        <f t="shared" si="214"/>
        <v>65</v>
      </c>
      <c r="AE1093" s="7" t="str">
        <f t="shared" si="215"/>
        <v>HT Under 1.5 Goals</v>
      </c>
      <c r="AF1093" s="14"/>
      <c r="AG1093" s="14" t="str">
        <f t="shared" si="216"/>
        <v>HT Under 1.5 Goals</v>
      </c>
      <c r="AH1093" s="14" t="str">
        <f t="shared" si="217"/>
        <v>WON</v>
      </c>
      <c r="AI1093" s="14"/>
      <c r="AJ1093" s="14" t="str">
        <f t="shared" si="208"/>
        <v>WON</v>
      </c>
      <c r="AL1093" s="7" t="str">
        <f t="shared" si="218"/>
        <v>…</v>
      </c>
      <c r="AM1093" s="21">
        <f t="shared" si="209"/>
        <v>49</v>
      </c>
    </row>
    <row r="1094" spans="3:39">
      <c r="D1094" s="10" t="s">
        <v>262</v>
      </c>
      <c r="E1094" s="6" t="s">
        <v>1274</v>
      </c>
      <c r="F1094" s="10" t="s">
        <v>1088</v>
      </c>
      <c r="G1094" s="7" t="s">
        <v>4</v>
      </c>
      <c r="H1094" s="10" t="s">
        <v>1085</v>
      </c>
      <c r="I1094" s="7">
        <v>23</v>
      </c>
      <c r="J1094" s="7">
        <v>44</v>
      </c>
      <c r="K1094" s="7">
        <v>33</v>
      </c>
      <c r="L1094" s="7" t="s">
        <v>16</v>
      </c>
      <c r="M1094" s="7" t="s">
        <v>16</v>
      </c>
      <c r="N1094" s="7">
        <v>10</v>
      </c>
      <c r="O1094" s="6" t="s">
        <v>24</v>
      </c>
      <c r="P1094" s="6" t="s">
        <v>24</v>
      </c>
      <c r="Q1094" s="7">
        <v>44</v>
      </c>
      <c r="R1094" s="7" t="b">
        <v>1</v>
      </c>
      <c r="S1094" s="7" t="b">
        <v>1</v>
      </c>
      <c r="T1094" s="7" t="s">
        <v>19</v>
      </c>
      <c r="U1094" s="11">
        <v>57</v>
      </c>
      <c r="V1094" s="11" t="s">
        <v>20</v>
      </c>
      <c r="W1094" s="12">
        <v>1.6</v>
      </c>
      <c r="X1094" s="12">
        <f t="shared" si="207"/>
        <v>1.3</v>
      </c>
      <c r="Y1094" s="13"/>
      <c r="Z1094" s="7">
        <f t="shared" si="210"/>
        <v>0</v>
      </c>
      <c r="AA1094">
        <f t="shared" si="211"/>
        <v>5</v>
      </c>
      <c r="AB1094">
        <f t="shared" si="212"/>
        <v>5</v>
      </c>
      <c r="AC1094">
        <f t="shared" si="213"/>
        <v>10</v>
      </c>
      <c r="AD1094" s="7">
        <f t="shared" si="214"/>
        <v>70</v>
      </c>
      <c r="AE1094" s="7" t="str">
        <f t="shared" si="215"/>
        <v>HT Under 1.5 Goals</v>
      </c>
      <c r="AF1094" s="14"/>
      <c r="AG1094" s="14" t="str">
        <f t="shared" si="216"/>
        <v>HT Under 1.5 Goals</v>
      </c>
      <c r="AH1094" s="14" t="str">
        <f t="shared" si="217"/>
        <v>WON</v>
      </c>
      <c r="AI1094" s="14"/>
      <c r="AJ1094" s="14" t="str">
        <f t="shared" si="208"/>
        <v>WON</v>
      </c>
      <c r="AL1094" s="7" t="str">
        <f t="shared" si="218"/>
        <v>…</v>
      </c>
      <c r="AM1094" s="21">
        <f t="shared" si="209"/>
        <v>61.4</v>
      </c>
    </row>
    <row r="1095" spans="3:39">
      <c r="C1095" t="s">
        <v>11</v>
      </c>
      <c r="D1095" s="10" t="s">
        <v>189</v>
      </c>
      <c r="E1095" s="6" t="s">
        <v>186</v>
      </c>
      <c r="F1095" s="10" t="s">
        <v>191</v>
      </c>
      <c r="G1095" s="7" t="s">
        <v>4</v>
      </c>
      <c r="H1095" s="10" t="s">
        <v>1003</v>
      </c>
      <c r="I1095" s="7">
        <v>20</v>
      </c>
      <c r="J1095" s="7">
        <v>58</v>
      </c>
      <c r="K1095" s="7">
        <v>22</v>
      </c>
      <c r="L1095" s="7" t="s">
        <v>16</v>
      </c>
      <c r="M1095" s="7">
        <v>2</v>
      </c>
      <c r="N1095" s="7">
        <v>2</v>
      </c>
      <c r="O1095" s="6" t="s">
        <v>47</v>
      </c>
      <c r="P1095" s="6" t="s">
        <v>297</v>
      </c>
      <c r="Q1095" s="7" t="b">
        <v>1</v>
      </c>
      <c r="R1095" s="7" t="b">
        <v>1</v>
      </c>
      <c r="S1095" s="7" t="s">
        <v>19</v>
      </c>
      <c r="T1095" s="7" t="s">
        <v>19</v>
      </c>
      <c r="U1095" s="11">
        <v>57</v>
      </c>
      <c r="V1095" s="11" t="s">
        <v>42</v>
      </c>
      <c r="W1095" s="12">
        <v>1.6</v>
      </c>
      <c r="X1095" s="12">
        <f t="shared" si="207"/>
        <v>1.3</v>
      </c>
      <c r="Y1095" s="13"/>
      <c r="Z1095" s="7">
        <f t="shared" si="210"/>
        <v>10</v>
      </c>
      <c r="AA1095">
        <f t="shared" si="211"/>
        <v>10</v>
      </c>
      <c r="AB1095">
        <f t="shared" si="212"/>
        <v>5</v>
      </c>
      <c r="AC1095">
        <f t="shared" si="213"/>
        <v>5</v>
      </c>
      <c r="AD1095" s="7">
        <f t="shared" si="214"/>
        <v>80</v>
      </c>
      <c r="AE1095" s="7" t="str">
        <f t="shared" si="215"/>
        <v>HT Under 1.5 Goals</v>
      </c>
      <c r="AF1095" s="14"/>
      <c r="AG1095" s="14" t="str">
        <f t="shared" si="216"/>
        <v>HT Under 1.5 Goals</v>
      </c>
      <c r="AH1095" s="14" t="str">
        <f t="shared" si="217"/>
        <v>WON</v>
      </c>
      <c r="AI1095" s="14"/>
      <c r="AJ1095" s="14" t="str">
        <f t="shared" si="208"/>
        <v>WON</v>
      </c>
      <c r="AL1095" s="7" t="str">
        <f t="shared" si="218"/>
        <v>Prime</v>
      </c>
      <c r="AM1095" s="21">
        <f t="shared" si="209"/>
        <v>82.525000000000006</v>
      </c>
    </row>
    <row r="1096" spans="3:39">
      <c r="C1096" t="s">
        <v>11</v>
      </c>
      <c r="D1096" s="10" t="s">
        <v>964</v>
      </c>
      <c r="E1096" s="6" t="s">
        <v>186</v>
      </c>
      <c r="F1096" s="10" t="s">
        <v>1083</v>
      </c>
      <c r="G1096" s="7" t="s">
        <v>4</v>
      </c>
      <c r="H1096" s="10" t="s">
        <v>965</v>
      </c>
      <c r="I1096" s="7">
        <v>34</v>
      </c>
      <c r="J1096" s="7">
        <v>50</v>
      </c>
      <c r="K1096" s="7">
        <v>16</v>
      </c>
      <c r="L1096" s="7" t="s">
        <v>16</v>
      </c>
      <c r="M1096" s="7">
        <v>1</v>
      </c>
      <c r="N1096" s="7">
        <v>18</v>
      </c>
      <c r="O1096" s="6" t="s">
        <v>120</v>
      </c>
      <c r="P1096" s="6" t="s">
        <v>69</v>
      </c>
      <c r="Q1096" s="7">
        <v>50</v>
      </c>
      <c r="R1096" s="7" t="b">
        <v>1</v>
      </c>
      <c r="S1096" s="7" t="s">
        <v>19</v>
      </c>
      <c r="T1096" s="7" t="s">
        <v>19</v>
      </c>
      <c r="U1096" s="11">
        <v>84</v>
      </c>
      <c r="V1096" s="11" t="s">
        <v>48</v>
      </c>
      <c r="W1096" s="12">
        <v>1.6</v>
      </c>
      <c r="X1096" s="12">
        <f t="shared" si="207"/>
        <v>1.3</v>
      </c>
      <c r="Y1096" s="13"/>
      <c r="Z1096" s="7">
        <f t="shared" si="210"/>
        <v>0</v>
      </c>
      <c r="AA1096">
        <f t="shared" si="211"/>
        <v>0</v>
      </c>
      <c r="AB1096">
        <f t="shared" si="212"/>
        <v>10</v>
      </c>
      <c r="AC1096">
        <f t="shared" si="213"/>
        <v>0</v>
      </c>
      <c r="AD1096" s="7">
        <f t="shared" si="214"/>
        <v>60</v>
      </c>
      <c r="AE1096" s="7" t="str">
        <f t="shared" si="215"/>
        <v>HT Under 1.5 Goals</v>
      </c>
      <c r="AF1096" s="14"/>
      <c r="AG1096" s="14" t="str">
        <f t="shared" si="216"/>
        <v>HT Under 1.5 Goals</v>
      </c>
      <c r="AH1096" s="14" t="str">
        <f t="shared" si="217"/>
        <v>WON</v>
      </c>
      <c r="AI1096" s="14"/>
      <c r="AJ1096" s="14" t="str">
        <f t="shared" si="208"/>
        <v>WON</v>
      </c>
      <c r="AL1096" s="7" t="str">
        <f t="shared" si="218"/>
        <v>…</v>
      </c>
      <c r="AM1096" s="21">
        <f t="shared" si="209"/>
        <v>72.424999999999997</v>
      </c>
    </row>
    <row r="1097" spans="3:39">
      <c r="C1097" t="s">
        <v>11</v>
      </c>
      <c r="D1097" s="10" t="s">
        <v>12</v>
      </c>
      <c r="E1097" s="6" t="s">
        <v>201</v>
      </c>
      <c r="F1097" s="10" t="s">
        <v>744</v>
      </c>
      <c r="G1097" s="7" t="s">
        <v>4</v>
      </c>
      <c r="H1097" s="10" t="s">
        <v>737</v>
      </c>
      <c r="I1097" s="7">
        <v>40</v>
      </c>
      <c r="J1097" s="7">
        <v>46</v>
      </c>
      <c r="K1097" s="7">
        <v>14</v>
      </c>
      <c r="L1097" s="7" t="s">
        <v>16</v>
      </c>
      <c r="M1097" s="7">
        <v>1</v>
      </c>
      <c r="N1097" s="7">
        <v>26</v>
      </c>
      <c r="O1097" s="6" t="s">
        <v>24</v>
      </c>
      <c r="P1097" s="6" t="s">
        <v>24</v>
      </c>
      <c r="Q1097" s="7">
        <v>46</v>
      </c>
      <c r="R1097" s="7" t="b">
        <v>1</v>
      </c>
      <c r="S1097" s="7" t="s">
        <v>19</v>
      </c>
      <c r="T1097" s="7" t="s">
        <v>19</v>
      </c>
      <c r="U1097" s="11">
        <v>50</v>
      </c>
      <c r="V1097" s="11" t="s">
        <v>20</v>
      </c>
      <c r="W1097" s="12">
        <v>1.5</v>
      </c>
      <c r="X1097" s="12">
        <f t="shared" si="207"/>
        <v>1.3</v>
      </c>
      <c r="Y1097" s="13"/>
      <c r="Z1097" s="7">
        <f t="shared" si="210"/>
        <v>0</v>
      </c>
      <c r="AA1097">
        <f t="shared" si="211"/>
        <v>0</v>
      </c>
      <c r="AB1097">
        <f t="shared" si="212"/>
        <v>5</v>
      </c>
      <c r="AC1097">
        <f t="shared" si="213"/>
        <v>10</v>
      </c>
      <c r="AD1097" s="7">
        <f t="shared" si="214"/>
        <v>65</v>
      </c>
      <c r="AE1097" s="7" t="str">
        <f t="shared" si="215"/>
        <v>HT Under 1.5 Goals</v>
      </c>
      <c r="AF1097" s="14"/>
      <c r="AG1097" s="14" t="str">
        <f t="shared" si="216"/>
        <v>HT Under 1.5 Goals</v>
      </c>
      <c r="AH1097" s="14" t="str">
        <f t="shared" si="217"/>
        <v>WON</v>
      </c>
      <c r="AI1097" s="14"/>
      <c r="AJ1097" s="14" t="str">
        <f t="shared" si="208"/>
        <v>WON</v>
      </c>
      <c r="AL1097" s="7" t="str">
        <f t="shared" si="218"/>
        <v>…</v>
      </c>
      <c r="AM1097" s="21">
        <f t="shared" si="209"/>
        <v>50</v>
      </c>
    </row>
    <row r="1098" spans="3:39">
      <c r="C1098" t="s">
        <v>11</v>
      </c>
      <c r="D1098" s="10" t="s">
        <v>959</v>
      </c>
      <c r="E1098" s="6" t="s">
        <v>265</v>
      </c>
      <c r="F1098" s="10" t="s">
        <v>1142</v>
      </c>
      <c r="G1098" s="7" t="s">
        <v>4</v>
      </c>
      <c r="H1098" s="10" t="s">
        <v>1275</v>
      </c>
      <c r="I1098" s="7">
        <v>33</v>
      </c>
      <c r="J1098" s="7">
        <v>48</v>
      </c>
      <c r="K1098" s="7">
        <v>20</v>
      </c>
      <c r="L1098" s="7" t="s">
        <v>16</v>
      </c>
      <c r="M1098" s="7">
        <v>1</v>
      </c>
      <c r="N1098" s="7">
        <v>13</v>
      </c>
      <c r="O1098" s="6" t="s">
        <v>24</v>
      </c>
      <c r="P1098" s="6" t="s">
        <v>24</v>
      </c>
      <c r="Q1098" s="7">
        <v>48</v>
      </c>
      <c r="R1098" s="7" t="b">
        <v>1</v>
      </c>
      <c r="S1098" s="7" t="s">
        <v>19</v>
      </c>
      <c r="T1098" s="7" t="s">
        <v>19</v>
      </c>
      <c r="U1098" s="11">
        <v>51</v>
      </c>
      <c r="V1098" s="11" t="s">
        <v>20</v>
      </c>
      <c r="W1098" s="12">
        <v>1.5</v>
      </c>
      <c r="X1098" s="12">
        <f t="shared" si="207"/>
        <v>1.3</v>
      </c>
      <c r="Y1098" s="13"/>
      <c r="Z1098" s="7">
        <f t="shared" si="210"/>
        <v>0</v>
      </c>
      <c r="AA1098">
        <f t="shared" si="211"/>
        <v>5</v>
      </c>
      <c r="AB1098">
        <f t="shared" si="212"/>
        <v>5</v>
      </c>
      <c r="AC1098">
        <f t="shared" si="213"/>
        <v>10</v>
      </c>
      <c r="AD1098" s="7">
        <f t="shared" si="214"/>
        <v>70</v>
      </c>
      <c r="AE1098" s="7" t="str">
        <f t="shared" si="215"/>
        <v>HT Under 1.5 Goals</v>
      </c>
      <c r="AF1098" s="14"/>
      <c r="AG1098" s="14" t="str">
        <f t="shared" si="216"/>
        <v>HT Under 1.5 Goals</v>
      </c>
      <c r="AH1098" s="14" t="str">
        <f t="shared" si="217"/>
        <v>WON</v>
      </c>
      <c r="AI1098" s="14"/>
      <c r="AJ1098" s="14" t="str">
        <f t="shared" si="208"/>
        <v>WON</v>
      </c>
      <c r="AL1098" s="7" t="str">
        <f t="shared" si="218"/>
        <v>…</v>
      </c>
      <c r="AM1098" s="21">
        <f t="shared" si="209"/>
        <v>52.2</v>
      </c>
    </row>
    <row r="1099" spans="3:39">
      <c r="F1099" s="10"/>
      <c r="G1099" s="7"/>
      <c r="H1099" s="10"/>
      <c r="I1099" s="7"/>
      <c r="J1099" s="7"/>
      <c r="K1099" s="7"/>
      <c r="L1099" s="7"/>
      <c r="M1099" s="7"/>
      <c r="N1099" s="7"/>
      <c r="O1099" s="6"/>
      <c r="P1099" s="6"/>
      <c r="Q1099" s="7"/>
      <c r="R1099" s="7"/>
      <c r="S1099" s="7"/>
      <c r="T1099" s="7"/>
      <c r="U1099" s="11"/>
      <c r="V1099" s="11"/>
      <c r="W1099" s="12"/>
      <c r="X1099" s="12">
        <f t="shared" si="207"/>
        <v>1.25</v>
      </c>
      <c r="Y1099" s="13"/>
      <c r="Z1099" s="7">
        <f t="shared" si="210"/>
        <v>0</v>
      </c>
      <c r="AA1099">
        <f t="shared" si="211"/>
        <v>10</v>
      </c>
      <c r="AB1099">
        <f t="shared" si="212"/>
        <v>0</v>
      </c>
      <c r="AC1099">
        <f t="shared" si="213"/>
        <v>0</v>
      </c>
      <c r="AD1099" s="7">
        <f t="shared" si="214"/>
        <v>60</v>
      </c>
      <c r="AE1099" s="7" t="str">
        <f t="shared" si="215"/>
        <v>HT Under 1.5 Goals</v>
      </c>
      <c r="AF1099" s="14"/>
      <c r="AG1099" s="14" t="str">
        <f t="shared" si="216"/>
        <v>HT Over 0.5 Goals</v>
      </c>
      <c r="AH1099" s="14" t="str">
        <f t="shared" si="217"/>
        <v>LOST</v>
      </c>
      <c r="AI1099" s="14"/>
      <c r="AJ1099" s="14" t="str">
        <f t="shared" si="208"/>
        <v>LOST</v>
      </c>
      <c r="AL1099" s="7" t="str">
        <f t="shared" si="218"/>
        <v>…</v>
      </c>
      <c r="AM1099" s="21">
        <f t="shared" si="209"/>
        <v>55</v>
      </c>
    </row>
    <row r="1100" spans="3:39">
      <c r="C1100" s="2" t="s">
        <v>1284</v>
      </c>
      <c r="F1100" s="10"/>
      <c r="G1100" s="7"/>
      <c r="H1100" s="10"/>
      <c r="I1100" s="7"/>
      <c r="J1100" s="7"/>
      <c r="K1100" s="7"/>
      <c r="L1100" s="7"/>
      <c r="M1100" s="7"/>
      <c r="N1100" s="7"/>
      <c r="O1100" s="6"/>
      <c r="P1100" s="6"/>
      <c r="Q1100" s="7"/>
      <c r="R1100" s="7"/>
      <c r="S1100" s="7"/>
      <c r="T1100" s="7"/>
      <c r="U1100" s="11"/>
      <c r="V1100" s="11"/>
      <c r="W1100" s="12"/>
      <c r="X1100" s="12">
        <f t="shared" si="207"/>
        <v>1.25</v>
      </c>
      <c r="Y1100" s="13"/>
      <c r="Z1100" s="7">
        <f t="shared" si="210"/>
        <v>0</v>
      </c>
      <c r="AA1100">
        <f t="shared" si="211"/>
        <v>10</v>
      </c>
      <c r="AB1100">
        <f t="shared" si="212"/>
        <v>0</v>
      </c>
      <c r="AC1100">
        <f t="shared" si="213"/>
        <v>0</v>
      </c>
      <c r="AD1100" s="7">
        <f t="shared" si="214"/>
        <v>60</v>
      </c>
      <c r="AE1100" s="7" t="str">
        <f t="shared" si="215"/>
        <v>HT Under 1.5 Goals</v>
      </c>
      <c r="AF1100" s="14"/>
      <c r="AG1100" s="14" t="str">
        <f t="shared" si="216"/>
        <v>HT Over 0.5 Goals</v>
      </c>
      <c r="AH1100" s="14" t="str">
        <f t="shared" si="217"/>
        <v>LOST</v>
      </c>
      <c r="AI1100" s="14"/>
      <c r="AJ1100" s="14" t="str">
        <f t="shared" si="208"/>
        <v>LOST</v>
      </c>
      <c r="AL1100" s="7" t="str">
        <f t="shared" si="218"/>
        <v>…</v>
      </c>
      <c r="AM1100" s="21">
        <f t="shared" si="209"/>
        <v>55</v>
      </c>
    </row>
    <row r="1101" spans="3:39">
      <c r="C1101" t="s">
        <v>11</v>
      </c>
      <c r="D1101" s="10" t="s">
        <v>88</v>
      </c>
      <c r="E1101" s="6" t="s">
        <v>39</v>
      </c>
      <c r="F1101" s="10" t="s">
        <v>821</v>
      </c>
      <c r="G1101" s="7" t="s">
        <v>4</v>
      </c>
      <c r="H1101" s="10" t="s">
        <v>477</v>
      </c>
      <c r="I1101" s="7">
        <v>18</v>
      </c>
      <c r="J1101" s="7">
        <v>48</v>
      </c>
      <c r="K1101" s="7">
        <v>34</v>
      </c>
      <c r="L1101" s="7" t="s">
        <v>16</v>
      </c>
      <c r="M1101" s="7" t="s">
        <v>16</v>
      </c>
      <c r="N1101" s="7">
        <v>16</v>
      </c>
      <c r="O1101" s="6" t="s">
        <v>24</v>
      </c>
      <c r="P1101" s="6" t="s">
        <v>24</v>
      </c>
      <c r="Q1101" s="7">
        <v>48</v>
      </c>
      <c r="R1101" s="7" t="b">
        <v>1</v>
      </c>
      <c r="S1101" s="7" t="b">
        <v>1</v>
      </c>
      <c r="T1101" s="7" t="s">
        <v>19</v>
      </c>
      <c r="U1101" s="11">
        <v>47</v>
      </c>
      <c r="V1101" s="11" t="s">
        <v>20</v>
      </c>
      <c r="W1101" s="12">
        <v>1.45</v>
      </c>
      <c r="X1101" s="12">
        <f t="shared" si="207"/>
        <v>1.25</v>
      </c>
      <c r="Y1101" s="13"/>
      <c r="Z1101" s="7">
        <f t="shared" si="210"/>
        <v>0</v>
      </c>
      <c r="AA1101">
        <f t="shared" si="211"/>
        <v>0</v>
      </c>
      <c r="AB1101">
        <f t="shared" si="212"/>
        <v>0</v>
      </c>
      <c r="AC1101">
        <f t="shared" si="213"/>
        <v>10</v>
      </c>
      <c r="AD1101" s="7">
        <f t="shared" si="214"/>
        <v>60</v>
      </c>
      <c r="AE1101" s="7" t="str">
        <f t="shared" si="215"/>
        <v>HT Under 1.5 Goals</v>
      </c>
      <c r="AF1101" s="14"/>
      <c r="AG1101" s="14" t="str">
        <f t="shared" si="216"/>
        <v>HT Under 1.5 Goals</v>
      </c>
      <c r="AH1101" s="14" t="str">
        <f t="shared" si="217"/>
        <v>WON</v>
      </c>
      <c r="AI1101" s="14"/>
      <c r="AJ1101" s="14" t="str">
        <f t="shared" si="208"/>
        <v>WON</v>
      </c>
      <c r="AL1101" s="7" t="str">
        <f t="shared" si="218"/>
        <v>…</v>
      </c>
      <c r="AM1101" s="21">
        <f t="shared" si="209"/>
        <v>45</v>
      </c>
    </row>
    <row r="1102" spans="3:39">
      <c r="C1102" t="s">
        <v>11</v>
      </c>
      <c r="D1102" s="10" t="s">
        <v>360</v>
      </c>
      <c r="E1102" s="6" t="s">
        <v>63</v>
      </c>
      <c r="F1102" s="10" t="s">
        <v>1050</v>
      </c>
      <c r="G1102" s="7" t="s">
        <v>4</v>
      </c>
      <c r="H1102" s="10" t="s">
        <v>1012</v>
      </c>
      <c r="I1102" s="7">
        <v>5</v>
      </c>
      <c r="J1102" s="7">
        <v>75</v>
      </c>
      <c r="K1102" s="7">
        <v>20</v>
      </c>
      <c r="L1102" s="7" t="s">
        <v>16</v>
      </c>
      <c r="M1102" s="7">
        <v>2</v>
      </c>
      <c r="N1102" s="7">
        <v>15</v>
      </c>
      <c r="O1102" s="6" t="s">
        <v>24</v>
      </c>
      <c r="P1102" s="6" t="s">
        <v>47</v>
      </c>
      <c r="Q1102" s="7" t="b">
        <v>1</v>
      </c>
      <c r="R1102" s="7" t="b">
        <v>1</v>
      </c>
      <c r="S1102" s="7" t="s">
        <v>19</v>
      </c>
      <c r="T1102" s="7" t="s">
        <v>19</v>
      </c>
      <c r="U1102" s="11">
        <v>52</v>
      </c>
      <c r="V1102" s="11" t="s">
        <v>42</v>
      </c>
      <c r="W1102" s="12">
        <v>1.5</v>
      </c>
      <c r="X1102" s="12">
        <f t="shared" si="207"/>
        <v>1.3</v>
      </c>
      <c r="Y1102" s="13"/>
      <c r="Z1102" s="7">
        <f t="shared" si="210"/>
        <v>10</v>
      </c>
      <c r="AA1102">
        <f t="shared" si="211"/>
        <v>5</v>
      </c>
      <c r="AB1102">
        <f t="shared" si="212"/>
        <v>5</v>
      </c>
      <c r="AC1102">
        <f t="shared" si="213"/>
        <v>5</v>
      </c>
      <c r="AD1102" s="7">
        <f t="shared" si="214"/>
        <v>75</v>
      </c>
      <c r="AE1102" s="7" t="str">
        <f t="shared" si="215"/>
        <v>HT Under 1.5 Goals</v>
      </c>
      <c r="AF1102" s="14"/>
      <c r="AG1102" s="14" t="str">
        <f t="shared" si="216"/>
        <v>HT Under 1.5 Goals</v>
      </c>
      <c r="AH1102" s="14" t="str">
        <f t="shared" si="217"/>
        <v>WON</v>
      </c>
      <c r="AI1102" s="14"/>
      <c r="AJ1102" s="14" t="str">
        <f t="shared" si="208"/>
        <v>WON</v>
      </c>
      <c r="AL1102" s="7" t="str">
        <f t="shared" si="218"/>
        <v>…</v>
      </c>
      <c r="AM1102" s="21">
        <f t="shared" si="209"/>
        <v>73.837500000000006</v>
      </c>
    </row>
    <row r="1103" spans="3:39">
      <c r="C1103" t="s">
        <v>11</v>
      </c>
      <c r="D1103" s="10" t="s">
        <v>88</v>
      </c>
      <c r="E1103" s="6" t="s">
        <v>89</v>
      </c>
      <c r="F1103" s="10" t="s">
        <v>478</v>
      </c>
      <c r="G1103" s="7" t="s">
        <v>4</v>
      </c>
      <c r="H1103" s="10" t="s">
        <v>1278</v>
      </c>
      <c r="I1103" s="7">
        <v>24</v>
      </c>
      <c r="J1103" s="7">
        <v>53</v>
      </c>
      <c r="K1103" s="7">
        <v>23</v>
      </c>
      <c r="L1103" s="7" t="s">
        <v>16</v>
      </c>
      <c r="M1103" s="7" t="s">
        <v>16</v>
      </c>
      <c r="N1103" s="7">
        <v>1</v>
      </c>
      <c r="O1103" s="6" t="s">
        <v>24</v>
      </c>
      <c r="P1103" s="6" t="s">
        <v>24</v>
      </c>
      <c r="Q1103" s="7" t="b">
        <v>1</v>
      </c>
      <c r="R1103" s="7" t="b">
        <v>1</v>
      </c>
      <c r="S1103" s="7" t="b">
        <v>1</v>
      </c>
      <c r="T1103" s="7" t="b">
        <v>1</v>
      </c>
      <c r="U1103" s="11">
        <v>57</v>
      </c>
      <c r="V1103" s="11" t="s">
        <v>42</v>
      </c>
      <c r="W1103" s="12">
        <v>1.6</v>
      </c>
      <c r="X1103" s="12">
        <f t="shared" si="207"/>
        <v>1.3</v>
      </c>
      <c r="Y1103" s="13"/>
      <c r="Z1103" s="7">
        <f t="shared" si="210"/>
        <v>10</v>
      </c>
      <c r="AA1103">
        <f t="shared" si="211"/>
        <v>10</v>
      </c>
      <c r="AB1103">
        <f t="shared" si="212"/>
        <v>5</v>
      </c>
      <c r="AC1103">
        <f t="shared" si="213"/>
        <v>5</v>
      </c>
      <c r="AD1103" s="7">
        <f t="shared" si="214"/>
        <v>80</v>
      </c>
      <c r="AE1103" s="7" t="str">
        <f t="shared" si="215"/>
        <v>HT Under 1.5 Goals</v>
      </c>
      <c r="AF1103" s="14"/>
      <c r="AG1103" s="14" t="str">
        <f t="shared" si="216"/>
        <v>HT Under 1.5 Goals</v>
      </c>
      <c r="AH1103" s="14" t="str">
        <f t="shared" si="217"/>
        <v>WON</v>
      </c>
      <c r="AI1103" s="14"/>
      <c r="AJ1103" s="14" t="str">
        <f t="shared" si="208"/>
        <v>WON</v>
      </c>
      <c r="AL1103" s="7" t="str">
        <f t="shared" si="218"/>
        <v>Prime</v>
      </c>
      <c r="AM1103" s="21">
        <f t="shared" si="209"/>
        <v>86.962500000000006</v>
      </c>
    </row>
    <row r="1104" spans="3:39">
      <c r="D1104" s="10" t="s">
        <v>275</v>
      </c>
      <c r="E1104" s="6" t="s">
        <v>135</v>
      </c>
      <c r="F1104" s="10" t="s">
        <v>1070</v>
      </c>
      <c r="G1104" s="7" t="s">
        <v>4</v>
      </c>
      <c r="H1104" s="10" t="s">
        <v>1155</v>
      </c>
      <c r="I1104" s="7">
        <v>14</v>
      </c>
      <c r="J1104" s="7">
        <v>51</v>
      </c>
      <c r="K1104" s="7">
        <v>35</v>
      </c>
      <c r="L1104" s="7" t="s">
        <v>16</v>
      </c>
      <c r="M1104" s="7">
        <v>2</v>
      </c>
      <c r="N1104" s="7">
        <v>21</v>
      </c>
      <c r="O1104" s="6" t="s">
        <v>24</v>
      </c>
      <c r="P1104" s="6" t="s">
        <v>69</v>
      </c>
      <c r="Q1104" s="7">
        <v>51</v>
      </c>
      <c r="R1104" s="7" t="b">
        <v>1</v>
      </c>
      <c r="S1104" s="7" t="s">
        <v>19</v>
      </c>
      <c r="T1104" s="7" t="s">
        <v>19</v>
      </c>
      <c r="U1104" s="11">
        <v>38</v>
      </c>
      <c r="V1104" s="11" t="s">
        <v>48</v>
      </c>
      <c r="W1104" s="12">
        <v>1.65</v>
      </c>
      <c r="X1104" s="12">
        <f t="shared" si="207"/>
        <v>1.35</v>
      </c>
      <c r="Y1104" s="13"/>
      <c r="Z1104" s="7">
        <f t="shared" si="210"/>
        <v>0</v>
      </c>
      <c r="AA1104">
        <f t="shared" si="211"/>
        <v>0</v>
      </c>
      <c r="AB1104">
        <f t="shared" si="212"/>
        <v>0</v>
      </c>
      <c r="AC1104">
        <f t="shared" si="213"/>
        <v>0</v>
      </c>
      <c r="AD1104" s="7">
        <f t="shared" si="214"/>
        <v>50</v>
      </c>
      <c r="AE1104" s="7" t="str">
        <f t="shared" si="215"/>
        <v>HT Over 0.5 Goals</v>
      </c>
      <c r="AF1104" s="14"/>
      <c r="AG1104" s="14" t="str">
        <f t="shared" si="216"/>
        <v>HT Under 1.5 Goals</v>
      </c>
      <c r="AH1104" s="14" t="str">
        <f t="shared" si="217"/>
        <v>LOST</v>
      </c>
      <c r="AI1104" s="14"/>
      <c r="AJ1104" s="14" t="str">
        <f t="shared" si="208"/>
        <v>LOST</v>
      </c>
      <c r="AL1104" s="7" t="str">
        <f t="shared" si="218"/>
        <v>…</v>
      </c>
      <c r="AM1104" s="21">
        <f t="shared" si="209"/>
        <v>55.9375</v>
      </c>
    </row>
    <row r="1105" spans="3:39">
      <c r="C1105" t="s">
        <v>11</v>
      </c>
      <c r="D1105" s="10" t="s">
        <v>257</v>
      </c>
      <c r="E1105" s="6" t="s">
        <v>167</v>
      </c>
      <c r="F1105" s="10" t="s">
        <v>727</v>
      </c>
      <c r="G1105" s="7" t="s">
        <v>4</v>
      </c>
      <c r="H1105" s="10" t="s">
        <v>437</v>
      </c>
      <c r="I1105" s="7">
        <v>12</v>
      </c>
      <c r="J1105" s="7">
        <v>64</v>
      </c>
      <c r="K1105" s="7">
        <v>24</v>
      </c>
      <c r="L1105" s="7" t="s">
        <v>16</v>
      </c>
      <c r="M1105" s="7" t="s">
        <v>16</v>
      </c>
      <c r="N1105" s="7">
        <v>12</v>
      </c>
      <c r="O1105" s="6" t="s">
        <v>120</v>
      </c>
      <c r="P1105" s="6" t="s">
        <v>297</v>
      </c>
      <c r="Q1105" s="7" t="b">
        <v>1</v>
      </c>
      <c r="R1105" s="7" t="b">
        <v>1</v>
      </c>
      <c r="S1105" s="7" t="b">
        <v>1</v>
      </c>
      <c r="T1105" s="7" t="s">
        <v>19</v>
      </c>
      <c r="U1105" s="11">
        <v>70</v>
      </c>
      <c r="V1105" s="11"/>
      <c r="W1105" s="12">
        <v>1.5</v>
      </c>
      <c r="X1105" s="12">
        <f t="shared" si="207"/>
        <v>1.3</v>
      </c>
      <c r="Y1105" s="13"/>
      <c r="Z1105" s="7">
        <f t="shared" si="210"/>
        <v>10</v>
      </c>
      <c r="AA1105">
        <f t="shared" si="211"/>
        <v>5</v>
      </c>
      <c r="AB1105">
        <f t="shared" si="212"/>
        <v>10</v>
      </c>
      <c r="AC1105">
        <f t="shared" si="213"/>
        <v>0</v>
      </c>
      <c r="AD1105" s="7">
        <f t="shared" si="214"/>
        <v>75</v>
      </c>
      <c r="AE1105" s="7" t="str">
        <f t="shared" si="215"/>
        <v>HT Under 1.5 Goals</v>
      </c>
      <c r="AF1105" s="14"/>
      <c r="AG1105" s="14" t="str">
        <f t="shared" si="216"/>
        <v>HT Under 1.5 Goals</v>
      </c>
      <c r="AH1105" s="14" t="str">
        <f t="shared" si="217"/>
        <v>WON</v>
      </c>
      <c r="AI1105" s="14"/>
      <c r="AJ1105" s="14" t="str">
        <f t="shared" si="208"/>
        <v>WON</v>
      </c>
      <c r="AL1105" s="7" t="str">
        <f t="shared" si="218"/>
        <v>…</v>
      </c>
      <c r="AM1105" s="21">
        <f t="shared" si="209"/>
        <v>82</v>
      </c>
    </row>
    <row r="1106" spans="3:39">
      <c r="C1106" t="s">
        <v>11</v>
      </c>
      <c r="D1106" s="10" t="s">
        <v>159</v>
      </c>
      <c r="E1106" s="6" t="s">
        <v>1001</v>
      </c>
      <c r="F1106" s="10" t="s">
        <v>161</v>
      </c>
      <c r="G1106" s="7" t="s">
        <v>4</v>
      </c>
      <c r="H1106" s="10" t="s">
        <v>962</v>
      </c>
      <c r="I1106" s="7">
        <v>25</v>
      </c>
      <c r="J1106" s="7">
        <v>47</v>
      </c>
      <c r="K1106" s="7">
        <v>29</v>
      </c>
      <c r="L1106" s="7" t="s">
        <v>16</v>
      </c>
      <c r="M1106" s="7" t="s">
        <v>16</v>
      </c>
      <c r="N1106" s="7">
        <v>4</v>
      </c>
      <c r="O1106" s="6" t="s">
        <v>24</v>
      </c>
      <c r="P1106" s="6" t="s">
        <v>47</v>
      </c>
      <c r="Q1106" s="7">
        <v>47</v>
      </c>
      <c r="R1106" s="7" t="b">
        <v>1</v>
      </c>
      <c r="S1106" s="7" t="b">
        <v>1</v>
      </c>
      <c r="T1106" s="7" t="b">
        <v>1</v>
      </c>
      <c r="U1106" s="11">
        <v>73</v>
      </c>
      <c r="V1106" s="11" t="s">
        <v>20</v>
      </c>
      <c r="W1106" s="12">
        <v>1.5</v>
      </c>
      <c r="X1106" s="12">
        <f t="shared" si="207"/>
        <v>1.3</v>
      </c>
      <c r="Y1106" s="13"/>
      <c r="Z1106" s="7">
        <f t="shared" si="210"/>
        <v>0</v>
      </c>
      <c r="AA1106">
        <f t="shared" si="211"/>
        <v>10</v>
      </c>
      <c r="AB1106">
        <f t="shared" si="212"/>
        <v>10</v>
      </c>
      <c r="AC1106">
        <f t="shared" si="213"/>
        <v>10</v>
      </c>
      <c r="AD1106" s="7">
        <f t="shared" si="214"/>
        <v>80</v>
      </c>
      <c r="AE1106" s="7" t="str">
        <f t="shared" si="215"/>
        <v>HT Under 1.5 Goals</v>
      </c>
      <c r="AF1106" s="14"/>
      <c r="AG1106" s="14" t="str">
        <f t="shared" si="216"/>
        <v>HT Under 1.5 Goals</v>
      </c>
      <c r="AH1106" s="14" t="str">
        <f t="shared" si="217"/>
        <v>WON</v>
      </c>
      <c r="AI1106" s="14"/>
      <c r="AJ1106" s="14" t="str">
        <f t="shared" si="208"/>
        <v>WON</v>
      </c>
      <c r="AL1106" s="7" t="str">
        <f t="shared" si="218"/>
        <v>…</v>
      </c>
      <c r="AM1106" s="21">
        <f t="shared" si="209"/>
        <v>70.599999999999994</v>
      </c>
    </row>
    <row r="1107" spans="3:39">
      <c r="C1107" t="s">
        <v>11</v>
      </c>
      <c r="D1107" s="10" t="s">
        <v>159</v>
      </c>
      <c r="E1107" s="6" t="s">
        <v>1001</v>
      </c>
      <c r="F1107" s="10" t="s">
        <v>1279</v>
      </c>
      <c r="G1107" s="7" t="s">
        <v>4</v>
      </c>
      <c r="H1107" s="10" t="s">
        <v>728</v>
      </c>
      <c r="I1107" s="7">
        <v>16</v>
      </c>
      <c r="J1107" s="7">
        <v>52</v>
      </c>
      <c r="K1107" s="7">
        <v>32</v>
      </c>
      <c r="L1107" s="7" t="s">
        <v>16</v>
      </c>
      <c r="M1107" s="7" t="s">
        <v>16</v>
      </c>
      <c r="N1107" s="7">
        <v>16</v>
      </c>
      <c r="O1107" s="6" t="s">
        <v>24</v>
      </c>
      <c r="P1107" s="6" t="s">
        <v>75</v>
      </c>
      <c r="Q1107" s="7">
        <v>52</v>
      </c>
      <c r="R1107" s="7" t="b">
        <v>1</v>
      </c>
      <c r="S1107" s="7" t="b">
        <v>1</v>
      </c>
      <c r="T1107" s="7" t="s">
        <v>19</v>
      </c>
      <c r="U1107" s="11">
        <v>87</v>
      </c>
      <c r="V1107" s="11" t="s">
        <v>42</v>
      </c>
      <c r="W1107" s="12">
        <v>1.5</v>
      </c>
      <c r="X1107" s="12">
        <f t="shared" si="207"/>
        <v>1.3</v>
      </c>
      <c r="Y1107" s="13"/>
      <c r="Z1107" s="7">
        <f t="shared" si="210"/>
        <v>0</v>
      </c>
      <c r="AA1107">
        <f t="shared" si="211"/>
        <v>0</v>
      </c>
      <c r="AB1107">
        <f t="shared" si="212"/>
        <v>10</v>
      </c>
      <c r="AC1107">
        <f t="shared" si="213"/>
        <v>5</v>
      </c>
      <c r="AD1107" s="7">
        <f t="shared" si="214"/>
        <v>65</v>
      </c>
      <c r="AE1107" s="7" t="str">
        <f t="shared" si="215"/>
        <v>HT Under 1.5 Goals</v>
      </c>
      <c r="AF1107" s="14"/>
      <c r="AG1107" s="14" t="str">
        <f t="shared" si="216"/>
        <v>HT Under 1.5 Goals</v>
      </c>
      <c r="AH1107" s="14" t="str">
        <f t="shared" si="217"/>
        <v>WON</v>
      </c>
      <c r="AI1107" s="14"/>
      <c r="AJ1107" s="14" t="str">
        <f t="shared" si="208"/>
        <v>WON</v>
      </c>
      <c r="AL1107" s="7" t="str">
        <f t="shared" si="218"/>
        <v>…</v>
      </c>
      <c r="AM1107" s="21">
        <f t="shared" si="209"/>
        <v>78.650000000000006</v>
      </c>
    </row>
    <row r="1108" spans="3:39">
      <c r="C1108" t="s">
        <v>11</v>
      </c>
      <c r="D1108" s="10" t="s">
        <v>159</v>
      </c>
      <c r="E1108" s="6" t="s">
        <v>1001</v>
      </c>
      <c r="F1108" s="10" t="s">
        <v>1136</v>
      </c>
      <c r="G1108" s="7" t="s">
        <v>4</v>
      </c>
      <c r="H1108" s="10" t="s">
        <v>1280</v>
      </c>
      <c r="I1108" s="7">
        <v>12</v>
      </c>
      <c r="J1108" s="7">
        <v>67</v>
      </c>
      <c r="K1108" s="7">
        <v>21</v>
      </c>
      <c r="L1108" s="7" t="s">
        <v>16</v>
      </c>
      <c r="M1108" s="7" t="s">
        <v>16</v>
      </c>
      <c r="N1108" s="7">
        <v>9</v>
      </c>
      <c r="O1108" s="6" t="s">
        <v>24</v>
      </c>
      <c r="P1108" s="6" t="s">
        <v>69</v>
      </c>
      <c r="Q1108" s="7" t="b">
        <v>1</v>
      </c>
      <c r="R1108" s="7" t="b">
        <v>1</v>
      </c>
      <c r="S1108" s="7" t="b">
        <v>1</v>
      </c>
      <c r="T1108" s="7" t="s">
        <v>19</v>
      </c>
      <c r="U1108" s="11">
        <v>85</v>
      </c>
      <c r="V1108" s="11" t="s">
        <v>20</v>
      </c>
      <c r="W1108" s="12">
        <v>1.4</v>
      </c>
      <c r="X1108" s="12">
        <f t="shared" si="207"/>
        <v>1.25</v>
      </c>
      <c r="Y1108" s="13"/>
      <c r="Z1108" s="7">
        <f t="shared" si="210"/>
        <v>10</v>
      </c>
      <c r="AA1108">
        <f t="shared" si="211"/>
        <v>5</v>
      </c>
      <c r="AB1108">
        <f t="shared" si="212"/>
        <v>10</v>
      </c>
      <c r="AC1108">
        <f t="shared" si="213"/>
        <v>10</v>
      </c>
      <c r="AD1108" s="7">
        <f t="shared" si="214"/>
        <v>85</v>
      </c>
      <c r="AE1108" s="7" t="str">
        <f t="shared" si="215"/>
        <v>HT Under 1.5 Goals</v>
      </c>
      <c r="AF1108" s="14"/>
      <c r="AG1108" s="14" t="str">
        <f t="shared" si="216"/>
        <v>HT Under 1.5 Goals</v>
      </c>
      <c r="AH1108" s="14" t="str">
        <f t="shared" si="217"/>
        <v>WON</v>
      </c>
      <c r="AI1108" s="14"/>
      <c r="AJ1108" s="14" t="str">
        <f t="shared" si="208"/>
        <v>WON</v>
      </c>
      <c r="AL1108" s="7" t="str">
        <f t="shared" si="218"/>
        <v>Prime</v>
      </c>
      <c r="AM1108" s="21">
        <f t="shared" si="209"/>
        <v>88.9375</v>
      </c>
    </row>
    <row r="1109" spans="3:39">
      <c r="C1109" t="s">
        <v>11</v>
      </c>
      <c r="D1109" s="10" t="s">
        <v>159</v>
      </c>
      <c r="E1109" s="6" t="s">
        <v>1001</v>
      </c>
      <c r="F1109" s="10" t="s">
        <v>187</v>
      </c>
      <c r="G1109" s="7" t="s">
        <v>4</v>
      </c>
      <c r="H1109" s="10" t="s">
        <v>695</v>
      </c>
      <c r="I1109" s="7">
        <v>27</v>
      </c>
      <c r="J1109" s="7">
        <v>49</v>
      </c>
      <c r="K1109" s="7">
        <v>25</v>
      </c>
      <c r="L1109" s="7" t="s">
        <v>16</v>
      </c>
      <c r="M1109" s="7" t="s">
        <v>16</v>
      </c>
      <c r="N1109" s="7">
        <v>2</v>
      </c>
      <c r="O1109" s="6" t="s">
        <v>69</v>
      </c>
      <c r="P1109" s="6" t="s">
        <v>33</v>
      </c>
      <c r="Q1109" s="7">
        <v>49</v>
      </c>
      <c r="R1109" s="7" t="b">
        <v>1</v>
      </c>
      <c r="S1109" s="7" t="b">
        <v>1</v>
      </c>
      <c r="T1109" s="7" t="b">
        <v>1</v>
      </c>
      <c r="U1109" s="11">
        <v>75</v>
      </c>
      <c r="V1109" s="11" t="s">
        <v>42</v>
      </c>
      <c r="W1109" s="12">
        <v>1.4</v>
      </c>
      <c r="X1109" s="12">
        <f t="shared" si="207"/>
        <v>1.25</v>
      </c>
      <c r="Y1109" s="13"/>
      <c r="Z1109" s="7">
        <f t="shared" si="210"/>
        <v>0</v>
      </c>
      <c r="AA1109">
        <f t="shared" si="211"/>
        <v>10</v>
      </c>
      <c r="AB1109">
        <f t="shared" si="212"/>
        <v>10</v>
      </c>
      <c r="AC1109">
        <f t="shared" si="213"/>
        <v>5</v>
      </c>
      <c r="AD1109" s="7">
        <f t="shared" si="214"/>
        <v>75</v>
      </c>
      <c r="AE1109" s="7" t="str">
        <f t="shared" si="215"/>
        <v>HT Under 1.5 Goals</v>
      </c>
      <c r="AF1109" s="14"/>
      <c r="AG1109" s="14" t="str">
        <f t="shared" si="216"/>
        <v>HT Over 0.5 Goals</v>
      </c>
      <c r="AH1109" s="14" t="str">
        <f t="shared" si="217"/>
        <v>LOST</v>
      </c>
      <c r="AI1109" s="14"/>
      <c r="AJ1109" s="14" t="str">
        <f t="shared" si="208"/>
        <v>LOST</v>
      </c>
      <c r="AL1109" s="7" t="str">
        <f t="shared" si="218"/>
        <v>…</v>
      </c>
      <c r="AM1109" s="21">
        <f t="shared" si="209"/>
        <v>73</v>
      </c>
    </row>
    <row r="1110" spans="3:39">
      <c r="C1110" t="s">
        <v>11</v>
      </c>
      <c r="D1110" s="10" t="s">
        <v>159</v>
      </c>
      <c r="E1110" s="6" t="s">
        <v>1001</v>
      </c>
      <c r="F1110" s="10" t="s">
        <v>170</v>
      </c>
      <c r="G1110" s="7" t="s">
        <v>4</v>
      </c>
      <c r="H1110" s="10" t="s">
        <v>433</v>
      </c>
      <c r="I1110" s="7">
        <v>18</v>
      </c>
      <c r="J1110" s="7">
        <v>61</v>
      </c>
      <c r="K1110" s="7">
        <v>21</v>
      </c>
      <c r="L1110" s="7" t="s">
        <v>16</v>
      </c>
      <c r="M1110" s="7" t="s">
        <v>16</v>
      </c>
      <c r="N1110" s="7">
        <v>3</v>
      </c>
      <c r="O1110" s="6" t="s">
        <v>61</v>
      </c>
      <c r="P1110" s="6" t="s">
        <v>96</v>
      </c>
      <c r="Q1110" s="7" t="b">
        <v>1</v>
      </c>
      <c r="R1110" s="7" t="b">
        <v>1</v>
      </c>
      <c r="S1110" s="7" t="b">
        <v>1</v>
      </c>
      <c r="T1110" s="7" t="b">
        <v>1</v>
      </c>
      <c r="U1110" s="11">
        <v>87</v>
      </c>
      <c r="V1110" s="11" t="s">
        <v>20</v>
      </c>
      <c r="W1110" s="12">
        <v>1.4</v>
      </c>
      <c r="X1110" s="12">
        <f t="shared" si="207"/>
        <v>1.25</v>
      </c>
      <c r="Y1110" s="13"/>
      <c r="Z1110" s="7">
        <f t="shared" si="210"/>
        <v>10</v>
      </c>
      <c r="AA1110">
        <f t="shared" si="211"/>
        <v>10</v>
      </c>
      <c r="AB1110">
        <f t="shared" si="212"/>
        <v>10</v>
      </c>
      <c r="AC1110">
        <f t="shared" si="213"/>
        <v>10</v>
      </c>
      <c r="AD1110" s="7">
        <f t="shared" si="214"/>
        <v>90</v>
      </c>
      <c r="AE1110" s="7" t="str">
        <f t="shared" si="215"/>
        <v>HT Under 1.5 Goals</v>
      </c>
      <c r="AF1110" s="14"/>
      <c r="AG1110" s="14" t="str">
        <f t="shared" si="216"/>
        <v>HT Over 0.5 Goals</v>
      </c>
      <c r="AH1110" s="14" t="str">
        <f t="shared" si="217"/>
        <v>LOST</v>
      </c>
      <c r="AI1110" s="14"/>
      <c r="AJ1110" s="14" t="str">
        <f t="shared" si="208"/>
        <v>LOST</v>
      </c>
      <c r="AL1110" s="7" t="str">
        <f t="shared" si="218"/>
        <v>Prime</v>
      </c>
      <c r="AM1110" s="21">
        <f t="shared" si="209"/>
        <v>93.462500000000006</v>
      </c>
    </row>
    <row r="1111" spans="3:39">
      <c r="C1111" t="s">
        <v>11</v>
      </c>
      <c r="D1111" s="10" t="s">
        <v>159</v>
      </c>
      <c r="E1111" s="6" t="s">
        <v>1001</v>
      </c>
      <c r="F1111" s="10" t="s">
        <v>886</v>
      </c>
      <c r="G1111" s="7" t="s">
        <v>4</v>
      </c>
      <c r="H1111" s="10" t="s">
        <v>173</v>
      </c>
      <c r="I1111" s="7">
        <v>11</v>
      </c>
      <c r="J1111" s="7">
        <v>65</v>
      </c>
      <c r="K1111" s="7">
        <v>24</v>
      </c>
      <c r="L1111" s="7" t="s">
        <v>16</v>
      </c>
      <c r="M1111" s="7">
        <v>1</v>
      </c>
      <c r="N1111" s="7">
        <v>13</v>
      </c>
      <c r="O1111" s="6" t="s">
        <v>24</v>
      </c>
      <c r="P1111" s="6" t="s">
        <v>75</v>
      </c>
      <c r="Q1111" s="7" t="b">
        <v>1</v>
      </c>
      <c r="R1111" s="7" t="b">
        <v>1</v>
      </c>
      <c r="S1111" s="7" t="s">
        <v>19</v>
      </c>
      <c r="T1111" s="7" t="s">
        <v>19</v>
      </c>
      <c r="U1111" s="11">
        <v>85</v>
      </c>
      <c r="V1111" s="11" t="s">
        <v>42</v>
      </c>
      <c r="W1111" s="12">
        <v>1.5</v>
      </c>
      <c r="X1111" s="12">
        <f t="shared" si="207"/>
        <v>1.3</v>
      </c>
      <c r="Y1111" s="13"/>
      <c r="Z1111" s="7">
        <f t="shared" si="210"/>
        <v>10</v>
      </c>
      <c r="AA1111">
        <f t="shared" si="211"/>
        <v>5</v>
      </c>
      <c r="AB1111">
        <f t="shared" si="212"/>
        <v>10</v>
      </c>
      <c r="AC1111">
        <f t="shared" si="213"/>
        <v>5</v>
      </c>
      <c r="AD1111" s="7">
        <f t="shared" si="214"/>
        <v>80</v>
      </c>
      <c r="AE1111" s="7" t="str">
        <f t="shared" si="215"/>
        <v>HT Under 1.5 Goals</v>
      </c>
      <c r="AF1111" s="14"/>
      <c r="AG1111" s="14" t="str">
        <f t="shared" si="216"/>
        <v>HT Under 1.5 Goals</v>
      </c>
      <c r="AH1111" s="14" t="str">
        <f t="shared" si="217"/>
        <v>WON</v>
      </c>
      <c r="AI1111" s="14"/>
      <c r="AJ1111" s="14" t="str">
        <f t="shared" si="208"/>
        <v>WON</v>
      </c>
      <c r="AL1111" s="7" t="str">
        <f t="shared" si="218"/>
        <v>…</v>
      </c>
      <c r="AM1111" s="21">
        <f t="shared" si="209"/>
        <v>79.3125</v>
      </c>
    </row>
    <row r="1112" spans="3:39">
      <c r="C1112" t="s">
        <v>11</v>
      </c>
      <c r="D1112" s="10" t="s">
        <v>159</v>
      </c>
      <c r="E1112" s="6" t="s">
        <v>1001</v>
      </c>
      <c r="F1112" s="10" t="s">
        <v>696</v>
      </c>
      <c r="G1112" s="7" t="s">
        <v>4</v>
      </c>
      <c r="H1112" s="10" t="s">
        <v>175</v>
      </c>
      <c r="I1112" s="7">
        <v>20</v>
      </c>
      <c r="J1112" s="7">
        <v>71</v>
      </c>
      <c r="K1112" s="7">
        <v>9</v>
      </c>
      <c r="L1112" s="7" t="s">
        <v>16</v>
      </c>
      <c r="M1112" s="7" t="s">
        <v>16</v>
      </c>
      <c r="N1112" s="7">
        <v>11</v>
      </c>
      <c r="O1112" s="6" t="s">
        <v>75</v>
      </c>
      <c r="P1112" s="6" t="s">
        <v>75</v>
      </c>
      <c r="Q1112" s="7" t="b">
        <v>1</v>
      </c>
      <c r="R1112" s="7" t="b">
        <v>1</v>
      </c>
      <c r="S1112" s="7" t="b">
        <v>1</v>
      </c>
      <c r="T1112" s="7" t="s">
        <v>19</v>
      </c>
      <c r="U1112" s="11">
        <v>49</v>
      </c>
      <c r="V1112" s="11" t="s">
        <v>20</v>
      </c>
      <c r="W1112" s="12">
        <v>1.5</v>
      </c>
      <c r="X1112" s="12">
        <f t="shared" si="207"/>
        <v>1.3</v>
      </c>
      <c r="Y1112" s="13"/>
      <c r="Z1112" s="7">
        <f t="shared" si="210"/>
        <v>10</v>
      </c>
      <c r="AA1112">
        <f t="shared" si="211"/>
        <v>5</v>
      </c>
      <c r="AB1112">
        <f t="shared" si="212"/>
        <v>5</v>
      </c>
      <c r="AC1112">
        <f t="shared" si="213"/>
        <v>10</v>
      </c>
      <c r="AD1112" s="7">
        <f t="shared" si="214"/>
        <v>80</v>
      </c>
      <c r="AE1112" s="7" t="str">
        <f t="shared" si="215"/>
        <v>HT Under 1.5 Goals</v>
      </c>
      <c r="AF1112" s="14"/>
      <c r="AG1112" s="14" t="str">
        <f t="shared" si="216"/>
        <v>HT Over 0.5 Goals</v>
      </c>
      <c r="AH1112" s="14" t="str">
        <f t="shared" si="217"/>
        <v>LOST</v>
      </c>
      <c r="AI1112" s="14"/>
      <c r="AJ1112" s="14" t="str">
        <f t="shared" si="208"/>
        <v>LOST</v>
      </c>
      <c r="AL1112" s="7" t="str">
        <f t="shared" si="218"/>
        <v>…</v>
      </c>
      <c r="AM1112" s="21">
        <f t="shared" si="209"/>
        <v>71.1875</v>
      </c>
    </row>
    <row r="1113" spans="3:39">
      <c r="C1113" t="s">
        <v>11</v>
      </c>
      <c r="D1113" s="10" t="s">
        <v>159</v>
      </c>
      <c r="E1113" s="6" t="s">
        <v>1001</v>
      </c>
      <c r="F1113" s="10" t="s">
        <v>730</v>
      </c>
      <c r="G1113" s="7" t="s">
        <v>4</v>
      </c>
      <c r="H1113" s="10" t="s">
        <v>639</v>
      </c>
      <c r="I1113" s="7">
        <v>19</v>
      </c>
      <c r="J1113" s="7">
        <v>51</v>
      </c>
      <c r="K1113" s="7">
        <v>30</v>
      </c>
      <c r="L1113" s="7" t="s">
        <v>16</v>
      </c>
      <c r="M1113" s="7" t="s">
        <v>16</v>
      </c>
      <c r="N1113" s="7">
        <v>11</v>
      </c>
      <c r="O1113" s="6" t="s">
        <v>47</v>
      </c>
      <c r="P1113" s="6" t="s">
        <v>47</v>
      </c>
      <c r="Q1113" s="7">
        <v>51</v>
      </c>
      <c r="R1113" s="7" t="b">
        <v>1</v>
      </c>
      <c r="S1113" s="7" t="b">
        <v>1</v>
      </c>
      <c r="T1113" s="7" t="s">
        <v>19</v>
      </c>
      <c r="U1113" s="11">
        <v>32</v>
      </c>
      <c r="V1113" s="11" t="s">
        <v>42</v>
      </c>
      <c r="W1113" s="12">
        <v>1.5</v>
      </c>
      <c r="X1113" s="12">
        <f t="shared" si="207"/>
        <v>1.3</v>
      </c>
      <c r="Y1113" s="13"/>
      <c r="Z1113" s="7">
        <f t="shared" si="210"/>
        <v>0</v>
      </c>
      <c r="AA1113">
        <f t="shared" si="211"/>
        <v>5</v>
      </c>
      <c r="AB1113">
        <f t="shared" si="212"/>
        <v>0</v>
      </c>
      <c r="AC1113">
        <f t="shared" si="213"/>
        <v>5</v>
      </c>
      <c r="AD1113" s="7">
        <f t="shared" si="214"/>
        <v>60</v>
      </c>
      <c r="AE1113" s="7" t="str">
        <f t="shared" si="215"/>
        <v>HT Under 1.5 Goals</v>
      </c>
      <c r="AF1113" s="14"/>
      <c r="AG1113" s="14" t="str">
        <f t="shared" si="216"/>
        <v>HT Under 1.5 Goals</v>
      </c>
      <c r="AH1113" s="14" t="str">
        <f t="shared" si="217"/>
        <v>WON</v>
      </c>
      <c r="AI1113" s="14"/>
      <c r="AJ1113" s="14" t="str">
        <f t="shared" si="208"/>
        <v>WON</v>
      </c>
      <c r="AL1113" s="7" t="str">
        <f t="shared" si="218"/>
        <v>…</v>
      </c>
      <c r="AM1113" s="21">
        <f t="shared" si="209"/>
        <v>64.9375</v>
      </c>
    </row>
    <row r="1114" spans="3:39">
      <c r="C1114" t="s">
        <v>11</v>
      </c>
      <c r="D1114" s="10" t="s">
        <v>159</v>
      </c>
      <c r="E1114" s="6" t="s">
        <v>1001</v>
      </c>
      <c r="F1114" s="10" t="s">
        <v>172</v>
      </c>
      <c r="G1114" s="7" t="s">
        <v>4</v>
      </c>
      <c r="H1114" s="10" t="s">
        <v>1135</v>
      </c>
      <c r="I1114" s="7">
        <v>23</v>
      </c>
      <c r="J1114" s="7">
        <v>52</v>
      </c>
      <c r="K1114" s="7">
        <v>25</v>
      </c>
      <c r="L1114" s="7" t="s">
        <v>16</v>
      </c>
      <c r="M1114" s="7">
        <v>2</v>
      </c>
      <c r="N1114" s="7">
        <v>2</v>
      </c>
      <c r="O1114" s="6" t="s">
        <v>24</v>
      </c>
      <c r="P1114" s="6" t="s">
        <v>24</v>
      </c>
      <c r="Q1114" s="7">
        <v>52</v>
      </c>
      <c r="R1114" s="7" t="b">
        <v>1</v>
      </c>
      <c r="S1114" s="7" t="s">
        <v>19</v>
      </c>
      <c r="T1114" s="7" t="b">
        <v>1</v>
      </c>
      <c r="U1114" s="11">
        <v>75</v>
      </c>
      <c r="V1114" s="11" t="s">
        <v>42</v>
      </c>
      <c r="W1114" s="12">
        <v>1.5</v>
      </c>
      <c r="X1114" s="12">
        <f t="shared" si="207"/>
        <v>1.3</v>
      </c>
      <c r="Y1114" s="13"/>
      <c r="Z1114" s="7">
        <f t="shared" si="210"/>
        <v>0</v>
      </c>
      <c r="AA1114">
        <f t="shared" si="211"/>
        <v>10</v>
      </c>
      <c r="AB1114">
        <f t="shared" si="212"/>
        <v>10</v>
      </c>
      <c r="AC1114">
        <f t="shared" si="213"/>
        <v>5</v>
      </c>
      <c r="AD1114" s="7">
        <f t="shared" si="214"/>
        <v>75</v>
      </c>
      <c r="AE1114" s="7" t="str">
        <f t="shared" si="215"/>
        <v>HT Under 1.5 Goals</v>
      </c>
      <c r="AF1114" s="14"/>
      <c r="AG1114" s="14" t="str">
        <f t="shared" si="216"/>
        <v>HT Under 1.5 Goals</v>
      </c>
      <c r="AH1114" s="14" t="str">
        <f t="shared" si="217"/>
        <v>WON</v>
      </c>
      <c r="AI1114" s="14"/>
      <c r="AJ1114" s="14" t="str">
        <f t="shared" si="208"/>
        <v>WON</v>
      </c>
      <c r="AL1114" s="7" t="str">
        <f t="shared" si="218"/>
        <v>…</v>
      </c>
      <c r="AM1114" s="21">
        <f t="shared" si="209"/>
        <v>84.25</v>
      </c>
    </row>
    <row r="1115" spans="3:39">
      <c r="C1115" t="s">
        <v>11</v>
      </c>
      <c r="D1115" s="10" t="s">
        <v>417</v>
      </c>
      <c r="E1115" s="6" t="s">
        <v>874</v>
      </c>
      <c r="F1115" s="10" t="s">
        <v>754</v>
      </c>
      <c r="G1115" s="7" t="s">
        <v>4</v>
      </c>
      <c r="H1115" s="10" t="s">
        <v>828</v>
      </c>
      <c r="I1115" s="7">
        <v>29</v>
      </c>
      <c r="J1115" s="7">
        <v>44</v>
      </c>
      <c r="K1115" s="7">
        <v>27</v>
      </c>
      <c r="L1115" s="7" t="s">
        <v>16</v>
      </c>
      <c r="M1115" s="7" t="s">
        <v>16</v>
      </c>
      <c r="N1115" s="7">
        <v>2</v>
      </c>
      <c r="O1115" s="6" t="s">
        <v>24</v>
      </c>
      <c r="P1115" s="6" t="s">
        <v>47</v>
      </c>
      <c r="Q1115" s="7">
        <v>44</v>
      </c>
      <c r="R1115" s="7" t="b">
        <v>1</v>
      </c>
      <c r="S1115" s="7" t="b">
        <v>1</v>
      </c>
      <c r="T1115" s="7" t="b">
        <v>1</v>
      </c>
      <c r="U1115" s="11">
        <v>50</v>
      </c>
      <c r="V1115" s="11" t="s">
        <v>48</v>
      </c>
      <c r="W1115" s="12">
        <v>1.6</v>
      </c>
      <c r="X1115" s="12">
        <f t="shared" si="207"/>
        <v>1.3</v>
      </c>
      <c r="Y1115" s="13"/>
      <c r="Z1115" s="7">
        <f t="shared" si="210"/>
        <v>0</v>
      </c>
      <c r="AA1115">
        <f t="shared" si="211"/>
        <v>10</v>
      </c>
      <c r="AB1115">
        <f t="shared" si="212"/>
        <v>5</v>
      </c>
      <c r="AC1115">
        <f t="shared" si="213"/>
        <v>0</v>
      </c>
      <c r="AD1115" s="7">
        <f t="shared" si="214"/>
        <v>65</v>
      </c>
      <c r="AE1115" s="7" t="str">
        <f t="shared" si="215"/>
        <v>HT Under 1.5 Goals</v>
      </c>
      <c r="AF1115" s="14"/>
      <c r="AG1115" s="14" t="str">
        <f t="shared" si="216"/>
        <v>HT Under 1.5 Goals</v>
      </c>
      <c r="AH1115" s="14" t="str">
        <f t="shared" si="217"/>
        <v>WON</v>
      </c>
      <c r="AI1115" s="14"/>
      <c r="AJ1115" s="14" t="str">
        <f t="shared" si="208"/>
        <v>WON</v>
      </c>
      <c r="AL1115" s="7" t="str">
        <f t="shared" si="218"/>
        <v>…</v>
      </c>
      <c r="AM1115" s="21">
        <f t="shared" si="209"/>
        <v>68</v>
      </c>
    </row>
    <row r="1116" spans="3:39">
      <c r="D1116" s="10" t="s">
        <v>438</v>
      </c>
      <c r="E1116" s="6" t="s">
        <v>874</v>
      </c>
      <c r="F1116" s="10" t="s">
        <v>1281</v>
      </c>
      <c r="G1116" s="7" t="s">
        <v>4</v>
      </c>
      <c r="H1116" s="10" t="s">
        <v>439</v>
      </c>
      <c r="I1116" s="7">
        <v>9</v>
      </c>
      <c r="J1116" s="7">
        <v>59</v>
      </c>
      <c r="K1116" s="7">
        <v>32</v>
      </c>
      <c r="L1116" s="7" t="s">
        <v>16</v>
      </c>
      <c r="M1116" s="7">
        <v>2</v>
      </c>
      <c r="N1116" s="7">
        <v>23</v>
      </c>
      <c r="O1116" s="6" t="s">
        <v>120</v>
      </c>
      <c r="P1116" s="6" t="s">
        <v>120</v>
      </c>
      <c r="Q1116" s="7" t="b">
        <v>1</v>
      </c>
      <c r="R1116" s="7" t="b">
        <v>1</v>
      </c>
      <c r="S1116" s="7" t="s">
        <v>19</v>
      </c>
      <c r="T1116" s="7" t="s">
        <v>19</v>
      </c>
      <c r="U1116" s="11">
        <v>59</v>
      </c>
      <c r="V1116" s="11" t="s">
        <v>20</v>
      </c>
      <c r="W1116" s="12">
        <v>1.55</v>
      </c>
      <c r="X1116" s="12">
        <f t="shared" si="207"/>
        <v>1.3</v>
      </c>
      <c r="Y1116" s="13"/>
      <c r="Z1116" s="7">
        <f t="shared" si="210"/>
        <v>10</v>
      </c>
      <c r="AA1116">
        <f t="shared" si="211"/>
        <v>0</v>
      </c>
      <c r="AB1116">
        <f t="shared" si="212"/>
        <v>5</v>
      </c>
      <c r="AC1116">
        <f t="shared" si="213"/>
        <v>10</v>
      </c>
      <c r="AD1116" s="7">
        <f t="shared" si="214"/>
        <v>75</v>
      </c>
      <c r="AE1116" s="7" t="str">
        <f t="shared" si="215"/>
        <v>HT Under 1.5 Goals</v>
      </c>
      <c r="AF1116" s="14"/>
      <c r="AG1116" s="14" t="str">
        <f t="shared" si="216"/>
        <v>HT Under 1.5 Goals</v>
      </c>
      <c r="AH1116" s="14" t="str">
        <f t="shared" si="217"/>
        <v>WON</v>
      </c>
      <c r="AI1116" s="14"/>
      <c r="AJ1116" s="14" t="str">
        <f t="shared" si="208"/>
        <v>WON</v>
      </c>
      <c r="AL1116" s="7" t="str">
        <f t="shared" si="218"/>
        <v>…</v>
      </c>
      <c r="AM1116" s="21">
        <f t="shared" si="209"/>
        <v>70.237499999999997</v>
      </c>
    </row>
    <row r="1117" spans="3:39">
      <c r="D1117" s="10" t="s">
        <v>438</v>
      </c>
      <c r="E1117" s="6" t="s">
        <v>874</v>
      </c>
      <c r="F1117" s="10" t="s">
        <v>869</v>
      </c>
      <c r="G1117" s="7" t="s">
        <v>4</v>
      </c>
      <c r="H1117" s="10" t="s">
        <v>1282</v>
      </c>
      <c r="I1117" s="7">
        <v>19</v>
      </c>
      <c r="J1117" s="7">
        <v>56</v>
      </c>
      <c r="K1117" s="7">
        <v>26</v>
      </c>
      <c r="L1117" s="7" t="s">
        <v>16</v>
      </c>
      <c r="M1117" s="7">
        <v>1</v>
      </c>
      <c r="N1117" s="7">
        <v>7</v>
      </c>
      <c r="O1117" s="6" t="s">
        <v>75</v>
      </c>
      <c r="P1117" s="6" t="s">
        <v>33</v>
      </c>
      <c r="Q1117" s="7" t="b">
        <v>1</v>
      </c>
      <c r="R1117" s="7" t="b">
        <v>1</v>
      </c>
      <c r="S1117" s="7" t="s">
        <v>19</v>
      </c>
      <c r="T1117" s="7" t="s">
        <v>19</v>
      </c>
      <c r="U1117" s="11">
        <v>60</v>
      </c>
      <c r="V1117" s="11" t="s">
        <v>48</v>
      </c>
      <c r="W1117" s="12">
        <v>1.6</v>
      </c>
      <c r="X1117" s="12">
        <f t="shared" si="207"/>
        <v>1.3</v>
      </c>
      <c r="Y1117" s="13"/>
      <c r="Z1117" s="7">
        <f t="shared" si="210"/>
        <v>10</v>
      </c>
      <c r="AA1117">
        <f t="shared" si="211"/>
        <v>10</v>
      </c>
      <c r="AB1117">
        <f t="shared" si="212"/>
        <v>5</v>
      </c>
      <c r="AC1117">
        <f t="shared" si="213"/>
        <v>0</v>
      </c>
      <c r="AD1117" s="7">
        <f t="shared" si="214"/>
        <v>75</v>
      </c>
      <c r="AE1117" s="7" t="str">
        <f t="shared" si="215"/>
        <v>HT Under 1.5 Goals</v>
      </c>
      <c r="AF1117" s="14"/>
      <c r="AG1117" s="14" t="str">
        <f t="shared" si="216"/>
        <v>HT Over 0.5 Goals</v>
      </c>
      <c r="AH1117" s="14" t="str">
        <f t="shared" si="217"/>
        <v>LOST</v>
      </c>
      <c r="AI1117" s="14"/>
      <c r="AJ1117" s="14" t="str">
        <f t="shared" si="208"/>
        <v>LOST</v>
      </c>
      <c r="AL1117" s="7" t="str">
        <f t="shared" si="218"/>
        <v>…</v>
      </c>
      <c r="AM1117" s="21">
        <f t="shared" si="209"/>
        <v>77.5</v>
      </c>
    </row>
    <row r="1118" spans="3:39">
      <c r="D1118" s="10" t="s">
        <v>438</v>
      </c>
      <c r="E1118" s="6" t="s">
        <v>176</v>
      </c>
      <c r="F1118" s="10" t="s">
        <v>1202</v>
      </c>
      <c r="G1118" s="7" t="s">
        <v>4</v>
      </c>
      <c r="H1118" s="10" t="s">
        <v>440</v>
      </c>
      <c r="I1118" s="7">
        <v>24</v>
      </c>
      <c r="J1118" s="7">
        <v>45</v>
      </c>
      <c r="K1118" s="7">
        <v>31</v>
      </c>
      <c r="L1118" s="7" t="s">
        <v>16</v>
      </c>
      <c r="M1118" s="7">
        <v>2</v>
      </c>
      <c r="N1118" s="7">
        <v>7</v>
      </c>
      <c r="O1118" s="6" t="s">
        <v>75</v>
      </c>
      <c r="P1118" s="6" t="s">
        <v>17</v>
      </c>
      <c r="Q1118" s="7">
        <v>45</v>
      </c>
      <c r="R1118" s="7" t="b">
        <v>1</v>
      </c>
      <c r="S1118" s="7" t="s">
        <v>19</v>
      </c>
      <c r="T1118" s="7" t="s">
        <v>19</v>
      </c>
      <c r="U1118" s="11">
        <v>56</v>
      </c>
      <c r="V1118" s="11" t="s">
        <v>20</v>
      </c>
      <c r="W1118" s="12">
        <v>1.65</v>
      </c>
      <c r="X1118" s="12">
        <f t="shared" si="207"/>
        <v>1.35</v>
      </c>
      <c r="Y1118" s="13"/>
      <c r="Z1118" s="7">
        <f t="shared" si="210"/>
        <v>0</v>
      </c>
      <c r="AA1118">
        <f t="shared" si="211"/>
        <v>10</v>
      </c>
      <c r="AB1118">
        <f t="shared" si="212"/>
        <v>5</v>
      </c>
      <c r="AC1118">
        <f t="shared" si="213"/>
        <v>10</v>
      </c>
      <c r="AD1118" s="7">
        <f t="shared" si="214"/>
        <v>75</v>
      </c>
      <c r="AE1118" s="7" t="str">
        <f t="shared" si="215"/>
        <v>HT Under 1.5 Goals</v>
      </c>
      <c r="AF1118" s="14"/>
      <c r="AG1118" s="14" t="str">
        <f t="shared" si="216"/>
        <v>HT Over 0.5 Goals</v>
      </c>
      <c r="AH1118" s="14" t="str">
        <f t="shared" si="217"/>
        <v>LOST</v>
      </c>
      <c r="AI1118" s="14"/>
      <c r="AJ1118" s="14" t="str">
        <f t="shared" si="208"/>
        <v>LOST</v>
      </c>
      <c r="AL1118" s="7" t="str">
        <f t="shared" si="218"/>
        <v>…</v>
      </c>
      <c r="AM1118" s="21">
        <f t="shared" si="209"/>
        <v>59.2</v>
      </c>
    </row>
    <row r="1119" spans="3:39">
      <c r="D1119" s="10" t="s">
        <v>262</v>
      </c>
      <c r="E1119" s="6" t="s">
        <v>265</v>
      </c>
      <c r="F1119" s="10" t="s">
        <v>1283</v>
      </c>
      <c r="G1119" s="7" t="s">
        <v>4</v>
      </c>
      <c r="H1119" s="10" t="s">
        <v>739</v>
      </c>
      <c r="I1119" s="7">
        <v>13</v>
      </c>
      <c r="J1119" s="7">
        <v>64</v>
      </c>
      <c r="K1119" s="7">
        <v>23</v>
      </c>
      <c r="L1119" s="7" t="s">
        <v>16</v>
      </c>
      <c r="M1119" s="7">
        <v>2</v>
      </c>
      <c r="N1119" s="7">
        <v>10</v>
      </c>
      <c r="O1119" s="6" t="s">
        <v>24</v>
      </c>
      <c r="P1119" s="6" t="s">
        <v>69</v>
      </c>
      <c r="Q1119" s="7" t="b">
        <v>1</v>
      </c>
      <c r="R1119" s="7" t="b">
        <v>1</v>
      </c>
      <c r="S1119" s="7" t="s">
        <v>19</v>
      </c>
      <c r="T1119" s="7" t="s">
        <v>19</v>
      </c>
      <c r="U1119" s="11">
        <v>56</v>
      </c>
      <c r="V1119" s="11" t="s">
        <v>20</v>
      </c>
      <c r="W1119" s="12">
        <v>1.6</v>
      </c>
      <c r="X1119" s="12">
        <f t="shared" si="207"/>
        <v>1.3</v>
      </c>
      <c r="Y1119" s="13"/>
      <c r="Z1119" s="7">
        <f t="shared" si="210"/>
        <v>10</v>
      </c>
      <c r="AA1119">
        <f t="shared" si="211"/>
        <v>5</v>
      </c>
      <c r="AB1119">
        <f t="shared" si="212"/>
        <v>5</v>
      </c>
      <c r="AC1119">
        <f t="shared" si="213"/>
        <v>10</v>
      </c>
      <c r="AD1119" s="7">
        <f t="shared" si="214"/>
        <v>80</v>
      </c>
      <c r="AE1119" s="7" t="str">
        <f t="shared" si="215"/>
        <v>HT Under 1.5 Goals</v>
      </c>
      <c r="AF1119" s="14"/>
      <c r="AG1119" s="14" t="str">
        <f t="shared" si="216"/>
        <v>HT Under 1.5 Goals</v>
      </c>
      <c r="AH1119" s="14" t="str">
        <f t="shared" si="217"/>
        <v>WON</v>
      </c>
      <c r="AI1119" s="14"/>
      <c r="AJ1119" s="14" t="str">
        <f t="shared" si="208"/>
        <v>WON</v>
      </c>
      <c r="AL1119" s="7" t="str">
        <f t="shared" si="218"/>
        <v>…</v>
      </c>
      <c r="AM1119" s="21">
        <f t="shared" si="209"/>
        <v>76.2</v>
      </c>
    </row>
    <row r="1120" spans="3:39">
      <c r="F1120" s="10"/>
      <c r="G1120" s="7"/>
      <c r="H1120" s="10"/>
      <c r="I1120" s="7"/>
      <c r="J1120" s="7"/>
      <c r="K1120" s="7"/>
      <c r="L1120" s="7"/>
      <c r="M1120" s="7"/>
      <c r="N1120" s="7"/>
      <c r="O1120" s="6"/>
      <c r="P1120" s="6"/>
      <c r="Q1120" s="7"/>
      <c r="R1120" s="7"/>
      <c r="S1120" s="7"/>
      <c r="T1120" s="7"/>
      <c r="U1120" s="11"/>
      <c r="V1120" s="11"/>
      <c r="W1120" s="12"/>
      <c r="X1120" s="12">
        <f t="shared" si="207"/>
        <v>1.25</v>
      </c>
      <c r="Y1120" s="13"/>
      <c r="Z1120" s="7">
        <f t="shared" si="210"/>
        <v>0</v>
      </c>
      <c r="AA1120">
        <f t="shared" si="211"/>
        <v>10</v>
      </c>
      <c r="AB1120">
        <f t="shared" si="212"/>
        <v>0</v>
      </c>
      <c r="AC1120">
        <f t="shared" si="213"/>
        <v>0</v>
      </c>
      <c r="AD1120" s="7">
        <f t="shared" si="214"/>
        <v>60</v>
      </c>
      <c r="AE1120" s="7" t="str">
        <f t="shared" si="215"/>
        <v>HT Under 1.5 Goals</v>
      </c>
      <c r="AF1120" s="14"/>
      <c r="AG1120" s="14" t="str">
        <f t="shared" si="216"/>
        <v>HT Over 0.5 Goals</v>
      </c>
      <c r="AH1120" s="14" t="str">
        <f t="shared" si="217"/>
        <v>LOST</v>
      </c>
      <c r="AI1120" s="14"/>
      <c r="AJ1120" s="14" t="str">
        <f t="shared" si="208"/>
        <v>LOST</v>
      </c>
      <c r="AL1120" s="7" t="str">
        <f t="shared" si="218"/>
        <v>…</v>
      </c>
      <c r="AM1120" s="21">
        <f t="shared" si="209"/>
        <v>55</v>
      </c>
    </row>
    <row r="1121" spans="3:39">
      <c r="C1121" s="2" t="s">
        <v>1285</v>
      </c>
      <c r="F1121" s="10"/>
      <c r="G1121" s="7"/>
      <c r="H1121" s="10"/>
      <c r="I1121" s="7"/>
      <c r="J1121" s="7"/>
      <c r="K1121" s="7"/>
      <c r="L1121" s="7"/>
      <c r="M1121" s="7"/>
      <c r="N1121" s="7"/>
      <c r="O1121" s="6"/>
      <c r="P1121" s="6"/>
      <c r="Q1121" s="7"/>
      <c r="R1121" s="7"/>
      <c r="S1121" s="7"/>
      <c r="T1121" s="7"/>
      <c r="U1121" s="11"/>
      <c r="V1121" s="11"/>
      <c r="W1121" s="12"/>
      <c r="X1121" s="12">
        <f t="shared" si="207"/>
        <v>1.25</v>
      </c>
      <c r="Y1121" s="13"/>
      <c r="Z1121" s="7">
        <f t="shared" si="210"/>
        <v>0</v>
      </c>
      <c r="AA1121">
        <f t="shared" si="211"/>
        <v>10</v>
      </c>
      <c r="AB1121">
        <f t="shared" si="212"/>
        <v>0</v>
      </c>
      <c r="AC1121">
        <f t="shared" si="213"/>
        <v>0</v>
      </c>
      <c r="AD1121" s="7">
        <f t="shared" si="214"/>
        <v>60</v>
      </c>
      <c r="AE1121" s="7" t="str">
        <f t="shared" si="215"/>
        <v>HT Under 1.5 Goals</v>
      </c>
      <c r="AF1121" s="14"/>
      <c r="AG1121" s="14" t="str">
        <f t="shared" si="216"/>
        <v>HT Over 0.5 Goals</v>
      </c>
      <c r="AH1121" s="14" t="str">
        <f t="shared" si="217"/>
        <v>LOST</v>
      </c>
      <c r="AI1121" s="14"/>
      <c r="AJ1121" s="14" t="str">
        <f t="shared" si="208"/>
        <v>LOST</v>
      </c>
      <c r="AL1121" s="7" t="str">
        <f t="shared" si="218"/>
        <v>…</v>
      </c>
      <c r="AM1121" s="21">
        <f t="shared" si="209"/>
        <v>55</v>
      </c>
    </row>
    <row r="1122" spans="3:39">
      <c r="C1122" t="s">
        <v>11</v>
      </c>
      <c r="D1122" s="10" t="s">
        <v>508</v>
      </c>
      <c r="E1122" s="6" t="s">
        <v>63</v>
      </c>
      <c r="F1122" s="10" t="s">
        <v>669</v>
      </c>
      <c r="G1122" s="7" t="s">
        <v>4</v>
      </c>
      <c r="H1122" s="10" t="s">
        <v>830</v>
      </c>
      <c r="I1122" s="7">
        <v>32</v>
      </c>
      <c r="J1122" s="7">
        <v>51</v>
      </c>
      <c r="K1122" s="7">
        <v>18</v>
      </c>
      <c r="L1122" s="7" t="s">
        <v>16</v>
      </c>
      <c r="M1122" s="7" t="s">
        <v>16</v>
      </c>
      <c r="N1122" s="7">
        <v>14</v>
      </c>
      <c r="O1122" s="6" t="s">
        <v>69</v>
      </c>
      <c r="P1122" s="6" t="s">
        <v>96</v>
      </c>
      <c r="Q1122" s="7">
        <v>51</v>
      </c>
      <c r="R1122" s="7" t="b">
        <v>1</v>
      </c>
      <c r="S1122" s="7" t="b">
        <v>1</v>
      </c>
      <c r="T1122" s="7" t="s">
        <v>19</v>
      </c>
      <c r="U1122" s="11">
        <v>65</v>
      </c>
      <c r="V1122" s="11" t="s">
        <v>20</v>
      </c>
      <c r="W1122" s="12">
        <v>1.7</v>
      </c>
      <c r="X1122" s="12">
        <f t="shared" si="207"/>
        <v>1.35</v>
      </c>
      <c r="Y1122" s="13"/>
      <c r="Z1122" s="7">
        <f t="shared" si="210"/>
        <v>0</v>
      </c>
      <c r="AA1122">
        <f t="shared" si="211"/>
        <v>5</v>
      </c>
      <c r="AB1122">
        <f t="shared" si="212"/>
        <v>10</v>
      </c>
      <c r="AC1122">
        <f t="shared" si="213"/>
        <v>10</v>
      </c>
      <c r="AD1122" s="7">
        <f t="shared" si="214"/>
        <v>75</v>
      </c>
      <c r="AE1122" s="7" t="str">
        <f t="shared" si="215"/>
        <v>HT Under 1.5 Goals</v>
      </c>
      <c r="AF1122" s="14"/>
      <c r="AG1122" s="14" t="str">
        <f t="shared" si="216"/>
        <v>HT Over 0.5 Goals</v>
      </c>
      <c r="AH1122" s="14" t="str">
        <f t="shared" si="217"/>
        <v>LOST</v>
      </c>
      <c r="AI1122" s="14"/>
      <c r="AJ1122" s="14" t="str">
        <f t="shared" si="208"/>
        <v>LOST</v>
      </c>
      <c r="AL1122" s="7" t="str">
        <f t="shared" si="218"/>
        <v>…</v>
      </c>
      <c r="AM1122" s="21">
        <f t="shared" si="209"/>
        <v>74.9375</v>
      </c>
    </row>
    <row r="1123" spans="3:39">
      <c r="C1123" t="s">
        <v>11</v>
      </c>
      <c r="D1123" s="10" t="s">
        <v>508</v>
      </c>
      <c r="E1123" s="6" t="s">
        <v>63</v>
      </c>
      <c r="F1123" s="10" t="s">
        <v>1212</v>
      </c>
      <c r="G1123" s="7" t="s">
        <v>4</v>
      </c>
      <c r="H1123" s="10" t="s">
        <v>705</v>
      </c>
      <c r="I1123" s="7">
        <v>26</v>
      </c>
      <c r="J1123" s="7">
        <v>45</v>
      </c>
      <c r="K1123" s="7">
        <v>29</v>
      </c>
      <c r="L1123" s="7" t="s">
        <v>16</v>
      </c>
      <c r="M1123" s="7" t="s">
        <v>16</v>
      </c>
      <c r="N1123" s="7">
        <v>3</v>
      </c>
      <c r="O1123" s="6" t="s">
        <v>24</v>
      </c>
      <c r="P1123" s="6" t="s">
        <v>24</v>
      </c>
      <c r="Q1123" s="7">
        <v>45</v>
      </c>
      <c r="R1123" s="7" t="b">
        <v>1</v>
      </c>
      <c r="S1123" s="7" t="b">
        <v>1</v>
      </c>
      <c r="T1123" s="7" t="b">
        <v>1</v>
      </c>
      <c r="U1123" s="11">
        <v>49</v>
      </c>
      <c r="V1123" s="11" t="s">
        <v>20</v>
      </c>
      <c r="W1123" s="12">
        <v>1.8</v>
      </c>
      <c r="X1123" s="12">
        <f t="shared" si="207"/>
        <v>1.45</v>
      </c>
      <c r="Y1123" s="13"/>
      <c r="Z1123" s="7">
        <f t="shared" si="210"/>
        <v>0</v>
      </c>
      <c r="AA1123">
        <f t="shared" si="211"/>
        <v>10</v>
      </c>
      <c r="AB1123">
        <f t="shared" si="212"/>
        <v>5</v>
      </c>
      <c r="AC1123">
        <f t="shared" si="213"/>
        <v>10</v>
      </c>
      <c r="AD1123" s="7">
        <f t="shared" si="214"/>
        <v>75</v>
      </c>
      <c r="AE1123" s="7" t="str">
        <f t="shared" si="215"/>
        <v>HT Under 1.5 Goals</v>
      </c>
      <c r="AF1123" s="14"/>
      <c r="AG1123" s="14" t="str">
        <f t="shared" si="216"/>
        <v>HT Under 1.5 Goals</v>
      </c>
      <c r="AH1123" s="14" t="str">
        <f t="shared" si="217"/>
        <v>WON</v>
      </c>
      <c r="AI1123" s="14"/>
      <c r="AJ1123" s="14" t="str">
        <f t="shared" si="208"/>
        <v>WON</v>
      </c>
      <c r="AL1123" s="7" t="str">
        <f t="shared" si="218"/>
        <v>…</v>
      </c>
      <c r="AM1123" s="21">
        <f t="shared" si="209"/>
        <v>57</v>
      </c>
    </row>
    <row r="1124" spans="3:39">
      <c r="C1124" t="s">
        <v>11</v>
      </c>
      <c r="D1124" s="10" t="s">
        <v>508</v>
      </c>
      <c r="E1124" s="6" t="s">
        <v>63</v>
      </c>
      <c r="F1124" s="10" t="s">
        <v>703</v>
      </c>
      <c r="G1124" s="7" t="s">
        <v>4</v>
      </c>
      <c r="H1124" s="10" t="s">
        <v>668</v>
      </c>
      <c r="I1124" s="7">
        <v>11</v>
      </c>
      <c r="J1124" s="7">
        <v>61</v>
      </c>
      <c r="K1124" s="7">
        <v>29</v>
      </c>
      <c r="L1124" s="7" t="s">
        <v>16</v>
      </c>
      <c r="M1124" s="7" t="s">
        <v>16</v>
      </c>
      <c r="N1124" s="7">
        <v>18</v>
      </c>
      <c r="O1124" s="6" t="s">
        <v>120</v>
      </c>
      <c r="P1124" s="6" t="s">
        <v>61</v>
      </c>
      <c r="Q1124" s="7" t="b">
        <v>1</v>
      </c>
      <c r="R1124" s="7" t="b">
        <v>1</v>
      </c>
      <c r="S1124" s="7" t="b">
        <v>1</v>
      </c>
      <c r="T1124" s="7" t="s">
        <v>19</v>
      </c>
      <c r="U1124" s="11">
        <v>52</v>
      </c>
      <c r="V1124" s="11" t="s">
        <v>20</v>
      </c>
      <c r="W1124" s="12">
        <v>1.6</v>
      </c>
      <c r="X1124" s="12">
        <f t="shared" si="207"/>
        <v>1.3</v>
      </c>
      <c r="Y1124" s="13"/>
      <c r="Z1124" s="7">
        <f t="shared" si="210"/>
        <v>10</v>
      </c>
      <c r="AA1124">
        <f t="shared" si="211"/>
        <v>0</v>
      </c>
      <c r="AB1124">
        <f t="shared" si="212"/>
        <v>5</v>
      </c>
      <c r="AC1124">
        <f t="shared" si="213"/>
        <v>10</v>
      </c>
      <c r="AD1124" s="7">
        <f t="shared" si="214"/>
        <v>75</v>
      </c>
      <c r="AE1124" s="7" t="str">
        <f t="shared" si="215"/>
        <v>HT Under 1.5 Goals</v>
      </c>
      <c r="AF1124" s="14"/>
      <c r="AG1124" s="14" t="str">
        <f t="shared" si="216"/>
        <v>HT Under 1.5 Goals</v>
      </c>
      <c r="AH1124" s="14" t="str">
        <f t="shared" si="217"/>
        <v>WON</v>
      </c>
      <c r="AI1124" s="14"/>
      <c r="AJ1124" s="14" t="str">
        <f t="shared" si="208"/>
        <v>WON</v>
      </c>
      <c r="AL1124" s="7" t="str">
        <f t="shared" si="218"/>
        <v>…</v>
      </c>
      <c r="AM1124" s="21">
        <f t="shared" si="209"/>
        <v>74.462500000000006</v>
      </c>
    </row>
    <row r="1125" spans="3:39">
      <c r="C1125" t="s">
        <v>11</v>
      </c>
      <c r="D1125" s="10" t="s">
        <v>347</v>
      </c>
      <c r="E1125" s="6" t="s">
        <v>135</v>
      </c>
      <c r="F1125" s="10" t="s">
        <v>348</v>
      </c>
      <c r="G1125" s="7" t="s">
        <v>4</v>
      </c>
      <c r="H1125" s="10" t="s">
        <v>349</v>
      </c>
      <c r="I1125" s="7">
        <v>19</v>
      </c>
      <c r="J1125" s="7">
        <v>62</v>
      </c>
      <c r="K1125" s="7">
        <v>20</v>
      </c>
      <c r="L1125" s="7" t="s">
        <v>16</v>
      </c>
      <c r="M1125" s="7">
        <v>2</v>
      </c>
      <c r="N1125" s="7">
        <v>1</v>
      </c>
      <c r="O1125" s="6" t="s">
        <v>47</v>
      </c>
      <c r="P1125" s="6" t="s">
        <v>302</v>
      </c>
      <c r="Q1125" s="7" t="b">
        <v>1</v>
      </c>
      <c r="R1125" s="7" t="b">
        <v>1</v>
      </c>
      <c r="S1125" s="7" t="s">
        <v>19</v>
      </c>
      <c r="T1125" s="7" t="b">
        <v>1</v>
      </c>
      <c r="U1125" s="11">
        <v>39</v>
      </c>
      <c r="V1125" s="11" t="s">
        <v>42</v>
      </c>
      <c r="W1125" s="12">
        <v>1.55</v>
      </c>
      <c r="X1125" s="12">
        <f t="shared" si="207"/>
        <v>1.3</v>
      </c>
      <c r="Y1125" s="13"/>
      <c r="Z1125" s="7">
        <f t="shared" si="210"/>
        <v>10</v>
      </c>
      <c r="AA1125">
        <f t="shared" si="211"/>
        <v>10</v>
      </c>
      <c r="AB1125">
        <f t="shared" si="212"/>
        <v>0</v>
      </c>
      <c r="AC1125">
        <f t="shared" si="213"/>
        <v>5</v>
      </c>
      <c r="AD1125" s="7">
        <f t="shared" si="214"/>
        <v>75</v>
      </c>
      <c r="AE1125" s="7" t="str">
        <f t="shared" si="215"/>
        <v>HT Under 1.5 Goals</v>
      </c>
      <c r="AF1125" s="14"/>
      <c r="AG1125" s="14" t="str">
        <f t="shared" si="216"/>
        <v>HT Under 1.5 Goals</v>
      </c>
      <c r="AH1125" s="14" t="str">
        <f t="shared" si="217"/>
        <v>WON</v>
      </c>
      <c r="AI1125" s="14"/>
      <c r="AJ1125" s="14" t="str">
        <f t="shared" si="208"/>
        <v>WON</v>
      </c>
      <c r="AL1125" s="7" t="str">
        <f t="shared" si="218"/>
        <v>Prime</v>
      </c>
      <c r="AM1125" s="21">
        <f t="shared" si="209"/>
        <v>73.375</v>
      </c>
    </row>
    <row r="1126" spans="3:39">
      <c r="C1126" t="s">
        <v>11</v>
      </c>
      <c r="D1126" s="10" t="s">
        <v>347</v>
      </c>
      <c r="E1126" s="6" t="s">
        <v>135</v>
      </c>
      <c r="F1126" s="10" t="s">
        <v>355</v>
      </c>
      <c r="G1126" s="7" t="s">
        <v>4</v>
      </c>
      <c r="H1126" s="10" t="s">
        <v>800</v>
      </c>
      <c r="I1126" s="7">
        <v>14</v>
      </c>
      <c r="J1126" s="7">
        <v>45</v>
      </c>
      <c r="K1126" s="7">
        <v>41</v>
      </c>
      <c r="L1126" s="7" t="s">
        <v>16</v>
      </c>
      <c r="M1126" s="7">
        <v>1</v>
      </c>
      <c r="N1126" s="7">
        <v>27</v>
      </c>
      <c r="O1126" s="6" t="s">
        <v>47</v>
      </c>
      <c r="P1126" s="6" t="s">
        <v>47</v>
      </c>
      <c r="Q1126" s="7">
        <v>45</v>
      </c>
      <c r="R1126" s="7" t="b">
        <v>1</v>
      </c>
      <c r="S1126" s="7" t="s">
        <v>19</v>
      </c>
      <c r="T1126" s="7" t="s">
        <v>19</v>
      </c>
      <c r="U1126" s="11">
        <v>62</v>
      </c>
      <c r="V1126" s="11" t="s">
        <v>42</v>
      </c>
      <c r="W1126" s="12">
        <v>1.5</v>
      </c>
      <c r="X1126" s="12">
        <f t="shared" si="207"/>
        <v>1.3</v>
      </c>
      <c r="Y1126" s="13"/>
      <c r="Z1126" s="7">
        <f t="shared" si="210"/>
        <v>0</v>
      </c>
      <c r="AA1126">
        <f t="shared" si="211"/>
        <v>0</v>
      </c>
      <c r="AB1126">
        <f t="shared" si="212"/>
        <v>10</v>
      </c>
      <c r="AC1126">
        <f t="shared" si="213"/>
        <v>5</v>
      </c>
      <c r="AD1126" s="7">
        <f t="shared" si="214"/>
        <v>65</v>
      </c>
      <c r="AE1126" s="7" t="str">
        <f t="shared" si="215"/>
        <v>HT Under 1.5 Goals</v>
      </c>
      <c r="AF1126" s="14"/>
      <c r="AG1126" s="14" t="str">
        <f t="shared" si="216"/>
        <v>HT Under 1.5 Goals</v>
      </c>
      <c r="AH1126" s="14" t="str">
        <f t="shared" si="217"/>
        <v>WON</v>
      </c>
      <c r="AI1126" s="14"/>
      <c r="AJ1126" s="14" t="str">
        <f t="shared" si="208"/>
        <v>WON</v>
      </c>
      <c r="AL1126" s="7" t="str">
        <f t="shared" si="218"/>
        <v>…</v>
      </c>
      <c r="AM1126" s="21">
        <f t="shared" si="209"/>
        <v>52.4</v>
      </c>
    </row>
    <row r="1127" spans="3:39">
      <c r="C1127" t="s">
        <v>11</v>
      </c>
      <c r="D1127" s="10" t="s">
        <v>880</v>
      </c>
      <c r="E1127" s="6" t="s">
        <v>176</v>
      </c>
      <c r="F1127" s="10" t="s">
        <v>1286</v>
      </c>
      <c r="G1127" s="7" t="s">
        <v>4</v>
      </c>
      <c r="H1127" s="10" t="s">
        <v>1287</v>
      </c>
      <c r="I1127" s="7">
        <v>23</v>
      </c>
      <c r="J1127" s="7">
        <v>60</v>
      </c>
      <c r="K1127" s="7">
        <v>17</v>
      </c>
      <c r="L1127" s="7" t="s">
        <v>16</v>
      </c>
      <c r="M1127" s="7" t="s">
        <v>16</v>
      </c>
      <c r="N1127" s="7">
        <v>6</v>
      </c>
      <c r="O1127" s="6" t="s">
        <v>24</v>
      </c>
      <c r="P1127" s="6" t="s">
        <v>96</v>
      </c>
      <c r="Q1127" s="7" t="b">
        <v>1</v>
      </c>
      <c r="R1127" s="7" t="b">
        <v>1</v>
      </c>
      <c r="S1127" s="7" t="b">
        <v>1</v>
      </c>
      <c r="T1127" s="7" t="b">
        <v>1</v>
      </c>
      <c r="U1127" s="11">
        <v>53</v>
      </c>
      <c r="V1127" s="11" t="s">
        <v>20</v>
      </c>
      <c r="W1127" s="12">
        <v>1.45</v>
      </c>
      <c r="X1127" s="12">
        <f t="shared" si="207"/>
        <v>1.25</v>
      </c>
      <c r="Y1127" s="13"/>
      <c r="Z1127" s="7">
        <f t="shared" si="210"/>
        <v>10</v>
      </c>
      <c r="AA1127">
        <f t="shared" si="211"/>
        <v>10</v>
      </c>
      <c r="AB1127">
        <f t="shared" si="212"/>
        <v>5</v>
      </c>
      <c r="AC1127">
        <f t="shared" si="213"/>
        <v>10</v>
      </c>
      <c r="AD1127" s="7">
        <f t="shared" si="214"/>
        <v>85</v>
      </c>
      <c r="AE1127" s="7" t="str">
        <f t="shared" si="215"/>
        <v>HT Under 1.5 Goals</v>
      </c>
      <c r="AF1127" s="14"/>
      <c r="AG1127" s="14" t="str">
        <f t="shared" si="216"/>
        <v>HT Under 1.5 Goals</v>
      </c>
      <c r="AH1127" s="14" t="str">
        <f t="shared" si="217"/>
        <v>WON</v>
      </c>
      <c r="AI1127" s="14"/>
      <c r="AJ1127" s="14" t="str">
        <f t="shared" si="208"/>
        <v>WON</v>
      </c>
      <c r="AL1127" s="7" t="str">
        <f t="shared" si="218"/>
        <v>Prime</v>
      </c>
      <c r="AM1127" s="21">
        <f t="shared" si="209"/>
        <v>83.35</v>
      </c>
    </row>
    <row r="1128" spans="3:39">
      <c r="C1128" t="s">
        <v>11</v>
      </c>
      <c r="D1128" s="10" t="s">
        <v>880</v>
      </c>
      <c r="E1128" s="6" t="s">
        <v>877</v>
      </c>
      <c r="F1128" s="10" t="s">
        <v>1037</v>
      </c>
      <c r="G1128" s="7" t="s">
        <v>4</v>
      </c>
      <c r="H1128" s="10" t="s">
        <v>1288</v>
      </c>
      <c r="I1128" s="7">
        <v>10</v>
      </c>
      <c r="J1128" s="7">
        <v>74</v>
      </c>
      <c r="K1128" s="7">
        <v>16</v>
      </c>
      <c r="L1128" s="7" t="s">
        <v>16</v>
      </c>
      <c r="M1128" s="7">
        <v>2</v>
      </c>
      <c r="N1128" s="7">
        <v>6</v>
      </c>
      <c r="O1128" s="6" t="s">
        <v>69</v>
      </c>
      <c r="P1128" s="6" t="s">
        <v>69</v>
      </c>
      <c r="Q1128" s="7" t="b">
        <v>1</v>
      </c>
      <c r="R1128" s="7" t="b">
        <v>1</v>
      </c>
      <c r="S1128" s="7" t="s">
        <v>19</v>
      </c>
      <c r="T1128" s="7" t="b">
        <v>1</v>
      </c>
      <c r="U1128" s="11">
        <v>60</v>
      </c>
      <c r="V1128" s="11" t="s">
        <v>20</v>
      </c>
      <c r="W1128" s="12">
        <v>1.55</v>
      </c>
      <c r="X1128" s="12">
        <f t="shared" si="207"/>
        <v>1.3</v>
      </c>
      <c r="Y1128" s="13"/>
      <c r="Z1128" s="7">
        <f t="shared" si="210"/>
        <v>10</v>
      </c>
      <c r="AA1128">
        <f t="shared" si="211"/>
        <v>10</v>
      </c>
      <c r="AB1128">
        <f t="shared" si="212"/>
        <v>5</v>
      </c>
      <c r="AC1128">
        <f t="shared" si="213"/>
        <v>10</v>
      </c>
      <c r="AD1128" s="7">
        <f t="shared" si="214"/>
        <v>85</v>
      </c>
      <c r="AE1128" s="7" t="str">
        <f t="shared" si="215"/>
        <v>HT Under 1.5 Goals</v>
      </c>
      <c r="AF1128" s="14"/>
      <c r="AG1128" s="14" t="str">
        <f t="shared" si="216"/>
        <v>HT Over 0.5 Goals</v>
      </c>
      <c r="AH1128" s="14" t="str">
        <f t="shared" si="217"/>
        <v>LOST</v>
      </c>
      <c r="AI1128" s="14"/>
      <c r="AJ1128" s="14" t="str">
        <f t="shared" si="208"/>
        <v>LOST</v>
      </c>
      <c r="AL1128" s="7" t="str">
        <f t="shared" si="218"/>
        <v>Prime</v>
      </c>
      <c r="AM1128" s="21">
        <f t="shared" si="209"/>
        <v>84.125</v>
      </c>
    </row>
    <row r="1129" spans="3:39">
      <c r="C1129" t="s">
        <v>11</v>
      </c>
      <c r="D1129" s="10" t="s">
        <v>189</v>
      </c>
      <c r="E1129" s="6" t="s">
        <v>186</v>
      </c>
      <c r="F1129" s="10" t="s">
        <v>197</v>
      </c>
      <c r="G1129" s="7" t="s">
        <v>4</v>
      </c>
      <c r="H1129" s="10" t="s">
        <v>1145</v>
      </c>
      <c r="I1129" s="7">
        <v>35</v>
      </c>
      <c r="J1129" s="7">
        <v>43</v>
      </c>
      <c r="K1129" s="7">
        <v>22</v>
      </c>
      <c r="L1129" s="7" t="s">
        <v>16</v>
      </c>
      <c r="M1129" s="7" t="s">
        <v>16</v>
      </c>
      <c r="N1129" s="7">
        <v>13</v>
      </c>
      <c r="O1129" s="6" t="s">
        <v>120</v>
      </c>
      <c r="P1129" s="6" t="s">
        <v>278</v>
      </c>
      <c r="Q1129" s="7">
        <v>43</v>
      </c>
      <c r="R1129" s="7" t="b">
        <v>1</v>
      </c>
      <c r="S1129" s="7" t="b">
        <v>1</v>
      </c>
      <c r="T1129" s="7" t="s">
        <v>19</v>
      </c>
      <c r="U1129" s="11">
        <v>75</v>
      </c>
      <c r="V1129" s="11"/>
      <c r="W1129" s="12">
        <v>1.65</v>
      </c>
      <c r="X1129" s="12">
        <f t="shared" si="207"/>
        <v>1.35</v>
      </c>
      <c r="Y1129" s="13"/>
      <c r="Z1129" s="7">
        <f t="shared" si="210"/>
        <v>0</v>
      </c>
      <c r="AA1129">
        <f t="shared" si="211"/>
        <v>5</v>
      </c>
      <c r="AB1129">
        <f t="shared" si="212"/>
        <v>10</v>
      </c>
      <c r="AC1129">
        <f t="shared" si="213"/>
        <v>0</v>
      </c>
      <c r="AD1129" s="7">
        <f t="shared" si="214"/>
        <v>65</v>
      </c>
      <c r="AE1129" s="7" t="str">
        <f t="shared" si="215"/>
        <v>HT Under 1.5 Goals</v>
      </c>
      <c r="AF1129" s="14"/>
      <c r="AG1129" s="14" t="str">
        <f t="shared" si="216"/>
        <v>HT Under 1.5 Goals</v>
      </c>
      <c r="AH1129" s="14" t="str">
        <f t="shared" si="217"/>
        <v>WON</v>
      </c>
      <c r="AI1129" s="14"/>
      <c r="AJ1129" s="14" t="str">
        <f t="shared" si="208"/>
        <v>WON</v>
      </c>
      <c r="AL1129" s="7" t="str">
        <f t="shared" si="218"/>
        <v>…</v>
      </c>
      <c r="AM1129" s="21">
        <f t="shared" si="209"/>
        <v>62</v>
      </c>
    </row>
    <row r="1130" spans="3:39">
      <c r="F1130" s="10"/>
      <c r="G1130" s="7"/>
      <c r="H1130" s="10"/>
      <c r="I1130" s="7"/>
      <c r="J1130" s="7"/>
      <c r="K1130" s="7"/>
      <c r="L1130" s="7"/>
      <c r="M1130" s="7"/>
      <c r="N1130" s="7"/>
      <c r="O1130" s="6"/>
      <c r="P1130" s="6"/>
      <c r="Q1130" s="7"/>
      <c r="R1130" s="7"/>
      <c r="S1130" s="7"/>
      <c r="T1130" s="7"/>
      <c r="U1130" s="11"/>
      <c r="V1130" s="11"/>
      <c r="W1130" s="12"/>
      <c r="X1130" s="12">
        <f t="shared" si="207"/>
        <v>1.25</v>
      </c>
      <c r="Y1130" s="13"/>
      <c r="Z1130" s="7">
        <f t="shared" si="210"/>
        <v>0</v>
      </c>
      <c r="AA1130">
        <f t="shared" si="211"/>
        <v>10</v>
      </c>
      <c r="AB1130">
        <f t="shared" si="212"/>
        <v>0</v>
      </c>
      <c r="AC1130">
        <f t="shared" si="213"/>
        <v>0</v>
      </c>
      <c r="AD1130" s="7">
        <f t="shared" si="214"/>
        <v>60</v>
      </c>
      <c r="AE1130" s="7" t="str">
        <f t="shared" si="215"/>
        <v>HT Under 1.5 Goals</v>
      </c>
      <c r="AF1130" s="14"/>
      <c r="AG1130" s="14" t="str">
        <f t="shared" si="216"/>
        <v>HT Over 0.5 Goals</v>
      </c>
      <c r="AH1130" s="14" t="str">
        <f t="shared" si="217"/>
        <v>LOST</v>
      </c>
      <c r="AI1130" s="14"/>
      <c r="AJ1130" s="14" t="str">
        <f t="shared" si="208"/>
        <v>LOST</v>
      </c>
      <c r="AL1130" s="7" t="str">
        <f t="shared" si="218"/>
        <v>…</v>
      </c>
      <c r="AM1130" s="21">
        <f t="shared" si="209"/>
        <v>55</v>
      </c>
    </row>
    <row r="1131" spans="3:39">
      <c r="C1131" s="2" t="s">
        <v>1293</v>
      </c>
      <c r="F1131" s="10"/>
      <c r="G1131" s="7"/>
      <c r="H1131" s="10"/>
      <c r="I1131" s="7"/>
      <c r="J1131" s="7"/>
      <c r="K1131" s="7"/>
      <c r="L1131" s="7"/>
      <c r="M1131" s="7"/>
      <c r="N1131" s="7"/>
      <c r="O1131" s="6"/>
      <c r="P1131" s="6"/>
      <c r="Q1131" s="7"/>
      <c r="R1131" s="7"/>
      <c r="S1131" s="7"/>
      <c r="T1131" s="7"/>
      <c r="U1131" s="11"/>
      <c r="V1131" s="11"/>
      <c r="W1131" s="12"/>
      <c r="X1131" s="12">
        <f t="shared" si="207"/>
        <v>1.25</v>
      </c>
      <c r="Y1131" s="13"/>
      <c r="Z1131" s="7">
        <f t="shared" si="210"/>
        <v>0</v>
      </c>
      <c r="AA1131">
        <f t="shared" si="211"/>
        <v>10</v>
      </c>
      <c r="AB1131">
        <f t="shared" si="212"/>
        <v>0</v>
      </c>
      <c r="AC1131">
        <f t="shared" si="213"/>
        <v>0</v>
      </c>
      <c r="AD1131" s="7">
        <f t="shared" si="214"/>
        <v>60</v>
      </c>
      <c r="AE1131" s="7" t="str">
        <f t="shared" si="215"/>
        <v>HT Under 1.5 Goals</v>
      </c>
      <c r="AF1131" s="14"/>
      <c r="AG1131" s="14" t="str">
        <f t="shared" si="216"/>
        <v>HT Over 0.5 Goals</v>
      </c>
      <c r="AH1131" s="14" t="str">
        <f t="shared" si="217"/>
        <v>LOST</v>
      </c>
      <c r="AI1131" s="14"/>
      <c r="AJ1131" s="14" t="str">
        <f t="shared" si="208"/>
        <v>LOST</v>
      </c>
      <c r="AL1131" s="7" t="str">
        <f t="shared" si="218"/>
        <v>…</v>
      </c>
      <c r="AM1131" s="21">
        <f t="shared" si="209"/>
        <v>55</v>
      </c>
    </row>
    <row r="1132" spans="3:39">
      <c r="C1132" t="s">
        <v>11</v>
      </c>
      <c r="D1132" s="10" t="s">
        <v>58</v>
      </c>
      <c r="E1132" s="6" t="s">
        <v>39</v>
      </c>
      <c r="F1132" s="10" t="s">
        <v>903</v>
      </c>
      <c r="G1132" s="7" t="s">
        <v>4</v>
      </c>
      <c r="H1132" s="10" t="s">
        <v>487</v>
      </c>
      <c r="I1132" s="7">
        <v>34</v>
      </c>
      <c r="J1132" s="7">
        <v>50</v>
      </c>
      <c r="K1132" s="7">
        <v>16</v>
      </c>
      <c r="L1132" s="7" t="s">
        <v>16</v>
      </c>
      <c r="M1132" s="7">
        <v>1</v>
      </c>
      <c r="N1132" s="7">
        <v>18</v>
      </c>
      <c r="O1132" s="6" t="s">
        <v>47</v>
      </c>
      <c r="P1132" s="6" t="s">
        <v>47</v>
      </c>
      <c r="Q1132" s="7">
        <v>50</v>
      </c>
      <c r="R1132" s="7" t="b">
        <v>1</v>
      </c>
      <c r="S1132" s="7" t="s">
        <v>19</v>
      </c>
      <c r="T1132" s="7" t="s">
        <v>19</v>
      </c>
      <c r="U1132" s="11">
        <v>51</v>
      </c>
      <c r="V1132" s="11" t="s">
        <v>20</v>
      </c>
      <c r="W1132" s="12">
        <v>1.65</v>
      </c>
      <c r="X1132" s="12">
        <f t="shared" si="207"/>
        <v>1.35</v>
      </c>
      <c r="Y1132" s="13"/>
      <c r="Z1132" s="7">
        <f t="shared" si="210"/>
        <v>0</v>
      </c>
      <c r="AA1132">
        <f t="shared" si="211"/>
        <v>0</v>
      </c>
      <c r="AB1132">
        <f t="shared" si="212"/>
        <v>5</v>
      </c>
      <c r="AC1132">
        <f t="shared" si="213"/>
        <v>10</v>
      </c>
      <c r="AD1132" s="7">
        <f t="shared" si="214"/>
        <v>65</v>
      </c>
      <c r="AE1132" s="7" t="str">
        <f t="shared" si="215"/>
        <v>HT Under 1.5 Goals</v>
      </c>
      <c r="AF1132" s="14"/>
      <c r="AG1132" s="14" t="str">
        <f t="shared" si="216"/>
        <v>HT Under 1.5 Goals</v>
      </c>
      <c r="AH1132" s="14" t="str">
        <f t="shared" si="217"/>
        <v>WON</v>
      </c>
      <c r="AI1132" s="14"/>
      <c r="AJ1132" s="14" t="str">
        <f t="shared" si="208"/>
        <v>WON</v>
      </c>
      <c r="AL1132" s="7" t="str">
        <f t="shared" si="218"/>
        <v>…</v>
      </c>
      <c r="AM1132" s="21">
        <f t="shared" si="209"/>
        <v>65.825000000000003</v>
      </c>
    </row>
    <row r="1133" spans="3:39">
      <c r="C1133" t="s">
        <v>11</v>
      </c>
      <c r="D1133" s="10" t="s">
        <v>210</v>
      </c>
      <c r="E1133" s="6" t="s">
        <v>39</v>
      </c>
      <c r="F1133" s="10" t="s">
        <v>758</v>
      </c>
      <c r="G1133" s="7" t="s">
        <v>4</v>
      </c>
      <c r="H1133" s="10" t="s">
        <v>211</v>
      </c>
      <c r="I1133" s="7">
        <v>32</v>
      </c>
      <c r="J1133" s="7">
        <v>47</v>
      </c>
      <c r="K1133" s="7">
        <v>20</v>
      </c>
      <c r="L1133" s="7" t="s">
        <v>16</v>
      </c>
      <c r="M1133" s="7">
        <v>1</v>
      </c>
      <c r="N1133" s="7">
        <v>12</v>
      </c>
      <c r="O1133" s="6" t="s">
        <v>69</v>
      </c>
      <c r="P1133" s="6" t="s">
        <v>33</v>
      </c>
      <c r="Q1133" s="7">
        <v>47</v>
      </c>
      <c r="R1133" s="7" t="b">
        <v>1</v>
      </c>
      <c r="S1133" s="7" t="s">
        <v>19</v>
      </c>
      <c r="T1133" s="7" t="s">
        <v>19</v>
      </c>
      <c r="U1133" s="11">
        <v>56</v>
      </c>
      <c r="V1133" s="11" t="s">
        <v>42</v>
      </c>
      <c r="W1133" s="12">
        <v>1.55</v>
      </c>
      <c r="X1133" s="12">
        <f t="shared" si="207"/>
        <v>1.3</v>
      </c>
      <c r="Y1133" s="13"/>
      <c r="Z1133" s="7">
        <f t="shared" si="210"/>
        <v>0</v>
      </c>
      <c r="AA1133">
        <f t="shared" si="211"/>
        <v>5</v>
      </c>
      <c r="AB1133">
        <f t="shared" si="212"/>
        <v>5</v>
      </c>
      <c r="AC1133">
        <f t="shared" si="213"/>
        <v>5</v>
      </c>
      <c r="AD1133" s="7">
        <f t="shared" si="214"/>
        <v>65</v>
      </c>
      <c r="AE1133" s="7" t="str">
        <f t="shared" si="215"/>
        <v>HT Under 1.5 Goals</v>
      </c>
      <c r="AF1133" s="14"/>
      <c r="AG1133" s="14" t="str">
        <f t="shared" si="216"/>
        <v>HT Over 0.5 Goals</v>
      </c>
      <c r="AH1133" s="14" t="str">
        <f t="shared" si="217"/>
        <v>LOST</v>
      </c>
      <c r="AI1133" s="14"/>
      <c r="AJ1133" s="14" t="str">
        <f t="shared" si="208"/>
        <v>LOST</v>
      </c>
      <c r="AL1133" s="7" t="str">
        <f t="shared" si="218"/>
        <v>…</v>
      </c>
      <c r="AM1133" s="21">
        <f t="shared" si="209"/>
        <v>54.2</v>
      </c>
    </row>
    <row r="1134" spans="3:39">
      <c r="C1134" t="s">
        <v>11</v>
      </c>
      <c r="D1134" s="10" t="s">
        <v>58</v>
      </c>
      <c r="E1134" s="6" t="s">
        <v>218</v>
      </c>
      <c r="F1134" s="10" t="s">
        <v>918</v>
      </c>
      <c r="G1134" s="7" t="s">
        <v>4</v>
      </c>
      <c r="H1134" s="10" t="s">
        <v>482</v>
      </c>
      <c r="I1134" s="7">
        <v>26</v>
      </c>
      <c r="J1134" s="7">
        <v>54</v>
      </c>
      <c r="K1134" s="7">
        <v>20</v>
      </c>
      <c r="L1134" s="7" t="s">
        <v>16</v>
      </c>
      <c r="M1134" s="7">
        <v>1</v>
      </c>
      <c r="N1134" s="7">
        <v>6</v>
      </c>
      <c r="O1134" s="6" t="s">
        <v>47</v>
      </c>
      <c r="P1134" s="6" t="s">
        <v>297</v>
      </c>
      <c r="Q1134" s="7" t="b">
        <v>1</v>
      </c>
      <c r="R1134" s="7" t="b">
        <v>1</v>
      </c>
      <c r="S1134" s="7" t="s">
        <v>19</v>
      </c>
      <c r="T1134" s="7" t="b">
        <v>1</v>
      </c>
      <c r="U1134" s="11">
        <v>63</v>
      </c>
      <c r="V1134" s="11" t="s">
        <v>20</v>
      </c>
      <c r="W1134" s="12">
        <v>1.7</v>
      </c>
      <c r="X1134" s="12">
        <f t="shared" si="207"/>
        <v>1.35</v>
      </c>
      <c r="Y1134" s="13"/>
      <c r="Z1134" s="7">
        <f t="shared" si="210"/>
        <v>10</v>
      </c>
      <c r="AA1134">
        <f t="shared" si="211"/>
        <v>10</v>
      </c>
      <c r="AB1134">
        <f t="shared" si="212"/>
        <v>10</v>
      </c>
      <c r="AC1134">
        <f t="shared" si="213"/>
        <v>10</v>
      </c>
      <c r="AD1134" s="7">
        <f t="shared" si="214"/>
        <v>90</v>
      </c>
      <c r="AE1134" s="7" t="str">
        <f t="shared" si="215"/>
        <v>HT Under 1.5 Goals</v>
      </c>
      <c r="AF1134" s="14"/>
      <c r="AG1134" s="14" t="str">
        <f t="shared" si="216"/>
        <v>HT Under 1.5 Goals</v>
      </c>
      <c r="AH1134" s="14" t="str">
        <f t="shared" si="217"/>
        <v>WON</v>
      </c>
      <c r="AI1134" s="14"/>
      <c r="AJ1134" s="14" t="str">
        <f t="shared" si="208"/>
        <v>WON</v>
      </c>
      <c r="AL1134" s="7" t="str">
        <f t="shared" si="218"/>
        <v>…</v>
      </c>
      <c r="AM1134" s="21">
        <f t="shared" si="209"/>
        <v>78.474999999999994</v>
      </c>
    </row>
    <row r="1135" spans="3:39">
      <c r="C1135" t="s">
        <v>11</v>
      </c>
      <c r="D1135" s="10" t="s">
        <v>58</v>
      </c>
      <c r="E1135" s="6" t="s">
        <v>63</v>
      </c>
      <c r="F1135" s="10" t="s">
        <v>480</v>
      </c>
      <c r="G1135" s="7" t="s">
        <v>4</v>
      </c>
      <c r="H1135" s="10" t="s">
        <v>481</v>
      </c>
      <c r="I1135" s="7">
        <v>23</v>
      </c>
      <c r="J1135" s="7">
        <v>57</v>
      </c>
      <c r="K1135" s="7">
        <v>20</v>
      </c>
      <c r="L1135" s="7" t="s">
        <v>16</v>
      </c>
      <c r="M1135" s="7">
        <v>1</v>
      </c>
      <c r="N1135" s="7">
        <v>3</v>
      </c>
      <c r="O1135" s="6" t="s">
        <v>24</v>
      </c>
      <c r="P1135" s="6" t="s">
        <v>24</v>
      </c>
      <c r="Q1135" s="7" t="b">
        <v>1</v>
      </c>
      <c r="R1135" s="7" t="b">
        <v>1</v>
      </c>
      <c r="S1135" s="7" t="s">
        <v>19</v>
      </c>
      <c r="T1135" s="7" t="b">
        <v>1</v>
      </c>
      <c r="U1135" s="11">
        <v>60</v>
      </c>
      <c r="V1135" s="11" t="s">
        <v>20</v>
      </c>
      <c r="W1135" s="12">
        <v>1.6</v>
      </c>
      <c r="X1135" s="12">
        <f t="shared" si="207"/>
        <v>1.3</v>
      </c>
      <c r="Y1135" s="13"/>
      <c r="Z1135" s="7">
        <f t="shared" si="210"/>
        <v>10</v>
      </c>
      <c r="AA1135">
        <f t="shared" si="211"/>
        <v>10</v>
      </c>
      <c r="AB1135">
        <f t="shared" si="212"/>
        <v>5</v>
      </c>
      <c r="AC1135">
        <f t="shared" si="213"/>
        <v>10</v>
      </c>
      <c r="AD1135" s="7">
        <f t="shared" si="214"/>
        <v>85</v>
      </c>
      <c r="AE1135" s="7" t="str">
        <f t="shared" si="215"/>
        <v>HT Under 1.5 Goals</v>
      </c>
      <c r="AF1135" s="14"/>
      <c r="AG1135" s="14" t="str">
        <f t="shared" si="216"/>
        <v>HT Under 1.5 Goals</v>
      </c>
      <c r="AH1135" s="14" t="str">
        <f t="shared" si="217"/>
        <v>WON</v>
      </c>
      <c r="AI1135" s="14"/>
      <c r="AJ1135" s="14" t="str">
        <f t="shared" si="208"/>
        <v>WON</v>
      </c>
      <c r="AL1135" s="7" t="str">
        <f t="shared" si="218"/>
        <v>Prime</v>
      </c>
      <c r="AM1135" s="21">
        <f t="shared" si="209"/>
        <v>81.8125</v>
      </c>
    </row>
    <row r="1136" spans="3:39">
      <c r="C1136" t="s">
        <v>11</v>
      </c>
      <c r="D1136" s="10" t="s">
        <v>210</v>
      </c>
      <c r="E1136" s="6" t="s">
        <v>63</v>
      </c>
      <c r="F1136" s="10" t="s">
        <v>991</v>
      </c>
      <c r="G1136" s="7" t="s">
        <v>4</v>
      </c>
      <c r="H1136" s="10" t="s">
        <v>212</v>
      </c>
      <c r="I1136" s="7">
        <v>18</v>
      </c>
      <c r="J1136" s="7">
        <v>57</v>
      </c>
      <c r="K1136" s="7">
        <v>25</v>
      </c>
      <c r="L1136" s="7" t="s">
        <v>16</v>
      </c>
      <c r="M1136" s="7" t="s">
        <v>16</v>
      </c>
      <c r="N1136" s="7">
        <v>7</v>
      </c>
      <c r="O1136" s="6" t="s">
        <v>120</v>
      </c>
      <c r="P1136" s="6" t="s">
        <v>69</v>
      </c>
      <c r="Q1136" s="7" t="b">
        <v>1</v>
      </c>
      <c r="R1136" s="7" t="b">
        <v>1</v>
      </c>
      <c r="S1136" s="7" t="b">
        <v>1</v>
      </c>
      <c r="T1136" s="7" t="s">
        <v>19</v>
      </c>
      <c r="U1136" s="11">
        <v>62</v>
      </c>
      <c r="V1136" s="11" t="s">
        <v>20</v>
      </c>
      <c r="W1136" s="12">
        <v>1.6</v>
      </c>
      <c r="X1136" s="12">
        <f t="shared" si="207"/>
        <v>1.3</v>
      </c>
      <c r="Y1136" s="13"/>
      <c r="Z1136" s="7">
        <f t="shared" si="210"/>
        <v>10</v>
      </c>
      <c r="AA1136">
        <f t="shared" si="211"/>
        <v>10</v>
      </c>
      <c r="AB1136">
        <f t="shared" si="212"/>
        <v>10</v>
      </c>
      <c r="AC1136">
        <f t="shared" si="213"/>
        <v>10</v>
      </c>
      <c r="AD1136" s="7">
        <f t="shared" si="214"/>
        <v>90</v>
      </c>
      <c r="AE1136" s="7" t="str">
        <f t="shared" si="215"/>
        <v>HT Under 1.5 Goals</v>
      </c>
      <c r="AF1136" s="14"/>
      <c r="AG1136" s="14" t="str">
        <f t="shared" si="216"/>
        <v>HT Under 1.5 Goals</v>
      </c>
      <c r="AH1136" s="14" t="str">
        <f t="shared" si="217"/>
        <v>WON</v>
      </c>
      <c r="AI1136" s="14"/>
      <c r="AJ1136" s="14" t="str">
        <f t="shared" si="208"/>
        <v>WON</v>
      </c>
      <c r="AL1136" s="7" t="str">
        <f t="shared" si="218"/>
        <v>Prime</v>
      </c>
      <c r="AM1136" s="21">
        <f t="shared" si="209"/>
        <v>83.212500000000006</v>
      </c>
    </row>
    <row r="1137" spans="3:39">
      <c r="C1137" t="s">
        <v>11</v>
      </c>
      <c r="D1137" s="10" t="s">
        <v>58</v>
      </c>
      <c r="E1137" s="6" t="s">
        <v>93</v>
      </c>
      <c r="F1137" s="10" t="s">
        <v>774</v>
      </c>
      <c r="G1137" s="7" t="s">
        <v>4</v>
      </c>
      <c r="H1137" s="10" t="s">
        <v>1077</v>
      </c>
      <c r="I1137" s="7">
        <v>25</v>
      </c>
      <c r="J1137" s="7">
        <v>44</v>
      </c>
      <c r="K1137" s="7">
        <v>31</v>
      </c>
      <c r="L1137" s="7" t="s">
        <v>16</v>
      </c>
      <c r="M1137" s="7">
        <v>2</v>
      </c>
      <c r="N1137" s="7">
        <v>6</v>
      </c>
      <c r="O1137" s="6" t="s">
        <v>47</v>
      </c>
      <c r="P1137" s="6" t="s">
        <v>47</v>
      </c>
      <c r="Q1137" s="7">
        <v>44</v>
      </c>
      <c r="R1137" s="7" t="b">
        <v>1</v>
      </c>
      <c r="S1137" s="7" t="s">
        <v>19</v>
      </c>
      <c r="T1137" s="7" t="b">
        <v>1</v>
      </c>
      <c r="U1137" s="11">
        <v>52</v>
      </c>
      <c r="V1137" s="11" t="s">
        <v>20</v>
      </c>
      <c r="W1137" s="12">
        <v>1.6</v>
      </c>
      <c r="X1137" s="12">
        <f t="shared" si="207"/>
        <v>1.3</v>
      </c>
      <c r="Y1137" s="13"/>
      <c r="Z1137" s="7">
        <f t="shared" si="210"/>
        <v>0</v>
      </c>
      <c r="AA1137">
        <f t="shared" si="211"/>
        <v>10</v>
      </c>
      <c r="AB1137">
        <f t="shared" si="212"/>
        <v>5</v>
      </c>
      <c r="AC1137">
        <f t="shared" si="213"/>
        <v>10</v>
      </c>
      <c r="AD1137" s="7">
        <f t="shared" si="214"/>
        <v>75</v>
      </c>
      <c r="AE1137" s="7" t="str">
        <f t="shared" si="215"/>
        <v>HT Under 1.5 Goals</v>
      </c>
      <c r="AF1137" s="14"/>
      <c r="AG1137" s="14" t="str">
        <f t="shared" si="216"/>
        <v>HT Under 1.5 Goals</v>
      </c>
      <c r="AH1137" s="14" t="str">
        <f t="shared" si="217"/>
        <v>WON</v>
      </c>
      <c r="AI1137" s="14"/>
      <c r="AJ1137" s="14" t="str">
        <f t="shared" si="208"/>
        <v>WON</v>
      </c>
      <c r="AL1137" s="7" t="str">
        <f t="shared" si="218"/>
        <v>…</v>
      </c>
      <c r="AM1137" s="21">
        <f t="shared" si="209"/>
        <v>59.4</v>
      </c>
    </row>
    <row r="1138" spans="3:39">
      <c r="C1138" t="s">
        <v>11</v>
      </c>
      <c r="D1138" s="10" t="s">
        <v>279</v>
      </c>
      <c r="E1138" s="6" t="s">
        <v>108</v>
      </c>
      <c r="F1138" s="10" t="s">
        <v>1265</v>
      </c>
      <c r="G1138" s="7" t="s">
        <v>4</v>
      </c>
      <c r="H1138" s="10" t="s">
        <v>403</v>
      </c>
      <c r="I1138" s="7">
        <v>32</v>
      </c>
      <c r="J1138" s="7">
        <v>44</v>
      </c>
      <c r="K1138" s="7">
        <v>25</v>
      </c>
      <c r="L1138" s="7" t="s">
        <v>16</v>
      </c>
      <c r="M1138" s="7" t="s">
        <v>16</v>
      </c>
      <c r="N1138" s="7">
        <v>7</v>
      </c>
      <c r="O1138" s="6" t="s">
        <v>24</v>
      </c>
      <c r="P1138" s="6" t="s">
        <v>69</v>
      </c>
      <c r="Q1138" s="7">
        <v>44</v>
      </c>
      <c r="R1138" s="7" t="b">
        <v>1</v>
      </c>
      <c r="S1138" s="7" t="b">
        <v>1</v>
      </c>
      <c r="T1138" s="7" t="s">
        <v>19</v>
      </c>
      <c r="U1138" s="11">
        <v>66</v>
      </c>
      <c r="V1138" s="11" t="s">
        <v>42</v>
      </c>
      <c r="W1138" s="12">
        <v>1.6</v>
      </c>
      <c r="X1138" s="12">
        <f t="shared" si="207"/>
        <v>1.3</v>
      </c>
      <c r="Y1138" s="13"/>
      <c r="Z1138" s="7">
        <f t="shared" si="210"/>
        <v>0</v>
      </c>
      <c r="AA1138">
        <f t="shared" si="211"/>
        <v>10</v>
      </c>
      <c r="AB1138">
        <f t="shared" si="212"/>
        <v>10</v>
      </c>
      <c r="AC1138">
        <f t="shared" si="213"/>
        <v>5</v>
      </c>
      <c r="AD1138" s="7">
        <f t="shared" si="214"/>
        <v>75</v>
      </c>
      <c r="AE1138" s="7" t="str">
        <f t="shared" si="215"/>
        <v>HT Under 1.5 Goals</v>
      </c>
      <c r="AF1138" s="14"/>
      <c r="AG1138" s="14" t="str">
        <f t="shared" si="216"/>
        <v>HT Under 1.5 Goals</v>
      </c>
      <c r="AH1138" s="14" t="str">
        <f t="shared" si="217"/>
        <v>WON</v>
      </c>
      <c r="AI1138" s="14"/>
      <c r="AJ1138" s="14" t="str">
        <f t="shared" si="208"/>
        <v>WON</v>
      </c>
      <c r="AL1138" s="7" t="str">
        <f t="shared" si="218"/>
        <v>…</v>
      </c>
      <c r="AM1138" s="21">
        <f t="shared" si="209"/>
        <v>66.2</v>
      </c>
    </row>
    <row r="1139" spans="3:39">
      <c r="C1139" t="s">
        <v>11</v>
      </c>
      <c r="D1139" s="10" t="s">
        <v>124</v>
      </c>
      <c r="E1139" s="6" t="s">
        <v>115</v>
      </c>
      <c r="F1139" s="10" t="s">
        <v>126</v>
      </c>
      <c r="G1139" s="7" t="s">
        <v>4</v>
      </c>
      <c r="H1139" s="10" t="s">
        <v>157</v>
      </c>
      <c r="I1139" s="7">
        <v>25</v>
      </c>
      <c r="J1139" s="7">
        <v>66</v>
      </c>
      <c r="K1139" s="7">
        <v>9</v>
      </c>
      <c r="L1139" s="7" t="s">
        <v>16</v>
      </c>
      <c r="M1139" s="7">
        <v>2</v>
      </c>
      <c r="N1139" s="7">
        <v>16</v>
      </c>
      <c r="O1139" s="6" t="s">
        <v>75</v>
      </c>
      <c r="P1139" s="6" t="s">
        <v>297</v>
      </c>
      <c r="Q1139" s="7" t="b">
        <v>1</v>
      </c>
      <c r="R1139" s="7" t="b">
        <v>1</v>
      </c>
      <c r="S1139" s="7" t="s">
        <v>19</v>
      </c>
      <c r="T1139" s="7" t="s">
        <v>19</v>
      </c>
      <c r="U1139" s="11">
        <v>43</v>
      </c>
      <c r="V1139" s="11" t="s">
        <v>48</v>
      </c>
      <c r="W1139" s="12">
        <v>1.4</v>
      </c>
      <c r="X1139" s="12">
        <f t="shared" si="207"/>
        <v>1.25</v>
      </c>
      <c r="Y1139" s="13"/>
      <c r="Z1139" s="7">
        <f t="shared" si="210"/>
        <v>10</v>
      </c>
      <c r="AA1139">
        <f t="shared" si="211"/>
        <v>0</v>
      </c>
      <c r="AB1139">
        <f t="shared" si="212"/>
        <v>0</v>
      </c>
      <c r="AC1139">
        <f t="shared" si="213"/>
        <v>0</v>
      </c>
      <c r="AD1139" s="7">
        <f t="shared" si="214"/>
        <v>60</v>
      </c>
      <c r="AE1139" s="7" t="str">
        <f t="shared" si="215"/>
        <v>HT Under 1.5 Goals</v>
      </c>
      <c r="AF1139" s="14"/>
      <c r="AG1139" s="14" t="str">
        <f t="shared" si="216"/>
        <v>HT Over 0.5 Goals</v>
      </c>
      <c r="AH1139" s="14" t="str">
        <f t="shared" si="217"/>
        <v>LOST</v>
      </c>
      <c r="AI1139" s="14"/>
      <c r="AJ1139" s="14" t="str">
        <f t="shared" si="208"/>
        <v>LOST</v>
      </c>
      <c r="AL1139" s="7" t="str">
        <f t="shared" si="218"/>
        <v>…</v>
      </c>
      <c r="AM1139" s="21">
        <f t="shared" si="209"/>
        <v>60.625</v>
      </c>
    </row>
    <row r="1140" spans="3:39">
      <c r="C1140" t="s">
        <v>11</v>
      </c>
      <c r="D1140" s="10" t="s">
        <v>210</v>
      </c>
      <c r="E1140" s="6" t="s">
        <v>115</v>
      </c>
      <c r="F1140" s="10" t="s">
        <v>759</v>
      </c>
      <c r="G1140" s="7" t="s">
        <v>4</v>
      </c>
      <c r="H1140" s="10" t="s">
        <v>226</v>
      </c>
      <c r="I1140" s="7">
        <v>28</v>
      </c>
      <c r="J1140" s="7">
        <v>56</v>
      </c>
      <c r="K1140" s="7">
        <v>16</v>
      </c>
      <c r="L1140" s="7" t="s">
        <v>16</v>
      </c>
      <c r="M1140" s="7" t="s">
        <v>16</v>
      </c>
      <c r="N1140" s="7">
        <v>12</v>
      </c>
      <c r="O1140" s="6" t="s">
        <v>24</v>
      </c>
      <c r="P1140" s="6" t="s">
        <v>47</v>
      </c>
      <c r="Q1140" s="7" t="b">
        <v>1</v>
      </c>
      <c r="R1140" s="7" t="b">
        <v>1</v>
      </c>
      <c r="S1140" s="7" t="b">
        <v>1</v>
      </c>
      <c r="T1140" s="7" t="s">
        <v>19</v>
      </c>
      <c r="U1140" s="11">
        <v>62</v>
      </c>
      <c r="V1140" s="11" t="s">
        <v>42</v>
      </c>
      <c r="W1140" s="12">
        <v>1.65</v>
      </c>
      <c r="X1140" s="12">
        <f t="shared" si="207"/>
        <v>1.35</v>
      </c>
      <c r="Y1140" s="13"/>
      <c r="Z1140" s="7">
        <f t="shared" si="210"/>
        <v>10</v>
      </c>
      <c r="AA1140">
        <f t="shared" si="211"/>
        <v>5</v>
      </c>
      <c r="AB1140">
        <f t="shared" si="212"/>
        <v>10</v>
      </c>
      <c r="AC1140">
        <f t="shared" si="213"/>
        <v>5</v>
      </c>
      <c r="AD1140" s="7">
        <f t="shared" si="214"/>
        <v>80</v>
      </c>
      <c r="AE1140" s="7" t="str">
        <f t="shared" si="215"/>
        <v>HT Under 1.5 Goals</v>
      </c>
      <c r="AF1140" s="14"/>
      <c r="AG1140" s="14" t="str">
        <f t="shared" si="216"/>
        <v>HT Under 1.5 Goals</v>
      </c>
      <c r="AH1140" s="14" t="str">
        <f t="shared" si="217"/>
        <v>WON</v>
      </c>
      <c r="AI1140" s="14"/>
      <c r="AJ1140" s="14" t="str">
        <f t="shared" si="208"/>
        <v>WON</v>
      </c>
      <c r="AL1140" s="7" t="str">
        <f t="shared" si="218"/>
        <v>…</v>
      </c>
      <c r="AM1140" s="21">
        <f t="shared" si="209"/>
        <v>77.900000000000006</v>
      </c>
    </row>
    <row r="1141" spans="3:39">
      <c r="C1141" t="s">
        <v>11</v>
      </c>
      <c r="D1141" s="10" t="s">
        <v>210</v>
      </c>
      <c r="E1141" s="6" t="s">
        <v>115</v>
      </c>
      <c r="F1141" s="10" t="s">
        <v>826</v>
      </c>
      <c r="G1141" s="7" t="s">
        <v>4</v>
      </c>
      <c r="H1141" s="10" t="s">
        <v>385</v>
      </c>
      <c r="I1141" s="7">
        <v>25</v>
      </c>
      <c r="J1141" s="7">
        <v>50</v>
      </c>
      <c r="K1141" s="7">
        <v>25</v>
      </c>
      <c r="L1141" s="7" t="s">
        <v>16</v>
      </c>
      <c r="M1141" s="7" t="s">
        <v>16</v>
      </c>
      <c r="N1141" s="7">
        <v>0</v>
      </c>
      <c r="O1141" s="6" t="s">
        <v>24</v>
      </c>
      <c r="P1141" s="6" t="s">
        <v>47</v>
      </c>
      <c r="Q1141" s="7">
        <v>50</v>
      </c>
      <c r="R1141" s="7" t="b">
        <v>1</v>
      </c>
      <c r="S1141" s="7" t="b">
        <v>1</v>
      </c>
      <c r="T1141" s="7" t="b">
        <v>1</v>
      </c>
      <c r="U1141" s="11">
        <v>80</v>
      </c>
      <c r="V1141" s="11" t="s">
        <v>48</v>
      </c>
      <c r="W1141" s="12">
        <v>1.65</v>
      </c>
      <c r="X1141" s="12">
        <f t="shared" si="207"/>
        <v>1.35</v>
      </c>
      <c r="Y1141" s="13"/>
      <c r="Z1141" s="7">
        <f t="shared" si="210"/>
        <v>0</v>
      </c>
      <c r="AA1141">
        <f t="shared" si="211"/>
        <v>10</v>
      </c>
      <c r="AB1141">
        <f t="shared" si="212"/>
        <v>10</v>
      </c>
      <c r="AC1141">
        <f t="shared" si="213"/>
        <v>0</v>
      </c>
      <c r="AD1141" s="7">
        <f t="shared" si="214"/>
        <v>70</v>
      </c>
      <c r="AE1141" s="7" t="str">
        <f t="shared" si="215"/>
        <v>HT Under 1.5 Goals</v>
      </c>
      <c r="AF1141" s="14"/>
      <c r="AG1141" s="14" t="str">
        <f t="shared" si="216"/>
        <v>HT Under 1.5 Goals</v>
      </c>
      <c r="AH1141" s="14" t="str">
        <f t="shared" si="217"/>
        <v>WON</v>
      </c>
      <c r="AI1141" s="14"/>
      <c r="AJ1141" s="14" t="str">
        <f t="shared" si="208"/>
        <v>WON</v>
      </c>
      <c r="AL1141" s="7" t="str">
        <f t="shared" si="218"/>
        <v>…</v>
      </c>
      <c r="AM1141" s="21">
        <f t="shared" si="209"/>
        <v>91.625</v>
      </c>
    </row>
    <row r="1142" spans="3:39">
      <c r="C1142" t="s">
        <v>11</v>
      </c>
      <c r="D1142" s="10" t="s">
        <v>210</v>
      </c>
      <c r="E1142" s="6" t="s">
        <v>115</v>
      </c>
      <c r="F1142" s="10" t="s">
        <v>989</v>
      </c>
      <c r="G1142" s="7" t="s">
        <v>4</v>
      </c>
      <c r="H1142" s="10" t="s">
        <v>1154</v>
      </c>
      <c r="I1142" s="7">
        <v>30</v>
      </c>
      <c r="J1142" s="7">
        <v>50</v>
      </c>
      <c r="K1142" s="7">
        <v>20</v>
      </c>
      <c r="L1142" s="7" t="s">
        <v>16</v>
      </c>
      <c r="M1142" s="7">
        <v>2</v>
      </c>
      <c r="N1142" s="7">
        <v>10</v>
      </c>
      <c r="O1142" s="6" t="s">
        <v>24</v>
      </c>
      <c r="P1142" s="6" t="s">
        <v>120</v>
      </c>
      <c r="Q1142" s="7">
        <v>50</v>
      </c>
      <c r="R1142" s="7" t="b">
        <v>1</v>
      </c>
      <c r="S1142" s="7" t="s">
        <v>19</v>
      </c>
      <c r="T1142" s="7" t="s">
        <v>19</v>
      </c>
      <c r="U1142" s="11">
        <v>65</v>
      </c>
      <c r="V1142" s="11" t="s">
        <v>42</v>
      </c>
      <c r="W1142" s="12">
        <v>1.65</v>
      </c>
      <c r="X1142" s="12">
        <f t="shared" si="207"/>
        <v>1.35</v>
      </c>
      <c r="Y1142" s="13"/>
      <c r="Z1142" s="7">
        <f t="shared" si="210"/>
        <v>0</v>
      </c>
      <c r="AA1142">
        <f t="shared" si="211"/>
        <v>5</v>
      </c>
      <c r="AB1142">
        <f t="shared" si="212"/>
        <v>10</v>
      </c>
      <c r="AC1142">
        <f t="shared" si="213"/>
        <v>5</v>
      </c>
      <c r="AD1142" s="7">
        <f t="shared" si="214"/>
        <v>70</v>
      </c>
      <c r="AE1142" s="7" t="str">
        <f t="shared" si="215"/>
        <v>HT Under 1.5 Goals</v>
      </c>
      <c r="AF1142" s="14"/>
      <c r="AG1142" s="14" t="str">
        <f t="shared" si="216"/>
        <v>HT Under 1.5 Goals</v>
      </c>
      <c r="AH1142" s="14" t="str">
        <f t="shared" si="217"/>
        <v>WON</v>
      </c>
      <c r="AI1142" s="14"/>
      <c r="AJ1142" s="14" t="str">
        <f t="shared" si="208"/>
        <v>WON</v>
      </c>
      <c r="AL1142" s="7" t="str">
        <f t="shared" si="218"/>
        <v>…</v>
      </c>
      <c r="AM1142" s="21">
        <f t="shared" si="209"/>
        <v>73.625</v>
      </c>
    </row>
    <row r="1143" spans="3:39">
      <c r="C1143" t="s">
        <v>11</v>
      </c>
      <c r="D1143" s="10" t="s">
        <v>107</v>
      </c>
      <c r="E1143" s="6" t="s">
        <v>115</v>
      </c>
      <c r="F1143" s="10" t="s">
        <v>1289</v>
      </c>
      <c r="G1143" s="7" t="s">
        <v>4</v>
      </c>
      <c r="H1143" s="10" t="s">
        <v>130</v>
      </c>
      <c r="I1143" s="7">
        <v>27</v>
      </c>
      <c r="J1143" s="7">
        <v>46</v>
      </c>
      <c r="K1143" s="7">
        <v>28</v>
      </c>
      <c r="L1143" s="7" t="s">
        <v>16</v>
      </c>
      <c r="M1143" s="7">
        <v>1</v>
      </c>
      <c r="N1143" s="7">
        <v>1</v>
      </c>
      <c r="O1143" s="6" t="s">
        <v>47</v>
      </c>
      <c r="P1143" s="6" t="s">
        <v>75</v>
      </c>
      <c r="Q1143" s="7">
        <v>46</v>
      </c>
      <c r="R1143" s="7" t="b">
        <v>1</v>
      </c>
      <c r="S1143" s="7" t="s">
        <v>19</v>
      </c>
      <c r="T1143" s="7" t="b">
        <v>1</v>
      </c>
      <c r="U1143" s="11">
        <v>64</v>
      </c>
      <c r="V1143" s="11" t="s">
        <v>48</v>
      </c>
      <c r="W1143" s="12">
        <v>1.7</v>
      </c>
      <c r="X1143" s="12">
        <f t="shared" si="207"/>
        <v>1.35</v>
      </c>
      <c r="Y1143" s="13"/>
      <c r="Z1143" s="7">
        <f t="shared" si="210"/>
        <v>0</v>
      </c>
      <c r="AA1143">
        <f t="shared" si="211"/>
        <v>10</v>
      </c>
      <c r="AB1143">
        <f t="shared" si="212"/>
        <v>10</v>
      </c>
      <c r="AC1143">
        <f t="shared" si="213"/>
        <v>0</v>
      </c>
      <c r="AD1143" s="7">
        <f t="shared" si="214"/>
        <v>70</v>
      </c>
      <c r="AE1143" s="7" t="str">
        <f t="shared" si="215"/>
        <v>HT Under 1.5 Goals</v>
      </c>
      <c r="AF1143" s="14"/>
      <c r="AG1143" s="14" t="str">
        <f t="shared" si="216"/>
        <v>HT Under 1.5 Goals</v>
      </c>
      <c r="AH1143" s="14" t="str">
        <f t="shared" si="217"/>
        <v>WON</v>
      </c>
      <c r="AI1143" s="14"/>
      <c r="AJ1143" s="14" t="str">
        <f t="shared" si="208"/>
        <v>WON</v>
      </c>
      <c r="AL1143" s="7" t="str">
        <f t="shared" si="218"/>
        <v>…</v>
      </c>
      <c r="AM1143" s="21">
        <f t="shared" si="209"/>
        <v>66.8</v>
      </c>
    </row>
    <row r="1144" spans="3:39">
      <c r="C1144" t="s">
        <v>11</v>
      </c>
      <c r="D1144" s="10" t="s">
        <v>107</v>
      </c>
      <c r="E1144" s="6" t="s">
        <v>115</v>
      </c>
      <c r="F1144" s="10" t="s">
        <v>779</v>
      </c>
      <c r="G1144" s="7" t="s">
        <v>4</v>
      </c>
      <c r="H1144" s="10" t="s">
        <v>776</v>
      </c>
      <c r="I1144" s="7">
        <v>24</v>
      </c>
      <c r="J1144" s="7">
        <v>51</v>
      </c>
      <c r="K1144" s="7">
        <v>25</v>
      </c>
      <c r="L1144" s="7" t="s">
        <v>16</v>
      </c>
      <c r="M1144" s="7" t="s">
        <v>16</v>
      </c>
      <c r="N1144" s="7">
        <v>1</v>
      </c>
      <c r="O1144" s="6" t="s">
        <v>24</v>
      </c>
      <c r="P1144" s="6" t="s">
        <v>24</v>
      </c>
      <c r="Q1144" s="7">
        <v>51</v>
      </c>
      <c r="R1144" s="7" t="b">
        <v>1</v>
      </c>
      <c r="S1144" s="7" t="b">
        <v>1</v>
      </c>
      <c r="T1144" s="7" t="b">
        <v>1</v>
      </c>
      <c r="U1144" s="11">
        <v>77</v>
      </c>
      <c r="V1144" s="11" t="s">
        <v>42</v>
      </c>
      <c r="W1144" s="12">
        <v>1.55</v>
      </c>
      <c r="X1144" s="12">
        <f t="shared" si="207"/>
        <v>1.3</v>
      </c>
      <c r="Y1144" s="13"/>
      <c r="Z1144" s="7">
        <f t="shared" si="210"/>
        <v>0</v>
      </c>
      <c r="AA1144">
        <f t="shared" si="211"/>
        <v>10</v>
      </c>
      <c r="AB1144">
        <f t="shared" si="212"/>
        <v>10</v>
      </c>
      <c r="AC1144">
        <f t="shared" si="213"/>
        <v>5</v>
      </c>
      <c r="AD1144" s="7">
        <f t="shared" si="214"/>
        <v>75</v>
      </c>
      <c r="AE1144" s="7" t="str">
        <f t="shared" si="215"/>
        <v>HT Under 1.5 Goals</v>
      </c>
      <c r="AF1144" s="14"/>
      <c r="AG1144" s="14" t="str">
        <f t="shared" si="216"/>
        <v>HT Under 1.5 Goals</v>
      </c>
      <c r="AH1144" s="14" t="str">
        <f t="shared" si="217"/>
        <v>WON</v>
      </c>
      <c r="AI1144" s="14"/>
      <c r="AJ1144" s="14" t="str">
        <f t="shared" si="208"/>
        <v>WON</v>
      </c>
      <c r="AL1144" s="7" t="str">
        <f t="shared" si="218"/>
        <v>…</v>
      </c>
      <c r="AM1144" s="21">
        <f t="shared" si="209"/>
        <v>90.337500000000006</v>
      </c>
    </row>
    <row r="1145" spans="3:39">
      <c r="C1145" t="s">
        <v>11</v>
      </c>
      <c r="D1145" s="10" t="s">
        <v>107</v>
      </c>
      <c r="E1145" s="6" t="s">
        <v>115</v>
      </c>
      <c r="F1145" s="10" t="s">
        <v>943</v>
      </c>
      <c r="G1145" s="7" t="s">
        <v>4</v>
      </c>
      <c r="H1145" s="10" t="s">
        <v>1290</v>
      </c>
      <c r="I1145" s="7">
        <v>20</v>
      </c>
      <c r="J1145" s="7">
        <v>50</v>
      </c>
      <c r="K1145" s="7">
        <v>30</v>
      </c>
      <c r="L1145" s="7" t="s">
        <v>16</v>
      </c>
      <c r="M1145" s="7">
        <v>2</v>
      </c>
      <c r="N1145" s="7">
        <v>10</v>
      </c>
      <c r="O1145" s="6" t="s">
        <v>47</v>
      </c>
      <c r="P1145" s="6" t="s">
        <v>47</v>
      </c>
      <c r="Q1145" s="7">
        <v>50</v>
      </c>
      <c r="R1145" s="7" t="b">
        <v>1</v>
      </c>
      <c r="S1145" s="7" t="s">
        <v>19</v>
      </c>
      <c r="T1145" s="7" t="s">
        <v>19</v>
      </c>
      <c r="U1145" s="11">
        <v>52</v>
      </c>
      <c r="V1145" s="11" t="s">
        <v>42</v>
      </c>
      <c r="W1145" s="12">
        <v>1.65</v>
      </c>
      <c r="X1145" s="12">
        <f t="shared" si="207"/>
        <v>1.35</v>
      </c>
      <c r="Y1145" s="13"/>
      <c r="Z1145" s="7">
        <f t="shared" si="210"/>
        <v>0</v>
      </c>
      <c r="AA1145">
        <f t="shared" si="211"/>
        <v>5</v>
      </c>
      <c r="AB1145">
        <f t="shared" si="212"/>
        <v>5</v>
      </c>
      <c r="AC1145">
        <f t="shared" si="213"/>
        <v>5</v>
      </c>
      <c r="AD1145" s="7">
        <f t="shared" si="214"/>
        <v>65</v>
      </c>
      <c r="AE1145" s="7" t="str">
        <f t="shared" si="215"/>
        <v>HT Under 1.5 Goals</v>
      </c>
      <c r="AF1145" s="14"/>
      <c r="AG1145" s="14" t="str">
        <f t="shared" si="216"/>
        <v>HT Under 1.5 Goals</v>
      </c>
      <c r="AH1145" s="14" t="str">
        <f t="shared" si="217"/>
        <v>WON</v>
      </c>
      <c r="AI1145" s="14"/>
      <c r="AJ1145" s="14" t="str">
        <f t="shared" si="208"/>
        <v>WON</v>
      </c>
      <c r="AL1145" s="7" t="str">
        <f t="shared" si="218"/>
        <v>…</v>
      </c>
      <c r="AM1145" s="21">
        <f t="shared" si="209"/>
        <v>71.025000000000006</v>
      </c>
    </row>
    <row r="1146" spans="3:39">
      <c r="D1146" s="10" t="s">
        <v>213</v>
      </c>
      <c r="E1146" s="6" t="s">
        <v>135</v>
      </c>
      <c r="F1146" s="10" t="s">
        <v>377</v>
      </c>
      <c r="G1146" s="7" t="s">
        <v>4</v>
      </c>
      <c r="H1146" s="10" t="s">
        <v>1291</v>
      </c>
      <c r="I1146" s="7">
        <v>31</v>
      </c>
      <c r="J1146" s="7">
        <v>46</v>
      </c>
      <c r="K1146" s="7">
        <v>23</v>
      </c>
      <c r="L1146" s="7" t="s">
        <v>16</v>
      </c>
      <c r="M1146" s="7">
        <v>1</v>
      </c>
      <c r="N1146" s="7">
        <v>8</v>
      </c>
      <c r="O1146" s="6" t="s">
        <v>24</v>
      </c>
      <c r="P1146" s="6" t="s">
        <v>24</v>
      </c>
      <c r="Q1146" s="7">
        <v>46</v>
      </c>
      <c r="R1146" s="7" t="b">
        <v>1</v>
      </c>
      <c r="S1146" s="7" t="s">
        <v>19</v>
      </c>
      <c r="T1146" s="7" t="s">
        <v>19</v>
      </c>
      <c r="U1146" s="11">
        <v>45</v>
      </c>
      <c r="V1146" s="11" t="s">
        <v>48</v>
      </c>
      <c r="W1146" s="12">
        <v>1.6</v>
      </c>
      <c r="X1146" s="12">
        <f t="shared" si="207"/>
        <v>1.3</v>
      </c>
      <c r="Y1146" s="13"/>
      <c r="Z1146" s="7">
        <f t="shared" si="210"/>
        <v>0</v>
      </c>
      <c r="AA1146">
        <f t="shared" si="211"/>
        <v>5</v>
      </c>
      <c r="AB1146">
        <f t="shared" si="212"/>
        <v>0</v>
      </c>
      <c r="AC1146">
        <f t="shared" si="213"/>
        <v>0</v>
      </c>
      <c r="AD1146" s="7">
        <f t="shared" si="214"/>
        <v>55</v>
      </c>
      <c r="AE1146" s="7" t="str">
        <f t="shared" si="215"/>
        <v>HT Over 0.5 Goals</v>
      </c>
      <c r="AF1146" s="14"/>
      <c r="AG1146" s="14" t="str">
        <f t="shared" si="216"/>
        <v>HT Under 1.5 Goals</v>
      </c>
      <c r="AH1146" s="14" t="str">
        <f t="shared" si="217"/>
        <v>LOST</v>
      </c>
      <c r="AI1146" s="14"/>
      <c r="AJ1146" s="14" t="str">
        <f t="shared" si="208"/>
        <v>LOST</v>
      </c>
      <c r="AL1146" s="7" t="str">
        <f t="shared" si="218"/>
        <v>…</v>
      </c>
      <c r="AM1146" s="21">
        <f t="shared" si="209"/>
        <v>47</v>
      </c>
    </row>
    <row r="1147" spans="3:39">
      <c r="C1147" t="s">
        <v>11</v>
      </c>
      <c r="D1147" s="10" t="s">
        <v>124</v>
      </c>
      <c r="E1147" s="6" t="s">
        <v>152</v>
      </c>
      <c r="F1147" s="10" t="s">
        <v>249</v>
      </c>
      <c r="G1147" s="7" t="s">
        <v>4</v>
      </c>
      <c r="H1147" s="10" t="s">
        <v>253</v>
      </c>
      <c r="I1147" s="7">
        <v>24</v>
      </c>
      <c r="J1147" s="7">
        <v>48</v>
      </c>
      <c r="K1147" s="7">
        <v>28</v>
      </c>
      <c r="L1147" s="7" t="s">
        <v>16</v>
      </c>
      <c r="M1147" s="7" t="s">
        <v>16</v>
      </c>
      <c r="N1147" s="7">
        <v>4</v>
      </c>
      <c r="O1147" s="6" t="s">
        <v>24</v>
      </c>
      <c r="P1147" s="6" t="s">
        <v>47</v>
      </c>
      <c r="Q1147" s="7">
        <v>48</v>
      </c>
      <c r="R1147" s="7" t="b">
        <v>1</v>
      </c>
      <c r="S1147" s="7" t="b">
        <v>1</v>
      </c>
      <c r="T1147" s="7" t="b">
        <v>1</v>
      </c>
      <c r="U1147" s="11">
        <v>78</v>
      </c>
      <c r="V1147" s="11" t="s">
        <v>42</v>
      </c>
      <c r="W1147" s="12">
        <v>1.4</v>
      </c>
      <c r="X1147" s="12">
        <f t="shared" si="207"/>
        <v>1.25</v>
      </c>
      <c r="Y1147" s="13"/>
      <c r="Z1147" s="7">
        <f t="shared" si="210"/>
        <v>0</v>
      </c>
      <c r="AA1147">
        <f t="shared" si="211"/>
        <v>10</v>
      </c>
      <c r="AB1147">
        <f t="shared" si="212"/>
        <v>10</v>
      </c>
      <c r="AC1147">
        <f t="shared" si="213"/>
        <v>5</v>
      </c>
      <c r="AD1147" s="7">
        <f t="shared" si="214"/>
        <v>75</v>
      </c>
      <c r="AE1147" s="7" t="str">
        <f t="shared" si="215"/>
        <v>HT Under 1.5 Goals</v>
      </c>
      <c r="AF1147" s="14"/>
      <c r="AG1147" s="14" t="str">
        <f t="shared" si="216"/>
        <v>HT Under 1.5 Goals</v>
      </c>
      <c r="AH1147" s="14" t="str">
        <f t="shared" si="217"/>
        <v>WON</v>
      </c>
      <c r="AI1147" s="14"/>
      <c r="AJ1147" s="14" t="str">
        <f t="shared" si="208"/>
        <v>WON</v>
      </c>
      <c r="AL1147" s="7" t="str">
        <f t="shared" si="218"/>
        <v>…</v>
      </c>
      <c r="AM1147" s="21">
        <f t="shared" si="209"/>
        <v>71.599999999999994</v>
      </c>
    </row>
    <row r="1148" spans="3:39">
      <c r="C1148" t="s">
        <v>11</v>
      </c>
      <c r="D1148" s="10" t="s">
        <v>107</v>
      </c>
      <c r="E1148" s="6" t="s">
        <v>152</v>
      </c>
      <c r="F1148" s="10" t="s">
        <v>1292</v>
      </c>
      <c r="G1148" s="7" t="s">
        <v>4</v>
      </c>
      <c r="H1148" s="10" t="s">
        <v>133</v>
      </c>
      <c r="I1148" s="7">
        <v>23</v>
      </c>
      <c r="J1148" s="7">
        <v>53</v>
      </c>
      <c r="K1148" s="7">
        <v>25</v>
      </c>
      <c r="L1148" s="7" t="s">
        <v>16</v>
      </c>
      <c r="M1148" s="7">
        <v>2</v>
      </c>
      <c r="N1148" s="7">
        <v>2</v>
      </c>
      <c r="O1148" s="6" t="s">
        <v>75</v>
      </c>
      <c r="P1148" s="6" t="s">
        <v>33</v>
      </c>
      <c r="Q1148" s="7" t="b">
        <v>1</v>
      </c>
      <c r="R1148" s="7" t="b">
        <v>1</v>
      </c>
      <c r="S1148" s="7" t="s">
        <v>19</v>
      </c>
      <c r="T1148" s="7" t="b">
        <v>1</v>
      </c>
      <c r="U1148" s="11">
        <v>50</v>
      </c>
      <c r="V1148" s="11" t="s">
        <v>48</v>
      </c>
      <c r="W1148" s="12">
        <v>1.55</v>
      </c>
      <c r="X1148" s="12">
        <f t="shared" si="207"/>
        <v>1.3</v>
      </c>
      <c r="Y1148" s="13"/>
      <c r="Z1148" s="7">
        <f t="shared" si="210"/>
        <v>10</v>
      </c>
      <c r="AA1148">
        <f t="shared" si="211"/>
        <v>10</v>
      </c>
      <c r="AB1148">
        <f t="shared" si="212"/>
        <v>5</v>
      </c>
      <c r="AC1148">
        <f t="shared" si="213"/>
        <v>0</v>
      </c>
      <c r="AD1148" s="7">
        <f t="shared" si="214"/>
        <v>75</v>
      </c>
      <c r="AE1148" s="7" t="str">
        <f t="shared" si="215"/>
        <v>HT Under 1.5 Goals</v>
      </c>
      <c r="AF1148" s="14"/>
      <c r="AG1148" s="14" t="str">
        <f t="shared" si="216"/>
        <v>HT Over 0.5 Goals</v>
      </c>
      <c r="AH1148" s="14" t="str">
        <f t="shared" si="217"/>
        <v>LOST</v>
      </c>
      <c r="AI1148" s="14"/>
      <c r="AJ1148" s="14" t="str">
        <f t="shared" si="208"/>
        <v>LOST</v>
      </c>
      <c r="AL1148" s="7" t="str">
        <f t="shared" si="218"/>
        <v>Prime</v>
      </c>
      <c r="AM1148" s="21">
        <f t="shared" si="209"/>
        <v>79.5625</v>
      </c>
    </row>
    <row r="1149" spans="3:39">
      <c r="F1149" s="10"/>
      <c r="G1149" s="7"/>
      <c r="H1149" s="10"/>
      <c r="I1149" s="7"/>
      <c r="J1149" s="7"/>
      <c r="K1149" s="7"/>
      <c r="L1149" s="7"/>
      <c r="M1149" s="7"/>
      <c r="N1149" s="7"/>
      <c r="O1149" s="6"/>
      <c r="P1149" s="6"/>
      <c r="Q1149" s="7"/>
      <c r="R1149" s="7"/>
      <c r="S1149" s="7"/>
      <c r="T1149" s="7"/>
      <c r="U1149" s="11"/>
      <c r="V1149" s="11"/>
      <c r="W1149" s="12"/>
      <c r="X1149" s="12">
        <f t="shared" si="207"/>
        <v>1.25</v>
      </c>
      <c r="Y1149" s="13"/>
      <c r="Z1149" s="7">
        <f t="shared" si="210"/>
        <v>0</v>
      </c>
      <c r="AA1149">
        <f t="shared" si="211"/>
        <v>10</v>
      </c>
      <c r="AB1149">
        <f t="shared" si="212"/>
        <v>0</v>
      </c>
      <c r="AC1149">
        <f t="shared" si="213"/>
        <v>0</v>
      </c>
      <c r="AD1149" s="7">
        <f t="shared" si="214"/>
        <v>60</v>
      </c>
      <c r="AE1149" s="7" t="str">
        <f t="shared" si="215"/>
        <v>HT Under 1.5 Goals</v>
      </c>
      <c r="AF1149" s="14"/>
      <c r="AG1149" s="14" t="str">
        <f t="shared" si="216"/>
        <v>HT Over 0.5 Goals</v>
      </c>
      <c r="AH1149" s="14" t="str">
        <f t="shared" si="217"/>
        <v>LOST</v>
      </c>
      <c r="AI1149" s="14"/>
      <c r="AJ1149" s="14" t="str">
        <f t="shared" si="208"/>
        <v>LOST</v>
      </c>
      <c r="AL1149" s="7" t="str">
        <f t="shared" si="218"/>
        <v>…</v>
      </c>
      <c r="AM1149" s="21">
        <f t="shared" si="209"/>
        <v>55</v>
      </c>
    </row>
    <row r="1150" spans="3:39">
      <c r="C1150" s="2" t="s">
        <v>1300</v>
      </c>
      <c r="F1150" s="10"/>
      <c r="G1150" s="7"/>
      <c r="H1150" s="10"/>
      <c r="I1150" s="7"/>
      <c r="J1150" s="7"/>
      <c r="K1150" s="7"/>
      <c r="L1150" s="7"/>
      <c r="M1150" s="7"/>
      <c r="N1150" s="7"/>
      <c r="O1150" s="6"/>
      <c r="P1150" s="6"/>
      <c r="Q1150" s="7"/>
      <c r="R1150" s="7"/>
      <c r="S1150" s="7"/>
      <c r="T1150" s="7"/>
      <c r="U1150" s="11"/>
      <c r="V1150" s="11"/>
      <c r="W1150" s="12"/>
      <c r="X1150" s="12">
        <f t="shared" si="207"/>
        <v>1.25</v>
      </c>
      <c r="Y1150" s="13"/>
      <c r="Z1150" s="7">
        <f t="shared" si="210"/>
        <v>0</v>
      </c>
      <c r="AA1150">
        <f t="shared" si="211"/>
        <v>10</v>
      </c>
      <c r="AB1150">
        <f t="shared" si="212"/>
        <v>0</v>
      </c>
      <c r="AC1150">
        <f t="shared" si="213"/>
        <v>0</v>
      </c>
      <c r="AD1150" s="7">
        <f t="shared" si="214"/>
        <v>60</v>
      </c>
      <c r="AE1150" s="7" t="str">
        <f t="shared" si="215"/>
        <v>HT Under 1.5 Goals</v>
      </c>
      <c r="AF1150" s="14"/>
      <c r="AG1150" s="14" t="str">
        <f t="shared" si="216"/>
        <v>HT Over 0.5 Goals</v>
      </c>
      <c r="AH1150" s="14" t="str">
        <f t="shared" si="217"/>
        <v>LOST</v>
      </c>
      <c r="AI1150" s="14"/>
      <c r="AJ1150" s="14" t="str">
        <f t="shared" si="208"/>
        <v>LOST</v>
      </c>
      <c r="AL1150" s="7" t="str">
        <f t="shared" si="218"/>
        <v>…</v>
      </c>
      <c r="AM1150" s="21">
        <f t="shared" si="209"/>
        <v>55</v>
      </c>
    </row>
    <row r="1151" spans="3:39">
      <c r="C1151" t="s">
        <v>11</v>
      </c>
      <c r="D1151" s="10" t="s">
        <v>400</v>
      </c>
      <c r="E1151" s="6" t="s">
        <v>52</v>
      </c>
      <c r="F1151" s="10" t="s">
        <v>1105</v>
      </c>
      <c r="G1151" s="7" t="s">
        <v>4</v>
      </c>
      <c r="H1151" s="10" t="s">
        <v>1294</v>
      </c>
      <c r="I1151" s="7">
        <v>12</v>
      </c>
      <c r="J1151" s="7">
        <v>62</v>
      </c>
      <c r="K1151" s="7">
        <v>26</v>
      </c>
      <c r="L1151" s="7" t="s">
        <v>16</v>
      </c>
      <c r="M1151" s="7">
        <v>2</v>
      </c>
      <c r="N1151" s="7">
        <v>14</v>
      </c>
      <c r="O1151" s="6" t="s">
        <v>33</v>
      </c>
      <c r="P1151" s="6" t="s">
        <v>298</v>
      </c>
      <c r="Q1151" s="7" t="b">
        <v>1</v>
      </c>
      <c r="R1151" s="7" t="b">
        <v>1</v>
      </c>
      <c r="S1151" s="7" t="s">
        <v>19</v>
      </c>
      <c r="T1151" s="7" t="s">
        <v>19</v>
      </c>
      <c r="U1151" s="11">
        <v>48</v>
      </c>
      <c r="V1151" s="11" t="s">
        <v>48</v>
      </c>
      <c r="W1151" s="12">
        <v>1.65</v>
      </c>
      <c r="X1151" s="12">
        <f t="shared" si="207"/>
        <v>1.35</v>
      </c>
      <c r="Y1151" s="13"/>
      <c r="Z1151" s="7">
        <f t="shared" si="210"/>
        <v>10</v>
      </c>
      <c r="AA1151">
        <f t="shared" si="211"/>
        <v>5</v>
      </c>
      <c r="AB1151">
        <f t="shared" si="212"/>
        <v>0</v>
      </c>
      <c r="AC1151">
        <f t="shared" si="213"/>
        <v>0</v>
      </c>
      <c r="AD1151" s="7">
        <f t="shared" si="214"/>
        <v>65</v>
      </c>
      <c r="AE1151" s="7" t="str">
        <f t="shared" si="215"/>
        <v>HT Under 1.5 Goals</v>
      </c>
      <c r="AF1151" s="14"/>
      <c r="AG1151" s="14" t="str">
        <f t="shared" si="216"/>
        <v>HT Over 0.5 Goals</v>
      </c>
      <c r="AH1151" s="14" t="str">
        <f t="shared" si="217"/>
        <v>LOST</v>
      </c>
      <c r="AI1151" s="14"/>
      <c r="AJ1151" s="14" t="str">
        <f t="shared" si="208"/>
        <v>LOST</v>
      </c>
      <c r="AL1151" s="7" t="str">
        <f t="shared" si="218"/>
        <v>…</v>
      </c>
      <c r="AM1151" s="21">
        <f t="shared" si="209"/>
        <v>60.375</v>
      </c>
    </row>
    <row r="1152" spans="3:39">
      <c r="C1152" t="s">
        <v>11</v>
      </c>
      <c r="D1152" s="10" t="s">
        <v>81</v>
      </c>
      <c r="E1152" s="6" t="s">
        <v>63</v>
      </c>
      <c r="F1152" s="10" t="s">
        <v>930</v>
      </c>
      <c r="G1152" s="7" t="s">
        <v>4</v>
      </c>
      <c r="H1152" s="10" t="s">
        <v>82</v>
      </c>
      <c r="I1152" s="7">
        <v>21</v>
      </c>
      <c r="J1152" s="7">
        <v>49</v>
      </c>
      <c r="K1152" s="7">
        <v>30</v>
      </c>
      <c r="L1152" s="7" t="s">
        <v>16</v>
      </c>
      <c r="M1152" s="7" t="s">
        <v>16</v>
      </c>
      <c r="N1152" s="7">
        <v>9</v>
      </c>
      <c r="O1152" s="6" t="s">
        <v>69</v>
      </c>
      <c r="P1152" s="6" t="s">
        <v>298</v>
      </c>
      <c r="Q1152" s="7">
        <v>49</v>
      </c>
      <c r="R1152" s="7" t="b">
        <v>1</v>
      </c>
      <c r="S1152" s="7" t="b">
        <v>1</v>
      </c>
      <c r="T1152" s="7" t="s">
        <v>19</v>
      </c>
      <c r="U1152" s="11">
        <v>80</v>
      </c>
      <c r="V1152" s="11"/>
      <c r="W1152" s="12">
        <v>1.45</v>
      </c>
      <c r="X1152" s="12">
        <f t="shared" si="207"/>
        <v>1.25</v>
      </c>
      <c r="Y1152" s="13"/>
      <c r="Z1152" s="7">
        <f t="shared" si="210"/>
        <v>0</v>
      </c>
      <c r="AA1152">
        <f t="shared" si="211"/>
        <v>5</v>
      </c>
      <c r="AB1152">
        <f t="shared" si="212"/>
        <v>10</v>
      </c>
      <c r="AC1152">
        <f t="shared" si="213"/>
        <v>0</v>
      </c>
      <c r="AD1152" s="7">
        <f t="shared" si="214"/>
        <v>65</v>
      </c>
      <c r="AE1152" s="7" t="str">
        <f t="shared" si="215"/>
        <v>HT Under 1.5 Goals</v>
      </c>
      <c r="AF1152" s="14"/>
      <c r="AG1152" s="14" t="str">
        <f t="shared" si="216"/>
        <v>HT Over 0.5 Goals</v>
      </c>
      <c r="AH1152" s="14" t="str">
        <f t="shared" si="217"/>
        <v>LOST</v>
      </c>
      <c r="AI1152" s="14"/>
      <c r="AJ1152" s="14" t="str">
        <f t="shared" si="208"/>
        <v>LOST</v>
      </c>
      <c r="AL1152" s="7" t="str">
        <f t="shared" si="218"/>
        <v>…</v>
      </c>
      <c r="AM1152" s="21">
        <f t="shared" si="209"/>
        <v>67</v>
      </c>
    </row>
    <row r="1153" spans="3:39">
      <c r="C1153" t="s">
        <v>11</v>
      </c>
      <c r="D1153" s="10" t="s">
        <v>360</v>
      </c>
      <c r="E1153" s="6" t="s">
        <v>63</v>
      </c>
      <c r="F1153" s="10" t="s">
        <v>1012</v>
      </c>
      <c r="G1153" s="7" t="s">
        <v>4</v>
      </c>
      <c r="H1153" s="10" t="s">
        <v>1051</v>
      </c>
      <c r="I1153" s="7">
        <v>21</v>
      </c>
      <c r="J1153" s="7">
        <v>68</v>
      </c>
      <c r="K1153" s="7">
        <v>12</v>
      </c>
      <c r="L1153" s="7" t="s">
        <v>16</v>
      </c>
      <c r="M1153" s="7" t="s">
        <v>16</v>
      </c>
      <c r="N1153" s="7">
        <v>9</v>
      </c>
      <c r="O1153" s="6" t="s">
        <v>24</v>
      </c>
      <c r="P1153" s="6" t="s">
        <v>33</v>
      </c>
      <c r="Q1153" s="7" t="b">
        <v>1</v>
      </c>
      <c r="R1153" s="7" t="b">
        <v>1</v>
      </c>
      <c r="S1153" s="7" t="b">
        <v>1</v>
      </c>
      <c r="T1153" s="7" t="s">
        <v>19</v>
      </c>
      <c r="U1153" s="11">
        <v>63</v>
      </c>
      <c r="V1153" s="11"/>
      <c r="W1153" s="12">
        <v>1.5</v>
      </c>
      <c r="X1153" s="12">
        <f t="shared" si="207"/>
        <v>1.3</v>
      </c>
      <c r="Y1153" s="13"/>
      <c r="Z1153" s="7">
        <f t="shared" si="210"/>
        <v>10</v>
      </c>
      <c r="AA1153">
        <f t="shared" si="211"/>
        <v>5</v>
      </c>
      <c r="AB1153">
        <f t="shared" si="212"/>
        <v>10</v>
      </c>
      <c r="AC1153">
        <f t="shared" si="213"/>
        <v>0</v>
      </c>
      <c r="AD1153" s="7">
        <f t="shared" si="214"/>
        <v>75</v>
      </c>
      <c r="AE1153" s="7" t="str">
        <f t="shared" si="215"/>
        <v>HT Under 1.5 Goals</v>
      </c>
      <c r="AF1153" s="14"/>
      <c r="AG1153" s="14" t="str">
        <f t="shared" si="216"/>
        <v>HT Under 1.5 Goals</v>
      </c>
      <c r="AH1153" s="14" t="str">
        <f t="shared" si="217"/>
        <v>WON</v>
      </c>
      <c r="AI1153" s="14"/>
      <c r="AJ1153" s="14" t="str">
        <f t="shared" si="208"/>
        <v>WON</v>
      </c>
      <c r="AL1153" s="7" t="str">
        <f t="shared" si="218"/>
        <v>Prime</v>
      </c>
      <c r="AM1153" s="21">
        <f t="shared" si="209"/>
        <v>84.85</v>
      </c>
    </row>
    <row r="1154" spans="3:39">
      <c r="C1154" t="s">
        <v>11</v>
      </c>
      <c r="D1154" s="10" t="s">
        <v>347</v>
      </c>
      <c r="E1154" s="6" t="s">
        <v>63</v>
      </c>
      <c r="F1154" s="10" t="s">
        <v>350</v>
      </c>
      <c r="G1154" s="7" t="s">
        <v>4</v>
      </c>
      <c r="H1154" s="10" t="s">
        <v>352</v>
      </c>
      <c r="I1154" s="7">
        <v>30</v>
      </c>
      <c r="J1154" s="7">
        <v>50</v>
      </c>
      <c r="K1154" s="7">
        <v>20</v>
      </c>
      <c r="L1154" s="7" t="s">
        <v>16</v>
      </c>
      <c r="M1154" s="7">
        <v>1</v>
      </c>
      <c r="N1154" s="7">
        <v>10</v>
      </c>
      <c r="O1154" s="6" t="s">
        <v>120</v>
      </c>
      <c r="P1154" s="6" t="s">
        <v>61</v>
      </c>
      <c r="Q1154" s="7">
        <v>50</v>
      </c>
      <c r="R1154" s="7" t="b">
        <v>1</v>
      </c>
      <c r="S1154" s="7" t="s">
        <v>19</v>
      </c>
      <c r="T1154" s="7" t="s">
        <v>19</v>
      </c>
      <c r="U1154" s="11">
        <v>50</v>
      </c>
      <c r="V1154" s="11" t="s">
        <v>20</v>
      </c>
      <c r="W1154" s="12">
        <v>1.55</v>
      </c>
      <c r="X1154" s="12">
        <f t="shared" si="207"/>
        <v>1.3</v>
      </c>
      <c r="Y1154" s="13"/>
      <c r="Z1154" s="7">
        <f t="shared" si="210"/>
        <v>0</v>
      </c>
      <c r="AA1154">
        <f t="shared" si="211"/>
        <v>5</v>
      </c>
      <c r="AB1154">
        <f t="shared" si="212"/>
        <v>5</v>
      </c>
      <c r="AC1154">
        <f t="shared" si="213"/>
        <v>10</v>
      </c>
      <c r="AD1154" s="7">
        <f t="shared" si="214"/>
        <v>70</v>
      </c>
      <c r="AE1154" s="7" t="str">
        <f t="shared" si="215"/>
        <v>HT Under 1.5 Goals</v>
      </c>
      <c r="AF1154" s="14"/>
      <c r="AG1154" s="14" t="str">
        <f t="shared" si="216"/>
        <v>HT Under 1.5 Goals</v>
      </c>
      <c r="AH1154" s="14" t="str">
        <f t="shared" si="217"/>
        <v>WON</v>
      </c>
      <c r="AI1154" s="14"/>
      <c r="AJ1154" s="14" t="str">
        <f t="shared" si="208"/>
        <v>WON</v>
      </c>
      <c r="AL1154" s="7" t="str">
        <f t="shared" si="218"/>
        <v>…</v>
      </c>
      <c r="AM1154" s="21">
        <f t="shared" si="209"/>
        <v>70.625</v>
      </c>
    </row>
    <row r="1155" spans="3:39">
      <c r="C1155" t="s">
        <v>11</v>
      </c>
      <c r="D1155" s="10" t="s">
        <v>347</v>
      </c>
      <c r="E1155" s="6" t="s">
        <v>63</v>
      </c>
      <c r="F1155" s="10" t="s">
        <v>356</v>
      </c>
      <c r="G1155" s="7" t="s">
        <v>4</v>
      </c>
      <c r="H1155" s="10" t="s">
        <v>1013</v>
      </c>
      <c r="I1155" s="7">
        <v>38</v>
      </c>
      <c r="J1155" s="7">
        <v>47</v>
      </c>
      <c r="K1155" s="7">
        <v>15</v>
      </c>
      <c r="L1155" s="7" t="s">
        <v>16</v>
      </c>
      <c r="M1155" s="7">
        <v>1</v>
      </c>
      <c r="N1155" s="7">
        <v>23</v>
      </c>
      <c r="O1155" s="6" t="s">
        <v>24</v>
      </c>
      <c r="P1155" s="6" t="s">
        <v>75</v>
      </c>
      <c r="Q1155" s="7">
        <v>47</v>
      </c>
      <c r="R1155" s="7" t="b">
        <v>1</v>
      </c>
      <c r="S1155" s="7" t="s">
        <v>19</v>
      </c>
      <c r="T1155" s="7" t="s">
        <v>19</v>
      </c>
      <c r="U1155" s="11">
        <v>68</v>
      </c>
      <c r="V1155" s="11" t="s">
        <v>42</v>
      </c>
      <c r="W1155" s="12">
        <v>1.65</v>
      </c>
      <c r="X1155" s="12">
        <f t="shared" ref="X1155:X1218" si="219">IF(W1155=1.5,1.3,IF(W1155=1.55,1.3,IF(W1155=1.6,1.3,IF(W1155=1.65,1.35,IF(W1155=1.7,1.35,IF(W1155=1.75,1.4,IF(W1155=1.8,1.45,IF(W1155=1.8,1.5,IF(W1155=1.85,1.5,IF(W1155=1.9,1.55,IF(W1155=1.95,1.6,IF(W1155=2,1.6,IF(W1155&lt;1.5,1.25,1.65)))))))))))))</f>
        <v>1.35</v>
      </c>
      <c r="Y1155" s="13"/>
      <c r="Z1155" s="7">
        <f t="shared" si="210"/>
        <v>0</v>
      </c>
      <c r="AA1155">
        <f t="shared" si="211"/>
        <v>0</v>
      </c>
      <c r="AB1155">
        <f t="shared" si="212"/>
        <v>10</v>
      </c>
      <c r="AC1155">
        <f t="shared" si="213"/>
        <v>5</v>
      </c>
      <c r="AD1155" s="7">
        <f t="shared" si="214"/>
        <v>65</v>
      </c>
      <c r="AE1155" s="7" t="str">
        <f t="shared" si="215"/>
        <v>HT Under 1.5 Goals</v>
      </c>
      <c r="AF1155" s="14"/>
      <c r="AG1155" s="14" t="str">
        <f t="shared" si="216"/>
        <v>HT Under 1.5 Goals</v>
      </c>
      <c r="AH1155" s="14" t="str">
        <f t="shared" si="217"/>
        <v>WON</v>
      </c>
      <c r="AI1155" s="14"/>
      <c r="AJ1155" s="14" t="str">
        <f t="shared" ref="AJ1155:AJ1218" si="220">IF(AE1155=AG1155,"WON",IF(O1155="0-1","WON",IF(O1155="1-0","WON",IF(O1155="?","?","LOST"))))</f>
        <v>WON</v>
      </c>
      <c r="AL1155" s="7" t="str">
        <f t="shared" si="218"/>
        <v>…</v>
      </c>
      <c r="AM1155" s="21">
        <f t="shared" ref="AM1155:AM1218" si="221">40+(IF(J1155&lt;50,0,J1155/3.2)+(IF(M1155="X",5,IF(M1155="2",2,0)))+(IF(N1155&gt;15,0,15-N1155))+(IF(U1155&lt;50,0,U1155/5)))</f>
        <v>53.6</v>
      </c>
    </row>
    <row r="1156" spans="3:39">
      <c r="C1156" t="s">
        <v>11</v>
      </c>
      <c r="D1156" s="10" t="s">
        <v>1180</v>
      </c>
      <c r="E1156" s="6" t="s">
        <v>93</v>
      </c>
      <c r="F1156" s="10" t="s">
        <v>1184</v>
      </c>
      <c r="G1156" s="7" t="s">
        <v>4</v>
      </c>
      <c r="H1156" s="10" t="s">
        <v>1295</v>
      </c>
      <c r="I1156" s="7">
        <v>22</v>
      </c>
      <c r="J1156" s="7">
        <v>60</v>
      </c>
      <c r="K1156" s="7">
        <v>18</v>
      </c>
      <c r="L1156" s="7" t="s">
        <v>16</v>
      </c>
      <c r="M1156" s="7" t="s">
        <v>16</v>
      </c>
      <c r="N1156" s="7">
        <v>4</v>
      </c>
      <c r="O1156" s="6" t="s">
        <v>61</v>
      </c>
      <c r="P1156" s="6" t="s">
        <v>278</v>
      </c>
      <c r="Q1156" s="7" t="b">
        <v>1</v>
      </c>
      <c r="R1156" s="7" t="b">
        <v>1</v>
      </c>
      <c r="S1156" s="7" t="b">
        <v>1</v>
      </c>
      <c r="T1156" s="7" t="b">
        <v>1</v>
      </c>
      <c r="U1156" s="11">
        <v>55</v>
      </c>
      <c r="V1156" s="11" t="s">
        <v>20</v>
      </c>
      <c r="W1156" s="12">
        <v>1.55</v>
      </c>
      <c r="X1156" s="12">
        <f t="shared" si="219"/>
        <v>1.3</v>
      </c>
      <c r="Y1156" s="13"/>
      <c r="Z1156" s="7">
        <f t="shared" ref="Z1156:Z1219" si="222">IF(J1156&gt;52,10,0)</f>
        <v>10</v>
      </c>
      <c r="AA1156">
        <f t="shared" ref="AA1156:AA1219" si="223">IF(N1156&gt;15,0,IF(N1156&lt;8,10,5))</f>
        <v>10</v>
      </c>
      <c r="AB1156">
        <f t="shared" ref="AB1156:AB1219" si="224">IF(U1156&gt;60,10,IF(U1156&lt;49,0,5))</f>
        <v>5</v>
      </c>
      <c r="AC1156">
        <f t="shared" ref="AC1156:AC1219" si="225">IF(V1156="Y",10,IF(V1156="C",5,0))</f>
        <v>10</v>
      </c>
      <c r="AD1156" s="7">
        <f t="shared" ref="AD1156:AD1219" si="226">SUM(Z1156:AC1156)+50</f>
        <v>85</v>
      </c>
      <c r="AE1156" s="7" t="str">
        <f t="shared" ref="AE1156:AE1219" si="227">IF(AD1156&lt;56,"HT Over 0.5 Goals","HT Under 1.5 Goals")</f>
        <v>HT Under 1.5 Goals</v>
      </c>
      <c r="AF1156" s="14"/>
      <c r="AG1156" s="14" t="str">
        <f t="shared" ref="AG1156:AG1219" si="228">IF(O1156="1-0","HT Under 1.5 Goals",IF(O1156="0-0","HT Under 1.5 Goals",IF(O1156="0-1","HT Under 1.5 Goals","HT Over 0.5 Goals")))</f>
        <v>HT Over 0.5 Goals</v>
      </c>
      <c r="AH1156" s="14" t="str">
        <f t="shared" ref="AH1156:AH1219" si="229">IF(O1156="?",O1156,AJ1156)</f>
        <v>LOST</v>
      </c>
      <c r="AI1156" s="14"/>
      <c r="AJ1156" s="14" t="str">
        <f t="shared" si="220"/>
        <v>LOST</v>
      </c>
      <c r="AL1156" s="7" t="str">
        <f t="shared" ref="AL1156:AL1219" si="230">IF(AND(C1156="OK",J1156&gt;52,N1156&lt;11,W1156&lt;1.66),"Prime","…")</f>
        <v>Prime</v>
      </c>
      <c r="AM1156" s="21">
        <f t="shared" si="221"/>
        <v>85.75</v>
      </c>
    </row>
    <row r="1157" spans="3:39">
      <c r="D1157" s="10" t="s">
        <v>127</v>
      </c>
      <c r="E1157" s="6" t="s">
        <v>108</v>
      </c>
      <c r="F1157" s="10" t="s">
        <v>1041</v>
      </c>
      <c r="G1157" s="7" t="s">
        <v>4</v>
      </c>
      <c r="H1157" s="10" t="s">
        <v>653</v>
      </c>
      <c r="I1157" s="7">
        <v>41</v>
      </c>
      <c r="J1157" s="7">
        <v>44</v>
      </c>
      <c r="K1157" s="7">
        <v>15</v>
      </c>
      <c r="L1157" s="7" t="s">
        <v>16</v>
      </c>
      <c r="M1157" s="7">
        <v>1</v>
      </c>
      <c r="N1157" s="7">
        <v>26</v>
      </c>
      <c r="O1157" s="6" t="s">
        <v>75</v>
      </c>
      <c r="P1157" s="6" t="s">
        <v>298</v>
      </c>
      <c r="Q1157" s="7">
        <v>44</v>
      </c>
      <c r="R1157" s="7" t="b">
        <v>1</v>
      </c>
      <c r="S1157" s="7" t="s">
        <v>19</v>
      </c>
      <c r="T1157" s="7" t="s">
        <v>19</v>
      </c>
      <c r="U1157" s="11">
        <v>44</v>
      </c>
      <c r="V1157" s="11"/>
      <c r="W1157" s="12">
        <v>1.65</v>
      </c>
      <c r="X1157" s="12">
        <f t="shared" si="219"/>
        <v>1.35</v>
      </c>
      <c r="Y1157" s="13"/>
      <c r="Z1157" s="7">
        <f t="shared" si="222"/>
        <v>0</v>
      </c>
      <c r="AA1157">
        <f t="shared" si="223"/>
        <v>0</v>
      </c>
      <c r="AB1157">
        <f t="shared" si="224"/>
        <v>0</v>
      </c>
      <c r="AC1157">
        <f t="shared" si="225"/>
        <v>0</v>
      </c>
      <c r="AD1157" s="7">
        <f t="shared" si="226"/>
        <v>50</v>
      </c>
      <c r="AE1157" s="7" t="str">
        <f t="shared" si="227"/>
        <v>HT Over 0.5 Goals</v>
      </c>
      <c r="AF1157" s="14"/>
      <c r="AG1157" s="14" t="str">
        <f t="shared" si="228"/>
        <v>HT Over 0.5 Goals</v>
      </c>
      <c r="AH1157" s="14" t="str">
        <f t="shared" si="229"/>
        <v>WON</v>
      </c>
      <c r="AI1157" s="14"/>
      <c r="AJ1157" s="14" t="str">
        <f t="shared" si="220"/>
        <v>WON</v>
      </c>
      <c r="AL1157" s="7" t="str">
        <f t="shared" si="230"/>
        <v>…</v>
      </c>
      <c r="AM1157" s="21">
        <f t="shared" si="221"/>
        <v>40</v>
      </c>
    </row>
    <row r="1158" spans="3:39">
      <c r="D1158" s="10" t="s">
        <v>127</v>
      </c>
      <c r="E1158" s="6" t="s">
        <v>108</v>
      </c>
      <c r="F1158" s="10" t="s">
        <v>237</v>
      </c>
      <c r="G1158" s="7" t="s">
        <v>4</v>
      </c>
      <c r="H1158" s="10" t="s">
        <v>1296</v>
      </c>
      <c r="I1158" s="7">
        <v>24</v>
      </c>
      <c r="J1158" s="7">
        <v>54</v>
      </c>
      <c r="K1158" s="7">
        <v>23</v>
      </c>
      <c r="L1158" s="7" t="s">
        <v>16</v>
      </c>
      <c r="M1158" s="7">
        <v>1</v>
      </c>
      <c r="N1158" s="7">
        <v>1</v>
      </c>
      <c r="O1158" s="6" t="s">
        <v>24</v>
      </c>
      <c r="P1158" s="6" t="s">
        <v>305</v>
      </c>
      <c r="Q1158" s="7" t="b">
        <v>1</v>
      </c>
      <c r="R1158" s="7" t="b">
        <v>1</v>
      </c>
      <c r="S1158" s="7" t="s">
        <v>19</v>
      </c>
      <c r="T1158" s="7" t="b">
        <v>1</v>
      </c>
      <c r="U1158" s="11">
        <v>20</v>
      </c>
      <c r="V1158" s="11"/>
      <c r="W1158" s="12">
        <v>1.4</v>
      </c>
      <c r="X1158" s="12">
        <f t="shared" si="219"/>
        <v>1.25</v>
      </c>
      <c r="Y1158" s="13"/>
      <c r="Z1158" s="7">
        <f t="shared" si="222"/>
        <v>10</v>
      </c>
      <c r="AA1158">
        <f t="shared" si="223"/>
        <v>10</v>
      </c>
      <c r="AB1158">
        <f t="shared" si="224"/>
        <v>0</v>
      </c>
      <c r="AC1158">
        <f t="shared" si="225"/>
        <v>0</v>
      </c>
      <c r="AD1158" s="7">
        <f t="shared" si="226"/>
        <v>70</v>
      </c>
      <c r="AE1158" s="7" t="str">
        <f t="shared" si="227"/>
        <v>HT Under 1.5 Goals</v>
      </c>
      <c r="AF1158" s="14"/>
      <c r="AG1158" s="14" t="str">
        <f t="shared" si="228"/>
        <v>HT Under 1.5 Goals</v>
      </c>
      <c r="AH1158" s="14" t="str">
        <f t="shared" si="229"/>
        <v>WON</v>
      </c>
      <c r="AI1158" s="14"/>
      <c r="AJ1158" s="14" t="str">
        <f t="shared" si="220"/>
        <v>WON</v>
      </c>
      <c r="AL1158" s="7" t="str">
        <f t="shared" si="230"/>
        <v>…</v>
      </c>
      <c r="AM1158" s="21">
        <f t="shared" si="221"/>
        <v>70.875</v>
      </c>
    </row>
    <row r="1159" spans="3:39">
      <c r="C1159" t="s">
        <v>11</v>
      </c>
      <c r="D1159" s="10" t="s">
        <v>121</v>
      </c>
      <c r="E1159" s="6" t="s">
        <v>115</v>
      </c>
      <c r="F1159" s="10" t="s">
        <v>251</v>
      </c>
      <c r="G1159" s="7" t="s">
        <v>4</v>
      </c>
      <c r="H1159" s="10" t="s">
        <v>554</v>
      </c>
      <c r="I1159" s="7">
        <v>24</v>
      </c>
      <c r="J1159" s="7">
        <v>52</v>
      </c>
      <c r="K1159" s="7">
        <v>24</v>
      </c>
      <c r="L1159" s="7" t="s">
        <v>16</v>
      </c>
      <c r="M1159" s="7">
        <v>2</v>
      </c>
      <c r="N1159" s="7">
        <v>0</v>
      </c>
      <c r="O1159" s="6" t="s">
        <v>61</v>
      </c>
      <c r="P1159" s="6" t="s">
        <v>303</v>
      </c>
      <c r="Q1159" s="7">
        <v>52</v>
      </c>
      <c r="R1159" s="7" t="b">
        <v>1</v>
      </c>
      <c r="S1159" s="7" t="s">
        <v>19</v>
      </c>
      <c r="T1159" s="7" t="b">
        <v>1</v>
      </c>
      <c r="U1159" s="11">
        <v>65</v>
      </c>
      <c r="V1159" s="11"/>
      <c r="W1159" s="12">
        <v>1.5</v>
      </c>
      <c r="X1159" s="12">
        <f t="shared" si="219"/>
        <v>1.3</v>
      </c>
      <c r="Y1159" s="13"/>
      <c r="Z1159" s="7">
        <f t="shared" si="222"/>
        <v>0</v>
      </c>
      <c r="AA1159">
        <f t="shared" si="223"/>
        <v>10</v>
      </c>
      <c r="AB1159">
        <f t="shared" si="224"/>
        <v>10</v>
      </c>
      <c r="AC1159">
        <f t="shared" si="225"/>
        <v>0</v>
      </c>
      <c r="AD1159" s="7">
        <f t="shared" si="226"/>
        <v>70</v>
      </c>
      <c r="AE1159" s="7" t="str">
        <f t="shared" si="227"/>
        <v>HT Under 1.5 Goals</v>
      </c>
      <c r="AF1159" s="14"/>
      <c r="AG1159" s="14" t="str">
        <f t="shared" si="228"/>
        <v>HT Over 0.5 Goals</v>
      </c>
      <c r="AH1159" s="14" t="str">
        <f t="shared" si="229"/>
        <v>LOST</v>
      </c>
      <c r="AI1159" s="14"/>
      <c r="AJ1159" s="14" t="str">
        <f t="shared" si="220"/>
        <v>LOST</v>
      </c>
      <c r="AL1159" s="7" t="str">
        <f t="shared" si="230"/>
        <v>…</v>
      </c>
      <c r="AM1159" s="21">
        <f t="shared" si="221"/>
        <v>84.25</v>
      </c>
    </row>
    <row r="1160" spans="3:39">
      <c r="C1160" t="s">
        <v>11</v>
      </c>
      <c r="D1160" s="10" t="s">
        <v>569</v>
      </c>
      <c r="E1160" s="6" t="s">
        <v>115</v>
      </c>
      <c r="F1160" s="10" t="s">
        <v>575</v>
      </c>
      <c r="G1160" s="7" t="s">
        <v>4</v>
      </c>
      <c r="H1160" s="10" t="s">
        <v>1169</v>
      </c>
      <c r="I1160" s="7">
        <v>25</v>
      </c>
      <c r="J1160" s="7">
        <v>51</v>
      </c>
      <c r="K1160" s="7">
        <v>23</v>
      </c>
      <c r="L1160" s="7" t="s">
        <v>16</v>
      </c>
      <c r="M1160" s="7">
        <v>2</v>
      </c>
      <c r="N1160" s="7">
        <v>2</v>
      </c>
      <c r="O1160" s="6" t="s">
        <v>96</v>
      </c>
      <c r="P1160" s="6" t="s">
        <v>303</v>
      </c>
      <c r="Q1160" s="7">
        <v>51</v>
      </c>
      <c r="R1160" s="7" t="b">
        <v>1</v>
      </c>
      <c r="S1160" s="7" t="s">
        <v>19</v>
      </c>
      <c r="T1160" s="7" t="b">
        <v>1</v>
      </c>
      <c r="U1160" s="11">
        <v>58</v>
      </c>
      <c r="V1160" s="11"/>
      <c r="W1160" s="12">
        <v>1.4</v>
      </c>
      <c r="X1160" s="12">
        <f t="shared" si="219"/>
        <v>1.25</v>
      </c>
      <c r="Y1160" s="13"/>
      <c r="Z1160" s="7">
        <f t="shared" si="222"/>
        <v>0</v>
      </c>
      <c r="AA1160">
        <f t="shared" si="223"/>
        <v>10</v>
      </c>
      <c r="AB1160">
        <f t="shared" si="224"/>
        <v>5</v>
      </c>
      <c r="AC1160">
        <f t="shared" si="225"/>
        <v>0</v>
      </c>
      <c r="AD1160" s="7">
        <f t="shared" si="226"/>
        <v>65</v>
      </c>
      <c r="AE1160" s="7" t="str">
        <f t="shared" si="227"/>
        <v>HT Under 1.5 Goals</v>
      </c>
      <c r="AF1160" s="14"/>
      <c r="AG1160" s="14" t="str">
        <f t="shared" si="228"/>
        <v>HT Over 0.5 Goals</v>
      </c>
      <c r="AH1160" s="14" t="str">
        <f t="shared" si="229"/>
        <v>LOST</v>
      </c>
      <c r="AI1160" s="14"/>
      <c r="AJ1160" s="14" t="str">
        <f t="shared" si="220"/>
        <v>LOST</v>
      </c>
      <c r="AL1160" s="7" t="str">
        <f t="shared" si="230"/>
        <v>…</v>
      </c>
      <c r="AM1160" s="21">
        <f t="shared" si="221"/>
        <v>80.537499999999994</v>
      </c>
    </row>
    <row r="1161" spans="3:39">
      <c r="C1161" t="s">
        <v>11</v>
      </c>
      <c r="D1161" s="10" t="s">
        <v>569</v>
      </c>
      <c r="E1161" s="6" t="s">
        <v>115</v>
      </c>
      <c r="F1161" s="10" t="s">
        <v>802</v>
      </c>
      <c r="G1161" s="7" t="s">
        <v>4</v>
      </c>
      <c r="H1161" s="10" t="s">
        <v>1297</v>
      </c>
      <c r="I1161" s="7">
        <v>23</v>
      </c>
      <c r="J1161" s="7">
        <v>62</v>
      </c>
      <c r="K1161" s="7">
        <v>15</v>
      </c>
      <c r="L1161" s="7" t="s">
        <v>16</v>
      </c>
      <c r="M1161" s="7" t="s">
        <v>16</v>
      </c>
      <c r="N1161" s="7">
        <v>8</v>
      </c>
      <c r="O1161" s="6" t="s">
        <v>47</v>
      </c>
      <c r="P1161" s="6" t="s">
        <v>33</v>
      </c>
      <c r="Q1161" s="7" t="b">
        <v>1</v>
      </c>
      <c r="R1161" s="7" t="b">
        <v>1</v>
      </c>
      <c r="S1161" s="7" t="b">
        <v>1</v>
      </c>
      <c r="T1161" s="7" t="s">
        <v>19</v>
      </c>
      <c r="U1161" s="11">
        <v>62</v>
      </c>
      <c r="V1161" s="11"/>
      <c r="W1161" s="12">
        <v>1.5</v>
      </c>
      <c r="X1161" s="12">
        <f t="shared" si="219"/>
        <v>1.3</v>
      </c>
      <c r="Y1161" s="13"/>
      <c r="Z1161" s="7">
        <f t="shared" si="222"/>
        <v>10</v>
      </c>
      <c r="AA1161">
        <f t="shared" si="223"/>
        <v>5</v>
      </c>
      <c r="AB1161">
        <f t="shared" si="224"/>
        <v>10</v>
      </c>
      <c r="AC1161">
        <f t="shared" si="225"/>
        <v>0</v>
      </c>
      <c r="AD1161" s="7">
        <f t="shared" si="226"/>
        <v>75</v>
      </c>
      <c r="AE1161" s="7" t="str">
        <f t="shared" si="227"/>
        <v>HT Under 1.5 Goals</v>
      </c>
      <c r="AF1161" s="14"/>
      <c r="AG1161" s="14" t="str">
        <f t="shared" si="228"/>
        <v>HT Under 1.5 Goals</v>
      </c>
      <c r="AH1161" s="14" t="str">
        <f t="shared" si="229"/>
        <v>WON</v>
      </c>
      <c r="AI1161" s="14"/>
      <c r="AJ1161" s="14" t="str">
        <f t="shared" si="220"/>
        <v>WON</v>
      </c>
      <c r="AL1161" s="7" t="str">
        <f t="shared" si="230"/>
        <v>Prime</v>
      </c>
      <c r="AM1161" s="21">
        <f t="shared" si="221"/>
        <v>83.775000000000006</v>
      </c>
    </row>
    <row r="1162" spans="3:39">
      <c r="C1162" t="s">
        <v>11</v>
      </c>
      <c r="D1162" s="10" t="s">
        <v>569</v>
      </c>
      <c r="E1162" s="6" t="s">
        <v>115</v>
      </c>
      <c r="F1162" s="10" t="s">
        <v>1017</v>
      </c>
      <c r="G1162" s="7" t="s">
        <v>4</v>
      </c>
      <c r="H1162" s="10" t="s">
        <v>572</v>
      </c>
      <c r="I1162" s="7">
        <v>28</v>
      </c>
      <c r="J1162" s="7">
        <v>56</v>
      </c>
      <c r="K1162" s="7">
        <v>16</v>
      </c>
      <c r="L1162" s="7" t="s">
        <v>16</v>
      </c>
      <c r="M1162" s="7">
        <v>1</v>
      </c>
      <c r="N1162" s="7">
        <v>12</v>
      </c>
      <c r="O1162" s="6" t="s">
        <v>69</v>
      </c>
      <c r="P1162" s="6" t="s">
        <v>33</v>
      </c>
      <c r="Q1162" s="7" t="b">
        <v>1</v>
      </c>
      <c r="R1162" s="7" t="b">
        <v>1</v>
      </c>
      <c r="S1162" s="7" t="s">
        <v>19</v>
      </c>
      <c r="T1162" s="7" t="s">
        <v>19</v>
      </c>
      <c r="U1162" s="11">
        <v>57</v>
      </c>
      <c r="V1162" s="11"/>
      <c r="W1162" s="12">
        <v>1.55</v>
      </c>
      <c r="X1162" s="12">
        <f t="shared" si="219"/>
        <v>1.3</v>
      </c>
      <c r="Y1162" s="13"/>
      <c r="Z1162" s="7">
        <f t="shared" si="222"/>
        <v>10</v>
      </c>
      <c r="AA1162">
        <f t="shared" si="223"/>
        <v>5</v>
      </c>
      <c r="AB1162">
        <f t="shared" si="224"/>
        <v>5</v>
      </c>
      <c r="AC1162">
        <f t="shared" si="225"/>
        <v>0</v>
      </c>
      <c r="AD1162" s="7">
        <f t="shared" si="226"/>
        <v>70</v>
      </c>
      <c r="AE1162" s="7" t="str">
        <f t="shared" si="227"/>
        <v>HT Under 1.5 Goals</v>
      </c>
      <c r="AF1162" s="14"/>
      <c r="AG1162" s="14" t="str">
        <f t="shared" si="228"/>
        <v>HT Over 0.5 Goals</v>
      </c>
      <c r="AH1162" s="14" t="str">
        <f t="shared" si="229"/>
        <v>LOST</v>
      </c>
      <c r="AI1162" s="14"/>
      <c r="AJ1162" s="14" t="str">
        <f t="shared" si="220"/>
        <v>LOST</v>
      </c>
      <c r="AL1162" s="7" t="str">
        <f t="shared" si="230"/>
        <v>…</v>
      </c>
      <c r="AM1162" s="21">
        <f t="shared" si="221"/>
        <v>71.900000000000006</v>
      </c>
    </row>
    <row r="1163" spans="3:39">
      <c r="C1163" t="s">
        <v>11</v>
      </c>
      <c r="D1163" s="10" t="s">
        <v>363</v>
      </c>
      <c r="E1163" s="6" t="s">
        <v>240</v>
      </c>
      <c r="F1163" s="10" t="s">
        <v>375</v>
      </c>
      <c r="G1163" s="7" t="s">
        <v>4</v>
      </c>
      <c r="H1163" s="10" t="s">
        <v>904</v>
      </c>
      <c r="I1163" s="7">
        <v>38</v>
      </c>
      <c r="J1163" s="7">
        <v>56</v>
      </c>
      <c r="K1163" s="7">
        <v>6</v>
      </c>
      <c r="L1163" s="7" t="s">
        <v>16</v>
      </c>
      <c r="M1163" s="7" t="s">
        <v>16</v>
      </c>
      <c r="N1163" s="7">
        <v>32</v>
      </c>
      <c r="O1163" s="6" t="s">
        <v>24</v>
      </c>
      <c r="P1163" s="6" t="s">
        <v>47</v>
      </c>
      <c r="Q1163" s="7" t="b">
        <v>1</v>
      </c>
      <c r="R1163" s="7" t="b">
        <v>1</v>
      </c>
      <c r="S1163" s="7" t="b">
        <v>1</v>
      </c>
      <c r="T1163" s="7" t="s">
        <v>19</v>
      </c>
      <c r="U1163" s="11">
        <v>67</v>
      </c>
      <c r="V1163" s="11" t="s">
        <v>48</v>
      </c>
      <c r="W1163" s="12">
        <v>1.55</v>
      </c>
      <c r="X1163" s="12">
        <f t="shared" si="219"/>
        <v>1.3</v>
      </c>
      <c r="Y1163" s="13"/>
      <c r="Z1163" s="7">
        <f t="shared" si="222"/>
        <v>10</v>
      </c>
      <c r="AA1163">
        <f t="shared" si="223"/>
        <v>0</v>
      </c>
      <c r="AB1163">
        <f t="shared" si="224"/>
        <v>10</v>
      </c>
      <c r="AC1163">
        <f t="shared" si="225"/>
        <v>0</v>
      </c>
      <c r="AD1163" s="7">
        <f t="shared" si="226"/>
        <v>70</v>
      </c>
      <c r="AE1163" s="7" t="str">
        <f t="shared" si="227"/>
        <v>HT Under 1.5 Goals</v>
      </c>
      <c r="AF1163" s="14"/>
      <c r="AG1163" s="14" t="str">
        <f t="shared" si="228"/>
        <v>HT Under 1.5 Goals</v>
      </c>
      <c r="AH1163" s="14" t="str">
        <f t="shared" si="229"/>
        <v>WON</v>
      </c>
      <c r="AI1163" s="14"/>
      <c r="AJ1163" s="14" t="str">
        <f t="shared" si="220"/>
        <v>WON</v>
      </c>
      <c r="AL1163" s="7" t="str">
        <f t="shared" si="230"/>
        <v>…</v>
      </c>
      <c r="AM1163" s="21">
        <f t="shared" si="221"/>
        <v>75.900000000000006</v>
      </c>
    </row>
    <row r="1164" spans="3:39">
      <c r="D1164" s="10" t="s">
        <v>1127</v>
      </c>
      <c r="E1164" s="6" t="s">
        <v>135</v>
      </c>
      <c r="F1164" s="10" t="s">
        <v>1176</v>
      </c>
      <c r="G1164" s="7" t="s">
        <v>4</v>
      </c>
      <c r="H1164" s="10" t="s">
        <v>862</v>
      </c>
      <c r="I1164" s="7">
        <v>39</v>
      </c>
      <c r="J1164" s="7">
        <v>46</v>
      </c>
      <c r="K1164" s="7">
        <v>15</v>
      </c>
      <c r="L1164" s="7" t="s">
        <v>16</v>
      </c>
      <c r="M1164" s="7">
        <v>1</v>
      </c>
      <c r="N1164" s="7">
        <v>24</v>
      </c>
      <c r="O1164" s="6" t="s">
        <v>24</v>
      </c>
      <c r="P1164" s="6" t="s">
        <v>24</v>
      </c>
      <c r="Q1164" s="7">
        <v>46</v>
      </c>
      <c r="R1164" s="7" t="b">
        <v>1</v>
      </c>
      <c r="S1164" s="7" t="s">
        <v>19</v>
      </c>
      <c r="T1164" s="7" t="s">
        <v>19</v>
      </c>
      <c r="U1164" s="11">
        <v>48</v>
      </c>
      <c r="V1164" s="11" t="s">
        <v>20</v>
      </c>
      <c r="W1164" s="12">
        <v>1.6</v>
      </c>
      <c r="X1164" s="12">
        <f t="shared" si="219"/>
        <v>1.3</v>
      </c>
      <c r="Y1164" s="13"/>
      <c r="Z1164" s="7">
        <f t="shared" si="222"/>
        <v>0</v>
      </c>
      <c r="AA1164">
        <f t="shared" si="223"/>
        <v>0</v>
      </c>
      <c r="AB1164">
        <f t="shared" si="224"/>
        <v>0</v>
      </c>
      <c r="AC1164">
        <f t="shared" si="225"/>
        <v>10</v>
      </c>
      <c r="AD1164" s="7">
        <f t="shared" si="226"/>
        <v>60</v>
      </c>
      <c r="AE1164" s="7" t="str">
        <f t="shared" si="227"/>
        <v>HT Under 1.5 Goals</v>
      </c>
      <c r="AF1164" s="14"/>
      <c r="AG1164" s="14" t="str">
        <f t="shared" si="228"/>
        <v>HT Under 1.5 Goals</v>
      </c>
      <c r="AH1164" s="14" t="str">
        <f t="shared" si="229"/>
        <v>WON</v>
      </c>
      <c r="AI1164" s="14"/>
      <c r="AJ1164" s="14" t="str">
        <f t="shared" si="220"/>
        <v>WON</v>
      </c>
      <c r="AL1164" s="7" t="str">
        <f t="shared" si="230"/>
        <v>…</v>
      </c>
      <c r="AM1164" s="21">
        <f t="shared" si="221"/>
        <v>40</v>
      </c>
    </row>
    <row r="1165" spans="3:39">
      <c r="D1165" s="10" t="s">
        <v>409</v>
      </c>
      <c r="E1165" s="6" t="s">
        <v>135</v>
      </c>
      <c r="F1165" s="10" t="s">
        <v>587</v>
      </c>
      <c r="G1165" s="7" t="s">
        <v>4</v>
      </c>
      <c r="H1165" s="10" t="s">
        <v>708</v>
      </c>
      <c r="I1165" s="7">
        <v>26</v>
      </c>
      <c r="J1165" s="7">
        <v>51</v>
      </c>
      <c r="K1165" s="7">
        <v>23</v>
      </c>
      <c r="L1165" s="7" t="s">
        <v>16</v>
      </c>
      <c r="M1165" s="7">
        <v>2</v>
      </c>
      <c r="N1165" s="7">
        <v>3</v>
      </c>
      <c r="O1165" s="6" t="s">
        <v>24</v>
      </c>
      <c r="P1165" s="6" t="s">
        <v>47</v>
      </c>
      <c r="Q1165" s="7">
        <v>51</v>
      </c>
      <c r="R1165" s="7" t="b">
        <v>1</v>
      </c>
      <c r="S1165" s="7" t="s">
        <v>19</v>
      </c>
      <c r="T1165" s="7" t="b">
        <v>1</v>
      </c>
      <c r="U1165" s="11">
        <v>63</v>
      </c>
      <c r="V1165" s="11" t="s">
        <v>20</v>
      </c>
      <c r="W1165" s="12">
        <v>1.55</v>
      </c>
      <c r="X1165" s="12">
        <f t="shared" si="219"/>
        <v>1.3</v>
      </c>
      <c r="Y1165" s="13"/>
      <c r="Z1165" s="7">
        <f t="shared" si="222"/>
        <v>0</v>
      </c>
      <c r="AA1165">
        <f t="shared" si="223"/>
        <v>10</v>
      </c>
      <c r="AB1165">
        <f t="shared" si="224"/>
        <v>10</v>
      </c>
      <c r="AC1165">
        <f t="shared" si="225"/>
        <v>10</v>
      </c>
      <c r="AD1165" s="7">
        <f t="shared" si="226"/>
        <v>80</v>
      </c>
      <c r="AE1165" s="7" t="str">
        <f t="shared" si="227"/>
        <v>HT Under 1.5 Goals</v>
      </c>
      <c r="AF1165" s="14"/>
      <c r="AG1165" s="14" t="str">
        <f t="shared" si="228"/>
        <v>HT Under 1.5 Goals</v>
      </c>
      <c r="AH1165" s="14" t="str">
        <f t="shared" si="229"/>
        <v>WON</v>
      </c>
      <c r="AI1165" s="14"/>
      <c r="AJ1165" s="14" t="str">
        <f t="shared" si="220"/>
        <v>WON</v>
      </c>
      <c r="AL1165" s="7" t="str">
        <f t="shared" si="230"/>
        <v>…</v>
      </c>
      <c r="AM1165" s="21">
        <f t="shared" si="221"/>
        <v>80.537499999999994</v>
      </c>
    </row>
    <row r="1166" spans="3:39">
      <c r="D1166" s="10" t="s">
        <v>285</v>
      </c>
      <c r="E1166" s="6" t="s">
        <v>143</v>
      </c>
      <c r="F1166" s="10" t="s">
        <v>408</v>
      </c>
      <c r="G1166" s="7" t="s">
        <v>4</v>
      </c>
      <c r="H1166" s="10" t="s">
        <v>286</v>
      </c>
      <c r="I1166" s="7">
        <v>45</v>
      </c>
      <c r="J1166" s="7">
        <v>46</v>
      </c>
      <c r="K1166" s="7">
        <v>9</v>
      </c>
      <c r="L1166" s="7" t="s">
        <v>16</v>
      </c>
      <c r="M1166" s="7">
        <v>1</v>
      </c>
      <c r="N1166" s="7">
        <v>36</v>
      </c>
      <c r="O1166" s="6" t="s">
        <v>24</v>
      </c>
      <c r="P1166" s="6" t="s">
        <v>47</v>
      </c>
      <c r="Q1166" s="7">
        <v>46</v>
      </c>
      <c r="R1166" s="7" t="b">
        <v>1</v>
      </c>
      <c r="S1166" s="7" t="s">
        <v>19</v>
      </c>
      <c r="T1166" s="7" t="s">
        <v>19</v>
      </c>
      <c r="U1166" s="11">
        <v>47</v>
      </c>
      <c r="V1166" s="11" t="s">
        <v>48</v>
      </c>
      <c r="W1166" s="12">
        <v>1.45</v>
      </c>
      <c r="X1166" s="12">
        <f t="shared" si="219"/>
        <v>1.25</v>
      </c>
      <c r="Y1166" s="13"/>
      <c r="Z1166" s="7">
        <f t="shared" si="222"/>
        <v>0</v>
      </c>
      <c r="AA1166">
        <f t="shared" si="223"/>
        <v>0</v>
      </c>
      <c r="AB1166">
        <f t="shared" si="224"/>
        <v>0</v>
      </c>
      <c r="AC1166">
        <f t="shared" si="225"/>
        <v>0</v>
      </c>
      <c r="AD1166" s="7">
        <f t="shared" si="226"/>
        <v>50</v>
      </c>
      <c r="AE1166" s="7" t="str">
        <f t="shared" si="227"/>
        <v>HT Over 0.5 Goals</v>
      </c>
      <c r="AF1166" s="14"/>
      <c r="AG1166" s="14" t="str">
        <f t="shared" si="228"/>
        <v>HT Under 1.5 Goals</v>
      </c>
      <c r="AH1166" s="14" t="str">
        <f t="shared" si="229"/>
        <v>LOST</v>
      </c>
      <c r="AI1166" s="14"/>
      <c r="AJ1166" s="14" t="str">
        <f t="shared" si="220"/>
        <v>LOST</v>
      </c>
      <c r="AL1166" s="7" t="str">
        <f t="shared" si="230"/>
        <v>…</v>
      </c>
      <c r="AM1166" s="21">
        <f t="shared" si="221"/>
        <v>40</v>
      </c>
    </row>
    <row r="1167" spans="3:39">
      <c r="D1167" s="10" t="s">
        <v>998</v>
      </c>
      <c r="E1167" s="6" t="s">
        <v>164</v>
      </c>
      <c r="F1167" s="10" t="s">
        <v>1000</v>
      </c>
      <c r="G1167" s="7" t="s">
        <v>4</v>
      </c>
      <c r="H1167" s="10" t="s">
        <v>1115</v>
      </c>
      <c r="I1167" s="7">
        <v>38</v>
      </c>
      <c r="J1167" s="7">
        <v>43</v>
      </c>
      <c r="K1167" s="7">
        <v>19</v>
      </c>
      <c r="L1167" s="7" t="s">
        <v>16</v>
      </c>
      <c r="M1167" s="7">
        <v>1</v>
      </c>
      <c r="N1167" s="7">
        <v>19</v>
      </c>
      <c r="O1167" s="6" t="s">
        <v>75</v>
      </c>
      <c r="P1167" s="6" t="s">
        <v>405</v>
      </c>
      <c r="Q1167" s="7">
        <v>43</v>
      </c>
      <c r="R1167" s="7" t="b">
        <v>1</v>
      </c>
      <c r="S1167" s="7" t="s">
        <v>19</v>
      </c>
      <c r="T1167" s="7" t="s">
        <v>19</v>
      </c>
      <c r="U1167" s="11">
        <v>47</v>
      </c>
      <c r="V1167" s="11" t="s">
        <v>48</v>
      </c>
      <c r="W1167" s="12">
        <v>1.45</v>
      </c>
      <c r="X1167" s="12">
        <f t="shared" si="219"/>
        <v>1.25</v>
      </c>
      <c r="Y1167" s="13"/>
      <c r="Z1167" s="7">
        <f t="shared" si="222"/>
        <v>0</v>
      </c>
      <c r="AA1167">
        <f t="shared" si="223"/>
        <v>0</v>
      </c>
      <c r="AB1167">
        <f t="shared" si="224"/>
        <v>0</v>
      </c>
      <c r="AC1167">
        <f t="shared" si="225"/>
        <v>0</v>
      </c>
      <c r="AD1167" s="7">
        <f t="shared" si="226"/>
        <v>50</v>
      </c>
      <c r="AE1167" s="7" t="str">
        <f t="shared" si="227"/>
        <v>HT Over 0.5 Goals</v>
      </c>
      <c r="AF1167" s="14"/>
      <c r="AG1167" s="14" t="str">
        <f t="shared" si="228"/>
        <v>HT Over 0.5 Goals</v>
      </c>
      <c r="AH1167" s="14" t="str">
        <f t="shared" si="229"/>
        <v>WON</v>
      </c>
      <c r="AI1167" s="14"/>
      <c r="AJ1167" s="14" t="str">
        <f t="shared" si="220"/>
        <v>WON</v>
      </c>
      <c r="AL1167" s="7" t="str">
        <f t="shared" si="230"/>
        <v>…</v>
      </c>
      <c r="AM1167" s="21">
        <f t="shared" si="221"/>
        <v>40</v>
      </c>
    </row>
    <row r="1168" spans="3:39">
      <c r="D1168" s="10" t="s">
        <v>409</v>
      </c>
      <c r="E1168" s="6" t="s">
        <v>164</v>
      </c>
      <c r="F1168" s="10" t="s">
        <v>790</v>
      </c>
      <c r="G1168" s="7" t="s">
        <v>4</v>
      </c>
      <c r="H1168" s="10" t="s">
        <v>589</v>
      </c>
      <c r="I1168" s="7">
        <v>19</v>
      </c>
      <c r="J1168" s="7">
        <v>54</v>
      </c>
      <c r="K1168" s="7">
        <v>28</v>
      </c>
      <c r="L1168" s="7" t="s">
        <v>16</v>
      </c>
      <c r="M1168" s="7">
        <v>2</v>
      </c>
      <c r="N1168" s="7">
        <v>9</v>
      </c>
      <c r="O1168" s="6" t="s">
        <v>24</v>
      </c>
      <c r="P1168" s="6" t="s">
        <v>17</v>
      </c>
      <c r="Q1168" s="7" t="b">
        <v>1</v>
      </c>
      <c r="R1168" s="7" t="b">
        <v>1</v>
      </c>
      <c r="S1168" s="7" t="s">
        <v>19</v>
      </c>
      <c r="T1168" s="7" t="s">
        <v>19</v>
      </c>
      <c r="U1168" s="11">
        <v>41</v>
      </c>
      <c r="V1168" s="11" t="s">
        <v>48</v>
      </c>
      <c r="W1168" s="12">
        <v>1.65</v>
      </c>
      <c r="X1168" s="12">
        <f t="shared" si="219"/>
        <v>1.35</v>
      </c>
      <c r="Y1168" s="13"/>
      <c r="Z1168" s="7">
        <f t="shared" si="222"/>
        <v>10</v>
      </c>
      <c r="AA1168">
        <f t="shared" si="223"/>
        <v>5</v>
      </c>
      <c r="AB1168">
        <f t="shared" si="224"/>
        <v>0</v>
      </c>
      <c r="AC1168">
        <f t="shared" si="225"/>
        <v>0</v>
      </c>
      <c r="AD1168" s="7">
        <f t="shared" si="226"/>
        <v>65</v>
      </c>
      <c r="AE1168" s="7" t="str">
        <f t="shared" si="227"/>
        <v>HT Under 1.5 Goals</v>
      </c>
      <c r="AF1168" s="14"/>
      <c r="AG1168" s="14" t="str">
        <f t="shared" si="228"/>
        <v>HT Under 1.5 Goals</v>
      </c>
      <c r="AH1168" s="14" t="str">
        <f t="shared" si="229"/>
        <v>WON</v>
      </c>
      <c r="AI1168" s="14"/>
      <c r="AJ1168" s="14" t="str">
        <f t="shared" si="220"/>
        <v>WON</v>
      </c>
      <c r="AL1168" s="7" t="str">
        <f t="shared" si="230"/>
        <v>…</v>
      </c>
      <c r="AM1168" s="21">
        <f t="shared" si="221"/>
        <v>62.875</v>
      </c>
    </row>
    <row r="1169" spans="3:39">
      <c r="C1169" t="s">
        <v>11</v>
      </c>
      <c r="D1169" s="10" t="s">
        <v>294</v>
      </c>
      <c r="E1169" s="6" t="s">
        <v>164</v>
      </c>
      <c r="F1169" s="10" t="s">
        <v>425</v>
      </c>
      <c r="G1169" s="7" t="s">
        <v>4</v>
      </c>
      <c r="H1169" s="10" t="s">
        <v>420</v>
      </c>
      <c r="I1169" s="7">
        <v>19</v>
      </c>
      <c r="J1169" s="7">
        <v>68</v>
      </c>
      <c r="K1169" s="7">
        <v>13</v>
      </c>
      <c r="L1169" s="7" t="s">
        <v>16</v>
      </c>
      <c r="M1169" s="7">
        <v>1</v>
      </c>
      <c r="N1169" s="7">
        <v>6</v>
      </c>
      <c r="O1169" s="6" t="s">
        <v>24</v>
      </c>
      <c r="P1169" s="6" t="s">
        <v>24</v>
      </c>
      <c r="Q1169" s="7" t="b">
        <v>1</v>
      </c>
      <c r="R1169" s="7" t="b">
        <v>1</v>
      </c>
      <c r="S1169" s="7" t="s">
        <v>19</v>
      </c>
      <c r="T1169" s="7" t="b">
        <v>1</v>
      </c>
      <c r="U1169" s="11">
        <v>80</v>
      </c>
      <c r="V1169" s="11" t="s">
        <v>20</v>
      </c>
      <c r="W1169" s="12">
        <v>1.7</v>
      </c>
      <c r="X1169" s="12">
        <f t="shared" si="219"/>
        <v>1.35</v>
      </c>
      <c r="Y1169" s="13"/>
      <c r="Z1169" s="7">
        <f t="shared" si="222"/>
        <v>10</v>
      </c>
      <c r="AA1169">
        <f t="shared" si="223"/>
        <v>10</v>
      </c>
      <c r="AB1169">
        <f t="shared" si="224"/>
        <v>10</v>
      </c>
      <c r="AC1169">
        <f t="shared" si="225"/>
        <v>10</v>
      </c>
      <c r="AD1169" s="7">
        <f t="shared" si="226"/>
        <v>90</v>
      </c>
      <c r="AE1169" s="7" t="str">
        <f t="shared" si="227"/>
        <v>HT Under 1.5 Goals</v>
      </c>
      <c r="AF1169" s="14"/>
      <c r="AG1169" s="14" t="str">
        <f t="shared" si="228"/>
        <v>HT Under 1.5 Goals</v>
      </c>
      <c r="AH1169" s="14" t="str">
        <f t="shared" si="229"/>
        <v>WON</v>
      </c>
      <c r="AI1169" s="14"/>
      <c r="AJ1169" s="14" t="str">
        <f t="shared" si="220"/>
        <v>WON</v>
      </c>
      <c r="AL1169" s="7" t="str">
        <f t="shared" si="230"/>
        <v>…</v>
      </c>
      <c r="AM1169" s="21">
        <f t="shared" si="221"/>
        <v>86.25</v>
      </c>
    </row>
    <row r="1170" spans="3:39">
      <c r="C1170" t="s">
        <v>11</v>
      </c>
      <c r="D1170" s="10" t="s">
        <v>294</v>
      </c>
      <c r="E1170" s="6" t="s">
        <v>164</v>
      </c>
      <c r="F1170" s="10" t="s">
        <v>296</v>
      </c>
      <c r="G1170" s="7" t="s">
        <v>4</v>
      </c>
      <c r="H1170" s="10" t="s">
        <v>834</v>
      </c>
      <c r="I1170" s="7">
        <v>26</v>
      </c>
      <c r="J1170" s="7">
        <v>54</v>
      </c>
      <c r="K1170" s="7">
        <v>21</v>
      </c>
      <c r="L1170" s="7" t="s">
        <v>16</v>
      </c>
      <c r="M1170" s="7">
        <v>1</v>
      </c>
      <c r="N1170" s="7">
        <v>5</v>
      </c>
      <c r="O1170" s="6" t="s">
        <v>24</v>
      </c>
      <c r="P1170" s="6" t="s">
        <v>24</v>
      </c>
      <c r="Q1170" s="7" t="b">
        <v>1</v>
      </c>
      <c r="R1170" s="7" t="b">
        <v>1</v>
      </c>
      <c r="S1170" s="7" t="s">
        <v>19</v>
      </c>
      <c r="T1170" s="7" t="b">
        <v>1</v>
      </c>
      <c r="U1170" s="11">
        <v>59</v>
      </c>
      <c r="V1170" s="11" t="s">
        <v>20</v>
      </c>
      <c r="W1170" s="12">
        <v>1.6</v>
      </c>
      <c r="X1170" s="12">
        <f t="shared" si="219"/>
        <v>1.3</v>
      </c>
      <c r="Y1170" s="13"/>
      <c r="Z1170" s="7">
        <f t="shared" si="222"/>
        <v>10</v>
      </c>
      <c r="AA1170">
        <f t="shared" si="223"/>
        <v>10</v>
      </c>
      <c r="AB1170">
        <f t="shared" si="224"/>
        <v>5</v>
      </c>
      <c r="AC1170">
        <f t="shared" si="225"/>
        <v>10</v>
      </c>
      <c r="AD1170" s="7">
        <f t="shared" si="226"/>
        <v>85</v>
      </c>
      <c r="AE1170" s="7" t="str">
        <f t="shared" si="227"/>
        <v>HT Under 1.5 Goals</v>
      </c>
      <c r="AF1170" s="14"/>
      <c r="AG1170" s="14" t="str">
        <f t="shared" si="228"/>
        <v>HT Under 1.5 Goals</v>
      </c>
      <c r="AH1170" s="14" t="str">
        <f t="shared" si="229"/>
        <v>WON</v>
      </c>
      <c r="AI1170" s="14"/>
      <c r="AJ1170" s="14" t="str">
        <f t="shared" si="220"/>
        <v>WON</v>
      </c>
      <c r="AL1170" s="7" t="str">
        <f t="shared" si="230"/>
        <v>Prime</v>
      </c>
      <c r="AM1170" s="21">
        <f t="shared" si="221"/>
        <v>78.674999999999997</v>
      </c>
    </row>
    <row r="1171" spans="3:39">
      <c r="C1171" t="s">
        <v>11</v>
      </c>
      <c r="D1171" s="10" t="s">
        <v>294</v>
      </c>
      <c r="E1171" s="6" t="s">
        <v>164</v>
      </c>
      <c r="F1171" s="10" t="s">
        <v>426</v>
      </c>
      <c r="G1171" s="7" t="s">
        <v>4</v>
      </c>
      <c r="H1171" s="10" t="s">
        <v>423</v>
      </c>
      <c r="I1171" s="7">
        <v>19</v>
      </c>
      <c r="J1171" s="7">
        <v>51</v>
      </c>
      <c r="K1171" s="7">
        <v>30</v>
      </c>
      <c r="L1171" s="7" t="s">
        <v>16</v>
      </c>
      <c r="M1171" s="7">
        <v>1</v>
      </c>
      <c r="N1171" s="7">
        <v>11</v>
      </c>
      <c r="O1171" s="6" t="s">
        <v>75</v>
      </c>
      <c r="P1171" s="6" t="s">
        <v>300</v>
      </c>
      <c r="Q1171" s="7">
        <v>51</v>
      </c>
      <c r="R1171" s="7" t="b">
        <v>1</v>
      </c>
      <c r="S1171" s="7" t="s">
        <v>19</v>
      </c>
      <c r="T1171" s="7" t="s">
        <v>19</v>
      </c>
      <c r="U1171" s="11">
        <v>42</v>
      </c>
      <c r="V1171" s="11" t="s">
        <v>20</v>
      </c>
      <c r="W1171" s="12">
        <v>1.7</v>
      </c>
      <c r="X1171" s="12">
        <f t="shared" si="219"/>
        <v>1.35</v>
      </c>
      <c r="Y1171" s="13"/>
      <c r="Z1171" s="7">
        <f t="shared" si="222"/>
        <v>0</v>
      </c>
      <c r="AA1171">
        <f t="shared" si="223"/>
        <v>5</v>
      </c>
      <c r="AB1171">
        <f t="shared" si="224"/>
        <v>0</v>
      </c>
      <c r="AC1171">
        <f t="shared" si="225"/>
        <v>10</v>
      </c>
      <c r="AD1171" s="7">
        <f t="shared" si="226"/>
        <v>65</v>
      </c>
      <c r="AE1171" s="7" t="str">
        <f t="shared" si="227"/>
        <v>HT Under 1.5 Goals</v>
      </c>
      <c r="AF1171" s="14"/>
      <c r="AG1171" s="14" t="str">
        <f t="shared" si="228"/>
        <v>HT Over 0.5 Goals</v>
      </c>
      <c r="AH1171" s="14" t="str">
        <f t="shared" si="229"/>
        <v>LOST</v>
      </c>
      <c r="AI1171" s="14"/>
      <c r="AJ1171" s="14" t="str">
        <f t="shared" si="220"/>
        <v>LOST</v>
      </c>
      <c r="AL1171" s="7" t="str">
        <f t="shared" si="230"/>
        <v>…</v>
      </c>
      <c r="AM1171" s="21">
        <f t="shared" si="221"/>
        <v>59.9375</v>
      </c>
    </row>
    <row r="1172" spans="3:39">
      <c r="C1172" t="s">
        <v>11</v>
      </c>
      <c r="D1172" s="10" t="s">
        <v>294</v>
      </c>
      <c r="E1172" s="6" t="s">
        <v>164</v>
      </c>
      <c r="F1172" s="10" t="s">
        <v>811</v>
      </c>
      <c r="G1172" s="7" t="s">
        <v>4</v>
      </c>
      <c r="H1172" s="10" t="s">
        <v>523</v>
      </c>
      <c r="I1172" s="7">
        <v>24</v>
      </c>
      <c r="J1172" s="7">
        <v>60</v>
      </c>
      <c r="K1172" s="7">
        <v>16</v>
      </c>
      <c r="L1172" s="7" t="s">
        <v>16</v>
      </c>
      <c r="M1172" s="7" t="s">
        <v>16</v>
      </c>
      <c r="N1172" s="7">
        <v>8</v>
      </c>
      <c r="O1172" s="6" t="s">
        <v>24</v>
      </c>
      <c r="P1172" s="6" t="s">
        <v>120</v>
      </c>
      <c r="Q1172" s="7" t="b">
        <v>1</v>
      </c>
      <c r="R1172" s="7" t="b">
        <v>1</v>
      </c>
      <c r="S1172" s="7" t="b">
        <v>1</v>
      </c>
      <c r="T1172" s="7" t="s">
        <v>19</v>
      </c>
      <c r="U1172" s="11">
        <v>41</v>
      </c>
      <c r="V1172" s="11" t="s">
        <v>20</v>
      </c>
      <c r="W1172" s="12">
        <v>1.6</v>
      </c>
      <c r="X1172" s="12">
        <f t="shared" si="219"/>
        <v>1.3</v>
      </c>
      <c r="Y1172" s="13"/>
      <c r="Z1172" s="7">
        <f t="shared" si="222"/>
        <v>10</v>
      </c>
      <c r="AA1172">
        <f t="shared" si="223"/>
        <v>5</v>
      </c>
      <c r="AB1172">
        <f t="shared" si="224"/>
        <v>0</v>
      </c>
      <c r="AC1172">
        <f t="shared" si="225"/>
        <v>10</v>
      </c>
      <c r="AD1172" s="7">
        <f t="shared" si="226"/>
        <v>75</v>
      </c>
      <c r="AE1172" s="7" t="str">
        <f t="shared" si="227"/>
        <v>HT Under 1.5 Goals</v>
      </c>
      <c r="AF1172" s="14"/>
      <c r="AG1172" s="14" t="str">
        <f t="shared" si="228"/>
        <v>HT Under 1.5 Goals</v>
      </c>
      <c r="AH1172" s="14" t="str">
        <f t="shared" si="229"/>
        <v>WON</v>
      </c>
      <c r="AI1172" s="14"/>
      <c r="AJ1172" s="14" t="str">
        <f t="shared" si="220"/>
        <v>WON</v>
      </c>
      <c r="AL1172" s="7" t="str">
        <f t="shared" si="230"/>
        <v>Prime</v>
      </c>
      <c r="AM1172" s="21">
        <f t="shared" si="221"/>
        <v>70.75</v>
      </c>
    </row>
    <row r="1173" spans="3:39">
      <c r="C1173" t="s">
        <v>11</v>
      </c>
      <c r="D1173" s="10" t="s">
        <v>1298</v>
      </c>
      <c r="E1173" s="6" t="s">
        <v>874</v>
      </c>
      <c r="F1173" s="10" t="s">
        <v>828</v>
      </c>
      <c r="G1173" s="7" t="s">
        <v>4</v>
      </c>
      <c r="H1173" s="10" t="s">
        <v>755</v>
      </c>
      <c r="I1173" s="7">
        <v>34</v>
      </c>
      <c r="J1173" s="7">
        <v>53</v>
      </c>
      <c r="K1173" s="7">
        <v>13</v>
      </c>
      <c r="L1173" s="7" t="s">
        <v>16</v>
      </c>
      <c r="M1173" s="7">
        <v>1</v>
      </c>
      <c r="N1173" s="7">
        <v>21</v>
      </c>
      <c r="O1173" s="6" t="s">
        <v>47</v>
      </c>
      <c r="P1173" s="6" t="s">
        <v>33</v>
      </c>
      <c r="Q1173" s="7" t="b">
        <v>1</v>
      </c>
      <c r="R1173" s="7" t="b">
        <v>1</v>
      </c>
      <c r="S1173" s="7" t="s">
        <v>19</v>
      </c>
      <c r="T1173" s="7" t="s">
        <v>19</v>
      </c>
      <c r="U1173" s="11">
        <v>53</v>
      </c>
      <c r="V1173" s="11" t="s">
        <v>20</v>
      </c>
      <c r="W1173" s="12">
        <v>1.55</v>
      </c>
      <c r="X1173" s="12">
        <f t="shared" si="219"/>
        <v>1.3</v>
      </c>
      <c r="Y1173" s="13"/>
      <c r="Z1173" s="7">
        <f t="shared" si="222"/>
        <v>10</v>
      </c>
      <c r="AA1173">
        <f t="shared" si="223"/>
        <v>0</v>
      </c>
      <c r="AB1173">
        <f t="shared" si="224"/>
        <v>5</v>
      </c>
      <c r="AC1173">
        <f t="shared" si="225"/>
        <v>10</v>
      </c>
      <c r="AD1173" s="7">
        <f t="shared" si="226"/>
        <v>75</v>
      </c>
      <c r="AE1173" s="7" t="str">
        <f t="shared" si="227"/>
        <v>HT Under 1.5 Goals</v>
      </c>
      <c r="AF1173" s="14"/>
      <c r="AG1173" s="14" t="str">
        <f t="shared" si="228"/>
        <v>HT Under 1.5 Goals</v>
      </c>
      <c r="AH1173" s="14" t="str">
        <f t="shared" si="229"/>
        <v>WON</v>
      </c>
      <c r="AI1173" s="14"/>
      <c r="AJ1173" s="14" t="str">
        <f t="shared" si="220"/>
        <v>WON</v>
      </c>
      <c r="AL1173" s="7" t="str">
        <f t="shared" si="230"/>
        <v>…</v>
      </c>
      <c r="AM1173" s="21">
        <f t="shared" si="221"/>
        <v>67.162499999999994</v>
      </c>
    </row>
    <row r="1174" spans="3:39">
      <c r="D1174" s="10" t="s">
        <v>438</v>
      </c>
      <c r="E1174" s="6" t="s">
        <v>874</v>
      </c>
      <c r="F1174" s="10" t="s">
        <v>975</v>
      </c>
      <c r="G1174" s="7" t="s">
        <v>4</v>
      </c>
      <c r="H1174" s="10" t="s">
        <v>1202</v>
      </c>
      <c r="I1174" s="7">
        <v>28</v>
      </c>
      <c r="J1174" s="7">
        <v>46</v>
      </c>
      <c r="K1174" s="7">
        <v>26</v>
      </c>
      <c r="L1174" s="7" t="s">
        <v>16</v>
      </c>
      <c r="M1174" s="7">
        <v>1</v>
      </c>
      <c r="N1174" s="7">
        <v>2</v>
      </c>
      <c r="O1174" s="6" t="s">
        <v>24</v>
      </c>
      <c r="P1174" s="6" t="s">
        <v>75</v>
      </c>
      <c r="Q1174" s="7">
        <v>46</v>
      </c>
      <c r="R1174" s="7" t="b">
        <v>1</v>
      </c>
      <c r="S1174" s="7" t="s">
        <v>19</v>
      </c>
      <c r="T1174" s="7" t="b">
        <v>1</v>
      </c>
      <c r="U1174" s="11">
        <v>62</v>
      </c>
      <c r="V1174" s="11" t="s">
        <v>20</v>
      </c>
      <c r="W1174" s="12">
        <v>1.7</v>
      </c>
      <c r="X1174" s="12">
        <f t="shared" si="219"/>
        <v>1.35</v>
      </c>
      <c r="Y1174" s="13"/>
      <c r="Z1174" s="7">
        <f t="shared" si="222"/>
        <v>0</v>
      </c>
      <c r="AA1174">
        <f t="shared" si="223"/>
        <v>10</v>
      </c>
      <c r="AB1174">
        <f t="shared" si="224"/>
        <v>10</v>
      </c>
      <c r="AC1174">
        <f t="shared" si="225"/>
        <v>10</v>
      </c>
      <c r="AD1174" s="7">
        <f t="shared" si="226"/>
        <v>80</v>
      </c>
      <c r="AE1174" s="7" t="str">
        <f t="shared" si="227"/>
        <v>HT Under 1.5 Goals</v>
      </c>
      <c r="AF1174" s="14"/>
      <c r="AG1174" s="14" t="str">
        <f t="shared" si="228"/>
        <v>HT Under 1.5 Goals</v>
      </c>
      <c r="AH1174" s="14" t="str">
        <f t="shared" si="229"/>
        <v>WON</v>
      </c>
      <c r="AI1174" s="14"/>
      <c r="AJ1174" s="14" t="str">
        <f t="shared" si="220"/>
        <v>WON</v>
      </c>
      <c r="AL1174" s="7" t="str">
        <f t="shared" si="230"/>
        <v>…</v>
      </c>
      <c r="AM1174" s="21">
        <f t="shared" si="221"/>
        <v>65.400000000000006</v>
      </c>
    </row>
    <row r="1175" spans="3:39">
      <c r="D1175" s="10" t="s">
        <v>438</v>
      </c>
      <c r="E1175" s="6" t="s">
        <v>874</v>
      </c>
      <c r="F1175" s="10" t="s">
        <v>439</v>
      </c>
      <c r="G1175" s="7" t="s">
        <v>4</v>
      </c>
      <c r="H1175" s="10" t="s">
        <v>1026</v>
      </c>
      <c r="I1175" s="7">
        <v>11</v>
      </c>
      <c r="J1175" s="7">
        <v>61</v>
      </c>
      <c r="K1175" s="7">
        <v>28</v>
      </c>
      <c r="L1175" s="7" t="s">
        <v>16</v>
      </c>
      <c r="M1175" s="7">
        <v>2</v>
      </c>
      <c r="N1175" s="7">
        <v>17</v>
      </c>
      <c r="O1175" s="6" t="s">
        <v>33</v>
      </c>
      <c r="P1175" s="6" t="s">
        <v>33</v>
      </c>
      <c r="Q1175" s="7" t="b">
        <v>1</v>
      </c>
      <c r="R1175" s="7" t="b">
        <v>1</v>
      </c>
      <c r="S1175" s="7" t="s">
        <v>19</v>
      </c>
      <c r="T1175" s="7" t="s">
        <v>19</v>
      </c>
      <c r="U1175" s="11">
        <v>61</v>
      </c>
      <c r="V1175" s="11" t="s">
        <v>42</v>
      </c>
      <c r="W1175" s="12">
        <v>1.65</v>
      </c>
      <c r="X1175" s="12">
        <f t="shared" si="219"/>
        <v>1.35</v>
      </c>
      <c r="Y1175" s="13"/>
      <c r="Z1175" s="7">
        <f t="shared" si="222"/>
        <v>10</v>
      </c>
      <c r="AA1175">
        <f t="shared" si="223"/>
        <v>0</v>
      </c>
      <c r="AB1175">
        <f t="shared" si="224"/>
        <v>10</v>
      </c>
      <c r="AC1175">
        <f t="shared" si="225"/>
        <v>5</v>
      </c>
      <c r="AD1175" s="7">
        <f t="shared" si="226"/>
        <v>75</v>
      </c>
      <c r="AE1175" s="7" t="str">
        <f t="shared" si="227"/>
        <v>HT Under 1.5 Goals</v>
      </c>
      <c r="AF1175" s="14"/>
      <c r="AG1175" s="14" t="str">
        <f t="shared" si="228"/>
        <v>HT Over 0.5 Goals</v>
      </c>
      <c r="AH1175" s="14" t="str">
        <f t="shared" si="229"/>
        <v>LOST</v>
      </c>
      <c r="AI1175" s="14"/>
      <c r="AJ1175" s="14" t="str">
        <f t="shared" si="220"/>
        <v>LOST</v>
      </c>
      <c r="AL1175" s="7" t="str">
        <f t="shared" si="230"/>
        <v>…</v>
      </c>
      <c r="AM1175" s="21">
        <f t="shared" si="221"/>
        <v>71.262500000000003</v>
      </c>
    </row>
    <row r="1176" spans="3:39">
      <c r="D1176" s="10" t="s">
        <v>409</v>
      </c>
      <c r="E1176" s="6" t="s">
        <v>874</v>
      </c>
      <c r="F1176" s="10" t="s">
        <v>786</v>
      </c>
      <c r="G1176" s="7" t="s">
        <v>4</v>
      </c>
      <c r="H1176" s="10" t="s">
        <v>588</v>
      </c>
      <c r="I1176" s="7">
        <v>20</v>
      </c>
      <c r="J1176" s="7">
        <v>53</v>
      </c>
      <c r="K1176" s="7">
        <v>27</v>
      </c>
      <c r="L1176" s="7" t="s">
        <v>16</v>
      </c>
      <c r="M1176" s="7">
        <v>2</v>
      </c>
      <c r="N1176" s="7">
        <v>7</v>
      </c>
      <c r="O1176" s="6" t="s">
        <v>24</v>
      </c>
      <c r="P1176" s="6" t="s">
        <v>47</v>
      </c>
      <c r="Q1176" s="7" t="b">
        <v>1</v>
      </c>
      <c r="R1176" s="7" t="b">
        <v>1</v>
      </c>
      <c r="S1176" s="7" t="s">
        <v>19</v>
      </c>
      <c r="T1176" s="7" t="s">
        <v>19</v>
      </c>
      <c r="U1176" s="11">
        <v>57</v>
      </c>
      <c r="V1176" s="11" t="s">
        <v>20</v>
      </c>
      <c r="W1176" s="12">
        <v>1.6</v>
      </c>
      <c r="X1176" s="12">
        <f t="shared" si="219"/>
        <v>1.3</v>
      </c>
      <c r="Y1176" s="13"/>
      <c r="Z1176" s="7">
        <f t="shared" si="222"/>
        <v>10</v>
      </c>
      <c r="AA1176">
        <f t="shared" si="223"/>
        <v>10</v>
      </c>
      <c r="AB1176">
        <f t="shared" si="224"/>
        <v>5</v>
      </c>
      <c r="AC1176">
        <f t="shared" si="225"/>
        <v>10</v>
      </c>
      <c r="AD1176" s="7">
        <f t="shared" si="226"/>
        <v>85</v>
      </c>
      <c r="AE1176" s="7" t="str">
        <f t="shared" si="227"/>
        <v>HT Under 1.5 Goals</v>
      </c>
      <c r="AF1176" s="14"/>
      <c r="AG1176" s="14" t="str">
        <f t="shared" si="228"/>
        <v>HT Under 1.5 Goals</v>
      </c>
      <c r="AH1176" s="14" t="str">
        <f t="shared" si="229"/>
        <v>WON</v>
      </c>
      <c r="AI1176" s="14"/>
      <c r="AJ1176" s="14" t="str">
        <f t="shared" si="220"/>
        <v>WON</v>
      </c>
      <c r="AL1176" s="7" t="str">
        <f t="shared" si="230"/>
        <v>…</v>
      </c>
      <c r="AM1176" s="21">
        <f t="shared" si="221"/>
        <v>75.962500000000006</v>
      </c>
    </row>
    <row r="1177" spans="3:39">
      <c r="C1177" t="s">
        <v>11</v>
      </c>
      <c r="D1177" s="10" t="s">
        <v>97</v>
      </c>
      <c r="E1177" s="6" t="s">
        <v>176</v>
      </c>
      <c r="F1177" s="10" t="s">
        <v>579</v>
      </c>
      <c r="G1177" s="7" t="s">
        <v>4</v>
      </c>
      <c r="H1177" s="10" t="s">
        <v>1299</v>
      </c>
      <c r="I1177" s="7">
        <v>25</v>
      </c>
      <c r="J1177" s="7">
        <v>53</v>
      </c>
      <c r="K1177" s="7">
        <v>21</v>
      </c>
      <c r="L1177" s="7" t="s">
        <v>16</v>
      </c>
      <c r="M1177" s="7" t="s">
        <v>16</v>
      </c>
      <c r="N1177" s="7">
        <v>4</v>
      </c>
      <c r="O1177" s="6" t="s">
        <v>24</v>
      </c>
      <c r="P1177" s="6" t="s">
        <v>24</v>
      </c>
      <c r="Q1177" s="7" t="b">
        <v>1</v>
      </c>
      <c r="R1177" s="7" t="b">
        <v>1</v>
      </c>
      <c r="S1177" s="7" t="b">
        <v>1</v>
      </c>
      <c r="T1177" s="7" t="b">
        <v>1</v>
      </c>
      <c r="U1177" s="11">
        <v>57</v>
      </c>
      <c r="V1177" s="11" t="s">
        <v>20</v>
      </c>
      <c r="W1177" s="12">
        <v>1.6</v>
      </c>
      <c r="X1177" s="12">
        <f t="shared" si="219"/>
        <v>1.3</v>
      </c>
      <c r="Y1177" s="13"/>
      <c r="Z1177" s="7">
        <f t="shared" si="222"/>
        <v>10</v>
      </c>
      <c r="AA1177">
        <f t="shared" si="223"/>
        <v>10</v>
      </c>
      <c r="AB1177">
        <f t="shared" si="224"/>
        <v>5</v>
      </c>
      <c r="AC1177">
        <f t="shared" si="225"/>
        <v>10</v>
      </c>
      <c r="AD1177" s="7">
        <f t="shared" si="226"/>
        <v>85</v>
      </c>
      <c r="AE1177" s="7" t="str">
        <f t="shared" si="227"/>
        <v>HT Under 1.5 Goals</v>
      </c>
      <c r="AF1177" s="14"/>
      <c r="AG1177" s="14" t="str">
        <f t="shared" si="228"/>
        <v>HT Under 1.5 Goals</v>
      </c>
      <c r="AH1177" s="14" t="str">
        <f t="shared" si="229"/>
        <v>WON</v>
      </c>
      <c r="AI1177" s="14"/>
      <c r="AJ1177" s="14" t="str">
        <f t="shared" si="220"/>
        <v>WON</v>
      </c>
      <c r="AL1177" s="7" t="str">
        <f t="shared" si="230"/>
        <v>Prime</v>
      </c>
      <c r="AM1177" s="21">
        <f t="shared" si="221"/>
        <v>83.962500000000006</v>
      </c>
    </row>
    <row r="1178" spans="3:39">
      <c r="F1178" s="10"/>
      <c r="G1178" s="7"/>
      <c r="H1178" s="10"/>
      <c r="I1178" s="7"/>
      <c r="J1178" s="7"/>
      <c r="K1178" s="7"/>
      <c r="L1178" s="7"/>
      <c r="M1178" s="7"/>
      <c r="N1178" s="7"/>
      <c r="O1178" s="6"/>
      <c r="P1178" s="6"/>
      <c r="Q1178" s="7"/>
      <c r="R1178" s="7"/>
      <c r="S1178" s="7"/>
      <c r="T1178" s="7"/>
      <c r="U1178" s="11"/>
      <c r="V1178" s="11"/>
      <c r="W1178" s="12"/>
      <c r="X1178" s="12">
        <f t="shared" si="219"/>
        <v>1.25</v>
      </c>
      <c r="Y1178" s="13"/>
      <c r="Z1178" s="7">
        <f t="shared" si="222"/>
        <v>0</v>
      </c>
      <c r="AA1178">
        <f t="shared" si="223"/>
        <v>10</v>
      </c>
      <c r="AB1178">
        <f t="shared" si="224"/>
        <v>0</v>
      </c>
      <c r="AC1178">
        <f t="shared" si="225"/>
        <v>0</v>
      </c>
      <c r="AD1178" s="7">
        <f t="shared" si="226"/>
        <v>60</v>
      </c>
      <c r="AE1178" s="7" t="str">
        <f t="shared" si="227"/>
        <v>HT Under 1.5 Goals</v>
      </c>
      <c r="AF1178" s="14"/>
      <c r="AG1178" s="14" t="str">
        <f t="shared" si="228"/>
        <v>HT Over 0.5 Goals</v>
      </c>
      <c r="AH1178" s="14" t="str">
        <f t="shared" si="229"/>
        <v>LOST</v>
      </c>
      <c r="AI1178" s="14"/>
      <c r="AJ1178" s="14" t="str">
        <f t="shared" si="220"/>
        <v>LOST</v>
      </c>
      <c r="AL1178" s="7" t="str">
        <f t="shared" si="230"/>
        <v>…</v>
      </c>
      <c r="AM1178" s="21">
        <f t="shared" si="221"/>
        <v>55</v>
      </c>
    </row>
    <row r="1179" spans="3:39">
      <c r="C1179" s="2" t="s">
        <v>1301</v>
      </c>
      <c r="F1179" s="10"/>
      <c r="G1179" s="7"/>
      <c r="H1179" s="10"/>
      <c r="I1179" s="7"/>
      <c r="J1179" s="7"/>
      <c r="K1179" s="7"/>
      <c r="L1179" s="7"/>
      <c r="M1179" s="7"/>
      <c r="N1179" s="7"/>
      <c r="O1179" s="6"/>
      <c r="P1179" s="6"/>
      <c r="Q1179" s="7"/>
      <c r="R1179" s="7"/>
      <c r="S1179" s="7"/>
      <c r="T1179" s="7"/>
      <c r="U1179" s="11"/>
      <c r="V1179" s="11"/>
      <c r="W1179" s="12"/>
      <c r="X1179" s="12">
        <f t="shared" si="219"/>
        <v>1.25</v>
      </c>
      <c r="Y1179" s="13"/>
      <c r="Z1179" s="7">
        <f t="shared" si="222"/>
        <v>0</v>
      </c>
      <c r="AA1179">
        <f t="shared" si="223"/>
        <v>10</v>
      </c>
      <c r="AB1179">
        <f t="shared" si="224"/>
        <v>0</v>
      </c>
      <c r="AC1179">
        <f t="shared" si="225"/>
        <v>0</v>
      </c>
      <c r="AD1179" s="7">
        <f t="shared" si="226"/>
        <v>60</v>
      </c>
      <c r="AE1179" s="7" t="str">
        <f t="shared" si="227"/>
        <v>HT Under 1.5 Goals</v>
      </c>
      <c r="AF1179" s="14"/>
      <c r="AG1179" s="14" t="str">
        <f t="shared" si="228"/>
        <v>HT Over 0.5 Goals</v>
      </c>
      <c r="AH1179" s="14" t="str">
        <f t="shared" si="229"/>
        <v>LOST</v>
      </c>
      <c r="AI1179" s="14"/>
      <c r="AJ1179" s="14" t="str">
        <f t="shared" si="220"/>
        <v>LOST</v>
      </c>
      <c r="AL1179" s="7" t="str">
        <f t="shared" si="230"/>
        <v>…</v>
      </c>
      <c r="AM1179" s="21">
        <f t="shared" si="221"/>
        <v>55</v>
      </c>
    </row>
    <row r="1180" spans="3:39">
      <c r="C1180" t="s">
        <v>11</v>
      </c>
      <c r="D1180" s="10" t="s">
        <v>210</v>
      </c>
      <c r="E1180" s="6" t="s">
        <v>63</v>
      </c>
      <c r="F1180" s="10" t="s">
        <v>525</v>
      </c>
      <c r="G1180" s="7" t="s">
        <v>4</v>
      </c>
      <c r="H1180" s="10" t="s">
        <v>826</v>
      </c>
      <c r="I1180" s="7">
        <v>42</v>
      </c>
      <c r="J1180" s="7">
        <v>44</v>
      </c>
      <c r="K1180" s="7">
        <v>14</v>
      </c>
      <c r="L1180" s="7" t="s">
        <v>16</v>
      </c>
      <c r="M1180" s="7">
        <v>1</v>
      </c>
      <c r="N1180" s="7">
        <v>28</v>
      </c>
      <c r="O1180" s="6" t="s">
        <v>47</v>
      </c>
      <c r="P1180" s="6" t="s">
        <v>33</v>
      </c>
      <c r="Q1180" s="7">
        <v>44</v>
      </c>
      <c r="R1180" s="7" t="b">
        <v>1</v>
      </c>
      <c r="S1180" s="7" t="s">
        <v>19</v>
      </c>
      <c r="T1180" s="7" t="s">
        <v>19</v>
      </c>
      <c r="U1180" s="11">
        <v>57</v>
      </c>
      <c r="V1180" s="11" t="s">
        <v>48</v>
      </c>
      <c r="W1180" s="12">
        <v>1.55</v>
      </c>
      <c r="X1180" s="12">
        <f t="shared" si="219"/>
        <v>1.3</v>
      </c>
      <c r="Y1180" s="13"/>
      <c r="Z1180" s="7">
        <f t="shared" si="222"/>
        <v>0</v>
      </c>
      <c r="AA1180">
        <f t="shared" si="223"/>
        <v>0</v>
      </c>
      <c r="AB1180">
        <f t="shared" si="224"/>
        <v>5</v>
      </c>
      <c r="AC1180">
        <f t="shared" si="225"/>
        <v>0</v>
      </c>
      <c r="AD1180" s="7">
        <f t="shared" si="226"/>
        <v>55</v>
      </c>
      <c r="AE1180" s="7" t="str">
        <f t="shared" si="227"/>
        <v>HT Over 0.5 Goals</v>
      </c>
      <c r="AF1180" s="14"/>
      <c r="AG1180" s="14" t="str">
        <f t="shared" si="228"/>
        <v>HT Under 1.5 Goals</v>
      </c>
      <c r="AH1180" s="14" t="str">
        <f t="shared" si="229"/>
        <v>WON</v>
      </c>
      <c r="AI1180" s="14"/>
      <c r="AJ1180" s="14" t="str">
        <f t="shared" si="220"/>
        <v>WON</v>
      </c>
      <c r="AL1180" s="7" t="str">
        <f t="shared" si="230"/>
        <v>…</v>
      </c>
      <c r="AM1180" s="21">
        <f t="shared" si="221"/>
        <v>51.4</v>
      </c>
    </row>
    <row r="1181" spans="3:39">
      <c r="D1181" s="10" t="s">
        <v>908</v>
      </c>
      <c r="E1181" s="6" t="s">
        <v>115</v>
      </c>
      <c r="F1181" s="10" t="s">
        <v>1250</v>
      </c>
      <c r="G1181" s="7" t="s">
        <v>4</v>
      </c>
      <c r="H1181" s="10" t="s">
        <v>1302</v>
      </c>
      <c r="I1181" s="7">
        <v>21</v>
      </c>
      <c r="J1181" s="7">
        <v>43</v>
      </c>
      <c r="K1181" s="7">
        <v>37</v>
      </c>
      <c r="L1181" s="7" t="s">
        <v>16</v>
      </c>
      <c r="M1181" s="7">
        <v>2</v>
      </c>
      <c r="N1181" s="7">
        <v>16</v>
      </c>
      <c r="O1181" s="6" t="s">
        <v>69</v>
      </c>
      <c r="P1181" s="6" t="s">
        <v>96</v>
      </c>
      <c r="Q1181" s="7">
        <v>43</v>
      </c>
      <c r="R1181" s="7" t="b">
        <v>1</v>
      </c>
      <c r="S1181" s="7" t="s">
        <v>19</v>
      </c>
      <c r="T1181" s="7" t="s">
        <v>19</v>
      </c>
      <c r="U1181" s="11">
        <v>54</v>
      </c>
      <c r="V1181" s="11" t="s">
        <v>48</v>
      </c>
      <c r="W1181" s="12">
        <v>1.5</v>
      </c>
      <c r="X1181" s="12">
        <f t="shared" si="219"/>
        <v>1.3</v>
      </c>
      <c r="Y1181" s="13"/>
      <c r="Z1181" s="7">
        <f t="shared" si="222"/>
        <v>0</v>
      </c>
      <c r="AA1181">
        <f t="shared" si="223"/>
        <v>0</v>
      </c>
      <c r="AB1181">
        <f t="shared" si="224"/>
        <v>5</v>
      </c>
      <c r="AC1181">
        <f t="shared" si="225"/>
        <v>0</v>
      </c>
      <c r="AD1181" s="7">
        <f t="shared" si="226"/>
        <v>55</v>
      </c>
      <c r="AE1181" s="7" t="str">
        <f t="shared" si="227"/>
        <v>HT Over 0.5 Goals</v>
      </c>
      <c r="AF1181" s="14"/>
      <c r="AG1181" s="14" t="str">
        <f t="shared" si="228"/>
        <v>HT Over 0.5 Goals</v>
      </c>
      <c r="AH1181" s="14" t="str">
        <f t="shared" si="229"/>
        <v>WON</v>
      </c>
      <c r="AI1181" s="14"/>
      <c r="AJ1181" s="14" t="str">
        <f t="shared" si="220"/>
        <v>WON</v>
      </c>
      <c r="AL1181" s="7" t="str">
        <f t="shared" si="230"/>
        <v>…</v>
      </c>
      <c r="AM1181" s="21">
        <f t="shared" si="221"/>
        <v>50.8</v>
      </c>
    </row>
    <row r="1182" spans="3:39">
      <c r="D1182" s="10" t="s">
        <v>908</v>
      </c>
      <c r="E1182" s="6" t="s">
        <v>240</v>
      </c>
      <c r="F1182" s="10" t="s">
        <v>912</v>
      </c>
      <c r="G1182" s="7" t="s">
        <v>4</v>
      </c>
      <c r="H1182" s="10" t="s">
        <v>910</v>
      </c>
      <c r="I1182" s="7">
        <v>43</v>
      </c>
      <c r="J1182" s="7">
        <v>46</v>
      </c>
      <c r="K1182" s="7">
        <v>12</v>
      </c>
      <c r="L1182" s="7" t="s">
        <v>16</v>
      </c>
      <c r="M1182" s="7" t="s">
        <v>16</v>
      </c>
      <c r="N1182" s="7">
        <v>31</v>
      </c>
      <c r="O1182" s="6" t="s">
        <v>24</v>
      </c>
      <c r="P1182" s="6" t="s">
        <v>47</v>
      </c>
      <c r="Q1182" s="7">
        <v>46</v>
      </c>
      <c r="R1182" s="7" t="b">
        <v>1</v>
      </c>
      <c r="S1182" s="7" t="b">
        <v>1</v>
      </c>
      <c r="T1182" s="7" t="s">
        <v>19</v>
      </c>
      <c r="U1182" s="11">
        <v>60</v>
      </c>
      <c r="V1182" s="11" t="s">
        <v>20</v>
      </c>
      <c r="W1182" s="12">
        <v>1.55</v>
      </c>
      <c r="X1182" s="12">
        <f t="shared" si="219"/>
        <v>1.3</v>
      </c>
      <c r="Y1182" s="13"/>
      <c r="Z1182" s="7">
        <f t="shared" si="222"/>
        <v>0</v>
      </c>
      <c r="AA1182">
        <f t="shared" si="223"/>
        <v>0</v>
      </c>
      <c r="AB1182">
        <f t="shared" si="224"/>
        <v>5</v>
      </c>
      <c r="AC1182">
        <f t="shared" si="225"/>
        <v>10</v>
      </c>
      <c r="AD1182" s="7">
        <f t="shared" si="226"/>
        <v>65</v>
      </c>
      <c r="AE1182" s="7" t="str">
        <f t="shared" si="227"/>
        <v>HT Under 1.5 Goals</v>
      </c>
      <c r="AF1182" s="14"/>
      <c r="AG1182" s="14" t="str">
        <f t="shared" si="228"/>
        <v>HT Under 1.5 Goals</v>
      </c>
      <c r="AH1182" s="14" t="str">
        <f t="shared" si="229"/>
        <v>WON</v>
      </c>
      <c r="AI1182" s="14"/>
      <c r="AJ1182" s="14" t="str">
        <f t="shared" si="220"/>
        <v>WON</v>
      </c>
      <c r="AL1182" s="7" t="str">
        <f t="shared" si="230"/>
        <v>…</v>
      </c>
      <c r="AM1182" s="21">
        <f t="shared" si="221"/>
        <v>57</v>
      </c>
    </row>
    <row r="1183" spans="3:39">
      <c r="D1183" s="10" t="s">
        <v>908</v>
      </c>
      <c r="E1183" s="6" t="s">
        <v>240</v>
      </c>
      <c r="F1183" s="10" t="s">
        <v>909</v>
      </c>
      <c r="G1183" s="7" t="s">
        <v>4</v>
      </c>
      <c r="H1183" s="10" t="s">
        <v>1303</v>
      </c>
      <c r="I1183" s="7">
        <v>14</v>
      </c>
      <c r="J1183" s="7">
        <v>66</v>
      </c>
      <c r="K1183" s="7">
        <v>20</v>
      </c>
      <c r="L1183" s="7" t="s">
        <v>16</v>
      </c>
      <c r="M1183" s="7" t="s">
        <v>16</v>
      </c>
      <c r="N1183" s="7">
        <v>6</v>
      </c>
      <c r="O1183" s="6" t="s">
        <v>24</v>
      </c>
      <c r="P1183" s="6" t="s">
        <v>120</v>
      </c>
      <c r="Q1183" s="7" t="b">
        <v>1</v>
      </c>
      <c r="R1183" s="7" t="b">
        <v>1</v>
      </c>
      <c r="S1183" s="7" t="b">
        <v>1</v>
      </c>
      <c r="T1183" s="7" t="b">
        <v>1</v>
      </c>
      <c r="U1183" s="11">
        <v>56</v>
      </c>
      <c r="V1183" s="11" t="s">
        <v>48</v>
      </c>
      <c r="W1183" s="12">
        <v>1.5</v>
      </c>
      <c r="X1183" s="12">
        <f t="shared" si="219"/>
        <v>1.3</v>
      </c>
      <c r="Y1183" s="13"/>
      <c r="Z1183" s="7">
        <f t="shared" si="222"/>
        <v>10</v>
      </c>
      <c r="AA1183">
        <f t="shared" si="223"/>
        <v>10</v>
      </c>
      <c r="AB1183">
        <f t="shared" si="224"/>
        <v>5</v>
      </c>
      <c r="AC1183">
        <f t="shared" si="225"/>
        <v>0</v>
      </c>
      <c r="AD1183" s="7">
        <f t="shared" si="226"/>
        <v>75</v>
      </c>
      <c r="AE1183" s="7" t="str">
        <f t="shared" si="227"/>
        <v>HT Under 1.5 Goals</v>
      </c>
      <c r="AF1183" s="14"/>
      <c r="AG1183" s="14" t="str">
        <f t="shared" si="228"/>
        <v>HT Under 1.5 Goals</v>
      </c>
      <c r="AH1183" s="14" t="str">
        <f t="shared" si="229"/>
        <v>WON</v>
      </c>
      <c r="AI1183" s="14"/>
      <c r="AJ1183" s="14" t="str">
        <f t="shared" si="220"/>
        <v>WON</v>
      </c>
      <c r="AL1183" s="7" t="str">
        <f t="shared" si="230"/>
        <v>…</v>
      </c>
      <c r="AM1183" s="21">
        <f t="shared" si="221"/>
        <v>85.825000000000003</v>
      </c>
    </row>
    <row r="1184" spans="3:39">
      <c r="D1184" s="10" t="s">
        <v>908</v>
      </c>
      <c r="E1184" s="6" t="s">
        <v>240</v>
      </c>
      <c r="F1184" s="10" t="s">
        <v>911</v>
      </c>
      <c r="G1184" s="7" t="s">
        <v>4</v>
      </c>
      <c r="H1184" s="10" t="s">
        <v>1251</v>
      </c>
      <c r="I1184" s="7">
        <v>18</v>
      </c>
      <c r="J1184" s="7">
        <v>69</v>
      </c>
      <c r="K1184" s="7">
        <v>14</v>
      </c>
      <c r="L1184" s="7" t="s">
        <v>16</v>
      </c>
      <c r="M1184" s="7" t="s">
        <v>16</v>
      </c>
      <c r="N1184" s="7">
        <v>4</v>
      </c>
      <c r="O1184" s="6" t="s">
        <v>47</v>
      </c>
      <c r="P1184" s="6" t="s">
        <v>69</v>
      </c>
      <c r="Q1184" s="7" t="b">
        <v>1</v>
      </c>
      <c r="R1184" s="7" t="b">
        <v>1</v>
      </c>
      <c r="S1184" s="7" t="b">
        <v>1</v>
      </c>
      <c r="T1184" s="7" t="b">
        <v>1</v>
      </c>
      <c r="U1184" s="11">
        <v>25</v>
      </c>
      <c r="V1184" s="11" t="s">
        <v>48</v>
      </c>
      <c r="W1184" s="12">
        <v>1.65</v>
      </c>
      <c r="X1184" s="12">
        <f t="shared" si="219"/>
        <v>1.35</v>
      </c>
      <c r="Y1184" s="13"/>
      <c r="Z1184" s="7">
        <f t="shared" si="222"/>
        <v>10</v>
      </c>
      <c r="AA1184">
        <f t="shared" si="223"/>
        <v>10</v>
      </c>
      <c r="AB1184">
        <f t="shared" si="224"/>
        <v>0</v>
      </c>
      <c r="AC1184">
        <f t="shared" si="225"/>
        <v>0</v>
      </c>
      <c r="AD1184" s="7">
        <f t="shared" si="226"/>
        <v>70</v>
      </c>
      <c r="AE1184" s="7" t="str">
        <f t="shared" si="227"/>
        <v>HT Under 1.5 Goals</v>
      </c>
      <c r="AF1184" s="14"/>
      <c r="AG1184" s="14" t="str">
        <f t="shared" si="228"/>
        <v>HT Under 1.5 Goals</v>
      </c>
      <c r="AH1184" s="14" t="str">
        <f t="shared" si="229"/>
        <v>WON</v>
      </c>
      <c r="AI1184" s="14"/>
      <c r="AJ1184" s="14" t="str">
        <f t="shared" si="220"/>
        <v>WON</v>
      </c>
      <c r="AL1184" s="7" t="str">
        <f t="shared" si="230"/>
        <v>…</v>
      </c>
      <c r="AM1184" s="21">
        <f t="shared" si="221"/>
        <v>77.5625</v>
      </c>
    </row>
    <row r="1185" spans="3:39">
      <c r="D1185" s="10" t="s">
        <v>127</v>
      </c>
      <c r="E1185" s="6" t="s">
        <v>135</v>
      </c>
      <c r="F1185" s="10" t="s">
        <v>129</v>
      </c>
      <c r="G1185" s="7" t="s">
        <v>4</v>
      </c>
      <c r="H1185" s="10" t="s">
        <v>1304</v>
      </c>
      <c r="I1185" s="7">
        <v>43</v>
      </c>
      <c r="J1185" s="7">
        <v>46</v>
      </c>
      <c r="K1185" s="7">
        <v>11</v>
      </c>
      <c r="L1185" s="7" t="s">
        <v>16</v>
      </c>
      <c r="M1185" s="7">
        <v>1</v>
      </c>
      <c r="N1185" s="7">
        <v>32</v>
      </c>
      <c r="O1185" s="6" t="s">
        <v>47</v>
      </c>
      <c r="P1185" s="6" t="s">
        <v>69</v>
      </c>
      <c r="Q1185" s="7">
        <v>46</v>
      </c>
      <c r="R1185" s="7" t="b">
        <v>1</v>
      </c>
      <c r="S1185" s="7" t="s">
        <v>19</v>
      </c>
      <c r="T1185" s="7" t="s">
        <v>19</v>
      </c>
      <c r="U1185" s="11">
        <v>17</v>
      </c>
      <c r="V1185" s="11" t="s">
        <v>48</v>
      </c>
      <c r="W1185" s="12">
        <v>1.65</v>
      </c>
      <c r="X1185" s="12">
        <f t="shared" si="219"/>
        <v>1.35</v>
      </c>
      <c r="Y1185" s="13"/>
      <c r="Z1185" s="7">
        <f t="shared" si="222"/>
        <v>0</v>
      </c>
      <c r="AA1185">
        <f t="shared" si="223"/>
        <v>0</v>
      </c>
      <c r="AB1185">
        <f t="shared" si="224"/>
        <v>0</v>
      </c>
      <c r="AC1185">
        <f t="shared" si="225"/>
        <v>0</v>
      </c>
      <c r="AD1185" s="7">
        <f t="shared" si="226"/>
        <v>50</v>
      </c>
      <c r="AE1185" s="7" t="str">
        <f t="shared" si="227"/>
        <v>HT Over 0.5 Goals</v>
      </c>
      <c r="AF1185" s="14"/>
      <c r="AG1185" s="14" t="str">
        <f t="shared" si="228"/>
        <v>HT Under 1.5 Goals</v>
      </c>
      <c r="AH1185" s="14" t="str">
        <f t="shared" si="229"/>
        <v>WON</v>
      </c>
      <c r="AI1185" s="14"/>
      <c r="AJ1185" s="14" t="str">
        <f t="shared" si="220"/>
        <v>WON</v>
      </c>
      <c r="AL1185" s="7" t="str">
        <f t="shared" si="230"/>
        <v>…</v>
      </c>
      <c r="AM1185" s="21">
        <f t="shared" si="221"/>
        <v>40</v>
      </c>
    </row>
    <row r="1186" spans="3:39">
      <c r="C1186" t="s">
        <v>11</v>
      </c>
      <c r="D1186" s="10" t="s">
        <v>347</v>
      </c>
      <c r="E1186" s="6" t="s">
        <v>135</v>
      </c>
      <c r="F1186" s="10" t="s">
        <v>357</v>
      </c>
      <c r="G1186" s="7" t="s">
        <v>4</v>
      </c>
      <c r="H1186" s="10" t="s">
        <v>355</v>
      </c>
      <c r="I1186" s="7">
        <v>30</v>
      </c>
      <c r="J1186" s="7">
        <v>50</v>
      </c>
      <c r="K1186" s="7">
        <v>20</v>
      </c>
      <c r="L1186" s="7" t="s">
        <v>16</v>
      </c>
      <c r="M1186" s="7">
        <v>1</v>
      </c>
      <c r="N1186" s="7">
        <v>10</v>
      </c>
      <c r="O1186" s="6" t="s">
        <v>120</v>
      </c>
      <c r="P1186" s="6" t="s">
        <v>96</v>
      </c>
      <c r="Q1186" s="7">
        <v>50</v>
      </c>
      <c r="R1186" s="7" t="b">
        <v>1</v>
      </c>
      <c r="S1186" s="7" t="s">
        <v>19</v>
      </c>
      <c r="T1186" s="7" t="s">
        <v>19</v>
      </c>
      <c r="U1186" s="11">
        <v>44</v>
      </c>
      <c r="V1186" s="11" t="s">
        <v>20</v>
      </c>
      <c r="W1186" s="12">
        <v>1.5</v>
      </c>
      <c r="X1186" s="12">
        <f t="shared" si="219"/>
        <v>1.3</v>
      </c>
      <c r="Y1186" s="13"/>
      <c r="Z1186" s="7">
        <f t="shared" si="222"/>
        <v>0</v>
      </c>
      <c r="AA1186">
        <f t="shared" si="223"/>
        <v>5</v>
      </c>
      <c r="AB1186">
        <f t="shared" si="224"/>
        <v>0</v>
      </c>
      <c r="AC1186">
        <f t="shared" si="225"/>
        <v>10</v>
      </c>
      <c r="AD1186" s="7">
        <f t="shared" si="226"/>
        <v>65</v>
      </c>
      <c r="AE1186" s="7" t="str">
        <f t="shared" si="227"/>
        <v>HT Under 1.5 Goals</v>
      </c>
      <c r="AF1186" s="14"/>
      <c r="AG1186" s="14" t="str">
        <f t="shared" si="228"/>
        <v>HT Under 1.5 Goals</v>
      </c>
      <c r="AH1186" s="14" t="str">
        <f t="shared" si="229"/>
        <v>WON</v>
      </c>
      <c r="AI1186" s="14"/>
      <c r="AJ1186" s="14" t="str">
        <f t="shared" si="220"/>
        <v>WON</v>
      </c>
      <c r="AL1186" s="7" t="str">
        <f t="shared" si="230"/>
        <v>…</v>
      </c>
      <c r="AM1186" s="21">
        <f t="shared" si="221"/>
        <v>60.625</v>
      </c>
    </row>
    <row r="1187" spans="3:39">
      <c r="C1187" t="s">
        <v>11</v>
      </c>
      <c r="D1187" s="10" t="s">
        <v>347</v>
      </c>
      <c r="E1187" s="6" t="s">
        <v>135</v>
      </c>
      <c r="F1187" s="10" t="s">
        <v>358</v>
      </c>
      <c r="G1187" s="7" t="s">
        <v>4</v>
      </c>
      <c r="H1187" s="10" t="s">
        <v>1186</v>
      </c>
      <c r="I1187" s="7">
        <v>27</v>
      </c>
      <c r="J1187" s="7">
        <v>50</v>
      </c>
      <c r="K1187" s="7">
        <v>23</v>
      </c>
      <c r="L1187" s="7" t="s">
        <v>16</v>
      </c>
      <c r="M1187" s="7">
        <v>2</v>
      </c>
      <c r="N1187" s="7">
        <v>4</v>
      </c>
      <c r="O1187" s="6" t="s">
        <v>24</v>
      </c>
      <c r="P1187" s="6" t="s">
        <v>47</v>
      </c>
      <c r="Q1187" s="7">
        <v>50</v>
      </c>
      <c r="R1187" s="7" t="b">
        <v>1</v>
      </c>
      <c r="S1187" s="7" t="s">
        <v>19</v>
      </c>
      <c r="T1187" s="7" t="b">
        <v>1</v>
      </c>
      <c r="U1187" s="11">
        <v>43</v>
      </c>
      <c r="V1187" s="11" t="s">
        <v>20</v>
      </c>
      <c r="W1187" s="12">
        <v>1.55</v>
      </c>
      <c r="X1187" s="12">
        <f t="shared" si="219"/>
        <v>1.3</v>
      </c>
      <c r="Y1187" s="13"/>
      <c r="Z1187" s="7">
        <f t="shared" si="222"/>
        <v>0</v>
      </c>
      <c r="AA1187">
        <f t="shared" si="223"/>
        <v>10</v>
      </c>
      <c r="AB1187">
        <f t="shared" si="224"/>
        <v>0</v>
      </c>
      <c r="AC1187">
        <f t="shared" si="225"/>
        <v>10</v>
      </c>
      <c r="AD1187" s="7">
        <f t="shared" si="226"/>
        <v>70</v>
      </c>
      <c r="AE1187" s="7" t="str">
        <f t="shared" si="227"/>
        <v>HT Under 1.5 Goals</v>
      </c>
      <c r="AF1187" s="14"/>
      <c r="AG1187" s="14" t="str">
        <f t="shared" si="228"/>
        <v>HT Under 1.5 Goals</v>
      </c>
      <c r="AH1187" s="14" t="str">
        <f t="shared" si="229"/>
        <v>WON</v>
      </c>
      <c r="AI1187" s="14"/>
      <c r="AJ1187" s="14" t="str">
        <f t="shared" si="220"/>
        <v>WON</v>
      </c>
      <c r="AL1187" s="7" t="str">
        <f t="shared" si="230"/>
        <v>…</v>
      </c>
      <c r="AM1187" s="21">
        <f t="shared" si="221"/>
        <v>66.625</v>
      </c>
    </row>
    <row r="1188" spans="3:39">
      <c r="C1188" t="s">
        <v>11</v>
      </c>
      <c r="D1188" s="10" t="s">
        <v>347</v>
      </c>
      <c r="E1188" s="6" t="s">
        <v>135</v>
      </c>
      <c r="F1188" s="10" t="s">
        <v>800</v>
      </c>
      <c r="G1188" s="7" t="s">
        <v>4</v>
      </c>
      <c r="H1188" s="10" t="s">
        <v>348</v>
      </c>
      <c r="I1188" s="7">
        <v>14</v>
      </c>
      <c r="J1188" s="7">
        <v>61</v>
      </c>
      <c r="K1188" s="7">
        <v>26</v>
      </c>
      <c r="L1188" s="7" t="s">
        <v>16</v>
      </c>
      <c r="M1188" s="7">
        <v>2</v>
      </c>
      <c r="N1188" s="7">
        <v>12</v>
      </c>
      <c r="O1188" s="6" t="s">
        <v>47</v>
      </c>
      <c r="P1188" s="6" t="s">
        <v>96</v>
      </c>
      <c r="Q1188" s="7" t="b">
        <v>1</v>
      </c>
      <c r="R1188" s="7" t="b">
        <v>1</v>
      </c>
      <c r="S1188" s="7" t="s">
        <v>19</v>
      </c>
      <c r="T1188" s="7" t="s">
        <v>19</v>
      </c>
      <c r="U1188" s="11">
        <v>57</v>
      </c>
      <c r="V1188" s="11" t="s">
        <v>42</v>
      </c>
      <c r="W1188" s="12">
        <v>1.55</v>
      </c>
      <c r="X1188" s="12">
        <f t="shared" si="219"/>
        <v>1.3</v>
      </c>
      <c r="Y1188" s="13"/>
      <c r="Z1188" s="7">
        <f t="shared" si="222"/>
        <v>10</v>
      </c>
      <c r="AA1188">
        <f t="shared" si="223"/>
        <v>5</v>
      </c>
      <c r="AB1188">
        <f t="shared" si="224"/>
        <v>5</v>
      </c>
      <c r="AC1188">
        <f t="shared" si="225"/>
        <v>5</v>
      </c>
      <c r="AD1188" s="7">
        <f t="shared" si="226"/>
        <v>75</v>
      </c>
      <c r="AE1188" s="7" t="str">
        <f t="shared" si="227"/>
        <v>HT Under 1.5 Goals</v>
      </c>
      <c r="AF1188" s="14"/>
      <c r="AG1188" s="14" t="str">
        <f t="shared" si="228"/>
        <v>HT Under 1.5 Goals</v>
      </c>
      <c r="AH1188" s="14" t="str">
        <f t="shared" si="229"/>
        <v>WON</v>
      </c>
      <c r="AI1188" s="14"/>
      <c r="AJ1188" s="14" t="str">
        <f t="shared" si="220"/>
        <v>WON</v>
      </c>
      <c r="AL1188" s="7" t="str">
        <f t="shared" si="230"/>
        <v>…</v>
      </c>
      <c r="AM1188" s="21">
        <f t="shared" si="221"/>
        <v>73.462500000000006</v>
      </c>
    </row>
    <row r="1189" spans="3:39">
      <c r="C1189" t="s">
        <v>11</v>
      </c>
      <c r="D1189" s="10" t="s">
        <v>88</v>
      </c>
      <c r="E1189" s="6" t="s">
        <v>143</v>
      </c>
      <c r="F1189" s="10" t="s">
        <v>477</v>
      </c>
      <c r="G1189" s="7" t="s">
        <v>4</v>
      </c>
      <c r="H1189" s="10" t="s">
        <v>90</v>
      </c>
      <c r="I1189" s="7">
        <v>31</v>
      </c>
      <c r="J1189" s="7">
        <v>45</v>
      </c>
      <c r="K1189" s="7">
        <v>24</v>
      </c>
      <c r="L1189" s="7" t="s">
        <v>16</v>
      </c>
      <c r="M1189" s="7" t="s">
        <v>16</v>
      </c>
      <c r="N1189" s="7">
        <v>7</v>
      </c>
      <c r="O1189" s="6" t="s">
        <v>24</v>
      </c>
      <c r="P1189" s="6" t="s">
        <v>24</v>
      </c>
      <c r="Q1189" s="7">
        <v>45</v>
      </c>
      <c r="R1189" s="7" t="b">
        <v>1</v>
      </c>
      <c r="S1189" s="7" t="b">
        <v>1</v>
      </c>
      <c r="T1189" s="7" t="s">
        <v>19</v>
      </c>
      <c r="U1189" s="11">
        <v>45</v>
      </c>
      <c r="V1189" s="11" t="s">
        <v>20</v>
      </c>
      <c r="W1189" s="12">
        <v>1.5</v>
      </c>
      <c r="X1189" s="12">
        <f t="shared" si="219"/>
        <v>1.3</v>
      </c>
      <c r="Y1189" s="13"/>
      <c r="Z1189" s="7">
        <f t="shared" si="222"/>
        <v>0</v>
      </c>
      <c r="AA1189">
        <f t="shared" si="223"/>
        <v>10</v>
      </c>
      <c r="AB1189">
        <f t="shared" si="224"/>
        <v>0</v>
      </c>
      <c r="AC1189">
        <f t="shared" si="225"/>
        <v>10</v>
      </c>
      <c r="AD1189" s="7">
        <f t="shared" si="226"/>
        <v>70</v>
      </c>
      <c r="AE1189" s="7" t="str">
        <f t="shared" si="227"/>
        <v>HT Under 1.5 Goals</v>
      </c>
      <c r="AF1189" s="14"/>
      <c r="AG1189" s="14" t="str">
        <f t="shared" si="228"/>
        <v>HT Under 1.5 Goals</v>
      </c>
      <c r="AH1189" s="14" t="str">
        <f t="shared" si="229"/>
        <v>WON</v>
      </c>
      <c r="AI1189" s="14"/>
      <c r="AJ1189" s="14" t="str">
        <f t="shared" si="220"/>
        <v>WON</v>
      </c>
      <c r="AL1189" s="7" t="str">
        <f t="shared" si="230"/>
        <v>…</v>
      </c>
      <c r="AM1189" s="21">
        <f t="shared" si="221"/>
        <v>53</v>
      </c>
    </row>
    <row r="1190" spans="3:39">
      <c r="D1190" s="10" t="s">
        <v>66</v>
      </c>
      <c r="E1190" s="6" t="s">
        <v>152</v>
      </c>
      <c r="F1190" s="10" t="s">
        <v>1305</v>
      </c>
      <c r="G1190" s="7" t="s">
        <v>4</v>
      </c>
      <c r="H1190" s="10" t="s">
        <v>222</v>
      </c>
      <c r="I1190" s="7">
        <v>40</v>
      </c>
      <c r="J1190" s="7">
        <v>45</v>
      </c>
      <c r="K1190" s="7">
        <v>15</v>
      </c>
      <c r="L1190" s="7" t="s">
        <v>16</v>
      </c>
      <c r="M1190" s="7">
        <v>2</v>
      </c>
      <c r="N1190" s="7">
        <v>25</v>
      </c>
      <c r="O1190" s="6" t="s">
        <v>24</v>
      </c>
      <c r="P1190" s="6" t="s">
        <v>24</v>
      </c>
      <c r="Q1190" s="7">
        <v>45</v>
      </c>
      <c r="R1190" s="7" t="b">
        <v>1</v>
      </c>
      <c r="S1190" s="7" t="s">
        <v>19</v>
      </c>
      <c r="T1190" s="7" t="s">
        <v>19</v>
      </c>
      <c r="U1190" s="11">
        <v>39</v>
      </c>
      <c r="V1190" s="11" t="s">
        <v>48</v>
      </c>
      <c r="W1190" s="12">
        <v>1.6</v>
      </c>
      <c r="X1190" s="12">
        <f t="shared" si="219"/>
        <v>1.3</v>
      </c>
      <c r="Y1190" s="13"/>
      <c r="Z1190" s="7">
        <f t="shared" si="222"/>
        <v>0</v>
      </c>
      <c r="AA1190">
        <f t="shared" si="223"/>
        <v>0</v>
      </c>
      <c r="AB1190">
        <f t="shared" si="224"/>
        <v>0</v>
      </c>
      <c r="AC1190">
        <f t="shared" si="225"/>
        <v>0</v>
      </c>
      <c r="AD1190" s="7">
        <f t="shared" si="226"/>
        <v>50</v>
      </c>
      <c r="AE1190" s="7" t="str">
        <f t="shared" si="227"/>
        <v>HT Over 0.5 Goals</v>
      </c>
      <c r="AF1190" s="14"/>
      <c r="AG1190" s="14" t="str">
        <f t="shared" si="228"/>
        <v>HT Under 1.5 Goals</v>
      </c>
      <c r="AH1190" s="14" t="str">
        <f t="shared" si="229"/>
        <v>LOST</v>
      </c>
      <c r="AI1190" s="14"/>
      <c r="AJ1190" s="14" t="str">
        <f t="shared" si="220"/>
        <v>LOST</v>
      </c>
      <c r="AL1190" s="7" t="str">
        <f t="shared" si="230"/>
        <v>…</v>
      </c>
      <c r="AM1190" s="21">
        <f t="shared" si="221"/>
        <v>40</v>
      </c>
    </row>
    <row r="1191" spans="3:39">
      <c r="C1191" t="s">
        <v>11</v>
      </c>
      <c r="D1191" s="10" t="s">
        <v>34</v>
      </c>
      <c r="E1191" s="6" t="s">
        <v>176</v>
      </c>
      <c r="F1191" s="10" t="s">
        <v>986</v>
      </c>
      <c r="G1191" s="7" t="s">
        <v>4</v>
      </c>
      <c r="H1191" s="10" t="s">
        <v>1008</v>
      </c>
      <c r="I1191" s="7">
        <v>14</v>
      </c>
      <c r="J1191" s="7">
        <v>64</v>
      </c>
      <c r="K1191" s="7">
        <v>22</v>
      </c>
      <c r="L1191" s="7" t="s">
        <v>16</v>
      </c>
      <c r="M1191" s="7" t="s">
        <v>16</v>
      </c>
      <c r="N1191" s="7">
        <v>8</v>
      </c>
      <c r="O1191" s="6" t="s">
        <v>24</v>
      </c>
      <c r="P1191" s="6" t="s">
        <v>305</v>
      </c>
      <c r="Q1191" s="7" t="b">
        <v>1</v>
      </c>
      <c r="R1191" s="7" t="b">
        <v>1</v>
      </c>
      <c r="S1191" s="7" t="b">
        <v>1</v>
      </c>
      <c r="T1191" s="7" t="s">
        <v>19</v>
      </c>
      <c r="U1191" s="11">
        <v>63</v>
      </c>
      <c r="V1191" s="11" t="s">
        <v>20</v>
      </c>
      <c r="W1191" s="12">
        <v>1.6</v>
      </c>
      <c r="X1191" s="12">
        <f t="shared" si="219"/>
        <v>1.3</v>
      </c>
      <c r="Y1191" s="13"/>
      <c r="Z1191" s="7">
        <f t="shared" si="222"/>
        <v>10</v>
      </c>
      <c r="AA1191">
        <f t="shared" si="223"/>
        <v>5</v>
      </c>
      <c r="AB1191">
        <f t="shared" si="224"/>
        <v>10</v>
      </c>
      <c r="AC1191">
        <f t="shared" si="225"/>
        <v>10</v>
      </c>
      <c r="AD1191" s="7">
        <f t="shared" si="226"/>
        <v>85</v>
      </c>
      <c r="AE1191" s="7" t="str">
        <f t="shared" si="227"/>
        <v>HT Under 1.5 Goals</v>
      </c>
      <c r="AF1191" s="14"/>
      <c r="AG1191" s="14" t="str">
        <f t="shared" si="228"/>
        <v>HT Under 1.5 Goals</v>
      </c>
      <c r="AH1191" s="14" t="str">
        <f t="shared" si="229"/>
        <v>WON</v>
      </c>
      <c r="AI1191" s="14"/>
      <c r="AJ1191" s="14" t="str">
        <f t="shared" si="220"/>
        <v>WON</v>
      </c>
      <c r="AL1191" s="7" t="str">
        <f t="shared" si="230"/>
        <v>Prime</v>
      </c>
      <c r="AM1191" s="21">
        <f t="shared" si="221"/>
        <v>84.6</v>
      </c>
    </row>
    <row r="1192" spans="3:39">
      <c r="C1192" t="s">
        <v>11</v>
      </c>
      <c r="D1192" s="10" t="s">
        <v>189</v>
      </c>
      <c r="E1192" s="6" t="s">
        <v>176</v>
      </c>
      <c r="F1192" s="10" t="s">
        <v>1145</v>
      </c>
      <c r="G1192" s="7" t="s">
        <v>4</v>
      </c>
      <c r="H1192" s="10" t="s">
        <v>191</v>
      </c>
      <c r="I1192" s="7">
        <v>20</v>
      </c>
      <c r="J1192" s="7">
        <v>53</v>
      </c>
      <c r="K1192" s="7">
        <v>27</v>
      </c>
      <c r="L1192" s="7" t="s">
        <v>16</v>
      </c>
      <c r="M1192" s="7" t="s">
        <v>16</v>
      </c>
      <c r="N1192" s="7">
        <v>7</v>
      </c>
      <c r="O1192" s="6" t="s">
        <v>24</v>
      </c>
      <c r="P1192" s="6" t="s">
        <v>69</v>
      </c>
      <c r="Q1192" s="7" t="b">
        <v>1</v>
      </c>
      <c r="R1192" s="7" t="b">
        <v>1</v>
      </c>
      <c r="S1192" s="7" t="b">
        <v>1</v>
      </c>
      <c r="T1192" s="7" t="s">
        <v>19</v>
      </c>
      <c r="U1192" s="11">
        <v>77</v>
      </c>
      <c r="V1192" s="11" t="s">
        <v>42</v>
      </c>
      <c r="W1192" s="12">
        <v>1.5</v>
      </c>
      <c r="X1192" s="12">
        <f t="shared" si="219"/>
        <v>1.3</v>
      </c>
      <c r="Y1192" s="13"/>
      <c r="Z1192" s="7">
        <f t="shared" si="222"/>
        <v>10</v>
      </c>
      <c r="AA1192">
        <f t="shared" si="223"/>
        <v>10</v>
      </c>
      <c r="AB1192">
        <f t="shared" si="224"/>
        <v>10</v>
      </c>
      <c r="AC1192">
        <f t="shared" si="225"/>
        <v>5</v>
      </c>
      <c r="AD1192" s="7">
        <f t="shared" si="226"/>
        <v>85</v>
      </c>
      <c r="AE1192" s="7" t="str">
        <f t="shared" si="227"/>
        <v>HT Under 1.5 Goals</v>
      </c>
      <c r="AF1192" s="14"/>
      <c r="AG1192" s="14" t="str">
        <f t="shared" si="228"/>
        <v>HT Under 1.5 Goals</v>
      </c>
      <c r="AH1192" s="14" t="str">
        <f t="shared" si="229"/>
        <v>WON</v>
      </c>
      <c r="AI1192" s="14"/>
      <c r="AJ1192" s="14" t="str">
        <f t="shared" si="220"/>
        <v>WON</v>
      </c>
      <c r="AL1192" s="7" t="str">
        <f t="shared" si="230"/>
        <v>Prime</v>
      </c>
      <c r="AM1192" s="21">
        <f t="shared" si="221"/>
        <v>84.962500000000006</v>
      </c>
    </row>
    <row r="1193" spans="3:39">
      <c r="D1193" s="10" t="s">
        <v>1306</v>
      </c>
      <c r="E1193" s="6" t="s">
        <v>1307</v>
      </c>
      <c r="F1193" s="10" t="s">
        <v>1308</v>
      </c>
      <c r="G1193" s="7" t="s">
        <v>4</v>
      </c>
      <c r="H1193" s="10" t="s">
        <v>1309</v>
      </c>
      <c r="I1193" s="7">
        <v>39</v>
      </c>
      <c r="J1193" s="7">
        <v>51</v>
      </c>
      <c r="K1193" s="7">
        <v>10</v>
      </c>
      <c r="L1193" s="7" t="s">
        <v>16</v>
      </c>
      <c r="M1193" s="7">
        <v>1</v>
      </c>
      <c r="N1193" s="7">
        <v>29</v>
      </c>
      <c r="O1193" s="6" t="s">
        <v>24</v>
      </c>
      <c r="P1193" s="6" t="s">
        <v>61</v>
      </c>
      <c r="Q1193" s="7">
        <v>51</v>
      </c>
      <c r="R1193" s="7" t="b">
        <v>1</v>
      </c>
      <c r="S1193" s="7" t="s">
        <v>19</v>
      </c>
      <c r="T1193" s="7" t="s">
        <v>19</v>
      </c>
      <c r="U1193" s="11">
        <v>45</v>
      </c>
      <c r="V1193" s="11" t="s">
        <v>48</v>
      </c>
      <c r="W1193" s="12">
        <v>1.55</v>
      </c>
      <c r="X1193" s="12">
        <f t="shared" si="219"/>
        <v>1.3</v>
      </c>
      <c r="Y1193" s="13"/>
      <c r="Z1193" s="7">
        <f t="shared" si="222"/>
        <v>0</v>
      </c>
      <c r="AA1193">
        <f t="shared" si="223"/>
        <v>0</v>
      </c>
      <c r="AB1193">
        <f t="shared" si="224"/>
        <v>0</v>
      </c>
      <c r="AC1193">
        <f t="shared" si="225"/>
        <v>0</v>
      </c>
      <c r="AD1193" s="7">
        <f t="shared" si="226"/>
        <v>50</v>
      </c>
      <c r="AE1193" s="7" t="str">
        <f t="shared" si="227"/>
        <v>HT Over 0.5 Goals</v>
      </c>
      <c r="AF1193" s="14"/>
      <c r="AG1193" s="14" t="str">
        <f t="shared" si="228"/>
        <v>HT Under 1.5 Goals</v>
      </c>
      <c r="AH1193" s="14" t="str">
        <f t="shared" si="229"/>
        <v>LOST</v>
      </c>
      <c r="AI1193" s="14"/>
      <c r="AJ1193" s="14" t="str">
        <f t="shared" si="220"/>
        <v>LOST</v>
      </c>
      <c r="AL1193" s="7" t="str">
        <f t="shared" si="230"/>
        <v>…</v>
      </c>
      <c r="AM1193" s="21">
        <f t="shared" si="221"/>
        <v>55.9375</v>
      </c>
    </row>
    <row r="1194" spans="3:39">
      <c r="F1194" s="10"/>
      <c r="G1194" s="7"/>
      <c r="H1194" s="10"/>
      <c r="I1194" s="7"/>
      <c r="J1194" s="7"/>
      <c r="K1194" s="7"/>
      <c r="L1194" s="7"/>
      <c r="M1194" s="7"/>
      <c r="N1194" s="7"/>
      <c r="O1194" s="6"/>
      <c r="P1194" s="6"/>
      <c r="Q1194" s="7"/>
      <c r="R1194" s="7"/>
      <c r="S1194" s="7"/>
      <c r="T1194" s="7"/>
      <c r="U1194" s="11"/>
      <c r="V1194" s="11"/>
      <c r="W1194" s="12"/>
      <c r="X1194" s="12">
        <f t="shared" si="219"/>
        <v>1.25</v>
      </c>
      <c r="Y1194" s="13"/>
      <c r="Z1194" s="7">
        <f t="shared" si="222"/>
        <v>0</v>
      </c>
      <c r="AA1194">
        <f t="shared" si="223"/>
        <v>10</v>
      </c>
      <c r="AB1194">
        <f t="shared" si="224"/>
        <v>0</v>
      </c>
      <c r="AC1194">
        <f t="shared" si="225"/>
        <v>0</v>
      </c>
      <c r="AD1194" s="7">
        <f t="shared" si="226"/>
        <v>60</v>
      </c>
      <c r="AE1194" s="7" t="str">
        <f t="shared" si="227"/>
        <v>HT Under 1.5 Goals</v>
      </c>
      <c r="AF1194" s="14"/>
      <c r="AG1194" s="14" t="str">
        <f t="shared" si="228"/>
        <v>HT Over 0.5 Goals</v>
      </c>
      <c r="AH1194" s="14" t="str">
        <f t="shared" si="229"/>
        <v>LOST</v>
      </c>
      <c r="AI1194" s="14"/>
      <c r="AJ1194" s="14" t="str">
        <f t="shared" si="220"/>
        <v>LOST</v>
      </c>
      <c r="AL1194" s="7" t="str">
        <f t="shared" si="230"/>
        <v>…</v>
      </c>
      <c r="AM1194" s="21">
        <f t="shared" si="221"/>
        <v>55</v>
      </c>
    </row>
    <row r="1195" spans="3:39">
      <c r="C1195" s="2" t="s">
        <v>1312</v>
      </c>
      <c r="F1195" s="10"/>
      <c r="G1195" s="7"/>
      <c r="H1195" s="10"/>
      <c r="I1195" s="7"/>
      <c r="J1195" s="7"/>
      <c r="K1195" s="7"/>
      <c r="L1195" s="7"/>
      <c r="M1195" s="7"/>
      <c r="N1195" s="7"/>
      <c r="O1195" s="6"/>
      <c r="P1195" s="6"/>
      <c r="Q1195" s="7"/>
      <c r="R1195" s="7"/>
      <c r="S1195" s="7"/>
      <c r="T1195" s="7"/>
      <c r="U1195" s="11"/>
      <c r="V1195" s="11"/>
      <c r="W1195" s="12"/>
      <c r="X1195" s="12">
        <f t="shared" si="219"/>
        <v>1.25</v>
      </c>
      <c r="Y1195" s="13"/>
      <c r="Z1195" s="7">
        <f t="shared" si="222"/>
        <v>0</v>
      </c>
      <c r="AA1195">
        <f t="shared" si="223"/>
        <v>10</v>
      </c>
      <c r="AB1195">
        <f t="shared" si="224"/>
        <v>0</v>
      </c>
      <c r="AC1195">
        <f t="shared" si="225"/>
        <v>0</v>
      </c>
      <c r="AD1195" s="7">
        <f t="shared" si="226"/>
        <v>60</v>
      </c>
      <c r="AE1195" s="7" t="str">
        <f t="shared" si="227"/>
        <v>HT Under 1.5 Goals</v>
      </c>
      <c r="AF1195" s="14"/>
      <c r="AG1195" s="14" t="str">
        <f t="shared" si="228"/>
        <v>HT Over 0.5 Goals</v>
      </c>
      <c r="AH1195" s="14" t="str">
        <f t="shared" si="229"/>
        <v>LOST</v>
      </c>
      <c r="AI1195" s="14"/>
      <c r="AJ1195" s="14" t="str">
        <f t="shared" si="220"/>
        <v>LOST</v>
      </c>
      <c r="AL1195" s="7" t="str">
        <f t="shared" si="230"/>
        <v>…</v>
      </c>
      <c r="AM1195" s="21">
        <f t="shared" si="221"/>
        <v>55</v>
      </c>
    </row>
    <row r="1196" spans="3:39">
      <c r="C1196" t="s">
        <v>11</v>
      </c>
      <c r="D1196" s="10" t="s">
        <v>308</v>
      </c>
      <c r="E1196" s="6" t="s">
        <v>63</v>
      </c>
      <c r="F1196" s="10" t="s">
        <v>310</v>
      </c>
      <c r="G1196" s="7" t="s">
        <v>4</v>
      </c>
      <c r="H1196" s="10" t="s">
        <v>1310</v>
      </c>
      <c r="I1196" s="7">
        <v>38</v>
      </c>
      <c r="J1196" s="7">
        <v>43</v>
      </c>
      <c r="K1196" s="7">
        <v>19</v>
      </c>
      <c r="L1196" s="7" t="s">
        <v>16</v>
      </c>
      <c r="M1196" s="7">
        <v>1</v>
      </c>
      <c r="N1196" s="7">
        <v>19</v>
      </c>
      <c r="O1196" s="6" t="s">
        <v>61</v>
      </c>
      <c r="P1196" s="6" t="s">
        <v>298</v>
      </c>
      <c r="Q1196" s="7">
        <v>43</v>
      </c>
      <c r="R1196" s="7" t="b">
        <v>1</v>
      </c>
      <c r="S1196" s="7" t="s">
        <v>19</v>
      </c>
      <c r="T1196" s="7" t="s">
        <v>19</v>
      </c>
      <c r="U1196" s="11">
        <v>54</v>
      </c>
      <c r="V1196" s="11" t="s">
        <v>42</v>
      </c>
      <c r="W1196" s="12">
        <v>1.65</v>
      </c>
      <c r="X1196" s="12">
        <f t="shared" si="219"/>
        <v>1.35</v>
      </c>
      <c r="Y1196" s="13"/>
      <c r="Z1196" s="7">
        <f t="shared" si="222"/>
        <v>0</v>
      </c>
      <c r="AA1196">
        <f t="shared" si="223"/>
        <v>0</v>
      </c>
      <c r="AB1196">
        <f t="shared" si="224"/>
        <v>5</v>
      </c>
      <c r="AC1196">
        <f t="shared" si="225"/>
        <v>5</v>
      </c>
      <c r="AD1196" s="7">
        <f t="shared" si="226"/>
        <v>60</v>
      </c>
      <c r="AE1196" s="7" t="str">
        <f t="shared" si="227"/>
        <v>HT Under 1.5 Goals</v>
      </c>
      <c r="AF1196" s="14"/>
      <c r="AG1196" s="14" t="str">
        <f t="shared" si="228"/>
        <v>HT Over 0.5 Goals</v>
      </c>
      <c r="AH1196" s="14" t="str">
        <f t="shared" si="229"/>
        <v>LOST</v>
      </c>
      <c r="AI1196" s="14"/>
      <c r="AJ1196" s="14" t="str">
        <f t="shared" si="220"/>
        <v>LOST</v>
      </c>
      <c r="AL1196" s="7" t="str">
        <f t="shared" si="230"/>
        <v>…</v>
      </c>
      <c r="AM1196" s="21">
        <f t="shared" si="221"/>
        <v>50.8</v>
      </c>
    </row>
    <row r="1197" spans="3:39">
      <c r="C1197" t="s">
        <v>11</v>
      </c>
      <c r="D1197" s="10" t="s">
        <v>1232</v>
      </c>
      <c r="E1197" s="6" t="s">
        <v>115</v>
      </c>
      <c r="F1197" s="10" t="s">
        <v>1311</v>
      </c>
      <c r="G1197" s="7" t="s">
        <v>4</v>
      </c>
      <c r="H1197" s="10" t="s">
        <v>1233</v>
      </c>
      <c r="I1197" s="7">
        <v>24</v>
      </c>
      <c r="J1197" s="7">
        <v>53</v>
      </c>
      <c r="K1197" s="7">
        <v>23</v>
      </c>
      <c r="L1197" s="7" t="s">
        <v>16</v>
      </c>
      <c r="M1197" s="7">
        <v>1</v>
      </c>
      <c r="N1197" s="7">
        <v>1</v>
      </c>
      <c r="O1197" s="6" t="s">
        <v>120</v>
      </c>
      <c r="P1197" s="6" t="s">
        <v>61</v>
      </c>
      <c r="Q1197" s="7" t="b">
        <v>1</v>
      </c>
      <c r="R1197" s="7" t="b">
        <v>1</v>
      </c>
      <c r="S1197" s="7" t="s">
        <v>19</v>
      </c>
      <c r="T1197" s="7" t="b">
        <v>1</v>
      </c>
      <c r="U1197" s="11">
        <v>64</v>
      </c>
      <c r="V1197" s="11" t="s">
        <v>42</v>
      </c>
      <c r="W1197" s="12">
        <v>1.55</v>
      </c>
      <c r="X1197" s="12">
        <f t="shared" si="219"/>
        <v>1.3</v>
      </c>
      <c r="Y1197" s="13"/>
      <c r="Z1197" s="7">
        <f t="shared" si="222"/>
        <v>10</v>
      </c>
      <c r="AA1197">
        <f t="shared" si="223"/>
        <v>10</v>
      </c>
      <c r="AB1197">
        <f t="shared" si="224"/>
        <v>10</v>
      </c>
      <c r="AC1197">
        <f t="shared" si="225"/>
        <v>5</v>
      </c>
      <c r="AD1197" s="7">
        <f t="shared" si="226"/>
        <v>85</v>
      </c>
      <c r="AE1197" s="7" t="str">
        <f t="shared" si="227"/>
        <v>HT Under 1.5 Goals</v>
      </c>
      <c r="AF1197" s="14"/>
      <c r="AG1197" s="14" t="str">
        <f t="shared" si="228"/>
        <v>HT Under 1.5 Goals</v>
      </c>
      <c r="AH1197" s="14" t="str">
        <f t="shared" si="229"/>
        <v>WON</v>
      </c>
      <c r="AI1197" s="14"/>
      <c r="AJ1197" s="14" t="str">
        <f t="shared" si="220"/>
        <v>WON</v>
      </c>
      <c r="AL1197" s="7" t="str">
        <f t="shared" si="230"/>
        <v>Prime</v>
      </c>
      <c r="AM1197" s="21">
        <f t="shared" si="221"/>
        <v>83.362499999999997</v>
      </c>
    </row>
    <row r="1198" spans="3:39">
      <c r="D1198" s="10" t="s">
        <v>397</v>
      </c>
      <c r="E1198" s="6" t="s">
        <v>164</v>
      </c>
      <c r="F1198" s="10" t="s">
        <v>693</v>
      </c>
      <c r="G1198" s="7" t="s">
        <v>4</v>
      </c>
      <c r="H1198" s="10" t="s">
        <v>399</v>
      </c>
      <c r="I1198" s="7">
        <v>38</v>
      </c>
      <c r="J1198" s="7">
        <v>45</v>
      </c>
      <c r="K1198" s="7">
        <v>17</v>
      </c>
      <c r="L1198" s="7" t="s">
        <v>16</v>
      </c>
      <c r="M1198" s="7">
        <v>1</v>
      </c>
      <c r="N1198" s="7">
        <v>21</v>
      </c>
      <c r="O1198" s="6" t="s">
        <v>75</v>
      </c>
      <c r="P1198" s="6" t="s">
        <v>302</v>
      </c>
      <c r="Q1198" s="7">
        <v>45</v>
      </c>
      <c r="R1198" s="7" t="b">
        <v>1</v>
      </c>
      <c r="S1198" s="7" t="s">
        <v>19</v>
      </c>
      <c r="T1198" s="7" t="s">
        <v>19</v>
      </c>
      <c r="U1198" s="11">
        <v>34</v>
      </c>
      <c r="V1198" s="11" t="s">
        <v>48</v>
      </c>
      <c r="W1198" s="12">
        <v>1.5</v>
      </c>
      <c r="X1198" s="12">
        <f t="shared" si="219"/>
        <v>1.3</v>
      </c>
      <c r="Y1198" s="13"/>
      <c r="Z1198" s="7">
        <f t="shared" si="222"/>
        <v>0</v>
      </c>
      <c r="AA1198">
        <f t="shared" si="223"/>
        <v>0</v>
      </c>
      <c r="AB1198">
        <f t="shared" si="224"/>
        <v>0</v>
      </c>
      <c r="AC1198">
        <f t="shared" si="225"/>
        <v>0</v>
      </c>
      <c r="AD1198" s="7">
        <f t="shared" si="226"/>
        <v>50</v>
      </c>
      <c r="AE1198" s="7" t="str">
        <f t="shared" si="227"/>
        <v>HT Over 0.5 Goals</v>
      </c>
      <c r="AF1198" s="14"/>
      <c r="AG1198" s="14" t="str">
        <f t="shared" si="228"/>
        <v>HT Over 0.5 Goals</v>
      </c>
      <c r="AH1198" s="14" t="str">
        <f t="shared" si="229"/>
        <v>WON</v>
      </c>
      <c r="AI1198" s="14"/>
      <c r="AJ1198" s="14" t="str">
        <f t="shared" si="220"/>
        <v>WON</v>
      </c>
      <c r="AL1198" s="7" t="str">
        <f t="shared" si="230"/>
        <v>…</v>
      </c>
      <c r="AM1198" s="21">
        <f t="shared" si="221"/>
        <v>40</v>
      </c>
    </row>
    <row r="1199" spans="3:39">
      <c r="D1199" s="10" t="s">
        <v>234</v>
      </c>
      <c r="E1199" s="6" t="s">
        <v>167</v>
      </c>
      <c r="F1199" s="10" t="s">
        <v>1194</v>
      </c>
      <c r="G1199" s="7" t="s">
        <v>4</v>
      </c>
      <c r="H1199" s="10" t="s">
        <v>584</v>
      </c>
      <c r="I1199" s="7">
        <v>19</v>
      </c>
      <c r="J1199" s="7">
        <v>49</v>
      </c>
      <c r="K1199" s="7">
        <v>32</v>
      </c>
      <c r="L1199" s="7" t="s">
        <v>16</v>
      </c>
      <c r="M1199" s="7">
        <v>2</v>
      </c>
      <c r="N1199" s="7">
        <v>13</v>
      </c>
      <c r="O1199" s="6" t="s">
        <v>47</v>
      </c>
      <c r="P1199" s="6" t="s">
        <v>75</v>
      </c>
      <c r="Q1199" s="7">
        <v>49</v>
      </c>
      <c r="R1199" s="7" t="b">
        <v>1</v>
      </c>
      <c r="S1199" s="7" t="s">
        <v>19</v>
      </c>
      <c r="T1199" s="7" t="s">
        <v>19</v>
      </c>
      <c r="U1199" s="11">
        <v>46</v>
      </c>
      <c r="V1199" s="11" t="s">
        <v>48</v>
      </c>
      <c r="W1199" s="12">
        <v>1.75</v>
      </c>
      <c r="X1199" s="12">
        <f t="shared" si="219"/>
        <v>1.4</v>
      </c>
      <c r="Y1199" s="13"/>
      <c r="Z1199" s="7">
        <f t="shared" si="222"/>
        <v>0</v>
      </c>
      <c r="AA1199">
        <f t="shared" si="223"/>
        <v>5</v>
      </c>
      <c r="AB1199">
        <f t="shared" si="224"/>
        <v>0</v>
      </c>
      <c r="AC1199">
        <f t="shared" si="225"/>
        <v>0</v>
      </c>
      <c r="AD1199" s="7">
        <f t="shared" si="226"/>
        <v>55</v>
      </c>
      <c r="AE1199" s="7" t="str">
        <f t="shared" si="227"/>
        <v>HT Over 0.5 Goals</v>
      </c>
      <c r="AF1199" s="14"/>
      <c r="AG1199" s="14" t="str">
        <f t="shared" si="228"/>
        <v>HT Under 1.5 Goals</v>
      </c>
      <c r="AH1199" s="14" t="str">
        <f t="shared" si="229"/>
        <v>WON</v>
      </c>
      <c r="AI1199" s="14"/>
      <c r="AJ1199" s="14" t="str">
        <f t="shared" si="220"/>
        <v>WON</v>
      </c>
      <c r="AL1199" s="7" t="str">
        <f t="shared" si="230"/>
        <v>…</v>
      </c>
      <c r="AM1199" s="21">
        <f t="shared" si="221"/>
        <v>42</v>
      </c>
    </row>
    <row r="1200" spans="3:39">
      <c r="F1200" s="10"/>
      <c r="G1200" s="7"/>
      <c r="H1200" s="10"/>
      <c r="I1200" s="7"/>
      <c r="J1200" s="7"/>
      <c r="K1200" s="7"/>
      <c r="L1200" s="7"/>
      <c r="M1200" s="7"/>
      <c r="N1200" s="7"/>
      <c r="O1200" s="6"/>
      <c r="P1200" s="6"/>
      <c r="Q1200" s="7"/>
      <c r="R1200" s="7"/>
      <c r="S1200" s="7"/>
      <c r="T1200" s="7"/>
      <c r="U1200" s="11"/>
      <c r="V1200" s="11"/>
      <c r="W1200" s="12"/>
      <c r="X1200" s="12">
        <f t="shared" si="219"/>
        <v>1.25</v>
      </c>
      <c r="Y1200" s="13"/>
      <c r="Z1200" s="7">
        <f t="shared" si="222"/>
        <v>0</v>
      </c>
      <c r="AA1200">
        <f t="shared" si="223"/>
        <v>10</v>
      </c>
      <c r="AB1200">
        <f t="shared" si="224"/>
        <v>0</v>
      </c>
      <c r="AC1200">
        <f t="shared" si="225"/>
        <v>0</v>
      </c>
      <c r="AD1200" s="7">
        <f t="shared" si="226"/>
        <v>60</v>
      </c>
      <c r="AE1200" s="7" t="str">
        <f t="shared" si="227"/>
        <v>HT Under 1.5 Goals</v>
      </c>
      <c r="AF1200" s="14"/>
      <c r="AG1200" s="14" t="str">
        <f t="shared" si="228"/>
        <v>HT Over 0.5 Goals</v>
      </c>
      <c r="AH1200" s="14" t="str">
        <f t="shared" si="229"/>
        <v>LOST</v>
      </c>
      <c r="AI1200" s="14"/>
      <c r="AJ1200" s="14" t="str">
        <f t="shared" si="220"/>
        <v>LOST</v>
      </c>
      <c r="AL1200" s="7" t="str">
        <f t="shared" si="230"/>
        <v>…</v>
      </c>
      <c r="AM1200" s="21">
        <f t="shared" si="221"/>
        <v>55</v>
      </c>
    </row>
    <row r="1201" spans="3:39">
      <c r="C1201" s="2" t="s">
        <v>1313</v>
      </c>
      <c r="F1201" s="10"/>
      <c r="G1201" s="7"/>
      <c r="H1201" s="10"/>
      <c r="I1201" s="7"/>
      <c r="J1201" s="7"/>
      <c r="K1201" s="7"/>
      <c r="L1201" s="7"/>
      <c r="M1201" s="7"/>
      <c r="N1201" s="7"/>
      <c r="O1201" s="6"/>
      <c r="P1201" s="6"/>
      <c r="Q1201" s="7"/>
      <c r="R1201" s="7"/>
      <c r="S1201" s="7"/>
      <c r="T1201" s="7"/>
      <c r="U1201" s="11"/>
      <c r="V1201" s="11"/>
      <c r="W1201" s="12"/>
      <c r="X1201" s="12">
        <f t="shared" si="219"/>
        <v>1.25</v>
      </c>
      <c r="Y1201" s="13"/>
      <c r="Z1201" s="7">
        <f t="shared" si="222"/>
        <v>0</v>
      </c>
      <c r="AA1201">
        <f t="shared" si="223"/>
        <v>10</v>
      </c>
      <c r="AB1201">
        <f t="shared" si="224"/>
        <v>0</v>
      </c>
      <c r="AC1201">
        <f t="shared" si="225"/>
        <v>0</v>
      </c>
      <c r="AD1201" s="7">
        <f t="shared" si="226"/>
        <v>60</v>
      </c>
      <c r="AE1201" s="7" t="str">
        <f t="shared" si="227"/>
        <v>HT Under 1.5 Goals</v>
      </c>
      <c r="AF1201" s="14"/>
      <c r="AG1201" s="14" t="str">
        <f t="shared" si="228"/>
        <v>HT Over 0.5 Goals</v>
      </c>
      <c r="AH1201" s="14" t="str">
        <f t="shared" si="229"/>
        <v>LOST</v>
      </c>
      <c r="AI1201" s="14"/>
      <c r="AJ1201" s="14" t="str">
        <f t="shared" si="220"/>
        <v>LOST</v>
      </c>
      <c r="AL1201" s="7" t="str">
        <f t="shared" si="230"/>
        <v>…</v>
      </c>
      <c r="AM1201" s="21">
        <f t="shared" si="221"/>
        <v>55</v>
      </c>
    </row>
    <row r="1202" spans="3:39">
      <c r="C1202" t="s">
        <v>11</v>
      </c>
      <c r="D1202" s="10" t="s">
        <v>308</v>
      </c>
      <c r="E1202" s="6" t="s">
        <v>63</v>
      </c>
      <c r="F1202" s="10" t="s">
        <v>309</v>
      </c>
      <c r="G1202" s="7" t="s">
        <v>4</v>
      </c>
      <c r="H1202" s="10" t="s">
        <v>1314</v>
      </c>
      <c r="I1202" s="7">
        <v>20</v>
      </c>
      <c r="J1202" s="7">
        <v>58</v>
      </c>
      <c r="K1202" s="7">
        <v>22</v>
      </c>
      <c r="L1202" s="7" t="s">
        <v>16</v>
      </c>
      <c r="M1202" s="7">
        <v>1</v>
      </c>
      <c r="N1202" s="7">
        <v>2</v>
      </c>
      <c r="O1202" s="6" t="s">
        <v>24</v>
      </c>
      <c r="P1202" s="6" t="s">
        <v>24</v>
      </c>
      <c r="Q1202" s="7" t="b">
        <v>1</v>
      </c>
      <c r="R1202" s="7" t="b">
        <v>1</v>
      </c>
      <c r="S1202" s="7" t="s">
        <v>19</v>
      </c>
      <c r="T1202" s="7" t="b">
        <v>1</v>
      </c>
      <c r="U1202" s="11">
        <v>33</v>
      </c>
      <c r="V1202" s="11" t="s">
        <v>42</v>
      </c>
      <c r="W1202" s="12">
        <v>1.6</v>
      </c>
      <c r="X1202" s="12">
        <f t="shared" si="219"/>
        <v>1.3</v>
      </c>
      <c r="Y1202" s="13"/>
      <c r="Z1202" s="7">
        <f t="shared" si="222"/>
        <v>10</v>
      </c>
      <c r="AA1202">
        <f t="shared" si="223"/>
        <v>10</v>
      </c>
      <c r="AB1202">
        <f t="shared" si="224"/>
        <v>0</v>
      </c>
      <c r="AC1202">
        <f t="shared" si="225"/>
        <v>5</v>
      </c>
      <c r="AD1202" s="7">
        <f t="shared" si="226"/>
        <v>75</v>
      </c>
      <c r="AE1202" s="7" t="str">
        <f t="shared" si="227"/>
        <v>HT Under 1.5 Goals</v>
      </c>
      <c r="AF1202" s="14"/>
      <c r="AG1202" s="14" t="str">
        <f t="shared" si="228"/>
        <v>HT Under 1.5 Goals</v>
      </c>
      <c r="AH1202" s="14" t="str">
        <f t="shared" si="229"/>
        <v>WON</v>
      </c>
      <c r="AI1202" s="14"/>
      <c r="AJ1202" s="14" t="str">
        <f t="shared" si="220"/>
        <v>WON</v>
      </c>
      <c r="AL1202" s="7" t="str">
        <f t="shared" si="230"/>
        <v>Prime</v>
      </c>
      <c r="AM1202" s="21">
        <f t="shared" si="221"/>
        <v>71.125</v>
      </c>
    </row>
    <row r="1203" spans="3:39">
      <c r="D1203" s="10" t="s">
        <v>1315</v>
      </c>
      <c r="E1203" s="6" t="s">
        <v>93</v>
      </c>
      <c r="F1203" s="10" t="s">
        <v>1316</v>
      </c>
      <c r="G1203" s="7" t="s">
        <v>4</v>
      </c>
      <c r="H1203" s="10" t="s">
        <v>1317</v>
      </c>
      <c r="I1203" s="7">
        <v>11</v>
      </c>
      <c r="J1203" s="7">
        <v>70</v>
      </c>
      <c r="K1203" s="7">
        <v>19</v>
      </c>
      <c r="L1203" s="7" t="s">
        <v>16</v>
      </c>
      <c r="M1203" s="7">
        <v>2</v>
      </c>
      <c r="N1203" s="7">
        <v>8</v>
      </c>
      <c r="O1203" s="6" t="s">
        <v>47</v>
      </c>
      <c r="P1203" s="6" t="s">
        <v>303</v>
      </c>
      <c r="Q1203" s="7" t="b">
        <v>1</v>
      </c>
      <c r="R1203" s="7" t="b">
        <v>1</v>
      </c>
      <c r="S1203" s="7" t="s">
        <v>19</v>
      </c>
      <c r="T1203" s="7" t="s">
        <v>19</v>
      </c>
      <c r="U1203" s="11">
        <v>42</v>
      </c>
      <c r="V1203" s="11" t="s">
        <v>42</v>
      </c>
      <c r="W1203" s="12">
        <v>1.6</v>
      </c>
      <c r="X1203" s="12">
        <f t="shared" si="219"/>
        <v>1.3</v>
      </c>
      <c r="Y1203" s="13"/>
      <c r="Z1203" s="7">
        <f t="shared" si="222"/>
        <v>10</v>
      </c>
      <c r="AA1203">
        <f t="shared" si="223"/>
        <v>5</v>
      </c>
      <c r="AB1203">
        <f t="shared" si="224"/>
        <v>0</v>
      </c>
      <c r="AC1203">
        <f t="shared" si="225"/>
        <v>5</v>
      </c>
      <c r="AD1203" s="7">
        <f t="shared" si="226"/>
        <v>70</v>
      </c>
      <c r="AE1203" s="7" t="str">
        <f t="shared" si="227"/>
        <v>HT Under 1.5 Goals</v>
      </c>
      <c r="AF1203" s="14"/>
      <c r="AG1203" s="14" t="str">
        <f t="shared" si="228"/>
        <v>HT Under 1.5 Goals</v>
      </c>
      <c r="AH1203" s="14" t="str">
        <f t="shared" si="229"/>
        <v>WON</v>
      </c>
      <c r="AI1203" s="14"/>
      <c r="AJ1203" s="14" t="str">
        <f t="shared" si="220"/>
        <v>WON</v>
      </c>
      <c r="AL1203" s="7" t="str">
        <f t="shared" si="230"/>
        <v>…</v>
      </c>
      <c r="AM1203" s="21">
        <f t="shared" si="221"/>
        <v>68.875</v>
      </c>
    </row>
    <row r="1204" spans="3:39">
      <c r="D1204" s="10" t="s">
        <v>409</v>
      </c>
      <c r="E1204" s="6" t="s">
        <v>115</v>
      </c>
      <c r="F1204" s="10" t="s">
        <v>784</v>
      </c>
      <c r="G1204" s="7" t="s">
        <v>4</v>
      </c>
      <c r="H1204" s="10" t="s">
        <v>786</v>
      </c>
      <c r="I1204" s="7">
        <v>24</v>
      </c>
      <c r="J1204" s="7">
        <v>55</v>
      </c>
      <c r="K1204" s="7">
        <v>21</v>
      </c>
      <c r="L1204" s="7" t="s">
        <v>16</v>
      </c>
      <c r="M1204" s="7" t="s">
        <v>16</v>
      </c>
      <c r="N1204" s="7">
        <v>3</v>
      </c>
      <c r="O1204" s="6" t="s">
        <v>120</v>
      </c>
      <c r="P1204" s="6" t="s">
        <v>96</v>
      </c>
      <c r="Q1204" s="7" t="b">
        <v>1</v>
      </c>
      <c r="R1204" s="7" t="b">
        <v>1</v>
      </c>
      <c r="S1204" s="7" t="b">
        <v>1</v>
      </c>
      <c r="T1204" s="7" t="b">
        <v>1</v>
      </c>
      <c r="U1204" s="11">
        <v>60</v>
      </c>
      <c r="V1204" s="11" t="s">
        <v>20</v>
      </c>
      <c r="W1204" s="12">
        <v>1.5</v>
      </c>
      <c r="X1204" s="12">
        <f t="shared" si="219"/>
        <v>1.3</v>
      </c>
      <c r="Y1204" s="13"/>
      <c r="Z1204" s="7">
        <f t="shared" si="222"/>
        <v>10</v>
      </c>
      <c r="AA1204">
        <f t="shared" si="223"/>
        <v>10</v>
      </c>
      <c r="AB1204">
        <f t="shared" si="224"/>
        <v>5</v>
      </c>
      <c r="AC1204">
        <f t="shared" si="225"/>
        <v>10</v>
      </c>
      <c r="AD1204" s="7">
        <f t="shared" si="226"/>
        <v>85</v>
      </c>
      <c r="AE1204" s="7" t="str">
        <f t="shared" si="227"/>
        <v>HT Under 1.5 Goals</v>
      </c>
      <c r="AF1204" s="14"/>
      <c r="AG1204" s="14" t="str">
        <f t="shared" si="228"/>
        <v>HT Under 1.5 Goals</v>
      </c>
      <c r="AH1204" s="14" t="str">
        <f t="shared" si="229"/>
        <v>WON</v>
      </c>
      <c r="AI1204" s="14"/>
      <c r="AJ1204" s="14" t="str">
        <f t="shared" si="220"/>
        <v>WON</v>
      </c>
      <c r="AL1204" s="7" t="str">
        <f t="shared" si="230"/>
        <v>…</v>
      </c>
      <c r="AM1204" s="21">
        <f t="shared" si="221"/>
        <v>86.1875</v>
      </c>
    </row>
    <row r="1205" spans="3:39">
      <c r="C1205" t="s">
        <v>11</v>
      </c>
      <c r="D1205" s="10" t="s">
        <v>1232</v>
      </c>
      <c r="E1205" s="6" t="s">
        <v>115</v>
      </c>
      <c r="F1205" s="10" t="s">
        <v>1318</v>
      </c>
      <c r="G1205" s="7" t="s">
        <v>4</v>
      </c>
      <c r="H1205" s="10" t="s">
        <v>1234</v>
      </c>
      <c r="I1205" s="7">
        <v>24</v>
      </c>
      <c r="J1205" s="7">
        <v>58</v>
      </c>
      <c r="K1205" s="7">
        <v>18</v>
      </c>
      <c r="L1205" s="7" t="s">
        <v>16</v>
      </c>
      <c r="M1205" s="7" t="s">
        <v>16</v>
      </c>
      <c r="N1205" s="7">
        <v>6</v>
      </c>
      <c r="O1205" s="6" t="s">
        <v>120</v>
      </c>
      <c r="P1205" s="6" t="s">
        <v>61</v>
      </c>
      <c r="Q1205" s="7" t="b">
        <v>1</v>
      </c>
      <c r="R1205" s="7" t="b">
        <v>1</v>
      </c>
      <c r="S1205" s="7" t="b">
        <v>1</v>
      </c>
      <c r="T1205" s="7" t="b">
        <v>1</v>
      </c>
      <c r="U1205" s="11">
        <v>52</v>
      </c>
      <c r="V1205" s="11" t="s">
        <v>42</v>
      </c>
      <c r="W1205" s="12">
        <v>1.5</v>
      </c>
      <c r="X1205" s="12">
        <f t="shared" si="219"/>
        <v>1.3</v>
      </c>
      <c r="Y1205" s="13"/>
      <c r="Z1205" s="7">
        <f t="shared" si="222"/>
        <v>10</v>
      </c>
      <c r="AA1205">
        <f t="shared" si="223"/>
        <v>10</v>
      </c>
      <c r="AB1205">
        <f t="shared" si="224"/>
        <v>5</v>
      </c>
      <c r="AC1205">
        <f t="shared" si="225"/>
        <v>5</v>
      </c>
      <c r="AD1205" s="7">
        <f t="shared" si="226"/>
        <v>80</v>
      </c>
      <c r="AE1205" s="7" t="str">
        <f t="shared" si="227"/>
        <v>HT Under 1.5 Goals</v>
      </c>
      <c r="AF1205" s="14"/>
      <c r="AG1205" s="14" t="str">
        <f t="shared" si="228"/>
        <v>HT Under 1.5 Goals</v>
      </c>
      <c r="AH1205" s="14" t="str">
        <f t="shared" si="229"/>
        <v>WON</v>
      </c>
      <c r="AI1205" s="14"/>
      <c r="AJ1205" s="14" t="str">
        <f t="shared" si="220"/>
        <v>WON</v>
      </c>
      <c r="AL1205" s="7" t="str">
        <f t="shared" si="230"/>
        <v>Prime</v>
      </c>
      <c r="AM1205" s="21">
        <f t="shared" si="221"/>
        <v>82.525000000000006</v>
      </c>
    </row>
    <row r="1206" spans="3:39">
      <c r="D1206" s="10" t="s">
        <v>1315</v>
      </c>
      <c r="E1206" s="6" t="s">
        <v>115</v>
      </c>
      <c r="F1206" s="10" t="s">
        <v>1319</v>
      </c>
      <c r="G1206" s="7" t="s">
        <v>4</v>
      </c>
      <c r="H1206" s="10" t="s">
        <v>1320</v>
      </c>
      <c r="I1206" s="7">
        <v>11</v>
      </c>
      <c r="J1206" s="7">
        <v>44</v>
      </c>
      <c r="K1206" s="7">
        <v>46</v>
      </c>
      <c r="L1206" s="7">
        <v>2</v>
      </c>
      <c r="M1206" s="7">
        <v>2</v>
      </c>
      <c r="N1206" s="7">
        <v>35</v>
      </c>
      <c r="O1206" s="6" t="s">
        <v>61</v>
      </c>
      <c r="P1206" s="6" t="s">
        <v>61</v>
      </c>
      <c r="Q1206" s="7">
        <v>44</v>
      </c>
      <c r="R1206" s="7" t="b">
        <v>0</v>
      </c>
      <c r="S1206" s="7" t="s">
        <v>19</v>
      </c>
      <c r="T1206" s="7" t="s">
        <v>19</v>
      </c>
      <c r="U1206" s="11">
        <v>50</v>
      </c>
      <c r="V1206" s="11" t="s">
        <v>42</v>
      </c>
      <c r="W1206" s="12">
        <v>1.6</v>
      </c>
      <c r="X1206" s="12">
        <f t="shared" si="219"/>
        <v>1.3</v>
      </c>
      <c r="Y1206" s="13"/>
      <c r="Z1206" s="7">
        <f t="shared" si="222"/>
        <v>0</v>
      </c>
      <c r="AA1206">
        <f t="shared" si="223"/>
        <v>0</v>
      </c>
      <c r="AB1206">
        <f t="shared" si="224"/>
        <v>5</v>
      </c>
      <c r="AC1206">
        <f t="shared" si="225"/>
        <v>5</v>
      </c>
      <c r="AD1206" s="7">
        <f t="shared" si="226"/>
        <v>60</v>
      </c>
      <c r="AE1206" s="7" t="str">
        <f t="shared" si="227"/>
        <v>HT Under 1.5 Goals</v>
      </c>
      <c r="AF1206" s="14"/>
      <c r="AG1206" s="14" t="str">
        <f t="shared" si="228"/>
        <v>HT Over 0.5 Goals</v>
      </c>
      <c r="AH1206" s="14" t="str">
        <f t="shared" si="229"/>
        <v>LOST</v>
      </c>
      <c r="AI1206" s="14"/>
      <c r="AJ1206" s="14" t="str">
        <f t="shared" si="220"/>
        <v>LOST</v>
      </c>
      <c r="AL1206" s="7" t="str">
        <f t="shared" si="230"/>
        <v>…</v>
      </c>
      <c r="AM1206" s="21">
        <f t="shared" si="221"/>
        <v>50</v>
      </c>
    </row>
    <row r="1207" spans="3:39">
      <c r="D1207" s="10" t="s">
        <v>409</v>
      </c>
      <c r="E1207" s="6" t="s">
        <v>240</v>
      </c>
      <c r="F1207" s="10" t="s">
        <v>589</v>
      </c>
      <c r="G1207" s="7" t="s">
        <v>4</v>
      </c>
      <c r="H1207" s="10" t="s">
        <v>788</v>
      </c>
      <c r="I1207" s="7">
        <v>26</v>
      </c>
      <c r="J1207" s="7">
        <v>45</v>
      </c>
      <c r="K1207" s="7">
        <v>29</v>
      </c>
      <c r="L1207" s="7" t="s">
        <v>16</v>
      </c>
      <c r="M1207" s="7" t="s">
        <v>16</v>
      </c>
      <c r="N1207" s="7">
        <v>3</v>
      </c>
      <c r="O1207" s="6" t="s">
        <v>47</v>
      </c>
      <c r="P1207" s="6" t="s">
        <v>69</v>
      </c>
      <c r="Q1207" s="7">
        <v>45</v>
      </c>
      <c r="R1207" s="7" t="b">
        <v>1</v>
      </c>
      <c r="S1207" s="7" t="b">
        <v>1</v>
      </c>
      <c r="T1207" s="7" t="b">
        <v>1</v>
      </c>
      <c r="U1207" s="11">
        <v>42</v>
      </c>
      <c r="V1207" s="11" t="s">
        <v>20</v>
      </c>
      <c r="W1207" s="12">
        <v>1.55</v>
      </c>
      <c r="X1207" s="12">
        <f t="shared" si="219"/>
        <v>1.3</v>
      </c>
      <c r="Y1207" s="13"/>
      <c r="Z1207" s="7">
        <f t="shared" si="222"/>
        <v>0</v>
      </c>
      <c r="AA1207">
        <f t="shared" si="223"/>
        <v>10</v>
      </c>
      <c r="AB1207">
        <f t="shared" si="224"/>
        <v>0</v>
      </c>
      <c r="AC1207">
        <f t="shared" si="225"/>
        <v>10</v>
      </c>
      <c r="AD1207" s="7">
        <f t="shared" si="226"/>
        <v>70</v>
      </c>
      <c r="AE1207" s="7" t="str">
        <f t="shared" si="227"/>
        <v>HT Under 1.5 Goals</v>
      </c>
      <c r="AF1207" s="14"/>
      <c r="AG1207" s="14" t="str">
        <f t="shared" si="228"/>
        <v>HT Under 1.5 Goals</v>
      </c>
      <c r="AH1207" s="14" t="str">
        <f t="shared" si="229"/>
        <v>WON</v>
      </c>
      <c r="AI1207" s="14"/>
      <c r="AJ1207" s="14" t="str">
        <f t="shared" si="220"/>
        <v>WON</v>
      </c>
      <c r="AL1207" s="7" t="str">
        <f t="shared" si="230"/>
        <v>…</v>
      </c>
      <c r="AM1207" s="21">
        <f t="shared" si="221"/>
        <v>57</v>
      </c>
    </row>
    <row r="1208" spans="3:39">
      <c r="C1208" t="s">
        <v>11</v>
      </c>
      <c r="D1208" s="10" t="s">
        <v>124</v>
      </c>
      <c r="E1208" s="6" t="s">
        <v>240</v>
      </c>
      <c r="F1208" s="10" t="s">
        <v>253</v>
      </c>
      <c r="G1208" s="7" t="s">
        <v>4</v>
      </c>
      <c r="H1208" s="10" t="s">
        <v>125</v>
      </c>
      <c r="I1208" s="7">
        <v>27</v>
      </c>
      <c r="J1208" s="7">
        <v>43</v>
      </c>
      <c r="K1208" s="7">
        <v>30</v>
      </c>
      <c r="L1208" s="7" t="s">
        <v>16</v>
      </c>
      <c r="M1208" s="7" t="s">
        <v>16</v>
      </c>
      <c r="N1208" s="7">
        <v>3</v>
      </c>
      <c r="O1208" s="6" t="s">
        <v>69</v>
      </c>
      <c r="P1208" s="6" t="s">
        <v>69</v>
      </c>
      <c r="Q1208" s="7">
        <v>43</v>
      </c>
      <c r="R1208" s="7" t="b">
        <v>1</v>
      </c>
      <c r="S1208" s="7" t="b">
        <v>1</v>
      </c>
      <c r="T1208" s="7" t="b">
        <v>1</v>
      </c>
      <c r="U1208" s="11">
        <v>40</v>
      </c>
      <c r="V1208" s="11" t="s">
        <v>42</v>
      </c>
      <c r="W1208" s="12">
        <v>1.5</v>
      </c>
      <c r="X1208" s="12">
        <f t="shared" si="219"/>
        <v>1.3</v>
      </c>
      <c r="Y1208" s="13"/>
      <c r="Z1208" s="7">
        <f t="shared" si="222"/>
        <v>0</v>
      </c>
      <c r="AA1208">
        <f t="shared" si="223"/>
        <v>10</v>
      </c>
      <c r="AB1208">
        <f t="shared" si="224"/>
        <v>0</v>
      </c>
      <c r="AC1208">
        <f t="shared" si="225"/>
        <v>5</v>
      </c>
      <c r="AD1208" s="7">
        <f t="shared" si="226"/>
        <v>65</v>
      </c>
      <c r="AE1208" s="7" t="str">
        <f t="shared" si="227"/>
        <v>HT Under 1.5 Goals</v>
      </c>
      <c r="AF1208" s="14"/>
      <c r="AG1208" s="14" t="str">
        <f t="shared" si="228"/>
        <v>HT Over 0.5 Goals</v>
      </c>
      <c r="AH1208" s="14" t="str">
        <f t="shared" si="229"/>
        <v>LOST</v>
      </c>
      <c r="AI1208" s="14"/>
      <c r="AJ1208" s="14" t="str">
        <f t="shared" si="220"/>
        <v>LOST</v>
      </c>
      <c r="AL1208" s="7" t="str">
        <f t="shared" si="230"/>
        <v>…</v>
      </c>
      <c r="AM1208" s="21">
        <f t="shared" si="221"/>
        <v>57</v>
      </c>
    </row>
    <row r="1209" spans="3:39">
      <c r="C1209" t="s">
        <v>11</v>
      </c>
      <c r="D1209" s="10" t="s">
        <v>124</v>
      </c>
      <c r="E1209" s="6" t="s">
        <v>240</v>
      </c>
      <c r="F1209" s="10" t="s">
        <v>248</v>
      </c>
      <c r="G1209" s="7" t="s">
        <v>4</v>
      </c>
      <c r="H1209" s="10" t="s">
        <v>157</v>
      </c>
      <c r="I1209" s="7">
        <v>21</v>
      </c>
      <c r="J1209" s="7">
        <v>47</v>
      </c>
      <c r="K1209" s="7">
        <v>31</v>
      </c>
      <c r="L1209" s="7" t="s">
        <v>16</v>
      </c>
      <c r="M1209" s="7">
        <v>2</v>
      </c>
      <c r="N1209" s="7">
        <v>10</v>
      </c>
      <c r="O1209" s="6" t="s">
        <v>24</v>
      </c>
      <c r="P1209" s="6" t="s">
        <v>24</v>
      </c>
      <c r="Q1209" s="7">
        <v>47</v>
      </c>
      <c r="R1209" s="7" t="b">
        <v>1</v>
      </c>
      <c r="S1209" s="7" t="s">
        <v>19</v>
      </c>
      <c r="T1209" s="7" t="s">
        <v>19</v>
      </c>
      <c r="U1209" s="11">
        <v>49</v>
      </c>
      <c r="V1209" s="11" t="s">
        <v>48</v>
      </c>
      <c r="W1209" s="12">
        <v>1.45</v>
      </c>
      <c r="X1209" s="12">
        <f t="shared" si="219"/>
        <v>1.25</v>
      </c>
      <c r="Y1209" s="13"/>
      <c r="Z1209" s="7">
        <f t="shared" si="222"/>
        <v>0</v>
      </c>
      <c r="AA1209">
        <f t="shared" si="223"/>
        <v>5</v>
      </c>
      <c r="AB1209">
        <f t="shared" si="224"/>
        <v>5</v>
      </c>
      <c r="AC1209">
        <f t="shared" si="225"/>
        <v>0</v>
      </c>
      <c r="AD1209" s="7">
        <f t="shared" si="226"/>
        <v>60</v>
      </c>
      <c r="AE1209" s="7" t="str">
        <f t="shared" si="227"/>
        <v>HT Under 1.5 Goals</v>
      </c>
      <c r="AF1209" s="14"/>
      <c r="AG1209" s="14" t="str">
        <f t="shared" si="228"/>
        <v>HT Under 1.5 Goals</v>
      </c>
      <c r="AH1209" s="14" t="str">
        <f t="shared" si="229"/>
        <v>WON</v>
      </c>
      <c r="AI1209" s="14"/>
      <c r="AJ1209" s="14" t="str">
        <f t="shared" si="220"/>
        <v>WON</v>
      </c>
      <c r="AL1209" s="7" t="str">
        <f t="shared" si="230"/>
        <v>…</v>
      </c>
      <c r="AM1209" s="21">
        <f t="shared" si="221"/>
        <v>45</v>
      </c>
    </row>
    <row r="1210" spans="3:39">
      <c r="D1210" s="10" t="s">
        <v>397</v>
      </c>
      <c r="E1210" s="6" t="s">
        <v>135</v>
      </c>
      <c r="F1210" s="10" t="s">
        <v>1196</v>
      </c>
      <c r="G1210" s="7" t="s">
        <v>4</v>
      </c>
      <c r="H1210" s="10" t="s">
        <v>1125</v>
      </c>
      <c r="I1210" s="7">
        <v>16</v>
      </c>
      <c r="J1210" s="7">
        <v>50</v>
      </c>
      <c r="K1210" s="7">
        <v>34</v>
      </c>
      <c r="L1210" s="7" t="s">
        <v>16</v>
      </c>
      <c r="M1210" s="7">
        <v>2</v>
      </c>
      <c r="N1210" s="7">
        <v>18</v>
      </c>
      <c r="O1210" s="6" t="s">
        <v>299</v>
      </c>
      <c r="P1210" s="6" t="s">
        <v>1195</v>
      </c>
      <c r="Q1210" s="7">
        <v>50</v>
      </c>
      <c r="R1210" s="7" t="b">
        <v>1</v>
      </c>
      <c r="S1210" s="7" t="s">
        <v>19</v>
      </c>
      <c r="T1210" s="7" t="s">
        <v>19</v>
      </c>
      <c r="U1210" s="11">
        <v>47</v>
      </c>
      <c r="V1210" s="11" t="s">
        <v>48</v>
      </c>
      <c r="W1210" s="12">
        <v>1.75</v>
      </c>
      <c r="X1210" s="12">
        <f t="shared" si="219"/>
        <v>1.4</v>
      </c>
      <c r="Y1210" s="13"/>
      <c r="Z1210" s="7">
        <f t="shared" si="222"/>
        <v>0</v>
      </c>
      <c r="AA1210">
        <f t="shared" si="223"/>
        <v>0</v>
      </c>
      <c r="AB1210">
        <f t="shared" si="224"/>
        <v>0</v>
      </c>
      <c r="AC1210">
        <f t="shared" si="225"/>
        <v>0</v>
      </c>
      <c r="AD1210" s="7">
        <f t="shared" si="226"/>
        <v>50</v>
      </c>
      <c r="AE1210" s="7" t="str">
        <f t="shared" si="227"/>
        <v>HT Over 0.5 Goals</v>
      </c>
      <c r="AF1210" s="14"/>
      <c r="AG1210" s="14" t="str">
        <f t="shared" si="228"/>
        <v>HT Over 0.5 Goals</v>
      </c>
      <c r="AH1210" s="14" t="str">
        <f t="shared" si="229"/>
        <v>WON</v>
      </c>
      <c r="AI1210" s="14"/>
      <c r="AJ1210" s="14" t="str">
        <f t="shared" si="220"/>
        <v>WON</v>
      </c>
      <c r="AL1210" s="7" t="str">
        <f t="shared" si="230"/>
        <v>…</v>
      </c>
      <c r="AM1210" s="21">
        <f t="shared" si="221"/>
        <v>55.625</v>
      </c>
    </row>
    <row r="1211" spans="3:39">
      <c r="D1211" s="10" t="s">
        <v>409</v>
      </c>
      <c r="E1211" s="6" t="s">
        <v>152</v>
      </c>
      <c r="F1211" s="10" t="s">
        <v>789</v>
      </c>
      <c r="G1211" s="7" t="s">
        <v>4</v>
      </c>
      <c r="H1211" s="10" t="s">
        <v>411</v>
      </c>
      <c r="I1211" s="7">
        <v>15</v>
      </c>
      <c r="J1211" s="7">
        <v>63</v>
      </c>
      <c r="K1211" s="7">
        <v>22</v>
      </c>
      <c r="L1211" s="7" t="s">
        <v>16</v>
      </c>
      <c r="M1211" s="7" t="s">
        <v>16</v>
      </c>
      <c r="N1211" s="7">
        <v>7</v>
      </c>
      <c r="O1211" s="6" t="s">
        <v>47</v>
      </c>
      <c r="P1211" s="6" t="s">
        <v>69</v>
      </c>
      <c r="Q1211" s="7" t="b">
        <v>1</v>
      </c>
      <c r="R1211" s="7" t="b">
        <v>1</v>
      </c>
      <c r="S1211" s="7" t="b">
        <v>1</v>
      </c>
      <c r="T1211" s="7" t="s">
        <v>19</v>
      </c>
      <c r="U1211" s="11">
        <v>70</v>
      </c>
      <c r="V1211" s="11" t="s">
        <v>20</v>
      </c>
      <c r="W1211" s="12">
        <v>1.55</v>
      </c>
      <c r="X1211" s="12">
        <f t="shared" si="219"/>
        <v>1.3</v>
      </c>
      <c r="Y1211" s="13"/>
      <c r="Z1211" s="7">
        <f t="shared" si="222"/>
        <v>10</v>
      </c>
      <c r="AA1211">
        <f t="shared" si="223"/>
        <v>10</v>
      </c>
      <c r="AB1211">
        <f t="shared" si="224"/>
        <v>10</v>
      </c>
      <c r="AC1211">
        <f t="shared" si="225"/>
        <v>10</v>
      </c>
      <c r="AD1211" s="7">
        <f t="shared" si="226"/>
        <v>90</v>
      </c>
      <c r="AE1211" s="7" t="str">
        <f t="shared" si="227"/>
        <v>HT Under 1.5 Goals</v>
      </c>
      <c r="AF1211" s="14"/>
      <c r="AG1211" s="14" t="str">
        <f t="shared" si="228"/>
        <v>HT Under 1.5 Goals</v>
      </c>
      <c r="AH1211" s="14" t="str">
        <f t="shared" si="229"/>
        <v>WON</v>
      </c>
      <c r="AI1211" s="14"/>
      <c r="AJ1211" s="14" t="str">
        <f t="shared" si="220"/>
        <v>WON</v>
      </c>
      <c r="AL1211" s="7" t="str">
        <f t="shared" si="230"/>
        <v>…</v>
      </c>
      <c r="AM1211" s="21">
        <f t="shared" si="221"/>
        <v>86.6875</v>
      </c>
    </row>
    <row r="1212" spans="3:39">
      <c r="D1212" s="10" t="s">
        <v>678</v>
      </c>
      <c r="E1212" s="6" t="s">
        <v>164</v>
      </c>
      <c r="F1212" s="10" t="s">
        <v>1073</v>
      </c>
      <c r="G1212" s="7" t="s">
        <v>4</v>
      </c>
      <c r="H1212" s="10" t="s">
        <v>921</v>
      </c>
      <c r="I1212" s="7">
        <v>24</v>
      </c>
      <c r="J1212" s="7">
        <v>43</v>
      </c>
      <c r="K1212" s="7">
        <v>33</v>
      </c>
      <c r="L1212" s="7" t="s">
        <v>16</v>
      </c>
      <c r="M1212" s="7" t="s">
        <v>16</v>
      </c>
      <c r="N1212" s="7">
        <v>9</v>
      </c>
      <c r="O1212" s="6" t="s">
        <v>24</v>
      </c>
      <c r="P1212" s="6" t="s">
        <v>120</v>
      </c>
      <c r="Q1212" s="7">
        <v>43</v>
      </c>
      <c r="R1212" s="7" t="b">
        <v>1</v>
      </c>
      <c r="S1212" s="7" t="b">
        <v>1</v>
      </c>
      <c r="T1212" s="7" t="s">
        <v>19</v>
      </c>
      <c r="U1212" s="11">
        <v>37</v>
      </c>
      <c r="V1212" s="11" t="s">
        <v>48</v>
      </c>
      <c r="W1212" s="12">
        <v>1.6</v>
      </c>
      <c r="X1212" s="12">
        <f t="shared" si="219"/>
        <v>1.3</v>
      </c>
      <c r="Y1212" s="13"/>
      <c r="Z1212" s="7">
        <f t="shared" si="222"/>
        <v>0</v>
      </c>
      <c r="AA1212">
        <f t="shared" si="223"/>
        <v>5</v>
      </c>
      <c r="AB1212">
        <f t="shared" si="224"/>
        <v>0</v>
      </c>
      <c r="AC1212">
        <f t="shared" si="225"/>
        <v>0</v>
      </c>
      <c r="AD1212" s="7">
        <f t="shared" si="226"/>
        <v>55</v>
      </c>
      <c r="AE1212" s="7" t="str">
        <f t="shared" si="227"/>
        <v>HT Over 0.5 Goals</v>
      </c>
      <c r="AF1212" s="14"/>
      <c r="AG1212" s="14" t="str">
        <f t="shared" si="228"/>
        <v>HT Under 1.5 Goals</v>
      </c>
      <c r="AH1212" s="14" t="str">
        <f t="shared" si="229"/>
        <v>LOST</v>
      </c>
      <c r="AI1212" s="14"/>
      <c r="AJ1212" s="14" t="str">
        <f t="shared" si="220"/>
        <v>LOST</v>
      </c>
      <c r="AL1212" s="7" t="str">
        <f t="shared" si="230"/>
        <v>…</v>
      </c>
      <c r="AM1212" s="21">
        <f t="shared" si="221"/>
        <v>51</v>
      </c>
    </row>
    <row r="1213" spans="3:39">
      <c r="D1213" s="10" t="s">
        <v>678</v>
      </c>
      <c r="E1213" s="6" t="s">
        <v>164</v>
      </c>
      <c r="F1213" s="10" t="s">
        <v>679</v>
      </c>
      <c r="G1213" s="7" t="s">
        <v>4</v>
      </c>
      <c r="H1213" s="10" t="s">
        <v>1007</v>
      </c>
      <c r="I1213" s="7">
        <v>19</v>
      </c>
      <c r="J1213" s="7">
        <v>51</v>
      </c>
      <c r="K1213" s="7">
        <v>31</v>
      </c>
      <c r="L1213" s="7" t="s">
        <v>16</v>
      </c>
      <c r="M1213" s="7">
        <v>2</v>
      </c>
      <c r="N1213" s="7">
        <v>12</v>
      </c>
      <c r="O1213" s="6" t="s">
        <v>69</v>
      </c>
      <c r="P1213" s="6" t="s">
        <v>303</v>
      </c>
      <c r="Q1213" s="7">
        <v>51</v>
      </c>
      <c r="R1213" s="7" t="b">
        <v>1</v>
      </c>
      <c r="S1213" s="7" t="s">
        <v>19</v>
      </c>
      <c r="T1213" s="7" t="s">
        <v>19</v>
      </c>
      <c r="U1213" s="11">
        <v>43</v>
      </c>
      <c r="V1213" s="11" t="s">
        <v>48</v>
      </c>
      <c r="W1213" s="12">
        <v>1.6</v>
      </c>
      <c r="X1213" s="12">
        <f t="shared" si="219"/>
        <v>1.3</v>
      </c>
      <c r="Y1213" s="13"/>
      <c r="Z1213" s="7">
        <f t="shared" si="222"/>
        <v>0</v>
      </c>
      <c r="AA1213">
        <f t="shared" si="223"/>
        <v>5</v>
      </c>
      <c r="AB1213">
        <f t="shared" si="224"/>
        <v>0</v>
      </c>
      <c r="AC1213">
        <f t="shared" si="225"/>
        <v>0</v>
      </c>
      <c r="AD1213" s="7">
        <f t="shared" si="226"/>
        <v>55</v>
      </c>
      <c r="AE1213" s="7" t="str">
        <f t="shared" si="227"/>
        <v>HT Over 0.5 Goals</v>
      </c>
      <c r="AF1213" s="14"/>
      <c r="AG1213" s="14" t="str">
        <f t="shared" si="228"/>
        <v>HT Over 0.5 Goals</v>
      </c>
      <c r="AH1213" s="14" t="str">
        <f t="shared" si="229"/>
        <v>WON</v>
      </c>
      <c r="AI1213" s="14"/>
      <c r="AJ1213" s="14" t="str">
        <f t="shared" si="220"/>
        <v>WON</v>
      </c>
      <c r="AL1213" s="7" t="str">
        <f t="shared" si="230"/>
        <v>…</v>
      </c>
      <c r="AM1213" s="21">
        <f t="shared" si="221"/>
        <v>58.9375</v>
      </c>
    </row>
    <row r="1214" spans="3:39">
      <c r="D1214" s="10" t="s">
        <v>397</v>
      </c>
      <c r="E1214" s="6" t="s">
        <v>164</v>
      </c>
      <c r="F1214" s="10" t="s">
        <v>556</v>
      </c>
      <c r="G1214" s="7" t="s">
        <v>4</v>
      </c>
      <c r="H1214" s="10" t="s">
        <v>398</v>
      </c>
      <c r="I1214" s="7">
        <v>27</v>
      </c>
      <c r="J1214" s="7">
        <v>56</v>
      </c>
      <c r="K1214" s="7">
        <v>17</v>
      </c>
      <c r="L1214" s="7" t="s">
        <v>16</v>
      </c>
      <c r="M1214" s="7">
        <v>1</v>
      </c>
      <c r="N1214" s="7">
        <v>10</v>
      </c>
      <c r="O1214" s="6" t="s">
        <v>17</v>
      </c>
      <c r="P1214" s="6" t="s">
        <v>303</v>
      </c>
      <c r="Q1214" s="7" t="b">
        <v>1</v>
      </c>
      <c r="R1214" s="7" t="b">
        <v>1</v>
      </c>
      <c r="S1214" s="7" t="s">
        <v>19</v>
      </c>
      <c r="T1214" s="7" t="s">
        <v>19</v>
      </c>
      <c r="U1214" s="11">
        <v>42</v>
      </c>
      <c r="V1214" s="11" t="s">
        <v>48</v>
      </c>
      <c r="W1214" s="12">
        <v>1.6</v>
      </c>
      <c r="X1214" s="12">
        <f t="shared" si="219"/>
        <v>1.3</v>
      </c>
      <c r="Y1214" s="13"/>
      <c r="Z1214" s="7">
        <f t="shared" si="222"/>
        <v>10</v>
      </c>
      <c r="AA1214">
        <f t="shared" si="223"/>
        <v>5</v>
      </c>
      <c r="AB1214">
        <f t="shared" si="224"/>
        <v>0</v>
      </c>
      <c r="AC1214">
        <f t="shared" si="225"/>
        <v>0</v>
      </c>
      <c r="AD1214" s="7">
        <f t="shared" si="226"/>
        <v>65</v>
      </c>
      <c r="AE1214" s="7" t="str">
        <f t="shared" si="227"/>
        <v>HT Under 1.5 Goals</v>
      </c>
      <c r="AF1214" s="14"/>
      <c r="AG1214" s="14" t="str">
        <f t="shared" si="228"/>
        <v>HT Over 0.5 Goals</v>
      </c>
      <c r="AH1214" s="14" t="str">
        <f t="shared" si="229"/>
        <v>LOST</v>
      </c>
      <c r="AI1214" s="14"/>
      <c r="AJ1214" s="14" t="str">
        <f t="shared" si="220"/>
        <v>LOST</v>
      </c>
      <c r="AL1214" s="7" t="str">
        <f t="shared" si="230"/>
        <v>…</v>
      </c>
      <c r="AM1214" s="21">
        <f t="shared" si="221"/>
        <v>62.5</v>
      </c>
    </row>
    <row r="1215" spans="3:39">
      <c r="D1215" s="10" t="s">
        <v>611</v>
      </c>
      <c r="E1215" s="6" t="s">
        <v>167</v>
      </c>
      <c r="F1215" s="10" t="s">
        <v>613</v>
      </c>
      <c r="G1215" s="7" t="s">
        <v>4</v>
      </c>
      <c r="H1215" s="10" t="s">
        <v>615</v>
      </c>
      <c r="I1215" s="7">
        <v>34</v>
      </c>
      <c r="J1215" s="7">
        <v>46</v>
      </c>
      <c r="K1215" s="7">
        <v>20</v>
      </c>
      <c r="L1215" s="7" t="s">
        <v>16</v>
      </c>
      <c r="M1215" s="7">
        <v>1</v>
      </c>
      <c r="N1215" s="7">
        <v>14</v>
      </c>
      <c r="O1215" s="6" t="s">
        <v>47</v>
      </c>
      <c r="P1215" s="6" t="s">
        <v>33</v>
      </c>
      <c r="Q1215" s="7">
        <v>46</v>
      </c>
      <c r="R1215" s="7" t="b">
        <v>1</v>
      </c>
      <c r="S1215" s="7" t="s">
        <v>19</v>
      </c>
      <c r="T1215" s="7" t="s">
        <v>19</v>
      </c>
      <c r="U1215" s="11">
        <v>35</v>
      </c>
      <c r="V1215" s="11" t="s">
        <v>48</v>
      </c>
      <c r="W1215" s="12">
        <v>1.5</v>
      </c>
      <c r="X1215" s="12">
        <f t="shared" si="219"/>
        <v>1.3</v>
      </c>
      <c r="Y1215" s="13"/>
      <c r="Z1215" s="7">
        <f t="shared" si="222"/>
        <v>0</v>
      </c>
      <c r="AA1215">
        <f t="shared" si="223"/>
        <v>5</v>
      </c>
      <c r="AB1215">
        <f t="shared" si="224"/>
        <v>0</v>
      </c>
      <c r="AC1215">
        <f t="shared" si="225"/>
        <v>0</v>
      </c>
      <c r="AD1215" s="7">
        <f t="shared" si="226"/>
        <v>55</v>
      </c>
      <c r="AE1215" s="7" t="str">
        <f t="shared" si="227"/>
        <v>HT Over 0.5 Goals</v>
      </c>
      <c r="AF1215" s="14"/>
      <c r="AG1215" s="14" t="str">
        <f t="shared" si="228"/>
        <v>HT Under 1.5 Goals</v>
      </c>
      <c r="AH1215" s="14" t="str">
        <f t="shared" si="229"/>
        <v>WON</v>
      </c>
      <c r="AI1215" s="14"/>
      <c r="AJ1215" s="14" t="str">
        <f t="shared" si="220"/>
        <v>WON</v>
      </c>
      <c r="AL1215" s="7" t="str">
        <f t="shared" si="230"/>
        <v>…</v>
      </c>
      <c r="AM1215" s="21">
        <f t="shared" si="221"/>
        <v>41</v>
      </c>
    </row>
    <row r="1216" spans="3:39">
      <c r="D1216" s="10" t="s">
        <v>409</v>
      </c>
      <c r="E1216" s="6" t="s">
        <v>167</v>
      </c>
      <c r="F1216" s="10" t="s">
        <v>590</v>
      </c>
      <c r="G1216" s="7" t="s">
        <v>4</v>
      </c>
      <c r="H1216" s="10" t="s">
        <v>410</v>
      </c>
      <c r="I1216" s="7">
        <v>17</v>
      </c>
      <c r="J1216" s="7">
        <v>67</v>
      </c>
      <c r="K1216" s="7">
        <v>15</v>
      </c>
      <c r="L1216" s="7" t="s">
        <v>16</v>
      </c>
      <c r="M1216" s="7">
        <v>1</v>
      </c>
      <c r="N1216" s="7">
        <v>2</v>
      </c>
      <c r="O1216" s="6" t="s">
        <v>24</v>
      </c>
      <c r="P1216" s="6" t="s">
        <v>75</v>
      </c>
      <c r="Q1216" s="7" t="b">
        <v>1</v>
      </c>
      <c r="R1216" s="7" t="b">
        <v>1</v>
      </c>
      <c r="S1216" s="7" t="s">
        <v>19</v>
      </c>
      <c r="T1216" s="7" t="b">
        <v>1</v>
      </c>
      <c r="U1216" s="11">
        <v>58</v>
      </c>
      <c r="V1216" s="11" t="s">
        <v>20</v>
      </c>
      <c r="W1216" s="12">
        <v>1.5</v>
      </c>
      <c r="X1216" s="12">
        <f t="shared" si="219"/>
        <v>1.3</v>
      </c>
      <c r="Y1216" s="13"/>
      <c r="Z1216" s="7">
        <f t="shared" si="222"/>
        <v>10</v>
      </c>
      <c r="AA1216">
        <f t="shared" si="223"/>
        <v>10</v>
      </c>
      <c r="AB1216">
        <f t="shared" si="224"/>
        <v>5</v>
      </c>
      <c r="AC1216">
        <f t="shared" si="225"/>
        <v>10</v>
      </c>
      <c r="AD1216" s="7">
        <f t="shared" si="226"/>
        <v>85</v>
      </c>
      <c r="AE1216" s="7" t="str">
        <f t="shared" si="227"/>
        <v>HT Under 1.5 Goals</v>
      </c>
      <c r="AF1216" s="14"/>
      <c r="AG1216" s="14" t="str">
        <f t="shared" si="228"/>
        <v>HT Under 1.5 Goals</v>
      </c>
      <c r="AH1216" s="14" t="str">
        <f t="shared" si="229"/>
        <v>WON</v>
      </c>
      <c r="AI1216" s="14"/>
      <c r="AJ1216" s="14" t="str">
        <f t="shared" si="220"/>
        <v>WON</v>
      </c>
      <c r="AL1216" s="7" t="str">
        <f t="shared" si="230"/>
        <v>…</v>
      </c>
      <c r="AM1216" s="21">
        <f t="shared" si="221"/>
        <v>85.537499999999994</v>
      </c>
    </row>
    <row r="1217" spans="3:39">
      <c r="C1217" t="s">
        <v>11</v>
      </c>
      <c r="D1217" s="10" t="s">
        <v>124</v>
      </c>
      <c r="E1217" s="6" t="s">
        <v>176</v>
      </c>
      <c r="F1217" s="10" t="s">
        <v>256</v>
      </c>
      <c r="G1217" s="7" t="s">
        <v>4</v>
      </c>
      <c r="H1217" s="10" t="s">
        <v>603</v>
      </c>
      <c r="I1217" s="7">
        <v>31</v>
      </c>
      <c r="J1217" s="7">
        <v>53</v>
      </c>
      <c r="K1217" s="7">
        <v>15</v>
      </c>
      <c r="L1217" s="7" t="s">
        <v>16</v>
      </c>
      <c r="M1217" s="7" t="s">
        <v>16</v>
      </c>
      <c r="N1217" s="7">
        <v>16</v>
      </c>
      <c r="O1217" s="6" t="s">
        <v>24</v>
      </c>
      <c r="P1217" s="6" t="s">
        <v>47</v>
      </c>
      <c r="Q1217" s="7" t="b">
        <v>1</v>
      </c>
      <c r="R1217" s="7" t="b">
        <v>1</v>
      </c>
      <c r="S1217" s="7" t="b">
        <v>1</v>
      </c>
      <c r="T1217" s="7" t="s">
        <v>19</v>
      </c>
      <c r="U1217" s="11">
        <v>43</v>
      </c>
      <c r="V1217" s="11" t="s">
        <v>48</v>
      </c>
      <c r="W1217" s="12">
        <v>1.55</v>
      </c>
      <c r="X1217" s="12">
        <f t="shared" si="219"/>
        <v>1.3</v>
      </c>
      <c r="Y1217" s="13"/>
      <c r="Z1217" s="7">
        <f t="shared" si="222"/>
        <v>10</v>
      </c>
      <c r="AA1217">
        <f t="shared" si="223"/>
        <v>0</v>
      </c>
      <c r="AB1217">
        <f t="shared" si="224"/>
        <v>0</v>
      </c>
      <c r="AC1217">
        <f t="shared" si="225"/>
        <v>0</v>
      </c>
      <c r="AD1217" s="7">
        <f t="shared" si="226"/>
        <v>60</v>
      </c>
      <c r="AE1217" s="7" t="str">
        <f t="shared" si="227"/>
        <v>HT Under 1.5 Goals</v>
      </c>
      <c r="AF1217" s="14"/>
      <c r="AG1217" s="14" t="str">
        <f t="shared" si="228"/>
        <v>HT Under 1.5 Goals</v>
      </c>
      <c r="AH1217" s="14" t="str">
        <f t="shared" si="229"/>
        <v>WON</v>
      </c>
      <c r="AI1217" s="14"/>
      <c r="AJ1217" s="14" t="str">
        <f t="shared" si="220"/>
        <v>WON</v>
      </c>
      <c r="AL1217" s="7" t="str">
        <f t="shared" si="230"/>
        <v>…</v>
      </c>
      <c r="AM1217" s="21">
        <f t="shared" si="221"/>
        <v>61.5625</v>
      </c>
    </row>
    <row r="1218" spans="3:39">
      <c r="C1218" t="s">
        <v>11</v>
      </c>
      <c r="D1218" s="10" t="s">
        <v>124</v>
      </c>
      <c r="E1218" s="6" t="s">
        <v>176</v>
      </c>
      <c r="F1218" s="10" t="s">
        <v>254</v>
      </c>
      <c r="G1218" s="7" t="s">
        <v>4</v>
      </c>
      <c r="H1218" s="10" t="s">
        <v>179</v>
      </c>
      <c r="I1218" s="7">
        <v>27</v>
      </c>
      <c r="J1218" s="7">
        <v>43</v>
      </c>
      <c r="K1218" s="7">
        <v>30</v>
      </c>
      <c r="L1218" s="7" t="s">
        <v>16</v>
      </c>
      <c r="M1218" s="7" t="s">
        <v>16</v>
      </c>
      <c r="N1218" s="7">
        <v>3</v>
      </c>
      <c r="O1218" s="6" t="s">
        <v>69</v>
      </c>
      <c r="P1218" s="6" t="s">
        <v>69</v>
      </c>
      <c r="Q1218" s="7">
        <v>43</v>
      </c>
      <c r="R1218" s="7" t="b">
        <v>1</v>
      </c>
      <c r="S1218" s="7" t="b">
        <v>1</v>
      </c>
      <c r="T1218" s="7" t="b">
        <v>1</v>
      </c>
      <c r="U1218" s="11">
        <v>52</v>
      </c>
      <c r="V1218" s="11" t="s">
        <v>42</v>
      </c>
      <c r="W1218" s="12">
        <v>1.4</v>
      </c>
      <c r="X1218" s="12">
        <f t="shared" si="219"/>
        <v>1.25</v>
      </c>
      <c r="Y1218" s="13"/>
      <c r="Z1218" s="7">
        <f t="shared" si="222"/>
        <v>0</v>
      </c>
      <c r="AA1218">
        <f t="shared" si="223"/>
        <v>10</v>
      </c>
      <c r="AB1218">
        <f t="shared" si="224"/>
        <v>5</v>
      </c>
      <c r="AC1218">
        <f t="shared" si="225"/>
        <v>5</v>
      </c>
      <c r="AD1218" s="7">
        <f t="shared" si="226"/>
        <v>70</v>
      </c>
      <c r="AE1218" s="7" t="str">
        <f t="shared" si="227"/>
        <v>HT Under 1.5 Goals</v>
      </c>
      <c r="AF1218" s="14"/>
      <c r="AG1218" s="14" t="str">
        <f t="shared" si="228"/>
        <v>HT Over 0.5 Goals</v>
      </c>
      <c r="AH1218" s="14" t="str">
        <f t="shared" si="229"/>
        <v>LOST</v>
      </c>
      <c r="AI1218" s="14"/>
      <c r="AJ1218" s="14" t="str">
        <f t="shared" si="220"/>
        <v>LOST</v>
      </c>
      <c r="AL1218" s="7" t="str">
        <f t="shared" si="230"/>
        <v>…</v>
      </c>
      <c r="AM1218" s="21">
        <f t="shared" si="221"/>
        <v>67.400000000000006</v>
      </c>
    </row>
    <row r="1219" spans="3:39">
      <c r="D1219" s="10" t="s">
        <v>1321</v>
      </c>
      <c r="E1219" s="6" t="s">
        <v>176</v>
      </c>
      <c r="F1219" s="10" t="s">
        <v>1229</v>
      </c>
      <c r="G1219" s="7" t="s">
        <v>4</v>
      </c>
      <c r="H1219" s="10" t="s">
        <v>1322</v>
      </c>
      <c r="I1219" s="7">
        <v>38</v>
      </c>
      <c r="J1219" s="7">
        <v>52</v>
      </c>
      <c r="K1219" s="7">
        <v>10</v>
      </c>
      <c r="L1219" s="7" t="s">
        <v>16</v>
      </c>
      <c r="M1219" s="7">
        <v>1</v>
      </c>
      <c r="N1219" s="7">
        <v>28</v>
      </c>
      <c r="O1219" s="6" t="s">
        <v>24</v>
      </c>
      <c r="P1219" s="6" t="s">
        <v>301</v>
      </c>
      <c r="Q1219" s="7">
        <v>52</v>
      </c>
      <c r="R1219" s="7" t="b">
        <v>1</v>
      </c>
      <c r="S1219" s="7" t="s">
        <v>19</v>
      </c>
      <c r="T1219" s="7" t="s">
        <v>19</v>
      </c>
      <c r="U1219" s="11">
        <v>65</v>
      </c>
      <c r="V1219" s="11" t="s">
        <v>48</v>
      </c>
      <c r="W1219" s="12">
        <v>1.6</v>
      </c>
      <c r="X1219" s="12">
        <f t="shared" ref="X1219:X1282" si="231">IF(W1219=1.5,1.3,IF(W1219=1.55,1.3,IF(W1219=1.6,1.3,IF(W1219=1.65,1.35,IF(W1219=1.7,1.35,IF(W1219=1.75,1.4,IF(W1219=1.8,1.45,IF(W1219=1.8,1.5,IF(W1219=1.85,1.5,IF(W1219=1.9,1.55,IF(W1219=1.95,1.6,IF(W1219=2,1.6,IF(W1219&lt;1.5,1.25,1.65)))))))))))))</f>
        <v>1.3</v>
      </c>
      <c r="Y1219" s="13"/>
      <c r="Z1219" s="7">
        <f t="shared" si="222"/>
        <v>0</v>
      </c>
      <c r="AA1219">
        <f t="shared" si="223"/>
        <v>0</v>
      </c>
      <c r="AB1219">
        <f t="shared" si="224"/>
        <v>10</v>
      </c>
      <c r="AC1219">
        <f t="shared" si="225"/>
        <v>0</v>
      </c>
      <c r="AD1219" s="7">
        <f t="shared" si="226"/>
        <v>60</v>
      </c>
      <c r="AE1219" s="7" t="str">
        <f t="shared" si="227"/>
        <v>HT Under 1.5 Goals</v>
      </c>
      <c r="AF1219" s="14"/>
      <c r="AG1219" s="14" t="str">
        <f t="shared" si="228"/>
        <v>HT Under 1.5 Goals</v>
      </c>
      <c r="AH1219" s="14" t="str">
        <f t="shared" si="229"/>
        <v>WON</v>
      </c>
      <c r="AI1219" s="14"/>
      <c r="AJ1219" s="14" t="str">
        <f t="shared" ref="AJ1219:AJ1282" si="232">IF(AE1219=AG1219,"WON",IF(O1219="0-1","WON",IF(O1219="1-0","WON",IF(O1219="?","?","LOST"))))</f>
        <v>WON</v>
      </c>
      <c r="AL1219" s="7" t="str">
        <f t="shared" si="230"/>
        <v>…</v>
      </c>
      <c r="AM1219" s="21">
        <f t="shared" ref="AM1219:AM1282" si="233">40+(IF(J1219&lt;50,0,J1219/3.2)+(IF(M1219="X",5,IF(M1219="2",2,0)))+(IF(N1219&gt;15,0,15-N1219))+(IF(U1219&lt;50,0,U1219/5)))</f>
        <v>69.25</v>
      </c>
    </row>
    <row r="1220" spans="3:39">
      <c r="F1220" s="10"/>
      <c r="G1220" s="7"/>
      <c r="H1220" s="10"/>
      <c r="I1220" s="7"/>
      <c r="J1220" s="7"/>
      <c r="K1220" s="7"/>
      <c r="L1220" s="7"/>
      <c r="M1220" s="7"/>
      <c r="N1220" s="7"/>
      <c r="O1220" s="6"/>
      <c r="P1220" s="6"/>
      <c r="Q1220" s="7"/>
      <c r="R1220" s="7"/>
      <c r="S1220" s="7"/>
      <c r="T1220" s="7"/>
      <c r="U1220" s="11"/>
      <c r="V1220" s="11"/>
      <c r="W1220" s="12"/>
      <c r="X1220" s="12">
        <f t="shared" si="231"/>
        <v>1.25</v>
      </c>
      <c r="Y1220" s="13"/>
      <c r="Z1220" s="7">
        <f t="shared" ref="Z1220:Z1283" si="234">IF(J1220&gt;52,10,0)</f>
        <v>0</v>
      </c>
      <c r="AA1220">
        <f t="shared" ref="AA1220:AA1283" si="235">IF(N1220&gt;15,0,IF(N1220&lt;8,10,5))</f>
        <v>10</v>
      </c>
      <c r="AB1220">
        <f t="shared" ref="AB1220:AB1283" si="236">IF(U1220&gt;60,10,IF(U1220&lt;49,0,5))</f>
        <v>0</v>
      </c>
      <c r="AC1220">
        <f t="shared" ref="AC1220:AC1283" si="237">IF(V1220="Y",10,IF(V1220="C",5,0))</f>
        <v>0</v>
      </c>
      <c r="AD1220" s="7">
        <f t="shared" ref="AD1220:AD1283" si="238">SUM(Z1220:AC1220)+50</f>
        <v>60</v>
      </c>
      <c r="AE1220" s="7" t="str">
        <f t="shared" ref="AE1220:AE1283" si="239">IF(AD1220&lt;56,"HT Over 0.5 Goals","HT Under 1.5 Goals")</f>
        <v>HT Under 1.5 Goals</v>
      </c>
      <c r="AF1220" s="14"/>
      <c r="AG1220" s="14" t="str">
        <f t="shared" ref="AG1220:AG1283" si="240">IF(O1220="1-0","HT Under 1.5 Goals",IF(O1220="0-0","HT Under 1.5 Goals",IF(O1220="0-1","HT Under 1.5 Goals","HT Over 0.5 Goals")))</f>
        <v>HT Over 0.5 Goals</v>
      </c>
      <c r="AH1220" s="14" t="str">
        <f t="shared" ref="AH1220:AH1283" si="241">IF(O1220="?",O1220,AJ1220)</f>
        <v>LOST</v>
      </c>
      <c r="AI1220" s="14"/>
      <c r="AJ1220" s="14" t="str">
        <f t="shared" si="232"/>
        <v>LOST</v>
      </c>
      <c r="AL1220" s="7" t="str">
        <f t="shared" ref="AL1220:AL1283" si="242">IF(AND(C1220="OK",J1220&gt;52,N1220&lt;11,W1220&lt;1.66),"Prime","…")</f>
        <v>…</v>
      </c>
      <c r="AM1220" s="21">
        <f t="shared" si="233"/>
        <v>55</v>
      </c>
    </row>
    <row r="1221" spans="3:39">
      <c r="C1221" s="2" t="s">
        <v>1325</v>
      </c>
      <c r="F1221" s="10"/>
      <c r="G1221" s="7"/>
      <c r="H1221" s="10"/>
      <c r="I1221" s="7"/>
      <c r="J1221" s="7"/>
      <c r="K1221" s="7"/>
      <c r="L1221" s="7"/>
      <c r="M1221" s="7"/>
      <c r="N1221" s="7"/>
      <c r="O1221" s="6"/>
      <c r="P1221" s="6"/>
      <c r="Q1221" s="7"/>
      <c r="R1221" s="7"/>
      <c r="S1221" s="7"/>
      <c r="T1221" s="7"/>
      <c r="U1221" s="11"/>
      <c r="V1221" s="11"/>
      <c r="W1221" s="12"/>
      <c r="X1221" s="12">
        <f t="shared" si="231"/>
        <v>1.25</v>
      </c>
      <c r="Y1221" s="13"/>
      <c r="Z1221" s="7">
        <f t="shared" si="234"/>
        <v>0</v>
      </c>
      <c r="AA1221">
        <f t="shared" si="235"/>
        <v>10</v>
      </c>
      <c r="AB1221">
        <f t="shared" si="236"/>
        <v>0</v>
      </c>
      <c r="AC1221">
        <f t="shared" si="237"/>
        <v>0</v>
      </c>
      <c r="AD1221" s="7">
        <f t="shared" si="238"/>
        <v>60</v>
      </c>
      <c r="AE1221" s="7" t="str">
        <f t="shared" si="239"/>
        <v>HT Under 1.5 Goals</v>
      </c>
      <c r="AF1221" s="14"/>
      <c r="AG1221" s="14" t="str">
        <f t="shared" si="240"/>
        <v>HT Over 0.5 Goals</v>
      </c>
      <c r="AH1221" s="14" t="str">
        <f t="shared" si="241"/>
        <v>LOST</v>
      </c>
      <c r="AI1221" s="14"/>
      <c r="AJ1221" s="14" t="str">
        <f t="shared" si="232"/>
        <v>LOST</v>
      </c>
      <c r="AL1221" s="7" t="str">
        <f t="shared" si="242"/>
        <v>…</v>
      </c>
      <c r="AM1221" s="21">
        <f t="shared" si="233"/>
        <v>55</v>
      </c>
    </row>
    <row r="1222" spans="3:39">
      <c r="C1222" t="s">
        <v>11</v>
      </c>
      <c r="D1222" s="10" t="s">
        <v>1180</v>
      </c>
      <c r="E1222" s="6" t="s">
        <v>63</v>
      </c>
      <c r="F1222" s="10" t="s">
        <v>1181</v>
      </c>
      <c r="G1222" s="7" t="s">
        <v>4</v>
      </c>
      <c r="H1222" s="10" t="s">
        <v>1323</v>
      </c>
      <c r="I1222" s="7">
        <v>17</v>
      </c>
      <c r="J1222" s="7">
        <v>68</v>
      </c>
      <c r="K1222" s="7">
        <v>15</v>
      </c>
      <c r="L1222" s="7" t="s">
        <v>16</v>
      </c>
      <c r="M1222" s="7" t="s">
        <v>16</v>
      </c>
      <c r="N1222" s="7">
        <v>2</v>
      </c>
      <c r="O1222" s="6" t="s">
        <v>18</v>
      </c>
      <c r="P1222" s="6" t="s">
        <v>18</v>
      </c>
      <c r="Q1222" s="7" t="b">
        <v>1</v>
      </c>
      <c r="R1222" s="7" t="b">
        <v>1</v>
      </c>
      <c r="S1222" s="7" t="b">
        <v>1</v>
      </c>
      <c r="T1222" s="7" t="b">
        <v>1</v>
      </c>
      <c r="U1222" s="11">
        <v>57</v>
      </c>
      <c r="V1222" s="11" t="s">
        <v>42</v>
      </c>
      <c r="W1222" s="12">
        <v>1.5</v>
      </c>
      <c r="X1222" s="12">
        <f t="shared" si="231"/>
        <v>1.3</v>
      </c>
      <c r="Y1222" s="13"/>
      <c r="Z1222" s="7">
        <f t="shared" si="234"/>
        <v>10</v>
      </c>
      <c r="AA1222">
        <f t="shared" si="235"/>
        <v>10</v>
      </c>
      <c r="AB1222">
        <f t="shared" si="236"/>
        <v>5</v>
      </c>
      <c r="AC1222">
        <f t="shared" si="237"/>
        <v>5</v>
      </c>
      <c r="AD1222" s="7">
        <f t="shared" si="238"/>
        <v>80</v>
      </c>
      <c r="AE1222" s="7" t="str">
        <f t="shared" si="239"/>
        <v>HT Under 1.5 Goals</v>
      </c>
      <c r="AF1222" s="14"/>
      <c r="AG1222" s="14" t="str">
        <f t="shared" si="240"/>
        <v>HT Over 0.5 Goals</v>
      </c>
      <c r="AH1222" s="14" t="str">
        <f t="shared" si="241"/>
        <v>?</v>
      </c>
      <c r="AI1222" s="14"/>
      <c r="AJ1222" s="14" t="str">
        <f t="shared" si="232"/>
        <v>?</v>
      </c>
      <c r="AL1222" s="7" t="str">
        <f t="shared" si="242"/>
        <v>Prime</v>
      </c>
      <c r="AM1222" s="21">
        <f t="shared" si="233"/>
        <v>90.65</v>
      </c>
    </row>
    <row r="1223" spans="3:39">
      <c r="C1223" t="s">
        <v>11</v>
      </c>
      <c r="D1223" s="10" t="s">
        <v>163</v>
      </c>
      <c r="E1223" s="6" t="s">
        <v>108</v>
      </c>
      <c r="F1223" s="10" t="s">
        <v>935</v>
      </c>
      <c r="G1223" s="7" t="s">
        <v>4</v>
      </c>
      <c r="H1223" s="10" t="s">
        <v>941</v>
      </c>
      <c r="I1223" s="7">
        <v>34</v>
      </c>
      <c r="J1223" s="7">
        <v>46</v>
      </c>
      <c r="K1223" s="7">
        <v>21</v>
      </c>
      <c r="L1223" s="7" t="s">
        <v>16</v>
      </c>
      <c r="M1223" s="7">
        <v>1</v>
      </c>
      <c r="N1223" s="7">
        <v>13</v>
      </c>
      <c r="O1223" s="6" t="s">
        <v>96</v>
      </c>
      <c r="P1223" s="6" t="s">
        <v>278</v>
      </c>
      <c r="Q1223" s="7">
        <v>46</v>
      </c>
      <c r="R1223" s="7" t="b">
        <v>1</v>
      </c>
      <c r="S1223" s="7" t="s">
        <v>19</v>
      </c>
      <c r="T1223" s="7" t="s">
        <v>19</v>
      </c>
      <c r="U1223" s="11">
        <v>54</v>
      </c>
      <c r="V1223" s="11" t="s">
        <v>42</v>
      </c>
      <c r="W1223" s="12">
        <v>1.5</v>
      </c>
      <c r="X1223" s="12">
        <f t="shared" si="231"/>
        <v>1.3</v>
      </c>
      <c r="Y1223" s="13"/>
      <c r="Z1223" s="7">
        <f t="shared" si="234"/>
        <v>0</v>
      </c>
      <c r="AA1223">
        <f t="shared" si="235"/>
        <v>5</v>
      </c>
      <c r="AB1223">
        <f t="shared" si="236"/>
        <v>5</v>
      </c>
      <c r="AC1223">
        <f t="shared" si="237"/>
        <v>5</v>
      </c>
      <c r="AD1223" s="7">
        <f t="shared" si="238"/>
        <v>65</v>
      </c>
      <c r="AE1223" s="7" t="str">
        <f t="shared" si="239"/>
        <v>HT Under 1.5 Goals</v>
      </c>
      <c r="AF1223" s="14"/>
      <c r="AG1223" s="14" t="str">
        <f t="shared" si="240"/>
        <v>HT Over 0.5 Goals</v>
      </c>
      <c r="AH1223" s="14" t="str">
        <f t="shared" si="241"/>
        <v>LOST</v>
      </c>
      <c r="AI1223" s="14"/>
      <c r="AJ1223" s="14" t="str">
        <f t="shared" si="232"/>
        <v>LOST</v>
      </c>
      <c r="AL1223" s="7" t="str">
        <f t="shared" si="242"/>
        <v>…</v>
      </c>
      <c r="AM1223" s="21">
        <f t="shared" si="233"/>
        <v>52.8</v>
      </c>
    </row>
    <row r="1224" spans="3:39">
      <c r="C1224" t="s">
        <v>11</v>
      </c>
      <c r="D1224" s="10" t="s">
        <v>163</v>
      </c>
      <c r="E1224" s="6" t="s">
        <v>108</v>
      </c>
      <c r="F1224" s="10" t="s">
        <v>933</v>
      </c>
      <c r="G1224" s="7" t="s">
        <v>4</v>
      </c>
      <c r="H1224" s="10" t="s">
        <v>940</v>
      </c>
      <c r="I1224" s="7">
        <v>11</v>
      </c>
      <c r="J1224" s="7">
        <v>70</v>
      </c>
      <c r="K1224" s="7">
        <v>19</v>
      </c>
      <c r="L1224" s="7" t="s">
        <v>16</v>
      </c>
      <c r="M1224" s="7" t="s">
        <v>16</v>
      </c>
      <c r="N1224" s="7">
        <v>8</v>
      </c>
      <c r="O1224" s="6" t="s">
        <v>120</v>
      </c>
      <c r="P1224" s="6" t="s">
        <v>305</v>
      </c>
      <c r="Q1224" s="7" t="b">
        <v>1</v>
      </c>
      <c r="R1224" s="7" t="b">
        <v>1</v>
      </c>
      <c r="S1224" s="7" t="b">
        <v>1</v>
      </c>
      <c r="T1224" s="7" t="s">
        <v>19</v>
      </c>
      <c r="U1224" s="11">
        <v>60</v>
      </c>
      <c r="V1224" s="11" t="s">
        <v>20</v>
      </c>
      <c r="W1224" s="12">
        <v>1.55</v>
      </c>
      <c r="X1224" s="12">
        <f t="shared" si="231"/>
        <v>1.3</v>
      </c>
      <c r="Y1224" s="13"/>
      <c r="Z1224" s="7">
        <f t="shared" si="234"/>
        <v>10</v>
      </c>
      <c r="AA1224">
        <f t="shared" si="235"/>
        <v>5</v>
      </c>
      <c r="AB1224">
        <f t="shared" si="236"/>
        <v>5</v>
      </c>
      <c r="AC1224">
        <f t="shared" si="237"/>
        <v>10</v>
      </c>
      <c r="AD1224" s="7">
        <f t="shared" si="238"/>
        <v>80</v>
      </c>
      <c r="AE1224" s="7" t="str">
        <f t="shared" si="239"/>
        <v>HT Under 1.5 Goals</v>
      </c>
      <c r="AF1224" s="14"/>
      <c r="AG1224" s="14" t="str">
        <f t="shared" si="240"/>
        <v>HT Under 1.5 Goals</v>
      </c>
      <c r="AH1224" s="14" t="str">
        <f t="shared" si="241"/>
        <v>WON</v>
      </c>
      <c r="AI1224" s="14"/>
      <c r="AJ1224" s="14" t="str">
        <f t="shared" si="232"/>
        <v>WON</v>
      </c>
      <c r="AL1224" s="7" t="str">
        <f t="shared" si="242"/>
        <v>Prime</v>
      </c>
      <c r="AM1224" s="21">
        <f t="shared" si="233"/>
        <v>85.875</v>
      </c>
    </row>
    <row r="1225" spans="3:39">
      <c r="C1225" t="s">
        <v>11</v>
      </c>
      <c r="D1225" s="10" t="s">
        <v>163</v>
      </c>
      <c r="E1225" s="6" t="s">
        <v>108</v>
      </c>
      <c r="F1225" s="10" t="s">
        <v>1324</v>
      </c>
      <c r="G1225" s="7" t="s">
        <v>4</v>
      </c>
      <c r="H1225" s="10" t="s">
        <v>936</v>
      </c>
      <c r="I1225" s="7">
        <v>15</v>
      </c>
      <c r="J1225" s="7">
        <v>68</v>
      </c>
      <c r="K1225" s="7">
        <v>17</v>
      </c>
      <c r="L1225" s="7" t="s">
        <v>16</v>
      </c>
      <c r="M1225" s="7" t="s">
        <v>16</v>
      </c>
      <c r="N1225" s="7">
        <v>2</v>
      </c>
      <c r="O1225" s="6" t="s">
        <v>47</v>
      </c>
      <c r="P1225" s="6" t="s">
        <v>75</v>
      </c>
      <c r="Q1225" s="7" t="b">
        <v>1</v>
      </c>
      <c r="R1225" s="7" t="b">
        <v>1</v>
      </c>
      <c r="S1225" s="7" t="b">
        <v>1</v>
      </c>
      <c r="T1225" s="7" t="b">
        <v>1</v>
      </c>
      <c r="U1225" s="11">
        <v>66</v>
      </c>
      <c r="V1225" s="11" t="s">
        <v>42</v>
      </c>
      <c r="W1225" s="12">
        <v>1.55</v>
      </c>
      <c r="X1225" s="12">
        <f t="shared" si="231"/>
        <v>1.3</v>
      </c>
      <c r="Y1225" s="13"/>
      <c r="Z1225" s="7">
        <f t="shared" si="234"/>
        <v>10</v>
      </c>
      <c r="AA1225">
        <f t="shared" si="235"/>
        <v>10</v>
      </c>
      <c r="AB1225">
        <f t="shared" si="236"/>
        <v>10</v>
      </c>
      <c r="AC1225">
        <f t="shared" si="237"/>
        <v>5</v>
      </c>
      <c r="AD1225" s="7">
        <f t="shared" si="238"/>
        <v>85</v>
      </c>
      <c r="AE1225" s="7" t="str">
        <f t="shared" si="239"/>
        <v>HT Under 1.5 Goals</v>
      </c>
      <c r="AF1225" s="14"/>
      <c r="AG1225" s="14" t="str">
        <f t="shared" si="240"/>
        <v>HT Under 1.5 Goals</v>
      </c>
      <c r="AH1225" s="14" t="str">
        <f t="shared" si="241"/>
        <v>WON</v>
      </c>
      <c r="AI1225" s="14"/>
      <c r="AJ1225" s="14" t="str">
        <f t="shared" si="232"/>
        <v>WON</v>
      </c>
      <c r="AL1225" s="7" t="str">
        <f t="shared" si="242"/>
        <v>Prime</v>
      </c>
      <c r="AM1225" s="21">
        <f t="shared" si="233"/>
        <v>92.45</v>
      </c>
    </row>
    <row r="1226" spans="3:39">
      <c r="C1226" t="s">
        <v>11</v>
      </c>
      <c r="D1226" s="10" t="s">
        <v>163</v>
      </c>
      <c r="E1226" s="6" t="s">
        <v>108</v>
      </c>
      <c r="F1226" s="10" t="s">
        <v>166</v>
      </c>
      <c r="G1226" s="7" t="s">
        <v>4</v>
      </c>
      <c r="H1226" s="10" t="s">
        <v>937</v>
      </c>
      <c r="I1226" s="7">
        <v>20</v>
      </c>
      <c r="J1226" s="7">
        <v>47</v>
      </c>
      <c r="K1226" s="7">
        <v>33</v>
      </c>
      <c r="L1226" s="7" t="s">
        <v>16</v>
      </c>
      <c r="M1226" s="7">
        <v>2</v>
      </c>
      <c r="N1226" s="7">
        <v>13</v>
      </c>
      <c r="O1226" s="6" t="s">
        <v>75</v>
      </c>
      <c r="P1226" s="6" t="s">
        <v>33</v>
      </c>
      <c r="Q1226" s="7">
        <v>47</v>
      </c>
      <c r="R1226" s="7" t="b">
        <v>1</v>
      </c>
      <c r="S1226" s="7" t="s">
        <v>19</v>
      </c>
      <c r="T1226" s="7" t="s">
        <v>19</v>
      </c>
      <c r="U1226" s="11">
        <v>75</v>
      </c>
      <c r="V1226" s="11" t="s">
        <v>42</v>
      </c>
      <c r="W1226" s="12">
        <v>1.5</v>
      </c>
      <c r="X1226" s="12">
        <f t="shared" si="231"/>
        <v>1.3</v>
      </c>
      <c r="Y1226" s="13"/>
      <c r="Z1226" s="7">
        <f t="shared" si="234"/>
        <v>0</v>
      </c>
      <c r="AA1226">
        <f t="shared" si="235"/>
        <v>5</v>
      </c>
      <c r="AB1226">
        <f t="shared" si="236"/>
        <v>10</v>
      </c>
      <c r="AC1226">
        <f t="shared" si="237"/>
        <v>5</v>
      </c>
      <c r="AD1226" s="7">
        <f t="shared" si="238"/>
        <v>70</v>
      </c>
      <c r="AE1226" s="7" t="str">
        <f t="shared" si="239"/>
        <v>HT Under 1.5 Goals</v>
      </c>
      <c r="AF1226" s="14"/>
      <c r="AG1226" s="14" t="str">
        <f t="shared" si="240"/>
        <v>HT Over 0.5 Goals</v>
      </c>
      <c r="AH1226" s="14" t="str">
        <f t="shared" si="241"/>
        <v>LOST</v>
      </c>
      <c r="AI1226" s="14"/>
      <c r="AJ1226" s="14" t="str">
        <f t="shared" si="232"/>
        <v>LOST</v>
      </c>
      <c r="AL1226" s="7" t="str">
        <f t="shared" si="242"/>
        <v>…</v>
      </c>
      <c r="AM1226" s="21">
        <f t="shared" si="233"/>
        <v>57</v>
      </c>
    </row>
    <row r="1227" spans="3:39">
      <c r="F1227" s="10"/>
      <c r="G1227" s="7"/>
      <c r="H1227" s="10"/>
      <c r="I1227" s="7"/>
      <c r="J1227" s="7"/>
      <c r="K1227" s="7"/>
      <c r="L1227" s="7"/>
      <c r="M1227" s="7"/>
      <c r="N1227" s="7"/>
      <c r="O1227" s="6"/>
      <c r="P1227" s="6"/>
      <c r="Q1227" s="7"/>
      <c r="R1227" s="7"/>
      <c r="S1227" s="7"/>
      <c r="T1227" s="7"/>
      <c r="U1227" s="11"/>
      <c r="V1227" s="11"/>
      <c r="W1227" s="12"/>
      <c r="X1227" s="12">
        <f t="shared" si="231"/>
        <v>1.25</v>
      </c>
      <c r="Y1227" s="13"/>
      <c r="Z1227" s="7">
        <f t="shared" si="234"/>
        <v>0</v>
      </c>
      <c r="AA1227">
        <f t="shared" si="235"/>
        <v>10</v>
      </c>
      <c r="AB1227">
        <f t="shared" si="236"/>
        <v>0</v>
      </c>
      <c r="AC1227">
        <f t="shared" si="237"/>
        <v>0</v>
      </c>
      <c r="AD1227" s="7">
        <f t="shared" si="238"/>
        <v>60</v>
      </c>
      <c r="AE1227" s="7" t="str">
        <f t="shared" si="239"/>
        <v>HT Under 1.5 Goals</v>
      </c>
      <c r="AF1227" s="14"/>
      <c r="AG1227" s="14" t="str">
        <f t="shared" si="240"/>
        <v>HT Over 0.5 Goals</v>
      </c>
      <c r="AH1227" s="14" t="str">
        <f t="shared" si="241"/>
        <v>LOST</v>
      </c>
      <c r="AI1227" s="14"/>
      <c r="AJ1227" s="14" t="str">
        <f t="shared" si="232"/>
        <v>LOST</v>
      </c>
      <c r="AL1227" s="7" t="str">
        <f t="shared" si="242"/>
        <v>…</v>
      </c>
      <c r="AM1227" s="21">
        <f t="shared" si="233"/>
        <v>55</v>
      </c>
    </row>
    <row r="1228" spans="3:39">
      <c r="C1228" s="2" t="s">
        <v>1335</v>
      </c>
      <c r="F1228" s="10"/>
      <c r="G1228" s="7"/>
      <c r="H1228" s="10"/>
      <c r="I1228" s="7"/>
      <c r="J1228" s="7"/>
      <c r="K1228" s="7"/>
      <c r="L1228" s="7"/>
      <c r="M1228" s="7"/>
      <c r="N1228" s="7"/>
      <c r="O1228" s="6"/>
      <c r="P1228" s="6"/>
      <c r="Q1228" s="7"/>
      <c r="R1228" s="7"/>
      <c r="S1228" s="7"/>
      <c r="T1228" s="7"/>
      <c r="U1228" s="11"/>
      <c r="V1228" s="11"/>
      <c r="W1228" s="12"/>
      <c r="X1228" s="12">
        <f t="shared" si="231"/>
        <v>1.25</v>
      </c>
      <c r="Y1228" s="13"/>
      <c r="Z1228" s="7">
        <f t="shared" si="234"/>
        <v>0</v>
      </c>
      <c r="AA1228">
        <f t="shared" si="235"/>
        <v>10</v>
      </c>
      <c r="AB1228">
        <f t="shared" si="236"/>
        <v>0</v>
      </c>
      <c r="AC1228">
        <f t="shared" si="237"/>
        <v>0</v>
      </c>
      <c r="AD1228" s="7">
        <f t="shared" si="238"/>
        <v>60</v>
      </c>
      <c r="AE1228" s="7" t="str">
        <f t="shared" si="239"/>
        <v>HT Under 1.5 Goals</v>
      </c>
      <c r="AF1228" s="14"/>
      <c r="AG1228" s="14" t="str">
        <f t="shared" si="240"/>
        <v>HT Over 0.5 Goals</v>
      </c>
      <c r="AH1228" s="14" t="str">
        <f t="shared" si="241"/>
        <v>LOST</v>
      </c>
      <c r="AI1228" s="14"/>
      <c r="AJ1228" s="14" t="str">
        <f t="shared" si="232"/>
        <v>LOST</v>
      </c>
      <c r="AL1228" s="7" t="str">
        <f t="shared" si="242"/>
        <v>…</v>
      </c>
      <c r="AM1228" s="21">
        <f t="shared" si="233"/>
        <v>55</v>
      </c>
    </row>
    <row r="1229" spans="3:39">
      <c r="C1229" t="s">
        <v>11</v>
      </c>
      <c r="D1229" s="10" t="s">
        <v>347</v>
      </c>
      <c r="E1229" s="6" t="s">
        <v>63</v>
      </c>
      <c r="F1229" s="10" t="s">
        <v>355</v>
      </c>
      <c r="G1229" s="7" t="s">
        <v>4</v>
      </c>
      <c r="H1229" s="10" t="s">
        <v>348</v>
      </c>
      <c r="I1229" s="7">
        <v>19</v>
      </c>
      <c r="J1229" s="7">
        <v>44</v>
      </c>
      <c r="K1229" s="7">
        <v>37</v>
      </c>
      <c r="L1229" s="7" t="s">
        <v>16</v>
      </c>
      <c r="M1229" s="7">
        <v>2</v>
      </c>
      <c r="N1229" s="7">
        <v>18</v>
      </c>
      <c r="O1229" s="6" t="s">
        <v>299</v>
      </c>
      <c r="P1229" s="6" t="s">
        <v>299</v>
      </c>
      <c r="Q1229" s="7">
        <v>44</v>
      </c>
      <c r="R1229" s="7" t="b">
        <v>1</v>
      </c>
      <c r="S1229" s="7" t="s">
        <v>19</v>
      </c>
      <c r="T1229" s="7" t="s">
        <v>19</v>
      </c>
      <c r="U1229" s="11">
        <v>56</v>
      </c>
      <c r="V1229" s="11" t="s">
        <v>20</v>
      </c>
      <c r="W1229" s="12">
        <v>1.65</v>
      </c>
      <c r="X1229" s="12">
        <f t="shared" si="231"/>
        <v>1.35</v>
      </c>
      <c r="Y1229" s="13"/>
      <c r="Z1229" s="7">
        <f t="shared" si="234"/>
        <v>0</v>
      </c>
      <c r="AA1229">
        <f t="shared" si="235"/>
        <v>0</v>
      </c>
      <c r="AB1229">
        <f t="shared" si="236"/>
        <v>5</v>
      </c>
      <c r="AC1229">
        <f t="shared" si="237"/>
        <v>10</v>
      </c>
      <c r="AD1229" s="7">
        <f t="shared" si="238"/>
        <v>65</v>
      </c>
      <c r="AE1229" s="7" t="str">
        <f t="shared" si="239"/>
        <v>HT Under 1.5 Goals</v>
      </c>
      <c r="AF1229" s="14"/>
      <c r="AG1229" s="14" t="str">
        <f t="shared" si="240"/>
        <v>HT Over 0.5 Goals</v>
      </c>
      <c r="AH1229" s="14" t="str">
        <f t="shared" si="241"/>
        <v>LOST</v>
      </c>
      <c r="AI1229" s="14"/>
      <c r="AJ1229" s="14" t="str">
        <f t="shared" si="232"/>
        <v>LOST</v>
      </c>
      <c r="AL1229" s="7" t="str">
        <f t="shared" si="242"/>
        <v>…</v>
      </c>
      <c r="AM1229" s="21">
        <f t="shared" si="233"/>
        <v>51.2</v>
      </c>
    </row>
    <row r="1230" spans="3:39">
      <c r="C1230" t="s">
        <v>11</v>
      </c>
      <c r="D1230" s="10" t="s">
        <v>347</v>
      </c>
      <c r="E1230" s="6" t="s">
        <v>63</v>
      </c>
      <c r="F1230" s="10" t="s">
        <v>357</v>
      </c>
      <c r="G1230" s="7" t="s">
        <v>4</v>
      </c>
      <c r="H1230" s="10" t="s">
        <v>358</v>
      </c>
      <c r="I1230" s="7">
        <v>23</v>
      </c>
      <c r="J1230" s="7">
        <v>48</v>
      </c>
      <c r="K1230" s="7">
        <v>29</v>
      </c>
      <c r="L1230" s="7" t="s">
        <v>16</v>
      </c>
      <c r="M1230" s="7">
        <v>2</v>
      </c>
      <c r="N1230" s="7">
        <v>6</v>
      </c>
      <c r="O1230" s="6" t="s">
        <v>24</v>
      </c>
      <c r="P1230" s="6" t="s">
        <v>120</v>
      </c>
      <c r="Q1230" s="7">
        <v>48</v>
      </c>
      <c r="R1230" s="7" t="b">
        <v>1</v>
      </c>
      <c r="S1230" s="7" t="s">
        <v>19</v>
      </c>
      <c r="T1230" s="7" t="b">
        <v>1</v>
      </c>
      <c r="U1230" s="11">
        <v>46</v>
      </c>
      <c r="V1230" s="11" t="s">
        <v>20</v>
      </c>
      <c r="W1230" s="12">
        <v>1.6</v>
      </c>
      <c r="X1230" s="12">
        <f t="shared" si="231"/>
        <v>1.3</v>
      </c>
      <c r="Y1230" s="13"/>
      <c r="Z1230" s="7">
        <f t="shared" si="234"/>
        <v>0</v>
      </c>
      <c r="AA1230">
        <f t="shared" si="235"/>
        <v>10</v>
      </c>
      <c r="AB1230">
        <f t="shared" si="236"/>
        <v>0</v>
      </c>
      <c r="AC1230">
        <f t="shared" si="237"/>
        <v>10</v>
      </c>
      <c r="AD1230" s="7">
        <f t="shared" si="238"/>
        <v>70</v>
      </c>
      <c r="AE1230" s="7" t="str">
        <f t="shared" si="239"/>
        <v>HT Under 1.5 Goals</v>
      </c>
      <c r="AF1230" s="14"/>
      <c r="AG1230" s="14" t="str">
        <f t="shared" si="240"/>
        <v>HT Under 1.5 Goals</v>
      </c>
      <c r="AH1230" s="14" t="str">
        <f t="shared" si="241"/>
        <v>WON</v>
      </c>
      <c r="AI1230" s="14"/>
      <c r="AJ1230" s="14" t="str">
        <f t="shared" si="232"/>
        <v>WON</v>
      </c>
      <c r="AL1230" s="7" t="str">
        <f t="shared" si="242"/>
        <v>…</v>
      </c>
      <c r="AM1230" s="21">
        <f t="shared" si="233"/>
        <v>49</v>
      </c>
    </row>
    <row r="1231" spans="3:39">
      <c r="C1231" t="s">
        <v>11</v>
      </c>
      <c r="D1231" s="10" t="s">
        <v>360</v>
      </c>
      <c r="E1231" s="6" t="s">
        <v>89</v>
      </c>
      <c r="F1231" s="10" t="s">
        <v>1051</v>
      </c>
      <c r="G1231" s="7" t="s">
        <v>4</v>
      </c>
      <c r="H1231" s="10" t="s">
        <v>1326</v>
      </c>
      <c r="I1231" s="7">
        <v>23</v>
      </c>
      <c r="J1231" s="7">
        <v>50</v>
      </c>
      <c r="K1231" s="7">
        <v>27</v>
      </c>
      <c r="L1231" s="7" t="s">
        <v>16</v>
      </c>
      <c r="M1231" s="7">
        <v>2</v>
      </c>
      <c r="N1231" s="7">
        <v>4</v>
      </c>
      <c r="O1231" s="6" t="s">
        <v>298</v>
      </c>
      <c r="P1231" s="6" t="s">
        <v>303</v>
      </c>
      <c r="Q1231" s="7">
        <v>50</v>
      </c>
      <c r="R1231" s="7" t="b">
        <v>1</v>
      </c>
      <c r="S1231" s="7" t="s">
        <v>19</v>
      </c>
      <c r="T1231" s="7" t="b">
        <v>1</v>
      </c>
      <c r="U1231" s="11">
        <v>53</v>
      </c>
      <c r="V1231" s="11"/>
      <c r="W1231" s="12">
        <v>1.55</v>
      </c>
      <c r="X1231" s="12">
        <f t="shared" si="231"/>
        <v>1.3</v>
      </c>
      <c r="Y1231" s="13"/>
      <c r="Z1231" s="7">
        <f t="shared" si="234"/>
        <v>0</v>
      </c>
      <c r="AA1231">
        <f t="shared" si="235"/>
        <v>10</v>
      </c>
      <c r="AB1231">
        <f t="shared" si="236"/>
        <v>5</v>
      </c>
      <c r="AC1231">
        <f t="shared" si="237"/>
        <v>0</v>
      </c>
      <c r="AD1231" s="7">
        <f t="shared" si="238"/>
        <v>65</v>
      </c>
      <c r="AE1231" s="7" t="str">
        <f t="shared" si="239"/>
        <v>HT Under 1.5 Goals</v>
      </c>
      <c r="AF1231" s="14"/>
      <c r="AG1231" s="14" t="str">
        <f t="shared" si="240"/>
        <v>HT Over 0.5 Goals</v>
      </c>
      <c r="AH1231" s="14" t="str">
        <f t="shared" si="241"/>
        <v>LOST</v>
      </c>
      <c r="AI1231" s="14"/>
      <c r="AJ1231" s="14" t="str">
        <f t="shared" si="232"/>
        <v>LOST</v>
      </c>
      <c r="AL1231" s="7" t="str">
        <f t="shared" si="242"/>
        <v>…</v>
      </c>
      <c r="AM1231" s="21">
        <f t="shared" si="233"/>
        <v>77.224999999999994</v>
      </c>
    </row>
    <row r="1232" spans="3:39">
      <c r="C1232" t="s">
        <v>11</v>
      </c>
      <c r="D1232" s="10" t="s">
        <v>1180</v>
      </c>
      <c r="E1232" s="6" t="s">
        <v>89</v>
      </c>
      <c r="F1232" s="10" t="s">
        <v>1181</v>
      </c>
      <c r="G1232" s="7" t="s">
        <v>4</v>
      </c>
      <c r="H1232" s="10" t="s">
        <v>1323</v>
      </c>
      <c r="I1232" s="7">
        <v>17</v>
      </c>
      <c r="J1232" s="7">
        <v>68</v>
      </c>
      <c r="K1232" s="7">
        <v>15</v>
      </c>
      <c r="L1232" s="7" t="s">
        <v>16</v>
      </c>
      <c r="M1232" s="7" t="s">
        <v>16</v>
      </c>
      <c r="N1232" s="7">
        <v>2</v>
      </c>
      <c r="O1232" s="6" t="s">
        <v>69</v>
      </c>
      <c r="P1232" s="6" t="s">
        <v>96</v>
      </c>
      <c r="Q1232" s="7" t="b">
        <v>1</v>
      </c>
      <c r="R1232" s="7" t="b">
        <v>1</v>
      </c>
      <c r="S1232" s="7" t="b">
        <v>1</v>
      </c>
      <c r="T1232" s="7" t="b">
        <v>1</v>
      </c>
      <c r="U1232" s="11">
        <v>57</v>
      </c>
      <c r="V1232" s="11" t="s">
        <v>20</v>
      </c>
      <c r="W1232" s="12">
        <v>1.5</v>
      </c>
      <c r="X1232" s="12">
        <f t="shared" si="231"/>
        <v>1.3</v>
      </c>
      <c r="Y1232" s="13"/>
      <c r="Z1232" s="7">
        <f t="shared" si="234"/>
        <v>10</v>
      </c>
      <c r="AA1232">
        <f t="shared" si="235"/>
        <v>10</v>
      </c>
      <c r="AB1232">
        <f t="shared" si="236"/>
        <v>5</v>
      </c>
      <c r="AC1232">
        <f t="shared" si="237"/>
        <v>10</v>
      </c>
      <c r="AD1232" s="7">
        <f t="shared" si="238"/>
        <v>85</v>
      </c>
      <c r="AE1232" s="7" t="str">
        <f t="shared" si="239"/>
        <v>HT Under 1.5 Goals</v>
      </c>
      <c r="AF1232" s="14"/>
      <c r="AG1232" s="14" t="str">
        <f t="shared" si="240"/>
        <v>HT Over 0.5 Goals</v>
      </c>
      <c r="AH1232" s="14" t="str">
        <f t="shared" si="241"/>
        <v>LOST</v>
      </c>
      <c r="AI1232" s="14"/>
      <c r="AJ1232" s="14" t="str">
        <f t="shared" si="232"/>
        <v>LOST</v>
      </c>
      <c r="AL1232" s="7" t="str">
        <f t="shared" si="242"/>
        <v>Prime</v>
      </c>
      <c r="AM1232" s="21">
        <f t="shared" si="233"/>
        <v>90.65</v>
      </c>
    </row>
    <row r="1233" spans="3:39">
      <c r="D1233" s="10" t="s">
        <v>285</v>
      </c>
      <c r="E1233" s="6" t="s">
        <v>143</v>
      </c>
      <c r="F1233" s="10" t="s">
        <v>287</v>
      </c>
      <c r="G1233" s="7" t="s">
        <v>4</v>
      </c>
      <c r="H1233" s="10" t="s">
        <v>805</v>
      </c>
      <c r="I1233" s="7">
        <v>17</v>
      </c>
      <c r="J1233" s="7">
        <v>45</v>
      </c>
      <c r="K1233" s="7">
        <v>39</v>
      </c>
      <c r="L1233" s="7" t="s">
        <v>16</v>
      </c>
      <c r="M1233" s="7">
        <v>2</v>
      </c>
      <c r="N1233" s="7">
        <v>22</v>
      </c>
      <c r="O1233" s="6" t="s">
        <v>298</v>
      </c>
      <c r="P1233" s="6" t="s">
        <v>278</v>
      </c>
      <c r="Q1233" s="7">
        <v>45</v>
      </c>
      <c r="R1233" s="7" t="b">
        <v>1</v>
      </c>
      <c r="S1233" s="7" t="s">
        <v>19</v>
      </c>
      <c r="T1233" s="7" t="s">
        <v>19</v>
      </c>
      <c r="U1233" s="11">
        <v>46</v>
      </c>
      <c r="V1233" s="11" t="s">
        <v>48</v>
      </c>
      <c r="W1233" s="12">
        <v>1.5</v>
      </c>
      <c r="X1233" s="12">
        <f t="shared" si="231"/>
        <v>1.3</v>
      </c>
      <c r="Y1233" s="13"/>
      <c r="Z1233" s="7">
        <f t="shared" si="234"/>
        <v>0</v>
      </c>
      <c r="AA1233">
        <f t="shared" si="235"/>
        <v>0</v>
      </c>
      <c r="AB1233">
        <f t="shared" si="236"/>
        <v>0</v>
      </c>
      <c r="AC1233">
        <f t="shared" si="237"/>
        <v>0</v>
      </c>
      <c r="AD1233" s="7">
        <f t="shared" si="238"/>
        <v>50</v>
      </c>
      <c r="AE1233" s="7" t="str">
        <f t="shared" si="239"/>
        <v>HT Over 0.5 Goals</v>
      </c>
      <c r="AF1233" s="14"/>
      <c r="AG1233" s="14" t="str">
        <f t="shared" si="240"/>
        <v>HT Over 0.5 Goals</v>
      </c>
      <c r="AH1233" s="14" t="str">
        <f t="shared" si="241"/>
        <v>WON</v>
      </c>
      <c r="AI1233" s="14"/>
      <c r="AJ1233" s="14" t="str">
        <f t="shared" si="232"/>
        <v>WON</v>
      </c>
      <c r="AL1233" s="7" t="str">
        <f t="shared" si="242"/>
        <v>…</v>
      </c>
      <c r="AM1233" s="21">
        <f t="shared" si="233"/>
        <v>40</v>
      </c>
    </row>
    <row r="1234" spans="3:39">
      <c r="D1234" s="10" t="s">
        <v>285</v>
      </c>
      <c r="E1234" s="6" t="s">
        <v>143</v>
      </c>
      <c r="F1234" s="10" t="s">
        <v>1327</v>
      </c>
      <c r="G1234" s="7" t="s">
        <v>4</v>
      </c>
      <c r="H1234" s="10" t="s">
        <v>407</v>
      </c>
      <c r="I1234" s="7">
        <v>33</v>
      </c>
      <c r="J1234" s="7">
        <v>52</v>
      </c>
      <c r="K1234" s="7">
        <v>15</v>
      </c>
      <c r="L1234" s="7" t="s">
        <v>16</v>
      </c>
      <c r="M1234" s="7">
        <v>1</v>
      </c>
      <c r="N1234" s="7">
        <v>18</v>
      </c>
      <c r="O1234" s="6" t="s">
        <v>69</v>
      </c>
      <c r="P1234" s="6" t="s">
        <v>33</v>
      </c>
      <c r="Q1234" s="7">
        <v>52</v>
      </c>
      <c r="R1234" s="7" t="b">
        <v>1</v>
      </c>
      <c r="S1234" s="7" t="s">
        <v>19</v>
      </c>
      <c r="T1234" s="7" t="s">
        <v>19</v>
      </c>
      <c r="U1234" s="11">
        <v>49</v>
      </c>
      <c r="V1234" s="11" t="s">
        <v>48</v>
      </c>
      <c r="W1234" s="12">
        <v>1.6</v>
      </c>
      <c r="X1234" s="12">
        <f t="shared" si="231"/>
        <v>1.3</v>
      </c>
      <c r="Y1234" s="13"/>
      <c r="Z1234" s="7">
        <f t="shared" si="234"/>
        <v>0</v>
      </c>
      <c r="AA1234">
        <f t="shared" si="235"/>
        <v>0</v>
      </c>
      <c r="AB1234">
        <f t="shared" si="236"/>
        <v>5</v>
      </c>
      <c r="AC1234">
        <f t="shared" si="237"/>
        <v>0</v>
      </c>
      <c r="AD1234" s="7">
        <f t="shared" si="238"/>
        <v>55</v>
      </c>
      <c r="AE1234" s="7" t="str">
        <f t="shared" si="239"/>
        <v>HT Over 0.5 Goals</v>
      </c>
      <c r="AF1234" s="14"/>
      <c r="AG1234" s="14" t="str">
        <f t="shared" si="240"/>
        <v>HT Over 0.5 Goals</v>
      </c>
      <c r="AH1234" s="14" t="str">
        <f t="shared" si="241"/>
        <v>WON</v>
      </c>
      <c r="AI1234" s="14"/>
      <c r="AJ1234" s="14" t="str">
        <f t="shared" si="232"/>
        <v>WON</v>
      </c>
      <c r="AL1234" s="7" t="str">
        <f t="shared" si="242"/>
        <v>…</v>
      </c>
      <c r="AM1234" s="21">
        <f t="shared" si="233"/>
        <v>56.25</v>
      </c>
    </row>
    <row r="1235" spans="3:39">
      <c r="C1235" t="s">
        <v>11</v>
      </c>
      <c r="D1235" s="10" t="s">
        <v>294</v>
      </c>
      <c r="E1235" s="6" t="s">
        <v>143</v>
      </c>
      <c r="F1235" s="10" t="s">
        <v>522</v>
      </c>
      <c r="G1235" s="7" t="s">
        <v>4</v>
      </c>
      <c r="H1235" s="10" t="s">
        <v>811</v>
      </c>
      <c r="I1235" s="7">
        <v>23</v>
      </c>
      <c r="J1235" s="7">
        <v>59</v>
      </c>
      <c r="K1235" s="7">
        <v>18</v>
      </c>
      <c r="L1235" s="7" t="s">
        <v>16</v>
      </c>
      <c r="M1235" s="7">
        <v>1</v>
      </c>
      <c r="N1235" s="7">
        <v>5</v>
      </c>
      <c r="O1235" s="6" t="s">
        <v>120</v>
      </c>
      <c r="P1235" s="6" t="s">
        <v>69</v>
      </c>
      <c r="Q1235" s="7" t="b">
        <v>1</v>
      </c>
      <c r="R1235" s="7" t="b">
        <v>1</v>
      </c>
      <c r="S1235" s="7" t="s">
        <v>19</v>
      </c>
      <c r="T1235" s="7" t="b">
        <v>1</v>
      </c>
      <c r="U1235" s="11">
        <v>80</v>
      </c>
      <c r="V1235" s="11" t="s">
        <v>20</v>
      </c>
      <c r="W1235" s="12">
        <v>1.6</v>
      </c>
      <c r="X1235" s="12">
        <f t="shared" si="231"/>
        <v>1.3</v>
      </c>
      <c r="Y1235" s="13"/>
      <c r="Z1235" s="7">
        <f t="shared" si="234"/>
        <v>10</v>
      </c>
      <c r="AA1235">
        <f t="shared" si="235"/>
        <v>10</v>
      </c>
      <c r="AB1235">
        <f t="shared" si="236"/>
        <v>10</v>
      </c>
      <c r="AC1235">
        <f t="shared" si="237"/>
        <v>10</v>
      </c>
      <c r="AD1235" s="7">
        <f t="shared" si="238"/>
        <v>90</v>
      </c>
      <c r="AE1235" s="7" t="str">
        <f t="shared" si="239"/>
        <v>HT Under 1.5 Goals</v>
      </c>
      <c r="AF1235" s="14"/>
      <c r="AG1235" s="14" t="str">
        <f t="shared" si="240"/>
        <v>HT Under 1.5 Goals</v>
      </c>
      <c r="AH1235" s="14" t="str">
        <f t="shared" si="241"/>
        <v>WON</v>
      </c>
      <c r="AI1235" s="14"/>
      <c r="AJ1235" s="14" t="str">
        <f t="shared" si="232"/>
        <v>WON</v>
      </c>
      <c r="AL1235" s="7" t="str">
        <f t="shared" si="242"/>
        <v>Prime</v>
      </c>
      <c r="AM1235" s="21">
        <f t="shared" si="233"/>
        <v>84.4375</v>
      </c>
    </row>
    <row r="1236" spans="3:39">
      <c r="C1236" t="s">
        <v>11</v>
      </c>
      <c r="D1236" s="10" t="s">
        <v>294</v>
      </c>
      <c r="E1236" s="6" t="s">
        <v>143</v>
      </c>
      <c r="F1236" s="10" t="s">
        <v>420</v>
      </c>
      <c r="G1236" s="7" t="s">
        <v>4</v>
      </c>
      <c r="H1236" s="10" t="s">
        <v>296</v>
      </c>
      <c r="I1236" s="7">
        <v>25</v>
      </c>
      <c r="J1236" s="7">
        <v>61</v>
      </c>
      <c r="K1236" s="7">
        <v>14</v>
      </c>
      <c r="L1236" s="7" t="s">
        <v>16</v>
      </c>
      <c r="M1236" s="7" t="s">
        <v>16</v>
      </c>
      <c r="N1236" s="7">
        <v>11</v>
      </c>
      <c r="O1236" s="6" t="s">
        <v>47</v>
      </c>
      <c r="P1236" s="6" t="s">
        <v>47</v>
      </c>
      <c r="Q1236" s="7" t="b">
        <v>1</v>
      </c>
      <c r="R1236" s="7" t="b">
        <v>1</v>
      </c>
      <c r="S1236" s="7" t="b">
        <v>1</v>
      </c>
      <c r="T1236" s="7" t="s">
        <v>19</v>
      </c>
      <c r="U1236" s="11">
        <v>65</v>
      </c>
      <c r="V1236" s="11" t="s">
        <v>20</v>
      </c>
      <c r="W1236" s="12">
        <v>1.6</v>
      </c>
      <c r="X1236" s="12">
        <f t="shared" si="231"/>
        <v>1.3</v>
      </c>
      <c r="Y1236" s="13"/>
      <c r="Z1236" s="7">
        <f t="shared" si="234"/>
        <v>10</v>
      </c>
      <c r="AA1236">
        <f t="shared" si="235"/>
        <v>5</v>
      </c>
      <c r="AB1236">
        <f t="shared" si="236"/>
        <v>10</v>
      </c>
      <c r="AC1236">
        <f t="shared" si="237"/>
        <v>10</v>
      </c>
      <c r="AD1236" s="7">
        <f t="shared" si="238"/>
        <v>85</v>
      </c>
      <c r="AE1236" s="7" t="str">
        <f t="shared" si="239"/>
        <v>HT Under 1.5 Goals</v>
      </c>
      <c r="AF1236" s="14"/>
      <c r="AG1236" s="14" t="str">
        <f t="shared" si="240"/>
        <v>HT Under 1.5 Goals</v>
      </c>
      <c r="AH1236" s="14" t="str">
        <f t="shared" si="241"/>
        <v>WON</v>
      </c>
      <c r="AI1236" s="14"/>
      <c r="AJ1236" s="14" t="str">
        <f t="shared" si="232"/>
        <v>WON</v>
      </c>
      <c r="AL1236" s="7" t="str">
        <f t="shared" si="242"/>
        <v>…</v>
      </c>
      <c r="AM1236" s="21">
        <f t="shared" si="233"/>
        <v>81.0625</v>
      </c>
    </row>
    <row r="1237" spans="3:39">
      <c r="C1237" t="s">
        <v>11</v>
      </c>
      <c r="D1237" s="10" t="s">
        <v>294</v>
      </c>
      <c r="E1237" s="6" t="s">
        <v>143</v>
      </c>
      <c r="F1237" s="10" t="s">
        <v>812</v>
      </c>
      <c r="G1237" s="7" t="s">
        <v>4</v>
      </c>
      <c r="H1237" s="10" t="s">
        <v>425</v>
      </c>
      <c r="I1237" s="7">
        <v>26</v>
      </c>
      <c r="J1237" s="7">
        <v>56</v>
      </c>
      <c r="K1237" s="7">
        <v>18</v>
      </c>
      <c r="L1237" s="7" t="s">
        <v>16</v>
      </c>
      <c r="M1237" s="7">
        <v>2</v>
      </c>
      <c r="N1237" s="7">
        <v>8</v>
      </c>
      <c r="O1237" s="6" t="s">
        <v>120</v>
      </c>
      <c r="P1237" s="6" t="s">
        <v>69</v>
      </c>
      <c r="Q1237" s="7" t="b">
        <v>1</v>
      </c>
      <c r="R1237" s="7" t="b">
        <v>1</v>
      </c>
      <c r="S1237" s="7" t="s">
        <v>19</v>
      </c>
      <c r="T1237" s="7" t="s">
        <v>19</v>
      </c>
      <c r="U1237" s="11">
        <v>50</v>
      </c>
      <c r="V1237" s="11" t="s">
        <v>20</v>
      </c>
      <c r="W1237" s="12">
        <v>1.55</v>
      </c>
      <c r="X1237" s="12">
        <f t="shared" si="231"/>
        <v>1.3</v>
      </c>
      <c r="Y1237" s="13"/>
      <c r="Z1237" s="7">
        <f t="shared" si="234"/>
        <v>10</v>
      </c>
      <c r="AA1237">
        <f t="shared" si="235"/>
        <v>5</v>
      </c>
      <c r="AB1237">
        <f t="shared" si="236"/>
        <v>5</v>
      </c>
      <c r="AC1237">
        <f t="shared" si="237"/>
        <v>10</v>
      </c>
      <c r="AD1237" s="7">
        <f t="shared" si="238"/>
        <v>80</v>
      </c>
      <c r="AE1237" s="7" t="str">
        <f t="shared" si="239"/>
        <v>HT Under 1.5 Goals</v>
      </c>
      <c r="AF1237" s="14"/>
      <c r="AG1237" s="14" t="str">
        <f t="shared" si="240"/>
        <v>HT Under 1.5 Goals</v>
      </c>
      <c r="AH1237" s="14" t="str">
        <f t="shared" si="241"/>
        <v>WON</v>
      </c>
      <c r="AI1237" s="14"/>
      <c r="AJ1237" s="14" t="str">
        <f t="shared" si="232"/>
        <v>WON</v>
      </c>
      <c r="AL1237" s="7" t="str">
        <f t="shared" si="242"/>
        <v>Prime</v>
      </c>
      <c r="AM1237" s="21">
        <f t="shared" si="233"/>
        <v>74.5</v>
      </c>
    </row>
    <row r="1238" spans="3:39">
      <c r="C1238" t="s">
        <v>11</v>
      </c>
      <c r="D1238" s="10" t="s">
        <v>363</v>
      </c>
      <c r="E1238" s="6" t="s">
        <v>143</v>
      </c>
      <c r="F1238" s="10" t="s">
        <v>905</v>
      </c>
      <c r="G1238" s="7" t="s">
        <v>4</v>
      </c>
      <c r="H1238" s="10" t="s">
        <v>375</v>
      </c>
      <c r="I1238" s="7">
        <v>9</v>
      </c>
      <c r="J1238" s="7">
        <v>62</v>
      </c>
      <c r="K1238" s="7">
        <v>29</v>
      </c>
      <c r="L1238" s="7" t="s">
        <v>16</v>
      </c>
      <c r="M1238" s="7">
        <v>2</v>
      </c>
      <c r="N1238" s="7">
        <v>20</v>
      </c>
      <c r="O1238" s="6" t="s">
        <v>24</v>
      </c>
      <c r="P1238" s="6" t="s">
        <v>61</v>
      </c>
      <c r="Q1238" s="7" t="b">
        <v>1</v>
      </c>
      <c r="R1238" s="7" t="b">
        <v>1</v>
      </c>
      <c r="S1238" s="7" t="s">
        <v>19</v>
      </c>
      <c r="T1238" s="7" t="s">
        <v>19</v>
      </c>
      <c r="U1238" s="11">
        <v>44</v>
      </c>
      <c r="V1238" s="11" t="s">
        <v>20</v>
      </c>
      <c r="W1238" s="12">
        <v>1.4</v>
      </c>
      <c r="X1238" s="12">
        <f t="shared" si="231"/>
        <v>1.25</v>
      </c>
      <c r="Y1238" s="13"/>
      <c r="Z1238" s="7">
        <f t="shared" si="234"/>
        <v>10</v>
      </c>
      <c r="AA1238">
        <f t="shared" si="235"/>
        <v>0</v>
      </c>
      <c r="AB1238">
        <f t="shared" si="236"/>
        <v>0</v>
      </c>
      <c r="AC1238">
        <f t="shared" si="237"/>
        <v>10</v>
      </c>
      <c r="AD1238" s="7">
        <f t="shared" si="238"/>
        <v>70</v>
      </c>
      <c r="AE1238" s="7" t="str">
        <f t="shared" si="239"/>
        <v>HT Under 1.5 Goals</v>
      </c>
      <c r="AF1238" s="14"/>
      <c r="AG1238" s="14" t="str">
        <f t="shared" si="240"/>
        <v>HT Under 1.5 Goals</v>
      </c>
      <c r="AH1238" s="14" t="str">
        <f t="shared" si="241"/>
        <v>WON</v>
      </c>
      <c r="AI1238" s="14"/>
      <c r="AJ1238" s="14" t="str">
        <f t="shared" si="232"/>
        <v>WON</v>
      </c>
      <c r="AL1238" s="7" t="str">
        <f t="shared" si="242"/>
        <v>…</v>
      </c>
      <c r="AM1238" s="21">
        <f t="shared" si="233"/>
        <v>59.375</v>
      </c>
    </row>
    <row r="1239" spans="3:39">
      <c r="C1239" t="s">
        <v>11</v>
      </c>
      <c r="D1239" s="10" t="s">
        <v>279</v>
      </c>
      <c r="E1239" s="6" t="s">
        <v>152</v>
      </c>
      <c r="F1239" s="10" t="s">
        <v>578</v>
      </c>
      <c r="G1239" s="7" t="s">
        <v>4</v>
      </c>
      <c r="H1239" s="10" t="s">
        <v>1265</v>
      </c>
      <c r="I1239" s="7">
        <v>31</v>
      </c>
      <c r="J1239" s="7">
        <v>54</v>
      </c>
      <c r="K1239" s="7">
        <v>15</v>
      </c>
      <c r="L1239" s="7" t="s">
        <v>16</v>
      </c>
      <c r="M1239" s="7" t="s">
        <v>16</v>
      </c>
      <c r="N1239" s="7">
        <v>16</v>
      </c>
      <c r="O1239" s="6" t="s">
        <v>120</v>
      </c>
      <c r="P1239" s="6" t="s">
        <v>69</v>
      </c>
      <c r="Q1239" s="7" t="b">
        <v>1</v>
      </c>
      <c r="R1239" s="7" t="b">
        <v>1</v>
      </c>
      <c r="S1239" s="7" t="b">
        <v>1</v>
      </c>
      <c r="T1239" s="7" t="s">
        <v>19</v>
      </c>
      <c r="U1239" s="11">
        <v>48</v>
      </c>
      <c r="V1239" s="11" t="s">
        <v>48</v>
      </c>
      <c r="W1239" s="12">
        <v>1.5</v>
      </c>
      <c r="X1239" s="12">
        <f t="shared" si="231"/>
        <v>1.3</v>
      </c>
      <c r="Y1239" s="13"/>
      <c r="Z1239" s="7">
        <f t="shared" si="234"/>
        <v>10</v>
      </c>
      <c r="AA1239">
        <f t="shared" si="235"/>
        <v>0</v>
      </c>
      <c r="AB1239">
        <f t="shared" si="236"/>
        <v>0</v>
      </c>
      <c r="AC1239">
        <f t="shared" si="237"/>
        <v>0</v>
      </c>
      <c r="AD1239" s="7">
        <f t="shared" si="238"/>
        <v>60</v>
      </c>
      <c r="AE1239" s="7" t="str">
        <f t="shared" si="239"/>
        <v>HT Under 1.5 Goals</v>
      </c>
      <c r="AF1239" s="14"/>
      <c r="AG1239" s="14" t="str">
        <f t="shared" si="240"/>
        <v>HT Under 1.5 Goals</v>
      </c>
      <c r="AH1239" s="14" t="str">
        <f t="shared" si="241"/>
        <v>WON</v>
      </c>
      <c r="AI1239" s="14"/>
      <c r="AJ1239" s="14" t="str">
        <f t="shared" si="232"/>
        <v>WON</v>
      </c>
      <c r="AL1239" s="7" t="str">
        <f t="shared" si="242"/>
        <v>…</v>
      </c>
      <c r="AM1239" s="21">
        <f t="shared" si="233"/>
        <v>61.875</v>
      </c>
    </row>
    <row r="1240" spans="3:39">
      <c r="C1240" t="s">
        <v>11</v>
      </c>
      <c r="D1240" s="10" t="s">
        <v>508</v>
      </c>
      <c r="E1240" s="6" t="s">
        <v>167</v>
      </c>
      <c r="F1240" s="10" t="s">
        <v>1328</v>
      </c>
      <c r="G1240" s="7" t="s">
        <v>4</v>
      </c>
      <c r="H1240" s="10" t="s">
        <v>831</v>
      </c>
      <c r="I1240" s="7">
        <v>28</v>
      </c>
      <c r="J1240" s="7">
        <v>53</v>
      </c>
      <c r="K1240" s="7">
        <v>20</v>
      </c>
      <c r="L1240" s="7" t="s">
        <v>16</v>
      </c>
      <c r="M1240" s="7" t="s">
        <v>16</v>
      </c>
      <c r="N1240" s="7">
        <v>8</v>
      </c>
      <c r="O1240" s="6" t="s">
        <v>24</v>
      </c>
      <c r="P1240" s="6" t="s">
        <v>47</v>
      </c>
      <c r="Q1240" s="7" t="b">
        <v>1</v>
      </c>
      <c r="R1240" s="7" t="b">
        <v>1</v>
      </c>
      <c r="S1240" s="7" t="b">
        <v>1</v>
      </c>
      <c r="T1240" s="7" t="s">
        <v>19</v>
      </c>
      <c r="U1240" s="11">
        <v>54</v>
      </c>
      <c r="V1240" s="11" t="s">
        <v>20</v>
      </c>
      <c r="W1240" s="12">
        <v>1.7</v>
      </c>
      <c r="X1240" s="12">
        <f t="shared" si="231"/>
        <v>1.35</v>
      </c>
      <c r="Y1240" s="13"/>
      <c r="Z1240" s="7">
        <f t="shared" si="234"/>
        <v>10</v>
      </c>
      <c r="AA1240">
        <f t="shared" si="235"/>
        <v>5</v>
      </c>
      <c r="AB1240">
        <f t="shared" si="236"/>
        <v>5</v>
      </c>
      <c r="AC1240">
        <f t="shared" si="237"/>
        <v>10</v>
      </c>
      <c r="AD1240" s="7">
        <f t="shared" si="238"/>
        <v>80</v>
      </c>
      <c r="AE1240" s="7" t="str">
        <f t="shared" si="239"/>
        <v>HT Under 1.5 Goals</v>
      </c>
      <c r="AF1240" s="14"/>
      <c r="AG1240" s="14" t="str">
        <f t="shared" si="240"/>
        <v>HT Under 1.5 Goals</v>
      </c>
      <c r="AH1240" s="14" t="str">
        <f t="shared" si="241"/>
        <v>WON</v>
      </c>
      <c r="AI1240" s="14"/>
      <c r="AJ1240" s="14" t="str">
        <f t="shared" si="232"/>
        <v>WON</v>
      </c>
      <c r="AL1240" s="7" t="str">
        <f t="shared" si="242"/>
        <v>…</v>
      </c>
      <c r="AM1240" s="21">
        <f t="shared" si="233"/>
        <v>79.362499999999997</v>
      </c>
    </row>
    <row r="1241" spans="3:39">
      <c r="C1241" t="s">
        <v>11</v>
      </c>
      <c r="D1241" s="10" t="s">
        <v>62</v>
      </c>
      <c r="E1241" s="6" t="s">
        <v>874</v>
      </c>
      <c r="F1241" s="10" t="s">
        <v>64</v>
      </c>
      <c r="G1241" s="7" t="s">
        <v>4</v>
      </c>
      <c r="H1241" s="10" t="s">
        <v>1061</v>
      </c>
      <c r="I1241" s="7">
        <v>19</v>
      </c>
      <c r="J1241" s="7">
        <v>51</v>
      </c>
      <c r="K1241" s="7">
        <v>30</v>
      </c>
      <c r="L1241" s="7" t="s">
        <v>16</v>
      </c>
      <c r="M1241" s="7">
        <v>2</v>
      </c>
      <c r="N1241" s="7">
        <v>11</v>
      </c>
      <c r="O1241" s="6" t="s">
        <v>96</v>
      </c>
      <c r="P1241" s="6" t="s">
        <v>405</v>
      </c>
      <c r="Q1241" s="7">
        <v>51</v>
      </c>
      <c r="R1241" s="7" t="b">
        <v>1</v>
      </c>
      <c r="S1241" s="7" t="s">
        <v>19</v>
      </c>
      <c r="T1241" s="7" t="s">
        <v>19</v>
      </c>
      <c r="U1241" s="11">
        <v>44</v>
      </c>
      <c r="V1241" s="11"/>
      <c r="W1241" s="12">
        <v>1.55</v>
      </c>
      <c r="X1241" s="12">
        <f t="shared" si="231"/>
        <v>1.3</v>
      </c>
      <c r="Y1241" s="13"/>
      <c r="Z1241" s="7">
        <f t="shared" si="234"/>
        <v>0</v>
      </c>
      <c r="AA1241">
        <f t="shared" si="235"/>
        <v>5</v>
      </c>
      <c r="AB1241">
        <f t="shared" si="236"/>
        <v>0</v>
      </c>
      <c r="AC1241">
        <f t="shared" si="237"/>
        <v>0</v>
      </c>
      <c r="AD1241" s="7">
        <f t="shared" si="238"/>
        <v>55</v>
      </c>
      <c r="AE1241" s="7" t="str">
        <f t="shared" si="239"/>
        <v>HT Over 0.5 Goals</v>
      </c>
      <c r="AF1241" s="14"/>
      <c r="AG1241" s="14" t="str">
        <f t="shared" si="240"/>
        <v>HT Over 0.5 Goals</v>
      </c>
      <c r="AH1241" s="14" t="str">
        <f t="shared" si="241"/>
        <v>WON</v>
      </c>
      <c r="AI1241" s="14"/>
      <c r="AJ1241" s="14" t="str">
        <f t="shared" si="232"/>
        <v>WON</v>
      </c>
      <c r="AL1241" s="7" t="str">
        <f t="shared" si="242"/>
        <v>…</v>
      </c>
      <c r="AM1241" s="21">
        <f t="shared" si="233"/>
        <v>59.9375</v>
      </c>
    </row>
    <row r="1242" spans="3:39">
      <c r="C1242" t="s">
        <v>11</v>
      </c>
      <c r="D1242" s="10" t="s">
        <v>1329</v>
      </c>
      <c r="E1242" s="6" t="s">
        <v>874</v>
      </c>
      <c r="F1242" s="10" t="s">
        <v>1330</v>
      </c>
      <c r="G1242" s="7" t="s">
        <v>4</v>
      </c>
      <c r="H1242" s="10" t="s">
        <v>1200</v>
      </c>
      <c r="I1242" s="7">
        <v>23</v>
      </c>
      <c r="J1242" s="7">
        <v>46</v>
      </c>
      <c r="K1242" s="7">
        <v>31</v>
      </c>
      <c r="L1242" s="7" t="s">
        <v>16</v>
      </c>
      <c r="M1242" s="7">
        <v>2</v>
      </c>
      <c r="N1242" s="7">
        <v>8</v>
      </c>
      <c r="O1242" s="6" t="s">
        <v>120</v>
      </c>
      <c r="P1242" s="6" t="s">
        <v>298</v>
      </c>
      <c r="Q1242" s="7">
        <v>46</v>
      </c>
      <c r="R1242" s="7" t="b">
        <v>1</v>
      </c>
      <c r="S1242" s="7" t="s">
        <v>19</v>
      </c>
      <c r="T1242" s="7" t="s">
        <v>19</v>
      </c>
      <c r="U1242" s="11">
        <v>41</v>
      </c>
      <c r="V1242" s="11" t="s">
        <v>48</v>
      </c>
      <c r="W1242" s="12">
        <v>1.6</v>
      </c>
      <c r="X1242" s="12">
        <f t="shared" si="231"/>
        <v>1.3</v>
      </c>
      <c r="Y1242" s="13"/>
      <c r="Z1242" s="7">
        <f t="shared" si="234"/>
        <v>0</v>
      </c>
      <c r="AA1242">
        <f t="shared" si="235"/>
        <v>5</v>
      </c>
      <c r="AB1242">
        <f t="shared" si="236"/>
        <v>0</v>
      </c>
      <c r="AC1242">
        <f t="shared" si="237"/>
        <v>0</v>
      </c>
      <c r="AD1242" s="7">
        <f t="shared" si="238"/>
        <v>55</v>
      </c>
      <c r="AE1242" s="7" t="str">
        <f t="shared" si="239"/>
        <v>HT Over 0.5 Goals</v>
      </c>
      <c r="AF1242" s="14"/>
      <c r="AG1242" s="14" t="str">
        <f t="shared" si="240"/>
        <v>HT Under 1.5 Goals</v>
      </c>
      <c r="AH1242" s="14" t="str">
        <f t="shared" si="241"/>
        <v>WON</v>
      </c>
      <c r="AI1242" s="14"/>
      <c r="AJ1242" s="14" t="str">
        <f t="shared" si="232"/>
        <v>WON</v>
      </c>
      <c r="AL1242" s="7" t="str">
        <f t="shared" si="242"/>
        <v>…</v>
      </c>
      <c r="AM1242" s="21">
        <f t="shared" si="233"/>
        <v>47</v>
      </c>
    </row>
    <row r="1243" spans="3:39">
      <c r="D1243" s="10" t="s">
        <v>438</v>
      </c>
      <c r="E1243" s="6" t="s">
        <v>874</v>
      </c>
      <c r="F1243" s="10" t="s">
        <v>1282</v>
      </c>
      <c r="G1243" s="7" t="s">
        <v>4</v>
      </c>
      <c r="H1243" s="10" t="s">
        <v>1281</v>
      </c>
      <c r="I1243" s="7">
        <v>28</v>
      </c>
      <c r="J1243" s="7">
        <v>53</v>
      </c>
      <c r="K1243" s="7">
        <v>20</v>
      </c>
      <c r="L1243" s="7" t="s">
        <v>16</v>
      </c>
      <c r="M1243" s="7">
        <v>2</v>
      </c>
      <c r="N1243" s="7">
        <v>8</v>
      </c>
      <c r="O1243" s="6" t="s">
        <v>96</v>
      </c>
      <c r="P1243" s="6" t="s">
        <v>299</v>
      </c>
      <c r="Q1243" s="7" t="b">
        <v>1</v>
      </c>
      <c r="R1243" s="7" t="b">
        <v>1</v>
      </c>
      <c r="S1243" s="7" t="s">
        <v>19</v>
      </c>
      <c r="T1243" s="7" t="s">
        <v>19</v>
      </c>
      <c r="U1243" s="11">
        <v>50</v>
      </c>
      <c r="V1243" s="11" t="s">
        <v>48</v>
      </c>
      <c r="W1243" s="12">
        <v>1.6</v>
      </c>
      <c r="X1243" s="12">
        <f t="shared" si="231"/>
        <v>1.3</v>
      </c>
      <c r="Y1243" s="13"/>
      <c r="Z1243" s="7">
        <f t="shared" si="234"/>
        <v>10</v>
      </c>
      <c r="AA1243">
        <f t="shared" si="235"/>
        <v>5</v>
      </c>
      <c r="AB1243">
        <f t="shared" si="236"/>
        <v>5</v>
      </c>
      <c r="AC1243">
        <f t="shared" si="237"/>
        <v>0</v>
      </c>
      <c r="AD1243" s="7">
        <f t="shared" si="238"/>
        <v>70</v>
      </c>
      <c r="AE1243" s="7" t="str">
        <f t="shared" si="239"/>
        <v>HT Under 1.5 Goals</v>
      </c>
      <c r="AF1243" s="14"/>
      <c r="AG1243" s="14" t="str">
        <f t="shared" si="240"/>
        <v>HT Over 0.5 Goals</v>
      </c>
      <c r="AH1243" s="14" t="str">
        <f t="shared" si="241"/>
        <v>LOST</v>
      </c>
      <c r="AI1243" s="14"/>
      <c r="AJ1243" s="14" t="str">
        <f t="shared" si="232"/>
        <v>LOST</v>
      </c>
      <c r="AL1243" s="7" t="str">
        <f t="shared" si="242"/>
        <v>…</v>
      </c>
      <c r="AM1243" s="21">
        <f t="shared" si="233"/>
        <v>73.5625</v>
      </c>
    </row>
    <row r="1244" spans="3:39">
      <c r="D1244" s="10" t="s">
        <v>438</v>
      </c>
      <c r="E1244" s="6" t="s">
        <v>874</v>
      </c>
      <c r="F1244" s="10" t="s">
        <v>868</v>
      </c>
      <c r="G1244" s="7" t="s">
        <v>4</v>
      </c>
      <c r="H1244" s="10" t="s">
        <v>975</v>
      </c>
      <c r="I1244" s="7">
        <v>17</v>
      </c>
      <c r="J1244" s="7">
        <v>51</v>
      </c>
      <c r="K1244" s="7">
        <v>32</v>
      </c>
      <c r="L1244" s="7" t="s">
        <v>16</v>
      </c>
      <c r="M1244" s="7">
        <v>2</v>
      </c>
      <c r="N1244" s="7">
        <v>15</v>
      </c>
      <c r="O1244" s="6" t="s">
        <v>24</v>
      </c>
      <c r="P1244" s="6" t="s">
        <v>120</v>
      </c>
      <c r="Q1244" s="7">
        <v>51</v>
      </c>
      <c r="R1244" s="7" t="b">
        <v>1</v>
      </c>
      <c r="S1244" s="7" t="s">
        <v>19</v>
      </c>
      <c r="T1244" s="7" t="s">
        <v>19</v>
      </c>
      <c r="U1244" s="11">
        <v>49</v>
      </c>
      <c r="V1244" s="11" t="s">
        <v>20</v>
      </c>
      <c r="W1244" s="12">
        <v>1.65</v>
      </c>
      <c r="X1244" s="12">
        <f t="shared" si="231"/>
        <v>1.35</v>
      </c>
      <c r="Y1244" s="13"/>
      <c r="Z1244" s="7">
        <f t="shared" si="234"/>
        <v>0</v>
      </c>
      <c r="AA1244">
        <f t="shared" si="235"/>
        <v>5</v>
      </c>
      <c r="AB1244">
        <f t="shared" si="236"/>
        <v>5</v>
      </c>
      <c r="AC1244">
        <f t="shared" si="237"/>
        <v>10</v>
      </c>
      <c r="AD1244" s="7">
        <f t="shared" si="238"/>
        <v>70</v>
      </c>
      <c r="AE1244" s="7" t="str">
        <f t="shared" si="239"/>
        <v>HT Under 1.5 Goals</v>
      </c>
      <c r="AF1244" s="14"/>
      <c r="AG1244" s="14" t="str">
        <f t="shared" si="240"/>
        <v>HT Under 1.5 Goals</v>
      </c>
      <c r="AH1244" s="14" t="str">
        <f t="shared" si="241"/>
        <v>WON</v>
      </c>
      <c r="AI1244" s="14"/>
      <c r="AJ1244" s="14" t="str">
        <f t="shared" si="232"/>
        <v>WON</v>
      </c>
      <c r="AL1244" s="7" t="str">
        <f t="shared" si="242"/>
        <v>…</v>
      </c>
      <c r="AM1244" s="21">
        <f t="shared" si="233"/>
        <v>55.9375</v>
      </c>
    </row>
    <row r="1245" spans="3:39">
      <c r="D1245" s="10" t="s">
        <v>443</v>
      </c>
      <c r="E1245" s="6" t="s">
        <v>874</v>
      </c>
      <c r="F1245" s="10" t="s">
        <v>1331</v>
      </c>
      <c r="G1245" s="7" t="s">
        <v>4</v>
      </c>
      <c r="H1245" s="10" t="s">
        <v>444</v>
      </c>
      <c r="I1245" s="7">
        <v>26</v>
      </c>
      <c r="J1245" s="7">
        <v>63</v>
      </c>
      <c r="K1245" s="7">
        <v>11</v>
      </c>
      <c r="L1245" s="7" t="s">
        <v>16</v>
      </c>
      <c r="M1245" s="7">
        <v>1</v>
      </c>
      <c r="N1245" s="7">
        <v>15</v>
      </c>
      <c r="O1245" s="6" t="s">
        <v>24</v>
      </c>
      <c r="P1245" s="6" t="s">
        <v>24</v>
      </c>
      <c r="Q1245" s="7" t="b">
        <v>1</v>
      </c>
      <c r="R1245" s="7" t="b">
        <v>1</v>
      </c>
      <c r="S1245" s="7" t="s">
        <v>19</v>
      </c>
      <c r="T1245" s="7" t="s">
        <v>19</v>
      </c>
      <c r="U1245" s="11">
        <v>47</v>
      </c>
      <c r="V1245" s="11" t="s">
        <v>48</v>
      </c>
      <c r="W1245" s="12">
        <v>1.65</v>
      </c>
      <c r="X1245" s="12">
        <f t="shared" si="231"/>
        <v>1.35</v>
      </c>
      <c r="Y1245" s="13"/>
      <c r="Z1245" s="7">
        <f t="shared" si="234"/>
        <v>10</v>
      </c>
      <c r="AA1245">
        <f t="shared" si="235"/>
        <v>5</v>
      </c>
      <c r="AB1245">
        <f t="shared" si="236"/>
        <v>0</v>
      </c>
      <c r="AC1245">
        <f t="shared" si="237"/>
        <v>0</v>
      </c>
      <c r="AD1245" s="7">
        <f t="shared" si="238"/>
        <v>65</v>
      </c>
      <c r="AE1245" s="7" t="str">
        <f t="shared" si="239"/>
        <v>HT Under 1.5 Goals</v>
      </c>
      <c r="AF1245" s="14"/>
      <c r="AG1245" s="14" t="str">
        <f t="shared" si="240"/>
        <v>HT Under 1.5 Goals</v>
      </c>
      <c r="AH1245" s="14" t="str">
        <f t="shared" si="241"/>
        <v>WON</v>
      </c>
      <c r="AI1245" s="14"/>
      <c r="AJ1245" s="14" t="str">
        <f t="shared" si="232"/>
        <v>WON</v>
      </c>
      <c r="AL1245" s="7" t="str">
        <f t="shared" si="242"/>
        <v>…</v>
      </c>
      <c r="AM1245" s="21">
        <f t="shared" si="233"/>
        <v>59.6875</v>
      </c>
    </row>
    <row r="1246" spans="3:39">
      <c r="C1246" t="s">
        <v>11</v>
      </c>
      <c r="D1246" s="10" t="s">
        <v>97</v>
      </c>
      <c r="E1246" s="6" t="s">
        <v>176</v>
      </c>
      <c r="F1246" s="10" t="s">
        <v>1266</v>
      </c>
      <c r="G1246" s="7" t="s">
        <v>4</v>
      </c>
      <c r="H1246" s="10" t="s">
        <v>580</v>
      </c>
      <c r="I1246" s="7">
        <v>20</v>
      </c>
      <c r="J1246" s="7">
        <v>45</v>
      </c>
      <c r="K1246" s="7">
        <v>35</v>
      </c>
      <c r="L1246" s="7" t="s">
        <v>16</v>
      </c>
      <c r="M1246" s="7">
        <v>2</v>
      </c>
      <c r="N1246" s="7">
        <v>15</v>
      </c>
      <c r="O1246" s="6" t="s">
        <v>47</v>
      </c>
      <c r="P1246" s="6" t="s">
        <v>33</v>
      </c>
      <c r="Q1246" s="7">
        <v>45</v>
      </c>
      <c r="R1246" s="7" t="b">
        <v>1</v>
      </c>
      <c r="S1246" s="7" t="s">
        <v>19</v>
      </c>
      <c r="T1246" s="7" t="s">
        <v>19</v>
      </c>
      <c r="U1246" s="11">
        <v>80</v>
      </c>
      <c r="V1246" s="11" t="s">
        <v>20</v>
      </c>
      <c r="W1246" s="12">
        <v>1.6</v>
      </c>
      <c r="X1246" s="12">
        <f t="shared" si="231"/>
        <v>1.3</v>
      </c>
      <c r="Y1246" s="13"/>
      <c r="Z1246" s="7">
        <f t="shared" si="234"/>
        <v>0</v>
      </c>
      <c r="AA1246">
        <f t="shared" si="235"/>
        <v>5</v>
      </c>
      <c r="AB1246">
        <f t="shared" si="236"/>
        <v>10</v>
      </c>
      <c r="AC1246">
        <f t="shared" si="237"/>
        <v>10</v>
      </c>
      <c r="AD1246" s="7">
        <f t="shared" si="238"/>
        <v>75</v>
      </c>
      <c r="AE1246" s="7" t="str">
        <f t="shared" si="239"/>
        <v>HT Under 1.5 Goals</v>
      </c>
      <c r="AF1246" s="14"/>
      <c r="AG1246" s="14" t="str">
        <f t="shared" si="240"/>
        <v>HT Under 1.5 Goals</v>
      </c>
      <c r="AH1246" s="14" t="str">
        <f t="shared" si="241"/>
        <v>WON</v>
      </c>
      <c r="AI1246" s="14"/>
      <c r="AJ1246" s="14" t="str">
        <f t="shared" si="232"/>
        <v>WON</v>
      </c>
      <c r="AL1246" s="7" t="str">
        <f t="shared" si="242"/>
        <v>…</v>
      </c>
      <c r="AM1246" s="21">
        <f t="shared" si="233"/>
        <v>56</v>
      </c>
    </row>
    <row r="1247" spans="3:39">
      <c r="C1247" t="s">
        <v>11</v>
      </c>
      <c r="D1247" s="10" t="s">
        <v>124</v>
      </c>
      <c r="E1247" s="6" t="s">
        <v>176</v>
      </c>
      <c r="F1247" s="10" t="s">
        <v>158</v>
      </c>
      <c r="G1247" s="7" t="s">
        <v>4</v>
      </c>
      <c r="H1247" s="10" t="s">
        <v>878</v>
      </c>
      <c r="I1247" s="7">
        <v>26</v>
      </c>
      <c r="J1247" s="7">
        <v>54</v>
      </c>
      <c r="K1247" s="7">
        <v>20</v>
      </c>
      <c r="L1247" s="7" t="s">
        <v>16</v>
      </c>
      <c r="M1247" s="7">
        <v>1</v>
      </c>
      <c r="N1247" s="7">
        <v>6</v>
      </c>
      <c r="O1247" s="6" t="s">
        <v>24</v>
      </c>
      <c r="P1247" s="6" t="s">
        <v>69</v>
      </c>
      <c r="Q1247" s="7" t="b">
        <v>1</v>
      </c>
      <c r="R1247" s="7" t="b">
        <v>1</v>
      </c>
      <c r="S1247" s="7" t="s">
        <v>19</v>
      </c>
      <c r="T1247" s="7" t="b">
        <v>1</v>
      </c>
      <c r="U1247" s="11">
        <v>39</v>
      </c>
      <c r="V1247" s="11"/>
      <c r="W1247" s="12">
        <v>1.4</v>
      </c>
      <c r="X1247" s="12">
        <f t="shared" si="231"/>
        <v>1.25</v>
      </c>
      <c r="Y1247" s="13"/>
      <c r="Z1247" s="7">
        <f t="shared" si="234"/>
        <v>10</v>
      </c>
      <c r="AA1247">
        <f t="shared" si="235"/>
        <v>10</v>
      </c>
      <c r="AB1247">
        <f t="shared" si="236"/>
        <v>0</v>
      </c>
      <c r="AC1247">
        <f t="shared" si="237"/>
        <v>0</v>
      </c>
      <c r="AD1247" s="7">
        <f t="shared" si="238"/>
        <v>70</v>
      </c>
      <c r="AE1247" s="7" t="str">
        <f t="shared" si="239"/>
        <v>HT Under 1.5 Goals</v>
      </c>
      <c r="AF1247" s="14"/>
      <c r="AG1247" s="14" t="str">
        <f t="shared" si="240"/>
        <v>HT Under 1.5 Goals</v>
      </c>
      <c r="AH1247" s="14" t="str">
        <f t="shared" si="241"/>
        <v>WON</v>
      </c>
      <c r="AI1247" s="14"/>
      <c r="AJ1247" s="14" t="str">
        <f t="shared" si="232"/>
        <v>WON</v>
      </c>
      <c r="AL1247" s="7" t="str">
        <f t="shared" si="242"/>
        <v>Prime</v>
      </c>
      <c r="AM1247" s="21">
        <f t="shared" si="233"/>
        <v>65.875</v>
      </c>
    </row>
    <row r="1248" spans="3:39">
      <c r="D1248" s="10" t="s">
        <v>1332</v>
      </c>
      <c r="E1248" s="6" t="s">
        <v>1307</v>
      </c>
      <c r="F1248" s="10" t="s">
        <v>1333</v>
      </c>
      <c r="G1248" s="7" t="s">
        <v>4</v>
      </c>
      <c r="H1248" s="10" t="s">
        <v>1334</v>
      </c>
      <c r="I1248" s="7">
        <v>40</v>
      </c>
      <c r="J1248" s="7">
        <v>50</v>
      </c>
      <c r="K1248" s="7">
        <v>10</v>
      </c>
      <c r="L1248" s="7" t="s">
        <v>16</v>
      </c>
      <c r="M1248" s="7">
        <v>1</v>
      </c>
      <c r="N1248" s="7">
        <v>30</v>
      </c>
      <c r="O1248" s="6" t="s">
        <v>61</v>
      </c>
      <c r="P1248" s="6" t="s">
        <v>299</v>
      </c>
      <c r="Q1248" s="7">
        <v>50</v>
      </c>
      <c r="R1248" s="7" t="b">
        <v>1</v>
      </c>
      <c r="S1248" s="7" t="s">
        <v>19</v>
      </c>
      <c r="T1248" s="7" t="s">
        <v>19</v>
      </c>
      <c r="U1248" s="11">
        <v>48</v>
      </c>
      <c r="V1248" s="11" t="s">
        <v>48</v>
      </c>
      <c r="W1248" s="12">
        <v>1.6</v>
      </c>
      <c r="X1248" s="12">
        <f t="shared" si="231"/>
        <v>1.3</v>
      </c>
      <c r="Y1248" s="13"/>
      <c r="Z1248" s="7">
        <f t="shared" si="234"/>
        <v>0</v>
      </c>
      <c r="AA1248">
        <f t="shared" si="235"/>
        <v>0</v>
      </c>
      <c r="AB1248">
        <f t="shared" si="236"/>
        <v>0</v>
      </c>
      <c r="AC1248">
        <f t="shared" si="237"/>
        <v>0</v>
      </c>
      <c r="AD1248" s="7">
        <f t="shared" si="238"/>
        <v>50</v>
      </c>
      <c r="AE1248" s="7" t="str">
        <f t="shared" si="239"/>
        <v>HT Over 0.5 Goals</v>
      </c>
      <c r="AF1248" s="14"/>
      <c r="AG1248" s="14" t="str">
        <f t="shared" si="240"/>
        <v>HT Over 0.5 Goals</v>
      </c>
      <c r="AH1248" s="14" t="str">
        <f t="shared" si="241"/>
        <v>WON</v>
      </c>
      <c r="AI1248" s="14"/>
      <c r="AJ1248" s="14" t="str">
        <f t="shared" si="232"/>
        <v>WON</v>
      </c>
      <c r="AL1248" s="7" t="str">
        <f t="shared" si="242"/>
        <v>…</v>
      </c>
      <c r="AM1248" s="21">
        <f t="shared" si="233"/>
        <v>55.625</v>
      </c>
    </row>
    <row r="1249" spans="3:39">
      <c r="F1249" s="10"/>
      <c r="G1249" s="7"/>
      <c r="H1249" s="10"/>
      <c r="I1249" s="7"/>
      <c r="J1249" s="7"/>
      <c r="K1249" s="7"/>
      <c r="L1249" s="7"/>
      <c r="M1249" s="7"/>
      <c r="N1249" s="7"/>
      <c r="O1249" s="6"/>
      <c r="P1249" s="6"/>
      <c r="Q1249" s="7"/>
      <c r="R1249" s="7"/>
      <c r="S1249" s="7"/>
      <c r="T1249" s="7"/>
      <c r="U1249" s="11"/>
      <c r="V1249" s="11"/>
      <c r="W1249" s="12"/>
      <c r="X1249" s="12">
        <f t="shared" si="231"/>
        <v>1.25</v>
      </c>
      <c r="Y1249" s="13"/>
      <c r="Z1249" s="7">
        <f t="shared" si="234"/>
        <v>0</v>
      </c>
      <c r="AA1249">
        <f t="shared" si="235"/>
        <v>10</v>
      </c>
      <c r="AB1249">
        <f t="shared" si="236"/>
        <v>0</v>
      </c>
      <c r="AC1249">
        <f t="shared" si="237"/>
        <v>0</v>
      </c>
      <c r="AD1249" s="7">
        <f t="shared" si="238"/>
        <v>60</v>
      </c>
      <c r="AE1249" s="7" t="str">
        <f t="shared" si="239"/>
        <v>HT Under 1.5 Goals</v>
      </c>
      <c r="AF1249" s="14"/>
      <c r="AG1249" s="14" t="str">
        <f t="shared" si="240"/>
        <v>HT Over 0.5 Goals</v>
      </c>
      <c r="AH1249" s="14" t="str">
        <f t="shared" si="241"/>
        <v>LOST</v>
      </c>
      <c r="AI1249" s="14"/>
      <c r="AJ1249" s="14" t="str">
        <f t="shared" si="232"/>
        <v>LOST</v>
      </c>
      <c r="AL1249" s="7" t="str">
        <f t="shared" si="242"/>
        <v>…</v>
      </c>
      <c r="AM1249" s="21">
        <f t="shared" si="233"/>
        <v>55</v>
      </c>
    </row>
    <row r="1250" spans="3:39">
      <c r="C1250" s="2" t="s">
        <v>1358</v>
      </c>
      <c r="F1250" s="10"/>
      <c r="G1250" s="7"/>
      <c r="H1250" s="10"/>
      <c r="I1250" s="7"/>
      <c r="J1250" s="7"/>
      <c r="K1250" s="7"/>
      <c r="L1250" s="7"/>
      <c r="M1250" s="7"/>
      <c r="N1250" s="7"/>
      <c r="O1250" s="6"/>
      <c r="P1250" s="6"/>
      <c r="Q1250" s="7"/>
      <c r="R1250" s="7"/>
      <c r="S1250" s="7"/>
      <c r="T1250" s="7"/>
      <c r="U1250" s="11"/>
      <c r="V1250" s="11"/>
      <c r="W1250" s="12"/>
      <c r="X1250" s="12">
        <f t="shared" si="231"/>
        <v>1.25</v>
      </c>
      <c r="Y1250" s="13"/>
      <c r="Z1250" s="7">
        <f t="shared" si="234"/>
        <v>0</v>
      </c>
      <c r="AA1250">
        <f t="shared" si="235"/>
        <v>10</v>
      </c>
      <c r="AB1250">
        <f t="shared" si="236"/>
        <v>0</v>
      </c>
      <c r="AC1250">
        <f t="shared" si="237"/>
        <v>0</v>
      </c>
      <c r="AD1250" s="7">
        <f t="shared" si="238"/>
        <v>60</v>
      </c>
      <c r="AE1250" s="7" t="str">
        <f t="shared" si="239"/>
        <v>HT Under 1.5 Goals</v>
      </c>
      <c r="AF1250" s="14"/>
      <c r="AG1250" s="14" t="str">
        <f t="shared" si="240"/>
        <v>HT Over 0.5 Goals</v>
      </c>
      <c r="AH1250" s="14" t="str">
        <f t="shared" si="241"/>
        <v>LOST</v>
      </c>
      <c r="AI1250" s="14"/>
      <c r="AJ1250" s="14" t="str">
        <f t="shared" si="232"/>
        <v>LOST</v>
      </c>
      <c r="AL1250" s="7" t="str">
        <f t="shared" si="242"/>
        <v>…</v>
      </c>
      <c r="AM1250" s="21">
        <f t="shared" si="233"/>
        <v>55</v>
      </c>
    </row>
    <row r="1251" spans="3:39">
      <c r="C1251" t="s">
        <v>11</v>
      </c>
      <c r="D1251" s="10" t="s">
        <v>121</v>
      </c>
      <c r="E1251" s="6" t="s">
        <v>35</v>
      </c>
      <c r="F1251" s="10" t="s">
        <v>554</v>
      </c>
      <c r="G1251" s="7" t="s">
        <v>4</v>
      </c>
      <c r="H1251" s="10" t="s">
        <v>252</v>
      </c>
      <c r="I1251" s="7">
        <v>39</v>
      </c>
      <c r="J1251" s="7">
        <v>45</v>
      </c>
      <c r="K1251" s="7">
        <v>16</v>
      </c>
      <c r="L1251" s="7" t="s">
        <v>16</v>
      </c>
      <c r="M1251" s="7">
        <v>1</v>
      </c>
      <c r="N1251" s="7">
        <v>23</v>
      </c>
      <c r="O1251" s="6" t="s">
        <v>61</v>
      </c>
      <c r="P1251" s="6" t="s">
        <v>96</v>
      </c>
      <c r="Q1251" s="7">
        <v>45</v>
      </c>
      <c r="R1251" s="7" t="b">
        <v>1</v>
      </c>
      <c r="S1251" s="7" t="s">
        <v>19</v>
      </c>
      <c r="T1251" s="7" t="s">
        <v>19</v>
      </c>
      <c r="U1251" s="11">
        <v>30</v>
      </c>
      <c r="V1251" s="11" t="s">
        <v>20</v>
      </c>
      <c r="W1251" s="12">
        <v>1.55</v>
      </c>
      <c r="X1251" s="12">
        <f t="shared" si="231"/>
        <v>1.3</v>
      </c>
      <c r="Y1251" s="13"/>
      <c r="Z1251" s="7">
        <f t="shared" si="234"/>
        <v>0</v>
      </c>
      <c r="AA1251">
        <f t="shared" si="235"/>
        <v>0</v>
      </c>
      <c r="AB1251">
        <f t="shared" si="236"/>
        <v>0</v>
      </c>
      <c r="AC1251">
        <f t="shared" si="237"/>
        <v>10</v>
      </c>
      <c r="AD1251" s="7">
        <f t="shared" si="238"/>
        <v>60</v>
      </c>
      <c r="AE1251" s="7" t="str">
        <f t="shared" si="239"/>
        <v>HT Under 1.5 Goals</v>
      </c>
      <c r="AF1251" s="14"/>
      <c r="AG1251" s="14" t="str">
        <f t="shared" si="240"/>
        <v>HT Over 0.5 Goals</v>
      </c>
      <c r="AH1251" s="14" t="str">
        <f t="shared" si="241"/>
        <v>LOST</v>
      </c>
      <c r="AI1251" s="14"/>
      <c r="AJ1251" s="14" t="str">
        <f t="shared" si="232"/>
        <v>LOST</v>
      </c>
      <c r="AL1251" s="7" t="str">
        <f t="shared" si="242"/>
        <v>…</v>
      </c>
      <c r="AM1251" s="21">
        <f t="shared" si="233"/>
        <v>40</v>
      </c>
    </row>
    <row r="1252" spans="3:39">
      <c r="C1252" t="s">
        <v>11</v>
      </c>
      <c r="D1252" s="10" t="s">
        <v>394</v>
      </c>
      <c r="E1252" s="6" t="s">
        <v>1336</v>
      </c>
      <c r="F1252" s="10" t="s">
        <v>1337</v>
      </c>
      <c r="G1252" s="7" t="s">
        <v>4</v>
      </c>
      <c r="H1252" s="10" t="s">
        <v>395</v>
      </c>
      <c r="I1252" s="7">
        <v>18</v>
      </c>
      <c r="J1252" s="7">
        <v>49</v>
      </c>
      <c r="K1252" s="7">
        <v>33</v>
      </c>
      <c r="L1252" s="7" t="s">
        <v>16</v>
      </c>
      <c r="M1252" s="7" t="s">
        <v>16</v>
      </c>
      <c r="N1252" s="7">
        <v>15</v>
      </c>
      <c r="O1252" s="6" t="s">
        <v>24</v>
      </c>
      <c r="P1252" s="6" t="s">
        <v>47</v>
      </c>
      <c r="Q1252" s="7">
        <v>49</v>
      </c>
      <c r="R1252" s="7" t="b">
        <v>1</v>
      </c>
      <c r="S1252" s="7" t="b">
        <v>1</v>
      </c>
      <c r="T1252" s="7" t="s">
        <v>19</v>
      </c>
      <c r="U1252" s="11">
        <v>46</v>
      </c>
      <c r="V1252" s="11"/>
      <c r="W1252" s="12">
        <v>1.55</v>
      </c>
      <c r="X1252" s="12">
        <f t="shared" si="231"/>
        <v>1.3</v>
      </c>
      <c r="Y1252" s="13"/>
      <c r="Z1252" s="7">
        <f t="shared" si="234"/>
        <v>0</v>
      </c>
      <c r="AA1252">
        <f t="shared" si="235"/>
        <v>5</v>
      </c>
      <c r="AB1252">
        <f t="shared" si="236"/>
        <v>0</v>
      </c>
      <c r="AC1252">
        <f t="shared" si="237"/>
        <v>0</v>
      </c>
      <c r="AD1252" s="7">
        <f t="shared" si="238"/>
        <v>55</v>
      </c>
      <c r="AE1252" s="7" t="str">
        <f t="shared" si="239"/>
        <v>HT Over 0.5 Goals</v>
      </c>
      <c r="AF1252" s="14"/>
      <c r="AG1252" s="14" t="str">
        <f t="shared" si="240"/>
        <v>HT Under 1.5 Goals</v>
      </c>
      <c r="AH1252" s="14" t="str">
        <f t="shared" si="241"/>
        <v>LOST</v>
      </c>
      <c r="AI1252" s="14"/>
      <c r="AJ1252" s="14" t="str">
        <f t="shared" si="232"/>
        <v>LOST</v>
      </c>
      <c r="AL1252" s="7" t="str">
        <f t="shared" si="242"/>
        <v>…</v>
      </c>
      <c r="AM1252" s="21">
        <f t="shared" si="233"/>
        <v>45</v>
      </c>
    </row>
    <row r="1253" spans="3:39">
      <c r="D1253" s="10" t="s">
        <v>517</v>
      </c>
      <c r="E1253" s="6" t="s">
        <v>1338</v>
      </c>
      <c r="F1253" s="10" t="s">
        <v>1339</v>
      </c>
      <c r="G1253" s="7" t="s">
        <v>4</v>
      </c>
      <c r="H1253" s="10" t="s">
        <v>1340</v>
      </c>
      <c r="I1253" s="7">
        <v>19</v>
      </c>
      <c r="J1253" s="7">
        <v>49</v>
      </c>
      <c r="K1253" s="7">
        <v>31</v>
      </c>
      <c r="L1253" s="7" t="s">
        <v>16</v>
      </c>
      <c r="M1253" s="7">
        <v>2</v>
      </c>
      <c r="N1253" s="7">
        <v>12</v>
      </c>
      <c r="O1253" s="6" t="s">
        <v>61</v>
      </c>
      <c r="P1253" s="6" t="s">
        <v>96</v>
      </c>
      <c r="Q1253" s="7">
        <v>49</v>
      </c>
      <c r="R1253" s="7" t="b">
        <v>1</v>
      </c>
      <c r="S1253" s="7" t="s">
        <v>19</v>
      </c>
      <c r="T1253" s="7" t="s">
        <v>19</v>
      </c>
      <c r="U1253" s="11">
        <v>47</v>
      </c>
      <c r="V1253" s="11" t="s">
        <v>48</v>
      </c>
      <c r="W1253" s="12">
        <v>1.55</v>
      </c>
      <c r="X1253" s="12">
        <f t="shared" si="231"/>
        <v>1.3</v>
      </c>
      <c r="Y1253" s="13"/>
      <c r="Z1253" s="7">
        <f t="shared" si="234"/>
        <v>0</v>
      </c>
      <c r="AA1253">
        <f t="shared" si="235"/>
        <v>5</v>
      </c>
      <c r="AB1253">
        <f t="shared" si="236"/>
        <v>0</v>
      </c>
      <c r="AC1253">
        <f t="shared" si="237"/>
        <v>0</v>
      </c>
      <c r="AD1253" s="7">
        <f t="shared" si="238"/>
        <v>55</v>
      </c>
      <c r="AE1253" s="7" t="str">
        <f t="shared" si="239"/>
        <v>HT Over 0.5 Goals</v>
      </c>
      <c r="AF1253" s="14"/>
      <c r="AG1253" s="14" t="str">
        <f t="shared" si="240"/>
        <v>HT Over 0.5 Goals</v>
      </c>
      <c r="AH1253" s="14" t="str">
        <f t="shared" si="241"/>
        <v>WON</v>
      </c>
      <c r="AI1253" s="14"/>
      <c r="AJ1253" s="14" t="str">
        <f t="shared" si="232"/>
        <v>WON</v>
      </c>
      <c r="AL1253" s="7" t="str">
        <f t="shared" si="242"/>
        <v>…</v>
      </c>
      <c r="AM1253" s="21">
        <f t="shared" si="233"/>
        <v>43</v>
      </c>
    </row>
    <row r="1254" spans="3:39">
      <c r="C1254" t="s">
        <v>11</v>
      </c>
      <c r="D1254" s="10" t="s">
        <v>146</v>
      </c>
      <c r="E1254" s="6" t="s">
        <v>39</v>
      </c>
      <c r="F1254" s="10" t="s">
        <v>749</v>
      </c>
      <c r="G1254" s="7" t="s">
        <v>4</v>
      </c>
      <c r="H1254" s="10" t="s">
        <v>748</v>
      </c>
      <c r="I1254" s="7">
        <v>13</v>
      </c>
      <c r="J1254" s="7">
        <v>56</v>
      </c>
      <c r="K1254" s="7">
        <v>31</v>
      </c>
      <c r="L1254" s="7" t="s">
        <v>16</v>
      </c>
      <c r="M1254" s="7" t="s">
        <v>16</v>
      </c>
      <c r="N1254" s="7">
        <v>18</v>
      </c>
      <c r="O1254" s="6" t="s">
        <v>69</v>
      </c>
      <c r="P1254" s="6" t="s">
        <v>69</v>
      </c>
      <c r="Q1254" s="7" t="b">
        <v>1</v>
      </c>
      <c r="R1254" s="7" t="b">
        <v>1</v>
      </c>
      <c r="S1254" s="7" t="b">
        <v>1</v>
      </c>
      <c r="T1254" s="7" t="s">
        <v>19</v>
      </c>
      <c r="U1254" s="11">
        <v>56</v>
      </c>
      <c r="V1254" s="11"/>
      <c r="W1254" s="12">
        <v>1.6</v>
      </c>
      <c r="X1254" s="12">
        <f t="shared" si="231"/>
        <v>1.3</v>
      </c>
      <c r="Y1254" s="13"/>
      <c r="Z1254" s="7">
        <f t="shared" si="234"/>
        <v>10</v>
      </c>
      <c r="AA1254">
        <f t="shared" si="235"/>
        <v>0</v>
      </c>
      <c r="AB1254">
        <f t="shared" si="236"/>
        <v>5</v>
      </c>
      <c r="AC1254">
        <f t="shared" si="237"/>
        <v>0</v>
      </c>
      <c r="AD1254" s="7">
        <f t="shared" si="238"/>
        <v>65</v>
      </c>
      <c r="AE1254" s="7" t="str">
        <f t="shared" si="239"/>
        <v>HT Under 1.5 Goals</v>
      </c>
      <c r="AF1254" s="14"/>
      <c r="AG1254" s="14" t="str">
        <f t="shared" si="240"/>
        <v>HT Over 0.5 Goals</v>
      </c>
      <c r="AH1254" s="14" t="str">
        <f t="shared" si="241"/>
        <v>LOST</v>
      </c>
      <c r="AI1254" s="14"/>
      <c r="AJ1254" s="14" t="str">
        <f t="shared" si="232"/>
        <v>LOST</v>
      </c>
      <c r="AL1254" s="7" t="str">
        <f t="shared" si="242"/>
        <v>…</v>
      </c>
      <c r="AM1254" s="21">
        <f t="shared" si="233"/>
        <v>73.7</v>
      </c>
    </row>
    <row r="1255" spans="3:39">
      <c r="C1255" t="s">
        <v>11</v>
      </c>
      <c r="D1255" s="10" t="s">
        <v>58</v>
      </c>
      <c r="E1255" s="6" t="s">
        <v>39</v>
      </c>
      <c r="F1255" s="10" t="s">
        <v>785</v>
      </c>
      <c r="G1255" s="7" t="s">
        <v>4</v>
      </c>
      <c r="H1255" s="10" t="s">
        <v>60</v>
      </c>
      <c r="I1255" s="7">
        <v>39</v>
      </c>
      <c r="J1255" s="7">
        <v>45</v>
      </c>
      <c r="K1255" s="7">
        <v>16</v>
      </c>
      <c r="L1255" s="7" t="s">
        <v>16</v>
      </c>
      <c r="M1255" s="7" t="s">
        <v>16</v>
      </c>
      <c r="N1255" s="7">
        <v>23</v>
      </c>
      <c r="O1255" s="6" t="s">
        <v>61</v>
      </c>
      <c r="P1255" s="6" t="s">
        <v>303</v>
      </c>
      <c r="Q1255" s="7">
        <v>45</v>
      </c>
      <c r="R1255" s="7" t="b">
        <v>1</v>
      </c>
      <c r="S1255" s="7" t="b">
        <v>1</v>
      </c>
      <c r="T1255" s="7" t="s">
        <v>19</v>
      </c>
      <c r="U1255" s="11">
        <v>56</v>
      </c>
      <c r="V1255" s="11" t="s">
        <v>20</v>
      </c>
      <c r="W1255" s="12">
        <v>1.55</v>
      </c>
      <c r="X1255" s="12">
        <f t="shared" si="231"/>
        <v>1.3</v>
      </c>
      <c r="Y1255" s="13"/>
      <c r="Z1255" s="7">
        <f t="shared" si="234"/>
        <v>0</v>
      </c>
      <c r="AA1255">
        <f t="shared" si="235"/>
        <v>0</v>
      </c>
      <c r="AB1255">
        <f t="shared" si="236"/>
        <v>5</v>
      </c>
      <c r="AC1255">
        <f t="shared" si="237"/>
        <v>10</v>
      </c>
      <c r="AD1255" s="7">
        <f t="shared" si="238"/>
        <v>65</v>
      </c>
      <c r="AE1255" s="7" t="str">
        <f t="shared" si="239"/>
        <v>HT Under 1.5 Goals</v>
      </c>
      <c r="AF1255" s="14"/>
      <c r="AG1255" s="14" t="str">
        <f t="shared" si="240"/>
        <v>HT Over 0.5 Goals</v>
      </c>
      <c r="AH1255" s="14" t="str">
        <f t="shared" si="241"/>
        <v>LOST</v>
      </c>
      <c r="AI1255" s="14"/>
      <c r="AJ1255" s="14" t="str">
        <f t="shared" si="232"/>
        <v>LOST</v>
      </c>
      <c r="AL1255" s="7" t="str">
        <f t="shared" si="242"/>
        <v>…</v>
      </c>
      <c r="AM1255" s="21">
        <f t="shared" si="233"/>
        <v>56.2</v>
      </c>
    </row>
    <row r="1256" spans="3:39">
      <c r="C1256" t="s">
        <v>11</v>
      </c>
      <c r="D1256" s="10" t="s">
        <v>58</v>
      </c>
      <c r="E1256" s="6" t="s">
        <v>39</v>
      </c>
      <c r="F1256" s="10" t="s">
        <v>480</v>
      </c>
      <c r="G1256" s="7" t="s">
        <v>4</v>
      </c>
      <c r="H1256" s="10" t="s">
        <v>482</v>
      </c>
      <c r="I1256" s="7">
        <v>29</v>
      </c>
      <c r="J1256" s="7">
        <v>51</v>
      </c>
      <c r="K1256" s="7">
        <v>20</v>
      </c>
      <c r="L1256" s="7" t="s">
        <v>16</v>
      </c>
      <c r="M1256" s="7">
        <v>1</v>
      </c>
      <c r="N1256" s="7">
        <v>9</v>
      </c>
      <c r="O1256" s="6" t="s">
        <v>47</v>
      </c>
      <c r="P1256" s="6" t="s">
        <v>297</v>
      </c>
      <c r="Q1256" s="7">
        <v>51</v>
      </c>
      <c r="R1256" s="7" t="b">
        <v>1</v>
      </c>
      <c r="S1256" s="7" t="s">
        <v>19</v>
      </c>
      <c r="T1256" s="7" t="s">
        <v>19</v>
      </c>
      <c r="U1256" s="11">
        <v>61</v>
      </c>
      <c r="V1256" s="11" t="s">
        <v>20</v>
      </c>
      <c r="W1256" s="12">
        <v>1.6</v>
      </c>
      <c r="X1256" s="12">
        <f t="shared" si="231"/>
        <v>1.3</v>
      </c>
      <c r="Y1256" s="13"/>
      <c r="Z1256" s="7">
        <f t="shared" si="234"/>
        <v>0</v>
      </c>
      <c r="AA1256">
        <f t="shared" si="235"/>
        <v>5</v>
      </c>
      <c r="AB1256">
        <f t="shared" si="236"/>
        <v>10</v>
      </c>
      <c r="AC1256">
        <f t="shared" si="237"/>
        <v>10</v>
      </c>
      <c r="AD1256" s="7">
        <f t="shared" si="238"/>
        <v>75</v>
      </c>
      <c r="AE1256" s="7" t="str">
        <f t="shared" si="239"/>
        <v>HT Under 1.5 Goals</v>
      </c>
      <c r="AF1256" s="14"/>
      <c r="AG1256" s="14" t="str">
        <f t="shared" si="240"/>
        <v>HT Under 1.5 Goals</v>
      </c>
      <c r="AH1256" s="14" t="str">
        <f t="shared" si="241"/>
        <v>WON</v>
      </c>
      <c r="AI1256" s="14"/>
      <c r="AJ1256" s="14" t="str">
        <f t="shared" si="232"/>
        <v>WON</v>
      </c>
      <c r="AL1256" s="7" t="str">
        <f t="shared" si="242"/>
        <v>…</v>
      </c>
      <c r="AM1256" s="21">
        <f t="shared" si="233"/>
        <v>74.137500000000003</v>
      </c>
    </row>
    <row r="1257" spans="3:39">
      <c r="C1257" t="s">
        <v>11</v>
      </c>
      <c r="D1257" s="10" t="s">
        <v>58</v>
      </c>
      <c r="E1257" s="6" t="s">
        <v>39</v>
      </c>
      <c r="F1257" s="10" t="s">
        <v>783</v>
      </c>
      <c r="G1257" s="7" t="s">
        <v>4</v>
      </c>
      <c r="H1257" s="10" t="s">
        <v>1208</v>
      </c>
      <c r="I1257" s="7">
        <v>41</v>
      </c>
      <c r="J1257" s="7">
        <v>43</v>
      </c>
      <c r="K1257" s="7">
        <v>16</v>
      </c>
      <c r="L1257" s="7" t="s">
        <v>16</v>
      </c>
      <c r="M1257" s="7">
        <v>1</v>
      </c>
      <c r="N1257" s="7">
        <v>25</v>
      </c>
      <c r="O1257" s="6" t="s">
        <v>297</v>
      </c>
      <c r="P1257" s="6" t="s">
        <v>405</v>
      </c>
      <c r="Q1257" s="7">
        <v>43</v>
      </c>
      <c r="R1257" s="7" t="b">
        <v>1</v>
      </c>
      <c r="S1257" s="7" t="s">
        <v>19</v>
      </c>
      <c r="T1257" s="7" t="s">
        <v>19</v>
      </c>
      <c r="U1257" s="11">
        <v>57</v>
      </c>
      <c r="V1257" s="11" t="s">
        <v>20</v>
      </c>
      <c r="W1257" s="12">
        <v>1.6</v>
      </c>
      <c r="X1257" s="12">
        <f t="shared" si="231"/>
        <v>1.3</v>
      </c>
      <c r="Y1257" s="13"/>
      <c r="Z1257" s="7">
        <f t="shared" si="234"/>
        <v>0</v>
      </c>
      <c r="AA1257">
        <f t="shared" si="235"/>
        <v>0</v>
      </c>
      <c r="AB1257">
        <f t="shared" si="236"/>
        <v>5</v>
      </c>
      <c r="AC1257">
        <f t="shared" si="237"/>
        <v>10</v>
      </c>
      <c r="AD1257" s="7">
        <f t="shared" si="238"/>
        <v>65</v>
      </c>
      <c r="AE1257" s="7" t="str">
        <f t="shared" si="239"/>
        <v>HT Under 1.5 Goals</v>
      </c>
      <c r="AF1257" s="14"/>
      <c r="AG1257" s="14" t="str">
        <f t="shared" si="240"/>
        <v>HT Over 0.5 Goals</v>
      </c>
      <c r="AH1257" s="14" t="str">
        <f t="shared" si="241"/>
        <v>LOST</v>
      </c>
      <c r="AI1257" s="14"/>
      <c r="AJ1257" s="14" t="str">
        <f t="shared" si="232"/>
        <v>LOST</v>
      </c>
      <c r="AL1257" s="7" t="str">
        <f t="shared" si="242"/>
        <v>…</v>
      </c>
      <c r="AM1257" s="21">
        <f t="shared" si="233"/>
        <v>51.4</v>
      </c>
    </row>
    <row r="1258" spans="3:39">
      <c r="C1258" t="s">
        <v>11</v>
      </c>
      <c r="D1258" s="10" t="s">
        <v>58</v>
      </c>
      <c r="E1258" s="6" t="s">
        <v>39</v>
      </c>
      <c r="F1258" s="10" t="s">
        <v>483</v>
      </c>
      <c r="G1258" s="7" t="s">
        <v>4</v>
      </c>
      <c r="H1258" s="10" t="s">
        <v>1077</v>
      </c>
      <c r="I1258" s="7">
        <v>20</v>
      </c>
      <c r="J1258" s="7">
        <v>43</v>
      </c>
      <c r="K1258" s="7">
        <v>38</v>
      </c>
      <c r="L1258" s="7" t="s">
        <v>16</v>
      </c>
      <c r="M1258" s="7">
        <v>2</v>
      </c>
      <c r="N1258" s="7">
        <v>18</v>
      </c>
      <c r="O1258" s="6" t="s">
        <v>33</v>
      </c>
      <c r="P1258" s="6" t="s">
        <v>297</v>
      </c>
      <c r="Q1258" s="7">
        <v>43</v>
      </c>
      <c r="R1258" s="7" t="b">
        <v>1</v>
      </c>
      <c r="S1258" s="7" t="s">
        <v>19</v>
      </c>
      <c r="T1258" s="7" t="s">
        <v>19</v>
      </c>
      <c r="U1258" s="11">
        <v>61</v>
      </c>
      <c r="V1258" s="11" t="s">
        <v>20</v>
      </c>
      <c r="W1258" s="12">
        <v>1.65</v>
      </c>
      <c r="X1258" s="12">
        <f t="shared" si="231"/>
        <v>1.35</v>
      </c>
      <c r="Y1258" s="13"/>
      <c r="Z1258" s="7">
        <f t="shared" si="234"/>
        <v>0</v>
      </c>
      <c r="AA1258">
        <f t="shared" si="235"/>
        <v>0</v>
      </c>
      <c r="AB1258">
        <f t="shared" si="236"/>
        <v>10</v>
      </c>
      <c r="AC1258">
        <f t="shared" si="237"/>
        <v>10</v>
      </c>
      <c r="AD1258" s="7">
        <f t="shared" si="238"/>
        <v>70</v>
      </c>
      <c r="AE1258" s="7" t="str">
        <f t="shared" si="239"/>
        <v>HT Under 1.5 Goals</v>
      </c>
      <c r="AF1258" s="14"/>
      <c r="AG1258" s="14" t="str">
        <f t="shared" si="240"/>
        <v>HT Over 0.5 Goals</v>
      </c>
      <c r="AH1258" s="14" t="str">
        <f t="shared" si="241"/>
        <v>LOST</v>
      </c>
      <c r="AI1258" s="14"/>
      <c r="AJ1258" s="14" t="str">
        <f t="shared" si="232"/>
        <v>LOST</v>
      </c>
      <c r="AL1258" s="7" t="str">
        <f t="shared" si="242"/>
        <v>…</v>
      </c>
      <c r="AM1258" s="21">
        <f t="shared" si="233"/>
        <v>52.2</v>
      </c>
    </row>
    <row r="1259" spans="3:39">
      <c r="D1259" s="10" t="s">
        <v>517</v>
      </c>
      <c r="E1259" s="6" t="s">
        <v>52</v>
      </c>
      <c r="F1259" s="10" t="s">
        <v>651</v>
      </c>
      <c r="G1259" s="7" t="s">
        <v>4</v>
      </c>
      <c r="H1259" s="10" t="s">
        <v>518</v>
      </c>
      <c r="I1259" s="7">
        <v>31</v>
      </c>
      <c r="J1259" s="7">
        <v>48</v>
      </c>
      <c r="K1259" s="7">
        <v>21</v>
      </c>
      <c r="L1259" s="7" t="s">
        <v>16</v>
      </c>
      <c r="M1259" s="7" t="s">
        <v>16</v>
      </c>
      <c r="N1259" s="7">
        <v>10</v>
      </c>
      <c r="O1259" s="6" t="s">
        <v>120</v>
      </c>
      <c r="P1259" s="6" t="s">
        <v>298</v>
      </c>
      <c r="Q1259" s="7">
        <v>48</v>
      </c>
      <c r="R1259" s="7" t="b">
        <v>1</v>
      </c>
      <c r="S1259" s="7" t="b">
        <v>1</v>
      </c>
      <c r="T1259" s="7" t="s">
        <v>19</v>
      </c>
      <c r="U1259" s="11">
        <v>43</v>
      </c>
      <c r="V1259" s="11" t="s">
        <v>48</v>
      </c>
      <c r="W1259" s="12">
        <v>1.6</v>
      </c>
      <c r="X1259" s="12">
        <f t="shared" si="231"/>
        <v>1.3</v>
      </c>
      <c r="Y1259" s="13"/>
      <c r="Z1259" s="7">
        <f t="shared" si="234"/>
        <v>0</v>
      </c>
      <c r="AA1259">
        <f t="shared" si="235"/>
        <v>5</v>
      </c>
      <c r="AB1259">
        <f t="shared" si="236"/>
        <v>0</v>
      </c>
      <c r="AC1259">
        <f t="shared" si="237"/>
        <v>0</v>
      </c>
      <c r="AD1259" s="7">
        <f t="shared" si="238"/>
        <v>55</v>
      </c>
      <c r="AE1259" s="7" t="str">
        <f t="shared" si="239"/>
        <v>HT Over 0.5 Goals</v>
      </c>
      <c r="AF1259" s="14"/>
      <c r="AG1259" s="14" t="str">
        <f t="shared" si="240"/>
        <v>HT Under 1.5 Goals</v>
      </c>
      <c r="AH1259" s="14" t="str">
        <f t="shared" si="241"/>
        <v>WON</v>
      </c>
      <c r="AI1259" s="14"/>
      <c r="AJ1259" s="14" t="str">
        <f t="shared" si="232"/>
        <v>WON</v>
      </c>
      <c r="AL1259" s="7" t="str">
        <f t="shared" si="242"/>
        <v>…</v>
      </c>
      <c r="AM1259" s="21">
        <f t="shared" si="233"/>
        <v>50</v>
      </c>
    </row>
    <row r="1260" spans="3:39">
      <c r="C1260" t="s">
        <v>11</v>
      </c>
      <c r="D1260" s="10" t="s">
        <v>363</v>
      </c>
      <c r="E1260" s="6" t="s">
        <v>218</v>
      </c>
      <c r="F1260" s="10" t="s">
        <v>904</v>
      </c>
      <c r="G1260" s="7" t="s">
        <v>4</v>
      </c>
      <c r="H1260" s="10" t="s">
        <v>412</v>
      </c>
      <c r="I1260" s="7">
        <v>18</v>
      </c>
      <c r="J1260" s="7">
        <v>54</v>
      </c>
      <c r="K1260" s="7">
        <v>28</v>
      </c>
      <c r="L1260" s="7" t="s">
        <v>16</v>
      </c>
      <c r="M1260" s="7" t="s">
        <v>16</v>
      </c>
      <c r="N1260" s="7">
        <v>10</v>
      </c>
      <c r="O1260" s="6" t="s">
        <v>47</v>
      </c>
      <c r="P1260" s="6" t="s">
        <v>33</v>
      </c>
      <c r="Q1260" s="7" t="b">
        <v>1</v>
      </c>
      <c r="R1260" s="7" t="b">
        <v>1</v>
      </c>
      <c r="S1260" s="7" t="b">
        <v>1</v>
      </c>
      <c r="T1260" s="7" t="s">
        <v>19</v>
      </c>
      <c r="U1260" s="11">
        <v>52</v>
      </c>
      <c r="V1260" s="11" t="s">
        <v>20</v>
      </c>
      <c r="W1260" s="12">
        <v>1.4</v>
      </c>
      <c r="X1260" s="12">
        <f t="shared" si="231"/>
        <v>1.25</v>
      </c>
      <c r="Y1260" s="13"/>
      <c r="Z1260" s="7">
        <f t="shared" si="234"/>
        <v>10</v>
      </c>
      <c r="AA1260">
        <f t="shared" si="235"/>
        <v>5</v>
      </c>
      <c r="AB1260">
        <f t="shared" si="236"/>
        <v>5</v>
      </c>
      <c r="AC1260">
        <f t="shared" si="237"/>
        <v>10</v>
      </c>
      <c r="AD1260" s="7">
        <f t="shared" si="238"/>
        <v>80</v>
      </c>
      <c r="AE1260" s="7" t="str">
        <f t="shared" si="239"/>
        <v>HT Under 1.5 Goals</v>
      </c>
      <c r="AF1260" s="14"/>
      <c r="AG1260" s="14" t="str">
        <f t="shared" si="240"/>
        <v>HT Under 1.5 Goals</v>
      </c>
      <c r="AH1260" s="14" t="str">
        <f t="shared" si="241"/>
        <v>WON</v>
      </c>
      <c r="AI1260" s="14"/>
      <c r="AJ1260" s="14" t="str">
        <f t="shared" si="232"/>
        <v>WON</v>
      </c>
      <c r="AL1260" s="7" t="str">
        <f t="shared" si="242"/>
        <v>Prime</v>
      </c>
      <c r="AM1260" s="21">
        <f t="shared" si="233"/>
        <v>77.275000000000006</v>
      </c>
    </row>
    <row r="1261" spans="3:39">
      <c r="C1261" t="s">
        <v>11</v>
      </c>
      <c r="D1261" s="10" t="s">
        <v>508</v>
      </c>
      <c r="E1261" s="6" t="s">
        <v>63</v>
      </c>
      <c r="F1261" s="10" t="s">
        <v>510</v>
      </c>
      <c r="G1261" s="7" t="s">
        <v>4</v>
      </c>
      <c r="H1261" s="10" t="s">
        <v>1047</v>
      </c>
      <c r="I1261" s="7">
        <v>27</v>
      </c>
      <c r="J1261" s="7">
        <v>45</v>
      </c>
      <c r="K1261" s="7">
        <v>28</v>
      </c>
      <c r="L1261" s="7" t="s">
        <v>16</v>
      </c>
      <c r="M1261" s="7">
        <v>2</v>
      </c>
      <c r="N1261" s="7">
        <v>1</v>
      </c>
      <c r="O1261" s="6" t="s">
        <v>69</v>
      </c>
      <c r="P1261" s="6" t="s">
        <v>69</v>
      </c>
      <c r="Q1261" s="7">
        <v>45</v>
      </c>
      <c r="R1261" s="7" t="b">
        <v>1</v>
      </c>
      <c r="S1261" s="7" t="s">
        <v>19</v>
      </c>
      <c r="T1261" s="7" t="b">
        <v>1</v>
      </c>
      <c r="U1261" s="11">
        <v>59</v>
      </c>
      <c r="V1261" s="11" t="s">
        <v>20</v>
      </c>
      <c r="W1261" s="12">
        <v>1.6</v>
      </c>
      <c r="X1261" s="12">
        <f t="shared" si="231"/>
        <v>1.3</v>
      </c>
      <c r="Y1261" s="13"/>
      <c r="Z1261" s="7">
        <f t="shared" si="234"/>
        <v>0</v>
      </c>
      <c r="AA1261">
        <f t="shared" si="235"/>
        <v>10</v>
      </c>
      <c r="AB1261">
        <f t="shared" si="236"/>
        <v>5</v>
      </c>
      <c r="AC1261">
        <f t="shared" si="237"/>
        <v>10</v>
      </c>
      <c r="AD1261" s="7">
        <f t="shared" si="238"/>
        <v>75</v>
      </c>
      <c r="AE1261" s="7" t="str">
        <f t="shared" si="239"/>
        <v>HT Under 1.5 Goals</v>
      </c>
      <c r="AF1261" s="14"/>
      <c r="AG1261" s="14" t="str">
        <f t="shared" si="240"/>
        <v>HT Over 0.5 Goals</v>
      </c>
      <c r="AH1261" s="14" t="str">
        <f t="shared" si="241"/>
        <v>LOST</v>
      </c>
      <c r="AI1261" s="14"/>
      <c r="AJ1261" s="14" t="str">
        <f t="shared" si="232"/>
        <v>LOST</v>
      </c>
      <c r="AL1261" s="7" t="str">
        <f t="shared" si="242"/>
        <v>…</v>
      </c>
      <c r="AM1261" s="21">
        <f t="shared" si="233"/>
        <v>65.8</v>
      </c>
    </row>
    <row r="1262" spans="3:39">
      <c r="C1262" t="s">
        <v>11</v>
      </c>
      <c r="D1262" s="10" t="s">
        <v>508</v>
      </c>
      <c r="E1262" s="6" t="s">
        <v>63</v>
      </c>
      <c r="F1262" s="10" t="s">
        <v>1046</v>
      </c>
      <c r="G1262" s="7" t="s">
        <v>4</v>
      </c>
      <c r="H1262" s="10" t="s">
        <v>668</v>
      </c>
      <c r="I1262" s="7">
        <v>8</v>
      </c>
      <c r="J1262" s="7">
        <v>68</v>
      </c>
      <c r="K1262" s="7">
        <v>24</v>
      </c>
      <c r="L1262" s="7" t="s">
        <v>16</v>
      </c>
      <c r="M1262" s="7" t="s">
        <v>16</v>
      </c>
      <c r="N1262" s="7">
        <v>16</v>
      </c>
      <c r="O1262" s="6" t="s">
        <v>69</v>
      </c>
      <c r="P1262" s="6" t="s">
        <v>302</v>
      </c>
      <c r="Q1262" s="7" t="b">
        <v>1</v>
      </c>
      <c r="R1262" s="7" t="b">
        <v>1</v>
      </c>
      <c r="S1262" s="7" t="b">
        <v>1</v>
      </c>
      <c r="T1262" s="7" t="s">
        <v>19</v>
      </c>
      <c r="U1262" s="11">
        <v>50</v>
      </c>
      <c r="V1262" s="11" t="s">
        <v>20</v>
      </c>
      <c r="W1262" s="12">
        <v>1.65</v>
      </c>
      <c r="X1262" s="12">
        <f t="shared" si="231"/>
        <v>1.35</v>
      </c>
      <c r="Y1262" s="13"/>
      <c r="Z1262" s="7">
        <f t="shared" si="234"/>
        <v>10</v>
      </c>
      <c r="AA1262">
        <f t="shared" si="235"/>
        <v>0</v>
      </c>
      <c r="AB1262">
        <f t="shared" si="236"/>
        <v>5</v>
      </c>
      <c r="AC1262">
        <f t="shared" si="237"/>
        <v>10</v>
      </c>
      <c r="AD1262" s="7">
        <f t="shared" si="238"/>
        <v>75</v>
      </c>
      <c r="AE1262" s="7" t="str">
        <f t="shared" si="239"/>
        <v>HT Under 1.5 Goals</v>
      </c>
      <c r="AF1262" s="14"/>
      <c r="AG1262" s="14" t="str">
        <f t="shared" si="240"/>
        <v>HT Over 0.5 Goals</v>
      </c>
      <c r="AH1262" s="14" t="str">
        <f t="shared" si="241"/>
        <v>LOST</v>
      </c>
      <c r="AI1262" s="14"/>
      <c r="AJ1262" s="14" t="str">
        <f t="shared" si="232"/>
        <v>LOST</v>
      </c>
      <c r="AL1262" s="7" t="str">
        <f t="shared" si="242"/>
        <v>…</v>
      </c>
      <c r="AM1262" s="21">
        <f t="shared" si="233"/>
        <v>76.25</v>
      </c>
    </row>
    <row r="1263" spans="3:39">
      <c r="C1263" t="s">
        <v>11</v>
      </c>
      <c r="D1263" s="10" t="s">
        <v>508</v>
      </c>
      <c r="E1263" s="6" t="s">
        <v>63</v>
      </c>
      <c r="F1263" s="10" t="s">
        <v>979</v>
      </c>
      <c r="G1263" s="7" t="s">
        <v>4</v>
      </c>
      <c r="H1263" s="10" t="s">
        <v>704</v>
      </c>
      <c r="I1263" s="7">
        <v>24</v>
      </c>
      <c r="J1263" s="7">
        <v>51</v>
      </c>
      <c r="K1263" s="7">
        <v>25</v>
      </c>
      <c r="L1263" s="7" t="s">
        <v>16</v>
      </c>
      <c r="M1263" s="7" t="s">
        <v>16</v>
      </c>
      <c r="N1263" s="7">
        <v>1</v>
      </c>
      <c r="O1263" s="6" t="s">
        <v>47</v>
      </c>
      <c r="P1263" s="6" t="s">
        <v>69</v>
      </c>
      <c r="Q1263" s="7">
        <v>51</v>
      </c>
      <c r="R1263" s="7" t="b">
        <v>1</v>
      </c>
      <c r="S1263" s="7" t="b">
        <v>1</v>
      </c>
      <c r="T1263" s="7" t="b">
        <v>1</v>
      </c>
      <c r="U1263" s="11">
        <v>48</v>
      </c>
      <c r="V1263" s="11" t="s">
        <v>20</v>
      </c>
      <c r="W1263" s="12">
        <v>1.65</v>
      </c>
      <c r="X1263" s="12">
        <f t="shared" si="231"/>
        <v>1.35</v>
      </c>
      <c r="Y1263" s="13"/>
      <c r="Z1263" s="7">
        <f t="shared" si="234"/>
        <v>0</v>
      </c>
      <c r="AA1263">
        <f t="shared" si="235"/>
        <v>10</v>
      </c>
      <c r="AB1263">
        <f t="shared" si="236"/>
        <v>0</v>
      </c>
      <c r="AC1263">
        <f t="shared" si="237"/>
        <v>10</v>
      </c>
      <c r="AD1263" s="7">
        <f t="shared" si="238"/>
        <v>70</v>
      </c>
      <c r="AE1263" s="7" t="str">
        <f t="shared" si="239"/>
        <v>HT Under 1.5 Goals</v>
      </c>
      <c r="AF1263" s="14"/>
      <c r="AG1263" s="14" t="str">
        <f t="shared" si="240"/>
        <v>HT Under 1.5 Goals</v>
      </c>
      <c r="AH1263" s="14" t="str">
        <f t="shared" si="241"/>
        <v>WON</v>
      </c>
      <c r="AI1263" s="14"/>
      <c r="AJ1263" s="14" t="str">
        <f t="shared" si="232"/>
        <v>WON</v>
      </c>
      <c r="AL1263" s="7" t="str">
        <f t="shared" si="242"/>
        <v>…</v>
      </c>
      <c r="AM1263" s="21">
        <f t="shared" si="233"/>
        <v>74.9375</v>
      </c>
    </row>
    <row r="1264" spans="3:39">
      <c r="C1264" t="s">
        <v>11</v>
      </c>
      <c r="D1264" s="10" t="s">
        <v>288</v>
      </c>
      <c r="E1264" s="6" t="s">
        <v>63</v>
      </c>
      <c r="F1264" s="10" t="s">
        <v>341</v>
      </c>
      <c r="G1264" s="7" t="s">
        <v>4</v>
      </c>
      <c r="H1264" s="10" t="s">
        <v>335</v>
      </c>
      <c r="I1264" s="7">
        <v>32</v>
      </c>
      <c r="J1264" s="7">
        <v>49</v>
      </c>
      <c r="K1264" s="7">
        <v>19</v>
      </c>
      <c r="L1264" s="7" t="s">
        <v>16</v>
      </c>
      <c r="M1264" s="7" t="s">
        <v>16</v>
      </c>
      <c r="N1264" s="7">
        <v>13</v>
      </c>
      <c r="O1264" s="6" t="s">
        <v>47</v>
      </c>
      <c r="P1264" s="6" t="s">
        <v>47</v>
      </c>
      <c r="Q1264" s="7">
        <v>49</v>
      </c>
      <c r="R1264" s="7" t="b">
        <v>1</v>
      </c>
      <c r="S1264" s="7" t="b">
        <v>1</v>
      </c>
      <c r="T1264" s="7" t="s">
        <v>19</v>
      </c>
      <c r="U1264" s="11">
        <v>57</v>
      </c>
      <c r="V1264" s="11" t="s">
        <v>20</v>
      </c>
      <c r="W1264" s="12">
        <v>1.55</v>
      </c>
      <c r="X1264" s="12">
        <f t="shared" si="231"/>
        <v>1.3</v>
      </c>
      <c r="Y1264" s="13"/>
      <c r="Z1264" s="7">
        <f t="shared" si="234"/>
        <v>0</v>
      </c>
      <c r="AA1264">
        <f t="shared" si="235"/>
        <v>5</v>
      </c>
      <c r="AB1264">
        <f t="shared" si="236"/>
        <v>5</v>
      </c>
      <c r="AC1264">
        <f t="shared" si="237"/>
        <v>10</v>
      </c>
      <c r="AD1264" s="7">
        <f t="shared" si="238"/>
        <v>70</v>
      </c>
      <c r="AE1264" s="7" t="str">
        <f t="shared" si="239"/>
        <v>HT Under 1.5 Goals</v>
      </c>
      <c r="AF1264" s="14"/>
      <c r="AG1264" s="14" t="str">
        <f t="shared" si="240"/>
        <v>HT Under 1.5 Goals</v>
      </c>
      <c r="AH1264" s="14" t="str">
        <f t="shared" si="241"/>
        <v>WON</v>
      </c>
      <c r="AI1264" s="14"/>
      <c r="AJ1264" s="14" t="str">
        <f t="shared" si="232"/>
        <v>WON</v>
      </c>
      <c r="AL1264" s="7" t="str">
        <f t="shared" si="242"/>
        <v>…</v>
      </c>
      <c r="AM1264" s="21">
        <f t="shared" si="233"/>
        <v>58.4</v>
      </c>
    </row>
    <row r="1265" spans="3:39">
      <c r="C1265" t="s">
        <v>11</v>
      </c>
      <c r="D1265" s="10" t="s">
        <v>288</v>
      </c>
      <c r="E1265" s="6" t="s">
        <v>63</v>
      </c>
      <c r="F1265" s="10" t="s">
        <v>331</v>
      </c>
      <c r="G1265" s="7" t="s">
        <v>4</v>
      </c>
      <c r="H1265" s="10" t="s">
        <v>332</v>
      </c>
      <c r="I1265" s="7">
        <v>11</v>
      </c>
      <c r="J1265" s="7">
        <v>49</v>
      </c>
      <c r="K1265" s="7">
        <v>40</v>
      </c>
      <c r="L1265" s="7" t="s">
        <v>16</v>
      </c>
      <c r="M1265" s="7">
        <v>2</v>
      </c>
      <c r="N1265" s="7">
        <v>29</v>
      </c>
      <c r="O1265" s="6" t="s">
        <v>24</v>
      </c>
      <c r="P1265" s="6" t="s">
        <v>24</v>
      </c>
      <c r="Q1265" s="7">
        <v>49</v>
      </c>
      <c r="R1265" s="7" t="b">
        <v>1</v>
      </c>
      <c r="S1265" s="7" t="s">
        <v>19</v>
      </c>
      <c r="T1265" s="7" t="s">
        <v>19</v>
      </c>
      <c r="U1265" s="11">
        <v>57</v>
      </c>
      <c r="V1265" s="11" t="s">
        <v>20</v>
      </c>
      <c r="W1265" s="12">
        <v>1.55</v>
      </c>
      <c r="X1265" s="12">
        <f t="shared" si="231"/>
        <v>1.3</v>
      </c>
      <c r="Y1265" s="13"/>
      <c r="Z1265" s="7">
        <f t="shared" si="234"/>
        <v>0</v>
      </c>
      <c r="AA1265">
        <f t="shared" si="235"/>
        <v>0</v>
      </c>
      <c r="AB1265">
        <f t="shared" si="236"/>
        <v>5</v>
      </c>
      <c r="AC1265">
        <f t="shared" si="237"/>
        <v>10</v>
      </c>
      <c r="AD1265" s="7">
        <f t="shared" si="238"/>
        <v>65</v>
      </c>
      <c r="AE1265" s="7" t="str">
        <f t="shared" si="239"/>
        <v>HT Under 1.5 Goals</v>
      </c>
      <c r="AF1265" s="14"/>
      <c r="AG1265" s="14" t="str">
        <f t="shared" si="240"/>
        <v>HT Under 1.5 Goals</v>
      </c>
      <c r="AH1265" s="14" t="str">
        <f t="shared" si="241"/>
        <v>WON</v>
      </c>
      <c r="AI1265" s="14"/>
      <c r="AJ1265" s="14" t="str">
        <f t="shared" si="232"/>
        <v>WON</v>
      </c>
      <c r="AL1265" s="7" t="str">
        <f t="shared" si="242"/>
        <v>…</v>
      </c>
      <c r="AM1265" s="21">
        <f t="shared" si="233"/>
        <v>51.4</v>
      </c>
    </row>
    <row r="1266" spans="3:39">
      <c r="C1266" t="s">
        <v>11</v>
      </c>
      <c r="D1266" s="10" t="s">
        <v>288</v>
      </c>
      <c r="E1266" s="6" t="s">
        <v>63</v>
      </c>
      <c r="F1266" s="10" t="s">
        <v>334</v>
      </c>
      <c r="G1266" s="7" t="s">
        <v>4</v>
      </c>
      <c r="H1266" s="10" t="s">
        <v>290</v>
      </c>
      <c r="I1266" s="7">
        <v>26</v>
      </c>
      <c r="J1266" s="7">
        <v>53</v>
      </c>
      <c r="K1266" s="7">
        <v>21</v>
      </c>
      <c r="L1266" s="7" t="s">
        <v>16</v>
      </c>
      <c r="M1266" s="7">
        <v>2</v>
      </c>
      <c r="N1266" s="7">
        <v>5</v>
      </c>
      <c r="O1266" s="6" t="s">
        <v>47</v>
      </c>
      <c r="P1266" s="6" t="s">
        <v>47</v>
      </c>
      <c r="Q1266" s="7" t="b">
        <v>1</v>
      </c>
      <c r="R1266" s="7" t="b">
        <v>1</v>
      </c>
      <c r="S1266" s="7" t="s">
        <v>19</v>
      </c>
      <c r="T1266" s="7" t="b">
        <v>1</v>
      </c>
      <c r="U1266" s="11">
        <v>58</v>
      </c>
      <c r="V1266" s="11" t="s">
        <v>20</v>
      </c>
      <c r="W1266" s="12">
        <v>1.55</v>
      </c>
      <c r="X1266" s="12">
        <f t="shared" si="231"/>
        <v>1.3</v>
      </c>
      <c r="Y1266" s="13"/>
      <c r="Z1266" s="7">
        <f t="shared" si="234"/>
        <v>10</v>
      </c>
      <c r="AA1266">
        <f t="shared" si="235"/>
        <v>10</v>
      </c>
      <c r="AB1266">
        <f t="shared" si="236"/>
        <v>5</v>
      </c>
      <c r="AC1266">
        <f t="shared" si="237"/>
        <v>10</v>
      </c>
      <c r="AD1266" s="7">
        <f t="shared" si="238"/>
        <v>85</v>
      </c>
      <c r="AE1266" s="7" t="str">
        <f t="shared" si="239"/>
        <v>HT Under 1.5 Goals</v>
      </c>
      <c r="AF1266" s="14"/>
      <c r="AG1266" s="14" t="str">
        <f t="shared" si="240"/>
        <v>HT Under 1.5 Goals</v>
      </c>
      <c r="AH1266" s="14" t="str">
        <f t="shared" si="241"/>
        <v>WON</v>
      </c>
      <c r="AI1266" s="14"/>
      <c r="AJ1266" s="14" t="str">
        <f t="shared" si="232"/>
        <v>WON</v>
      </c>
      <c r="AL1266" s="7" t="str">
        <f t="shared" si="242"/>
        <v>Prime</v>
      </c>
      <c r="AM1266" s="21">
        <f t="shared" si="233"/>
        <v>78.162499999999994</v>
      </c>
    </row>
    <row r="1267" spans="3:39">
      <c r="C1267" t="s">
        <v>11</v>
      </c>
      <c r="D1267" s="10" t="s">
        <v>288</v>
      </c>
      <c r="E1267" s="6" t="s">
        <v>63</v>
      </c>
      <c r="F1267" s="10" t="s">
        <v>340</v>
      </c>
      <c r="G1267" s="7" t="s">
        <v>4</v>
      </c>
      <c r="H1267" s="10" t="s">
        <v>333</v>
      </c>
      <c r="I1267" s="7">
        <v>23</v>
      </c>
      <c r="J1267" s="7">
        <v>64</v>
      </c>
      <c r="K1267" s="7">
        <v>13</v>
      </c>
      <c r="L1267" s="7" t="s">
        <v>16</v>
      </c>
      <c r="M1267" s="7" t="s">
        <v>16</v>
      </c>
      <c r="N1267" s="7">
        <v>10</v>
      </c>
      <c r="O1267" s="6" t="s">
        <v>69</v>
      </c>
      <c r="P1267" s="6" t="s">
        <v>69</v>
      </c>
      <c r="Q1267" s="7" t="b">
        <v>1</v>
      </c>
      <c r="R1267" s="7" t="b">
        <v>1</v>
      </c>
      <c r="S1267" s="7" t="b">
        <v>1</v>
      </c>
      <c r="T1267" s="7" t="s">
        <v>19</v>
      </c>
      <c r="U1267" s="11">
        <v>66</v>
      </c>
      <c r="V1267" s="11" t="s">
        <v>20</v>
      </c>
      <c r="W1267" s="12">
        <v>1.55</v>
      </c>
      <c r="X1267" s="12">
        <f t="shared" si="231"/>
        <v>1.3</v>
      </c>
      <c r="Y1267" s="13"/>
      <c r="Z1267" s="7">
        <f t="shared" si="234"/>
        <v>10</v>
      </c>
      <c r="AA1267">
        <f t="shared" si="235"/>
        <v>5</v>
      </c>
      <c r="AB1267">
        <f t="shared" si="236"/>
        <v>10</v>
      </c>
      <c r="AC1267">
        <f t="shared" si="237"/>
        <v>10</v>
      </c>
      <c r="AD1267" s="7">
        <f t="shared" si="238"/>
        <v>85</v>
      </c>
      <c r="AE1267" s="7" t="str">
        <f t="shared" si="239"/>
        <v>HT Under 1.5 Goals</v>
      </c>
      <c r="AF1267" s="14"/>
      <c r="AG1267" s="14" t="str">
        <f t="shared" si="240"/>
        <v>HT Over 0.5 Goals</v>
      </c>
      <c r="AH1267" s="14" t="str">
        <f t="shared" si="241"/>
        <v>LOST</v>
      </c>
      <c r="AI1267" s="14"/>
      <c r="AJ1267" s="14" t="str">
        <f t="shared" si="232"/>
        <v>LOST</v>
      </c>
      <c r="AL1267" s="7" t="str">
        <f t="shared" si="242"/>
        <v>Prime</v>
      </c>
      <c r="AM1267" s="21">
        <f t="shared" si="233"/>
        <v>83.2</v>
      </c>
    </row>
    <row r="1268" spans="3:39">
      <c r="C1268" t="s">
        <v>11</v>
      </c>
      <c r="D1268" s="10" t="s">
        <v>288</v>
      </c>
      <c r="E1268" s="6" t="s">
        <v>63</v>
      </c>
      <c r="F1268" s="10" t="s">
        <v>330</v>
      </c>
      <c r="G1268" s="7" t="s">
        <v>4</v>
      </c>
      <c r="H1268" s="10" t="s">
        <v>336</v>
      </c>
      <c r="I1268" s="7">
        <v>29</v>
      </c>
      <c r="J1268" s="7">
        <v>58</v>
      </c>
      <c r="K1268" s="7">
        <v>13</v>
      </c>
      <c r="L1268" s="7" t="s">
        <v>16</v>
      </c>
      <c r="M1268" s="7">
        <v>1</v>
      </c>
      <c r="N1268" s="7">
        <v>16</v>
      </c>
      <c r="O1268" s="6" t="s">
        <v>47</v>
      </c>
      <c r="P1268" s="6" t="s">
        <v>33</v>
      </c>
      <c r="Q1268" s="7" t="b">
        <v>1</v>
      </c>
      <c r="R1268" s="7" t="b">
        <v>1</v>
      </c>
      <c r="S1268" s="7" t="s">
        <v>19</v>
      </c>
      <c r="T1268" s="7" t="s">
        <v>19</v>
      </c>
      <c r="U1268" s="11">
        <v>43</v>
      </c>
      <c r="V1268" s="11" t="s">
        <v>20</v>
      </c>
      <c r="W1268" s="12">
        <v>1.5</v>
      </c>
      <c r="X1268" s="12">
        <f t="shared" si="231"/>
        <v>1.3</v>
      </c>
      <c r="Y1268" s="13"/>
      <c r="Z1268" s="7">
        <f t="shared" si="234"/>
        <v>10</v>
      </c>
      <c r="AA1268">
        <f t="shared" si="235"/>
        <v>0</v>
      </c>
      <c r="AB1268">
        <f t="shared" si="236"/>
        <v>0</v>
      </c>
      <c r="AC1268">
        <f t="shared" si="237"/>
        <v>10</v>
      </c>
      <c r="AD1268" s="7">
        <f t="shared" si="238"/>
        <v>70</v>
      </c>
      <c r="AE1268" s="7" t="str">
        <f t="shared" si="239"/>
        <v>HT Under 1.5 Goals</v>
      </c>
      <c r="AF1268" s="14"/>
      <c r="AG1268" s="14" t="str">
        <f t="shared" si="240"/>
        <v>HT Under 1.5 Goals</v>
      </c>
      <c r="AH1268" s="14" t="str">
        <f t="shared" si="241"/>
        <v>WON</v>
      </c>
      <c r="AI1268" s="14"/>
      <c r="AJ1268" s="14" t="str">
        <f t="shared" si="232"/>
        <v>WON</v>
      </c>
      <c r="AL1268" s="7" t="str">
        <f t="shared" si="242"/>
        <v>…</v>
      </c>
      <c r="AM1268" s="21">
        <f t="shared" si="233"/>
        <v>58.125</v>
      </c>
    </row>
    <row r="1269" spans="3:39">
      <c r="C1269" t="s">
        <v>11</v>
      </c>
      <c r="D1269" s="10" t="s">
        <v>288</v>
      </c>
      <c r="E1269" s="6" t="s">
        <v>63</v>
      </c>
      <c r="F1269" s="10" t="s">
        <v>293</v>
      </c>
      <c r="G1269" s="7" t="s">
        <v>4</v>
      </c>
      <c r="H1269" s="10" t="s">
        <v>337</v>
      </c>
      <c r="I1269" s="7">
        <v>18</v>
      </c>
      <c r="J1269" s="7">
        <v>59</v>
      </c>
      <c r="K1269" s="7">
        <v>22</v>
      </c>
      <c r="L1269" s="7" t="s">
        <v>16</v>
      </c>
      <c r="M1269" s="7">
        <v>2</v>
      </c>
      <c r="N1269" s="7">
        <v>4</v>
      </c>
      <c r="O1269" s="6" t="s">
        <v>24</v>
      </c>
      <c r="P1269" s="6" t="s">
        <v>96</v>
      </c>
      <c r="Q1269" s="7" t="b">
        <v>1</v>
      </c>
      <c r="R1269" s="7" t="b">
        <v>1</v>
      </c>
      <c r="S1269" s="7" t="s">
        <v>19</v>
      </c>
      <c r="T1269" s="7" t="b">
        <v>1</v>
      </c>
      <c r="U1269" s="11">
        <v>60</v>
      </c>
      <c r="V1269" s="11" t="s">
        <v>20</v>
      </c>
      <c r="W1269" s="12">
        <v>1.55</v>
      </c>
      <c r="X1269" s="12">
        <f t="shared" si="231"/>
        <v>1.3</v>
      </c>
      <c r="Y1269" s="13"/>
      <c r="Z1269" s="7">
        <f t="shared" si="234"/>
        <v>10</v>
      </c>
      <c r="AA1269">
        <f t="shared" si="235"/>
        <v>10</v>
      </c>
      <c r="AB1269">
        <f t="shared" si="236"/>
        <v>5</v>
      </c>
      <c r="AC1269">
        <f t="shared" si="237"/>
        <v>10</v>
      </c>
      <c r="AD1269" s="7">
        <f t="shared" si="238"/>
        <v>85</v>
      </c>
      <c r="AE1269" s="7" t="str">
        <f t="shared" si="239"/>
        <v>HT Under 1.5 Goals</v>
      </c>
      <c r="AF1269" s="14"/>
      <c r="AG1269" s="14" t="str">
        <f t="shared" si="240"/>
        <v>HT Under 1.5 Goals</v>
      </c>
      <c r="AH1269" s="14" t="str">
        <f t="shared" si="241"/>
        <v>WON</v>
      </c>
      <c r="AI1269" s="14"/>
      <c r="AJ1269" s="14" t="str">
        <f t="shared" si="232"/>
        <v>WON</v>
      </c>
      <c r="AL1269" s="7" t="str">
        <f t="shared" si="242"/>
        <v>Prime</v>
      </c>
      <c r="AM1269" s="21">
        <f t="shared" si="233"/>
        <v>81.4375</v>
      </c>
    </row>
    <row r="1270" spans="3:39">
      <c r="C1270" t="s">
        <v>11</v>
      </c>
      <c r="D1270" s="10" t="s">
        <v>288</v>
      </c>
      <c r="E1270" s="6" t="s">
        <v>63</v>
      </c>
      <c r="F1270" s="10" t="s">
        <v>292</v>
      </c>
      <c r="G1270" s="7" t="s">
        <v>4</v>
      </c>
      <c r="H1270" s="10" t="s">
        <v>338</v>
      </c>
      <c r="I1270" s="7">
        <v>19</v>
      </c>
      <c r="J1270" s="7">
        <v>64</v>
      </c>
      <c r="K1270" s="7">
        <v>17</v>
      </c>
      <c r="L1270" s="7" t="s">
        <v>16</v>
      </c>
      <c r="M1270" s="7">
        <v>2</v>
      </c>
      <c r="N1270" s="7">
        <v>2</v>
      </c>
      <c r="O1270" s="6" t="s">
        <v>24</v>
      </c>
      <c r="P1270" s="6" t="s">
        <v>47</v>
      </c>
      <c r="Q1270" s="7" t="b">
        <v>1</v>
      </c>
      <c r="R1270" s="7" t="b">
        <v>1</v>
      </c>
      <c r="S1270" s="7" t="s">
        <v>19</v>
      </c>
      <c r="T1270" s="7" t="b">
        <v>1</v>
      </c>
      <c r="U1270" s="11">
        <v>67</v>
      </c>
      <c r="V1270" s="11" t="s">
        <v>20</v>
      </c>
      <c r="W1270" s="12">
        <v>1.55</v>
      </c>
      <c r="X1270" s="12">
        <f t="shared" si="231"/>
        <v>1.3</v>
      </c>
      <c r="Y1270" s="13"/>
      <c r="Z1270" s="7">
        <f t="shared" si="234"/>
        <v>10</v>
      </c>
      <c r="AA1270">
        <f t="shared" si="235"/>
        <v>10</v>
      </c>
      <c r="AB1270">
        <f t="shared" si="236"/>
        <v>10</v>
      </c>
      <c r="AC1270">
        <f t="shared" si="237"/>
        <v>10</v>
      </c>
      <c r="AD1270" s="7">
        <f t="shared" si="238"/>
        <v>90</v>
      </c>
      <c r="AE1270" s="7" t="str">
        <f t="shared" si="239"/>
        <v>HT Under 1.5 Goals</v>
      </c>
      <c r="AF1270" s="14"/>
      <c r="AG1270" s="14" t="str">
        <f t="shared" si="240"/>
        <v>HT Under 1.5 Goals</v>
      </c>
      <c r="AH1270" s="14" t="str">
        <f t="shared" si="241"/>
        <v>WON</v>
      </c>
      <c r="AI1270" s="14"/>
      <c r="AJ1270" s="14" t="str">
        <f t="shared" si="232"/>
        <v>WON</v>
      </c>
      <c r="AL1270" s="7" t="str">
        <f t="shared" si="242"/>
        <v>Prime</v>
      </c>
      <c r="AM1270" s="21">
        <f t="shared" si="233"/>
        <v>86.4</v>
      </c>
    </row>
    <row r="1271" spans="3:39">
      <c r="C1271" t="s">
        <v>11</v>
      </c>
      <c r="D1271" s="10" t="s">
        <v>288</v>
      </c>
      <c r="E1271" s="6" t="s">
        <v>63</v>
      </c>
      <c r="F1271" s="10" t="s">
        <v>291</v>
      </c>
      <c r="G1271" s="7" t="s">
        <v>4</v>
      </c>
      <c r="H1271" s="10" t="s">
        <v>339</v>
      </c>
      <c r="I1271" s="7">
        <v>30</v>
      </c>
      <c r="J1271" s="7">
        <v>46</v>
      </c>
      <c r="K1271" s="7">
        <v>24</v>
      </c>
      <c r="L1271" s="7" t="s">
        <v>16</v>
      </c>
      <c r="M1271" s="7" t="s">
        <v>16</v>
      </c>
      <c r="N1271" s="7">
        <v>6</v>
      </c>
      <c r="O1271" s="6" t="s">
        <v>120</v>
      </c>
      <c r="P1271" s="6" t="s">
        <v>69</v>
      </c>
      <c r="Q1271" s="7">
        <v>46</v>
      </c>
      <c r="R1271" s="7" t="b">
        <v>1</v>
      </c>
      <c r="S1271" s="7" t="b">
        <v>1</v>
      </c>
      <c r="T1271" s="7" t="b">
        <v>1</v>
      </c>
      <c r="U1271" s="11">
        <v>53</v>
      </c>
      <c r="V1271" s="11" t="s">
        <v>48</v>
      </c>
      <c r="W1271" s="12">
        <v>1.6</v>
      </c>
      <c r="X1271" s="12">
        <f t="shared" si="231"/>
        <v>1.3</v>
      </c>
      <c r="Y1271" s="13"/>
      <c r="Z1271" s="7">
        <f t="shared" si="234"/>
        <v>0</v>
      </c>
      <c r="AA1271">
        <f t="shared" si="235"/>
        <v>10</v>
      </c>
      <c r="AB1271">
        <f t="shared" si="236"/>
        <v>5</v>
      </c>
      <c r="AC1271">
        <f t="shared" si="237"/>
        <v>0</v>
      </c>
      <c r="AD1271" s="7">
        <f t="shared" si="238"/>
        <v>65</v>
      </c>
      <c r="AE1271" s="7" t="str">
        <f t="shared" si="239"/>
        <v>HT Under 1.5 Goals</v>
      </c>
      <c r="AF1271" s="14"/>
      <c r="AG1271" s="14" t="str">
        <f t="shared" si="240"/>
        <v>HT Under 1.5 Goals</v>
      </c>
      <c r="AH1271" s="14" t="str">
        <f t="shared" si="241"/>
        <v>WON</v>
      </c>
      <c r="AI1271" s="14"/>
      <c r="AJ1271" s="14" t="str">
        <f t="shared" si="232"/>
        <v>WON</v>
      </c>
      <c r="AL1271" s="7" t="str">
        <f t="shared" si="242"/>
        <v>…</v>
      </c>
      <c r="AM1271" s="21">
        <f t="shared" si="233"/>
        <v>64.599999999999994</v>
      </c>
    </row>
    <row r="1272" spans="3:39">
      <c r="D1272" s="10" t="s">
        <v>1341</v>
      </c>
      <c r="E1272" s="6" t="s">
        <v>63</v>
      </c>
      <c r="F1272" s="10" t="s">
        <v>1342</v>
      </c>
      <c r="G1272" s="7" t="s">
        <v>4</v>
      </c>
      <c r="H1272" s="10" t="s">
        <v>1343</v>
      </c>
      <c r="I1272" s="7">
        <v>14</v>
      </c>
      <c r="J1272" s="7">
        <v>45</v>
      </c>
      <c r="K1272" s="7">
        <v>41</v>
      </c>
      <c r="L1272" s="7" t="s">
        <v>16</v>
      </c>
      <c r="M1272" s="7">
        <v>2</v>
      </c>
      <c r="N1272" s="7">
        <v>27</v>
      </c>
      <c r="O1272" s="6" t="s">
        <v>33</v>
      </c>
      <c r="P1272" s="6" t="s">
        <v>298</v>
      </c>
      <c r="Q1272" s="7">
        <v>45</v>
      </c>
      <c r="R1272" s="7" t="b">
        <v>1</v>
      </c>
      <c r="S1272" s="7" t="s">
        <v>19</v>
      </c>
      <c r="T1272" s="7" t="s">
        <v>19</v>
      </c>
      <c r="U1272" s="11">
        <v>44</v>
      </c>
      <c r="V1272" s="11"/>
      <c r="W1272" s="12">
        <v>1.55</v>
      </c>
      <c r="X1272" s="12">
        <f t="shared" si="231"/>
        <v>1.3</v>
      </c>
      <c r="Y1272" s="13"/>
      <c r="Z1272" s="7">
        <f t="shared" si="234"/>
        <v>0</v>
      </c>
      <c r="AA1272">
        <f t="shared" si="235"/>
        <v>0</v>
      </c>
      <c r="AB1272">
        <f t="shared" si="236"/>
        <v>0</v>
      </c>
      <c r="AC1272">
        <f t="shared" si="237"/>
        <v>0</v>
      </c>
      <c r="AD1272" s="7">
        <f t="shared" si="238"/>
        <v>50</v>
      </c>
      <c r="AE1272" s="7" t="str">
        <f t="shared" si="239"/>
        <v>HT Over 0.5 Goals</v>
      </c>
      <c r="AF1272" s="14"/>
      <c r="AG1272" s="14" t="str">
        <f t="shared" si="240"/>
        <v>HT Over 0.5 Goals</v>
      </c>
      <c r="AH1272" s="14" t="str">
        <f t="shared" si="241"/>
        <v>WON</v>
      </c>
      <c r="AI1272" s="14"/>
      <c r="AJ1272" s="14" t="str">
        <f t="shared" si="232"/>
        <v>WON</v>
      </c>
      <c r="AL1272" s="7" t="str">
        <f t="shared" si="242"/>
        <v>…</v>
      </c>
      <c r="AM1272" s="21">
        <f t="shared" si="233"/>
        <v>40</v>
      </c>
    </row>
    <row r="1273" spans="3:39">
      <c r="D1273" s="10" t="s">
        <v>234</v>
      </c>
      <c r="E1273" s="6" t="s">
        <v>89</v>
      </c>
      <c r="F1273" s="10" t="s">
        <v>1344</v>
      </c>
      <c r="G1273" s="7" t="s">
        <v>4</v>
      </c>
      <c r="H1273" s="10" t="s">
        <v>1194</v>
      </c>
      <c r="I1273" s="7">
        <v>32</v>
      </c>
      <c r="J1273" s="7">
        <v>46</v>
      </c>
      <c r="K1273" s="7">
        <v>22</v>
      </c>
      <c r="L1273" s="7" t="s">
        <v>16</v>
      </c>
      <c r="M1273" s="7">
        <v>1</v>
      </c>
      <c r="N1273" s="7">
        <v>10</v>
      </c>
      <c r="O1273" s="6" t="s">
        <v>69</v>
      </c>
      <c r="P1273" s="6" t="s">
        <v>33</v>
      </c>
      <c r="Q1273" s="7">
        <v>46</v>
      </c>
      <c r="R1273" s="7" t="b">
        <v>1</v>
      </c>
      <c r="S1273" s="7" t="s">
        <v>19</v>
      </c>
      <c r="T1273" s="7" t="s">
        <v>19</v>
      </c>
      <c r="U1273" s="11">
        <v>32</v>
      </c>
      <c r="V1273" s="11" t="s">
        <v>48</v>
      </c>
      <c r="W1273" s="12">
        <v>1.75</v>
      </c>
      <c r="X1273" s="12">
        <f t="shared" si="231"/>
        <v>1.4</v>
      </c>
      <c r="Y1273" s="13"/>
      <c r="Z1273" s="7">
        <f t="shared" si="234"/>
        <v>0</v>
      </c>
      <c r="AA1273">
        <f t="shared" si="235"/>
        <v>5</v>
      </c>
      <c r="AB1273">
        <f t="shared" si="236"/>
        <v>0</v>
      </c>
      <c r="AC1273">
        <f t="shared" si="237"/>
        <v>0</v>
      </c>
      <c r="AD1273" s="7">
        <f t="shared" si="238"/>
        <v>55</v>
      </c>
      <c r="AE1273" s="7" t="str">
        <f t="shared" si="239"/>
        <v>HT Over 0.5 Goals</v>
      </c>
      <c r="AF1273" s="14"/>
      <c r="AG1273" s="14" t="str">
        <f t="shared" si="240"/>
        <v>HT Over 0.5 Goals</v>
      </c>
      <c r="AH1273" s="14" t="str">
        <f t="shared" si="241"/>
        <v>WON</v>
      </c>
      <c r="AI1273" s="14"/>
      <c r="AJ1273" s="14" t="str">
        <f t="shared" si="232"/>
        <v>WON</v>
      </c>
      <c r="AL1273" s="7" t="str">
        <f t="shared" si="242"/>
        <v>…</v>
      </c>
      <c r="AM1273" s="21">
        <f t="shared" si="233"/>
        <v>45</v>
      </c>
    </row>
    <row r="1274" spans="3:39">
      <c r="C1274" t="s">
        <v>11</v>
      </c>
      <c r="D1274" s="10" t="s">
        <v>92</v>
      </c>
      <c r="E1274" s="6" t="s">
        <v>93</v>
      </c>
      <c r="F1274" s="10" t="s">
        <v>1345</v>
      </c>
      <c r="G1274" s="7" t="s">
        <v>4</v>
      </c>
      <c r="H1274" s="10" t="s">
        <v>199</v>
      </c>
      <c r="I1274" s="7">
        <v>28</v>
      </c>
      <c r="J1274" s="7">
        <v>46</v>
      </c>
      <c r="K1274" s="7">
        <v>27</v>
      </c>
      <c r="L1274" s="7" t="s">
        <v>16</v>
      </c>
      <c r="M1274" s="7" t="s">
        <v>16</v>
      </c>
      <c r="N1274" s="7">
        <v>1</v>
      </c>
      <c r="O1274" s="6" t="s">
        <v>299</v>
      </c>
      <c r="P1274" s="6" t="s">
        <v>405</v>
      </c>
      <c r="Q1274" s="7">
        <v>46</v>
      </c>
      <c r="R1274" s="7" t="b">
        <v>1</v>
      </c>
      <c r="S1274" s="7" t="b">
        <v>1</v>
      </c>
      <c r="T1274" s="7" t="b">
        <v>1</v>
      </c>
      <c r="U1274" s="11">
        <v>62</v>
      </c>
      <c r="V1274" s="11"/>
      <c r="W1274" s="12">
        <v>1.55</v>
      </c>
      <c r="X1274" s="12">
        <f t="shared" si="231"/>
        <v>1.3</v>
      </c>
      <c r="Y1274" s="13"/>
      <c r="Z1274" s="7">
        <f t="shared" si="234"/>
        <v>0</v>
      </c>
      <c r="AA1274">
        <f t="shared" si="235"/>
        <v>10</v>
      </c>
      <c r="AB1274">
        <f t="shared" si="236"/>
        <v>10</v>
      </c>
      <c r="AC1274">
        <f t="shared" si="237"/>
        <v>0</v>
      </c>
      <c r="AD1274" s="7">
        <f t="shared" si="238"/>
        <v>70</v>
      </c>
      <c r="AE1274" s="7" t="str">
        <f t="shared" si="239"/>
        <v>HT Under 1.5 Goals</v>
      </c>
      <c r="AF1274" s="14"/>
      <c r="AG1274" s="14" t="str">
        <f t="shared" si="240"/>
        <v>HT Over 0.5 Goals</v>
      </c>
      <c r="AH1274" s="14" t="str">
        <f t="shared" si="241"/>
        <v>LOST</v>
      </c>
      <c r="AI1274" s="14"/>
      <c r="AJ1274" s="14" t="str">
        <f t="shared" si="232"/>
        <v>LOST</v>
      </c>
      <c r="AL1274" s="7" t="str">
        <f t="shared" si="242"/>
        <v>…</v>
      </c>
      <c r="AM1274" s="21">
        <f t="shared" si="233"/>
        <v>71.400000000000006</v>
      </c>
    </row>
    <row r="1275" spans="3:39">
      <c r="C1275" t="s">
        <v>11</v>
      </c>
      <c r="D1275" s="10" t="s">
        <v>97</v>
      </c>
      <c r="E1275" s="6" t="s">
        <v>93</v>
      </c>
      <c r="F1275" s="10" t="s">
        <v>1216</v>
      </c>
      <c r="G1275" s="7" t="s">
        <v>4</v>
      </c>
      <c r="H1275" s="10" t="s">
        <v>609</v>
      </c>
      <c r="I1275" s="7">
        <v>27</v>
      </c>
      <c r="J1275" s="7">
        <v>47</v>
      </c>
      <c r="K1275" s="7">
        <v>26</v>
      </c>
      <c r="L1275" s="7" t="s">
        <v>16</v>
      </c>
      <c r="M1275" s="7">
        <v>1</v>
      </c>
      <c r="N1275" s="7">
        <v>1</v>
      </c>
      <c r="O1275" s="6" t="s">
        <v>69</v>
      </c>
      <c r="P1275" s="6" t="s">
        <v>278</v>
      </c>
      <c r="Q1275" s="7">
        <v>47</v>
      </c>
      <c r="R1275" s="7" t="b">
        <v>1</v>
      </c>
      <c r="S1275" s="7" t="s">
        <v>19</v>
      </c>
      <c r="T1275" s="7" t="b">
        <v>1</v>
      </c>
      <c r="U1275" s="11">
        <v>53</v>
      </c>
      <c r="V1275" s="11" t="s">
        <v>48</v>
      </c>
      <c r="W1275" s="12">
        <v>1.6</v>
      </c>
      <c r="X1275" s="12">
        <f t="shared" si="231"/>
        <v>1.3</v>
      </c>
      <c r="Y1275" s="13"/>
      <c r="Z1275" s="7">
        <f t="shared" si="234"/>
        <v>0</v>
      </c>
      <c r="AA1275">
        <f t="shared" si="235"/>
        <v>10</v>
      </c>
      <c r="AB1275">
        <f t="shared" si="236"/>
        <v>5</v>
      </c>
      <c r="AC1275">
        <f t="shared" si="237"/>
        <v>0</v>
      </c>
      <c r="AD1275" s="7">
        <f t="shared" si="238"/>
        <v>65</v>
      </c>
      <c r="AE1275" s="7" t="str">
        <f t="shared" si="239"/>
        <v>HT Under 1.5 Goals</v>
      </c>
      <c r="AF1275" s="14"/>
      <c r="AG1275" s="14" t="str">
        <f t="shared" si="240"/>
        <v>HT Over 0.5 Goals</v>
      </c>
      <c r="AH1275" s="14" t="str">
        <f t="shared" si="241"/>
        <v>LOST</v>
      </c>
      <c r="AI1275" s="14"/>
      <c r="AJ1275" s="14" t="str">
        <f t="shared" si="232"/>
        <v>LOST</v>
      </c>
      <c r="AL1275" s="7" t="str">
        <f t="shared" si="242"/>
        <v>…</v>
      </c>
      <c r="AM1275" s="21">
        <f t="shared" si="233"/>
        <v>64.599999999999994</v>
      </c>
    </row>
    <row r="1276" spans="3:39">
      <c r="C1276" t="s">
        <v>11</v>
      </c>
      <c r="D1276" s="10" t="s">
        <v>97</v>
      </c>
      <c r="E1276" s="6" t="s">
        <v>93</v>
      </c>
      <c r="F1276" s="10" t="s">
        <v>1238</v>
      </c>
      <c r="G1276" s="7" t="s">
        <v>4</v>
      </c>
      <c r="H1276" s="10" t="s">
        <v>1215</v>
      </c>
      <c r="I1276" s="7">
        <v>37</v>
      </c>
      <c r="J1276" s="7">
        <v>45</v>
      </c>
      <c r="K1276" s="7">
        <v>18</v>
      </c>
      <c r="L1276" s="7" t="s">
        <v>16</v>
      </c>
      <c r="M1276" s="7">
        <v>1</v>
      </c>
      <c r="N1276" s="7">
        <v>19</v>
      </c>
      <c r="O1276" s="6" t="s">
        <v>96</v>
      </c>
      <c r="P1276" s="6" t="s">
        <v>303</v>
      </c>
      <c r="Q1276" s="7">
        <v>45</v>
      </c>
      <c r="R1276" s="7" t="b">
        <v>1</v>
      </c>
      <c r="S1276" s="7" t="s">
        <v>19</v>
      </c>
      <c r="T1276" s="7" t="s">
        <v>19</v>
      </c>
      <c r="U1276" s="11">
        <v>51</v>
      </c>
      <c r="V1276" s="11" t="s">
        <v>48</v>
      </c>
      <c r="W1276" s="12">
        <v>1.75</v>
      </c>
      <c r="X1276" s="12">
        <f t="shared" si="231"/>
        <v>1.4</v>
      </c>
      <c r="Y1276" s="13"/>
      <c r="Z1276" s="7">
        <f t="shared" si="234"/>
        <v>0</v>
      </c>
      <c r="AA1276">
        <f t="shared" si="235"/>
        <v>0</v>
      </c>
      <c r="AB1276">
        <f t="shared" si="236"/>
        <v>5</v>
      </c>
      <c r="AC1276">
        <f t="shared" si="237"/>
        <v>0</v>
      </c>
      <c r="AD1276" s="7">
        <f t="shared" si="238"/>
        <v>55</v>
      </c>
      <c r="AE1276" s="7" t="str">
        <f t="shared" si="239"/>
        <v>HT Over 0.5 Goals</v>
      </c>
      <c r="AF1276" s="14"/>
      <c r="AG1276" s="14" t="str">
        <f t="shared" si="240"/>
        <v>HT Over 0.5 Goals</v>
      </c>
      <c r="AH1276" s="14" t="str">
        <f t="shared" si="241"/>
        <v>WON</v>
      </c>
      <c r="AI1276" s="14"/>
      <c r="AJ1276" s="14" t="str">
        <f t="shared" si="232"/>
        <v>WON</v>
      </c>
      <c r="AL1276" s="7" t="str">
        <f t="shared" si="242"/>
        <v>…</v>
      </c>
      <c r="AM1276" s="21">
        <f t="shared" si="233"/>
        <v>50.2</v>
      </c>
    </row>
    <row r="1277" spans="3:39">
      <c r="C1277" t="s">
        <v>11</v>
      </c>
      <c r="D1277" s="10" t="s">
        <v>146</v>
      </c>
      <c r="E1277" s="6" t="s">
        <v>93</v>
      </c>
      <c r="F1277" s="10" t="s">
        <v>149</v>
      </c>
      <c r="G1277" s="7" t="s">
        <v>4</v>
      </c>
      <c r="H1277" s="10" t="s">
        <v>535</v>
      </c>
      <c r="I1277" s="7">
        <v>10</v>
      </c>
      <c r="J1277" s="7">
        <v>58</v>
      </c>
      <c r="K1277" s="7">
        <v>32</v>
      </c>
      <c r="L1277" s="7" t="s">
        <v>16</v>
      </c>
      <c r="M1277" s="7">
        <v>2</v>
      </c>
      <c r="N1277" s="7">
        <v>22</v>
      </c>
      <c r="O1277" s="6" t="s">
        <v>24</v>
      </c>
      <c r="P1277" s="6" t="s">
        <v>96</v>
      </c>
      <c r="Q1277" s="7" t="b">
        <v>1</v>
      </c>
      <c r="R1277" s="7" t="b">
        <v>1</v>
      </c>
      <c r="S1277" s="7" t="s">
        <v>19</v>
      </c>
      <c r="T1277" s="7" t="s">
        <v>19</v>
      </c>
      <c r="U1277" s="11">
        <v>55</v>
      </c>
      <c r="V1277" s="11" t="s">
        <v>20</v>
      </c>
      <c r="W1277" s="12">
        <v>1.5</v>
      </c>
      <c r="X1277" s="12">
        <f t="shared" si="231"/>
        <v>1.3</v>
      </c>
      <c r="Y1277" s="13"/>
      <c r="Z1277" s="7">
        <f t="shared" si="234"/>
        <v>10</v>
      </c>
      <c r="AA1277">
        <f t="shared" si="235"/>
        <v>0</v>
      </c>
      <c r="AB1277">
        <f t="shared" si="236"/>
        <v>5</v>
      </c>
      <c r="AC1277">
        <f t="shared" si="237"/>
        <v>10</v>
      </c>
      <c r="AD1277" s="7">
        <f t="shared" si="238"/>
        <v>75</v>
      </c>
      <c r="AE1277" s="7" t="str">
        <f t="shared" si="239"/>
        <v>HT Under 1.5 Goals</v>
      </c>
      <c r="AF1277" s="14"/>
      <c r="AG1277" s="14" t="str">
        <f t="shared" si="240"/>
        <v>HT Under 1.5 Goals</v>
      </c>
      <c r="AH1277" s="14" t="str">
        <f t="shared" si="241"/>
        <v>WON</v>
      </c>
      <c r="AI1277" s="14"/>
      <c r="AJ1277" s="14" t="str">
        <f t="shared" si="232"/>
        <v>WON</v>
      </c>
      <c r="AL1277" s="7" t="str">
        <f t="shared" si="242"/>
        <v>…</v>
      </c>
      <c r="AM1277" s="21">
        <f t="shared" si="233"/>
        <v>69.125</v>
      </c>
    </row>
    <row r="1278" spans="3:39">
      <c r="C1278" t="s">
        <v>11</v>
      </c>
      <c r="D1278" s="10" t="s">
        <v>146</v>
      </c>
      <c r="E1278" s="6" t="s">
        <v>93</v>
      </c>
      <c r="F1278" s="10" t="s">
        <v>150</v>
      </c>
      <c r="G1278" s="7" t="s">
        <v>4</v>
      </c>
      <c r="H1278" s="10" t="s">
        <v>534</v>
      </c>
      <c r="I1278" s="7">
        <v>20</v>
      </c>
      <c r="J1278" s="7">
        <v>53</v>
      </c>
      <c r="K1278" s="7">
        <v>27</v>
      </c>
      <c r="L1278" s="7" t="s">
        <v>16</v>
      </c>
      <c r="M1278" s="7">
        <v>1</v>
      </c>
      <c r="N1278" s="7">
        <v>7</v>
      </c>
      <c r="O1278" s="6" t="s">
        <v>24</v>
      </c>
      <c r="P1278" s="6" t="s">
        <v>47</v>
      </c>
      <c r="Q1278" s="7" t="b">
        <v>1</v>
      </c>
      <c r="R1278" s="7" t="b">
        <v>1</v>
      </c>
      <c r="S1278" s="7" t="s">
        <v>19</v>
      </c>
      <c r="T1278" s="7" t="s">
        <v>19</v>
      </c>
      <c r="U1278" s="11">
        <v>56</v>
      </c>
      <c r="V1278" s="11" t="s">
        <v>20</v>
      </c>
      <c r="W1278" s="12">
        <v>1.55</v>
      </c>
      <c r="X1278" s="12">
        <f t="shared" si="231"/>
        <v>1.3</v>
      </c>
      <c r="Y1278" s="13"/>
      <c r="Z1278" s="7">
        <f t="shared" si="234"/>
        <v>10</v>
      </c>
      <c r="AA1278">
        <f t="shared" si="235"/>
        <v>10</v>
      </c>
      <c r="AB1278">
        <f t="shared" si="236"/>
        <v>5</v>
      </c>
      <c r="AC1278">
        <f t="shared" si="237"/>
        <v>10</v>
      </c>
      <c r="AD1278" s="7">
        <f t="shared" si="238"/>
        <v>85</v>
      </c>
      <c r="AE1278" s="7" t="str">
        <f t="shared" si="239"/>
        <v>HT Under 1.5 Goals</v>
      </c>
      <c r="AF1278" s="14"/>
      <c r="AG1278" s="14" t="str">
        <f t="shared" si="240"/>
        <v>HT Under 1.5 Goals</v>
      </c>
      <c r="AH1278" s="14" t="str">
        <f t="shared" si="241"/>
        <v>WON</v>
      </c>
      <c r="AI1278" s="14"/>
      <c r="AJ1278" s="14" t="str">
        <f t="shared" si="232"/>
        <v>WON</v>
      </c>
      <c r="AL1278" s="7" t="str">
        <f t="shared" si="242"/>
        <v>Prime</v>
      </c>
      <c r="AM1278" s="21">
        <f t="shared" si="233"/>
        <v>75.762500000000003</v>
      </c>
    </row>
    <row r="1279" spans="3:39">
      <c r="D1279" s="10" t="s">
        <v>275</v>
      </c>
      <c r="E1279" s="6" t="s">
        <v>93</v>
      </c>
      <c r="F1279" s="10" t="s">
        <v>367</v>
      </c>
      <c r="G1279" s="7" t="s">
        <v>4</v>
      </c>
      <c r="H1279" s="10" t="s">
        <v>366</v>
      </c>
      <c r="I1279" s="7">
        <v>21</v>
      </c>
      <c r="J1279" s="7">
        <v>43</v>
      </c>
      <c r="K1279" s="7">
        <v>36</v>
      </c>
      <c r="L1279" s="7" t="s">
        <v>16</v>
      </c>
      <c r="M1279" s="7">
        <v>2</v>
      </c>
      <c r="N1279" s="7">
        <v>15</v>
      </c>
      <c r="O1279" s="6" t="s">
        <v>278</v>
      </c>
      <c r="P1279" s="6" t="s">
        <v>405</v>
      </c>
      <c r="Q1279" s="7">
        <v>43</v>
      </c>
      <c r="R1279" s="7" t="b">
        <v>1</v>
      </c>
      <c r="S1279" s="7" t="s">
        <v>19</v>
      </c>
      <c r="T1279" s="7" t="s">
        <v>19</v>
      </c>
      <c r="U1279" s="11">
        <v>12</v>
      </c>
      <c r="V1279" s="11" t="s">
        <v>48</v>
      </c>
      <c r="W1279" s="12">
        <v>1.55</v>
      </c>
      <c r="X1279" s="12">
        <f t="shared" si="231"/>
        <v>1.3</v>
      </c>
      <c r="Y1279" s="13"/>
      <c r="Z1279" s="7">
        <f t="shared" si="234"/>
        <v>0</v>
      </c>
      <c r="AA1279">
        <f t="shared" si="235"/>
        <v>5</v>
      </c>
      <c r="AB1279">
        <f t="shared" si="236"/>
        <v>0</v>
      </c>
      <c r="AC1279">
        <f t="shared" si="237"/>
        <v>0</v>
      </c>
      <c r="AD1279" s="7">
        <f t="shared" si="238"/>
        <v>55</v>
      </c>
      <c r="AE1279" s="7" t="str">
        <f t="shared" si="239"/>
        <v>HT Over 0.5 Goals</v>
      </c>
      <c r="AF1279" s="14"/>
      <c r="AG1279" s="14" t="str">
        <f t="shared" si="240"/>
        <v>HT Over 0.5 Goals</v>
      </c>
      <c r="AH1279" s="14" t="str">
        <f t="shared" si="241"/>
        <v>WON</v>
      </c>
      <c r="AI1279" s="14"/>
      <c r="AJ1279" s="14" t="str">
        <f t="shared" si="232"/>
        <v>WON</v>
      </c>
      <c r="AL1279" s="7" t="str">
        <f t="shared" si="242"/>
        <v>…</v>
      </c>
      <c r="AM1279" s="21">
        <f t="shared" si="233"/>
        <v>40</v>
      </c>
    </row>
    <row r="1280" spans="3:39">
      <c r="D1280" s="10" t="s">
        <v>1306</v>
      </c>
      <c r="E1280" s="6" t="s">
        <v>93</v>
      </c>
      <c r="F1280" s="10" t="s">
        <v>1309</v>
      </c>
      <c r="G1280" s="7" t="s">
        <v>4</v>
      </c>
      <c r="H1280" s="10" t="s">
        <v>1346</v>
      </c>
      <c r="I1280" s="7">
        <v>14</v>
      </c>
      <c r="J1280" s="7">
        <v>50</v>
      </c>
      <c r="K1280" s="7">
        <v>36</v>
      </c>
      <c r="L1280" s="7" t="s">
        <v>16</v>
      </c>
      <c r="M1280" s="7">
        <v>1</v>
      </c>
      <c r="N1280" s="7">
        <v>22</v>
      </c>
      <c r="O1280" s="6" t="s">
        <v>69</v>
      </c>
      <c r="P1280" s="6" t="s">
        <v>69</v>
      </c>
      <c r="Q1280" s="7">
        <v>50</v>
      </c>
      <c r="R1280" s="7" t="b">
        <v>1</v>
      </c>
      <c r="S1280" s="7" t="s">
        <v>19</v>
      </c>
      <c r="T1280" s="7" t="s">
        <v>19</v>
      </c>
      <c r="U1280" s="11">
        <v>35</v>
      </c>
      <c r="V1280" s="11" t="s">
        <v>48</v>
      </c>
      <c r="W1280" s="12">
        <v>1.7</v>
      </c>
      <c r="X1280" s="12">
        <f t="shared" si="231"/>
        <v>1.35</v>
      </c>
      <c r="Y1280" s="13"/>
      <c r="Z1280" s="7">
        <f t="shared" si="234"/>
        <v>0</v>
      </c>
      <c r="AA1280">
        <f t="shared" si="235"/>
        <v>0</v>
      </c>
      <c r="AB1280">
        <f t="shared" si="236"/>
        <v>0</v>
      </c>
      <c r="AC1280">
        <f t="shared" si="237"/>
        <v>0</v>
      </c>
      <c r="AD1280" s="7">
        <f t="shared" si="238"/>
        <v>50</v>
      </c>
      <c r="AE1280" s="7" t="str">
        <f t="shared" si="239"/>
        <v>HT Over 0.5 Goals</v>
      </c>
      <c r="AF1280" s="14"/>
      <c r="AG1280" s="14" t="str">
        <f t="shared" si="240"/>
        <v>HT Over 0.5 Goals</v>
      </c>
      <c r="AH1280" s="14" t="str">
        <f t="shared" si="241"/>
        <v>WON</v>
      </c>
      <c r="AI1280" s="14"/>
      <c r="AJ1280" s="14" t="str">
        <f t="shared" si="232"/>
        <v>WON</v>
      </c>
      <c r="AL1280" s="7" t="str">
        <f t="shared" si="242"/>
        <v>…</v>
      </c>
      <c r="AM1280" s="21">
        <f t="shared" si="233"/>
        <v>55.625</v>
      </c>
    </row>
    <row r="1281" spans="3:39">
      <c r="C1281" t="s">
        <v>11</v>
      </c>
      <c r="D1281" s="10" t="s">
        <v>400</v>
      </c>
      <c r="E1281" s="6" t="s">
        <v>93</v>
      </c>
      <c r="F1281" s="10" t="s">
        <v>1347</v>
      </c>
      <c r="G1281" s="7" t="s">
        <v>4</v>
      </c>
      <c r="H1281" s="10" t="s">
        <v>402</v>
      </c>
      <c r="I1281" s="7">
        <v>5</v>
      </c>
      <c r="J1281" s="7">
        <v>49</v>
      </c>
      <c r="K1281" s="7">
        <v>46</v>
      </c>
      <c r="L1281" s="7" t="s">
        <v>16</v>
      </c>
      <c r="M1281" s="7">
        <v>2</v>
      </c>
      <c r="N1281" s="7">
        <v>41</v>
      </c>
      <c r="O1281" s="6" t="s">
        <v>75</v>
      </c>
      <c r="P1281" s="6" t="s">
        <v>298</v>
      </c>
      <c r="Q1281" s="7">
        <v>49</v>
      </c>
      <c r="R1281" s="7" t="b">
        <v>1</v>
      </c>
      <c r="S1281" s="7" t="s">
        <v>19</v>
      </c>
      <c r="T1281" s="7" t="s">
        <v>19</v>
      </c>
      <c r="U1281" s="11">
        <v>45</v>
      </c>
      <c r="V1281" s="11" t="s">
        <v>48</v>
      </c>
      <c r="W1281" s="12">
        <v>1.75</v>
      </c>
      <c r="X1281" s="12">
        <f t="shared" si="231"/>
        <v>1.4</v>
      </c>
      <c r="Y1281" s="13"/>
      <c r="Z1281" s="7">
        <f t="shared" si="234"/>
        <v>0</v>
      </c>
      <c r="AA1281">
        <f t="shared" si="235"/>
        <v>0</v>
      </c>
      <c r="AB1281">
        <f t="shared" si="236"/>
        <v>0</v>
      </c>
      <c r="AC1281">
        <f t="shared" si="237"/>
        <v>0</v>
      </c>
      <c r="AD1281" s="7">
        <f t="shared" si="238"/>
        <v>50</v>
      </c>
      <c r="AE1281" s="7" t="str">
        <f t="shared" si="239"/>
        <v>HT Over 0.5 Goals</v>
      </c>
      <c r="AF1281" s="14"/>
      <c r="AG1281" s="14" t="str">
        <f t="shared" si="240"/>
        <v>HT Over 0.5 Goals</v>
      </c>
      <c r="AH1281" s="14" t="str">
        <f t="shared" si="241"/>
        <v>WON</v>
      </c>
      <c r="AI1281" s="14"/>
      <c r="AJ1281" s="14" t="str">
        <f t="shared" si="232"/>
        <v>WON</v>
      </c>
      <c r="AL1281" s="7" t="str">
        <f t="shared" si="242"/>
        <v>…</v>
      </c>
      <c r="AM1281" s="21">
        <f t="shared" si="233"/>
        <v>40</v>
      </c>
    </row>
    <row r="1282" spans="3:39">
      <c r="D1282" s="10" t="s">
        <v>1306</v>
      </c>
      <c r="E1282" s="6" t="s">
        <v>93</v>
      </c>
      <c r="F1282" s="10" t="s">
        <v>1348</v>
      </c>
      <c r="G1282" s="7" t="s">
        <v>4</v>
      </c>
      <c r="H1282" s="10" t="s">
        <v>1349</v>
      </c>
      <c r="I1282" s="7">
        <v>45</v>
      </c>
      <c r="J1282" s="7">
        <v>45</v>
      </c>
      <c r="K1282" s="7">
        <v>10</v>
      </c>
      <c r="L1282" s="7">
        <v>1</v>
      </c>
      <c r="M1282" s="7">
        <v>1</v>
      </c>
      <c r="N1282" s="7">
        <v>35</v>
      </c>
      <c r="O1282" s="6" t="s">
        <v>69</v>
      </c>
      <c r="P1282" s="6" t="s">
        <v>69</v>
      </c>
      <c r="Q1282" s="7">
        <v>45</v>
      </c>
      <c r="R1282" s="7" t="b">
        <v>0</v>
      </c>
      <c r="S1282" s="7" t="s">
        <v>19</v>
      </c>
      <c r="T1282" s="7" t="s">
        <v>19</v>
      </c>
      <c r="U1282" s="11">
        <v>52</v>
      </c>
      <c r="V1282" s="11" t="s">
        <v>48</v>
      </c>
      <c r="W1282" s="12">
        <v>1.65</v>
      </c>
      <c r="X1282" s="12">
        <f t="shared" si="231"/>
        <v>1.35</v>
      </c>
      <c r="Y1282" s="13"/>
      <c r="Z1282" s="7">
        <f t="shared" si="234"/>
        <v>0</v>
      </c>
      <c r="AA1282">
        <f t="shared" si="235"/>
        <v>0</v>
      </c>
      <c r="AB1282">
        <f t="shared" si="236"/>
        <v>5</v>
      </c>
      <c r="AC1282">
        <f t="shared" si="237"/>
        <v>0</v>
      </c>
      <c r="AD1282" s="7">
        <f t="shared" si="238"/>
        <v>55</v>
      </c>
      <c r="AE1282" s="7" t="str">
        <f t="shared" si="239"/>
        <v>HT Over 0.5 Goals</v>
      </c>
      <c r="AF1282" s="14"/>
      <c r="AG1282" s="14" t="str">
        <f t="shared" si="240"/>
        <v>HT Over 0.5 Goals</v>
      </c>
      <c r="AH1282" s="14" t="str">
        <f t="shared" si="241"/>
        <v>WON</v>
      </c>
      <c r="AI1282" s="14"/>
      <c r="AJ1282" s="14" t="str">
        <f t="shared" si="232"/>
        <v>WON</v>
      </c>
      <c r="AL1282" s="7" t="str">
        <f t="shared" si="242"/>
        <v>…</v>
      </c>
      <c r="AM1282" s="21">
        <f t="shared" si="233"/>
        <v>50.4</v>
      </c>
    </row>
    <row r="1283" spans="3:39">
      <c r="C1283" t="s">
        <v>11</v>
      </c>
      <c r="D1283" s="10" t="s">
        <v>363</v>
      </c>
      <c r="E1283" s="6" t="s">
        <v>108</v>
      </c>
      <c r="F1283" s="10" t="s">
        <v>413</v>
      </c>
      <c r="G1283" s="7" t="s">
        <v>4</v>
      </c>
      <c r="H1283" s="10" t="s">
        <v>1066</v>
      </c>
      <c r="I1283" s="7">
        <v>18</v>
      </c>
      <c r="J1283" s="7">
        <v>68</v>
      </c>
      <c r="K1283" s="7">
        <v>14</v>
      </c>
      <c r="L1283" s="7" t="s">
        <v>16</v>
      </c>
      <c r="M1283" s="7">
        <v>2</v>
      </c>
      <c r="N1283" s="7">
        <v>4</v>
      </c>
      <c r="O1283" s="6" t="s">
        <v>24</v>
      </c>
      <c r="P1283" s="6" t="s">
        <v>24</v>
      </c>
      <c r="Q1283" s="7" t="b">
        <v>1</v>
      </c>
      <c r="R1283" s="7" t="b">
        <v>1</v>
      </c>
      <c r="S1283" s="7" t="s">
        <v>19</v>
      </c>
      <c r="T1283" s="7" t="b">
        <v>1</v>
      </c>
      <c r="U1283" s="11">
        <v>68</v>
      </c>
      <c r="V1283" s="11" t="s">
        <v>20</v>
      </c>
      <c r="W1283" s="12">
        <v>1.4</v>
      </c>
      <c r="X1283" s="12">
        <f t="shared" ref="X1283:X1346" si="243">IF(W1283=1.5,1.3,IF(W1283=1.55,1.3,IF(W1283=1.6,1.3,IF(W1283=1.65,1.35,IF(W1283=1.7,1.35,IF(W1283=1.75,1.4,IF(W1283=1.8,1.45,IF(W1283=1.8,1.5,IF(W1283=1.85,1.5,IF(W1283=1.9,1.55,IF(W1283=1.95,1.6,IF(W1283=2,1.6,IF(W1283&lt;1.5,1.25,1.65)))))))))))))</f>
        <v>1.25</v>
      </c>
      <c r="Y1283" s="13"/>
      <c r="Z1283" s="7">
        <f t="shared" si="234"/>
        <v>10</v>
      </c>
      <c r="AA1283">
        <f t="shared" si="235"/>
        <v>10</v>
      </c>
      <c r="AB1283">
        <f t="shared" si="236"/>
        <v>10</v>
      </c>
      <c r="AC1283">
        <f t="shared" si="237"/>
        <v>10</v>
      </c>
      <c r="AD1283" s="7">
        <f t="shared" si="238"/>
        <v>90</v>
      </c>
      <c r="AE1283" s="7" t="str">
        <f t="shared" si="239"/>
        <v>HT Under 1.5 Goals</v>
      </c>
      <c r="AF1283" s="14"/>
      <c r="AG1283" s="14" t="str">
        <f t="shared" si="240"/>
        <v>HT Under 1.5 Goals</v>
      </c>
      <c r="AH1283" s="14" t="str">
        <f t="shared" si="241"/>
        <v>WON</v>
      </c>
      <c r="AI1283" s="14"/>
      <c r="AJ1283" s="14" t="str">
        <f t="shared" ref="AJ1283:AJ1346" si="244">IF(AE1283=AG1283,"WON",IF(O1283="0-1","WON",IF(O1283="1-0","WON",IF(O1283="?","?","LOST"))))</f>
        <v>WON</v>
      </c>
      <c r="AL1283" s="7" t="str">
        <f t="shared" si="242"/>
        <v>Prime</v>
      </c>
      <c r="AM1283" s="21">
        <f t="shared" ref="AM1283:AM1346" si="245">40+(IF(J1283&lt;50,0,J1283/3.2)+(IF(M1283="X",5,IF(M1283="2",2,0)))+(IF(N1283&gt;15,0,15-N1283))+(IF(U1283&lt;50,0,U1283/5)))</f>
        <v>85.85</v>
      </c>
    </row>
    <row r="1284" spans="3:39">
      <c r="C1284" t="s">
        <v>11</v>
      </c>
      <c r="D1284" s="10" t="s">
        <v>210</v>
      </c>
      <c r="E1284" s="6" t="s">
        <v>108</v>
      </c>
      <c r="F1284" s="10" t="s">
        <v>1213</v>
      </c>
      <c r="G1284" s="7" t="s">
        <v>4</v>
      </c>
      <c r="H1284" s="10" t="s">
        <v>1154</v>
      </c>
      <c r="I1284" s="7">
        <v>26</v>
      </c>
      <c r="J1284" s="7">
        <v>44</v>
      </c>
      <c r="K1284" s="7">
        <v>31</v>
      </c>
      <c r="L1284" s="7" t="s">
        <v>16</v>
      </c>
      <c r="M1284" s="7">
        <v>2</v>
      </c>
      <c r="N1284" s="7">
        <v>5</v>
      </c>
      <c r="O1284" s="6" t="s">
        <v>120</v>
      </c>
      <c r="P1284" s="6" t="s">
        <v>69</v>
      </c>
      <c r="Q1284" s="7">
        <v>44</v>
      </c>
      <c r="R1284" s="7" t="b">
        <v>1</v>
      </c>
      <c r="S1284" s="7" t="s">
        <v>19</v>
      </c>
      <c r="T1284" s="7" t="b">
        <v>1</v>
      </c>
      <c r="U1284" s="11">
        <v>69</v>
      </c>
      <c r="V1284" s="11"/>
      <c r="W1284" s="12">
        <v>1.5</v>
      </c>
      <c r="X1284" s="12">
        <f t="shared" si="243"/>
        <v>1.3</v>
      </c>
      <c r="Y1284" s="13"/>
      <c r="Z1284" s="7">
        <f t="shared" ref="Z1284:Z1347" si="246">IF(J1284&gt;52,10,0)</f>
        <v>0</v>
      </c>
      <c r="AA1284">
        <f t="shared" ref="AA1284:AA1347" si="247">IF(N1284&gt;15,0,IF(N1284&lt;8,10,5))</f>
        <v>10</v>
      </c>
      <c r="AB1284">
        <f t="shared" ref="AB1284:AB1347" si="248">IF(U1284&gt;60,10,IF(U1284&lt;49,0,5))</f>
        <v>10</v>
      </c>
      <c r="AC1284">
        <f t="shared" ref="AC1284:AC1347" si="249">IF(V1284="Y",10,IF(V1284="C",5,0))</f>
        <v>0</v>
      </c>
      <c r="AD1284" s="7">
        <f t="shared" ref="AD1284:AD1347" si="250">SUM(Z1284:AC1284)+50</f>
        <v>70</v>
      </c>
      <c r="AE1284" s="7" t="str">
        <f t="shared" ref="AE1284:AE1347" si="251">IF(AD1284&lt;56,"HT Over 0.5 Goals","HT Under 1.5 Goals")</f>
        <v>HT Under 1.5 Goals</v>
      </c>
      <c r="AF1284" s="14"/>
      <c r="AG1284" s="14" t="str">
        <f t="shared" ref="AG1284:AG1347" si="252">IF(O1284="1-0","HT Under 1.5 Goals",IF(O1284="0-0","HT Under 1.5 Goals",IF(O1284="0-1","HT Under 1.5 Goals","HT Over 0.5 Goals")))</f>
        <v>HT Under 1.5 Goals</v>
      </c>
      <c r="AH1284" s="14" t="str">
        <f t="shared" ref="AH1284:AH1347" si="253">IF(O1284="?",O1284,AJ1284)</f>
        <v>WON</v>
      </c>
      <c r="AI1284" s="14"/>
      <c r="AJ1284" s="14" t="str">
        <f t="shared" si="244"/>
        <v>WON</v>
      </c>
      <c r="AL1284" s="7" t="str">
        <f t="shared" ref="AL1284:AL1347" si="254">IF(AND(C1284="OK",J1284&gt;52,N1284&lt;11,W1284&lt;1.66),"Prime","…")</f>
        <v>…</v>
      </c>
      <c r="AM1284" s="21">
        <f t="shared" si="245"/>
        <v>63.8</v>
      </c>
    </row>
    <row r="1285" spans="3:39">
      <c r="C1285" t="s">
        <v>11</v>
      </c>
      <c r="D1285" s="10" t="s">
        <v>210</v>
      </c>
      <c r="E1285" s="6" t="s">
        <v>108</v>
      </c>
      <c r="F1285" s="10" t="s">
        <v>759</v>
      </c>
      <c r="G1285" s="7" t="s">
        <v>4</v>
      </c>
      <c r="H1285" s="10" t="s">
        <v>524</v>
      </c>
      <c r="I1285" s="7">
        <v>19</v>
      </c>
      <c r="J1285" s="7">
        <v>50</v>
      </c>
      <c r="K1285" s="7">
        <v>31</v>
      </c>
      <c r="L1285" s="7" t="s">
        <v>16</v>
      </c>
      <c r="M1285" s="7">
        <v>2</v>
      </c>
      <c r="N1285" s="7">
        <v>12</v>
      </c>
      <c r="O1285" s="6" t="s">
        <v>96</v>
      </c>
      <c r="P1285" s="6" t="s">
        <v>299</v>
      </c>
      <c r="Q1285" s="7">
        <v>50</v>
      </c>
      <c r="R1285" s="7" t="b">
        <v>1</v>
      </c>
      <c r="S1285" s="7" t="s">
        <v>19</v>
      </c>
      <c r="T1285" s="7" t="s">
        <v>19</v>
      </c>
      <c r="U1285" s="11">
        <v>72</v>
      </c>
      <c r="V1285" s="11"/>
      <c r="W1285" s="12">
        <v>1.65</v>
      </c>
      <c r="X1285" s="12">
        <f t="shared" si="243"/>
        <v>1.35</v>
      </c>
      <c r="Y1285" s="13"/>
      <c r="Z1285" s="7">
        <f t="shared" si="246"/>
        <v>0</v>
      </c>
      <c r="AA1285">
        <f t="shared" si="247"/>
        <v>5</v>
      </c>
      <c r="AB1285">
        <f t="shared" si="248"/>
        <v>10</v>
      </c>
      <c r="AC1285">
        <f t="shared" si="249"/>
        <v>0</v>
      </c>
      <c r="AD1285" s="7">
        <f t="shared" si="250"/>
        <v>65</v>
      </c>
      <c r="AE1285" s="7" t="str">
        <f t="shared" si="251"/>
        <v>HT Under 1.5 Goals</v>
      </c>
      <c r="AF1285" s="14"/>
      <c r="AG1285" s="14" t="str">
        <f t="shared" si="252"/>
        <v>HT Over 0.5 Goals</v>
      </c>
      <c r="AH1285" s="14" t="str">
        <f t="shared" si="253"/>
        <v>LOST</v>
      </c>
      <c r="AI1285" s="14"/>
      <c r="AJ1285" s="14" t="str">
        <f t="shared" si="244"/>
        <v>LOST</v>
      </c>
      <c r="AL1285" s="7" t="str">
        <f t="shared" si="254"/>
        <v>…</v>
      </c>
      <c r="AM1285" s="21">
        <f t="shared" si="245"/>
        <v>73.025000000000006</v>
      </c>
    </row>
    <row r="1286" spans="3:39">
      <c r="C1286" t="s">
        <v>11</v>
      </c>
      <c r="D1286" s="10" t="s">
        <v>210</v>
      </c>
      <c r="E1286" s="6" t="s">
        <v>108</v>
      </c>
      <c r="F1286" s="10" t="s">
        <v>826</v>
      </c>
      <c r="G1286" s="7" t="s">
        <v>4</v>
      </c>
      <c r="H1286" s="10" t="s">
        <v>225</v>
      </c>
      <c r="I1286" s="7">
        <v>23</v>
      </c>
      <c r="J1286" s="7">
        <v>51</v>
      </c>
      <c r="K1286" s="7">
        <v>26</v>
      </c>
      <c r="L1286" s="7" t="s">
        <v>16</v>
      </c>
      <c r="M1286" s="7" t="s">
        <v>16</v>
      </c>
      <c r="N1286" s="7">
        <v>3</v>
      </c>
      <c r="O1286" s="6" t="s">
        <v>75</v>
      </c>
      <c r="P1286" s="6" t="s">
        <v>33</v>
      </c>
      <c r="Q1286" s="7">
        <v>51</v>
      </c>
      <c r="R1286" s="7" t="b">
        <v>1</v>
      </c>
      <c r="S1286" s="7" t="b">
        <v>1</v>
      </c>
      <c r="T1286" s="7" t="b">
        <v>1</v>
      </c>
      <c r="U1286" s="11">
        <v>76</v>
      </c>
      <c r="V1286" s="11"/>
      <c r="W1286" s="12">
        <v>1.5</v>
      </c>
      <c r="X1286" s="12">
        <f t="shared" si="243"/>
        <v>1.3</v>
      </c>
      <c r="Y1286" s="13"/>
      <c r="Z1286" s="7">
        <f t="shared" si="246"/>
        <v>0</v>
      </c>
      <c r="AA1286">
        <f t="shared" si="247"/>
        <v>10</v>
      </c>
      <c r="AB1286">
        <f t="shared" si="248"/>
        <v>10</v>
      </c>
      <c r="AC1286">
        <f t="shared" si="249"/>
        <v>0</v>
      </c>
      <c r="AD1286" s="7">
        <f t="shared" si="250"/>
        <v>70</v>
      </c>
      <c r="AE1286" s="7" t="str">
        <f t="shared" si="251"/>
        <v>HT Under 1.5 Goals</v>
      </c>
      <c r="AF1286" s="14"/>
      <c r="AG1286" s="14" t="str">
        <f t="shared" si="252"/>
        <v>HT Over 0.5 Goals</v>
      </c>
      <c r="AH1286" s="14" t="str">
        <f t="shared" si="253"/>
        <v>LOST</v>
      </c>
      <c r="AI1286" s="14"/>
      <c r="AJ1286" s="14" t="str">
        <f t="shared" si="244"/>
        <v>LOST</v>
      </c>
      <c r="AL1286" s="7" t="str">
        <f t="shared" si="254"/>
        <v>…</v>
      </c>
      <c r="AM1286" s="21">
        <f t="shared" si="245"/>
        <v>88.137500000000003</v>
      </c>
    </row>
    <row r="1287" spans="3:39">
      <c r="C1287" t="s">
        <v>11</v>
      </c>
      <c r="D1287" s="10" t="s">
        <v>210</v>
      </c>
      <c r="E1287" s="6" t="s">
        <v>108</v>
      </c>
      <c r="F1287" s="10" t="s">
        <v>491</v>
      </c>
      <c r="G1287" s="7" t="s">
        <v>4</v>
      </c>
      <c r="H1287" s="10" t="s">
        <v>761</v>
      </c>
      <c r="I1287" s="7">
        <v>31</v>
      </c>
      <c r="J1287" s="7">
        <v>50</v>
      </c>
      <c r="K1287" s="7">
        <v>20</v>
      </c>
      <c r="L1287" s="7" t="s">
        <v>16</v>
      </c>
      <c r="M1287" s="7">
        <v>2</v>
      </c>
      <c r="N1287" s="7">
        <v>11</v>
      </c>
      <c r="O1287" s="6" t="s">
        <v>69</v>
      </c>
      <c r="P1287" s="6" t="s">
        <v>299</v>
      </c>
      <c r="Q1287" s="7">
        <v>50</v>
      </c>
      <c r="R1287" s="7" t="b">
        <v>1</v>
      </c>
      <c r="S1287" s="7" t="s">
        <v>19</v>
      </c>
      <c r="T1287" s="7" t="s">
        <v>19</v>
      </c>
      <c r="U1287" s="11">
        <v>69</v>
      </c>
      <c r="V1287" s="11"/>
      <c r="W1287" s="12">
        <v>1.55</v>
      </c>
      <c r="X1287" s="12">
        <f t="shared" si="243"/>
        <v>1.3</v>
      </c>
      <c r="Y1287" s="13"/>
      <c r="Z1287" s="7">
        <f t="shared" si="246"/>
        <v>0</v>
      </c>
      <c r="AA1287">
        <f t="shared" si="247"/>
        <v>5</v>
      </c>
      <c r="AB1287">
        <f t="shared" si="248"/>
        <v>10</v>
      </c>
      <c r="AC1287">
        <f t="shared" si="249"/>
        <v>0</v>
      </c>
      <c r="AD1287" s="7">
        <f t="shared" si="250"/>
        <v>65</v>
      </c>
      <c r="AE1287" s="7" t="str">
        <f t="shared" si="251"/>
        <v>HT Under 1.5 Goals</v>
      </c>
      <c r="AF1287" s="14"/>
      <c r="AG1287" s="14" t="str">
        <f t="shared" si="252"/>
        <v>HT Over 0.5 Goals</v>
      </c>
      <c r="AH1287" s="14" t="str">
        <f t="shared" si="253"/>
        <v>LOST</v>
      </c>
      <c r="AI1287" s="14"/>
      <c r="AJ1287" s="14" t="str">
        <f t="shared" si="244"/>
        <v>LOST</v>
      </c>
      <c r="AL1287" s="7" t="str">
        <f t="shared" si="254"/>
        <v>…</v>
      </c>
      <c r="AM1287" s="21">
        <f t="shared" si="245"/>
        <v>73.424999999999997</v>
      </c>
    </row>
    <row r="1288" spans="3:39">
      <c r="C1288" t="s">
        <v>11</v>
      </c>
      <c r="D1288" s="10" t="s">
        <v>210</v>
      </c>
      <c r="E1288" s="6" t="s">
        <v>108</v>
      </c>
      <c r="F1288" s="10" t="s">
        <v>758</v>
      </c>
      <c r="G1288" s="7" t="s">
        <v>4</v>
      </c>
      <c r="H1288" s="10" t="s">
        <v>525</v>
      </c>
      <c r="I1288" s="7">
        <v>16</v>
      </c>
      <c r="J1288" s="7">
        <v>51</v>
      </c>
      <c r="K1288" s="7">
        <v>32</v>
      </c>
      <c r="L1288" s="7" t="s">
        <v>16</v>
      </c>
      <c r="M1288" s="7">
        <v>2</v>
      </c>
      <c r="N1288" s="7">
        <v>16</v>
      </c>
      <c r="O1288" s="6" t="s">
        <v>120</v>
      </c>
      <c r="P1288" s="6" t="s">
        <v>120</v>
      </c>
      <c r="Q1288" s="7">
        <v>51</v>
      </c>
      <c r="R1288" s="7" t="b">
        <v>1</v>
      </c>
      <c r="S1288" s="7" t="s">
        <v>19</v>
      </c>
      <c r="T1288" s="7" t="s">
        <v>19</v>
      </c>
      <c r="U1288" s="11">
        <v>53</v>
      </c>
      <c r="V1288" s="11"/>
      <c r="W1288" s="12">
        <v>1.5</v>
      </c>
      <c r="X1288" s="12">
        <f t="shared" si="243"/>
        <v>1.3</v>
      </c>
      <c r="Y1288" s="13"/>
      <c r="Z1288" s="7">
        <f t="shared" si="246"/>
        <v>0</v>
      </c>
      <c r="AA1288">
        <f t="shared" si="247"/>
        <v>0</v>
      </c>
      <c r="AB1288">
        <f t="shared" si="248"/>
        <v>5</v>
      </c>
      <c r="AC1288">
        <f t="shared" si="249"/>
        <v>0</v>
      </c>
      <c r="AD1288" s="7">
        <f t="shared" si="250"/>
        <v>55</v>
      </c>
      <c r="AE1288" s="7" t="str">
        <f t="shared" si="251"/>
        <v>HT Over 0.5 Goals</v>
      </c>
      <c r="AF1288" s="14"/>
      <c r="AG1288" s="14" t="str">
        <f t="shared" si="252"/>
        <v>HT Under 1.5 Goals</v>
      </c>
      <c r="AH1288" s="14" t="str">
        <f t="shared" si="253"/>
        <v>WON</v>
      </c>
      <c r="AI1288" s="14"/>
      <c r="AJ1288" s="14" t="str">
        <f t="shared" si="244"/>
        <v>WON</v>
      </c>
      <c r="AL1288" s="7" t="str">
        <f t="shared" si="254"/>
        <v>…</v>
      </c>
      <c r="AM1288" s="21">
        <f t="shared" si="245"/>
        <v>66.537499999999994</v>
      </c>
    </row>
    <row r="1289" spans="3:39">
      <c r="C1289" t="s">
        <v>11</v>
      </c>
      <c r="D1289" s="10" t="s">
        <v>210</v>
      </c>
      <c r="E1289" s="6" t="s">
        <v>108</v>
      </c>
      <c r="F1289" s="10" t="s">
        <v>989</v>
      </c>
      <c r="G1289" s="7" t="s">
        <v>4</v>
      </c>
      <c r="H1289" s="10" t="s">
        <v>226</v>
      </c>
      <c r="I1289" s="7">
        <v>23</v>
      </c>
      <c r="J1289" s="7">
        <v>65</v>
      </c>
      <c r="K1289" s="7">
        <v>12</v>
      </c>
      <c r="L1289" s="7" t="s">
        <v>16</v>
      </c>
      <c r="M1289" s="7">
        <v>2</v>
      </c>
      <c r="N1289" s="7">
        <v>11</v>
      </c>
      <c r="O1289" s="6" t="s">
        <v>120</v>
      </c>
      <c r="P1289" s="6" t="s">
        <v>33</v>
      </c>
      <c r="Q1289" s="7" t="b">
        <v>1</v>
      </c>
      <c r="R1289" s="7" t="b">
        <v>1</v>
      </c>
      <c r="S1289" s="7" t="s">
        <v>19</v>
      </c>
      <c r="T1289" s="7" t="s">
        <v>19</v>
      </c>
      <c r="U1289" s="11">
        <v>77</v>
      </c>
      <c r="V1289" s="11"/>
      <c r="W1289" s="12">
        <v>1.55</v>
      </c>
      <c r="X1289" s="12">
        <f t="shared" si="243"/>
        <v>1.3</v>
      </c>
      <c r="Y1289" s="13"/>
      <c r="Z1289" s="7">
        <f t="shared" si="246"/>
        <v>10</v>
      </c>
      <c r="AA1289">
        <f t="shared" si="247"/>
        <v>5</v>
      </c>
      <c r="AB1289">
        <f t="shared" si="248"/>
        <v>10</v>
      </c>
      <c r="AC1289">
        <f t="shared" si="249"/>
        <v>0</v>
      </c>
      <c r="AD1289" s="7">
        <f t="shared" si="250"/>
        <v>75</v>
      </c>
      <c r="AE1289" s="7" t="str">
        <f t="shared" si="251"/>
        <v>HT Under 1.5 Goals</v>
      </c>
      <c r="AF1289" s="14"/>
      <c r="AG1289" s="14" t="str">
        <f t="shared" si="252"/>
        <v>HT Under 1.5 Goals</v>
      </c>
      <c r="AH1289" s="14" t="str">
        <f t="shared" si="253"/>
        <v>WON</v>
      </c>
      <c r="AI1289" s="14"/>
      <c r="AJ1289" s="14" t="str">
        <f t="shared" si="244"/>
        <v>WON</v>
      </c>
      <c r="AL1289" s="7" t="str">
        <f t="shared" si="254"/>
        <v>…</v>
      </c>
      <c r="AM1289" s="21">
        <f t="shared" si="245"/>
        <v>79.712500000000006</v>
      </c>
    </row>
    <row r="1290" spans="3:39">
      <c r="C1290" t="s">
        <v>11</v>
      </c>
      <c r="D1290" s="10" t="s">
        <v>210</v>
      </c>
      <c r="E1290" s="6" t="s">
        <v>108</v>
      </c>
      <c r="F1290" s="10" t="s">
        <v>990</v>
      </c>
      <c r="G1290" s="7" t="s">
        <v>4</v>
      </c>
      <c r="H1290" s="10" t="s">
        <v>212</v>
      </c>
      <c r="I1290" s="7">
        <v>22</v>
      </c>
      <c r="J1290" s="7">
        <v>54</v>
      </c>
      <c r="K1290" s="7">
        <v>24</v>
      </c>
      <c r="L1290" s="7" t="s">
        <v>16</v>
      </c>
      <c r="M1290" s="7" t="s">
        <v>16</v>
      </c>
      <c r="N1290" s="7">
        <v>2</v>
      </c>
      <c r="O1290" s="6" t="s">
        <v>120</v>
      </c>
      <c r="P1290" s="6" t="s">
        <v>120</v>
      </c>
      <c r="Q1290" s="7" t="b">
        <v>1</v>
      </c>
      <c r="R1290" s="7" t="b">
        <v>1</v>
      </c>
      <c r="S1290" s="7" t="b">
        <v>1</v>
      </c>
      <c r="T1290" s="7" t="b">
        <v>1</v>
      </c>
      <c r="U1290" s="11">
        <v>80</v>
      </c>
      <c r="V1290" s="11"/>
      <c r="W1290" s="12">
        <v>1.65</v>
      </c>
      <c r="X1290" s="12">
        <f t="shared" si="243"/>
        <v>1.35</v>
      </c>
      <c r="Y1290" s="13"/>
      <c r="Z1290" s="7">
        <f t="shared" si="246"/>
        <v>10</v>
      </c>
      <c r="AA1290">
        <f t="shared" si="247"/>
        <v>10</v>
      </c>
      <c r="AB1290">
        <f t="shared" si="248"/>
        <v>10</v>
      </c>
      <c r="AC1290">
        <f t="shared" si="249"/>
        <v>0</v>
      </c>
      <c r="AD1290" s="7">
        <f t="shared" si="250"/>
        <v>80</v>
      </c>
      <c r="AE1290" s="7" t="str">
        <f t="shared" si="251"/>
        <v>HT Under 1.5 Goals</v>
      </c>
      <c r="AF1290" s="14"/>
      <c r="AG1290" s="14" t="str">
        <f t="shared" si="252"/>
        <v>HT Under 1.5 Goals</v>
      </c>
      <c r="AH1290" s="14" t="str">
        <f t="shared" si="253"/>
        <v>WON</v>
      </c>
      <c r="AI1290" s="14"/>
      <c r="AJ1290" s="14" t="str">
        <f t="shared" si="244"/>
        <v>WON</v>
      </c>
      <c r="AL1290" s="7" t="str">
        <f t="shared" si="254"/>
        <v>Prime</v>
      </c>
      <c r="AM1290" s="21">
        <f t="shared" si="245"/>
        <v>90.875</v>
      </c>
    </row>
    <row r="1291" spans="3:39">
      <c r="D1291" s="10" t="s">
        <v>545</v>
      </c>
      <c r="E1291" s="6" t="s">
        <v>115</v>
      </c>
      <c r="F1291" s="10" t="s">
        <v>586</v>
      </c>
      <c r="G1291" s="7" t="s">
        <v>4</v>
      </c>
      <c r="H1291" s="10" t="s">
        <v>585</v>
      </c>
      <c r="I1291" s="7">
        <v>26</v>
      </c>
      <c r="J1291" s="7">
        <v>49</v>
      </c>
      <c r="K1291" s="7">
        <v>26</v>
      </c>
      <c r="L1291" s="7" t="s">
        <v>16</v>
      </c>
      <c r="M1291" s="7">
        <v>1</v>
      </c>
      <c r="N1291" s="7">
        <v>0</v>
      </c>
      <c r="O1291" s="6" t="s">
        <v>47</v>
      </c>
      <c r="P1291" s="6" t="s">
        <v>47</v>
      </c>
      <c r="Q1291" s="7">
        <v>49</v>
      </c>
      <c r="R1291" s="7" t="b">
        <v>1</v>
      </c>
      <c r="S1291" s="7" t="s">
        <v>19</v>
      </c>
      <c r="T1291" s="7" t="b">
        <v>1</v>
      </c>
      <c r="U1291" s="11">
        <v>77</v>
      </c>
      <c r="V1291" s="11"/>
      <c r="W1291" s="12">
        <v>1.5</v>
      </c>
      <c r="X1291" s="12">
        <f t="shared" si="243"/>
        <v>1.3</v>
      </c>
      <c r="Y1291" s="13"/>
      <c r="Z1291" s="7">
        <f t="shared" si="246"/>
        <v>0</v>
      </c>
      <c r="AA1291">
        <f t="shared" si="247"/>
        <v>10</v>
      </c>
      <c r="AB1291">
        <f t="shared" si="248"/>
        <v>10</v>
      </c>
      <c r="AC1291">
        <f t="shared" si="249"/>
        <v>0</v>
      </c>
      <c r="AD1291" s="7">
        <f t="shared" si="250"/>
        <v>70</v>
      </c>
      <c r="AE1291" s="7" t="str">
        <f t="shared" si="251"/>
        <v>HT Under 1.5 Goals</v>
      </c>
      <c r="AF1291" s="14"/>
      <c r="AG1291" s="14" t="str">
        <f t="shared" si="252"/>
        <v>HT Under 1.5 Goals</v>
      </c>
      <c r="AH1291" s="14" t="str">
        <f t="shared" si="253"/>
        <v>WON</v>
      </c>
      <c r="AI1291" s="14"/>
      <c r="AJ1291" s="14" t="str">
        <f t="shared" si="244"/>
        <v>WON</v>
      </c>
      <c r="AL1291" s="7" t="str">
        <f t="shared" si="254"/>
        <v>…</v>
      </c>
      <c r="AM1291" s="21">
        <f t="shared" si="245"/>
        <v>70.400000000000006</v>
      </c>
    </row>
    <row r="1292" spans="3:39">
      <c r="C1292" t="s">
        <v>11</v>
      </c>
      <c r="D1292" s="10" t="s">
        <v>315</v>
      </c>
      <c r="E1292" s="6" t="s">
        <v>115</v>
      </c>
      <c r="F1292" s="10" t="s">
        <v>538</v>
      </c>
      <c r="G1292" s="7" t="s">
        <v>4</v>
      </c>
      <c r="H1292" s="10" t="s">
        <v>838</v>
      </c>
      <c r="I1292" s="7">
        <v>27</v>
      </c>
      <c r="J1292" s="7">
        <v>58</v>
      </c>
      <c r="K1292" s="7">
        <v>16</v>
      </c>
      <c r="L1292" s="7" t="s">
        <v>16</v>
      </c>
      <c r="M1292" s="7">
        <v>1</v>
      </c>
      <c r="N1292" s="7">
        <v>11</v>
      </c>
      <c r="O1292" s="6" t="s">
        <v>47</v>
      </c>
      <c r="P1292" s="6" t="s">
        <v>297</v>
      </c>
      <c r="Q1292" s="7" t="b">
        <v>1</v>
      </c>
      <c r="R1292" s="7" t="b">
        <v>1</v>
      </c>
      <c r="S1292" s="7" t="s">
        <v>19</v>
      </c>
      <c r="T1292" s="7" t="s">
        <v>19</v>
      </c>
      <c r="U1292" s="11">
        <v>52</v>
      </c>
      <c r="V1292" s="11"/>
      <c r="W1292" s="12">
        <v>1.45</v>
      </c>
      <c r="X1292" s="12">
        <f t="shared" si="243"/>
        <v>1.25</v>
      </c>
      <c r="Y1292" s="13"/>
      <c r="Z1292" s="7">
        <f t="shared" si="246"/>
        <v>10</v>
      </c>
      <c r="AA1292">
        <f t="shared" si="247"/>
        <v>5</v>
      </c>
      <c r="AB1292">
        <f t="shared" si="248"/>
        <v>5</v>
      </c>
      <c r="AC1292">
        <f t="shared" si="249"/>
        <v>0</v>
      </c>
      <c r="AD1292" s="7">
        <f t="shared" si="250"/>
        <v>70</v>
      </c>
      <c r="AE1292" s="7" t="str">
        <f t="shared" si="251"/>
        <v>HT Under 1.5 Goals</v>
      </c>
      <c r="AF1292" s="14"/>
      <c r="AG1292" s="14" t="str">
        <f t="shared" si="252"/>
        <v>HT Under 1.5 Goals</v>
      </c>
      <c r="AH1292" s="14" t="str">
        <f t="shared" si="253"/>
        <v>WON</v>
      </c>
      <c r="AI1292" s="14"/>
      <c r="AJ1292" s="14" t="str">
        <f t="shared" si="244"/>
        <v>WON</v>
      </c>
      <c r="AL1292" s="7" t="str">
        <f t="shared" si="254"/>
        <v>…</v>
      </c>
      <c r="AM1292" s="21">
        <f t="shared" si="245"/>
        <v>72.525000000000006</v>
      </c>
    </row>
    <row r="1293" spans="3:39">
      <c r="C1293" t="s">
        <v>11</v>
      </c>
      <c r="D1293" s="10" t="s">
        <v>315</v>
      </c>
      <c r="E1293" s="6" t="s">
        <v>115</v>
      </c>
      <c r="F1293" s="10" t="s">
        <v>837</v>
      </c>
      <c r="G1293" s="7" t="s">
        <v>4</v>
      </c>
      <c r="H1293" s="10" t="s">
        <v>317</v>
      </c>
      <c r="I1293" s="7">
        <v>40</v>
      </c>
      <c r="J1293" s="7">
        <v>46</v>
      </c>
      <c r="K1293" s="7">
        <v>14</v>
      </c>
      <c r="L1293" s="7" t="s">
        <v>16</v>
      </c>
      <c r="M1293" s="7" t="s">
        <v>16</v>
      </c>
      <c r="N1293" s="7">
        <v>26</v>
      </c>
      <c r="O1293" s="6" t="s">
        <v>24</v>
      </c>
      <c r="P1293" s="6" t="s">
        <v>69</v>
      </c>
      <c r="Q1293" s="7">
        <v>46</v>
      </c>
      <c r="R1293" s="7" t="b">
        <v>1</v>
      </c>
      <c r="S1293" s="7" t="b">
        <v>1</v>
      </c>
      <c r="T1293" s="7" t="s">
        <v>19</v>
      </c>
      <c r="U1293" s="11">
        <v>69</v>
      </c>
      <c r="V1293" s="11"/>
      <c r="W1293" s="12">
        <v>1.4</v>
      </c>
      <c r="X1293" s="12">
        <f t="shared" si="243"/>
        <v>1.25</v>
      </c>
      <c r="Y1293" s="13"/>
      <c r="Z1293" s="7">
        <f t="shared" si="246"/>
        <v>0</v>
      </c>
      <c r="AA1293">
        <f t="shared" si="247"/>
        <v>0</v>
      </c>
      <c r="AB1293">
        <f t="shared" si="248"/>
        <v>10</v>
      </c>
      <c r="AC1293">
        <f t="shared" si="249"/>
        <v>0</v>
      </c>
      <c r="AD1293" s="7">
        <f t="shared" si="250"/>
        <v>60</v>
      </c>
      <c r="AE1293" s="7" t="str">
        <f t="shared" si="251"/>
        <v>HT Under 1.5 Goals</v>
      </c>
      <c r="AF1293" s="14"/>
      <c r="AG1293" s="14" t="str">
        <f t="shared" si="252"/>
        <v>HT Under 1.5 Goals</v>
      </c>
      <c r="AH1293" s="14" t="str">
        <f t="shared" si="253"/>
        <v>WON</v>
      </c>
      <c r="AI1293" s="14"/>
      <c r="AJ1293" s="14" t="str">
        <f t="shared" si="244"/>
        <v>WON</v>
      </c>
      <c r="AL1293" s="7" t="str">
        <f t="shared" si="254"/>
        <v>…</v>
      </c>
      <c r="AM1293" s="21">
        <f t="shared" si="245"/>
        <v>58.8</v>
      </c>
    </row>
    <row r="1294" spans="3:39">
      <c r="C1294" t="s">
        <v>11</v>
      </c>
      <c r="D1294" s="10" t="s">
        <v>569</v>
      </c>
      <c r="E1294" s="6" t="s">
        <v>115</v>
      </c>
      <c r="F1294" s="10" t="s">
        <v>574</v>
      </c>
      <c r="G1294" s="7" t="s">
        <v>4</v>
      </c>
      <c r="H1294" s="10" t="s">
        <v>802</v>
      </c>
      <c r="I1294" s="7">
        <v>21</v>
      </c>
      <c r="J1294" s="7">
        <v>54</v>
      </c>
      <c r="K1294" s="7">
        <v>25</v>
      </c>
      <c r="L1294" s="7" t="s">
        <v>16</v>
      </c>
      <c r="M1294" s="7">
        <v>1</v>
      </c>
      <c r="N1294" s="7">
        <v>4</v>
      </c>
      <c r="O1294" s="6" t="s">
        <v>24</v>
      </c>
      <c r="P1294" s="6" t="s">
        <v>24</v>
      </c>
      <c r="Q1294" s="7" t="b">
        <v>1</v>
      </c>
      <c r="R1294" s="7" t="b">
        <v>1</v>
      </c>
      <c r="S1294" s="7" t="s">
        <v>19</v>
      </c>
      <c r="T1294" s="7" t="b">
        <v>1</v>
      </c>
      <c r="U1294" s="11">
        <v>51</v>
      </c>
      <c r="V1294" s="11"/>
      <c r="W1294" s="12">
        <v>1.65</v>
      </c>
      <c r="X1294" s="12">
        <f t="shared" si="243"/>
        <v>1.35</v>
      </c>
      <c r="Y1294" s="13"/>
      <c r="Z1294" s="7">
        <f t="shared" si="246"/>
        <v>10</v>
      </c>
      <c r="AA1294">
        <f t="shared" si="247"/>
        <v>10</v>
      </c>
      <c r="AB1294">
        <f t="shared" si="248"/>
        <v>5</v>
      </c>
      <c r="AC1294">
        <f t="shared" si="249"/>
        <v>0</v>
      </c>
      <c r="AD1294" s="7">
        <f t="shared" si="250"/>
        <v>75</v>
      </c>
      <c r="AE1294" s="7" t="str">
        <f t="shared" si="251"/>
        <v>HT Under 1.5 Goals</v>
      </c>
      <c r="AF1294" s="14"/>
      <c r="AG1294" s="14" t="str">
        <f t="shared" si="252"/>
        <v>HT Under 1.5 Goals</v>
      </c>
      <c r="AH1294" s="14" t="str">
        <f t="shared" si="253"/>
        <v>WON</v>
      </c>
      <c r="AI1294" s="14"/>
      <c r="AJ1294" s="14" t="str">
        <f t="shared" si="244"/>
        <v>WON</v>
      </c>
      <c r="AL1294" s="7" t="str">
        <f t="shared" si="254"/>
        <v>Prime</v>
      </c>
      <c r="AM1294" s="21">
        <f t="shared" si="245"/>
        <v>78.075000000000003</v>
      </c>
    </row>
    <row r="1295" spans="3:39">
      <c r="C1295" t="s">
        <v>11</v>
      </c>
      <c r="D1295" s="10" t="s">
        <v>569</v>
      </c>
      <c r="E1295" s="6" t="s">
        <v>115</v>
      </c>
      <c r="F1295" s="10" t="s">
        <v>1297</v>
      </c>
      <c r="G1295" s="7" t="s">
        <v>4</v>
      </c>
      <c r="H1295" s="10" t="s">
        <v>1016</v>
      </c>
      <c r="I1295" s="7">
        <v>25</v>
      </c>
      <c r="J1295" s="7">
        <v>61</v>
      </c>
      <c r="K1295" s="7">
        <v>14</v>
      </c>
      <c r="L1295" s="7" t="s">
        <v>16</v>
      </c>
      <c r="M1295" s="7">
        <v>2</v>
      </c>
      <c r="N1295" s="7">
        <v>11</v>
      </c>
      <c r="O1295" s="6" t="s">
        <v>75</v>
      </c>
      <c r="P1295" s="6" t="s">
        <v>75</v>
      </c>
      <c r="Q1295" s="7" t="b">
        <v>1</v>
      </c>
      <c r="R1295" s="7" t="b">
        <v>1</v>
      </c>
      <c r="S1295" s="7" t="s">
        <v>19</v>
      </c>
      <c r="T1295" s="7" t="s">
        <v>19</v>
      </c>
      <c r="U1295" s="11">
        <v>47</v>
      </c>
      <c r="V1295" s="11"/>
      <c r="W1295" s="12">
        <v>1.6</v>
      </c>
      <c r="X1295" s="12">
        <f t="shared" si="243"/>
        <v>1.3</v>
      </c>
      <c r="Y1295" s="13"/>
      <c r="Z1295" s="7">
        <f t="shared" si="246"/>
        <v>10</v>
      </c>
      <c r="AA1295">
        <f t="shared" si="247"/>
        <v>5</v>
      </c>
      <c r="AB1295">
        <f t="shared" si="248"/>
        <v>0</v>
      </c>
      <c r="AC1295">
        <f t="shared" si="249"/>
        <v>0</v>
      </c>
      <c r="AD1295" s="7">
        <f t="shared" si="250"/>
        <v>65</v>
      </c>
      <c r="AE1295" s="7" t="str">
        <f t="shared" si="251"/>
        <v>HT Under 1.5 Goals</v>
      </c>
      <c r="AF1295" s="14"/>
      <c r="AG1295" s="14" t="str">
        <f t="shared" si="252"/>
        <v>HT Over 0.5 Goals</v>
      </c>
      <c r="AH1295" s="14" t="str">
        <f t="shared" si="253"/>
        <v>LOST</v>
      </c>
      <c r="AI1295" s="14"/>
      <c r="AJ1295" s="14" t="str">
        <f t="shared" si="244"/>
        <v>LOST</v>
      </c>
      <c r="AL1295" s="7" t="str">
        <f t="shared" si="254"/>
        <v>…</v>
      </c>
      <c r="AM1295" s="21">
        <f t="shared" si="245"/>
        <v>63.0625</v>
      </c>
    </row>
    <row r="1296" spans="3:39">
      <c r="C1296" t="s">
        <v>11</v>
      </c>
      <c r="D1296" s="10" t="s">
        <v>569</v>
      </c>
      <c r="E1296" s="6" t="s">
        <v>115</v>
      </c>
      <c r="F1296" s="10" t="s">
        <v>571</v>
      </c>
      <c r="G1296" s="7" t="s">
        <v>4</v>
      </c>
      <c r="H1296" s="10" t="s">
        <v>1170</v>
      </c>
      <c r="I1296" s="7">
        <v>26</v>
      </c>
      <c r="J1296" s="7">
        <v>55</v>
      </c>
      <c r="K1296" s="7">
        <v>18</v>
      </c>
      <c r="L1296" s="7" t="s">
        <v>16</v>
      </c>
      <c r="M1296" s="7">
        <v>2</v>
      </c>
      <c r="N1296" s="7">
        <v>8</v>
      </c>
      <c r="O1296" s="6" t="s">
        <v>47</v>
      </c>
      <c r="P1296" s="6" t="s">
        <v>96</v>
      </c>
      <c r="Q1296" s="7" t="b">
        <v>1</v>
      </c>
      <c r="R1296" s="7" t="b">
        <v>1</v>
      </c>
      <c r="S1296" s="7" t="s">
        <v>19</v>
      </c>
      <c r="T1296" s="7" t="s">
        <v>19</v>
      </c>
      <c r="U1296" s="11">
        <v>57</v>
      </c>
      <c r="V1296" s="11"/>
      <c r="W1296" s="12">
        <v>1.6</v>
      </c>
      <c r="X1296" s="12">
        <f t="shared" si="243"/>
        <v>1.3</v>
      </c>
      <c r="Y1296" s="13"/>
      <c r="Z1296" s="7">
        <f t="shared" si="246"/>
        <v>10</v>
      </c>
      <c r="AA1296">
        <f t="shared" si="247"/>
        <v>5</v>
      </c>
      <c r="AB1296">
        <f t="shared" si="248"/>
        <v>5</v>
      </c>
      <c r="AC1296">
        <f t="shared" si="249"/>
        <v>0</v>
      </c>
      <c r="AD1296" s="7">
        <f t="shared" si="250"/>
        <v>70</v>
      </c>
      <c r="AE1296" s="7" t="str">
        <f t="shared" si="251"/>
        <v>HT Under 1.5 Goals</v>
      </c>
      <c r="AF1296" s="14"/>
      <c r="AG1296" s="14" t="str">
        <f t="shared" si="252"/>
        <v>HT Under 1.5 Goals</v>
      </c>
      <c r="AH1296" s="14" t="str">
        <f t="shared" si="253"/>
        <v>WON</v>
      </c>
      <c r="AI1296" s="14"/>
      <c r="AJ1296" s="14" t="str">
        <f t="shared" si="244"/>
        <v>WON</v>
      </c>
      <c r="AL1296" s="7" t="str">
        <f t="shared" si="254"/>
        <v>Prime</v>
      </c>
      <c r="AM1296" s="21">
        <f t="shared" si="245"/>
        <v>75.587500000000006</v>
      </c>
    </row>
    <row r="1297" spans="3:39">
      <c r="C1297" t="s">
        <v>11</v>
      </c>
      <c r="D1297" s="10" t="s">
        <v>38</v>
      </c>
      <c r="E1297" s="6" t="s">
        <v>115</v>
      </c>
      <c r="F1297" s="10" t="s">
        <v>224</v>
      </c>
      <c r="G1297" s="7" t="s">
        <v>4</v>
      </c>
      <c r="H1297" s="10" t="s">
        <v>223</v>
      </c>
      <c r="I1297" s="7">
        <v>15</v>
      </c>
      <c r="J1297" s="7">
        <v>54</v>
      </c>
      <c r="K1297" s="7">
        <v>31</v>
      </c>
      <c r="L1297" s="7" t="s">
        <v>16</v>
      </c>
      <c r="M1297" s="7" t="s">
        <v>16</v>
      </c>
      <c r="N1297" s="7">
        <v>16</v>
      </c>
      <c r="O1297" s="6" t="s">
        <v>120</v>
      </c>
      <c r="P1297" s="6" t="s">
        <v>61</v>
      </c>
      <c r="Q1297" s="7" t="b">
        <v>1</v>
      </c>
      <c r="R1297" s="7" t="b">
        <v>1</v>
      </c>
      <c r="S1297" s="7" t="b">
        <v>1</v>
      </c>
      <c r="T1297" s="7" t="s">
        <v>19</v>
      </c>
      <c r="U1297" s="11">
        <v>55</v>
      </c>
      <c r="V1297" s="11"/>
      <c r="W1297" s="12">
        <v>1.55</v>
      </c>
      <c r="X1297" s="12">
        <f t="shared" si="243"/>
        <v>1.3</v>
      </c>
      <c r="Y1297" s="13"/>
      <c r="Z1297" s="7">
        <f t="shared" si="246"/>
        <v>10</v>
      </c>
      <c r="AA1297">
        <f t="shared" si="247"/>
        <v>0</v>
      </c>
      <c r="AB1297">
        <f t="shared" si="248"/>
        <v>5</v>
      </c>
      <c r="AC1297">
        <f t="shared" si="249"/>
        <v>0</v>
      </c>
      <c r="AD1297" s="7">
        <f t="shared" si="250"/>
        <v>65</v>
      </c>
      <c r="AE1297" s="7" t="str">
        <f t="shared" si="251"/>
        <v>HT Under 1.5 Goals</v>
      </c>
      <c r="AF1297" s="14"/>
      <c r="AG1297" s="14" t="str">
        <f t="shared" si="252"/>
        <v>HT Under 1.5 Goals</v>
      </c>
      <c r="AH1297" s="14" t="str">
        <f t="shared" si="253"/>
        <v>WON</v>
      </c>
      <c r="AI1297" s="14"/>
      <c r="AJ1297" s="14" t="str">
        <f t="shared" si="244"/>
        <v>WON</v>
      </c>
      <c r="AL1297" s="7" t="str">
        <f t="shared" si="254"/>
        <v>…</v>
      </c>
      <c r="AM1297" s="21">
        <f t="shared" si="245"/>
        <v>72.875</v>
      </c>
    </row>
    <row r="1298" spans="3:39">
      <c r="C1298" t="s">
        <v>11</v>
      </c>
      <c r="D1298" s="10" t="s">
        <v>38</v>
      </c>
      <c r="E1298" s="6" t="s">
        <v>115</v>
      </c>
      <c r="F1298" s="10" t="s">
        <v>686</v>
      </c>
      <c r="G1298" s="7" t="s">
        <v>4</v>
      </c>
      <c r="H1298" s="10" t="s">
        <v>1109</v>
      </c>
      <c r="I1298" s="7">
        <v>34</v>
      </c>
      <c r="J1298" s="7">
        <v>54</v>
      </c>
      <c r="K1298" s="7">
        <v>12</v>
      </c>
      <c r="L1298" s="7" t="s">
        <v>16</v>
      </c>
      <c r="M1298" s="7">
        <v>1</v>
      </c>
      <c r="N1298" s="7">
        <v>22</v>
      </c>
      <c r="O1298" s="6" t="s">
        <v>75</v>
      </c>
      <c r="P1298" s="6" t="s">
        <v>297</v>
      </c>
      <c r="Q1298" s="7" t="b">
        <v>1</v>
      </c>
      <c r="R1298" s="7" t="b">
        <v>1</v>
      </c>
      <c r="S1298" s="7" t="s">
        <v>19</v>
      </c>
      <c r="T1298" s="7" t="s">
        <v>19</v>
      </c>
      <c r="U1298" s="11">
        <v>57</v>
      </c>
      <c r="V1298" s="11"/>
      <c r="W1298" s="12">
        <v>1.55</v>
      </c>
      <c r="X1298" s="12">
        <f t="shared" si="243"/>
        <v>1.3</v>
      </c>
      <c r="Y1298" s="13"/>
      <c r="Z1298" s="7">
        <f t="shared" si="246"/>
        <v>10</v>
      </c>
      <c r="AA1298">
        <f t="shared" si="247"/>
        <v>0</v>
      </c>
      <c r="AB1298">
        <f t="shared" si="248"/>
        <v>5</v>
      </c>
      <c r="AC1298">
        <f t="shared" si="249"/>
        <v>0</v>
      </c>
      <c r="AD1298" s="7">
        <f t="shared" si="250"/>
        <v>65</v>
      </c>
      <c r="AE1298" s="7" t="str">
        <f t="shared" si="251"/>
        <v>HT Under 1.5 Goals</v>
      </c>
      <c r="AF1298" s="14"/>
      <c r="AG1298" s="14" t="str">
        <f t="shared" si="252"/>
        <v>HT Over 0.5 Goals</v>
      </c>
      <c r="AH1298" s="14" t="str">
        <f t="shared" si="253"/>
        <v>LOST</v>
      </c>
      <c r="AI1298" s="14"/>
      <c r="AJ1298" s="14" t="str">
        <f t="shared" si="244"/>
        <v>LOST</v>
      </c>
      <c r="AL1298" s="7" t="str">
        <f t="shared" si="254"/>
        <v>…</v>
      </c>
      <c r="AM1298" s="21">
        <f t="shared" si="245"/>
        <v>68.275000000000006</v>
      </c>
    </row>
    <row r="1299" spans="3:39">
      <c r="D1299" s="10" t="s">
        <v>711</v>
      </c>
      <c r="E1299" s="6" t="s">
        <v>135</v>
      </c>
      <c r="F1299" s="10" t="s">
        <v>1249</v>
      </c>
      <c r="G1299" s="7" t="s">
        <v>4</v>
      </c>
      <c r="H1299" s="10" t="s">
        <v>1248</v>
      </c>
      <c r="I1299" s="7">
        <v>14</v>
      </c>
      <c r="J1299" s="7">
        <v>56</v>
      </c>
      <c r="K1299" s="7">
        <v>30</v>
      </c>
      <c r="L1299" s="7" t="s">
        <v>16</v>
      </c>
      <c r="M1299" s="7">
        <v>2</v>
      </c>
      <c r="N1299" s="7">
        <v>16</v>
      </c>
      <c r="O1299" s="6" t="s">
        <v>61</v>
      </c>
      <c r="P1299" s="6" t="s">
        <v>632</v>
      </c>
      <c r="Q1299" s="7" t="b">
        <v>1</v>
      </c>
      <c r="R1299" s="7" t="b">
        <v>1</v>
      </c>
      <c r="S1299" s="7" t="s">
        <v>19</v>
      </c>
      <c r="T1299" s="7" t="s">
        <v>19</v>
      </c>
      <c r="U1299" s="11">
        <v>66</v>
      </c>
      <c r="V1299" s="11" t="s">
        <v>20</v>
      </c>
      <c r="W1299" s="12">
        <v>1.65</v>
      </c>
      <c r="X1299" s="12">
        <f t="shared" si="243"/>
        <v>1.35</v>
      </c>
      <c r="Y1299" s="13"/>
      <c r="Z1299" s="7">
        <f t="shared" si="246"/>
        <v>10</v>
      </c>
      <c r="AA1299">
        <f t="shared" si="247"/>
        <v>0</v>
      </c>
      <c r="AB1299">
        <f t="shared" si="248"/>
        <v>10</v>
      </c>
      <c r="AC1299">
        <f t="shared" si="249"/>
        <v>10</v>
      </c>
      <c r="AD1299" s="7">
        <f t="shared" si="250"/>
        <v>80</v>
      </c>
      <c r="AE1299" s="7" t="str">
        <f t="shared" si="251"/>
        <v>HT Under 1.5 Goals</v>
      </c>
      <c r="AF1299" s="14"/>
      <c r="AG1299" s="14" t="str">
        <f t="shared" si="252"/>
        <v>HT Over 0.5 Goals</v>
      </c>
      <c r="AH1299" s="14" t="str">
        <f t="shared" si="253"/>
        <v>LOST</v>
      </c>
      <c r="AI1299" s="14"/>
      <c r="AJ1299" s="14" t="str">
        <f t="shared" si="244"/>
        <v>LOST</v>
      </c>
      <c r="AL1299" s="7" t="str">
        <f t="shared" si="254"/>
        <v>…</v>
      </c>
      <c r="AM1299" s="21">
        <f t="shared" si="245"/>
        <v>70.7</v>
      </c>
    </row>
    <row r="1300" spans="3:39">
      <c r="D1300" s="10" t="s">
        <v>1306</v>
      </c>
      <c r="E1300" s="6" t="s">
        <v>135</v>
      </c>
      <c r="F1300" s="10" t="s">
        <v>1350</v>
      </c>
      <c r="G1300" s="7" t="s">
        <v>4</v>
      </c>
      <c r="H1300" s="10" t="s">
        <v>1308</v>
      </c>
      <c r="I1300" s="7">
        <v>47</v>
      </c>
      <c r="J1300" s="7">
        <v>48</v>
      </c>
      <c r="K1300" s="7">
        <v>5</v>
      </c>
      <c r="L1300" s="7" t="s">
        <v>16</v>
      </c>
      <c r="M1300" s="7">
        <v>1</v>
      </c>
      <c r="N1300" s="7">
        <v>42</v>
      </c>
      <c r="O1300" s="6" t="s">
        <v>47</v>
      </c>
      <c r="P1300" s="6" t="s">
        <v>47</v>
      </c>
      <c r="Q1300" s="7">
        <v>48</v>
      </c>
      <c r="R1300" s="7" t="b">
        <v>1</v>
      </c>
      <c r="S1300" s="7" t="s">
        <v>19</v>
      </c>
      <c r="T1300" s="7" t="s">
        <v>19</v>
      </c>
      <c r="U1300" s="11">
        <v>32</v>
      </c>
      <c r="V1300" s="11" t="s">
        <v>48</v>
      </c>
      <c r="W1300" s="12">
        <v>1.55</v>
      </c>
      <c r="X1300" s="12">
        <f t="shared" si="243"/>
        <v>1.3</v>
      </c>
      <c r="Y1300" s="13"/>
      <c r="Z1300" s="7">
        <f t="shared" si="246"/>
        <v>0</v>
      </c>
      <c r="AA1300">
        <f t="shared" si="247"/>
        <v>0</v>
      </c>
      <c r="AB1300">
        <f t="shared" si="248"/>
        <v>0</v>
      </c>
      <c r="AC1300">
        <f t="shared" si="249"/>
        <v>0</v>
      </c>
      <c r="AD1300" s="7">
        <f t="shared" si="250"/>
        <v>50</v>
      </c>
      <c r="AE1300" s="7" t="str">
        <f t="shared" si="251"/>
        <v>HT Over 0.5 Goals</v>
      </c>
      <c r="AF1300" s="14"/>
      <c r="AG1300" s="14" t="str">
        <f t="shared" si="252"/>
        <v>HT Under 1.5 Goals</v>
      </c>
      <c r="AH1300" s="14" t="str">
        <f t="shared" si="253"/>
        <v>WON</v>
      </c>
      <c r="AI1300" s="14"/>
      <c r="AJ1300" s="14" t="str">
        <f t="shared" si="244"/>
        <v>WON</v>
      </c>
      <c r="AL1300" s="7" t="str">
        <f t="shared" si="254"/>
        <v>…</v>
      </c>
      <c r="AM1300" s="21">
        <f t="shared" si="245"/>
        <v>40</v>
      </c>
    </row>
    <row r="1301" spans="3:39">
      <c r="D1301" s="10" t="s">
        <v>409</v>
      </c>
      <c r="E1301" s="6" t="s">
        <v>135</v>
      </c>
      <c r="F1301" s="10" t="s">
        <v>410</v>
      </c>
      <c r="G1301" s="7" t="s">
        <v>4</v>
      </c>
      <c r="H1301" s="10" t="s">
        <v>708</v>
      </c>
      <c r="I1301" s="7">
        <v>22</v>
      </c>
      <c r="J1301" s="7">
        <v>67</v>
      </c>
      <c r="K1301" s="7">
        <v>10</v>
      </c>
      <c r="L1301" s="7" t="s">
        <v>16</v>
      </c>
      <c r="M1301" s="7" t="s">
        <v>16</v>
      </c>
      <c r="N1301" s="7">
        <v>12</v>
      </c>
      <c r="O1301" s="6" t="s">
        <v>24</v>
      </c>
      <c r="P1301" s="6" t="s">
        <v>96</v>
      </c>
      <c r="Q1301" s="7" t="b">
        <v>1</v>
      </c>
      <c r="R1301" s="7" t="b">
        <v>1</v>
      </c>
      <c r="S1301" s="7" t="b">
        <v>1</v>
      </c>
      <c r="T1301" s="7" t="s">
        <v>19</v>
      </c>
      <c r="U1301" s="11">
        <v>42</v>
      </c>
      <c r="V1301" s="11" t="s">
        <v>20</v>
      </c>
      <c r="W1301" s="12">
        <v>1.55</v>
      </c>
      <c r="X1301" s="12">
        <f t="shared" si="243"/>
        <v>1.3</v>
      </c>
      <c r="Y1301" s="13"/>
      <c r="Z1301" s="7">
        <f t="shared" si="246"/>
        <v>10</v>
      </c>
      <c r="AA1301">
        <f t="shared" si="247"/>
        <v>5</v>
      </c>
      <c r="AB1301">
        <f t="shared" si="248"/>
        <v>0</v>
      </c>
      <c r="AC1301">
        <f t="shared" si="249"/>
        <v>10</v>
      </c>
      <c r="AD1301" s="7">
        <f t="shared" si="250"/>
        <v>75</v>
      </c>
      <c r="AE1301" s="7" t="str">
        <f t="shared" si="251"/>
        <v>HT Under 1.5 Goals</v>
      </c>
      <c r="AF1301" s="14"/>
      <c r="AG1301" s="14" t="str">
        <f t="shared" si="252"/>
        <v>HT Under 1.5 Goals</v>
      </c>
      <c r="AH1301" s="14" t="str">
        <f t="shared" si="253"/>
        <v>WON</v>
      </c>
      <c r="AI1301" s="14"/>
      <c r="AJ1301" s="14" t="str">
        <f t="shared" si="244"/>
        <v>WON</v>
      </c>
      <c r="AL1301" s="7" t="str">
        <f t="shared" si="254"/>
        <v>…</v>
      </c>
      <c r="AM1301" s="21">
        <f t="shared" si="245"/>
        <v>68.9375</v>
      </c>
    </row>
    <row r="1302" spans="3:39">
      <c r="D1302" s="10" t="s">
        <v>409</v>
      </c>
      <c r="E1302" s="6" t="s">
        <v>135</v>
      </c>
      <c r="F1302" s="10" t="s">
        <v>587</v>
      </c>
      <c r="G1302" s="7" t="s">
        <v>4</v>
      </c>
      <c r="H1302" s="10" t="s">
        <v>589</v>
      </c>
      <c r="I1302" s="7">
        <v>22</v>
      </c>
      <c r="J1302" s="7">
        <v>52</v>
      </c>
      <c r="K1302" s="7">
        <v>26</v>
      </c>
      <c r="L1302" s="7" t="s">
        <v>16</v>
      </c>
      <c r="M1302" s="7" t="s">
        <v>16</v>
      </c>
      <c r="N1302" s="7">
        <v>4</v>
      </c>
      <c r="O1302" s="6" t="s">
        <v>96</v>
      </c>
      <c r="P1302" s="6" t="s">
        <v>96</v>
      </c>
      <c r="Q1302" s="7">
        <v>52</v>
      </c>
      <c r="R1302" s="7" t="b">
        <v>1</v>
      </c>
      <c r="S1302" s="7" t="b">
        <v>1</v>
      </c>
      <c r="T1302" s="7" t="b">
        <v>1</v>
      </c>
      <c r="U1302" s="11">
        <v>51</v>
      </c>
      <c r="V1302" s="11" t="s">
        <v>20</v>
      </c>
      <c r="W1302" s="12">
        <v>1.55</v>
      </c>
      <c r="X1302" s="12">
        <f t="shared" si="243"/>
        <v>1.3</v>
      </c>
      <c r="Y1302" s="13"/>
      <c r="Z1302" s="7">
        <f t="shared" si="246"/>
        <v>0</v>
      </c>
      <c r="AA1302">
        <f t="shared" si="247"/>
        <v>10</v>
      </c>
      <c r="AB1302">
        <f t="shared" si="248"/>
        <v>5</v>
      </c>
      <c r="AC1302">
        <f t="shared" si="249"/>
        <v>10</v>
      </c>
      <c r="AD1302" s="7">
        <f t="shared" si="250"/>
        <v>75</v>
      </c>
      <c r="AE1302" s="7" t="str">
        <f t="shared" si="251"/>
        <v>HT Under 1.5 Goals</v>
      </c>
      <c r="AF1302" s="14"/>
      <c r="AG1302" s="14" t="str">
        <f t="shared" si="252"/>
        <v>HT Over 0.5 Goals</v>
      </c>
      <c r="AH1302" s="14" t="str">
        <f t="shared" si="253"/>
        <v>LOST</v>
      </c>
      <c r="AI1302" s="14"/>
      <c r="AJ1302" s="14" t="str">
        <f t="shared" si="244"/>
        <v>LOST</v>
      </c>
      <c r="AL1302" s="7" t="str">
        <f t="shared" si="254"/>
        <v>…</v>
      </c>
      <c r="AM1302" s="21">
        <f t="shared" si="245"/>
        <v>82.45</v>
      </c>
    </row>
    <row r="1303" spans="3:39">
      <c r="C1303" t="s">
        <v>11</v>
      </c>
      <c r="D1303" s="10" t="s">
        <v>92</v>
      </c>
      <c r="E1303" s="6" t="s">
        <v>140</v>
      </c>
      <c r="F1303" s="10" t="s">
        <v>168</v>
      </c>
      <c r="G1303" s="7" t="s">
        <v>4</v>
      </c>
      <c r="H1303" s="10" t="s">
        <v>636</v>
      </c>
      <c r="I1303" s="7">
        <v>20</v>
      </c>
      <c r="J1303" s="7">
        <v>43</v>
      </c>
      <c r="K1303" s="7">
        <v>37</v>
      </c>
      <c r="L1303" s="7" t="s">
        <v>16</v>
      </c>
      <c r="M1303" s="7" t="s">
        <v>16</v>
      </c>
      <c r="N1303" s="7">
        <v>17</v>
      </c>
      <c r="O1303" s="6" t="s">
        <v>24</v>
      </c>
      <c r="P1303" s="6" t="s">
        <v>24</v>
      </c>
      <c r="Q1303" s="7">
        <v>43</v>
      </c>
      <c r="R1303" s="7" t="b">
        <v>1</v>
      </c>
      <c r="S1303" s="7" t="b">
        <v>1</v>
      </c>
      <c r="T1303" s="7" t="s">
        <v>19</v>
      </c>
      <c r="U1303" s="11">
        <v>77</v>
      </c>
      <c r="V1303" s="11" t="s">
        <v>20</v>
      </c>
      <c r="W1303" s="12">
        <v>1.55</v>
      </c>
      <c r="X1303" s="12">
        <f t="shared" si="243"/>
        <v>1.3</v>
      </c>
      <c r="Y1303" s="13"/>
      <c r="Z1303" s="7">
        <f t="shared" si="246"/>
        <v>0</v>
      </c>
      <c r="AA1303">
        <f t="shared" si="247"/>
        <v>0</v>
      </c>
      <c r="AB1303">
        <f t="shared" si="248"/>
        <v>10</v>
      </c>
      <c r="AC1303">
        <f t="shared" si="249"/>
        <v>10</v>
      </c>
      <c r="AD1303" s="7">
        <f t="shared" si="250"/>
        <v>70</v>
      </c>
      <c r="AE1303" s="7" t="str">
        <f t="shared" si="251"/>
        <v>HT Under 1.5 Goals</v>
      </c>
      <c r="AF1303" s="14"/>
      <c r="AG1303" s="14" t="str">
        <f t="shared" si="252"/>
        <v>HT Under 1.5 Goals</v>
      </c>
      <c r="AH1303" s="14" t="str">
        <f t="shared" si="253"/>
        <v>WON</v>
      </c>
      <c r="AI1303" s="14"/>
      <c r="AJ1303" s="14" t="str">
        <f t="shared" si="244"/>
        <v>WON</v>
      </c>
      <c r="AL1303" s="7" t="str">
        <f t="shared" si="254"/>
        <v>…</v>
      </c>
      <c r="AM1303" s="21">
        <f t="shared" si="245"/>
        <v>60.4</v>
      </c>
    </row>
    <row r="1304" spans="3:39">
      <c r="C1304" t="s">
        <v>11</v>
      </c>
      <c r="D1304" s="10" t="s">
        <v>34</v>
      </c>
      <c r="E1304" s="6" t="s">
        <v>143</v>
      </c>
      <c r="F1304" s="10" t="s">
        <v>476</v>
      </c>
      <c r="G1304" s="7" t="s">
        <v>4</v>
      </c>
      <c r="H1304" s="10" t="s">
        <v>1244</v>
      </c>
      <c r="I1304" s="7">
        <v>21</v>
      </c>
      <c r="J1304" s="7">
        <v>48</v>
      </c>
      <c r="K1304" s="7">
        <v>31</v>
      </c>
      <c r="L1304" s="7" t="s">
        <v>16</v>
      </c>
      <c r="M1304" s="7">
        <v>2</v>
      </c>
      <c r="N1304" s="7">
        <v>10</v>
      </c>
      <c r="O1304" s="6" t="s">
        <v>120</v>
      </c>
      <c r="P1304" s="6" t="s">
        <v>120</v>
      </c>
      <c r="Q1304" s="7">
        <v>48</v>
      </c>
      <c r="R1304" s="7" t="b">
        <v>1</v>
      </c>
      <c r="S1304" s="7" t="s">
        <v>19</v>
      </c>
      <c r="T1304" s="7" t="s">
        <v>19</v>
      </c>
      <c r="U1304" s="11">
        <v>57</v>
      </c>
      <c r="V1304" s="11" t="s">
        <v>20</v>
      </c>
      <c r="W1304" s="12">
        <v>1.45</v>
      </c>
      <c r="X1304" s="12">
        <f t="shared" si="243"/>
        <v>1.25</v>
      </c>
      <c r="Y1304" s="13"/>
      <c r="Z1304" s="7">
        <f t="shared" si="246"/>
        <v>0</v>
      </c>
      <c r="AA1304">
        <f t="shared" si="247"/>
        <v>5</v>
      </c>
      <c r="AB1304">
        <f t="shared" si="248"/>
        <v>5</v>
      </c>
      <c r="AC1304">
        <f t="shared" si="249"/>
        <v>10</v>
      </c>
      <c r="AD1304" s="7">
        <f t="shared" si="250"/>
        <v>70</v>
      </c>
      <c r="AE1304" s="7" t="str">
        <f t="shared" si="251"/>
        <v>HT Under 1.5 Goals</v>
      </c>
      <c r="AF1304" s="14"/>
      <c r="AG1304" s="14" t="str">
        <f t="shared" si="252"/>
        <v>HT Under 1.5 Goals</v>
      </c>
      <c r="AH1304" s="14" t="str">
        <f t="shared" si="253"/>
        <v>WON</v>
      </c>
      <c r="AI1304" s="14"/>
      <c r="AJ1304" s="14" t="str">
        <f t="shared" si="244"/>
        <v>WON</v>
      </c>
      <c r="AL1304" s="7" t="str">
        <f t="shared" si="254"/>
        <v>…</v>
      </c>
      <c r="AM1304" s="21">
        <f t="shared" si="245"/>
        <v>56.4</v>
      </c>
    </row>
    <row r="1305" spans="3:39">
      <c r="C1305" t="s">
        <v>11</v>
      </c>
      <c r="D1305" s="10" t="s">
        <v>34</v>
      </c>
      <c r="E1305" s="6" t="s">
        <v>143</v>
      </c>
      <c r="F1305" s="10" t="s">
        <v>37</v>
      </c>
      <c r="G1305" s="7" t="s">
        <v>4</v>
      </c>
      <c r="H1305" s="10" t="s">
        <v>1351</v>
      </c>
      <c r="I1305" s="7">
        <v>29</v>
      </c>
      <c r="J1305" s="7">
        <v>47</v>
      </c>
      <c r="K1305" s="7">
        <v>24</v>
      </c>
      <c r="L1305" s="7" t="s">
        <v>16</v>
      </c>
      <c r="M1305" s="7">
        <v>1</v>
      </c>
      <c r="N1305" s="7">
        <v>5</v>
      </c>
      <c r="O1305" s="6" t="s">
        <v>47</v>
      </c>
      <c r="P1305" s="6" t="s">
        <v>297</v>
      </c>
      <c r="Q1305" s="7">
        <v>47</v>
      </c>
      <c r="R1305" s="7" t="b">
        <v>1</v>
      </c>
      <c r="S1305" s="7" t="s">
        <v>19</v>
      </c>
      <c r="T1305" s="7" t="b">
        <v>1</v>
      </c>
      <c r="U1305" s="11">
        <v>51</v>
      </c>
      <c r="V1305" s="11" t="s">
        <v>20</v>
      </c>
      <c r="W1305" s="12">
        <v>1.6</v>
      </c>
      <c r="X1305" s="12">
        <f t="shared" si="243"/>
        <v>1.3</v>
      </c>
      <c r="Y1305" s="13"/>
      <c r="Z1305" s="7">
        <f t="shared" si="246"/>
        <v>0</v>
      </c>
      <c r="AA1305">
        <f t="shared" si="247"/>
        <v>10</v>
      </c>
      <c r="AB1305">
        <f t="shared" si="248"/>
        <v>5</v>
      </c>
      <c r="AC1305">
        <f t="shared" si="249"/>
        <v>10</v>
      </c>
      <c r="AD1305" s="7">
        <f t="shared" si="250"/>
        <v>75</v>
      </c>
      <c r="AE1305" s="7" t="str">
        <f t="shared" si="251"/>
        <v>HT Under 1.5 Goals</v>
      </c>
      <c r="AF1305" s="14"/>
      <c r="AG1305" s="14" t="str">
        <f t="shared" si="252"/>
        <v>HT Under 1.5 Goals</v>
      </c>
      <c r="AH1305" s="14" t="str">
        <f t="shared" si="253"/>
        <v>WON</v>
      </c>
      <c r="AI1305" s="14"/>
      <c r="AJ1305" s="14" t="str">
        <f t="shared" si="244"/>
        <v>WON</v>
      </c>
      <c r="AL1305" s="7" t="str">
        <f t="shared" si="254"/>
        <v>…</v>
      </c>
      <c r="AM1305" s="21">
        <f t="shared" si="245"/>
        <v>60.2</v>
      </c>
    </row>
    <row r="1306" spans="3:39">
      <c r="D1306" s="10" t="s">
        <v>611</v>
      </c>
      <c r="E1306" s="6" t="s">
        <v>164</v>
      </c>
      <c r="F1306" s="10" t="s">
        <v>613</v>
      </c>
      <c r="G1306" s="7" t="s">
        <v>4</v>
      </c>
      <c r="H1306" s="10" t="s">
        <v>612</v>
      </c>
      <c r="I1306" s="7">
        <v>36</v>
      </c>
      <c r="J1306" s="7">
        <v>49</v>
      </c>
      <c r="K1306" s="7">
        <v>15</v>
      </c>
      <c r="L1306" s="7" t="s">
        <v>16</v>
      </c>
      <c r="M1306" s="7">
        <v>1</v>
      </c>
      <c r="N1306" s="7">
        <v>21</v>
      </c>
      <c r="O1306" s="6" t="s">
        <v>61</v>
      </c>
      <c r="P1306" s="6" t="s">
        <v>96</v>
      </c>
      <c r="Q1306" s="7">
        <v>49</v>
      </c>
      <c r="R1306" s="7" t="b">
        <v>1</v>
      </c>
      <c r="S1306" s="7" t="s">
        <v>19</v>
      </c>
      <c r="T1306" s="7" t="s">
        <v>19</v>
      </c>
      <c r="U1306" s="11">
        <v>40</v>
      </c>
      <c r="V1306" s="11" t="s">
        <v>48</v>
      </c>
      <c r="W1306" s="12">
        <v>1.75</v>
      </c>
      <c r="X1306" s="12">
        <f t="shared" si="243"/>
        <v>1.4</v>
      </c>
      <c r="Y1306" s="13"/>
      <c r="Z1306" s="7">
        <f t="shared" si="246"/>
        <v>0</v>
      </c>
      <c r="AA1306">
        <f t="shared" si="247"/>
        <v>0</v>
      </c>
      <c r="AB1306">
        <f t="shared" si="248"/>
        <v>0</v>
      </c>
      <c r="AC1306">
        <f t="shared" si="249"/>
        <v>0</v>
      </c>
      <c r="AD1306" s="7">
        <f t="shared" si="250"/>
        <v>50</v>
      </c>
      <c r="AE1306" s="7" t="str">
        <f t="shared" si="251"/>
        <v>HT Over 0.5 Goals</v>
      </c>
      <c r="AF1306" s="14"/>
      <c r="AG1306" s="14" t="str">
        <f t="shared" si="252"/>
        <v>HT Over 0.5 Goals</v>
      </c>
      <c r="AH1306" s="14" t="str">
        <f t="shared" si="253"/>
        <v>WON</v>
      </c>
      <c r="AI1306" s="14"/>
      <c r="AJ1306" s="14" t="str">
        <f t="shared" si="244"/>
        <v>WON</v>
      </c>
      <c r="AL1306" s="7" t="str">
        <f t="shared" si="254"/>
        <v>…</v>
      </c>
      <c r="AM1306" s="21">
        <f t="shared" si="245"/>
        <v>40</v>
      </c>
    </row>
    <row r="1307" spans="3:39">
      <c r="D1307" s="10" t="s">
        <v>455</v>
      </c>
      <c r="E1307" s="6" t="s">
        <v>164</v>
      </c>
      <c r="F1307" s="10" t="s">
        <v>1149</v>
      </c>
      <c r="G1307" s="7" t="s">
        <v>4</v>
      </c>
      <c r="H1307" s="10" t="s">
        <v>1352</v>
      </c>
      <c r="I1307" s="7">
        <v>8</v>
      </c>
      <c r="J1307" s="7">
        <v>51</v>
      </c>
      <c r="K1307" s="7">
        <v>41</v>
      </c>
      <c r="L1307" s="7" t="s">
        <v>16</v>
      </c>
      <c r="M1307" s="7">
        <v>1</v>
      </c>
      <c r="N1307" s="7">
        <v>33</v>
      </c>
      <c r="O1307" s="6" t="s">
        <v>69</v>
      </c>
      <c r="P1307" s="6" t="s">
        <v>299</v>
      </c>
      <c r="Q1307" s="7">
        <v>51</v>
      </c>
      <c r="R1307" s="7" t="b">
        <v>1</v>
      </c>
      <c r="S1307" s="7" t="s">
        <v>19</v>
      </c>
      <c r="T1307" s="7" t="s">
        <v>19</v>
      </c>
      <c r="U1307" s="11">
        <v>33</v>
      </c>
      <c r="V1307" s="11" t="s">
        <v>48</v>
      </c>
      <c r="W1307" s="12">
        <v>1.5</v>
      </c>
      <c r="X1307" s="12">
        <f t="shared" si="243"/>
        <v>1.3</v>
      </c>
      <c r="Y1307" s="13"/>
      <c r="Z1307" s="7">
        <f t="shared" si="246"/>
        <v>0</v>
      </c>
      <c r="AA1307">
        <f t="shared" si="247"/>
        <v>0</v>
      </c>
      <c r="AB1307">
        <f t="shared" si="248"/>
        <v>0</v>
      </c>
      <c r="AC1307">
        <f t="shared" si="249"/>
        <v>0</v>
      </c>
      <c r="AD1307" s="7">
        <f t="shared" si="250"/>
        <v>50</v>
      </c>
      <c r="AE1307" s="7" t="str">
        <f t="shared" si="251"/>
        <v>HT Over 0.5 Goals</v>
      </c>
      <c r="AF1307" s="14"/>
      <c r="AG1307" s="14" t="str">
        <f t="shared" si="252"/>
        <v>HT Over 0.5 Goals</v>
      </c>
      <c r="AH1307" s="14" t="str">
        <f t="shared" si="253"/>
        <v>WON</v>
      </c>
      <c r="AI1307" s="14"/>
      <c r="AJ1307" s="14" t="str">
        <f t="shared" si="244"/>
        <v>WON</v>
      </c>
      <c r="AL1307" s="7" t="str">
        <f t="shared" si="254"/>
        <v>…</v>
      </c>
      <c r="AM1307" s="21">
        <f t="shared" si="245"/>
        <v>55.9375</v>
      </c>
    </row>
    <row r="1308" spans="3:39">
      <c r="C1308" t="s">
        <v>11</v>
      </c>
      <c r="D1308" s="10" t="s">
        <v>124</v>
      </c>
      <c r="E1308" s="6" t="s">
        <v>164</v>
      </c>
      <c r="F1308" s="10" t="s">
        <v>603</v>
      </c>
      <c r="G1308" s="7" t="s">
        <v>4</v>
      </c>
      <c r="H1308" s="10" t="s">
        <v>254</v>
      </c>
      <c r="I1308" s="7">
        <v>27</v>
      </c>
      <c r="J1308" s="7">
        <v>50</v>
      </c>
      <c r="K1308" s="7">
        <v>23</v>
      </c>
      <c r="L1308" s="7" t="s">
        <v>16</v>
      </c>
      <c r="M1308" s="7" t="s">
        <v>16</v>
      </c>
      <c r="N1308" s="7">
        <v>4</v>
      </c>
      <c r="O1308" s="6" t="s">
        <v>47</v>
      </c>
      <c r="P1308" s="6" t="s">
        <v>297</v>
      </c>
      <c r="Q1308" s="7">
        <v>50</v>
      </c>
      <c r="R1308" s="7" t="b">
        <v>1</v>
      </c>
      <c r="S1308" s="7" t="b">
        <v>1</v>
      </c>
      <c r="T1308" s="7" t="b">
        <v>1</v>
      </c>
      <c r="U1308" s="11">
        <v>51</v>
      </c>
      <c r="V1308" s="11"/>
      <c r="W1308" s="12">
        <v>1.5</v>
      </c>
      <c r="X1308" s="12">
        <f t="shared" si="243"/>
        <v>1.3</v>
      </c>
      <c r="Y1308" s="13"/>
      <c r="Z1308" s="7">
        <f t="shared" si="246"/>
        <v>0</v>
      </c>
      <c r="AA1308">
        <f t="shared" si="247"/>
        <v>10</v>
      </c>
      <c r="AB1308">
        <f t="shared" si="248"/>
        <v>5</v>
      </c>
      <c r="AC1308">
        <f t="shared" si="249"/>
        <v>0</v>
      </c>
      <c r="AD1308" s="7">
        <f t="shared" si="250"/>
        <v>65</v>
      </c>
      <c r="AE1308" s="7" t="str">
        <f t="shared" si="251"/>
        <v>HT Under 1.5 Goals</v>
      </c>
      <c r="AF1308" s="14"/>
      <c r="AG1308" s="14" t="str">
        <f t="shared" si="252"/>
        <v>HT Under 1.5 Goals</v>
      </c>
      <c r="AH1308" s="14" t="str">
        <f t="shared" si="253"/>
        <v>WON</v>
      </c>
      <c r="AI1308" s="14"/>
      <c r="AJ1308" s="14" t="str">
        <f t="shared" si="244"/>
        <v>WON</v>
      </c>
      <c r="AL1308" s="7" t="str">
        <f t="shared" si="254"/>
        <v>…</v>
      </c>
      <c r="AM1308" s="21">
        <f t="shared" si="245"/>
        <v>81.825000000000003</v>
      </c>
    </row>
    <row r="1309" spans="3:39">
      <c r="C1309" t="s">
        <v>11</v>
      </c>
      <c r="D1309" s="10" t="s">
        <v>124</v>
      </c>
      <c r="E1309" s="6" t="s">
        <v>164</v>
      </c>
      <c r="F1309" s="10" t="s">
        <v>179</v>
      </c>
      <c r="G1309" s="7" t="s">
        <v>4</v>
      </c>
      <c r="H1309" s="10" t="s">
        <v>249</v>
      </c>
      <c r="I1309" s="7">
        <v>38</v>
      </c>
      <c r="J1309" s="7">
        <v>45</v>
      </c>
      <c r="K1309" s="7">
        <v>17</v>
      </c>
      <c r="L1309" s="7" t="s">
        <v>16</v>
      </c>
      <c r="M1309" s="7">
        <v>1</v>
      </c>
      <c r="N1309" s="7">
        <v>21</v>
      </c>
      <c r="O1309" s="6" t="s">
        <v>120</v>
      </c>
      <c r="P1309" s="6" t="s">
        <v>33</v>
      </c>
      <c r="Q1309" s="7">
        <v>45</v>
      </c>
      <c r="R1309" s="7" t="b">
        <v>1</v>
      </c>
      <c r="S1309" s="7" t="s">
        <v>19</v>
      </c>
      <c r="T1309" s="7" t="s">
        <v>19</v>
      </c>
      <c r="U1309" s="11">
        <v>71</v>
      </c>
      <c r="V1309" s="11"/>
      <c r="W1309" s="12">
        <v>1.4</v>
      </c>
      <c r="X1309" s="12">
        <f t="shared" si="243"/>
        <v>1.25</v>
      </c>
      <c r="Y1309" s="13"/>
      <c r="Z1309" s="7">
        <f t="shared" si="246"/>
        <v>0</v>
      </c>
      <c r="AA1309">
        <f t="shared" si="247"/>
        <v>0</v>
      </c>
      <c r="AB1309">
        <f t="shared" si="248"/>
        <v>10</v>
      </c>
      <c r="AC1309">
        <f t="shared" si="249"/>
        <v>0</v>
      </c>
      <c r="AD1309" s="7">
        <f t="shared" si="250"/>
        <v>60</v>
      </c>
      <c r="AE1309" s="7" t="str">
        <f t="shared" si="251"/>
        <v>HT Under 1.5 Goals</v>
      </c>
      <c r="AF1309" s="14"/>
      <c r="AG1309" s="14" t="str">
        <f t="shared" si="252"/>
        <v>HT Under 1.5 Goals</v>
      </c>
      <c r="AH1309" s="14" t="str">
        <f t="shared" si="253"/>
        <v>WON</v>
      </c>
      <c r="AI1309" s="14"/>
      <c r="AJ1309" s="14" t="str">
        <f t="shared" si="244"/>
        <v>WON</v>
      </c>
      <c r="AL1309" s="7" t="str">
        <f t="shared" si="254"/>
        <v>…</v>
      </c>
      <c r="AM1309" s="21">
        <f t="shared" si="245"/>
        <v>54.2</v>
      </c>
    </row>
    <row r="1310" spans="3:39">
      <c r="C1310" t="s">
        <v>11</v>
      </c>
      <c r="D1310" s="10" t="s">
        <v>124</v>
      </c>
      <c r="E1310" s="6" t="s">
        <v>164</v>
      </c>
      <c r="F1310" s="10" t="s">
        <v>157</v>
      </c>
      <c r="G1310" s="7" t="s">
        <v>4</v>
      </c>
      <c r="H1310" s="10" t="s">
        <v>253</v>
      </c>
      <c r="I1310" s="7">
        <v>18</v>
      </c>
      <c r="J1310" s="7">
        <v>52</v>
      </c>
      <c r="K1310" s="7">
        <v>30</v>
      </c>
      <c r="L1310" s="7" t="s">
        <v>16</v>
      </c>
      <c r="M1310" s="7" t="s">
        <v>16</v>
      </c>
      <c r="N1310" s="7">
        <v>12</v>
      </c>
      <c r="O1310" s="6" t="s">
        <v>47</v>
      </c>
      <c r="P1310" s="6" t="s">
        <v>33</v>
      </c>
      <c r="Q1310" s="7">
        <v>52</v>
      </c>
      <c r="R1310" s="7" t="b">
        <v>1</v>
      </c>
      <c r="S1310" s="7" t="b">
        <v>1</v>
      </c>
      <c r="T1310" s="7" t="s">
        <v>19</v>
      </c>
      <c r="U1310" s="11">
        <v>58</v>
      </c>
      <c r="V1310" s="11"/>
      <c r="W1310" s="12">
        <v>1.6</v>
      </c>
      <c r="X1310" s="12">
        <f t="shared" si="243"/>
        <v>1.3</v>
      </c>
      <c r="Y1310" s="13"/>
      <c r="Z1310" s="7">
        <f t="shared" si="246"/>
        <v>0</v>
      </c>
      <c r="AA1310">
        <f t="shared" si="247"/>
        <v>5</v>
      </c>
      <c r="AB1310">
        <f t="shared" si="248"/>
        <v>5</v>
      </c>
      <c r="AC1310">
        <f t="shared" si="249"/>
        <v>0</v>
      </c>
      <c r="AD1310" s="7">
        <f t="shared" si="250"/>
        <v>60</v>
      </c>
      <c r="AE1310" s="7" t="str">
        <f t="shared" si="251"/>
        <v>HT Under 1.5 Goals</v>
      </c>
      <c r="AF1310" s="14"/>
      <c r="AG1310" s="14" t="str">
        <f t="shared" si="252"/>
        <v>HT Under 1.5 Goals</v>
      </c>
      <c r="AH1310" s="14" t="str">
        <f t="shared" si="253"/>
        <v>WON</v>
      </c>
      <c r="AI1310" s="14"/>
      <c r="AJ1310" s="14" t="str">
        <f t="shared" si="244"/>
        <v>WON</v>
      </c>
      <c r="AL1310" s="7" t="str">
        <f t="shared" si="254"/>
        <v>…</v>
      </c>
      <c r="AM1310" s="21">
        <f t="shared" si="245"/>
        <v>75.849999999999994</v>
      </c>
    </row>
    <row r="1311" spans="3:39">
      <c r="C1311" t="s">
        <v>11</v>
      </c>
      <c r="D1311" s="10" t="s">
        <v>97</v>
      </c>
      <c r="E1311" s="6" t="s">
        <v>167</v>
      </c>
      <c r="F1311" s="10" t="s">
        <v>1205</v>
      </c>
      <c r="G1311" s="7" t="s">
        <v>4</v>
      </c>
      <c r="H1311" s="10" t="s">
        <v>99</v>
      </c>
      <c r="I1311" s="7">
        <v>26</v>
      </c>
      <c r="J1311" s="7">
        <v>44</v>
      </c>
      <c r="K1311" s="7">
        <v>30</v>
      </c>
      <c r="L1311" s="7" t="s">
        <v>16</v>
      </c>
      <c r="M1311" s="7" t="s">
        <v>16</v>
      </c>
      <c r="N1311" s="7">
        <v>4</v>
      </c>
      <c r="O1311" s="6" t="s">
        <v>69</v>
      </c>
      <c r="P1311" s="6" t="s">
        <v>69</v>
      </c>
      <c r="Q1311" s="7">
        <v>44</v>
      </c>
      <c r="R1311" s="7" t="b">
        <v>1</v>
      </c>
      <c r="S1311" s="7" t="b">
        <v>1</v>
      </c>
      <c r="T1311" s="7" t="b">
        <v>1</v>
      </c>
      <c r="U1311" s="11">
        <v>57</v>
      </c>
      <c r="V1311" s="11" t="s">
        <v>20</v>
      </c>
      <c r="W1311" s="12">
        <v>1.5</v>
      </c>
      <c r="X1311" s="12">
        <f t="shared" si="243"/>
        <v>1.3</v>
      </c>
      <c r="Y1311" s="13"/>
      <c r="Z1311" s="7">
        <f t="shared" si="246"/>
        <v>0</v>
      </c>
      <c r="AA1311">
        <f t="shared" si="247"/>
        <v>10</v>
      </c>
      <c r="AB1311">
        <f t="shared" si="248"/>
        <v>5</v>
      </c>
      <c r="AC1311">
        <f t="shared" si="249"/>
        <v>10</v>
      </c>
      <c r="AD1311" s="7">
        <f t="shared" si="250"/>
        <v>75</v>
      </c>
      <c r="AE1311" s="7" t="str">
        <f t="shared" si="251"/>
        <v>HT Under 1.5 Goals</v>
      </c>
      <c r="AF1311" s="14"/>
      <c r="AG1311" s="14" t="str">
        <f t="shared" si="252"/>
        <v>HT Over 0.5 Goals</v>
      </c>
      <c r="AH1311" s="14" t="str">
        <f t="shared" si="253"/>
        <v>LOST</v>
      </c>
      <c r="AI1311" s="14"/>
      <c r="AJ1311" s="14" t="str">
        <f t="shared" si="244"/>
        <v>LOST</v>
      </c>
      <c r="AL1311" s="7" t="str">
        <f t="shared" si="254"/>
        <v>…</v>
      </c>
      <c r="AM1311" s="21">
        <f t="shared" si="245"/>
        <v>67.400000000000006</v>
      </c>
    </row>
    <row r="1312" spans="3:39">
      <c r="C1312" t="s">
        <v>11</v>
      </c>
      <c r="D1312" s="10" t="s">
        <v>97</v>
      </c>
      <c r="E1312" s="6" t="s">
        <v>167</v>
      </c>
      <c r="F1312" s="10" t="s">
        <v>98</v>
      </c>
      <c r="G1312" s="7" t="s">
        <v>4</v>
      </c>
      <c r="H1312" s="10" t="s">
        <v>675</v>
      </c>
      <c r="I1312" s="7">
        <v>29</v>
      </c>
      <c r="J1312" s="7">
        <v>44</v>
      </c>
      <c r="K1312" s="7">
        <v>26</v>
      </c>
      <c r="L1312" s="7" t="s">
        <v>16</v>
      </c>
      <c r="M1312" s="7" t="s">
        <v>16</v>
      </c>
      <c r="N1312" s="7">
        <v>3</v>
      </c>
      <c r="O1312" s="6" t="s">
        <v>120</v>
      </c>
      <c r="P1312" s="6" t="s">
        <v>33</v>
      </c>
      <c r="Q1312" s="7">
        <v>44</v>
      </c>
      <c r="R1312" s="7" t="b">
        <v>1</v>
      </c>
      <c r="S1312" s="7" t="b">
        <v>1</v>
      </c>
      <c r="T1312" s="7" t="b">
        <v>1</v>
      </c>
      <c r="U1312" s="11">
        <v>55</v>
      </c>
      <c r="V1312" s="11" t="s">
        <v>20</v>
      </c>
      <c r="W1312" s="12">
        <v>1.45</v>
      </c>
      <c r="X1312" s="12">
        <f t="shared" si="243"/>
        <v>1.25</v>
      </c>
      <c r="Y1312" s="13"/>
      <c r="Z1312" s="7">
        <f t="shared" si="246"/>
        <v>0</v>
      </c>
      <c r="AA1312">
        <f t="shared" si="247"/>
        <v>10</v>
      </c>
      <c r="AB1312">
        <f t="shared" si="248"/>
        <v>5</v>
      </c>
      <c r="AC1312">
        <f t="shared" si="249"/>
        <v>10</v>
      </c>
      <c r="AD1312" s="7">
        <f t="shared" si="250"/>
        <v>75</v>
      </c>
      <c r="AE1312" s="7" t="str">
        <f t="shared" si="251"/>
        <v>HT Under 1.5 Goals</v>
      </c>
      <c r="AF1312" s="14"/>
      <c r="AG1312" s="14" t="str">
        <f t="shared" si="252"/>
        <v>HT Under 1.5 Goals</v>
      </c>
      <c r="AH1312" s="14" t="str">
        <f t="shared" si="253"/>
        <v>WON</v>
      </c>
      <c r="AI1312" s="14"/>
      <c r="AJ1312" s="14" t="str">
        <f t="shared" si="244"/>
        <v>WON</v>
      </c>
      <c r="AL1312" s="7" t="str">
        <f t="shared" si="254"/>
        <v>…</v>
      </c>
      <c r="AM1312" s="21">
        <f t="shared" si="245"/>
        <v>68</v>
      </c>
    </row>
    <row r="1313" spans="3:39">
      <c r="C1313" t="s">
        <v>11</v>
      </c>
      <c r="D1313" s="10" t="s">
        <v>959</v>
      </c>
      <c r="E1313" s="6" t="s">
        <v>176</v>
      </c>
      <c r="F1313" s="10" t="s">
        <v>1230</v>
      </c>
      <c r="G1313" s="7" t="s">
        <v>4</v>
      </c>
      <c r="H1313" s="10" t="s">
        <v>1142</v>
      </c>
      <c r="I1313" s="7">
        <v>35</v>
      </c>
      <c r="J1313" s="7">
        <v>56</v>
      </c>
      <c r="K1313" s="7">
        <v>9</v>
      </c>
      <c r="L1313" s="7" t="s">
        <v>16</v>
      </c>
      <c r="M1313" s="7">
        <v>1</v>
      </c>
      <c r="N1313" s="7">
        <v>26</v>
      </c>
      <c r="O1313" s="6" t="s">
        <v>24</v>
      </c>
      <c r="P1313" s="6" t="s">
        <v>24</v>
      </c>
      <c r="Q1313" s="7" t="b">
        <v>1</v>
      </c>
      <c r="R1313" s="7" t="b">
        <v>1</v>
      </c>
      <c r="S1313" s="7" t="s">
        <v>19</v>
      </c>
      <c r="T1313" s="7" t="s">
        <v>19</v>
      </c>
      <c r="U1313" s="11">
        <v>58</v>
      </c>
      <c r="V1313" s="11" t="s">
        <v>20</v>
      </c>
      <c r="W1313" s="12">
        <v>1.55</v>
      </c>
      <c r="X1313" s="12">
        <f t="shared" si="243"/>
        <v>1.3</v>
      </c>
      <c r="Y1313" s="13"/>
      <c r="Z1313" s="7">
        <f t="shared" si="246"/>
        <v>10</v>
      </c>
      <c r="AA1313">
        <f t="shared" si="247"/>
        <v>0</v>
      </c>
      <c r="AB1313">
        <f t="shared" si="248"/>
        <v>5</v>
      </c>
      <c r="AC1313">
        <f t="shared" si="249"/>
        <v>10</v>
      </c>
      <c r="AD1313" s="7">
        <f t="shared" si="250"/>
        <v>75</v>
      </c>
      <c r="AE1313" s="7" t="str">
        <f t="shared" si="251"/>
        <v>HT Under 1.5 Goals</v>
      </c>
      <c r="AF1313" s="14"/>
      <c r="AG1313" s="14" t="str">
        <f t="shared" si="252"/>
        <v>HT Under 1.5 Goals</v>
      </c>
      <c r="AH1313" s="14" t="str">
        <f t="shared" si="253"/>
        <v>WON</v>
      </c>
      <c r="AI1313" s="14"/>
      <c r="AJ1313" s="14" t="str">
        <f t="shared" si="244"/>
        <v>WON</v>
      </c>
      <c r="AL1313" s="7" t="str">
        <f t="shared" si="254"/>
        <v>…</v>
      </c>
      <c r="AM1313" s="21">
        <f t="shared" si="245"/>
        <v>69.099999999999994</v>
      </c>
    </row>
    <row r="1314" spans="3:39">
      <c r="C1314" t="s">
        <v>11</v>
      </c>
      <c r="D1314" s="10" t="s">
        <v>846</v>
      </c>
      <c r="E1314" s="6" t="s">
        <v>176</v>
      </c>
      <c r="F1314" s="10" t="s">
        <v>866</v>
      </c>
      <c r="G1314" s="7" t="s">
        <v>4</v>
      </c>
      <c r="H1314" s="10" t="s">
        <v>1353</v>
      </c>
      <c r="I1314" s="7">
        <v>34</v>
      </c>
      <c r="J1314" s="7">
        <v>43</v>
      </c>
      <c r="K1314" s="7">
        <v>23</v>
      </c>
      <c r="L1314" s="7" t="s">
        <v>16</v>
      </c>
      <c r="M1314" s="7" t="s">
        <v>16</v>
      </c>
      <c r="N1314" s="7">
        <v>11</v>
      </c>
      <c r="O1314" s="6" t="s">
        <v>47</v>
      </c>
      <c r="P1314" s="6" t="s">
        <v>47</v>
      </c>
      <c r="Q1314" s="7">
        <v>43</v>
      </c>
      <c r="R1314" s="7" t="b">
        <v>1</v>
      </c>
      <c r="S1314" s="7" t="b">
        <v>1</v>
      </c>
      <c r="T1314" s="7" t="s">
        <v>19</v>
      </c>
      <c r="U1314" s="11">
        <v>48</v>
      </c>
      <c r="V1314" s="11" t="s">
        <v>20</v>
      </c>
      <c r="W1314" s="12">
        <v>1.65</v>
      </c>
      <c r="X1314" s="12">
        <f t="shared" si="243"/>
        <v>1.35</v>
      </c>
      <c r="Y1314" s="13"/>
      <c r="Z1314" s="7">
        <f t="shared" si="246"/>
        <v>0</v>
      </c>
      <c r="AA1314">
        <f t="shared" si="247"/>
        <v>5</v>
      </c>
      <c r="AB1314">
        <f t="shared" si="248"/>
        <v>0</v>
      </c>
      <c r="AC1314">
        <f t="shared" si="249"/>
        <v>10</v>
      </c>
      <c r="AD1314" s="7">
        <f t="shared" si="250"/>
        <v>65</v>
      </c>
      <c r="AE1314" s="7" t="str">
        <f t="shared" si="251"/>
        <v>HT Under 1.5 Goals</v>
      </c>
      <c r="AF1314" s="14"/>
      <c r="AG1314" s="14" t="str">
        <f t="shared" si="252"/>
        <v>HT Under 1.5 Goals</v>
      </c>
      <c r="AH1314" s="14" t="str">
        <f t="shared" si="253"/>
        <v>WON</v>
      </c>
      <c r="AI1314" s="14"/>
      <c r="AJ1314" s="14" t="str">
        <f t="shared" si="244"/>
        <v>WON</v>
      </c>
      <c r="AL1314" s="7" t="str">
        <f t="shared" si="254"/>
        <v>…</v>
      </c>
      <c r="AM1314" s="21">
        <f t="shared" si="245"/>
        <v>49</v>
      </c>
    </row>
    <row r="1315" spans="3:39">
      <c r="C1315" t="s">
        <v>11</v>
      </c>
      <c r="D1315" s="10" t="s">
        <v>964</v>
      </c>
      <c r="E1315" s="6" t="s">
        <v>176</v>
      </c>
      <c r="F1315" s="10" t="s">
        <v>1273</v>
      </c>
      <c r="G1315" s="7" t="s">
        <v>4</v>
      </c>
      <c r="H1315" s="10" t="s">
        <v>1137</v>
      </c>
      <c r="I1315" s="7">
        <v>18</v>
      </c>
      <c r="J1315" s="7">
        <v>73</v>
      </c>
      <c r="K1315" s="7">
        <v>10</v>
      </c>
      <c r="L1315" s="7" t="s">
        <v>16</v>
      </c>
      <c r="M1315" s="7">
        <v>1</v>
      </c>
      <c r="N1315" s="7">
        <v>8</v>
      </c>
      <c r="O1315" s="6" t="s">
        <v>69</v>
      </c>
      <c r="P1315" s="6" t="s">
        <v>33</v>
      </c>
      <c r="Q1315" s="7" t="b">
        <v>1</v>
      </c>
      <c r="R1315" s="7" t="b">
        <v>1</v>
      </c>
      <c r="S1315" s="7" t="s">
        <v>19</v>
      </c>
      <c r="T1315" s="7" t="s">
        <v>19</v>
      </c>
      <c r="U1315" s="11">
        <v>72</v>
      </c>
      <c r="V1315" s="11"/>
      <c r="W1315" s="12">
        <v>1.5</v>
      </c>
      <c r="X1315" s="12">
        <f t="shared" si="243"/>
        <v>1.3</v>
      </c>
      <c r="Y1315" s="13"/>
      <c r="Z1315" s="7">
        <f t="shared" si="246"/>
        <v>10</v>
      </c>
      <c r="AA1315">
        <f t="shared" si="247"/>
        <v>5</v>
      </c>
      <c r="AB1315">
        <f t="shared" si="248"/>
        <v>10</v>
      </c>
      <c r="AC1315">
        <f t="shared" si="249"/>
        <v>0</v>
      </c>
      <c r="AD1315" s="7">
        <f t="shared" si="250"/>
        <v>75</v>
      </c>
      <c r="AE1315" s="7" t="str">
        <f t="shared" si="251"/>
        <v>HT Under 1.5 Goals</v>
      </c>
      <c r="AF1315" s="14"/>
      <c r="AG1315" s="14" t="str">
        <f t="shared" si="252"/>
        <v>HT Over 0.5 Goals</v>
      </c>
      <c r="AH1315" s="14" t="str">
        <f t="shared" si="253"/>
        <v>LOST</v>
      </c>
      <c r="AI1315" s="14"/>
      <c r="AJ1315" s="14" t="str">
        <f t="shared" si="244"/>
        <v>LOST</v>
      </c>
      <c r="AL1315" s="7" t="str">
        <f t="shared" si="254"/>
        <v>Prime</v>
      </c>
      <c r="AM1315" s="21">
        <f t="shared" si="245"/>
        <v>84.212500000000006</v>
      </c>
    </row>
    <row r="1316" spans="3:39">
      <c r="C1316" t="s">
        <v>11</v>
      </c>
      <c r="D1316" s="10" t="s">
        <v>964</v>
      </c>
      <c r="E1316" s="6" t="s">
        <v>176</v>
      </c>
      <c r="F1316" s="10" t="s">
        <v>1354</v>
      </c>
      <c r="G1316" s="7" t="s">
        <v>4</v>
      </c>
      <c r="H1316" s="10" t="s">
        <v>1355</v>
      </c>
      <c r="I1316" s="7">
        <v>23</v>
      </c>
      <c r="J1316" s="7">
        <v>65</v>
      </c>
      <c r="K1316" s="7">
        <v>13</v>
      </c>
      <c r="L1316" s="7" t="s">
        <v>16</v>
      </c>
      <c r="M1316" s="7" t="s">
        <v>16</v>
      </c>
      <c r="N1316" s="7">
        <v>10</v>
      </c>
      <c r="O1316" s="6" t="s">
        <v>69</v>
      </c>
      <c r="P1316" s="6" t="s">
        <v>69</v>
      </c>
      <c r="Q1316" s="7" t="b">
        <v>1</v>
      </c>
      <c r="R1316" s="7" t="b">
        <v>1</v>
      </c>
      <c r="S1316" s="7" t="b">
        <v>1</v>
      </c>
      <c r="T1316" s="7" t="s">
        <v>19</v>
      </c>
      <c r="U1316" s="11">
        <v>73</v>
      </c>
      <c r="V1316" s="11"/>
      <c r="W1316" s="12">
        <v>1.45</v>
      </c>
      <c r="X1316" s="12">
        <f t="shared" si="243"/>
        <v>1.25</v>
      </c>
      <c r="Y1316" s="13"/>
      <c r="Z1316" s="7">
        <f t="shared" si="246"/>
        <v>10</v>
      </c>
      <c r="AA1316">
        <f t="shared" si="247"/>
        <v>5</v>
      </c>
      <c r="AB1316">
        <f t="shared" si="248"/>
        <v>10</v>
      </c>
      <c r="AC1316">
        <f t="shared" si="249"/>
        <v>0</v>
      </c>
      <c r="AD1316" s="7">
        <f t="shared" si="250"/>
        <v>75</v>
      </c>
      <c r="AE1316" s="7" t="str">
        <f t="shared" si="251"/>
        <v>HT Under 1.5 Goals</v>
      </c>
      <c r="AF1316" s="14"/>
      <c r="AG1316" s="14" t="str">
        <f t="shared" si="252"/>
        <v>HT Over 0.5 Goals</v>
      </c>
      <c r="AH1316" s="14" t="str">
        <f t="shared" si="253"/>
        <v>LOST</v>
      </c>
      <c r="AI1316" s="14"/>
      <c r="AJ1316" s="14" t="str">
        <f t="shared" si="244"/>
        <v>LOST</v>
      </c>
      <c r="AL1316" s="7" t="str">
        <f t="shared" si="254"/>
        <v>Prime</v>
      </c>
      <c r="AM1316" s="21">
        <f t="shared" si="245"/>
        <v>84.912499999999994</v>
      </c>
    </row>
    <row r="1317" spans="3:39">
      <c r="C1317" t="s">
        <v>11</v>
      </c>
      <c r="D1317" s="10" t="s">
        <v>880</v>
      </c>
      <c r="E1317" s="6" t="s">
        <v>877</v>
      </c>
      <c r="F1317" s="10" t="s">
        <v>1356</v>
      </c>
      <c r="G1317" s="7" t="s">
        <v>4</v>
      </c>
      <c r="H1317" s="10" t="s">
        <v>1089</v>
      </c>
      <c r="I1317" s="7">
        <v>39</v>
      </c>
      <c r="J1317" s="7">
        <v>50</v>
      </c>
      <c r="K1317" s="7">
        <v>11</v>
      </c>
      <c r="L1317" s="7" t="s">
        <v>16</v>
      </c>
      <c r="M1317" s="7">
        <v>1</v>
      </c>
      <c r="N1317" s="7">
        <v>28</v>
      </c>
      <c r="O1317" s="6" t="s">
        <v>24</v>
      </c>
      <c r="P1317" s="6" t="s">
        <v>120</v>
      </c>
      <c r="Q1317" s="7">
        <v>50</v>
      </c>
      <c r="R1317" s="7" t="b">
        <v>1</v>
      </c>
      <c r="S1317" s="7" t="s">
        <v>19</v>
      </c>
      <c r="T1317" s="7" t="s">
        <v>19</v>
      </c>
      <c r="U1317" s="11">
        <v>47</v>
      </c>
      <c r="V1317" s="11" t="s">
        <v>20</v>
      </c>
      <c r="W1317" s="12">
        <v>1.55</v>
      </c>
      <c r="X1317" s="12">
        <f t="shared" si="243"/>
        <v>1.3</v>
      </c>
      <c r="Y1317" s="13"/>
      <c r="Z1317" s="7">
        <f t="shared" si="246"/>
        <v>0</v>
      </c>
      <c r="AA1317">
        <f t="shared" si="247"/>
        <v>0</v>
      </c>
      <c r="AB1317">
        <f t="shared" si="248"/>
        <v>0</v>
      </c>
      <c r="AC1317">
        <f t="shared" si="249"/>
        <v>10</v>
      </c>
      <c r="AD1317" s="7">
        <f t="shared" si="250"/>
        <v>60</v>
      </c>
      <c r="AE1317" s="7" t="str">
        <f t="shared" si="251"/>
        <v>HT Under 1.5 Goals</v>
      </c>
      <c r="AF1317" s="14"/>
      <c r="AG1317" s="14" t="str">
        <f t="shared" si="252"/>
        <v>HT Under 1.5 Goals</v>
      </c>
      <c r="AH1317" s="14" t="str">
        <f t="shared" si="253"/>
        <v>WON</v>
      </c>
      <c r="AI1317" s="14"/>
      <c r="AJ1317" s="14" t="str">
        <f t="shared" si="244"/>
        <v>WON</v>
      </c>
      <c r="AL1317" s="7" t="str">
        <f t="shared" si="254"/>
        <v>…</v>
      </c>
      <c r="AM1317" s="21">
        <f t="shared" si="245"/>
        <v>55.625</v>
      </c>
    </row>
    <row r="1318" spans="3:39">
      <c r="C1318" t="s">
        <v>11</v>
      </c>
      <c r="D1318" s="10" t="s">
        <v>880</v>
      </c>
      <c r="E1318" s="6" t="s">
        <v>877</v>
      </c>
      <c r="F1318" s="10" t="s">
        <v>1357</v>
      </c>
      <c r="G1318" s="7" t="s">
        <v>4</v>
      </c>
      <c r="H1318" s="10" t="s">
        <v>1286</v>
      </c>
      <c r="I1318" s="7">
        <v>45</v>
      </c>
      <c r="J1318" s="7">
        <v>45</v>
      </c>
      <c r="K1318" s="7">
        <v>10</v>
      </c>
      <c r="L1318" s="7">
        <v>1</v>
      </c>
      <c r="M1318" s="7">
        <v>1</v>
      </c>
      <c r="N1318" s="7">
        <v>35</v>
      </c>
      <c r="O1318" s="6" t="s">
        <v>24</v>
      </c>
      <c r="P1318" s="6" t="s">
        <v>47</v>
      </c>
      <c r="Q1318" s="7">
        <v>45</v>
      </c>
      <c r="R1318" s="7" t="b">
        <v>0</v>
      </c>
      <c r="S1318" s="7" t="s">
        <v>19</v>
      </c>
      <c r="T1318" s="7" t="s">
        <v>19</v>
      </c>
      <c r="U1318" s="11">
        <v>70</v>
      </c>
      <c r="V1318" s="11" t="s">
        <v>20</v>
      </c>
      <c r="W1318" s="12">
        <v>1.6</v>
      </c>
      <c r="X1318" s="12">
        <f t="shared" si="243"/>
        <v>1.3</v>
      </c>
      <c r="Y1318" s="13"/>
      <c r="Z1318" s="7">
        <f t="shared" si="246"/>
        <v>0</v>
      </c>
      <c r="AA1318">
        <f t="shared" si="247"/>
        <v>0</v>
      </c>
      <c r="AB1318">
        <f t="shared" si="248"/>
        <v>10</v>
      </c>
      <c r="AC1318">
        <f t="shared" si="249"/>
        <v>10</v>
      </c>
      <c r="AD1318" s="7">
        <f t="shared" si="250"/>
        <v>70</v>
      </c>
      <c r="AE1318" s="7" t="str">
        <f t="shared" si="251"/>
        <v>HT Under 1.5 Goals</v>
      </c>
      <c r="AF1318" s="14"/>
      <c r="AG1318" s="14" t="str">
        <f t="shared" si="252"/>
        <v>HT Under 1.5 Goals</v>
      </c>
      <c r="AH1318" s="14" t="str">
        <f t="shared" si="253"/>
        <v>WON</v>
      </c>
      <c r="AI1318" s="14"/>
      <c r="AJ1318" s="14" t="str">
        <f t="shared" si="244"/>
        <v>WON</v>
      </c>
      <c r="AL1318" s="7" t="str">
        <f t="shared" si="254"/>
        <v>…</v>
      </c>
      <c r="AM1318" s="21">
        <f t="shared" si="245"/>
        <v>54</v>
      </c>
    </row>
    <row r="1319" spans="3:39">
      <c r="D1319" s="10" t="s">
        <v>262</v>
      </c>
      <c r="E1319" s="6" t="s">
        <v>201</v>
      </c>
      <c r="F1319" s="10" t="s">
        <v>1086</v>
      </c>
      <c r="G1319" s="7" t="s">
        <v>4</v>
      </c>
      <c r="H1319" s="10" t="s">
        <v>1084</v>
      </c>
      <c r="I1319" s="7">
        <v>30</v>
      </c>
      <c r="J1319" s="7">
        <v>49</v>
      </c>
      <c r="K1319" s="7">
        <v>21</v>
      </c>
      <c r="L1319" s="7" t="s">
        <v>16</v>
      </c>
      <c r="M1319" s="7">
        <v>1</v>
      </c>
      <c r="N1319" s="7">
        <v>9</v>
      </c>
      <c r="O1319" s="6" t="s">
        <v>24</v>
      </c>
      <c r="P1319" s="6" t="s">
        <v>18</v>
      </c>
      <c r="Q1319" s="7">
        <v>49</v>
      </c>
      <c r="R1319" s="7" t="b">
        <v>1</v>
      </c>
      <c r="S1319" s="7" t="s">
        <v>19</v>
      </c>
      <c r="T1319" s="7" t="s">
        <v>19</v>
      </c>
      <c r="U1319" s="11">
        <v>55</v>
      </c>
      <c r="V1319" s="11"/>
      <c r="W1319" s="12">
        <v>1.65</v>
      </c>
      <c r="X1319" s="12">
        <f t="shared" si="243"/>
        <v>1.35</v>
      </c>
      <c r="Y1319" s="13"/>
      <c r="Z1319" s="7">
        <f t="shared" si="246"/>
        <v>0</v>
      </c>
      <c r="AA1319">
        <f t="shared" si="247"/>
        <v>5</v>
      </c>
      <c r="AB1319">
        <f t="shared" si="248"/>
        <v>5</v>
      </c>
      <c r="AC1319">
        <f t="shared" si="249"/>
        <v>0</v>
      </c>
      <c r="AD1319" s="7">
        <f t="shared" si="250"/>
        <v>60</v>
      </c>
      <c r="AE1319" s="7" t="str">
        <f t="shared" si="251"/>
        <v>HT Under 1.5 Goals</v>
      </c>
      <c r="AF1319" s="14"/>
      <c r="AG1319" s="14" t="str">
        <f t="shared" si="252"/>
        <v>HT Under 1.5 Goals</v>
      </c>
      <c r="AH1319" s="14" t="str">
        <f t="shared" si="253"/>
        <v>WON</v>
      </c>
      <c r="AI1319" s="14"/>
      <c r="AJ1319" s="14" t="str">
        <f t="shared" si="244"/>
        <v>WON</v>
      </c>
      <c r="AL1319" s="7" t="str">
        <f t="shared" si="254"/>
        <v>…</v>
      </c>
      <c r="AM1319" s="21">
        <f t="shared" si="245"/>
        <v>57</v>
      </c>
    </row>
    <row r="1320" spans="3:39">
      <c r="F1320" s="10"/>
      <c r="G1320" s="7"/>
      <c r="H1320" s="10"/>
      <c r="I1320" s="7"/>
      <c r="J1320" s="7"/>
      <c r="K1320" s="7"/>
      <c r="L1320" s="7"/>
      <c r="M1320" s="7"/>
      <c r="N1320" s="7"/>
      <c r="O1320" s="6"/>
      <c r="P1320" s="6"/>
      <c r="Q1320" s="7"/>
      <c r="R1320" s="7"/>
      <c r="S1320" s="7"/>
      <c r="T1320" s="7"/>
      <c r="U1320" s="11"/>
      <c r="V1320" s="11"/>
      <c r="W1320" s="12"/>
      <c r="X1320" s="12">
        <f t="shared" si="243"/>
        <v>1.25</v>
      </c>
      <c r="Y1320" s="13"/>
      <c r="Z1320" s="7">
        <f t="shared" si="246"/>
        <v>0</v>
      </c>
      <c r="AA1320">
        <f t="shared" si="247"/>
        <v>10</v>
      </c>
      <c r="AB1320">
        <f t="shared" si="248"/>
        <v>0</v>
      </c>
      <c r="AC1320">
        <f t="shared" si="249"/>
        <v>0</v>
      </c>
      <c r="AD1320" s="7">
        <f t="shared" si="250"/>
        <v>60</v>
      </c>
      <c r="AE1320" s="7" t="str">
        <f t="shared" si="251"/>
        <v>HT Under 1.5 Goals</v>
      </c>
      <c r="AF1320" s="14"/>
      <c r="AG1320" s="14" t="str">
        <f t="shared" si="252"/>
        <v>HT Over 0.5 Goals</v>
      </c>
      <c r="AH1320" s="14" t="str">
        <f t="shared" si="253"/>
        <v>LOST</v>
      </c>
      <c r="AI1320" s="14"/>
      <c r="AJ1320" s="14" t="str">
        <f t="shared" si="244"/>
        <v>LOST</v>
      </c>
      <c r="AL1320" s="7" t="str">
        <f t="shared" si="254"/>
        <v>…</v>
      </c>
      <c r="AM1320" s="21">
        <f t="shared" si="245"/>
        <v>55</v>
      </c>
    </row>
    <row r="1321" spans="3:39">
      <c r="C1321" s="2" t="s">
        <v>1359</v>
      </c>
      <c r="F1321" s="10"/>
      <c r="G1321" s="7"/>
      <c r="H1321" s="10"/>
      <c r="I1321" s="7"/>
      <c r="J1321" s="7"/>
      <c r="K1321" s="7"/>
      <c r="L1321" s="7"/>
      <c r="M1321" s="7"/>
      <c r="N1321" s="7"/>
      <c r="O1321" s="6"/>
      <c r="P1321" s="6"/>
      <c r="Q1321" s="7"/>
      <c r="R1321" s="7"/>
      <c r="S1321" s="7"/>
      <c r="T1321" s="7"/>
      <c r="U1321" s="11"/>
      <c r="V1321" s="11"/>
      <c r="W1321" s="12"/>
      <c r="X1321" s="12">
        <f t="shared" si="243"/>
        <v>1.25</v>
      </c>
      <c r="Y1321" s="13"/>
      <c r="Z1321" s="7">
        <f t="shared" si="246"/>
        <v>0</v>
      </c>
      <c r="AA1321">
        <f t="shared" si="247"/>
        <v>10</v>
      </c>
      <c r="AB1321">
        <f t="shared" si="248"/>
        <v>0</v>
      </c>
      <c r="AC1321">
        <f t="shared" si="249"/>
        <v>0</v>
      </c>
      <c r="AD1321" s="7">
        <f t="shared" si="250"/>
        <v>60</v>
      </c>
      <c r="AE1321" s="7" t="str">
        <f t="shared" si="251"/>
        <v>HT Under 1.5 Goals</v>
      </c>
      <c r="AF1321" s="14"/>
      <c r="AG1321" s="14" t="str">
        <f t="shared" si="252"/>
        <v>HT Over 0.5 Goals</v>
      </c>
      <c r="AH1321" s="14" t="str">
        <f t="shared" si="253"/>
        <v>LOST</v>
      </c>
      <c r="AI1321" s="14"/>
      <c r="AJ1321" s="14" t="str">
        <f t="shared" si="244"/>
        <v>LOST</v>
      </c>
      <c r="AL1321" s="7" t="str">
        <f t="shared" si="254"/>
        <v>…</v>
      </c>
      <c r="AM1321" s="21">
        <f t="shared" si="245"/>
        <v>55</v>
      </c>
    </row>
    <row r="1322" spans="3:39">
      <c r="C1322" t="s">
        <v>11</v>
      </c>
      <c r="D1322" s="10" t="s">
        <v>97</v>
      </c>
      <c r="E1322" s="6" t="s">
        <v>35</v>
      </c>
      <c r="F1322" s="10" t="s">
        <v>1299</v>
      </c>
      <c r="G1322" s="7" t="s">
        <v>4</v>
      </c>
      <c r="H1322" s="10" t="s">
        <v>674</v>
      </c>
      <c r="I1322" s="7">
        <v>23</v>
      </c>
      <c r="J1322" s="7">
        <v>58</v>
      </c>
      <c r="K1322" s="7">
        <v>19</v>
      </c>
      <c r="L1322" s="7" t="s">
        <v>16</v>
      </c>
      <c r="M1322" s="7" t="s">
        <v>16</v>
      </c>
      <c r="N1322" s="7">
        <v>4</v>
      </c>
      <c r="O1322" s="6" t="s">
        <v>47</v>
      </c>
      <c r="P1322" s="6" t="s">
        <v>69</v>
      </c>
      <c r="Q1322" s="7" t="b">
        <v>1</v>
      </c>
      <c r="R1322" s="7" t="b">
        <v>1</v>
      </c>
      <c r="S1322" s="7" t="b">
        <v>1</v>
      </c>
      <c r="T1322" s="7" t="b">
        <v>1</v>
      </c>
      <c r="U1322" s="11">
        <v>55</v>
      </c>
      <c r="V1322" s="11" t="s">
        <v>20</v>
      </c>
      <c r="W1322" s="12">
        <v>1.7</v>
      </c>
      <c r="X1322" s="12">
        <f t="shared" si="243"/>
        <v>1.35</v>
      </c>
      <c r="Y1322" s="13"/>
      <c r="Z1322" s="7">
        <f t="shared" si="246"/>
        <v>10</v>
      </c>
      <c r="AA1322">
        <f t="shared" si="247"/>
        <v>10</v>
      </c>
      <c r="AB1322">
        <f t="shared" si="248"/>
        <v>5</v>
      </c>
      <c r="AC1322">
        <f t="shared" si="249"/>
        <v>10</v>
      </c>
      <c r="AD1322" s="7">
        <f t="shared" si="250"/>
        <v>85</v>
      </c>
      <c r="AE1322" s="7" t="str">
        <f t="shared" si="251"/>
        <v>HT Under 1.5 Goals</v>
      </c>
      <c r="AF1322" s="14"/>
      <c r="AG1322" s="14" t="str">
        <f t="shared" si="252"/>
        <v>HT Under 1.5 Goals</v>
      </c>
      <c r="AH1322" s="14" t="str">
        <f t="shared" si="253"/>
        <v>WON</v>
      </c>
      <c r="AI1322" s="14"/>
      <c r="AJ1322" s="14" t="str">
        <f t="shared" si="244"/>
        <v>WON</v>
      </c>
      <c r="AL1322" s="7" t="str">
        <f t="shared" si="254"/>
        <v>…</v>
      </c>
      <c r="AM1322" s="21">
        <f t="shared" si="245"/>
        <v>85.125</v>
      </c>
    </row>
    <row r="1323" spans="3:39">
      <c r="C1323" t="s">
        <v>11</v>
      </c>
      <c r="D1323" s="10" t="s">
        <v>121</v>
      </c>
      <c r="E1323" s="6" t="s">
        <v>35</v>
      </c>
      <c r="F1323" s="10" t="s">
        <v>902</v>
      </c>
      <c r="G1323" s="7" t="s">
        <v>4</v>
      </c>
      <c r="H1323" s="10" t="s">
        <v>820</v>
      </c>
      <c r="I1323" s="7">
        <v>23</v>
      </c>
      <c r="J1323" s="7">
        <v>43</v>
      </c>
      <c r="K1323" s="7">
        <v>34</v>
      </c>
      <c r="L1323" s="7" t="s">
        <v>16</v>
      </c>
      <c r="M1323" s="7">
        <v>1</v>
      </c>
      <c r="N1323" s="7">
        <v>11</v>
      </c>
      <c r="O1323" s="6" t="s">
        <v>24</v>
      </c>
      <c r="P1323" s="6" t="s">
        <v>24</v>
      </c>
      <c r="Q1323" s="7">
        <v>43</v>
      </c>
      <c r="R1323" s="7" t="b">
        <v>1</v>
      </c>
      <c r="S1323" s="7" t="s">
        <v>19</v>
      </c>
      <c r="T1323" s="7" t="s">
        <v>19</v>
      </c>
      <c r="U1323" s="11">
        <v>55</v>
      </c>
      <c r="V1323" s="11" t="s">
        <v>48</v>
      </c>
      <c r="W1323" s="12">
        <v>1.55</v>
      </c>
      <c r="X1323" s="12">
        <f t="shared" si="243"/>
        <v>1.3</v>
      </c>
      <c r="Y1323" s="13"/>
      <c r="Z1323" s="7">
        <f t="shared" si="246"/>
        <v>0</v>
      </c>
      <c r="AA1323">
        <f t="shared" si="247"/>
        <v>5</v>
      </c>
      <c r="AB1323">
        <f t="shared" si="248"/>
        <v>5</v>
      </c>
      <c r="AC1323">
        <f t="shared" si="249"/>
        <v>0</v>
      </c>
      <c r="AD1323" s="7">
        <f t="shared" si="250"/>
        <v>60</v>
      </c>
      <c r="AE1323" s="7" t="str">
        <f t="shared" si="251"/>
        <v>HT Under 1.5 Goals</v>
      </c>
      <c r="AF1323" s="14"/>
      <c r="AG1323" s="14" t="str">
        <f t="shared" si="252"/>
        <v>HT Under 1.5 Goals</v>
      </c>
      <c r="AH1323" s="14" t="str">
        <f t="shared" si="253"/>
        <v>WON</v>
      </c>
      <c r="AI1323" s="14"/>
      <c r="AJ1323" s="14" t="str">
        <f t="shared" si="244"/>
        <v>WON</v>
      </c>
      <c r="AL1323" s="7" t="str">
        <f t="shared" si="254"/>
        <v>…</v>
      </c>
      <c r="AM1323" s="21">
        <f t="shared" si="245"/>
        <v>55</v>
      </c>
    </row>
    <row r="1324" spans="3:39">
      <c r="C1324" t="s">
        <v>11</v>
      </c>
      <c r="D1324" s="10" t="s">
        <v>471</v>
      </c>
      <c r="E1324" s="6" t="s">
        <v>35</v>
      </c>
      <c r="F1324" s="10" t="s">
        <v>823</v>
      </c>
      <c r="G1324" s="7" t="s">
        <v>4</v>
      </c>
      <c r="H1324" s="10" t="s">
        <v>819</v>
      </c>
      <c r="I1324" s="7">
        <v>16</v>
      </c>
      <c r="J1324" s="7">
        <v>49</v>
      </c>
      <c r="K1324" s="7">
        <v>35</v>
      </c>
      <c r="L1324" s="7" t="s">
        <v>16</v>
      </c>
      <c r="M1324" s="7">
        <v>1</v>
      </c>
      <c r="N1324" s="7">
        <v>19</v>
      </c>
      <c r="O1324" s="6" t="s">
        <v>24</v>
      </c>
      <c r="P1324" s="6" t="s">
        <v>120</v>
      </c>
      <c r="Q1324" s="7">
        <v>49</v>
      </c>
      <c r="R1324" s="7" t="b">
        <v>1</v>
      </c>
      <c r="S1324" s="7" t="s">
        <v>19</v>
      </c>
      <c r="T1324" s="7" t="s">
        <v>19</v>
      </c>
      <c r="U1324" s="11">
        <v>59</v>
      </c>
      <c r="V1324" s="11" t="s">
        <v>42</v>
      </c>
      <c r="W1324" s="12">
        <v>1.6</v>
      </c>
      <c r="X1324" s="12">
        <f t="shared" si="243"/>
        <v>1.3</v>
      </c>
      <c r="Y1324" s="13"/>
      <c r="Z1324" s="7">
        <f t="shared" si="246"/>
        <v>0</v>
      </c>
      <c r="AA1324">
        <f t="shared" si="247"/>
        <v>0</v>
      </c>
      <c r="AB1324">
        <f t="shared" si="248"/>
        <v>5</v>
      </c>
      <c r="AC1324">
        <f t="shared" si="249"/>
        <v>5</v>
      </c>
      <c r="AD1324" s="7">
        <f t="shared" si="250"/>
        <v>60</v>
      </c>
      <c r="AE1324" s="7" t="str">
        <f t="shared" si="251"/>
        <v>HT Under 1.5 Goals</v>
      </c>
      <c r="AF1324" s="14"/>
      <c r="AG1324" s="14" t="str">
        <f t="shared" si="252"/>
        <v>HT Under 1.5 Goals</v>
      </c>
      <c r="AH1324" s="14" t="str">
        <f t="shared" si="253"/>
        <v>WON</v>
      </c>
      <c r="AI1324" s="14"/>
      <c r="AJ1324" s="14" t="str">
        <f t="shared" si="244"/>
        <v>WON</v>
      </c>
      <c r="AL1324" s="7" t="str">
        <f t="shared" si="254"/>
        <v>…</v>
      </c>
      <c r="AM1324" s="21">
        <f t="shared" si="245"/>
        <v>51.8</v>
      </c>
    </row>
    <row r="1325" spans="3:39">
      <c r="C1325" t="s">
        <v>11</v>
      </c>
      <c r="D1325" s="10" t="s">
        <v>88</v>
      </c>
      <c r="E1325" s="6" t="s">
        <v>39</v>
      </c>
      <c r="F1325" s="10" t="s">
        <v>90</v>
      </c>
      <c r="G1325" s="7" t="s">
        <v>4</v>
      </c>
      <c r="H1325" s="10" t="s">
        <v>804</v>
      </c>
      <c r="I1325" s="7">
        <v>27</v>
      </c>
      <c r="J1325" s="7">
        <v>64</v>
      </c>
      <c r="K1325" s="7">
        <v>9</v>
      </c>
      <c r="L1325" s="7" t="s">
        <v>16</v>
      </c>
      <c r="M1325" s="7">
        <v>1</v>
      </c>
      <c r="N1325" s="7">
        <v>18</v>
      </c>
      <c r="O1325" s="6" t="s">
        <v>75</v>
      </c>
      <c r="P1325" s="6" t="s">
        <v>304</v>
      </c>
      <c r="Q1325" s="7" t="b">
        <v>1</v>
      </c>
      <c r="R1325" s="7" t="b">
        <v>1</v>
      </c>
      <c r="S1325" s="7" t="s">
        <v>19</v>
      </c>
      <c r="T1325" s="7" t="s">
        <v>19</v>
      </c>
      <c r="U1325" s="11">
        <v>75</v>
      </c>
      <c r="V1325" s="11" t="s">
        <v>20</v>
      </c>
      <c r="W1325" s="12">
        <v>1.5</v>
      </c>
      <c r="X1325" s="12">
        <f t="shared" si="243"/>
        <v>1.3</v>
      </c>
      <c r="Y1325" s="13"/>
      <c r="Z1325" s="7">
        <f t="shared" si="246"/>
        <v>10</v>
      </c>
      <c r="AA1325">
        <f t="shared" si="247"/>
        <v>0</v>
      </c>
      <c r="AB1325">
        <f t="shared" si="248"/>
        <v>10</v>
      </c>
      <c r="AC1325">
        <f t="shared" si="249"/>
        <v>10</v>
      </c>
      <c r="AD1325" s="7">
        <f t="shared" si="250"/>
        <v>80</v>
      </c>
      <c r="AE1325" s="7" t="str">
        <f t="shared" si="251"/>
        <v>HT Under 1.5 Goals</v>
      </c>
      <c r="AF1325" s="14"/>
      <c r="AG1325" s="14" t="str">
        <f t="shared" si="252"/>
        <v>HT Over 0.5 Goals</v>
      </c>
      <c r="AH1325" s="14" t="str">
        <f t="shared" si="253"/>
        <v>LOST</v>
      </c>
      <c r="AI1325" s="14"/>
      <c r="AJ1325" s="14" t="str">
        <f t="shared" si="244"/>
        <v>LOST</v>
      </c>
      <c r="AL1325" s="7" t="str">
        <f t="shared" si="254"/>
        <v>…</v>
      </c>
      <c r="AM1325" s="21">
        <f t="shared" si="245"/>
        <v>75</v>
      </c>
    </row>
    <row r="1326" spans="3:39">
      <c r="C1326" t="s">
        <v>11</v>
      </c>
      <c r="D1326" s="10" t="s">
        <v>88</v>
      </c>
      <c r="E1326" s="6" t="s">
        <v>39</v>
      </c>
      <c r="F1326" s="10" t="s">
        <v>138</v>
      </c>
      <c r="G1326" s="7" t="s">
        <v>4</v>
      </c>
      <c r="H1326" s="10" t="s">
        <v>1278</v>
      </c>
      <c r="I1326" s="7">
        <v>28</v>
      </c>
      <c r="J1326" s="7">
        <v>50</v>
      </c>
      <c r="K1326" s="7">
        <v>22</v>
      </c>
      <c r="L1326" s="7" t="s">
        <v>16</v>
      </c>
      <c r="M1326" s="7" t="s">
        <v>16</v>
      </c>
      <c r="N1326" s="7">
        <v>6</v>
      </c>
      <c r="O1326" s="6" t="s">
        <v>24</v>
      </c>
      <c r="P1326" s="6" t="s">
        <v>47</v>
      </c>
      <c r="Q1326" s="7">
        <v>50</v>
      </c>
      <c r="R1326" s="7" t="b">
        <v>1</v>
      </c>
      <c r="S1326" s="7" t="b">
        <v>1</v>
      </c>
      <c r="T1326" s="7" t="b">
        <v>1</v>
      </c>
      <c r="U1326" s="11">
        <v>67</v>
      </c>
      <c r="V1326" s="11" t="s">
        <v>20</v>
      </c>
      <c r="W1326" s="12">
        <v>1.6</v>
      </c>
      <c r="X1326" s="12">
        <f t="shared" si="243"/>
        <v>1.3</v>
      </c>
      <c r="Y1326" s="13"/>
      <c r="Z1326" s="7">
        <f t="shared" si="246"/>
        <v>0</v>
      </c>
      <c r="AA1326">
        <f t="shared" si="247"/>
        <v>10</v>
      </c>
      <c r="AB1326">
        <f t="shared" si="248"/>
        <v>10</v>
      </c>
      <c r="AC1326">
        <f t="shared" si="249"/>
        <v>10</v>
      </c>
      <c r="AD1326" s="7">
        <f t="shared" si="250"/>
        <v>80</v>
      </c>
      <c r="AE1326" s="7" t="str">
        <f t="shared" si="251"/>
        <v>HT Under 1.5 Goals</v>
      </c>
      <c r="AF1326" s="14"/>
      <c r="AG1326" s="14" t="str">
        <f t="shared" si="252"/>
        <v>HT Under 1.5 Goals</v>
      </c>
      <c r="AH1326" s="14" t="str">
        <f t="shared" si="253"/>
        <v>WON</v>
      </c>
      <c r="AI1326" s="14"/>
      <c r="AJ1326" s="14" t="str">
        <f t="shared" si="244"/>
        <v>WON</v>
      </c>
      <c r="AL1326" s="7" t="str">
        <f t="shared" si="254"/>
        <v>…</v>
      </c>
      <c r="AM1326" s="21">
        <f t="shared" si="245"/>
        <v>83.025000000000006</v>
      </c>
    </row>
    <row r="1327" spans="3:39">
      <c r="C1327" t="s">
        <v>11</v>
      </c>
      <c r="D1327" s="10" t="s">
        <v>363</v>
      </c>
      <c r="E1327" s="6" t="s">
        <v>52</v>
      </c>
      <c r="F1327" s="10" t="s">
        <v>806</v>
      </c>
      <c r="G1327" s="7" t="s">
        <v>4</v>
      </c>
      <c r="H1327" s="10" t="s">
        <v>1117</v>
      </c>
      <c r="I1327" s="7">
        <v>15</v>
      </c>
      <c r="J1327" s="7">
        <v>70</v>
      </c>
      <c r="K1327" s="7">
        <v>15</v>
      </c>
      <c r="L1327" s="7" t="s">
        <v>16</v>
      </c>
      <c r="M1327" s="7" t="s">
        <v>16</v>
      </c>
      <c r="N1327" s="7">
        <v>0</v>
      </c>
      <c r="O1327" s="6" t="s">
        <v>75</v>
      </c>
      <c r="P1327" s="6" t="s">
        <v>17</v>
      </c>
      <c r="Q1327" s="7" t="b">
        <v>1</v>
      </c>
      <c r="R1327" s="7" t="b">
        <v>1</v>
      </c>
      <c r="S1327" s="7" t="b">
        <v>1</v>
      </c>
      <c r="T1327" s="7" t="b">
        <v>1</v>
      </c>
      <c r="U1327" s="11">
        <v>48</v>
      </c>
      <c r="V1327" s="11" t="s">
        <v>48</v>
      </c>
      <c r="W1327" s="12">
        <v>1.45</v>
      </c>
      <c r="X1327" s="12">
        <f t="shared" si="243"/>
        <v>1.25</v>
      </c>
      <c r="Y1327" s="13"/>
      <c r="Z1327" s="7">
        <f t="shared" si="246"/>
        <v>10</v>
      </c>
      <c r="AA1327">
        <f t="shared" si="247"/>
        <v>10</v>
      </c>
      <c r="AB1327">
        <f t="shared" si="248"/>
        <v>0</v>
      </c>
      <c r="AC1327">
        <f t="shared" si="249"/>
        <v>0</v>
      </c>
      <c r="AD1327" s="7">
        <f t="shared" si="250"/>
        <v>70</v>
      </c>
      <c r="AE1327" s="7" t="str">
        <f t="shared" si="251"/>
        <v>HT Under 1.5 Goals</v>
      </c>
      <c r="AF1327" s="14"/>
      <c r="AG1327" s="14" t="str">
        <f t="shared" si="252"/>
        <v>HT Over 0.5 Goals</v>
      </c>
      <c r="AH1327" s="14" t="str">
        <f t="shared" si="253"/>
        <v>LOST</v>
      </c>
      <c r="AI1327" s="14"/>
      <c r="AJ1327" s="14" t="str">
        <f t="shared" si="244"/>
        <v>LOST</v>
      </c>
      <c r="AL1327" s="7" t="str">
        <f t="shared" si="254"/>
        <v>Prime</v>
      </c>
      <c r="AM1327" s="21">
        <f t="shared" si="245"/>
        <v>81.875</v>
      </c>
    </row>
    <row r="1328" spans="3:39">
      <c r="C1328" t="s">
        <v>11</v>
      </c>
      <c r="D1328" s="10" t="s">
        <v>282</v>
      </c>
      <c r="E1328" s="6" t="s">
        <v>63</v>
      </c>
      <c r="F1328" s="10" t="s">
        <v>664</v>
      </c>
      <c r="G1328" s="7" t="s">
        <v>4</v>
      </c>
      <c r="H1328" s="10" t="s">
        <v>710</v>
      </c>
      <c r="I1328" s="7">
        <v>22</v>
      </c>
      <c r="J1328" s="7">
        <v>44</v>
      </c>
      <c r="K1328" s="7">
        <v>34</v>
      </c>
      <c r="L1328" s="7" t="s">
        <v>16</v>
      </c>
      <c r="M1328" s="7">
        <v>2</v>
      </c>
      <c r="N1328" s="7">
        <v>12</v>
      </c>
      <c r="O1328" s="6" t="s">
        <v>69</v>
      </c>
      <c r="P1328" s="6" t="s">
        <v>298</v>
      </c>
      <c r="Q1328" s="7">
        <v>44</v>
      </c>
      <c r="R1328" s="7" t="b">
        <v>1</v>
      </c>
      <c r="S1328" s="7" t="s">
        <v>19</v>
      </c>
      <c r="T1328" s="7" t="s">
        <v>19</v>
      </c>
      <c r="U1328" s="11">
        <v>32</v>
      </c>
      <c r="V1328" s="11" t="s">
        <v>48</v>
      </c>
      <c r="W1328" s="12">
        <v>1.65</v>
      </c>
      <c r="X1328" s="12">
        <f t="shared" si="243"/>
        <v>1.35</v>
      </c>
      <c r="Y1328" s="13"/>
      <c r="Z1328" s="7">
        <f t="shared" si="246"/>
        <v>0</v>
      </c>
      <c r="AA1328">
        <f t="shared" si="247"/>
        <v>5</v>
      </c>
      <c r="AB1328">
        <f t="shared" si="248"/>
        <v>0</v>
      </c>
      <c r="AC1328">
        <f t="shared" si="249"/>
        <v>0</v>
      </c>
      <c r="AD1328" s="7">
        <f t="shared" si="250"/>
        <v>55</v>
      </c>
      <c r="AE1328" s="7" t="str">
        <f t="shared" si="251"/>
        <v>HT Over 0.5 Goals</v>
      </c>
      <c r="AF1328" s="14"/>
      <c r="AG1328" s="14" t="str">
        <f t="shared" si="252"/>
        <v>HT Over 0.5 Goals</v>
      </c>
      <c r="AH1328" s="14" t="str">
        <f t="shared" si="253"/>
        <v>WON</v>
      </c>
      <c r="AI1328" s="14"/>
      <c r="AJ1328" s="14" t="str">
        <f t="shared" si="244"/>
        <v>WON</v>
      </c>
      <c r="AL1328" s="7" t="str">
        <f t="shared" si="254"/>
        <v>…</v>
      </c>
      <c r="AM1328" s="21">
        <f t="shared" si="245"/>
        <v>43</v>
      </c>
    </row>
    <row r="1329" spans="3:39">
      <c r="C1329" t="s">
        <v>11</v>
      </c>
      <c r="D1329" s="10" t="s">
        <v>282</v>
      </c>
      <c r="E1329" s="6" t="s">
        <v>63</v>
      </c>
      <c r="F1329" s="10" t="s">
        <v>1360</v>
      </c>
      <c r="G1329" s="7" t="s">
        <v>4</v>
      </c>
      <c r="H1329" s="10" t="s">
        <v>284</v>
      </c>
      <c r="I1329" s="7">
        <v>42</v>
      </c>
      <c r="J1329" s="7">
        <v>43</v>
      </c>
      <c r="K1329" s="7">
        <v>15</v>
      </c>
      <c r="L1329" s="7" t="s">
        <v>16</v>
      </c>
      <c r="M1329" s="7">
        <v>1</v>
      </c>
      <c r="N1329" s="7">
        <v>27</v>
      </c>
      <c r="O1329" s="6" t="s">
        <v>120</v>
      </c>
      <c r="P1329" s="6" t="s">
        <v>120</v>
      </c>
      <c r="Q1329" s="7">
        <v>43</v>
      </c>
      <c r="R1329" s="7" t="b">
        <v>1</v>
      </c>
      <c r="S1329" s="7" t="s">
        <v>19</v>
      </c>
      <c r="T1329" s="7" t="s">
        <v>19</v>
      </c>
      <c r="U1329" s="11">
        <v>28</v>
      </c>
      <c r="V1329" s="11" t="s">
        <v>48</v>
      </c>
      <c r="W1329" s="12">
        <v>1.65</v>
      </c>
      <c r="X1329" s="12">
        <f t="shared" si="243"/>
        <v>1.35</v>
      </c>
      <c r="Y1329" s="13"/>
      <c r="Z1329" s="7">
        <f t="shared" si="246"/>
        <v>0</v>
      </c>
      <c r="AA1329">
        <f t="shared" si="247"/>
        <v>0</v>
      </c>
      <c r="AB1329">
        <f t="shared" si="248"/>
        <v>0</v>
      </c>
      <c r="AC1329">
        <f t="shared" si="249"/>
        <v>0</v>
      </c>
      <c r="AD1329" s="7">
        <f t="shared" si="250"/>
        <v>50</v>
      </c>
      <c r="AE1329" s="7" t="str">
        <f t="shared" si="251"/>
        <v>HT Over 0.5 Goals</v>
      </c>
      <c r="AF1329" s="14"/>
      <c r="AG1329" s="14" t="str">
        <f t="shared" si="252"/>
        <v>HT Under 1.5 Goals</v>
      </c>
      <c r="AH1329" s="14" t="str">
        <f t="shared" si="253"/>
        <v>WON</v>
      </c>
      <c r="AI1329" s="14"/>
      <c r="AJ1329" s="14" t="str">
        <f t="shared" si="244"/>
        <v>WON</v>
      </c>
      <c r="AL1329" s="7" t="str">
        <f t="shared" si="254"/>
        <v>…</v>
      </c>
      <c r="AM1329" s="21">
        <f t="shared" si="245"/>
        <v>40</v>
      </c>
    </row>
    <row r="1330" spans="3:39">
      <c r="C1330" t="s">
        <v>11</v>
      </c>
      <c r="D1330" s="10" t="s">
        <v>282</v>
      </c>
      <c r="E1330" s="6" t="s">
        <v>63</v>
      </c>
      <c r="F1330" s="10" t="s">
        <v>665</v>
      </c>
      <c r="G1330" s="7" t="s">
        <v>4</v>
      </c>
      <c r="H1330" s="10" t="s">
        <v>325</v>
      </c>
      <c r="I1330" s="7">
        <v>28</v>
      </c>
      <c r="J1330" s="7">
        <v>53</v>
      </c>
      <c r="K1330" s="7">
        <v>20</v>
      </c>
      <c r="L1330" s="7" t="s">
        <v>16</v>
      </c>
      <c r="M1330" s="7">
        <v>1</v>
      </c>
      <c r="N1330" s="7">
        <v>8</v>
      </c>
      <c r="O1330" s="6" t="s">
        <v>47</v>
      </c>
      <c r="P1330" s="6" t="s">
        <v>96</v>
      </c>
      <c r="Q1330" s="7" t="b">
        <v>1</v>
      </c>
      <c r="R1330" s="7" t="b">
        <v>1</v>
      </c>
      <c r="S1330" s="7" t="s">
        <v>19</v>
      </c>
      <c r="T1330" s="7" t="s">
        <v>19</v>
      </c>
      <c r="U1330" s="11">
        <v>50</v>
      </c>
      <c r="V1330" s="11" t="s">
        <v>48</v>
      </c>
      <c r="W1330" s="12">
        <v>1.65</v>
      </c>
      <c r="X1330" s="12">
        <f t="shared" si="243"/>
        <v>1.35</v>
      </c>
      <c r="Y1330" s="13"/>
      <c r="Z1330" s="7">
        <f t="shared" si="246"/>
        <v>10</v>
      </c>
      <c r="AA1330">
        <f t="shared" si="247"/>
        <v>5</v>
      </c>
      <c r="AB1330">
        <f t="shared" si="248"/>
        <v>5</v>
      </c>
      <c r="AC1330">
        <f t="shared" si="249"/>
        <v>0</v>
      </c>
      <c r="AD1330" s="7">
        <f t="shared" si="250"/>
        <v>70</v>
      </c>
      <c r="AE1330" s="7" t="str">
        <f t="shared" si="251"/>
        <v>HT Under 1.5 Goals</v>
      </c>
      <c r="AF1330" s="14"/>
      <c r="AG1330" s="14" t="str">
        <f t="shared" si="252"/>
        <v>HT Under 1.5 Goals</v>
      </c>
      <c r="AH1330" s="14" t="str">
        <f t="shared" si="253"/>
        <v>WON</v>
      </c>
      <c r="AI1330" s="14"/>
      <c r="AJ1330" s="14" t="str">
        <f t="shared" si="244"/>
        <v>WON</v>
      </c>
      <c r="AL1330" s="7" t="str">
        <f t="shared" si="254"/>
        <v>Prime</v>
      </c>
      <c r="AM1330" s="21">
        <f t="shared" si="245"/>
        <v>73.5625</v>
      </c>
    </row>
    <row r="1331" spans="3:39">
      <c r="D1331" s="10" t="s">
        <v>134</v>
      </c>
      <c r="E1331" s="6" t="s">
        <v>63</v>
      </c>
      <c r="F1331" s="10" t="s">
        <v>1043</v>
      </c>
      <c r="G1331" s="7" t="s">
        <v>4</v>
      </c>
      <c r="H1331" s="10" t="s">
        <v>137</v>
      </c>
      <c r="I1331" s="7">
        <v>30</v>
      </c>
      <c r="J1331" s="7">
        <v>49</v>
      </c>
      <c r="K1331" s="7">
        <v>21</v>
      </c>
      <c r="L1331" s="7" t="s">
        <v>16</v>
      </c>
      <c r="M1331" s="7">
        <v>2</v>
      </c>
      <c r="N1331" s="7">
        <v>9</v>
      </c>
      <c r="O1331" s="6" t="s">
        <v>299</v>
      </c>
      <c r="P1331" s="6" t="s">
        <v>299</v>
      </c>
      <c r="Q1331" s="7">
        <v>49</v>
      </c>
      <c r="R1331" s="7" t="b">
        <v>1</v>
      </c>
      <c r="S1331" s="7" t="s">
        <v>19</v>
      </c>
      <c r="T1331" s="7" t="s">
        <v>19</v>
      </c>
      <c r="U1331" s="11">
        <v>30</v>
      </c>
      <c r="V1331" s="11" t="s">
        <v>48</v>
      </c>
      <c r="W1331" s="12">
        <v>1.6</v>
      </c>
      <c r="X1331" s="12">
        <f t="shared" si="243"/>
        <v>1.3</v>
      </c>
      <c r="Y1331" s="13"/>
      <c r="Z1331" s="7">
        <f t="shared" si="246"/>
        <v>0</v>
      </c>
      <c r="AA1331">
        <f t="shared" si="247"/>
        <v>5</v>
      </c>
      <c r="AB1331">
        <f t="shared" si="248"/>
        <v>0</v>
      </c>
      <c r="AC1331">
        <f t="shared" si="249"/>
        <v>0</v>
      </c>
      <c r="AD1331" s="7">
        <f t="shared" si="250"/>
        <v>55</v>
      </c>
      <c r="AE1331" s="7" t="str">
        <f t="shared" si="251"/>
        <v>HT Over 0.5 Goals</v>
      </c>
      <c r="AF1331" s="14"/>
      <c r="AG1331" s="14" t="str">
        <f t="shared" si="252"/>
        <v>HT Over 0.5 Goals</v>
      </c>
      <c r="AH1331" s="14" t="str">
        <f t="shared" si="253"/>
        <v>WON</v>
      </c>
      <c r="AI1331" s="14"/>
      <c r="AJ1331" s="14" t="str">
        <f t="shared" si="244"/>
        <v>WON</v>
      </c>
      <c r="AL1331" s="7" t="str">
        <f t="shared" si="254"/>
        <v>…</v>
      </c>
      <c r="AM1331" s="21">
        <f t="shared" si="245"/>
        <v>46</v>
      </c>
    </row>
    <row r="1332" spans="3:39">
      <c r="D1332" s="10" t="s">
        <v>43</v>
      </c>
      <c r="E1332" s="6" t="s">
        <v>89</v>
      </c>
      <c r="F1332" s="10" t="s">
        <v>1361</v>
      </c>
      <c r="G1332" s="7" t="s">
        <v>4</v>
      </c>
      <c r="H1332" s="10" t="s">
        <v>45</v>
      </c>
      <c r="I1332" s="7">
        <v>18</v>
      </c>
      <c r="J1332" s="7">
        <v>44</v>
      </c>
      <c r="K1332" s="7">
        <v>38</v>
      </c>
      <c r="L1332" s="7" t="s">
        <v>16</v>
      </c>
      <c r="M1332" s="7" t="s">
        <v>16</v>
      </c>
      <c r="N1332" s="7">
        <v>20</v>
      </c>
      <c r="O1332" s="6" t="s">
        <v>47</v>
      </c>
      <c r="P1332" s="6" t="s">
        <v>75</v>
      </c>
      <c r="Q1332" s="7">
        <v>44</v>
      </c>
      <c r="R1332" s="7" t="b">
        <v>1</v>
      </c>
      <c r="S1332" s="7" t="b">
        <v>1</v>
      </c>
      <c r="T1332" s="7" t="s">
        <v>19</v>
      </c>
      <c r="U1332" s="11">
        <v>35</v>
      </c>
      <c r="V1332" s="11" t="s">
        <v>48</v>
      </c>
      <c r="W1332" s="12">
        <v>1.55</v>
      </c>
      <c r="X1332" s="12">
        <f t="shared" si="243"/>
        <v>1.3</v>
      </c>
      <c r="Y1332" s="13"/>
      <c r="Z1332" s="7">
        <f t="shared" si="246"/>
        <v>0</v>
      </c>
      <c r="AA1332">
        <f t="shared" si="247"/>
        <v>0</v>
      </c>
      <c r="AB1332">
        <f t="shared" si="248"/>
        <v>0</v>
      </c>
      <c r="AC1332">
        <f t="shared" si="249"/>
        <v>0</v>
      </c>
      <c r="AD1332" s="7">
        <f t="shared" si="250"/>
        <v>50</v>
      </c>
      <c r="AE1332" s="7" t="str">
        <f t="shared" si="251"/>
        <v>HT Over 0.5 Goals</v>
      </c>
      <c r="AF1332" s="14"/>
      <c r="AG1332" s="14" t="str">
        <f t="shared" si="252"/>
        <v>HT Under 1.5 Goals</v>
      </c>
      <c r="AH1332" s="14" t="str">
        <f t="shared" si="253"/>
        <v>WON</v>
      </c>
      <c r="AI1332" s="14"/>
      <c r="AJ1332" s="14" t="str">
        <f t="shared" si="244"/>
        <v>WON</v>
      </c>
      <c r="AL1332" s="7" t="str">
        <f t="shared" si="254"/>
        <v>…</v>
      </c>
      <c r="AM1332" s="21">
        <f t="shared" si="245"/>
        <v>45</v>
      </c>
    </row>
    <row r="1333" spans="3:39">
      <c r="D1333" s="10" t="s">
        <v>43</v>
      </c>
      <c r="E1333" s="6" t="s">
        <v>89</v>
      </c>
      <c r="F1333" s="10" t="s">
        <v>49</v>
      </c>
      <c r="G1333" s="7" t="s">
        <v>4</v>
      </c>
      <c r="H1333" s="10" t="s">
        <v>1362</v>
      </c>
      <c r="I1333" s="7">
        <v>30</v>
      </c>
      <c r="J1333" s="7">
        <v>50</v>
      </c>
      <c r="K1333" s="7">
        <v>20</v>
      </c>
      <c r="L1333" s="7" t="s">
        <v>16</v>
      </c>
      <c r="M1333" s="7">
        <v>1</v>
      </c>
      <c r="N1333" s="7">
        <v>10</v>
      </c>
      <c r="O1333" s="6" t="s">
        <v>24</v>
      </c>
      <c r="P1333" s="6" t="s">
        <v>69</v>
      </c>
      <c r="Q1333" s="7">
        <v>50</v>
      </c>
      <c r="R1333" s="7" t="b">
        <v>1</v>
      </c>
      <c r="S1333" s="7" t="s">
        <v>19</v>
      </c>
      <c r="T1333" s="7" t="s">
        <v>19</v>
      </c>
      <c r="U1333" s="11">
        <v>47</v>
      </c>
      <c r="V1333" s="11" t="s">
        <v>48</v>
      </c>
      <c r="W1333" s="12">
        <v>1.5</v>
      </c>
      <c r="X1333" s="12">
        <f t="shared" si="243"/>
        <v>1.3</v>
      </c>
      <c r="Y1333" s="13"/>
      <c r="Z1333" s="7">
        <f t="shared" si="246"/>
        <v>0</v>
      </c>
      <c r="AA1333">
        <f t="shared" si="247"/>
        <v>5</v>
      </c>
      <c r="AB1333">
        <f t="shared" si="248"/>
        <v>0</v>
      </c>
      <c r="AC1333">
        <f t="shared" si="249"/>
        <v>0</v>
      </c>
      <c r="AD1333" s="7">
        <f t="shared" si="250"/>
        <v>55</v>
      </c>
      <c r="AE1333" s="7" t="str">
        <f t="shared" si="251"/>
        <v>HT Over 0.5 Goals</v>
      </c>
      <c r="AF1333" s="14"/>
      <c r="AG1333" s="14" t="str">
        <f t="shared" si="252"/>
        <v>HT Under 1.5 Goals</v>
      </c>
      <c r="AH1333" s="14" t="str">
        <f t="shared" si="253"/>
        <v>LOST</v>
      </c>
      <c r="AI1333" s="14"/>
      <c r="AJ1333" s="14" t="str">
        <f t="shared" si="244"/>
        <v>LOST</v>
      </c>
      <c r="AL1333" s="7" t="str">
        <f t="shared" si="254"/>
        <v>…</v>
      </c>
      <c r="AM1333" s="21">
        <f t="shared" si="245"/>
        <v>60.625</v>
      </c>
    </row>
    <row r="1334" spans="3:39">
      <c r="C1334" t="s">
        <v>11</v>
      </c>
      <c r="D1334" s="10" t="s">
        <v>97</v>
      </c>
      <c r="E1334" s="6" t="s">
        <v>93</v>
      </c>
      <c r="F1334" s="10" t="s">
        <v>582</v>
      </c>
      <c r="G1334" s="7" t="s">
        <v>4</v>
      </c>
      <c r="H1334" s="10" t="s">
        <v>579</v>
      </c>
      <c r="I1334" s="7">
        <v>25</v>
      </c>
      <c r="J1334" s="7">
        <v>64</v>
      </c>
      <c r="K1334" s="7">
        <v>11</v>
      </c>
      <c r="L1334" s="7" t="s">
        <v>16</v>
      </c>
      <c r="M1334" s="7">
        <v>1</v>
      </c>
      <c r="N1334" s="7">
        <v>14</v>
      </c>
      <c r="O1334" s="6" t="s">
        <v>120</v>
      </c>
      <c r="P1334" s="6" t="s">
        <v>69</v>
      </c>
      <c r="Q1334" s="7" t="b">
        <v>1</v>
      </c>
      <c r="R1334" s="7" t="b">
        <v>1</v>
      </c>
      <c r="S1334" s="7" t="s">
        <v>19</v>
      </c>
      <c r="T1334" s="7" t="s">
        <v>19</v>
      </c>
      <c r="U1334" s="11">
        <v>62</v>
      </c>
      <c r="V1334" s="11" t="s">
        <v>20</v>
      </c>
      <c r="W1334" s="12">
        <v>1.6</v>
      </c>
      <c r="X1334" s="12">
        <f t="shared" si="243"/>
        <v>1.3</v>
      </c>
      <c r="Y1334" s="13"/>
      <c r="Z1334" s="7">
        <f t="shared" si="246"/>
        <v>10</v>
      </c>
      <c r="AA1334">
        <f t="shared" si="247"/>
        <v>5</v>
      </c>
      <c r="AB1334">
        <f t="shared" si="248"/>
        <v>10</v>
      </c>
      <c r="AC1334">
        <f t="shared" si="249"/>
        <v>10</v>
      </c>
      <c r="AD1334" s="7">
        <f t="shared" si="250"/>
        <v>85</v>
      </c>
      <c r="AE1334" s="7" t="str">
        <f t="shared" si="251"/>
        <v>HT Under 1.5 Goals</v>
      </c>
      <c r="AF1334" s="14"/>
      <c r="AG1334" s="14" t="str">
        <f t="shared" si="252"/>
        <v>HT Under 1.5 Goals</v>
      </c>
      <c r="AH1334" s="14" t="str">
        <f t="shared" si="253"/>
        <v>WON</v>
      </c>
      <c r="AI1334" s="14"/>
      <c r="AJ1334" s="14" t="str">
        <f t="shared" si="244"/>
        <v>WON</v>
      </c>
      <c r="AL1334" s="7" t="str">
        <f t="shared" si="254"/>
        <v>…</v>
      </c>
      <c r="AM1334" s="21">
        <f t="shared" si="245"/>
        <v>73.400000000000006</v>
      </c>
    </row>
    <row r="1335" spans="3:39">
      <c r="D1335" s="10" t="s">
        <v>678</v>
      </c>
      <c r="E1335" s="6" t="s">
        <v>93</v>
      </c>
      <c r="F1335" s="10" t="s">
        <v>680</v>
      </c>
      <c r="G1335" s="7" t="s">
        <v>4</v>
      </c>
      <c r="H1335" s="10" t="s">
        <v>1075</v>
      </c>
      <c r="I1335" s="7">
        <v>33</v>
      </c>
      <c r="J1335" s="7">
        <v>45</v>
      </c>
      <c r="K1335" s="7">
        <v>22</v>
      </c>
      <c r="L1335" s="7" t="s">
        <v>16</v>
      </c>
      <c r="M1335" s="7">
        <v>1</v>
      </c>
      <c r="N1335" s="7">
        <v>11</v>
      </c>
      <c r="O1335" s="6" t="s">
        <v>69</v>
      </c>
      <c r="P1335" s="6" t="s">
        <v>297</v>
      </c>
      <c r="Q1335" s="7">
        <v>45</v>
      </c>
      <c r="R1335" s="7" t="b">
        <v>1</v>
      </c>
      <c r="S1335" s="7" t="s">
        <v>19</v>
      </c>
      <c r="T1335" s="7" t="s">
        <v>19</v>
      </c>
      <c r="U1335" s="11">
        <v>29</v>
      </c>
      <c r="V1335" s="11" t="s">
        <v>48</v>
      </c>
      <c r="W1335" s="12">
        <v>1.4</v>
      </c>
      <c r="X1335" s="12">
        <f t="shared" si="243"/>
        <v>1.25</v>
      </c>
      <c r="Y1335" s="13"/>
      <c r="Z1335" s="7">
        <f t="shared" si="246"/>
        <v>0</v>
      </c>
      <c r="AA1335">
        <f t="shared" si="247"/>
        <v>5</v>
      </c>
      <c r="AB1335">
        <f t="shared" si="248"/>
        <v>0</v>
      </c>
      <c r="AC1335">
        <f t="shared" si="249"/>
        <v>0</v>
      </c>
      <c r="AD1335" s="7">
        <f t="shared" si="250"/>
        <v>55</v>
      </c>
      <c r="AE1335" s="7" t="str">
        <f t="shared" si="251"/>
        <v>HT Over 0.5 Goals</v>
      </c>
      <c r="AF1335" s="14"/>
      <c r="AG1335" s="14" t="str">
        <f t="shared" si="252"/>
        <v>HT Over 0.5 Goals</v>
      </c>
      <c r="AH1335" s="14" t="str">
        <f t="shared" si="253"/>
        <v>WON</v>
      </c>
      <c r="AI1335" s="14"/>
      <c r="AJ1335" s="14" t="str">
        <f t="shared" si="244"/>
        <v>WON</v>
      </c>
      <c r="AL1335" s="7" t="str">
        <f t="shared" si="254"/>
        <v>…</v>
      </c>
      <c r="AM1335" s="21">
        <f t="shared" si="245"/>
        <v>44</v>
      </c>
    </row>
    <row r="1336" spans="3:39">
      <c r="D1336" s="10" t="s">
        <v>678</v>
      </c>
      <c r="E1336" s="6" t="s">
        <v>93</v>
      </c>
      <c r="F1336" s="10" t="s">
        <v>921</v>
      </c>
      <c r="G1336" s="7" t="s">
        <v>4</v>
      </c>
      <c r="H1336" s="10" t="s">
        <v>920</v>
      </c>
      <c r="I1336" s="7">
        <v>14</v>
      </c>
      <c r="J1336" s="7">
        <v>47</v>
      </c>
      <c r="K1336" s="7">
        <v>39</v>
      </c>
      <c r="L1336" s="7" t="s">
        <v>16</v>
      </c>
      <c r="M1336" s="7">
        <v>2</v>
      </c>
      <c r="N1336" s="7">
        <v>25</v>
      </c>
      <c r="O1336" s="6" t="s">
        <v>24</v>
      </c>
      <c r="P1336" s="6" t="s">
        <v>300</v>
      </c>
      <c r="Q1336" s="7">
        <v>47</v>
      </c>
      <c r="R1336" s="7" t="b">
        <v>1</v>
      </c>
      <c r="S1336" s="7" t="s">
        <v>19</v>
      </c>
      <c r="T1336" s="7" t="s">
        <v>19</v>
      </c>
      <c r="U1336" s="11">
        <v>24</v>
      </c>
      <c r="V1336" s="11" t="s">
        <v>48</v>
      </c>
      <c r="W1336" s="12">
        <v>1.55</v>
      </c>
      <c r="X1336" s="12">
        <f t="shared" si="243"/>
        <v>1.3</v>
      </c>
      <c r="Y1336" s="13"/>
      <c r="Z1336" s="7">
        <f t="shared" si="246"/>
        <v>0</v>
      </c>
      <c r="AA1336">
        <f t="shared" si="247"/>
        <v>0</v>
      </c>
      <c r="AB1336">
        <f t="shared" si="248"/>
        <v>0</v>
      </c>
      <c r="AC1336">
        <f t="shared" si="249"/>
        <v>0</v>
      </c>
      <c r="AD1336" s="7">
        <f t="shared" si="250"/>
        <v>50</v>
      </c>
      <c r="AE1336" s="7" t="str">
        <f t="shared" si="251"/>
        <v>HT Over 0.5 Goals</v>
      </c>
      <c r="AF1336" s="14"/>
      <c r="AG1336" s="14" t="str">
        <f t="shared" si="252"/>
        <v>HT Under 1.5 Goals</v>
      </c>
      <c r="AH1336" s="14" t="str">
        <f t="shared" si="253"/>
        <v>LOST</v>
      </c>
      <c r="AI1336" s="14"/>
      <c r="AJ1336" s="14" t="str">
        <f t="shared" si="244"/>
        <v>LOST</v>
      </c>
      <c r="AL1336" s="7" t="str">
        <f t="shared" si="254"/>
        <v>…</v>
      </c>
      <c r="AM1336" s="21">
        <f t="shared" si="245"/>
        <v>40</v>
      </c>
    </row>
    <row r="1337" spans="3:39">
      <c r="C1337" t="s">
        <v>11</v>
      </c>
      <c r="D1337" s="10" t="s">
        <v>34</v>
      </c>
      <c r="E1337" s="6" t="s">
        <v>102</v>
      </c>
      <c r="F1337" s="10" t="s">
        <v>36</v>
      </c>
      <c r="G1337" s="7" t="s">
        <v>4</v>
      </c>
      <c r="H1337" s="10" t="s">
        <v>442</v>
      </c>
      <c r="I1337" s="7">
        <v>27</v>
      </c>
      <c r="J1337" s="7">
        <v>46</v>
      </c>
      <c r="K1337" s="7">
        <v>27</v>
      </c>
      <c r="L1337" s="7" t="s">
        <v>16</v>
      </c>
      <c r="M1337" s="7">
        <v>1</v>
      </c>
      <c r="N1337" s="7">
        <v>0</v>
      </c>
      <c r="O1337" s="6" t="s">
        <v>297</v>
      </c>
      <c r="P1337" s="6" t="s">
        <v>300</v>
      </c>
      <c r="Q1337" s="7">
        <v>46</v>
      </c>
      <c r="R1337" s="7" t="b">
        <v>1</v>
      </c>
      <c r="S1337" s="7" t="s">
        <v>19</v>
      </c>
      <c r="T1337" s="7" t="b">
        <v>1</v>
      </c>
      <c r="U1337" s="11">
        <v>55</v>
      </c>
      <c r="V1337" s="11" t="s">
        <v>20</v>
      </c>
      <c r="W1337" s="12">
        <v>1.7</v>
      </c>
      <c r="X1337" s="12">
        <f t="shared" si="243"/>
        <v>1.35</v>
      </c>
      <c r="Y1337" s="13"/>
      <c r="Z1337" s="7">
        <f t="shared" si="246"/>
        <v>0</v>
      </c>
      <c r="AA1337">
        <f t="shared" si="247"/>
        <v>10</v>
      </c>
      <c r="AB1337">
        <f t="shared" si="248"/>
        <v>5</v>
      </c>
      <c r="AC1337">
        <f t="shared" si="249"/>
        <v>10</v>
      </c>
      <c r="AD1337" s="7">
        <f t="shared" si="250"/>
        <v>75</v>
      </c>
      <c r="AE1337" s="7" t="str">
        <f t="shared" si="251"/>
        <v>HT Under 1.5 Goals</v>
      </c>
      <c r="AF1337" s="14"/>
      <c r="AG1337" s="14" t="str">
        <f t="shared" si="252"/>
        <v>HT Over 0.5 Goals</v>
      </c>
      <c r="AH1337" s="14" t="str">
        <f t="shared" si="253"/>
        <v>LOST</v>
      </c>
      <c r="AI1337" s="14"/>
      <c r="AJ1337" s="14" t="str">
        <f t="shared" si="244"/>
        <v>LOST</v>
      </c>
      <c r="AL1337" s="7" t="str">
        <f t="shared" si="254"/>
        <v>…</v>
      </c>
      <c r="AM1337" s="21">
        <f t="shared" si="245"/>
        <v>66</v>
      </c>
    </row>
    <row r="1338" spans="3:39">
      <c r="C1338" t="s">
        <v>11</v>
      </c>
      <c r="D1338" s="10" t="s">
        <v>363</v>
      </c>
      <c r="E1338" s="6" t="s">
        <v>102</v>
      </c>
      <c r="F1338" s="10" t="s">
        <v>376</v>
      </c>
      <c r="G1338" s="7" t="s">
        <v>4</v>
      </c>
      <c r="H1338" s="10" t="s">
        <v>1118</v>
      </c>
      <c r="I1338" s="7">
        <v>26</v>
      </c>
      <c r="J1338" s="7">
        <v>50</v>
      </c>
      <c r="K1338" s="7">
        <v>25</v>
      </c>
      <c r="L1338" s="7" t="s">
        <v>16</v>
      </c>
      <c r="M1338" s="7">
        <v>1</v>
      </c>
      <c r="N1338" s="7">
        <v>1</v>
      </c>
      <c r="O1338" s="6" t="s">
        <v>24</v>
      </c>
      <c r="P1338" s="6" t="s">
        <v>47</v>
      </c>
      <c r="Q1338" s="7">
        <v>50</v>
      </c>
      <c r="R1338" s="7" t="b">
        <v>1</v>
      </c>
      <c r="S1338" s="7" t="s">
        <v>19</v>
      </c>
      <c r="T1338" s="7" t="b">
        <v>1</v>
      </c>
      <c r="U1338" s="11">
        <v>68</v>
      </c>
      <c r="V1338" s="11" t="s">
        <v>20</v>
      </c>
      <c r="W1338" s="12">
        <v>1.5</v>
      </c>
      <c r="X1338" s="12">
        <f t="shared" si="243"/>
        <v>1.3</v>
      </c>
      <c r="Y1338" s="13"/>
      <c r="Z1338" s="7">
        <f t="shared" si="246"/>
        <v>0</v>
      </c>
      <c r="AA1338">
        <f t="shared" si="247"/>
        <v>10</v>
      </c>
      <c r="AB1338">
        <f t="shared" si="248"/>
        <v>10</v>
      </c>
      <c r="AC1338">
        <f t="shared" si="249"/>
        <v>10</v>
      </c>
      <c r="AD1338" s="7">
        <f t="shared" si="250"/>
        <v>80</v>
      </c>
      <c r="AE1338" s="7" t="str">
        <f t="shared" si="251"/>
        <v>HT Under 1.5 Goals</v>
      </c>
      <c r="AF1338" s="14"/>
      <c r="AG1338" s="14" t="str">
        <f t="shared" si="252"/>
        <v>HT Under 1.5 Goals</v>
      </c>
      <c r="AH1338" s="14" t="str">
        <f t="shared" si="253"/>
        <v>WON</v>
      </c>
      <c r="AI1338" s="14"/>
      <c r="AJ1338" s="14" t="str">
        <f t="shared" si="244"/>
        <v>WON</v>
      </c>
      <c r="AL1338" s="7" t="str">
        <f t="shared" si="254"/>
        <v>…</v>
      </c>
      <c r="AM1338" s="21">
        <f t="shared" si="245"/>
        <v>83.224999999999994</v>
      </c>
    </row>
    <row r="1339" spans="3:39">
      <c r="D1339" s="10" t="s">
        <v>368</v>
      </c>
      <c r="E1339" s="6" t="s">
        <v>115</v>
      </c>
      <c r="F1339" s="10" t="s">
        <v>923</v>
      </c>
      <c r="G1339" s="7" t="s">
        <v>4</v>
      </c>
      <c r="H1339" s="10" t="s">
        <v>369</v>
      </c>
      <c r="I1339" s="7">
        <v>8</v>
      </c>
      <c r="J1339" s="7">
        <v>44</v>
      </c>
      <c r="K1339" s="7">
        <v>48</v>
      </c>
      <c r="L1339" s="7">
        <v>2</v>
      </c>
      <c r="M1339" s="7">
        <v>2</v>
      </c>
      <c r="N1339" s="7">
        <v>40</v>
      </c>
      <c r="O1339" s="6" t="s">
        <v>69</v>
      </c>
      <c r="P1339" s="6" t="s">
        <v>96</v>
      </c>
      <c r="Q1339" s="7">
        <v>44</v>
      </c>
      <c r="R1339" s="7" t="b">
        <v>0</v>
      </c>
      <c r="S1339" s="7" t="s">
        <v>19</v>
      </c>
      <c r="T1339" s="7" t="s">
        <v>19</v>
      </c>
      <c r="U1339" s="11">
        <v>45</v>
      </c>
      <c r="V1339" s="11" t="s">
        <v>48</v>
      </c>
      <c r="W1339" s="12">
        <v>1.5</v>
      </c>
      <c r="X1339" s="12">
        <f t="shared" si="243"/>
        <v>1.3</v>
      </c>
      <c r="Y1339" s="13"/>
      <c r="Z1339" s="7">
        <f t="shared" si="246"/>
        <v>0</v>
      </c>
      <c r="AA1339">
        <f t="shared" si="247"/>
        <v>0</v>
      </c>
      <c r="AB1339">
        <f t="shared" si="248"/>
        <v>0</v>
      </c>
      <c r="AC1339">
        <f t="shared" si="249"/>
        <v>0</v>
      </c>
      <c r="AD1339" s="7">
        <f t="shared" si="250"/>
        <v>50</v>
      </c>
      <c r="AE1339" s="7" t="str">
        <f t="shared" si="251"/>
        <v>HT Over 0.5 Goals</v>
      </c>
      <c r="AF1339" s="14"/>
      <c r="AG1339" s="14" t="str">
        <f t="shared" si="252"/>
        <v>HT Over 0.5 Goals</v>
      </c>
      <c r="AH1339" s="14" t="str">
        <f t="shared" si="253"/>
        <v>WON</v>
      </c>
      <c r="AI1339" s="14"/>
      <c r="AJ1339" s="14" t="str">
        <f t="shared" si="244"/>
        <v>WON</v>
      </c>
      <c r="AL1339" s="7" t="str">
        <f t="shared" si="254"/>
        <v>…</v>
      </c>
      <c r="AM1339" s="21">
        <f t="shared" si="245"/>
        <v>40</v>
      </c>
    </row>
    <row r="1340" spans="3:39">
      <c r="D1340" s="10" t="s">
        <v>711</v>
      </c>
      <c r="E1340" s="6" t="s">
        <v>115</v>
      </c>
      <c r="F1340" s="10" t="s">
        <v>712</v>
      </c>
      <c r="G1340" s="7" t="s">
        <v>4</v>
      </c>
      <c r="H1340" s="10" t="s">
        <v>1363</v>
      </c>
      <c r="I1340" s="7">
        <v>19</v>
      </c>
      <c r="J1340" s="7">
        <v>53</v>
      </c>
      <c r="K1340" s="7">
        <v>27</v>
      </c>
      <c r="L1340" s="7" t="s">
        <v>16</v>
      </c>
      <c r="M1340" s="7" t="s">
        <v>16</v>
      </c>
      <c r="N1340" s="7">
        <v>8</v>
      </c>
      <c r="O1340" s="6" t="s">
        <v>69</v>
      </c>
      <c r="P1340" s="6" t="s">
        <v>299</v>
      </c>
      <c r="Q1340" s="7" t="b">
        <v>1</v>
      </c>
      <c r="R1340" s="7" t="b">
        <v>1</v>
      </c>
      <c r="S1340" s="7" t="b">
        <v>1</v>
      </c>
      <c r="T1340" s="7" t="s">
        <v>19</v>
      </c>
      <c r="U1340" s="11">
        <v>64</v>
      </c>
      <c r="V1340" s="11" t="s">
        <v>20</v>
      </c>
      <c r="W1340" s="12">
        <v>1.65</v>
      </c>
      <c r="X1340" s="12">
        <f t="shared" si="243"/>
        <v>1.35</v>
      </c>
      <c r="Y1340" s="13"/>
      <c r="Z1340" s="7">
        <f t="shared" si="246"/>
        <v>10</v>
      </c>
      <c r="AA1340">
        <f t="shared" si="247"/>
        <v>5</v>
      </c>
      <c r="AB1340">
        <f t="shared" si="248"/>
        <v>10</v>
      </c>
      <c r="AC1340">
        <f t="shared" si="249"/>
        <v>10</v>
      </c>
      <c r="AD1340" s="7">
        <f t="shared" si="250"/>
        <v>85</v>
      </c>
      <c r="AE1340" s="7" t="str">
        <f t="shared" si="251"/>
        <v>HT Under 1.5 Goals</v>
      </c>
      <c r="AF1340" s="14"/>
      <c r="AG1340" s="14" t="str">
        <f t="shared" si="252"/>
        <v>HT Over 0.5 Goals</v>
      </c>
      <c r="AH1340" s="14" t="str">
        <f t="shared" si="253"/>
        <v>LOST</v>
      </c>
      <c r="AI1340" s="14"/>
      <c r="AJ1340" s="14" t="str">
        <f t="shared" si="244"/>
        <v>LOST</v>
      </c>
      <c r="AL1340" s="7" t="str">
        <f t="shared" si="254"/>
        <v>…</v>
      </c>
      <c r="AM1340" s="21">
        <f t="shared" si="245"/>
        <v>81.362499999999997</v>
      </c>
    </row>
    <row r="1341" spans="3:39">
      <c r="D1341" s="10" t="s">
        <v>545</v>
      </c>
      <c r="E1341" s="6" t="s">
        <v>115</v>
      </c>
      <c r="F1341" s="10" t="s">
        <v>1129</v>
      </c>
      <c r="G1341" s="7" t="s">
        <v>4</v>
      </c>
      <c r="H1341" s="10" t="s">
        <v>1058</v>
      </c>
      <c r="I1341" s="7">
        <v>26</v>
      </c>
      <c r="J1341" s="7">
        <v>56</v>
      </c>
      <c r="K1341" s="7">
        <v>18</v>
      </c>
      <c r="L1341" s="7" t="s">
        <v>16</v>
      </c>
      <c r="M1341" s="7">
        <v>2</v>
      </c>
      <c r="N1341" s="7">
        <v>8</v>
      </c>
      <c r="O1341" s="6" t="s">
        <v>17</v>
      </c>
      <c r="P1341" s="6" t="s">
        <v>300</v>
      </c>
      <c r="Q1341" s="7" t="b">
        <v>1</v>
      </c>
      <c r="R1341" s="7" t="b">
        <v>1</v>
      </c>
      <c r="S1341" s="7" t="s">
        <v>19</v>
      </c>
      <c r="T1341" s="7" t="s">
        <v>19</v>
      </c>
      <c r="U1341" s="11">
        <v>55</v>
      </c>
      <c r="V1341" s="11" t="s">
        <v>20</v>
      </c>
      <c r="W1341" s="12">
        <v>1.65</v>
      </c>
      <c r="X1341" s="12">
        <f t="shared" si="243"/>
        <v>1.35</v>
      </c>
      <c r="Y1341" s="13"/>
      <c r="Z1341" s="7">
        <f t="shared" si="246"/>
        <v>10</v>
      </c>
      <c r="AA1341">
        <f t="shared" si="247"/>
        <v>5</v>
      </c>
      <c r="AB1341">
        <f t="shared" si="248"/>
        <v>5</v>
      </c>
      <c r="AC1341">
        <f t="shared" si="249"/>
        <v>10</v>
      </c>
      <c r="AD1341" s="7">
        <f t="shared" si="250"/>
        <v>80</v>
      </c>
      <c r="AE1341" s="7" t="str">
        <f t="shared" si="251"/>
        <v>HT Under 1.5 Goals</v>
      </c>
      <c r="AF1341" s="14"/>
      <c r="AG1341" s="14" t="str">
        <f t="shared" si="252"/>
        <v>HT Over 0.5 Goals</v>
      </c>
      <c r="AH1341" s="14" t="str">
        <f t="shared" si="253"/>
        <v>LOST</v>
      </c>
      <c r="AI1341" s="14"/>
      <c r="AJ1341" s="14" t="str">
        <f t="shared" si="244"/>
        <v>LOST</v>
      </c>
      <c r="AL1341" s="7" t="str">
        <f t="shared" si="254"/>
        <v>…</v>
      </c>
      <c r="AM1341" s="21">
        <f t="shared" si="245"/>
        <v>75.5</v>
      </c>
    </row>
    <row r="1342" spans="3:39">
      <c r="D1342" s="10" t="s">
        <v>545</v>
      </c>
      <c r="E1342" s="6" t="s">
        <v>115</v>
      </c>
      <c r="F1342" s="10" t="s">
        <v>549</v>
      </c>
      <c r="G1342" s="7" t="s">
        <v>4</v>
      </c>
      <c r="H1342" s="10" t="s">
        <v>548</v>
      </c>
      <c r="I1342" s="7">
        <v>21</v>
      </c>
      <c r="J1342" s="7">
        <v>57</v>
      </c>
      <c r="K1342" s="7">
        <v>22</v>
      </c>
      <c r="L1342" s="7" t="s">
        <v>16</v>
      </c>
      <c r="M1342" s="7" t="s">
        <v>16</v>
      </c>
      <c r="N1342" s="7">
        <v>1</v>
      </c>
      <c r="O1342" s="6" t="s">
        <v>120</v>
      </c>
      <c r="P1342" s="6" t="s">
        <v>299</v>
      </c>
      <c r="Q1342" s="7" t="b">
        <v>1</v>
      </c>
      <c r="R1342" s="7" t="b">
        <v>1</v>
      </c>
      <c r="S1342" s="7" t="b">
        <v>1</v>
      </c>
      <c r="T1342" s="7" t="b">
        <v>1</v>
      </c>
      <c r="U1342" s="11">
        <v>46</v>
      </c>
      <c r="V1342" s="11" t="s">
        <v>20</v>
      </c>
      <c r="W1342" s="12">
        <v>1.65</v>
      </c>
      <c r="X1342" s="12">
        <f t="shared" si="243"/>
        <v>1.35</v>
      </c>
      <c r="Y1342" s="13"/>
      <c r="Z1342" s="7">
        <f t="shared" si="246"/>
        <v>10</v>
      </c>
      <c r="AA1342">
        <f t="shared" si="247"/>
        <v>10</v>
      </c>
      <c r="AB1342">
        <f t="shared" si="248"/>
        <v>0</v>
      </c>
      <c r="AC1342">
        <f t="shared" si="249"/>
        <v>10</v>
      </c>
      <c r="AD1342" s="7">
        <f t="shared" si="250"/>
        <v>80</v>
      </c>
      <c r="AE1342" s="7" t="str">
        <f t="shared" si="251"/>
        <v>HT Under 1.5 Goals</v>
      </c>
      <c r="AF1342" s="14"/>
      <c r="AG1342" s="14" t="str">
        <f t="shared" si="252"/>
        <v>HT Under 1.5 Goals</v>
      </c>
      <c r="AH1342" s="14" t="str">
        <f t="shared" si="253"/>
        <v>WON</v>
      </c>
      <c r="AI1342" s="14"/>
      <c r="AJ1342" s="14" t="str">
        <f t="shared" si="244"/>
        <v>WON</v>
      </c>
      <c r="AL1342" s="7" t="str">
        <f t="shared" si="254"/>
        <v>…</v>
      </c>
      <c r="AM1342" s="21">
        <f t="shared" si="245"/>
        <v>76.8125</v>
      </c>
    </row>
    <row r="1343" spans="3:39">
      <c r="D1343" s="10" t="s">
        <v>545</v>
      </c>
      <c r="E1343" s="6" t="s">
        <v>115</v>
      </c>
      <c r="F1343" s="10" t="s">
        <v>955</v>
      </c>
      <c r="G1343" s="7" t="s">
        <v>4</v>
      </c>
      <c r="H1343" s="10" t="s">
        <v>1065</v>
      </c>
      <c r="I1343" s="7">
        <v>34</v>
      </c>
      <c r="J1343" s="7">
        <v>43</v>
      </c>
      <c r="K1343" s="7">
        <v>24</v>
      </c>
      <c r="L1343" s="7" t="s">
        <v>16</v>
      </c>
      <c r="M1343" s="7" t="s">
        <v>16</v>
      </c>
      <c r="N1343" s="7">
        <v>10</v>
      </c>
      <c r="O1343" s="6" t="s">
        <v>33</v>
      </c>
      <c r="P1343" s="6" t="s">
        <v>297</v>
      </c>
      <c r="Q1343" s="7">
        <v>43</v>
      </c>
      <c r="R1343" s="7" t="b">
        <v>1</v>
      </c>
      <c r="S1343" s="7" t="b">
        <v>1</v>
      </c>
      <c r="T1343" s="7" t="s">
        <v>19</v>
      </c>
      <c r="U1343" s="11">
        <v>64</v>
      </c>
      <c r="V1343" s="11" t="s">
        <v>48</v>
      </c>
      <c r="W1343" s="12">
        <v>1.6</v>
      </c>
      <c r="X1343" s="12">
        <f t="shared" si="243"/>
        <v>1.3</v>
      </c>
      <c r="Y1343" s="13"/>
      <c r="Z1343" s="7">
        <f t="shared" si="246"/>
        <v>0</v>
      </c>
      <c r="AA1343">
        <f t="shared" si="247"/>
        <v>5</v>
      </c>
      <c r="AB1343">
        <f t="shared" si="248"/>
        <v>10</v>
      </c>
      <c r="AC1343">
        <f t="shared" si="249"/>
        <v>0</v>
      </c>
      <c r="AD1343" s="7">
        <f t="shared" si="250"/>
        <v>65</v>
      </c>
      <c r="AE1343" s="7" t="str">
        <f t="shared" si="251"/>
        <v>HT Under 1.5 Goals</v>
      </c>
      <c r="AF1343" s="14"/>
      <c r="AG1343" s="14" t="str">
        <f t="shared" si="252"/>
        <v>HT Over 0.5 Goals</v>
      </c>
      <c r="AH1343" s="14" t="str">
        <f t="shared" si="253"/>
        <v>LOST</v>
      </c>
      <c r="AI1343" s="14"/>
      <c r="AJ1343" s="14" t="str">
        <f t="shared" si="244"/>
        <v>LOST</v>
      </c>
      <c r="AL1343" s="7" t="str">
        <f t="shared" si="254"/>
        <v>…</v>
      </c>
      <c r="AM1343" s="21">
        <f t="shared" si="245"/>
        <v>62.8</v>
      </c>
    </row>
    <row r="1344" spans="3:39">
      <c r="D1344" s="10" t="s">
        <v>409</v>
      </c>
      <c r="E1344" s="6" t="s">
        <v>115</v>
      </c>
      <c r="F1344" s="10" t="s">
        <v>789</v>
      </c>
      <c r="G1344" s="7" t="s">
        <v>4</v>
      </c>
      <c r="H1344" s="10" t="s">
        <v>787</v>
      </c>
      <c r="I1344" s="7">
        <v>25</v>
      </c>
      <c r="J1344" s="7">
        <v>47</v>
      </c>
      <c r="K1344" s="7">
        <v>29</v>
      </c>
      <c r="L1344" s="7" t="s">
        <v>16</v>
      </c>
      <c r="M1344" s="7">
        <v>2</v>
      </c>
      <c r="N1344" s="7">
        <v>4</v>
      </c>
      <c r="O1344" s="6" t="s">
        <v>33</v>
      </c>
      <c r="P1344" s="6" t="s">
        <v>297</v>
      </c>
      <c r="Q1344" s="7">
        <v>47</v>
      </c>
      <c r="R1344" s="7" t="b">
        <v>1</v>
      </c>
      <c r="S1344" s="7" t="s">
        <v>19</v>
      </c>
      <c r="T1344" s="7" t="b">
        <v>1</v>
      </c>
      <c r="U1344" s="11">
        <v>54</v>
      </c>
      <c r="V1344" s="11" t="s">
        <v>20</v>
      </c>
      <c r="W1344" s="12">
        <v>1.65</v>
      </c>
      <c r="X1344" s="12">
        <f t="shared" si="243"/>
        <v>1.35</v>
      </c>
      <c r="Y1344" s="13"/>
      <c r="Z1344" s="7">
        <f t="shared" si="246"/>
        <v>0</v>
      </c>
      <c r="AA1344">
        <f t="shared" si="247"/>
        <v>10</v>
      </c>
      <c r="AB1344">
        <f t="shared" si="248"/>
        <v>5</v>
      </c>
      <c r="AC1344">
        <f t="shared" si="249"/>
        <v>10</v>
      </c>
      <c r="AD1344" s="7">
        <f t="shared" si="250"/>
        <v>75</v>
      </c>
      <c r="AE1344" s="7" t="str">
        <f t="shared" si="251"/>
        <v>HT Under 1.5 Goals</v>
      </c>
      <c r="AF1344" s="14"/>
      <c r="AG1344" s="14" t="str">
        <f t="shared" si="252"/>
        <v>HT Over 0.5 Goals</v>
      </c>
      <c r="AH1344" s="14" t="str">
        <f t="shared" si="253"/>
        <v>LOST</v>
      </c>
      <c r="AI1344" s="14"/>
      <c r="AJ1344" s="14" t="str">
        <f t="shared" si="244"/>
        <v>LOST</v>
      </c>
      <c r="AL1344" s="7" t="str">
        <f t="shared" si="254"/>
        <v>…</v>
      </c>
      <c r="AM1344" s="21">
        <f t="shared" si="245"/>
        <v>61.8</v>
      </c>
    </row>
    <row r="1345" spans="3:39">
      <c r="D1345" s="10" t="s">
        <v>76</v>
      </c>
      <c r="E1345" s="6" t="s">
        <v>115</v>
      </c>
      <c r="F1345" s="10" t="s">
        <v>80</v>
      </c>
      <c r="G1345" s="7" t="s">
        <v>4</v>
      </c>
      <c r="H1345" s="10" t="s">
        <v>78</v>
      </c>
      <c r="I1345" s="7">
        <v>28</v>
      </c>
      <c r="J1345" s="7">
        <v>45</v>
      </c>
      <c r="K1345" s="7">
        <v>27</v>
      </c>
      <c r="L1345" s="7" t="s">
        <v>16</v>
      </c>
      <c r="M1345" s="7">
        <v>2</v>
      </c>
      <c r="N1345" s="7">
        <v>1</v>
      </c>
      <c r="O1345" s="6" t="s">
        <v>33</v>
      </c>
      <c r="P1345" s="6" t="s">
        <v>389</v>
      </c>
      <c r="Q1345" s="7">
        <v>45</v>
      </c>
      <c r="R1345" s="7" t="b">
        <v>1</v>
      </c>
      <c r="S1345" s="7" t="s">
        <v>19</v>
      </c>
      <c r="T1345" s="7" t="b">
        <v>1</v>
      </c>
      <c r="U1345" s="11">
        <v>53</v>
      </c>
      <c r="V1345" s="11" t="s">
        <v>42</v>
      </c>
      <c r="W1345" s="12">
        <v>1.65</v>
      </c>
      <c r="X1345" s="12">
        <f t="shared" si="243"/>
        <v>1.35</v>
      </c>
      <c r="Y1345" s="13"/>
      <c r="Z1345" s="7">
        <f t="shared" si="246"/>
        <v>0</v>
      </c>
      <c r="AA1345">
        <f t="shared" si="247"/>
        <v>10</v>
      </c>
      <c r="AB1345">
        <f t="shared" si="248"/>
        <v>5</v>
      </c>
      <c r="AC1345">
        <f t="shared" si="249"/>
        <v>5</v>
      </c>
      <c r="AD1345" s="7">
        <f t="shared" si="250"/>
        <v>70</v>
      </c>
      <c r="AE1345" s="7" t="str">
        <f t="shared" si="251"/>
        <v>HT Under 1.5 Goals</v>
      </c>
      <c r="AF1345" s="14"/>
      <c r="AG1345" s="14" t="str">
        <f t="shared" si="252"/>
        <v>HT Over 0.5 Goals</v>
      </c>
      <c r="AH1345" s="14" t="str">
        <f t="shared" si="253"/>
        <v>LOST</v>
      </c>
      <c r="AI1345" s="14"/>
      <c r="AJ1345" s="14" t="str">
        <f t="shared" si="244"/>
        <v>LOST</v>
      </c>
      <c r="AL1345" s="7" t="str">
        <f t="shared" si="254"/>
        <v>…</v>
      </c>
      <c r="AM1345" s="21">
        <f t="shared" si="245"/>
        <v>64.599999999999994</v>
      </c>
    </row>
    <row r="1346" spans="3:39">
      <c r="C1346" t="s">
        <v>11</v>
      </c>
      <c r="D1346" s="10" t="s">
        <v>124</v>
      </c>
      <c r="E1346" s="6" t="s">
        <v>115</v>
      </c>
      <c r="F1346" s="10" t="s">
        <v>694</v>
      </c>
      <c r="G1346" s="7" t="s">
        <v>4</v>
      </c>
      <c r="H1346" s="10" t="s">
        <v>248</v>
      </c>
      <c r="I1346" s="7">
        <v>26</v>
      </c>
      <c r="J1346" s="7">
        <v>52</v>
      </c>
      <c r="K1346" s="7">
        <v>22</v>
      </c>
      <c r="L1346" s="7" t="s">
        <v>16</v>
      </c>
      <c r="M1346" s="7" t="s">
        <v>16</v>
      </c>
      <c r="N1346" s="7">
        <v>4</v>
      </c>
      <c r="O1346" s="6" t="s">
        <v>24</v>
      </c>
      <c r="P1346" s="6" t="s">
        <v>47</v>
      </c>
      <c r="Q1346" s="7">
        <v>52</v>
      </c>
      <c r="R1346" s="7" t="b">
        <v>1</v>
      </c>
      <c r="S1346" s="7" t="b">
        <v>1</v>
      </c>
      <c r="T1346" s="7" t="b">
        <v>1</v>
      </c>
      <c r="U1346" s="11">
        <v>41</v>
      </c>
      <c r="V1346" s="11" t="s">
        <v>42</v>
      </c>
      <c r="W1346" s="12">
        <v>1.4</v>
      </c>
      <c r="X1346" s="12">
        <f t="shared" si="243"/>
        <v>1.25</v>
      </c>
      <c r="Y1346" s="13"/>
      <c r="Z1346" s="7">
        <f t="shared" si="246"/>
        <v>0</v>
      </c>
      <c r="AA1346">
        <f t="shared" si="247"/>
        <v>10</v>
      </c>
      <c r="AB1346">
        <f t="shared" si="248"/>
        <v>0</v>
      </c>
      <c r="AC1346">
        <f t="shared" si="249"/>
        <v>5</v>
      </c>
      <c r="AD1346" s="7">
        <f t="shared" si="250"/>
        <v>65</v>
      </c>
      <c r="AE1346" s="7" t="str">
        <f t="shared" si="251"/>
        <v>HT Under 1.5 Goals</v>
      </c>
      <c r="AF1346" s="14"/>
      <c r="AG1346" s="14" t="str">
        <f t="shared" si="252"/>
        <v>HT Under 1.5 Goals</v>
      </c>
      <c r="AH1346" s="14" t="str">
        <f t="shared" si="253"/>
        <v>WON</v>
      </c>
      <c r="AI1346" s="14"/>
      <c r="AJ1346" s="14" t="str">
        <f t="shared" si="244"/>
        <v>WON</v>
      </c>
      <c r="AL1346" s="7" t="str">
        <f t="shared" si="254"/>
        <v>…</v>
      </c>
      <c r="AM1346" s="21">
        <f t="shared" si="245"/>
        <v>72.25</v>
      </c>
    </row>
    <row r="1347" spans="3:39">
      <c r="C1347" t="s">
        <v>11</v>
      </c>
      <c r="D1347" s="10" t="s">
        <v>1232</v>
      </c>
      <c r="E1347" s="6" t="s">
        <v>115</v>
      </c>
      <c r="F1347" s="10" t="s">
        <v>1233</v>
      </c>
      <c r="G1347" s="7" t="s">
        <v>4</v>
      </c>
      <c r="H1347" s="10" t="s">
        <v>1318</v>
      </c>
      <c r="I1347" s="7">
        <v>25</v>
      </c>
      <c r="J1347" s="7">
        <v>63</v>
      </c>
      <c r="K1347" s="7">
        <v>13</v>
      </c>
      <c r="L1347" s="7" t="s">
        <v>16</v>
      </c>
      <c r="M1347" s="7">
        <v>2</v>
      </c>
      <c r="N1347" s="7">
        <v>12</v>
      </c>
      <c r="O1347" s="6" t="s">
        <v>24</v>
      </c>
      <c r="P1347" s="6" t="s">
        <v>24</v>
      </c>
      <c r="Q1347" s="7" t="b">
        <v>1</v>
      </c>
      <c r="R1347" s="7" t="b">
        <v>1</v>
      </c>
      <c r="S1347" s="7" t="s">
        <v>19</v>
      </c>
      <c r="T1347" s="7" t="s">
        <v>19</v>
      </c>
      <c r="U1347" s="11">
        <v>60</v>
      </c>
      <c r="V1347" s="11" t="s">
        <v>20</v>
      </c>
      <c r="W1347" s="12">
        <v>1.5</v>
      </c>
      <c r="X1347" s="12">
        <f t="shared" ref="X1347:X1410" si="255">IF(W1347=1.5,1.3,IF(W1347=1.55,1.3,IF(W1347=1.6,1.3,IF(W1347=1.65,1.35,IF(W1347=1.7,1.35,IF(W1347=1.75,1.4,IF(W1347=1.8,1.45,IF(W1347=1.8,1.5,IF(W1347=1.85,1.5,IF(W1347=1.9,1.55,IF(W1347=1.95,1.6,IF(W1347=2,1.6,IF(W1347&lt;1.5,1.25,1.65)))))))))))))</f>
        <v>1.3</v>
      </c>
      <c r="Y1347" s="13"/>
      <c r="Z1347" s="7">
        <f t="shared" si="246"/>
        <v>10</v>
      </c>
      <c r="AA1347">
        <f t="shared" si="247"/>
        <v>5</v>
      </c>
      <c r="AB1347">
        <f t="shared" si="248"/>
        <v>5</v>
      </c>
      <c r="AC1347">
        <f t="shared" si="249"/>
        <v>10</v>
      </c>
      <c r="AD1347" s="7">
        <f t="shared" si="250"/>
        <v>80</v>
      </c>
      <c r="AE1347" s="7" t="str">
        <f t="shared" si="251"/>
        <v>HT Under 1.5 Goals</v>
      </c>
      <c r="AF1347" s="14"/>
      <c r="AG1347" s="14" t="str">
        <f t="shared" si="252"/>
        <v>HT Under 1.5 Goals</v>
      </c>
      <c r="AH1347" s="14" t="str">
        <f t="shared" si="253"/>
        <v>WON</v>
      </c>
      <c r="AI1347" s="14"/>
      <c r="AJ1347" s="14" t="str">
        <f t="shared" ref="AJ1347:AJ1410" si="256">IF(AE1347=AG1347,"WON",IF(O1347="0-1","WON",IF(O1347="1-0","WON",IF(O1347="?","?","LOST"))))</f>
        <v>WON</v>
      </c>
      <c r="AL1347" s="7" t="str">
        <f t="shared" si="254"/>
        <v>…</v>
      </c>
      <c r="AM1347" s="21">
        <f t="shared" ref="AM1347:AM1410" si="257">40+(IF(J1347&lt;50,0,J1347/3.2)+(IF(M1347="X",5,IF(M1347="2",2,0)))+(IF(N1347&gt;15,0,15-N1347))+(IF(U1347&lt;50,0,U1347/5)))</f>
        <v>74.6875</v>
      </c>
    </row>
    <row r="1348" spans="3:39">
      <c r="D1348" s="10" t="s">
        <v>243</v>
      </c>
      <c r="E1348" s="6" t="s">
        <v>135</v>
      </c>
      <c r="F1348" s="10" t="s">
        <v>1364</v>
      </c>
      <c r="G1348" s="7" t="s">
        <v>4</v>
      </c>
      <c r="H1348" s="10" t="s">
        <v>1365</v>
      </c>
      <c r="I1348" s="7">
        <v>35</v>
      </c>
      <c r="J1348" s="7">
        <v>47</v>
      </c>
      <c r="K1348" s="7">
        <v>19</v>
      </c>
      <c r="L1348" s="7" t="s">
        <v>16</v>
      </c>
      <c r="M1348" s="7">
        <v>1</v>
      </c>
      <c r="N1348" s="7">
        <v>16</v>
      </c>
      <c r="O1348" s="6" t="s">
        <v>47</v>
      </c>
      <c r="P1348" s="6" t="s">
        <v>96</v>
      </c>
      <c r="Q1348" s="7">
        <v>47</v>
      </c>
      <c r="R1348" s="7" t="b">
        <v>1</v>
      </c>
      <c r="S1348" s="7" t="s">
        <v>19</v>
      </c>
      <c r="T1348" s="7" t="s">
        <v>19</v>
      </c>
      <c r="U1348" s="11">
        <v>52</v>
      </c>
      <c r="V1348" s="11" t="s">
        <v>48</v>
      </c>
      <c r="W1348" s="12">
        <v>1.55</v>
      </c>
      <c r="X1348" s="12">
        <f t="shared" si="255"/>
        <v>1.3</v>
      </c>
      <c r="Y1348" s="13"/>
      <c r="Z1348" s="7">
        <f t="shared" ref="Z1348:Z1411" si="258">IF(J1348&gt;52,10,0)</f>
        <v>0</v>
      </c>
      <c r="AA1348">
        <f t="shared" ref="AA1348:AA1411" si="259">IF(N1348&gt;15,0,IF(N1348&lt;8,10,5))</f>
        <v>0</v>
      </c>
      <c r="AB1348">
        <f t="shared" ref="AB1348:AB1411" si="260">IF(U1348&gt;60,10,IF(U1348&lt;49,0,5))</f>
        <v>5</v>
      </c>
      <c r="AC1348">
        <f t="shared" ref="AC1348:AC1411" si="261">IF(V1348="Y",10,IF(V1348="C",5,0))</f>
        <v>0</v>
      </c>
      <c r="AD1348" s="7">
        <f t="shared" ref="AD1348:AD1411" si="262">SUM(Z1348:AC1348)+50</f>
        <v>55</v>
      </c>
      <c r="AE1348" s="7" t="str">
        <f t="shared" ref="AE1348:AE1411" si="263">IF(AD1348&lt;56,"HT Over 0.5 Goals","HT Under 1.5 Goals")</f>
        <v>HT Over 0.5 Goals</v>
      </c>
      <c r="AF1348" s="14"/>
      <c r="AG1348" s="14" t="str">
        <f t="shared" ref="AG1348:AG1411" si="264">IF(O1348="1-0","HT Under 1.5 Goals",IF(O1348="0-0","HT Under 1.5 Goals",IF(O1348="0-1","HT Under 1.5 Goals","HT Over 0.5 Goals")))</f>
        <v>HT Under 1.5 Goals</v>
      </c>
      <c r="AH1348" s="14" t="str">
        <f t="shared" ref="AH1348:AH1411" si="265">IF(O1348="?",O1348,AJ1348)</f>
        <v>WON</v>
      </c>
      <c r="AI1348" s="14"/>
      <c r="AJ1348" s="14" t="str">
        <f t="shared" si="256"/>
        <v>WON</v>
      </c>
      <c r="AL1348" s="7" t="str">
        <f t="shared" ref="AL1348:AL1411" si="266">IF(AND(C1348="OK",J1348&gt;52,N1348&lt;11,W1348&lt;1.66),"Prime","…")</f>
        <v>…</v>
      </c>
      <c r="AM1348" s="21">
        <f t="shared" si="257"/>
        <v>50.4</v>
      </c>
    </row>
    <row r="1349" spans="3:39">
      <c r="C1349" t="s">
        <v>11</v>
      </c>
      <c r="D1349" s="10" t="s">
        <v>97</v>
      </c>
      <c r="E1349" s="6" t="s">
        <v>135</v>
      </c>
      <c r="F1349" s="10" t="s">
        <v>610</v>
      </c>
      <c r="G1349" s="7" t="s">
        <v>4</v>
      </c>
      <c r="H1349" s="10" t="s">
        <v>901</v>
      </c>
      <c r="I1349" s="7">
        <v>36</v>
      </c>
      <c r="J1349" s="7">
        <v>44</v>
      </c>
      <c r="K1349" s="7">
        <v>20</v>
      </c>
      <c r="L1349" s="7" t="s">
        <v>16</v>
      </c>
      <c r="M1349" s="7">
        <v>1</v>
      </c>
      <c r="N1349" s="7">
        <v>16</v>
      </c>
      <c r="O1349" s="6" t="s">
        <v>47</v>
      </c>
      <c r="P1349" s="6" t="s">
        <v>96</v>
      </c>
      <c r="Q1349" s="7">
        <v>44</v>
      </c>
      <c r="R1349" s="7" t="b">
        <v>1</v>
      </c>
      <c r="S1349" s="7" t="s">
        <v>19</v>
      </c>
      <c r="T1349" s="7" t="s">
        <v>19</v>
      </c>
      <c r="U1349" s="11">
        <v>41</v>
      </c>
      <c r="V1349" s="11" t="s">
        <v>48</v>
      </c>
      <c r="W1349" s="12">
        <v>1.6</v>
      </c>
      <c r="X1349" s="12">
        <f t="shared" si="255"/>
        <v>1.3</v>
      </c>
      <c r="Y1349" s="13"/>
      <c r="Z1349" s="7">
        <f t="shared" si="258"/>
        <v>0</v>
      </c>
      <c r="AA1349">
        <f t="shared" si="259"/>
        <v>0</v>
      </c>
      <c r="AB1349">
        <f t="shared" si="260"/>
        <v>0</v>
      </c>
      <c r="AC1349">
        <f t="shared" si="261"/>
        <v>0</v>
      </c>
      <c r="AD1349" s="7">
        <f t="shared" si="262"/>
        <v>50</v>
      </c>
      <c r="AE1349" s="7" t="str">
        <f t="shared" si="263"/>
        <v>HT Over 0.5 Goals</v>
      </c>
      <c r="AF1349" s="14"/>
      <c r="AG1349" s="14" t="str">
        <f t="shared" si="264"/>
        <v>HT Under 1.5 Goals</v>
      </c>
      <c r="AH1349" s="14" t="str">
        <f t="shared" si="265"/>
        <v>WON</v>
      </c>
      <c r="AI1349" s="14"/>
      <c r="AJ1349" s="14" t="str">
        <f t="shared" si="256"/>
        <v>WON</v>
      </c>
      <c r="AL1349" s="7" t="str">
        <f t="shared" si="266"/>
        <v>…</v>
      </c>
      <c r="AM1349" s="21">
        <f t="shared" si="257"/>
        <v>40</v>
      </c>
    </row>
    <row r="1350" spans="3:39">
      <c r="C1350" t="s">
        <v>11</v>
      </c>
      <c r="D1350" s="10" t="s">
        <v>97</v>
      </c>
      <c r="E1350" s="6" t="s">
        <v>135</v>
      </c>
      <c r="F1350" s="10" t="s">
        <v>1366</v>
      </c>
      <c r="G1350" s="7" t="s">
        <v>4</v>
      </c>
      <c r="H1350" s="10" t="s">
        <v>1054</v>
      </c>
      <c r="I1350" s="7">
        <v>20</v>
      </c>
      <c r="J1350" s="7">
        <v>45</v>
      </c>
      <c r="K1350" s="7">
        <v>36</v>
      </c>
      <c r="L1350" s="7" t="s">
        <v>16</v>
      </c>
      <c r="M1350" s="7">
        <v>2</v>
      </c>
      <c r="N1350" s="7">
        <v>16</v>
      </c>
      <c r="O1350" s="6" t="s">
        <v>24</v>
      </c>
      <c r="P1350" s="6" t="s">
        <v>47</v>
      </c>
      <c r="Q1350" s="7">
        <v>45</v>
      </c>
      <c r="R1350" s="7" t="b">
        <v>1</v>
      </c>
      <c r="S1350" s="7" t="s">
        <v>19</v>
      </c>
      <c r="T1350" s="7" t="s">
        <v>19</v>
      </c>
      <c r="U1350" s="11">
        <v>64</v>
      </c>
      <c r="V1350" s="11" t="s">
        <v>20</v>
      </c>
      <c r="W1350" s="12">
        <v>1.6</v>
      </c>
      <c r="X1350" s="12">
        <f t="shared" si="255"/>
        <v>1.3</v>
      </c>
      <c r="Y1350" s="13"/>
      <c r="Z1350" s="7">
        <f t="shared" si="258"/>
        <v>0</v>
      </c>
      <c r="AA1350">
        <f t="shared" si="259"/>
        <v>0</v>
      </c>
      <c r="AB1350">
        <f t="shared" si="260"/>
        <v>10</v>
      </c>
      <c r="AC1350">
        <f t="shared" si="261"/>
        <v>10</v>
      </c>
      <c r="AD1350" s="7">
        <f t="shared" si="262"/>
        <v>70</v>
      </c>
      <c r="AE1350" s="7" t="str">
        <f t="shared" si="263"/>
        <v>HT Under 1.5 Goals</v>
      </c>
      <c r="AF1350" s="14"/>
      <c r="AG1350" s="14" t="str">
        <f t="shared" si="264"/>
        <v>HT Under 1.5 Goals</v>
      </c>
      <c r="AH1350" s="14" t="str">
        <f t="shared" si="265"/>
        <v>WON</v>
      </c>
      <c r="AI1350" s="14"/>
      <c r="AJ1350" s="14" t="str">
        <f t="shared" si="256"/>
        <v>WON</v>
      </c>
      <c r="AL1350" s="7" t="str">
        <f t="shared" si="266"/>
        <v>…</v>
      </c>
      <c r="AM1350" s="21">
        <f t="shared" si="257"/>
        <v>52.8</v>
      </c>
    </row>
    <row r="1351" spans="3:39">
      <c r="D1351" s="10" t="s">
        <v>1219</v>
      </c>
      <c r="E1351" s="6" t="s">
        <v>135</v>
      </c>
      <c r="F1351" s="10" t="s">
        <v>1367</v>
      </c>
      <c r="G1351" s="7" t="s">
        <v>4</v>
      </c>
      <c r="H1351" s="10" t="s">
        <v>1221</v>
      </c>
      <c r="I1351" s="7">
        <v>28</v>
      </c>
      <c r="J1351" s="7">
        <v>46</v>
      </c>
      <c r="K1351" s="7">
        <v>26</v>
      </c>
      <c r="L1351" s="7" t="s">
        <v>16</v>
      </c>
      <c r="M1351" s="7" t="s">
        <v>16</v>
      </c>
      <c r="N1351" s="7">
        <v>2</v>
      </c>
      <c r="O1351" s="6" t="s">
        <v>47</v>
      </c>
      <c r="P1351" s="6" t="s">
        <v>298</v>
      </c>
      <c r="Q1351" s="7">
        <v>46</v>
      </c>
      <c r="R1351" s="7" t="b">
        <v>1</v>
      </c>
      <c r="S1351" s="7" t="b">
        <v>1</v>
      </c>
      <c r="T1351" s="7" t="b">
        <v>1</v>
      </c>
      <c r="U1351" s="11">
        <v>40</v>
      </c>
      <c r="V1351" s="11" t="s">
        <v>42</v>
      </c>
      <c r="W1351" s="12">
        <v>1.65</v>
      </c>
      <c r="X1351" s="12">
        <f t="shared" si="255"/>
        <v>1.35</v>
      </c>
      <c r="Y1351" s="13"/>
      <c r="Z1351" s="7">
        <f t="shared" si="258"/>
        <v>0</v>
      </c>
      <c r="AA1351">
        <f t="shared" si="259"/>
        <v>10</v>
      </c>
      <c r="AB1351">
        <f t="shared" si="260"/>
        <v>0</v>
      </c>
      <c r="AC1351">
        <f t="shared" si="261"/>
        <v>5</v>
      </c>
      <c r="AD1351" s="7">
        <f t="shared" si="262"/>
        <v>65</v>
      </c>
      <c r="AE1351" s="7" t="str">
        <f t="shared" si="263"/>
        <v>HT Under 1.5 Goals</v>
      </c>
      <c r="AF1351" s="14"/>
      <c r="AG1351" s="14" t="str">
        <f t="shared" si="264"/>
        <v>HT Under 1.5 Goals</v>
      </c>
      <c r="AH1351" s="14" t="str">
        <f t="shared" si="265"/>
        <v>WON</v>
      </c>
      <c r="AI1351" s="14"/>
      <c r="AJ1351" s="14" t="str">
        <f t="shared" si="256"/>
        <v>WON</v>
      </c>
      <c r="AL1351" s="7" t="str">
        <f t="shared" si="266"/>
        <v>…</v>
      </c>
      <c r="AM1351" s="21">
        <f t="shared" si="257"/>
        <v>58</v>
      </c>
    </row>
    <row r="1352" spans="3:39">
      <c r="D1352" s="10" t="s">
        <v>227</v>
      </c>
      <c r="E1352" s="6" t="s">
        <v>135</v>
      </c>
      <c r="F1352" s="10" t="s">
        <v>1260</v>
      </c>
      <c r="G1352" s="7" t="s">
        <v>4</v>
      </c>
      <c r="H1352" s="10" t="s">
        <v>1262</v>
      </c>
      <c r="I1352" s="7">
        <v>46</v>
      </c>
      <c r="J1352" s="7">
        <v>44</v>
      </c>
      <c r="K1352" s="7">
        <v>10</v>
      </c>
      <c r="L1352" s="7">
        <v>1</v>
      </c>
      <c r="M1352" s="7">
        <v>1</v>
      </c>
      <c r="N1352" s="7">
        <v>36</v>
      </c>
      <c r="O1352" s="6" t="s">
        <v>17</v>
      </c>
      <c r="P1352" s="6" t="s">
        <v>301</v>
      </c>
      <c r="Q1352" s="7">
        <v>44</v>
      </c>
      <c r="R1352" s="7" t="b">
        <v>0</v>
      </c>
      <c r="S1352" s="7" t="s">
        <v>19</v>
      </c>
      <c r="T1352" s="7" t="s">
        <v>19</v>
      </c>
      <c r="U1352" s="11">
        <v>45</v>
      </c>
      <c r="V1352" s="11" t="s">
        <v>48</v>
      </c>
      <c r="W1352" s="12">
        <v>1.65</v>
      </c>
      <c r="X1352" s="12">
        <f t="shared" si="255"/>
        <v>1.35</v>
      </c>
      <c r="Y1352" s="13"/>
      <c r="Z1352" s="7">
        <f t="shared" si="258"/>
        <v>0</v>
      </c>
      <c r="AA1352">
        <f t="shared" si="259"/>
        <v>0</v>
      </c>
      <c r="AB1352">
        <f t="shared" si="260"/>
        <v>0</v>
      </c>
      <c r="AC1352">
        <f t="shared" si="261"/>
        <v>0</v>
      </c>
      <c r="AD1352" s="7">
        <f t="shared" si="262"/>
        <v>50</v>
      </c>
      <c r="AE1352" s="7" t="str">
        <f t="shared" si="263"/>
        <v>HT Over 0.5 Goals</v>
      </c>
      <c r="AF1352" s="14"/>
      <c r="AG1352" s="14" t="str">
        <f t="shared" si="264"/>
        <v>HT Over 0.5 Goals</v>
      </c>
      <c r="AH1352" s="14" t="str">
        <f t="shared" si="265"/>
        <v>WON</v>
      </c>
      <c r="AI1352" s="14"/>
      <c r="AJ1352" s="14" t="str">
        <f t="shared" si="256"/>
        <v>WON</v>
      </c>
      <c r="AL1352" s="7" t="str">
        <f t="shared" si="266"/>
        <v>…</v>
      </c>
      <c r="AM1352" s="21">
        <f t="shared" si="257"/>
        <v>40</v>
      </c>
    </row>
    <row r="1353" spans="3:39">
      <c r="D1353" s="10" t="s">
        <v>227</v>
      </c>
      <c r="E1353" s="6" t="s">
        <v>135</v>
      </c>
      <c r="F1353" s="10" t="s">
        <v>1259</v>
      </c>
      <c r="G1353" s="7" t="s">
        <v>4</v>
      </c>
      <c r="H1353" s="10" t="s">
        <v>1133</v>
      </c>
      <c r="I1353" s="7">
        <v>17</v>
      </c>
      <c r="J1353" s="7">
        <v>50</v>
      </c>
      <c r="K1353" s="7">
        <v>33</v>
      </c>
      <c r="L1353" s="7" t="s">
        <v>16</v>
      </c>
      <c r="M1353" s="7" t="s">
        <v>16</v>
      </c>
      <c r="N1353" s="7">
        <v>16</v>
      </c>
      <c r="O1353" s="6" t="s">
        <v>24</v>
      </c>
      <c r="P1353" s="6" t="s">
        <v>69</v>
      </c>
      <c r="Q1353" s="7">
        <v>50</v>
      </c>
      <c r="R1353" s="7" t="b">
        <v>1</v>
      </c>
      <c r="S1353" s="7" t="b">
        <v>1</v>
      </c>
      <c r="T1353" s="7" t="s">
        <v>19</v>
      </c>
      <c r="U1353" s="11">
        <v>42</v>
      </c>
      <c r="V1353" s="11" t="s">
        <v>48</v>
      </c>
      <c r="W1353" s="12">
        <v>1.6</v>
      </c>
      <c r="X1353" s="12">
        <f t="shared" si="255"/>
        <v>1.3</v>
      </c>
      <c r="Y1353" s="13"/>
      <c r="Z1353" s="7">
        <f t="shared" si="258"/>
        <v>0</v>
      </c>
      <c r="AA1353">
        <f t="shared" si="259"/>
        <v>0</v>
      </c>
      <c r="AB1353">
        <f t="shared" si="260"/>
        <v>0</v>
      </c>
      <c r="AC1353">
        <f t="shared" si="261"/>
        <v>0</v>
      </c>
      <c r="AD1353" s="7">
        <f t="shared" si="262"/>
        <v>50</v>
      </c>
      <c r="AE1353" s="7" t="str">
        <f t="shared" si="263"/>
        <v>HT Over 0.5 Goals</v>
      </c>
      <c r="AF1353" s="14"/>
      <c r="AG1353" s="14" t="str">
        <f t="shared" si="264"/>
        <v>HT Under 1.5 Goals</v>
      </c>
      <c r="AH1353" s="14" t="str">
        <f t="shared" si="265"/>
        <v>LOST</v>
      </c>
      <c r="AI1353" s="14"/>
      <c r="AJ1353" s="14" t="str">
        <f t="shared" si="256"/>
        <v>LOST</v>
      </c>
      <c r="AL1353" s="7" t="str">
        <f t="shared" si="266"/>
        <v>…</v>
      </c>
      <c r="AM1353" s="21">
        <f t="shared" si="257"/>
        <v>60.625</v>
      </c>
    </row>
    <row r="1354" spans="3:39">
      <c r="D1354" s="10" t="s">
        <v>146</v>
      </c>
      <c r="E1354" s="6" t="s">
        <v>143</v>
      </c>
      <c r="F1354" s="10" t="s">
        <v>598</v>
      </c>
      <c r="G1354" s="7" t="s">
        <v>4</v>
      </c>
      <c r="H1354" s="10" t="s">
        <v>597</v>
      </c>
      <c r="I1354" s="7">
        <v>31</v>
      </c>
      <c r="J1354" s="7">
        <v>53</v>
      </c>
      <c r="K1354" s="7">
        <v>16</v>
      </c>
      <c r="L1354" s="7" t="s">
        <v>16</v>
      </c>
      <c r="M1354" s="7">
        <v>2</v>
      </c>
      <c r="N1354" s="7">
        <v>15</v>
      </c>
      <c r="O1354" s="6" t="s">
        <v>120</v>
      </c>
      <c r="P1354" s="6" t="s">
        <v>69</v>
      </c>
      <c r="Q1354" s="7" t="b">
        <v>1</v>
      </c>
      <c r="R1354" s="7" t="b">
        <v>1</v>
      </c>
      <c r="S1354" s="7" t="s">
        <v>19</v>
      </c>
      <c r="T1354" s="7" t="s">
        <v>19</v>
      </c>
      <c r="U1354" s="11">
        <v>54</v>
      </c>
      <c r="V1354" s="11" t="s">
        <v>48</v>
      </c>
      <c r="W1354" s="12">
        <v>1.55</v>
      </c>
      <c r="X1354" s="12">
        <f t="shared" si="255"/>
        <v>1.3</v>
      </c>
      <c r="Y1354" s="13"/>
      <c r="Z1354" s="7">
        <f t="shared" si="258"/>
        <v>10</v>
      </c>
      <c r="AA1354">
        <f t="shared" si="259"/>
        <v>5</v>
      </c>
      <c r="AB1354">
        <f t="shared" si="260"/>
        <v>5</v>
      </c>
      <c r="AC1354">
        <f t="shared" si="261"/>
        <v>0</v>
      </c>
      <c r="AD1354" s="7">
        <f t="shared" si="262"/>
        <v>70</v>
      </c>
      <c r="AE1354" s="7" t="str">
        <f t="shared" si="263"/>
        <v>HT Under 1.5 Goals</v>
      </c>
      <c r="AF1354" s="14"/>
      <c r="AG1354" s="14" t="str">
        <f t="shared" si="264"/>
        <v>HT Under 1.5 Goals</v>
      </c>
      <c r="AH1354" s="14" t="str">
        <f t="shared" si="265"/>
        <v>WON</v>
      </c>
      <c r="AI1354" s="14"/>
      <c r="AJ1354" s="14" t="str">
        <f t="shared" si="256"/>
        <v>WON</v>
      </c>
      <c r="AL1354" s="7" t="str">
        <f t="shared" si="266"/>
        <v>…</v>
      </c>
      <c r="AM1354" s="21">
        <f t="shared" si="257"/>
        <v>67.362499999999997</v>
      </c>
    </row>
    <row r="1355" spans="3:39">
      <c r="D1355" s="10" t="s">
        <v>846</v>
      </c>
      <c r="E1355" s="6" t="s">
        <v>152</v>
      </c>
      <c r="F1355" s="10" t="s">
        <v>1029</v>
      </c>
      <c r="G1355" s="7" t="s">
        <v>4</v>
      </c>
      <c r="H1355" s="10" t="s">
        <v>1368</v>
      </c>
      <c r="I1355" s="7">
        <v>12</v>
      </c>
      <c r="J1355" s="7">
        <v>48</v>
      </c>
      <c r="K1355" s="7">
        <v>40</v>
      </c>
      <c r="L1355" s="7" t="s">
        <v>16</v>
      </c>
      <c r="M1355" s="7">
        <v>2</v>
      </c>
      <c r="N1355" s="7">
        <v>28</v>
      </c>
      <c r="O1355" s="6" t="s">
        <v>69</v>
      </c>
      <c r="P1355" s="6" t="s">
        <v>33</v>
      </c>
      <c r="Q1355" s="7">
        <v>48</v>
      </c>
      <c r="R1355" s="7" t="b">
        <v>1</v>
      </c>
      <c r="S1355" s="7" t="s">
        <v>19</v>
      </c>
      <c r="T1355" s="7" t="s">
        <v>19</v>
      </c>
      <c r="U1355" s="11">
        <v>40</v>
      </c>
      <c r="V1355" s="11" t="s">
        <v>48</v>
      </c>
      <c r="W1355" s="12">
        <v>1.7</v>
      </c>
      <c r="X1355" s="12">
        <f t="shared" si="255"/>
        <v>1.35</v>
      </c>
      <c r="Y1355" s="13"/>
      <c r="Z1355" s="7">
        <f t="shared" si="258"/>
        <v>0</v>
      </c>
      <c r="AA1355">
        <f t="shared" si="259"/>
        <v>0</v>
      </c>
      <c r="AB1355">
        <f t="shared" si="260"/>
        <v>0</v>
      </c>
      <c r="AC1355">
        <f t="shared" si="261"/>
        <v>0</v>
      </c>
      <c r="AD1355" s="7">
        <f t="shared" si="262"/>
        <v>50</v>
      </c>
      <c r="AE1355" s="7" t="str">
        <f t="shared" si="263"/>
        <v>HT Over 0.5 Goals</v>
      </c>
      <c r="AF1355" s="14"/>
      <c r="AG1355" s="14" t="str">
        <f t="shared" si="264"/>
        <v>HT Over 0.5 Goals</v>
      </c>
      <c r="AH1355" s="14" t="str">
        <f t="shared" si="265"/>
        <v>WON</v>
      </c>
      <c r="AI1355" s="14"/>
      <c r="AJ1355" s="14" t="str">
        <f t="shared" si="256"/>
        <v>WON</v>
      </c>
      <c r="AL1355" s="7" t="str">
        <f t="shared" si="266"/>
        <v>…</v>
      </c>
      <c r="AM1355" s="21">
        <f t="shared" si="257"/>
        <v>40</v>
      </c>
    </row>
    <row r="1356" spans="3:39">
      <c r="C1356" t="s">
        <v>11</v>
      </c>
      <c r="D1356" s="10" t="s">
        <v>322</v>
      </c>
      <c r="E1356" s="6" t="s">
        <v>152</v>
      </c>
      <c r="F1356" s="10" t="s">
        <v>601</v>
      </c>
      <c r="G1356" s="7" t="s">
        <v>4</v>
      </c>
      <c r="H1356" s="10" t="s">
        <v>536</v>
      </c>
      <c r="I1356" s="7">
        <v>18</v>
      </c>
      <c r="J1356" s="7">
        <v>51</v>
      </c>
      <c r="K1356" s="7">
        <v>31</v>
      </c>
      <c r="L1356" s="7" t="s">
        <v>16</v>
      </c>
      <c r="M1356" s="7">
        <v>2</v>
      </c>
      <c r="N1356" s="7">
        <v>13</v>
      </c>
      <c r="O1356" s="6" t="s">
        <v>24</v>
      </c>
      <c r="P1356" s="6" t="s">
        <v>61</v>
      </c>
      <c r="Q1356" s="7">
        <v>51</v>
      </c>
      <c r="R1356" s="7" t="b">
        <v>1</v>
      </c>
      <c r="S1356" s="7" t="s">
        <v>19</v>
      </c>
      <c r="T1356" s="7" t="s">
        <v>19</v>
      </c>
      <c r="U1356" s="11">
        <v>41</v>
      </c>
      <c r="V1356" s="11" t="s">
        <v>20</v>
      </c>
      <c r="W1356" s="12">
        <v>1.65</v>
      </c>
      <c r="X1356" s="12">
        <f t="shared" si="255"/>
        <v>1.35</v>
      </c>
      <c r="Y1356" s="13"/>
      <c r="Z1356" s="7">
        <f t="shared" si="258"/>
        <v>0</v>
      </c>
      <c r="AA1356">
        <f t="shared" si="259"/>
        <v>5</v>
      </c>
      <c r="AB1356">
        <f t="shared" si="260"/>
        <v>0</v>
      </c>
      <c r="AC1356">
        <f t="shared" si="261"/>
        <v>10</v>
      </c>
      <c r="AD1356" s="7">
        <f t="shared" si="262"/>
        <v>65</v>
      </c>
      <c r="AE1356" s="7" t="str">
        <f t="shared" si="263"/>
        <v>HT Under 1.5 Goals</v>
      </c>
      <c r="AF1356" s="14"/>
      <c r="AG1356" s="14" t="str">
        <f t="shared" si="264"/>
        <v>HT Under 1.5 Goals</v>
      </c>
      <c r="AH1356" s="14" t="str">
        <f t="shared" si="265"/>
        <v>WON</v>
      </c>
      <c r="AI1356" s="14"/>
      <c r="AJ1356" s="14" t="str">
        <f t="shared" si="256"/>
        <v>WON</v>
      </c>
      <c r="AL1356" s="7" t="str">
        <f t="shared" si="266"/>
        <v>…</v>
      </c>
      <c r="AM1356" s="21">
        <f t="shared" si="257"/>
        <v>57.9375</v>
      </c>
    </row>
    <row r="1357" spans="3:39">
      <c r="D1357" s="10" t="s">
        <v>368</v>
      </c>
      <c r="E1357" s="6" t="s">
        <v>152</v>
      </c>
      <c r="F1357" s="10" t="s">
        <v>862</v>
      </c>
      <c r="G1357" s="7" t="s">
        <v>4</v>
      </c>
      <c r="H1357" s="10" t="s">
        <v>1177</v>
      </c>
      <c r="I1357" s="7">
        <v>26</v>
      </c>
      <c r="J1357" s="7">
        <v>54</v>
      </c>
      <c r="K1357" s="7">
        <v>20</v>
      </c>
      <c r="L1357" s="7" t="s">
        <v>16</v>
      </c>
      <c r="M1357" s="7">
        <v>1</v>
      </c>
      <c r="N1357" s="7">
        <v>6</v>
      </c>
      <c r="O1357" s="6" t="s">
        <v>120</v>
      </c>
      <c r="P1357" s="6" t="s">
        <v>96</v>
      </c>
      <c r="Q1357" s="7" t="b">
        <v>1</v>
      </c>
      <c r="R1357" s="7" t="b">
        <v>1</v>
      </c>
      <c r="S1357" s="7" t="s">
        <v>19</v>
      </c>
      <c r="T1357" s="7" t="b">
        <v>1</v>
      </c>
      <c r="U1357" s="11">
        <v>37</v>
      </c>
      <c r="V1357" s="11" t="s">
        <v>20</v>
      </c>
      <c r="W1357" s="12">
        <v>1.65</v>
      </c>
      <c r="X1357" s="12">
        <f t="shared" si="255"/>
        <v>1.35</v>
      </c>
      <c r="Y1357" s="13"/>
      <c r="Z1357" s="7">
        <f t="shared" si="258"/>
        <v>10</v>
      </c>
      <c r="AA1357">
        <f t="shared" si="259"/>
        <v>10</v>
      </c>
      <c r="AB1357">
        <f t="shared" si="260"/>
        <v>0</v>
      </c>
      <c r="AC1357">
        <f t="shared" si="261"/>
        <v>10</v>
      </c>
      <c r="AD1357" s="7">
        <f t="shared" si="262"/>
        <v>80</v>
      </c>
      <c r="AE1357" s="7" t="str">
        <f t="shared" si="263"/>
        <v>HT Under 1.5 Goals</v>
      </c>
      <c r="AF1357" s="14"/>
      <c r="AG1357" s="14" t="str">
        <f t="shared" si="264"/>
        <v>HT Under 1.5 Goals</v>
      </c>
      <c r="AH1357" s="14" t="str">
        <f t="shared" si="265"/>
        <v>WON</v>
      </c>
      <c r="AI1357" s="14"/>
      <c r="AJ1357" s="14" t="str">
        <f t="shared" si="256"/>
        <v>WON</v>
      </c>
      <c r="AL1357" s="7" t="str">
        <f t="shared" si="266"/>
        <v>…</v>
      </c>
      <c r="AM1357" s="21">
        <f t="shared" si="257"/>
        <v>65.875</v>
      </c>
    </row>
    <row r="1358" spans="3:39">
      <c r="D1358" s="10" t="s">
        <v>1306</v>
      </c>
      <c r="E1358" s="6" t="s">
        <v>152</v>
      </c>
      <c r="F1358" s="10" t="s">
        <v>1369</v>
      </c>
      <c r="G1358" s="7" t="s">
        <v>4</v>
      </c>
      <c r="H1358" s="10" t="s">
        <v>1370</v>
      </c>
      <c r="I1358" s="7">
        <v>16</v>
      </c>
      <c r="J1358" s="7">
        <v>48</v>
      </c>
      <c r="K1358" s="7">
        <v>36</v>
      </c>
      <c r="L1358" s="7" t="s">
        <v>16</v>
      </c>
      <c r="M1358" s="7" t="s">
        <v>16</v>
      </c>
      <c r="N1358" s="7">
        <v>20</v>
      </c>
      <c r="O1358" s="6" t="s">
        <v>47</v>
      </c>
      <c r="P1358" s="6" t="s">
        <v>303</v>
      </c>
      <c r="Q1358" s="7">
        <v>48</v>
      </c>
      <c r="R1358" s="7" t="b">
        <v>1</v>
      </c>
      <c r="S1358" s="7" t="b">
        <v>1</v>
      </c>
      <c r="T1358" s="7" t="s">
        <v>19</v>
      </c>
      <c r="U1358" s="11">
        <v>39</v>
      </c>
      <c r="V1358" s="11" t="s">
        <v>48</v>
      </c>
      <c r="W1358" s="12">
        <v>1.7</v>
      </c>
      <c r="X1358" s="12">
        <f t="shared" si="255"/>
        <v>1.35</v>
      </c>
      <c r="Y1358" s="13"/>
      <c r="Z1358" s="7">
        <f t="shared" si="258"/>
        <v>0</v>
      </c>
      <c r="AA1358">
        <f t="shared" si="259"/>
        <v>0</v>
      </c>
      <c r="AB1358">
        <f t="shared" si="260"/>
        <v>0</v>
      </c>
      <c r="AC1358">
        <f t="shared" si="261"/>
        <v>0</v>
      </c>
      <c r="AD1358" s="7">
        <f t="shared" si="262"/>
        <v>50</v>
      </c>
      <c r="AE1358" s="7" t="str">
        <f t="shared" si="263"/>
        <v>HT Over 0.5 Goals</v>
      </c>
      <c r="AF1358" s="14"/>
      <c r="AG1358" s="14" t="str">
        <f t="shared" si="264"/>
        <v>HT Under 1.5 Goals</v>
      </c>
      <c r="AH1358" s="14" t="str">
        <f t="shared" si="265"/>
        <v>WON</v>
      </c>
      <c r="AI1358" s="14"/>
      <c r="AJ1358" s="14" t="str">
        <f t="shared" si="256"/>
        <v>WON</v>
      </c>
      <c r="AL1358" s="7" t="str">
        <f t="shared" si="266"/>
        <v>…</v>
      </c>
      <c r="AM1358" s="21">
        <f t="shared" si="257"/>
        <v>45</v>
      </c>
    </row>
    <row r="1359" spans="3:39">
      <c r="D1359" s="10" t="s">
        <v>409</v>
      </c>
      <c r="E1359" s="6" t="s">
        <v>152</v>
      </c>
      <c r="F1359" s="10" t="s">
        <v>411</v>
      </c>
      <c r="G1359" s="7" t="s">
        <v>4</v>
      </c>
      <c r="H1359" s="10" t="s">
        <v>588</v>
      </c>
      <c r="I1359" s="7">
        <v>18</v>
      </c>
      <c r="J1359" s="7">
        <v>57</v>
      </c>
      <c r="K1359" s="7">
        <v>25</v>
      </c>
      <c r="L1359" s="7" t="s">
        <v>16</v>
      </c>
      <c r="M1359" s="7" t="s">
        <v>16</v>
      </c>
      <c r="N1359" s="7">
        <v>7</v>
      </c>
      <c r="O1359" s="6" t="s">
        <v>24</v>
      </c>
      <c r="P1359" s="6" t="s">
        <v>69</v>
      </c>
      <c r="Q1359" s="7" t="b">
        <v>1</v>
      </c>
      <c r="R1359" s="7" t="b">
        <v>1</v>
      </c>
      <c r="S1359" s="7" t="b">
        <v>1</v>
      </c>
      <c r="T1359" s="7" t="s">
        <v>19</v>
      </c>
      <c r="U1359" s="11">
        <v>85</v>
      </c>
      <c r="V1359" s="11" t="s">
        <v>20</v>
      </c>
      <c r="W1359" s="12">
        <v>1.6</v>
      </c>
      <c r="X1359" s="12">
        <f t="shared" si="255"/>
        <v>1.3</v>
      </c>
      <c r="Y1359" s="13"/>
      <c r="Z1359" s="7">
        <f t="shared" si="258"/>
        <v>10</v>
      </c>
      <c r="AA1359">
        <f t="shared" si="259"/>
        <v>10</v>
      </c>
      <c r="AB1359">
        <f t="shared" si="260"/>
        <v>10</v>
      </c>
      <c r="AC1359">
        <f t="shared" si="261"/>
        <v>10</v>
      </c>
      <c r="AD1359" s="7">
        <f t="shared" si="262"/>
        <v>90</v>
      </c>
      <c r="AE1359" s="7" t="str">
        <f t="shared" si="263"/>
        <v>HT Under 1.5 Goals</v>
      </c>
      <c r="AF1359" s="14"/>
      <c r="AG1359" s="14" t="str">
        <f t="shared" si="264"/>
        <v>HT Under 1.5 Goals</v>
      </c>
      <c r="AH1359" s="14" t="str">
        <f t="shared" si="265"/>
        <v>WON</v>
      </c>
      <c r="AI1359" s="14"/>
      <c r="AJ1359" s="14" t="str">
        <f t="shared" si="256"/>
        <v>WON</v>
      </c>
      <c r="AL1359" s="7" t="str">
        <f t="shared" si="266"/>
        <v>…</v>
      </c>
      <c r="AM1359" s="21">
        <f t="shared" si="257"/>
        <v>87.8125</v>
      </c>
    </row>
    <row r="1360" spans="3:39">
      <c r="C1360" t="s">
        <v>11</v>
      </c>
      <c r="D1360" s="10" t="s">
        <v>97</v>
      </c>
      <c r="E1360" s="6" t="s">
        <v>164</v>
      </c>
      <c r="F1360" s="10" t="s">
        <v>919</v>
      </c>
      <c r="G1360" s="7" t="s">
        <v>4</v>
      </c>
      <c r="H1360" s="10" t="s">
        <v>530</v>
      </c>
      <c r="I1360" s="7">
        <v>32</v>
      </c>
      <c r="J1360" s="7">
        <v>43</v>
      </c>
      <c r="K1360" s="7">
        <v>25</v>
      </c>
      <c r="L1360" s="7" t="s">
        <v>16</v>
      </c>
      <c r="M1360" s="7" t="s">
        <v>16</v>
      </c>
      <c r="N1360" s="7">
        <v>7</v>
      </c>
      <c r="O1360" s="6" t="s">
        <v>47</v>
      </c>
      <c r="P1360" s="6" t="s">
        <v>75</v>
      </c>
      <c r="Q1360" s="7">
        <v>43</v>
      </c>
      <c r="R1360" s="7" t="b">
        <v>1</v>
      </c>
      <c r="S1360" s="7" t="b">
        <v>1</v>
      </c>
      <c r="T1360" s="7" t="s">
        <v>19</v>
      </c>
      <c r="U1360" s="11">
        <v>61</v>
      </c>
      <c r="V1360" s="11" t="s">
        <v>48</v>
      </c>
      <c r="W1360" s="12">
        <v>1.7</v>
      </c>
      <c r="X1360" s="12">
        <f t="shared" si="255"/>
        <v>1.35</v>
      </c>
      <c r="Y1360" s="13"/>
      <c r="Z1360" s="7">
        <f t="shared" si="258"/>
        <v>0</v>
      </c>
      <c r="AA1360">
        <f t="shared" si="259"/>
        <v>10</v>
      </c>
      <c r="AB1360">
        <f t="shared" si="260"/>
        <v>10</v>
      </c>
      <c r="AC1360">
        <f t="shared" si="261"/>
        <v>0</v>
      </c>
      <c r="AD1360" s="7">
        <f t="shared" si="262"/>
        <v>70</v>
      </c>
      <c r="AE1360" s="7" t="str">
        <f t="shared" si="263"/>
        <v>HT Under 1.5 Goals</v>
      </c>
      <c r="AF1360" s="14"/>
      <c r="AG1360" s="14" t="str">
        <f t="shared" si="264"/>
        <v>HT Under 1.5 Goals</v>
      </c>
      <c r="AH1360" s="14" t="str">
        <f t="shared" si="265"/>
        <v>WON</v>
      </c>
      <c r="AI1360" s="14"/>
      <c r="AJ1360" s="14" t="str">
        <f t="shared" si="256"/>
        <v>WON</v>
      </c>
      <c r="AL1360" s="7" t="str">
        <f t="shared" si="266"/>
        <v>…</v>
      </c>
      <c r="AM1360" s="21">
        <f t="shared" si="257"/>
        <v>65.2</v>
      </c>
    </row>
    <row r="1361" spans="3:39">
      <c r="C1361" t="s">
        <v>11</v>
      </c>
      <c r="D1361" s="10" t="s">
        <v>159</v>
      </c>
      <c r="E1361" s="6" t="s">
        <v>872</v>
      </c>
      <c r="F1361" s="10" t="s">
        <v>171</v>
      </c>
      <c r="G1361" s="7" t="s">
        <v>4</v>
      </c>
      <c r="H1361" s="10" t="s">
        <v>730</v>
      </c>
      <c r="I1361" s="7">
        <v>21</v>
      </c>
      <c r="J1361" s="7">
        <v>63</v>
      </c>
      <c r="K1361" s="7">
        <v>15</v>
      </c>
      <c r="L1361" s="7" t="s">
        <v>16</v>
      </c>
      <c r="M1361" s="7">
        <v>1</v>
      </c>
      <c r="N1361" s="7">
        <v>6</v>
      </c>
      <c r="O1361" s="6" t="s">
        <v>120</v>
      </c>
      <c r="P1361" s="6" t="s">
        <v>69</v>
      </c>
      <c r="Q1361" s="7" t="b">
        <v>1</v>
      </c>
      <c r="R1361" s="7" t="b">
        <v>1</v>
      </c>
      <c r="S1361" s="7" t="s">
        <v>19</v>
      </c>
      <c r="T1361" s="7" t="b">
        <v>1</v>
      </c>
      <c r="U1361" s="11">
        <v>49</v>
      </c>
      <c r="V1361" s="11" t="s">
        <v>48</v>
      </c>
      <c r="W1361" s="12">
        <v>1.4</v>
      </c>
      <c r="X1361" s="12">
        <f t="shared" si="255"/>
        <v>1.25</v>
      </c>
      <c r="Y1361" s="13"/>
      <c r="Z1361" s="7">
        <f t="shared" si="258"/>
        <v>10</v>
      </c>
      <c r="AA1361">
        <f t="shared" si="259"/>
        <v>10</v>
      </c>
      <c r="AB1361">
        <f t="shared" si="260"/>
        <v>5</v>
      </c>
      <c r="AC1361">
        <f t="shared" si="261"/>
        <v>0</v>
      </c>
      <c r="AD1361" s="7">
        <f t="shared" si="262"/>
        <v>75</v>
      </c>
      <c r="AE1361" s="7" t="str">
        <f t="shared" si="263"/>
        <v>HT Under 1.5 Goals</v>
      </c>
      <c r="AF1361" s="14"/>
      <c r="AG1361" s="14" t="str">
        <f t="shared" si="264"/>
        <v>HT Under 1.5 Goals</v>
      </c>
      <c r="AH1361" s="14" t="str">
        <f t="shared" si="265"/>
        <v>WON</v>
      </c>
      <c r="AI1361" s="14"/>
      <c r="AJ1361" s="14" t="str">
        <f t="shared" si="256"/>
        <v>WON</v>
      </c>
      <c r="AL1361" s="7" t="str">
        <f t="shared" si="266"/>
        <v>Prime</v>
      </c>
      <c r="AM1361" s="21">
        <f t="shared" si="257"/>
        <v>68.6875</v>
      </c>
    </row>
    <row r="1362" spans="3:39">
      <c r="D1362" s="10" t="s">
        <v>181</v>
      </c>
      <c r="E1362" s="6" t="s">
        <v>167</v>
      </c>
      <c r="F1362" s="10" t="s">
        <v>1371</v>
      </c>
      <c r="G1362" s="7" t="s">
        <v>4</v>
      </c>
      <c r="H1362" s="10" t="s">
        <v>1372</v>
      </c>
      <c r="I1362" s="7">
        <v>15</v>
      </c>
      <c r="J1362" s="7">
        <v>48</v>
      </c>
      <c r="K1362" s="7">
        <v>37</v>
      </c>
      <c r="L1362" s="7" t="s">
        <v>16</v>
      </c>
      <c r="M1362" s="7">
        <v>2</v>
      </c>
      <c r="N1362" s="7">
        <v>22</v>
      </c>
      <c r="O1362" s="6" t="s">
        <v>298</v>
      </c>
      <c r="P1362" s="6" t="s">
        <v>879</v>
      </c>
      <c r="Q1362" s="7">
        <v>48</v>
      </c>
      <c r="R1362" s="7" t="b">
        <v>1</v>
      </c>
      <c r="S1362" s="7" t="s">
        <v>19</v>
      </c>
      <c r="T1362" s="7" t="s">
        <v>19</v>
      </c>
      <c r="U1362" s="11">
        <v>49</v>
      </c>
      <c r="V1362" s="11" t="s">
        <v>48</v>
      </c>
      <c r="W1362" s="12">
        <v>1.65</v>
      </c>
      <c r="X1362" s="12">
        <f t="shared" si="255"/>
        <v>1.35</v>
      </c>
      <c r="Y1362" s="13"/>
      <c r="Z1362" s="7">
        <f t="shared" si="258"/>
        <v>0</v>
      </c>
      <c r="AA1362">
        <f t="shared" si="259"/>
        <v>0</v>
      </c>
      <c r="AB1362">
        <f t="shared" si="260"/>
        <v>5</v>
      </c>
      <c r="AC1362">
        <f t="shared" si="261"/>
        <v>0</v>
      </c>
      <c r="AD1362" s="7">
        <f t="shared" si="262"/>
        <v>55</v>
      </c>
      <c r="AE1362" s="7" t="str">
        <f t="shared" si="263"/>
        <v>HT Over 0.5 Goals</v>
      </c>
      <c r="AF1362" s="14"/>
      <c r="AG1362" s="14" t="str">
        <f t="shared" si="264"/>
        <v>HT Over 0.5 Goals</v>
      </c>
      <c r="AH1362" s="14" t="str">
        <f t="shared" si="265"/>
        <v>WON</v>
      </c>
      <c r="AI1362" s="14"/>
      <c r="AJ1362" s="14" t="str">
        <f t="shared" si="256"/>
        <v>WON</v>
      </c>
      <c r="AL1362" s="7" t="str">
        <f t="shared" si="266"/>
        <v>…</v>
      </c>
      <c r="AM1362" s="21">
        <f t="shared" si="257"/>
        <v>40</v>
      </c>
    </row>
    <row r="1363" spans="3:39">
      <c r="C1363" t="s">
        <v>11</v>
      </c>
      <c r="D1363" s="10" t="s">
        <v>282</v>
      </c>
      <c r="E1363" s="6" t="s">
        <v>874</v>
      </c>
      <c r="F1363" s="10" t="s">
        <v>628</v>
      </c>
      <c r="G1363" s="7" t="s">
        <v>4</v>
      </c>
      <c r="H1363" s="10" t="s">
        <v>1373</v>
      </c>
      <c r="I1363" s="7">
        <v>20</v>
      </c>
      <c r="J1363" s="7">
        <v>48</v>
      </c>
      <c r="K1363" s="7">
        <v>32</v>
      </c>
      <c r="L1363" s="7" t="s">
        <v>16</v>
      </c>
      <c r="M1363" s="7">
        <v>2</v>
      </c>
      <c r="N1363" s="7">
        <v>12</v>
      </c>
      <c r="O1363" s="6" t="s">
        <v>24</v>
      </c>
      <c r="P1363" s="6" t="s">
        <v>61</v>
      </c>
      <c r="Q1363" s="7">
        <v>48</v>
      </c>
      <c r="R1363" s="7" t="b">
        <v>1</v>
      </c>
      <c r="S1363" s="7" t="s">
        <v>19</v>
      </c>
      <c r="T1363" s="7" t="s">
        <v>19</v>
      </c>
      <c r="U1363" s="11">
        <v>45</v>
      </c>
      <c r="V1363" s="11" t="s">
        <v>48</v>
      </c>
      <c r="W1363" s="12">
        <v>1.4</v>
      </c>
      <c r="X1363" s="12">
        <f t="shared" si="255"/>
        <v>1.25</v>
      </c>
      <c r="Y1363" s="13"/>
      <c r="Z1363" s="7">
        <f t="shared" si="258"/>
        <v>0</v>
      </c>
      <c r="AA1363">
        <f t="shared" si="259"/>
        <v>5</v>
      </c>
      <c r="AB1363">
        <f t="shared" si="260"/>
        <v>0</v>
      </c>
      <c r="AC1363">
        <f t="shared" si="261"/>
        <v>0</v>
      </c>
      <c r="AD1363" s="7">
        <f t="shared" si="262"/>
        <v>55</v>
      </c>
      <c r="AE1363" s="7" t="str">
        <f t="shared" si="263"/>
        <v>HT Over 0.5 Goals</v>
      </c>
      <c r="AF1363" s="14"/>
      <c r="AG1363" s="14" t="str">
        <f t="shared" si="264"/>
        <v>HT Under 1.5 Goals</v>
      </c>
      <c r="AH1363" s="14" t="str">
        <f t="shared" si="265"/>
        <v>LOST</v>
      </c>
      <c r="AI1363" s="14"/>
      <c r="AJ1363" s="14" t="str">
        <f t="shared" si="256"/>
        <v>LOST</v>
      </c>
      <c r="AL1363" s="7" t="str">
        <f t="shared" si="266"/>
        <v>…</v>
      </c>
      <c r="AM1363" s="21">
        <f t="shared" si="257"/>
        <v>43</v>
      </c>
    </row>
    <row r="1364" spans="3:39">
      <c r="C1364" t="s">
        <v>11</v>
      </c>
      <c r="D1364" s="10" t="s">
        <v>959</v>
      </c>
      <c r="E1364" s="6" t="s">
        <v>176</v>
      </c>
      <c r="F1364" s="10" t="s">
        <v>1143</v>
      </c>
      <c r="G1364" s="7" t="s">
        <v>4</v>
      </c>
      <c r="H1364" s="10" t="s">
        <v>1268</v>
      </c>
      <c r="I1364" s="7">
        <v>16</v>
      </c>
      <c r="J1364" s="7">
        <v>59</v>
      </c>
      <c r="K1364" s="7">
        <v>25</v>
      </c>
      <c r="L1364" s="7" t="s">
        <v>16</v>
      </c>
      <c r="M1364" s="7">
        <v>2</v>
      </c>
      <c r="N1364" s="7">
        <v>9</v>
      </c>
      <c r="O1364" s="6" t="s">
        <v>47</v>
      </c>
      <c r="P1364" s="6" t="s">
        <v>278</v>
      </c>
      <c r="Q1364" s="7" t="b">
        <v>1</v>
      </c>
      <c r="R1364" s="7" t="b">
        <v>1</v>
      </c>
      <c r="S1364" s="7" t="s">
        <v>19</v>
      </c>
      <c r="T1364" s="7" t="s">
        <v>19</v>
      </c>
      <c r="U1364" s="11">
        <v>42</v>
      </c>
      <c r="V1364" s="11" t="s">
        <v>20</v>
      </c>
      <c r="W1364" s="12">
        <v>1.5</v>
      </c>
      <c r="X1364" s="12">
        <f t="shared" si="255"/>
        <v>1.3</v>
      </c>
      <c r="Y1364" s="13"/>
      <c r="Z1364" s="7">
        <f t="shared" si="258"/>
        <v>10</v>
      </c>
      <c r="AA1364">
        <f t="shared" si="259"/>
        <v>5</v>
      </c>
      <c r="AB1364">
        <f t="shared" si="260"/>
        <v>0</v>
      </c>
      <c r="AC1364">
        <f t="shared" si="261"/>
        <v>10</v>
      </c>
      <c r="AD1364" s="7">
        <f t="shared" si="262"/>
        <v>75</v>
      </c>
      <c r="AE1364" s="7" t="str">
        <f t="shared" si="263"/>
        <v>HT Under 1.5 Goals</v>
      </c>
      <c r="AF1364" s="14"/>
      <c r="AG1364" s="14" t="str">
        <f t="shared" si="264"/>
        <v>HT Under 1.5 Goals</v>
      </c>
      <c r="AH1364" s="14" t="str">
        <f t="shared" si="265"/>
        <v>WON</v>
      </c>
      <c r="AI1364" s="14"/>
      <c r="AJ1364" s="14" t="str">
        <f t="shared" si="256"/>
        <v>WON</v>
      </c>
      <c r="AL1364" s="7" t="str">
        <f t="shared" si="266"/>
        <v>Prime</v>
      </c>
      <c r="AM1364" s="21">
        <f t="shared" si="257"/>
        <v>64.4375</v>
      </c>
    </row>
    <row r="1365" spans="3:39">
      <c r="C1365" t="s">
        <v>11</v>
      </c>
      <c r="D1365" s="10" t="s">
        <v>959</v>
      </c>
      <c r="E1365" s="6" t="s">
        <v>176</v>
      </c>
      <c r="F1365" s="10" t="s">
        <v>1270</v>
      </c>
      <c r="G1365" s="7" t="s">
        <v>4</v>
      </c>
      <c r="H1365" s="10" t="s">
        <v>1269</v>
      </c>
      <c r="I1365" s="7">
        <v>2</v>
      </c>
      <c r="J1365" s="7">
        <v>48</v>
      </c>
      <c r="K1365" s="7">
        <v>50</v>
      </c>
      <c r="L1365" s="7">
        <v>2</v>
      </c>
      <c r="M1365" s="7" t="s">
        <v>16</v>
      </c>
      <c r="N1365" s="7">
        <v>48</v>
      </c>
      <c r="O1365" s="6" t="s">
        <v>33</v>
      </c>
      <c r="P1365" s="6" t="s">
        <v>298</v>
      </c>
      <c r="Q1365" s="7">
        <v>48</v>
      </c>
      <c r="R1365" s="7" t="b">
        <v>0</v>
      </c>
      <c r="S1365" s="7" t="b">
        <v>1</v>
      </c>
      <c r="T1365" s="7" t="s">
        <v>19</v>
      </c>
      <c r="U1365" s="11">
        <v>68</v>
      </c>
      <c r="V1365" s="11" t="s">
        <v>20</v>
      </c>
      <c r="W1365" s="12">
        <v>1.55</v>
      </c>
      <c r="X1365" s="12">
        <f t="shared" si="255"/>
        <v>1.3</v>
      </c>
      <c r="Y1365" s="13"/>
      <c r="Z1365" s="7">
        <f t="shared" si="258"/>
        <v>0</v>
      </c>
      <c r="AA1365">
        <f t="shared" si="259"/>
        <v>0</v>
      </c>
      <c r="AB1365">
        <f t="shared" si="260"/>
        <v>10</v>
      </c>
      <c r="AC1365">
        <f t="shared" si="261"/>
        <v>10</v>
      </c>
      <c r="AD1365" s="7">
        <f t="shared" si="262"/>
        <v>70</v>
      </c>
      <c r="AE1365" s="7" t="str">
        <f t="shared" si="263"/>
        <v>HT Under 1.5 Goals</v>
      </c>
      <c r="AF1365" s="14"/>
      <c r="AG1365" s="14" t="str">
        <f t="shared" si="264"/>
        <v>HT Over 0.5 Goals</v>
      </c>
      <c r="AH1365" s="14" t="str">
        <f t="shared" si="265"/>
        <v>LOST</v>
      </c>
      <c r="AI1365" s="14"/>
      <c r="AJ1365" s="14" t="str">
        <f t="shared" si="256"/>
        <v>LOST</v>
      </c>
      <c r="AL1365" s="7" t="str">
        <f t="shared" si="266"/>
        <v>…</v>
      </c>
      <c r="AM1365" s="21">
        <f t="shared" si="257"/>
        <v>58.6</v>
      </c>
    </row>
    <row r="1366" spans="3:39">
      <c r="C1366" t="s">
        <v>11</v>
      </c>
      <c r="D1366" s="10" t="s">
        <v>959</v>
      </c>
      <c r="E1366" s="6" t="s">
        <v>176</v>
      </c>
      <c r="F1366" s="10" t="s">
        <v>960</v>
      </c>
      <c r="G1366" s="7" t="s">
        <v>4</v>
      </c>
      <c r="H1366" s="10" t="s">
        <v>1141</v>
      </c>
      <c r="I1366" s="7">
        <v>26</v>
      </c>
      <c r="J1366" s="7">
        <v>47</v>
      </c>
      <c r="K1366" s="7">
        <v>27</v>
      </c>
      <c r="L1366" s="7" t="s">
        <v>16</v>
      </c>
      <c r="M1366" s="7" t="s">
        <v>16</v>
      </c>
      <c r="N1366" s="7">
        <v>1</v>
      </c>
      <c r="O1366" s="6" t="s">
        <v>47</v>
      </c>
      <c r="P1366" s="6" t="s">
        <v>47</v>
      </c>
      <c r="Q1366" s="7">
        <v>47</v>
      </c>
      <c r="R1366" s="7" t="b">
        <v>1</v>
      </c>
      <c r="S1366" s="7" t="b">
        <v>1</v>
      </c>
      <c r="T1366" s="7" t="b">
        <v>1</v>
      </c>
      <c r="U1366" s="11">
        <v>49</v>
      </c>
      <c r="V1366" s="11" t="s">
        <v>20</v>
      </c>
      <c r="W1366" s="12">
        <v>1.5</v>
      </c>
      <c r="X1366" s="12">
        <f t="shared" si="255"/>
        <v>1.3</v>
      </c>
      <c r="Y1366" s="13"/>
      <c r="Z1366" s="7">
        <f t="shared" si="258"/>
        <v>0</v>
      </c>
      <c r="AA1366">
        <f t="shared" si="259"/>
        <v>10</v>
      </c>
      <c r="AB1366">
        <f t="shared" si="260"/>
        <v>5</v>
      </c>
      <c r="AC1366">
        <f t="shared" si="261"/>
        <v>10</v>
      </c>
      <c r="AD1366" s="7">
        <f t="shared" si="262"/>
        <v>75</v>
      </c>
      <c r="AE1366" s="7" t="str">
        <f t="shared" si="263"/>
        <v>HT Under 1.5 Goals</v>
      </c>
      <c r="AF1366" s="14"/>
      <c r="AG1366" s="14" t="str">
        <f t="shared" si="264"/>
        <v>HT Under 1.5 Goals</v>
      </c>
      <c r="AH1366" s="14" t="str">
        <f t="shared" si="265"/>
        <v>WON</v>
      </c>
      <c r="AI1366" s="14"/>
      <c r="AJ1366" s="14" t="str">
        <f t="shared" si="256"/>
        <v>WON</v>
      </c>
      <c r="AL1366" s="7" t="str">
        <f t="shared" si="266"/>
        <v>…</v>
      </c>
      <c r="AM1366" s="21">
        <f t="shared" si="257"/>
        <v>59</v>
      </c>
    </row>
    <row r="1367" spans="3:39">
      <c r="C1367" t="s">
        <v>11</v>
      </c>
      <c r="D1367" s="10" t="s">
        <v>959</v>
      </c>
      <c r="E1367" s="6" t="s">
        <v>176</v>
      </c>
      <c r="F1367" s="10" t="s">
        <v>1271</v>
      </c>
      <c r="G1367" s="7" t="s">
        <v>4</v>
      </c>
      <c r="H1367" s="10" t="s">
        <v>1139</v>
      </c>
      <c r="I1367" s="7">
        <v>18</v>
      </c>
      <c r="J1367" s="7">
        <v>43</v>
      </c>
      <c r="K1367" s="7">
        <v>40</v>
      </c>
      <c r="L1367" s="7" t="s">
        <v>16</v>
      </c>
      <c r="M1367" s="7" t="s">
        <v>16</v>
      </c>
      <c r="N1367" s="7">
        <v>22</v>
      </c>
      <c r="O1367" s="6" t="s">
        <v>47</v>
      </c>
      <c r="P1367" s="6" t="s">
        <v>96</v>
      </c>
      <c r="Q1367" s="7">
        <v>43</v>
      </c>
      <c r="R1367" s="7" t="b">
        <v>1</v>
      </c>
      <c r="S1367" s="7" t="b">
        <v>1</v>
      </c>
      <c r="T1367" s="7" t="s">
        <v>19</v>
      </c>
      <c r="U1367" s="11">
        <v>34</v>
      </c>
      <c r="V1367" s="11" t="s">
        <v>20</v>
      </c>
      <c r="W1367" s="12">
        <v>1.65</v>
      </c>
      <c r="X1367" s="12">
        <f t="shared" si="255"/>
        <v>1.35</v>
      </c>
      <c r="Y1367" s="13"/>
      <c r="Z1367" s="7">
        <f t="shared" si="258"/>
        <v>0</v>
      </c>
      <c r="AA1367">
        <f t="shared" si="259"/>
        <v>0</v>
      </c>
      <c r="AB1367">
        <f t="shared" si="260"/>
        <v>0</v>
      </c>
      <c r="AC1367">
        <f t="shared" si="261"/>
        <v>10</v>
      </c>
      <c r="AD1367" s="7">
        <f t="shared" si="262"/>
        <v>60</v>
      </c>
      <c r="AE1367" s="7" t="str">
        <f t="shared" si="263"/>
        <v>HT Under 1.5 Goals</v>
      </c>
      <c r="AF1367" s="14"/>
      <c r="AG1367" s="14" t="str">
        <f t="shared" si="264"/>
        <v>HT Under 1.5 Goals</v>
      </c>
      <c r="AH1367" s="14" t="str">
        <f t="shared" si="265"/>
        <v>WON</v>
      </c>
      <c r="AI1367" s="14"/>
      <c r="AJ1367" s="14" t="str">
        <f t="shared" si="256"/>
        <v>WON</v>
      </c>
      <c r="AL1367" s="7" t="str">
        <f t="shared" si="266"/>
        <v>…</v>
      </c>
      <c r="AM1367" s="21">
        <f t="shared" si="257"/>
        <v>45</v>
      </c>
    </row>
    <row r="1368" spans="3:39">
      <c r="C1368" t="s">
        <v>11</v>
      </c>
      <c r="D1368" s="10" t="s">
        <v>880</v>
      </c>
      <c r="E1368" s="6" t="s">
        <v>176</v>
      </c>
      <c r="F1368" s="10" t="s">
        <v>1374</v>
      </c>
      <c r="G1368" s="7" t="s">
        <v>4</v>
      </c>
      <c r="H1368" s="10" t="s">
        <v>1375</v>
      </c>
      <c r="I1368" s="7">
        <v>16</v>
      </c>
      <c r="J1368" s="7">
        <v>50</v>
      </c>
      <c r="K1368" s="7">
        <v>34</v>
      </c>
      <c r="L1368" s="7" t="s">
        <v>16</v>
      </c>
      <c r="M1368" s="7">
        <v>1</v>
      </c>
      <c r="N1368" s="7">
        <v>18</v>
      </c>
      <c r="O1368" s="6" t="s">
        <v>24</v>
      </c>
      <c r="P1368" s="6" t="s">
        <v>24</v>
      </c>
      <c r="Q1368" s="7">
        <v>50</v>
      </c>
      <c r="R1368" s="7" t="b">
        <v>1</v>
      </c>
      <c r="S1368" s="7" t="s">
        <v>19</v>
      </c>
      <c r="T1368" s="7" t="s">
        <v>19</v>
      </c>
      <c r="U1368" s="11">
        <v>41</v>
      </c>
      <c r="V1368" s="11" t="s">
        <v>20</v>
      </c>
      <c r="W1368" s="12">
        <v>1.45</v>
      </c>
      <c r="X1368" s="12">
        <f t="shared" si="255"/>
        <v>1.25</v>
      </c>
      <c r="Y1368" s="13"/>
      <c r="Z1368" s="7">
        <f t="shared" si="258"/>
        <v>0</v>
      </c>
      <c r="AA1368">
        <f t="shared" si="259"/>
        <v>0</v>
      </c>
      <c r="AB1368">
        <f t="shared" si="260"/>
        <v>0</v>
      </c>
      <c r="AC1368">
        <f t="shared" si="261"/>
        <v>10</v>
      </c>
      <c r="AD1368" s="7">
        <f t="shared" si="262"/>
        <v>60</v>
      </c>
      <c r="AE1368" s="7" t="str">
        <f t="shared" si="263"/>
        <v>HT Under 1.5 Goals</v>
      </c>
      <c r="AF1368" s="14"/>
      <c r="AG1368" s="14" t="str">
        <f t="shared" si="264"/>
        <v>HT Under 1.5 Goals</v>
      </c>
      <c r="AH1368" s="14" t="str">
        <f t="shared" si="265"/>
        <v>WON</v>
      </c>
      <c r="AI1368" s="14"/>
      <c r="AJ1368" s="14" t="str">
        <f t="shared" si="256"/>
        <v>WON</v>
      </c>
      <c r="AL1368" s="7" t="str">
        <f t="shared" si="266"/>
        <v>…</v>
      </c>
      <c r="AM1368" s="21">
        <f t="shared" si="257"/>
        <v>55.625</v>
      </c>
    </row>
    <row r="1369" spans="3:39">
      <c r="D1369" s="10" t="s">
        <v>262</v>
      </c>
      <c r="E1369" s="6" t="s">
        <v>877</v>
      </c>
      <c r="F1369" s="10" t="s">
        <v>451</v>
      </c>
      <c r="G1369" s="7" t="s">
        <v>4</v>
      </c>
      <c r="H1369" s="10" t="s">
        <v>1030</v>
      </c>
      <c r="I1369" s="7">
        <v>39</v>
      </c>
      <c r="J1369" s="7">
        <v>46</v>
      </c>
      <c r="K1369" s="7">
        <v>16</v>
      </c>
      <c r="L1369" s="7" t="s">
        <v>16</v>
      </c>
      <c r="M1369" s="7" t="s">
        <v>16</v>
      </c>
      <c r="N1369" s="7">
        <v>23</v>
      </c>
      <c r="O1369" s="6" t="s">
        <v>24</v>
      </c>
      <c r="P1369" s="6" t="s">
        <v>120</v>
      </c>
      <c r="Q1369" s="7">
        <v>46</v>
      </c>
      <c r="R1369" s="7" t="b">
        <v>1</v>
      </c>
      <c r="S1369" s="7" t="b">
        <v>1</v>
      </c>
      <c r="T1369" s="7" t="s">
        <v>19</v>
      </c>
      <c r="U1369" s="11">
        <v>44</v>
      </c>
      <c r="V1369" s="11" t="s">
        <v>20</v>
      </c>
      <c r="W1369" s="12">
        <v>1.65</v>
      </c>
      <c r="X1369" s="12">
        <f t="shared" si="255"/>
        <v>1.35</v>
      </c>
      <c r="Y1369" s="13"/>
      <c r="Z1369" s="7">
        <f t="shared" si="258"/>
        <v>0</v>
      </c>
      <c r="AA1369">
        <f t="shared" si="259"/>
        <v>0</v>
      </c>
      <c r="AB1369">
        <f t="shared" si="260"/>
        <v>0</v>
      </c>
      <c r="AC1369">
        <f t="shared" si="261"/>
        <v>10</v>
      </c>
      <c r="AD1369" s="7">
        <f t="shared" si="262"/>
        <v>60</v>
      </c>
      <c r="AE1369" s="7" t="str">
        <f t="shared" si="263"/>
        <v>HT Under 1.5 Goals</v>
      </c>
      <c r="AF1369" s="14"/>
      <c r="AG1369" s="14" t="str">
        <f t="shared" si="264"/>
        <v>HT Under 1.5 Goals</v>
      </c>
      <c r="AH1369" s="14" t="str">
        <f t="shared" si="265"/>
        <v>WON</v>
      </c>
      <c r="AI1369" s="14"/>
      <c r="AJ1369" s="14" t="str">
        <f t="shared" si="256"/>
        <v>WON</v>
      </c>
      <c r="AL1369" s="7" t="str">
        <f t="shared" si="266"/>
        <v>…</v>
      </c>
      <c r="AM1369" s="21">
        <f t="shared" si="257"/>
        <v>45</v>
      </c>
    </row>
    <row r="1370" spans="3:39">
      <c r="C1370" t="s">
        <v>11</v>
      </c>
      <c r="D1370" s="10" t="s">
        <v>189</v>
      </c>
      <c r="E1370" s="6" t="s">
        <v>877</v>
      </c>
      <c r="F1370" s="10" t="s">
        <v>197</v>
      </c>
      <c r="G1370" s="7" t="s">
        <v>4</v>
      </c>
      <c r="H1370" s="10" t="s">
        <v>733</v>
      </c>
      <c r="I1370" s="7">
        <v>23</v>
      </c>
      <c r="J1370" s="7">
        <v>49</v>
      </c>
      <c r="K1370" s="7">
        <v>28</v>
      </c>
      <c r="L1370" s="7" t="s">
        <v>16</v>
      </c>
      <c r="M1370" s="7" t="s">
        <v>16</v>
      </c>
      <c r="N1370" s="7">
        <v>5</v>
      </c>
      <c r="O1370" s="6" t="s">
        <v>47</v>
      </c>
      <c r="P1370" s="6" t="s">
        <v>47</v>
      </c>
      <c r="Q1370" s="7">
        <v>49</v>
      </c>
      <c r="R1370" s="7" t="b">
        <v>1</v>
      </c>
      <c r="S1370" s="7" t="b">
        <v>1</v>
      </c>
      <c r="T1370" s="7" t="b">
        <v>1</v>
      </c>
      <c r="U1370" s="11">
        <v>42</v>
      </c>
      <c r="V1370" s="11" t="s">
        <v>48</v>
      </c>
      <c r="W1370" s="12">
        <v>1.6</v>
      </c>
      <c r="X1370" s="12">
        <f t="shared" si="255"/>
        <v>1.3</v>
      </c>
      <c r="Y1370" s="13"/>
      <c r="Z1370" s="7">
        <f t="shared" si="258"/>
        <v>0</v>
      </c>
      <c r="AA1370">
        <f t="shared" si="259"/>
        <v>10</v>
      </c>
      <c r="AB1370">
        <f t="shared" si="260"/>
        <v>0</v>
      </c>
      <c r="AC1370">
        <f t="shared" si="261"/>
        <v>0</v>
      </c>
      <c r="AD1370" s="7">
        <f t="shared" si="262"/>
        <v>60</v>
      </c>
      <c r="AE1370" s="7" t="str">
        <f t="shared" si="263"/>
        <v>HT Under 1.5 Goals</v>
      </c>
      <c r="AF1370" s="14"/>
      <c r="AG1370" s="14" t="str">
        <f t="shared" si="264"/>
        <v>HT Under 1.5 Goals</v>
      </c>
      <c r="AH1370" s="14" t="str">
        <f t="shared" si="265"/>
        <v>WON</v>
      </c>
      <c r="AI1370" s="14"/>
      <c r="AJ1370" s="14" t="str">
        <f t="shared" si="256"/>
        <v>WON</v>
      </c>
      <c r="AL1370" s="7" t="str">
        <f t="shared" si="266"/>
        <v>…</v>
      </c>
      <c r="AM1370" s="21">
        <f t="shared" si="257"/>
        <v>55</v>
      </c>
    </row>
    <row r="1371" spans="3:39">
      <c r="C1371" t="s">
        <v>11</v>
      </c>
      <c r="D1371" s="10" t="s">
        <v>964</v>
      </c>
      <c r="E1371" s="6" t="s">
        <v>877</v>
      </c>
      <c r="F1371" s="10" t="s">
        <v>1138</v>
      </c>
      <c r="G1371" s="7" t="s">
        <v>4</v>
      </c>
      <c r="H1371" s="10" t="s">
        <v>1376</v>
      </c>
      <c r="I1371" s="7">
        <v>34</v>
      </c>
      <c r="J1371" s="7">
        <v>58</v>
      </c>
      <c r="K1371" s="7">
        <v>8</v>
      </c>
      <c r="L1371" s="7" t="s">
        <v>16</v>
      </c>
      <c r="M1371" s="7">
        <v>1</v>
      </c>
      <c r="N1371" s="7">
        <v>26</v>
      </c>
      <c r="O1371" s="6" t="s">
        <v>47</v>
      </c>
      <c r="P1371" s="6" t="s">
        <v>69</v>
      </c>
      <c r="Q1371" s="7" t="b">
        <v>1</v>
      </c>
      <c r="R1371" s="7" t="b">
        <v>1</v>
      </c>
      <c r="S1371" s="7" t="s">
        <v>19</v>
      </c>
      <c r="T1371" s="7" t="s">
        <v>19</v>
      </c>
      <c r="U1371" s="11">
        <v>85</v>
      </c>
      <c r="V1371" s="11" t="s">
        <v>20</v>
      </c>
      <c r="W1371" s="12">
        <v>1.5</v>
      </c>
      <c r="X1371" s="12">
        <f t="shared" si="255"/>
        <v>1.3</v>
      </c>
      <c r="Y1371" s="13"/>
      <c r="Z1371" s="7">
        <f t="shared" si="258"/>
        <v>10</v>
      </c>
      <c r="AA1371">
        <f t="shared" si="259"/>
        <v>0</v>
      </c>
      <c r="AB1371">
        <f t="shared" si="260"/>
        <v>10</v>
      </c>
      <c r="AC1371">
        <f t="shared" si="261"/>
        <v>10</v>
      </c>
      <c r="AD1371" s="7">
        <f t="shared" si="262"/>
        <v>80</v>
      </c>
      <c r="AE1371" s="7" t="str">
        <f t="shared" si="263"/>
        <v>HT Under 1.5 Goals</v>
      </c>
      <c r="AF1371" s="14"/>
      <c r="AG1371" s="14" t="str">
        <f t="shared" si="264"/>
        <v>HT Under 1.5 Goals</v>
      </c>
      <c r="AH1371" s="14" t="str">
        <f t="shared" si="265"/>
        <v>WON</v>
      </c>
      <c r="AI1371" s="14"/>
      <c r="AJ1371" s="14" t="str">
        <f t="shared" si="256"/>
        <v>WON</v>
      </c>
      <c r="AL1371" s="7" t="str">
        <f t="shared" si="266"/>
        <v>…</v>
      </c>
      <c r="AM1371" s="21">
        <f t="shared" si="257"/>
        <v>75.125</v>
      </c>
    </row>
    <row r="1372" spans="3:39">
      <c r="D1372" s="10" t="s">
        <v>455</v>
      </c>
      <c r="E1372" s="6" t="s">
        <v>186</v>
      </c>
      <c r="F1372" s="10" t="s">
        <v>1377</v>
      </c>
      <c r="G1372" s="7" t="s">
        <v>4</v>
      </c>
      <c r="H1372" s="10" t="s">
        <v>1148</v>
      </c>
      <c r="I1372" s="7">
        <v>43</v>
      </c>
      <c r="J1372" s="7">
        <v>43</v>
      </c>
      <c r="K1372" s="7">
        <v>14</v>
      </c>
      <c r="L1372" s="7">
        <v>1</v>
      </c>
      <c r="M1372" s="7">
        <v>1</v>
      </c>
      <c r="N1372" s="7">
        <v>29</v>
      </c>
      <c r="O1372" s="6" t="s">
        <v>24</v>
      </c>
      <c r="P1372" s="6" t="s">
        <v>47</v>
      </c>
      <c r="Q1372" s="7">
        <v>43</v>
      </c>
      <c r="R1372" s="7" t="b">
        <v>0</v>
      </c>
      <c r="S1372" s="7" t="s">
        <v>19</v>
      </c>
      <c r="T1372" s="7" t="s">
        <v>19</v>
      </c>
      <c r="U1372" s="11">
        <v>34</v>
      </c>
      <c r="V1372" s="11" t="s">
        <v>48</v>
      </c>
      <c r="W1372" s="12">
        <v>1.6</v>
      </c>
      <c r="X1372" s="12">
        <f t="shared" si="255"/>
        <v>1.3</v>
      </c>
      <c r="Y1372" s="13"/>
      <c r="Z1372" s="7">
        <f t="shared" si="258"/>
        <v>0</v>
      </c>
      <c r="AA1372">
        <f t="shared" si="259"/>
        <v>0</v>
      </c>
      <c r="AB1372">
        <f t="shared" si="260"/>
        <v>0</v>
      </c>
      <c r="AC1372">
        <f t="shared" si="261"/>
        <v>0</v>
      </c>
      <c r="AD1372" s="7">
        <f t="shared" si="262"/>
        <v>50</v>
      </c>
      <c r="AE1372" s="7" t="str">
        <f t="shared" si="263"/>
        <v>HT Over 0.5 Goals</v>
      </c>
      <c r="AF1372" s="14"/>
      <c r="AG1372" s="14" t="str">
        <f t="shared" si="264"/>
        <v>HT Under 1.5 Goals</v>
      </c>
      <c r="AH1372" s="14" t="str">
        <f t="shared" si="265"/>
        <v>LOST</v>
      </c>
      <c r="AI1372" s="14"/>
      <c r="AJ1372" s="14" t="str">
        <f t="shared" si="256"/>
        <v>LOST</v>
      </c>
      <c r="AL1372" s="7" t="str">
        <f t="shared" si="266"/>
        <v>…</v>
      </c>
      <c r="AM1372" s="21">
        <f t="shared" si="257"/>
        <v>40</v>
      </c>
    </row>
    <row r="1373" spans="3:39">
      <c r="D1373" s="10" t="s">
        <v>1306</v>
      </c>
      <c r="E1373" s="6" t="s">
        <v>186</v>
      </c>
      <c r="F1373" s="10" t="s">
        <v>1378</v>
      </c>
      <c r="G1373" s="7" t="s">
        <v>4</v>
      </c>
      <c r="H1373" s="10" t="s">
        <v>1379</v>
      </c>
      <c r="I1373" s="7">
        <v>37</v>
      </c>
      <c r="J1373" s="7">
        <v>44</v>
      </c>
      <c r="K1373" s="7">
        <v>20</v>
      </c>
      <c r="L1373" s="7" t="s">
        <v>16</v>
      </c>
      <c r="M1373" s="7">
        <v>1</v>
      </c>
      <c r="N1373" s="7">
        <v>17</v>
      </c>
      <c r="O1373" s="6" t="s">
        <v>47</v>
      </c>
      <c r="P1373" s="6" t="s">
        <v>298</v>
      </c>
      <c r="Q1373" s="7">
        <v>44</v>
      </c>
      <c r="R1373" s="7" t="b">
        <v>1</v>
      </c>
      <c r="S1373" s="7" t="s">
        <v>19</v>
      </c>
      <c r="T1373" s="7" t="s">
        <v>19</v>
      </c>
      <c r="U1373" s="11">
        <v>38</v>
      </c>
      <c r="V1373" s="11" t="s">
        <v>48</v>
      </c>
      <c r="W1373" s="12">
        <v>1.55</v>
      </c>
      <c r="X1373" s="12">
        <f t="shared" si="255"/>
        <v>1.3</v>
      </c>
      <c r="Y1373" s="13"/>
      <c r="Z1373" s="7">
        <f t="shared" si="258"/>
        <v>0</v>
      </c>
      <c r="AA1373">
        <f t="shared" si="259"/>
        <v>0</v>
      </c>
      <c r="AB1373">
        <f t="shared" si="260"/>
        <v>0</v>
      </c>
      <c r="AC1373">
        <f t="shared" si="261"/>
        <v>0</v>
      </c>
      <c r="AD1373" s="7">
        <f t="shared" si="262"/>
        <v>50</v>
      </c>
      <c r="AE1373" s="7" t="str">
        <f t="shared" si="263"/>
        <v>HT Over 0.5 Goals</v>
      </c>
      <c r="AF1373" s="14"/>
      <c r="AG1373" s="14" t="str">
        <f t="shared" si="264"/>
        <v>HT Under 1.5 Goals</v>
      </c>
      <c r="AH1373" s="14" t="str">
        <f t="shared" si="265"/>
        <v>WON</v>
      </c>
      <c r="AI1373" s="14"/>
      <c r="AJ1373" s="14" t="str">
        <f t="shared" si="256"/>
        <v>WON</v>
      </c>
      <c r="AL1373" s="7" t="str">
        <f t="shared" si="266"/>
        <v>…</v>
      </c>
      <c r="AM1373" s="21">
        <f t="shared" si="257"/>
        <v>40</v>
      </c>
    </row>
    <row r="1374" spans="3:39">
      <c r="D1374" s="10" t="s">
        <v>460</v>
      </c>
      <c r="E1374" s="6" t="s">
        <v>201</v>
      </c>
      <c r="F1374" s="10" t="s">
        <v>1380</v>
      </c>
      <c r="G1374" s="7" t="s">
        <v>4</v>
      </c>
      <c r="H1374" s="10" t="s">
        <v>1381</v>
      </c>
      <c r="I1374" s="7">
        <v>12</v>
      </c>
      <c r="J1374" s="7">
        <v>47</v>
      </c>
      <c r="K1374" s="7">
        <v>42</v>
      </c>
      <c r="L1374" s="7" t="s">
        <v>16</v>
      </c>
      <c r="M1374" s="7">
        <v>2</v>
      </c>
      <c r="N1374" s="7">
        <v>30</v>
      </c>
      <c r="O1374" s="6" t="s">
        <v>24</v>
      </c>
      <c r="P1374" s="6" t="s">
        <v>18</v>
      </c>
      <c r="Q1374" s="7">
        <v>47</v>
      </c>
      <c r="R1374" s="7" t="b">
        <v>1</v>
      </c>
      <c r="S1374" s="7" t="s">
        <v>19</v>
      </c>
      <c r="T1374" s="7" t="s">
        <v>19</v>
      </c>
      <c r="U1374" s="11">
        <v>57</v>
      </c>
      <c r="V1374" s="11" t="s">
        <v>20</v>
      </c>
      <c r="W1374" s="12">
        <v>1.65</v>
      </c>
      <c r="X1374" s="12">
        <f t="shared" si="255"/>
        <v>1.35</v>
      </c>
      <c r="Y1374" s="13"/>
      <c r="Z1374" s="7">
        <f t="shared" si="258"/>
        <v>0</v>
      </c>
      <c r="AA1374">
        <f t="shared" si="259"/>
        <v>0</v>
      </c>
      <c r="AB1374">
        <f t="shared" si="260"/>
        <v>5</v>
      </c>
      <c r="AC1374">
        <f t="shared" si="261"/>
        <v>10</v>
      </c>
      <c r="AD1374" s="7">
        <f t="shared" si="262"/>
        <v>65</v>
      </c>
      <c r="AE1374" s="7" t="str">
        <f t="shared" si="263"/>
        <v>HT Under 1.5 Goals</v>
      </c>
      <c r="AF1374" s="14"/>
      <c r="AG1374" s="14" t="str">
        <f t="shared" si="264"/>
        <v>HT Under 1.5 Goals</v>
      </c>
      <c r="AH1374" s="14" t="str">
        <f t="shared" si="265"/>
        <v>WON</v>
      </c>
      <c r="AI1374" s="14"/>
      <c r="AJ1374" s="14" t="str">
        <f t="shared" si="256"/>
        <v>WON</v>
      </c>
      <c r="AL1374" s="7" t="str">
        <f t="shared" si="266"/>
        <v>…</v>
      </c>
      <c r="AM1374" s="21">
        <f t="shared" si="257"/>
        <v>51.4</v>
      </c>
    </row>
    <row r="1375" spans="3:39">
      <c r="F1375" s="10"/>
      <c r="G1375" s="7"/>
      <c r="H1375" s="10"/>
      <c r="I1375" s="7"/>
      <c r="J1375" s="7"/>
      <c r="K1375" s="7"/>
      <c r="L1375" s="7"/>
      <c r="M1375" s="7"/>
      <c r="N1375" s="7"/>
      <c r="O1375" s="6"/>
      <c r="P1375" s="6"/>
      <c r="Q1375" s="7"/>
      <c r="R1375" s="7"/>
      <c r="S1375" s="7"/>
      <c r="T1375" s="7"/>
      <c r="U1375" s="11"/>
      <c r="V1375" s="11"/>
      <c r="W1375" s="12"/>
      <c r="X1375" s="12">
        <f t="shared" si="255"/>
        <v>1.25</v>
      </c>
      <c r="Y1375" s="13"/>
      <c r="Z1375" s="7">
        <f t="shared" si="258"/>
        <v>0</v>
      </c>
      <c r="AA1375">
        <f t="shared" si="259"/>
        <v>10</v>
      </c>
      <c r="AB1375">
        <f t="shared" si="260"/>
        <v>0</v>
      </c>
      <c r="AC1375">
        <f t="shared" si="261"/>
        <v>0</v>
      </c>
      <c r="AD1375" s="7">
        <f t="shared" si="262"/>
        <v>60</v>
      </c>
      <c r="AE1375" s="7" t="str">
        <f t="shared" si="263"/>
        <v>HT Under 1.5 Goals</v>
      </c>
      <c r="AF1375" s="14"/>
      <c r="AG1375" s="14" t="str">
        <f t="shared" si="264"/>
        <v>HT Over 0.5 Goals</v>
      </c>
      <c r="AH1375" s="14" t="str">
        <f t="shared" si="265"/>
        <v>LOST</v>
      </c>
      <c r="AI1375" s="14"/>
      <c r="AJ1375" s="14" t="str">
        <f t="shared" si="256"/>
        <v>LOST</v>
      </c>
      <c r="AL1375" s="7" t="str">
        <f t="shared" si="266"/>
        <v>…</v>
      </c>
      <c r="AM1375" s="21">
        <f t="shared" si="257"/>
        <v>55</v>
      </c>
    </row>
    <row r="1376" spans="3:39">
      <c r="C1376" s="2" t="s">
        <v>1384</v>
      </c>
      <c r="F1376" s="10"/>
      <c r="G1376" s="7"/>
      <c r="H1376" s="10"/>
      <c r="I1376" s="7"/>
      <c r="J1376" s="7"/>
      <c r="K1376" s="7"/>
      <c r="L1376" s="7"/>
      <c r="M1376" s="7"/>
      <c r="N1376" s="7"/>
      <c r="O1376" s="6"/>
      <c r="P1376" s="6"/>
      <c r="Q1376" s="7"/>
      <c r="R1376" s="7"/>
      <c r="S1376" s="7"/>
      <c r="T1376" s="7"/>
      <c r="U1376" s="11"/>
      <c r="V1376" s="11"/>
      <c r="W1376" s="12"/>
      <c r="X1376" s="12">
        <f t="shared" si="255"/>
        <v>1.25</v>
      </c>
      <c r="Y1376" s="13"/>
      <c r="Z1376" s="7">
        <f t="shared" si="258"/>
        <v>0</v>
      </c>
      <c r="AA1376">
        <f t="shared" si="259"/>
        <v>10</v>
      </c>
      <c r="AB1376">
        <f t="shared" si="260"/>
        <v>0</v>
      </c>
      <c r="AC1376">
        <f t="shared" si="261"/>
        <v>0</v>
      </c>
      <c r="AD1376" s="7">
        <f t="shared" si="262"/>
        <v>60</v>
      </c>
      <c r="AE1376" s="7" t="str">
        <f t="shared" si="263"/>
        <v>HT Under 1.5 Goals</v>
      </c>
      <c r="AF1376" s="14"/>
      <c r="AG1376" s="14" t="str">
        <f t="shared" si="264"/>
        <v>HT Over 0.5 Goals</v>
      </c>
      <c r="AH1376" s="14" t="str">
        <f t="shared" si="265"/>
        <v>LOST</v>
      </c>
      <c r="AI1376" s="14"/>
      <c r="AJ1376" s="14" t="str">
        <f t="shared" si="256"/>
        <v>LOST</v>
      </c>
      <c r="AL1376" s="7" t="str">
        <f t="shared" si="266"/>
        <v>…</v>
      </c>
      <c r="AM1376" s="21">
        <f t="shared" si="257"/>
        <v>55</v>
      </c>
    </row>
    <row r="1377" spans="3:39">
      <c r="D1377" s="10" t="s">
        <v>514</v>
      </c>
      <c r="E1377" s="6" t="s">
        <v>135</v>
      </c>
      <c r="F1377" s="10" t="s">
        <v>516</v>
      </c>
      <c r="G1377" s="7" t="s">
        <v>4</v>
      </c>
      <c r="H1377" s="10" t="s">
        <v>720</v>
      </c>
      <c r="I1377" s="7">
        <v>33</v>
      </c>
      <c r="J1377" s="7">
        <v>46</v>
      </c>
      <c r="K1377" s="7">
        <v>21</v>
      </c>
      <c r="L1377" s="7" t="s">
        <v>16</v>
      </c>
      <c r="M1377" s="7">
        <v>1</v>
      </c>
      <c r="N1377" s="7">
        <v>12</v>
      </c>
      <c r="O1377" s="6" t="s">
        <v>24</v>
      </c>
      <c r="P1377" s="6" t="s">
        <v>61</v>
      </c>
      <c r="Q1377" s="7">
        <v>46</v>
      </c>
      <c r="R1377" s="7" t="b">
        <v>1</v>
      </c>
      <c r="S1377" s="7" t="s">
        <v>19</v>
      </c>
      <c r="T1377" s="7" t="s">
        <v>19</v>
      </c>
      <c r="U1377" s="11">
        <v>42</v>
      </c>
      <c r="V1377" s="11"/>
      <c r="W1377" s="12">
        <v>1.65</v>
      </c>
      <c r="X1377" s="12">
        <f t="shared" si="255"/>
        <v>1.35</v>
      </c>
      <c r="Y1377" s="13"/>
      <c r="Z1377" s="7">
        <f t="shared" si="258"/>
        <v>0</v>
      </c>
      <c r="AA1377">
        <f t="shared" si="259"/>
        <v>5</v>
      </c>
      <c r="AB1377">
        <f t="shared" si="260"/>
        <v>0</v>
      </c>
      <c r="AC1377">
        <f t="shared" si="261"/>
        <v>0</v>
      </c>
      <c r="AD1377" s="7">
        <f t="shared" si="262"/>
        <v>55</v>
      </c>
      <c r="AE1377" s="7" t="str">
        <f t="shared" si="263"/>
        <v>HT Over 0.5 Goals</v>
      </c>
      <c r="AF1377" s="14"/>
      <c r="AG1377" s="14" t="str">
        <f t="shared" si="264"/>
        <v>HT Under 1.5 Goals</v>
      </c>
      <c r="AH1377" s="14" t="str">
        <f t="shared" si="265"/>
        <v>LOST</v>
      </c>
      <c r="AI1377" s="14"/>
      <c r="AJ1377" s="14" t="str">
        <f t="shared" si="256"/>
        <v>LOST</v>
      </c>
      <c r="AL1377" s="7" t="str">
        <f t="shared" si="266"/>
        <v>…</v>
      </c>
      <c r="AM1377" s="21">
        <f t="shared" si="257"/>
        <v>43</v>
      </c>
    </row>
    <row r="1378" spans="3:39">
      <c r="C1378" t="s">
        <v>11</v>
      </c>
      <c r="D1378" s="10" t="s">
        <v>347</v>
      </c>
      <c r="E1378" s="6" t="s">
        <v>135</v>
      </c>
      <c r="F1378" s="10" t="s">
        <v>350</v>
      </c>
      <c r="G1378" s="7" t="s">
        <v>4</v>
      </c>
      <c r="H1378" s="10" t="s">
        <v>351</v>
      </c>
      <c r="I1378" s="7">
        <v>21</v>
      </c>
      <c r="J1378" s="7">
        <v>53</v>
      </c>
      <c r="K1378" s="7">
        <v>26</v>
      </c>
      <c r="L1378" s="7" t="s">
        <v>16</v>
      </c>
      <c r="M1378" s="7">
        <v>1</v>
      </c>
      <c r="N1378" s="7">
        <v>5</v>
      </c>
      <c r="O1378" s="6" t="s">
        <v>24</v>
      </c>
      <c r="P1378" s="6" t="s">
        <v>24</v>
      </c>
      <c r="Q1378" s="7" t="b">
        <v>1</v>
      </c>
      <c r="R1378" s="7" t="b">
        <v>1</v>
      </c>
      <c r="S1378" s="7" t="s">
        <v>19</v>
      </c>
      <c r="T1378" s="7" t="b">
        <v>1</v>
      </c>
      <c r="U1378" s="11">
        <v>45</v>
      </c>
      <c r="V1378" s="11"/>
      <c r="W1378" s="12">
        <v>1.65</v>
      </c>
      <c r="X1378" s="12">
        <f t="shared" si="255"/>
        <v>1.35</v>
      </c>
      <c r="Y1378" s="13"/>
      <c r="Z1378" s="7">
        <f t="shared" si="258"/>
        <v>10</v>
      </c>
      <c r="AA1378">
        <f t="shared" si="259"/>
        <v>10</v>
      </c>
      <c r="AB1378">
        <f t="shared" si="260"/>
        <v>0</v>
      </c>
      <c r="AC1378">
        <f t="shared" si="261"/>
        <v>0</v>
      </c>
      <c r="AD1378" s="7">
        <f t="shared" si="262"/>
        <v>70</v>
      </c>
      <c r="AE1378" s="7" t="str">
        <f t="shared" si="263"/>
        <v>HT Under 1.5 Goals</v>
      </c>
      <c r="AF1378" s="14"/>
      <c r="AG1378" s="14" t="str">
        <f t="shared" si="264"/>
        <v>HT Under 1.5 Goals</v>
      </c>
      <c r="AH1378" s="14" t="str">
        <f t="shared" si="265"/>
        <v>WON</v>
      </c>
      <c r="AI1378" s="14"/>
      <c r="AJ1378" s="14" t="str">
        <f t="shared" si="256"/>
        <v>WON</v>
      </c>
      <c r="AL1378" s="7" t="str">
        <f t="shared" si="266"/>
        <v>Prime</v>
      </c>
      <c r="AM1378" s="21">
        <f t="shared" si="257"/>
        <v>66.5625</v>
      </c>
    </row>
    <row r="1379" spans="3:39">
      <c r="C1379" t="s">
        <v>11</v>
      </c>
      <c r="D1379" s="10" t="s">
        <v>121</v>
      </c>
      <c r="E1379" s="6" t="s">
        <v>250</v>
      </c>
      <c r="F1379" s="10" t="s">
        <v>753</v>
      </c>
      <c r="G1379" s="7" t="s">
        <v>4</v>
      </c>
      <c r="H1379" s="10" t="s">
        <v>752</v>
      </c>
      <c r="I1379" s="7">
        <v>25</v>
      </c>
      <c r="J1379" s="7">
        <v>46</v>
      </c>
      <c r="K1379" s="7">
        <v>29</v>
      </c>
      <c r="L1379" s="7" t="s">
        <v>16</v>
      </c>
      <c r="M1379" s="7">
        <v>2</v>
      </c>
      <c r="N1379" s="7">
        <v>4</v>
      </c>
      <c r="O1379" s="6" t="s">
        <v>24</v>
      </c>
      <c r="P1379" s="6" t="s">
        <v>120</v>
      </c>
      <c r="Q1379" s="7">
        <v>46</v>
      </c>
      <c r="R1379" s="7" t="b">
        <v>1</v>
      </c>
      <c r="S1379" s="7" t="s">
        <v>19</v>
      </c>
      <c r="T1379" s="7" t="b">
        <v>1</v>
      </c>
      <c r="U1379" s="11">
        <v>35</v>
      </c>
      <c r="V1379" s="11" t="s">
        <v>48</v>
      </c>
      <c r="W1379" s="12">
        <v>1.55</v>
      </c>
      <c r="X1379" s="12">
        <f t="shared" si="255"/>
        <v>1.3</v>
      </c>
      <c r="Y1379" s="13"/>
      <c r="Z1379" s="7">
        <f t="shared" si="258"/>
        <v>0</v>
      </c>
      <c r="AA1379">
        <f t="shared" si="259"/>
        <v>10</v>
      </c>
      <c r="AB1379">
        <f t="shared" si="260"/>
        <v>0</v>
      </c>
      <c r="AC1379">
        <f t="shared" si="261"/>
        <v>0</v>
      </c>
      <c r="AD1379" s="7">
        <f t="shared" si="262"/>
        <v>60</v>
      </c>
      <c r="AE1379" s="7" t="str">
        <f t="shared" si="263"/>
        <v>HT Under 1.5 Goals</v>
      </c>
      <c r="AF1379" s="14"/>
      <c r="AG1379" s="14" t="str">
        <f t="shared" si="264"/>
        <v>HT Under 1.5 Goals</v>
      </c>
      <c r="AH1379" s="14" t="str">
        <f t="shared" si="265"/>
        <v>WON</v>
      </c>
      <c r="AI1379" s="14"/>
      <c r="AJ1379" s="14" t="str">
        <f t="shared" si="256"/>
        <v>WON</v>
      </c>
      <c r="AL1379" s="7" t="str">
        <f t="shared" si="266"/>
        <v>…</v>
      </c>
      <c r="AM1379" s="21">
        <f t="shared" si="257"/>
        <v>51</v>
      </c>
    </row>
    <row r="1380" spans="3:39">
      <c r="C1380" t="s">
        <v>11</v>
      </c>
      <c r="D1380" s="10" t="s">
        <v>97</v>
      </c>
      <c r="E1380" s="6" t="s">
        <v>176</v>
      </c>
      <c r="F1380" s="10" t="s">
        <v>1217</v>
      </c>
      <c r="G1380" s="7" t="s">
        <v>4</v>
      </c>
      <c r="H1380" s="10" t="s">
        <v>581</v>
      </c>
      <c r="I1380" s="7">
        <v>21</v>
      </c>
      <c r="J1380" s="7">
        <v>58</v>
      </c>
      <c r="K1380" s="7">
        <v>20</v>
      </c>
      <c r="L1380" s="7" t="s">
        <v>16</v>
      </c>
      <c r="M1380" s="7" t="s">
        <v>16</v>
      </c>
      <c r="N1380" s="7">
        <v>1</v>
      </c>
      <c r="O1380" s="6" t="s">
        <v>47</v>
      </c>
      <c r="P1380" s="6" t="s">
        <v>18</v>
      </c>
      <c r="Q1380" s="7" t="b">
        <v>1</v>
      </c>
      <c r="R1380" s="7" t="b">
        <v>1</v>
      </c>
      <c r="S1380" s="7" t="b">
        <v>1</v>
      </c>
      <c r="T1380" s="7" t="b">
        <v>1</v>
      </c>
      <c r="U1380" s="11">
        <v>57</v>
      </c>
      <c r="V1380" s="11" t="s">
        <v>20</v>
      </c>
      <c r="W1380" s="12">
        <v>1.5</v>
      </c>
      <c r="X1380" s="12">
        <f t="shared" si="255"/>
        <v>1.3</v>
      </c>
      <c r="Y1380" s="13"/>
      <c r="Z1380" s="7">
        <f t="shared" si="258"/>
        <v>10</v>
      </c>
      <c r="AA1380">
        <f t="shared" si="259"/>
        <v>10</v>
      </c>
      <c r="AB1380">
        <f t="shared" si="260"/>
        <v>5</v>
      </c>
      <c r="AC1380">
        <f t="shared" si="261"/>
        <v>10</v>
      </c>
      <c r="AD1380" s="7">
        <f t="shared" si="262"/>
        <v>85</v>
      </c>
      <c r="AE1380" s="7" t="str">
        <f t="shared" si="263"/>
        <v>HT Under 1.5 Goals</v>
      </c>
      <c r="AF1380" s="14"/>
      <c r="AG1380" s="14" t="str">
        <f t="shared" si="264"/>
        <v>HT Under 1.5 Goals</v>
      </c>
      <c r="AH1380" s="14" t="str">
        <f t="shared" si="265"/>
        <v>WON</v>
      </c>
      <c r="AI1380" s="14"/>
      <c r="AJ1380" s="14" t="str">
        <f t="shared" si="256"/>
        <v>WON</v>
      </c>
      <c r="AL1380" s="7" t="str">
        <f t="shared" si="266"/>
        <v>Prime</v>
      </c>
      <c r="AM1380" s="21">
        <f t="shared" si="257"/>
        <v>88.525000000000006</v>
      </c>
    </row>
    <row r="1381" spans="3:39">
      <c r="F1381" s="10"/>
      <c r="G1381" s="7"/>
      <c r="H1381" s="10"/>
      <c r="I1381" s="7"/>
      <c r="J1381" s="7"/>
      <c r="K1381" s="7"/>
      <c r="L1381" s="7"/>
      <c r="M1381" s="7"/>
      <c r="N1381" s="7"/>
      <c r="O1381" s="6"/>
      <c r="P1381" s="6"/>
      <c r="Q1381" s="7"/>
      <c r="R1381" s="7"/>
      <c r="S1381" s="7"/>
      <c r="T1381" s="7"/>
      <c r="U1381" s="11"/>
      <c r="V1381" s="11"/>
      <c r="W1381" s="12"/>
      <c r="X1381" s="12">
        <f t="shared" si="255"/>
        <v>1.25</v>
      </c>
      <c r="Y1381" s="13"/>
      <c r="Z1381" s="7">
        <f t="shared" si="258"/>
        <v>0</v>
      </c>
      <c r="AA1381">
        <f t="shared" si="259"/>
        <v>10</v>
      </c>
      <c r="AB1381">
        <f t="shared" si="260"/>
        <v>0</v>
      </c>
      <c r="AC1381">
        <f t="shared" si="261"/>
        <v>0</v>
      </c>
      <c r="AD1381" s="7">
        <f t="shared" si="262"/>
        <v>60</v>
      </c>
      <c r="AE1381" s="7" t="str">
        <f t="shared" si="263"/>
        <v>HT Under 1.5 Goals</v>
      </c>
      <c r="AF1381" s="14"/>
      <c r="AG1381" s="14" t="str">
        <f t="shared" si="264"/>
        <v>HT Over 0.5 Goals</v>
      </c>
      <c r="AH1381" s="14" t="str">
        <f t="shared" si="265"/>
        <v>LOST</v>
      </c>
      <c r="AI1381" s="14"/>
      <c r="AJ1381" s="14" t="str">
        <f t="shared" si="256"/>
        <v>LOST</v>
      </c>
      <c r="AL1381" s="7" t="str">
        <f t="shared" si="266"/>
        <v>…</v>
      </c>
      <c r="AM1381" s="21">
        <f t="shared" si="257"/>
        <v>55</v>
      </c>
    </row>
    <row r="1382" spans="3:39">
      <c r="C1382" s="2" t="s">
        <v>1383</v>
      </c>
      <c r="F1382" s="10"/>
      <c r="G1382" s="7"/>
      <c r="H1382" s="10"/>
      <c r="I1382" s="7"/>
      <c r="J1382" s="7"/>
      <c r="K1382" s="7"/>
      <c r="L1382" s="7"/>
      <c r="M1382" s="7"/>
      <c r="N1382" s="7"/>
      <c r="O1382" s="6"/>
      <c r="P1382" s="6"/>
      <c r="Q1382" s="7"/>
      <c r="R1382" s="7"/>
      <c r="S1382" s="7"/>
      <c r="T1382" s="7"/>
      <c r="U1382" s="11"/>
      <c r="V1382" s="11"/>
      <c r="W1382" s="12"/>
      <c r="X1382" s="12">
        <f t="shared" si="255"/>
        <v>1.25</v>
      </c>
      <c r="Y1382" s="13"/>
      <c r="Z1382" s="7">
        <f t="shared" si="258"/>
        <v>0</v>
      </c>
      <c r="AA1382">
        <f t="shared" si="259"/>
        <v>10</v>
      </c>
      <c r="AB1382">
        <f t="shared" si="260"/>
        <v>0</v>
      </c>
      <c r="AC1382">
        <f t="shared" si="261"/>
        <v>0</v>
      </c>
      <c r="AD1382" s="7">
        <f t="shared" si="262"/>
        <v>60</v>
      </c>
      <c r="AE1382" s="7" t="str">
        <f t="shared" si="263"/>
        <v>HT Under 1.5 Goals</v>
      </c>
      <c r="AF1382" s="14"/>
      <c r="AG1382" s="14" t="str">
        <f t="shared" si="264"/>
        <v>HT Over 0.5 Goals</v>
      </c>
      <c r="AH1382" s="14" t="str">
        <f t="shared" si="265"/>
        <v>LOST</v>
      </c>
      <c r="AI1382" s="14"/>
      <c r="AJ1382" s="14" t="str">
        <f t="shared" si="256"/>
        <v>LOST</v>
      </c>
      <c r="AL1382" s="7" t="str">
        <f t="shared" si="266"/>
        <v>…</v>
      </c>
      <c r="AM1382" s="21">
        <f t="shared" si="257"/>
        <v>55</v>
      </c>
    </row>
    <row r="1383" spans="3:39">
      <c r="C1383" t="s">
        <v>11</v>
      </c>
      <c r="D1383" s="10" t="s">
        <v>360</v>
      </c>
      <c r="E1383" s="6" t="s">
        <v>63</v>
      </c>
      <c r="F1383" s="10" t="s">
        <v>362</v>
      </c>
      <c r="G1383" s="7" t="s">
        <v>4</v>
      </c>
      <c r="H1383" s="10" t="s">
        <v>1012</v>
      </c>
      <c r="I1383" s="7">
        <v>14</v>
      </c>
      <c r="J1383" s="7">
        <v>59</v>
      </c>
      <c r="K1383" s="7">
        <v>27</v>
      </c>
      <c r="L1383" s="7" t="s">
        <v>16</v>
      </c>
      <c r="M1383" s="7">
        <v>2</v>
      </c>
      <c r="N1383" s="7">
        <v>13</v>
      </c>
      <c r="O1383" s="6" t="s">
        <v>61</v>
      </c>
      <c r="P1383" s="6" t="s">
        <v>96</v>
      </c>
      <c r="Q1383" s="7" t="b">
        <v>1</v>
      </c>
      <c r="R1383" s="7" t="b">
        <v>1</v>
      </c>
      <c r="S1383" s="7" t="s">
        <v>19</v>
      </c>
      <c r="T1383" s="7" t="s">
        <v>19</v>
      </c>
      <c r="U1383" s="11">
        <v>61</v>
      </c>
      <c r="V1383" s="11"/>
      <c r="W1383" s="12">
        <v>1.55</v>
      </c>
      <c r="X1383" s="12">
        <f t="shared" si="255"/>
        <v>1.3</v>
      </c>
      <c r="Y1383" s="13"/>
      <c r="Z1383" s="7">
        <f t="shared" si="258"/>
        <v>10</v>
      </c>
      <c r="AA1383">
        <f t="shared" si="259"/>
        <v>5</v>
      </c>
      <c r="AB1383">
        <f t="shared" si="260"/>
        <v>10</v>
      </c>
      <c r="AC1383">
        <f t="shared" si="261"/>
        <v>0</v>
      </c>
      <c r="AD1383" s="7">
        <f t="shared" si="262"/>
        <v>75</v>
      </c>
      <c r="AE1383" s="7" t="str">
        <f t="shared" si="263"/>
        <v>HT Under 1.5 Goals</v>
      </c>
      <c r="AF1383" s="14"/>
      <c r="AG1383" s="14" t="str">
        <f t="shared" si="264"/>
        <v>HT Over 0.5 Goals</v>
      </c>
      <c r="AH1383" s="14" t="str">
        <f t="shared" si="265"/>
        <v>LOST</v>
      </c>
      <c r="AI1383" s="14"/>
      <c r="AJ1383" s="14" t="str">
        <f t="shared" si="256"/>
        <v>LOST</v>
      </c>
      <c r="AL1383" s="7" t="str">
        <f t="shared" si="266"/>
        <v>…</v>
      </c>
      <c r="AM1383" s="21">
        <f t="shared" si="257"/>
        <v>72.637500000000003</v>
      </c>
    </row>
    <row r="1384" spans="3:39">
      <c r="C1384" t="s">
        <v>11</v>
      </c>
      <c r="D1384" s="10" t="s">
        <v>360</v>
      </c>
      <c r="E1384" s="6" t="s">
        <v>63</v>
      </c>
      <c r="F1384" s="10" t="s">
        <v>773</v>
      </c>
      <c r="G1384" s="7" t="s">
        <v>4</v>
      </c>
      <c r="H1384" s="10" t="s">
        <v>1168</v>
      </c>
      <c r="I1384" s="7">
        <v>28</v>
      </c>
      <c r="J1384" s="7">
        <v>53</v>
      </c>
      <c r="K1384" s="7">
        <v>19</v>
      </c>
      <c r="L1384" s="7" t="s">
        <v>16</v>
      </c>
      <c r="M1384" s="7">
        <v>1</v>
      </c>
      <c r="N1384" s="7">
        <v>9</v>
      </c>
      <c r="O1384" s="6" t="s">
        <v>24</v>
      </c>
      <c r="P1384" s="6" t="s">
        <v>17</v>
      </c>
      <c r="Q1384" s="7" t="b">
        <v>1</v>
      </c>
      <c r="R1384" s="7" t="b">
        <v>1</v>
      </c>
      <c r="S1384" s="7" t="s">
        <v>19</v>
      </c>
      <c r="T1384" s="7" t="s">
        <v>19</v>
      </c>
      <c r="U1384" s="11">
        <v>53</v>
      </c>
      <c r="V1384" s="11"/>
      <c r="W1384" s="12">
        <v>1.6</v>
      </c>
      <c r="X1384" s="12">
        <f t="shared" si="255"/>
        <v>1.3</v>
      </c>
      <c r="Y1384" s="13"/>
      <c r="Z1384" s="7">
        <f t="shared" si="258"/>
        <v>10</v>
      </c>
      <c r="AA1384">
        <f t="shared" si="259"/>
        <v>5</v>
      </c>
      <c r="AB1384">
        <f t="shared" si="260"/>
        <v>5</v>
      </c>
      <c r="AC1384">
        <f t="shared" si="261"/>
        <v>0</v>
      </c>
      <c r="AD1384" s="7">
        <f t="shared" si="262"/>
        <v>70</v>
      </c>
      <c r="AE1384" s="7" t="str">
        <f t="shared" si="263"/>
        <v>HT Under 1.5 Goals</v>
      </c>
      <c r="AF1384" s="14"/>
      <c r="AG1384" s="14" t="str">
        <f t="shared" si="264"/>
        <v>HT Under 1.5 Goals</v>
      </c>
      <c r="AH1384" s="14" t="str">
        <f t="shared" si="265"/>
        <v>WON</v>
      </c>
      <c r="AI1384" s="14"/>
      <c r="AJ1384" s="14" t="str">
        <f t="shared" si="256"/>
        <v>WON</v>
      </c>
      <c r="AL1384" s="7" t="str">
        <f t="shared" si="266"/>
        <v>Prime</v>
      </c>
      <c r="AM1384" s="21">
        <f t="shared" si="257"/>
        <v>73.162499999999994</v>
      </c>
    </row>
    <row r="1385" spans="3:39">
      <c r="C1385" t="s">
        <v>11</v>
      </c>
      <c r="D1385" s="10" t="s">
        <v>417</v>
      </c>
      <c r="E1385" s="6" t="s">
        <v>874</v>
      </c>
      <c r="F1385" s="10" t="s">
        <v>1382</v>
      </c>
      <c r="G1385" s="7" t="s">
        <v>4</v>
      </c>
      <c r="H1385" s="10" t="s">
        <v>1200</v>
      </c>
      <c r="I1385" s="7">
        <v>26</v>
      </c>
      <c r="J1385" s="7">
        <v>44</v>
      </c>
      <c r="K1385" s="7">
        <v>30</v>
      </c>
      <c r="L1385" s="7" t="s">
        <v>16</v>
      </c>
      <c r="M1385" s="7" t="s">
        <v>16</v>
      </c>
      <c r="N1385" s="7">
        <v>4</v>
      </c>
      <c r="O1385" s="6" t="s">
        <v>47</v>
      </c>
      <c r="P1385" s="6" t="s">
        <v>75</v>
      </c>
      <c r="Q1385" s="7">
        <v>44</v>
      </c>
      <c r="R1385" s="7" t="b">
        <v>1</v>
      </c>
      <c r="S1385" s="7" t="b">
        <v>1</v>
      </c>
      <c r="T1385" s="7" t="b">
        <v>1</v>
      </c>
      <c r="U1385" s="11">
        <v>51</v>
      </c>
      <c r="V1385" s="11"/>
      <c r="W1385" s="12">
        <v>1.55</v>
      </c>
      <c r="X1385" s="12">
        <f t="shared" si="255"/>
        <v>1.3</v>
      </c>
      <c r="Y1385" s="13"/>
      <c r="Z1385" s="7">
        <f t="shared" si="258"/>
        <v>0</v>
      </c>
      <c r="AA1385">
        <f t="shared" si="259"/>
        <v>10</v>
      </c>
      <c r="AB1385">
        <f t="shared" si="260"/>
        <v>5</v>
      </c>
      <c r="AC1385">
        <f t="shared" si="261"/>
        <v>0</v>
      </c>
      <c r="AD1385" s="7">
        <f t="shared" si="262"/>
        <v>65</v>
      </c>
      <c r="AE1385" s="7" t="str">
        <f t="shared" si="263"/>
        <v>HT Under 1.5 Goals</v>
      </c>
      <c r="AF1385" s="14"/>
      <c r="AG1385" s="14" t="str">
        <f t="shared" si="264"/>
        <v>HT Under 1.5 Goals</v>
      </c>
      <c r="AH1385" s="14" t="str">
        <f t="shared" si="265"/>
        <v>WON</v>
      </c>
      <c r="AI1385" s="14"/>
      <c r="AJ1385" s="14" t="str">
        <f t="shared" si="256"/>
        <v>WON</v>
      </c>
      <c r="AL1385" s="7" t="str">
        <f t="shared" si="266"/>
        <v>…</v>
      </c>
      <c r="AM1385" s="21">
        <f t="shared" si="257"/>
        <v>66.2</v>
      </c>
    </row>
    <row r="1386" spans="3:39">
      <c r="F1386" s="10"/>
      <c r="G1386" s="7"/>
      <c r="H1386" s="10"/>
      <c r="I1386" s="7"/>
      <c r="J1386" s="7"/>
      <c r="K1386" s="7"/>
      <c r="L1386" s="7"/>
      <c r="M1386" s="7"/>
      <c r="N1386" s="7"/>
      <c r="O1386" s="6"/>
      <c r="P1386" s="6"/>
      <c r="Q1386" s="7"/>
      <c r="R1386" s="7"/>
      <c r="S1386" s="7"/>
      <c r="T1386" s="7"/>
      <c r="U1386" s="11"/>
      <c r="V1386" s="11"/>
      <c r="W1386" s="12"/>
      <c r="X1386" s="12">
        <f t="shared" si="255"/>
        <v>1.25</v>
      </c>
      <c r="Y1386" s="13"/>
      <c r="Z1386" s="7">
        <f t="shared" si="258"/>
        <v>0</v>
      </c>
      <c r="AA1386">
        <f t="shared" si="259"/>
        <v>10</v>
      </c>
      <c r="AB1386">
        <f t="shared" si="260"/>
        <v>0</v>
      </c>
      <c r="AC1386">
        <f t="shared" si="261"/>
        <v>0</v>
      </c>
      <c r="AD1386" s="7">
        <f t="shared" si="262"/>
        <v>60</v>
      </c>
      <c r="AE1386" s="7" t="str">
        <f t="shared" si="263"/>
        <v>HT Under 1.5 Goals</v>
      </c>
      <c r="AF1386" s="14"/>
      <c r="AG1386" s="14" t="str">
        <f t="shared" si="264"/>
        <v>HT Over 0.5 Goals</v>
      </c>
      <c r="AH1386" s="14" t="str">
        <f t="shared" si="265"/>
        <v>LOST</v>
      </c>
      <c r="AI1386" s="14"/>
      <c r="AJ1386" s="14" t="str">
        <f t="shared" si="256"/>
        <v>LOST</v>
      </c>
      <c r="AL1386" s="7" t="str">
        <f t="shared" si="266"/>
        <v>…</v>
      </c>
      <c r="AM1386" s="21">
        <f t="shared" si="257"/>
        <v>55</v>
      </c>
    </row>
    <row r="1387" spans="3:39">
      <c r="C1387" s="2" t="s">
        <v>1385</v>
      </c>
      <c r="F1387" s="10"/>
      <c r="G1387" s="7"/>
      <c r="H1387" s="10"/>
      <c r="I1387" s="7"/>
      <c r="J1387" s="7"/>
      <c r="K1387" s="7"/>
      <c r="L1387" s="7"/>
      <c r="M1387" s="7"/>
      <c r="N1387" s="7"/>
      <c r="O1387" s="6"/>
      <c r="P1387" s="6"/>
      <c r="Q1387" s="7"/>
      <c r="R1387" s="7"/>
      <c r="S1387" s="7"/>
      <c r="T1387" s="7"/>
      <c r="U1387" s="11"/>
      <c r="V1387" s="11"/>
      <c r="W1387" s="12"/>
      <c r="X1387" s="12">
        <f t="shared" si="255"/>
        <v>1.25</v>
      </c>
      <c r="Y1387" s="13"/>
      <c r="Z1387" s="7">
        <f t="shared" si="258"/>
        <v>0</v>
      </c>
      <c r="AA1387">
        <f t="shared" si="259"/>
        <v>10</v>
      </c>
      <c r="AB1387">
        <f t="shared" si="260"/>
        <v>0</v>
      </c>
      <c r="AC1387">
        <f t="shared" si="261"/>
        <v>0</v>
      </c>
      <c r="AD1387" s="7">
        <f t="shared" si="262"/>
        <v>60</v>
      </c>
      <c r="AE1387" s="7" t="str">
        <f t="shared" si="263"/>
        <v>HT Under 1.5 Goals</v>
      </c>
      <c r="AF1387" s="14"/>
      <c r="AG1387" s="14" t="str">
        <f t="shared" si="264"/>
        <v>HT Over 0.5 Goals</v>
      </c>
      <c r="AH1387" s="14" t="str">
        <f t="shared" si="265"/>
        <v>LOST</v>
      </c>
      <c r="AI1387" s="14"/>
      <c r="AJ1387" s="14" t="str">
        <f t="shared" si="256"/>
        <v>LOST</v>
      </c>
      <c r="AL1387" s="7" t="str">
        <f t="shared" si="266"/>
        <v>…</v>
      </c>
      <c r="AM1387" s="21">
        <f t="shared" si="257"/>
        <v>55</v>
      </c>
    </row>
    <row r="1388" spans="3:39">
      <c r="C1388" t="s">
        <v>11</v>
      </c>
      <c r="D1388" s="10" t="s">
        <v>81</v>
      </c>
      <c r="E1388" s="6" t="s">
        <v>93</v>
      </c>
      <c r="F1388" s="10" t="s">
        <v>313</v>
      </c>
      <c r="G1388" s="7" t="s">
        <v>4</v>
      </c>
      <c r="H1388" s="10" t="s">
        <v>345</v>
      </c>
      <c r="I1388" s="7">
        <v>26</v>
      </c>
      <c r="J1388" s="7">
        <v>50</v>
      </c>
      <c r="K1388" s="7">
        <v>24</v>
      </c>
      <c r="L1388" s="7" t="s">
        <v>16</v>
      </c>
      <c r="M1388" s="7" t="s">
        <v>16</v>
      </c>
      <c r="N1388" s="7">
        <v>2</v>
      </c>
      <c r="O1388" s="6" t="s">
        <v>47</v>
      </c>
      <c r="P1388" s="6" t="s">
        <v>33</v>
      </c>
      <c r="Q1388" s="7">
        <v>50</v>
      </c>
      <c r="R1388" s="7" t="b">
        <v>1</v>
      </c>
      <c r="S1388" s="7" t="b">
        <v>1</v>
      </c>
      <c r="T1388" s="7" t="b">
        <v>1</v>
      </c>
      <c r="U1388" s="11">
        <v>36</v>
      </c>
      <c r="V1388" s="11" t="s">
        <v>42</v>
      </c>
      <c r="W1388" s="12">
        <v>1.55</v>
      </c>
      <c r="X1388" s="12">
        <f t="shared" si="255"/>
        <v>1.3</v>
      </c>
      <c r="Y1388" s="13"/>
      <c r="Z1388" s="7">
        <f t="shared" si="258"/>
        <v>0</v>
      </c>
      <c r="AA1388">
        <f t="shared" si="259"/>
        <v>10</v>
      </c>
      <c r="AB1388">
        <f t="shared" si="260"/>
        <v>0</v>
      </c>
      <c r="AC1388">
        <f t="shared" si="261"/>
        <v>5</v>
      </c>
      <c r="AD1388" s="7">
        <f t="shared" si="262"/>
        <v>65</v>
      </c>
      <c r="AE1388" s="7" t="str">
        <f t="shared" si="263"/>
        <v>HT Under 1.5 Goals</v>
      </c>
      <c r="AF1388" s="14"/>
      <c r="AG1388" s="14" t="str">
        <f t="shared" si="264"/>
        <v>HT Under 1.5 Goals</v>
      </c>
      <c r="AH1388" s="14" t="str">
        <f t="shared" si="265"/>
        <v>WON</v>
      </c>
      <c r="AI1388" s="14"/>
      <c r="AJ1388" s="14" t="str">
        <f t="shared" si="256"/>
        <v>WON</v>
      </c>
      <c r="AL1388" s="7" t="str">
        <f t="shared" si="266"/>
        <v>…</v>
      </c>
      <c r="AM1388" s="21">
        <f t="shared" si="257"/>
        <v>73.625</v>
      </c>
    </row>
    <row r="1389" spans="3:39">
      <c r="C1389" t="s">
        <v>11</v>
      </c>
      <c r="D1389" s="10" t="s">
        <v>81</v>
      </c>
      <c r="E1389" s="6" t="s">
        <v>93</v>
      </c>
      <c r="F1389" s="10" t="s">
        <v>930</v>
      </c>
      <c r="G1389" s="7" t="s">
        <v>4</v>
      </c>
      <c r="H1389" s="10" t="s">
        <v>1120</v>
      </c>
      <c r="I1389" s="7">
        <v>28</v>
      </c>
      <c r="J1389" s="7">
        <v>47</v>
      </c>
      <c r="K1389" s="7">
        <v>25</v>
      </c>
      <c r="L1389" s="7" t="s">
        <v>16</v>
      </c>
      <c r="M1389" s="7">
        <v>2</v>
      </c>
      <c r="N1389" s="7">
        <v>3</v>
      </c>
      <c r="O1389" s="6" t="s">
        <v>120</v>
      </c>
      <c r="P1389" s="6" t="s">
        <v>305</v>
      </c>
      <c r="Q1389" s="7">
        <v>47</v>
      </c>
      <c r="R1389" s="7" t="b">
        <v>1</v>
      </c>
      <c r="S1389" s="7" t="s">
        <v>19</v>
      </c>
      <c r="T1389" s="7" t="b">
        <v>1</v>
      </c>
      <c r="U1389" s="11">
        <v>63</v>
      </c>
      <c r="V1389" s="11" t="s">
        <v>48</v>
      </c>
      <c r="W1389" s="12">
        <v>1.6</v>
      </c>
      <c r="X1389" s="12">
        <f t="shared" si="255"/>
        <v>1.3</v>
      </c>
      <c r="Y1389" s="13"/>
      <c r="Z1389" s="7">
        <f t="shared" si="258"/>
        <v>0</v>
      </c>
      <c r="AA1389">
        <f t="shared" si="259"/>
        <v>10</v>
      </c>
      <c r="AB1389">
        <f t="shared" si="260"/>
        <v>10</v>
      </c>
      <c r="AC1389">
        <f t="shared" si="261"/>
        <v>0</v>
      </c>
      <c r="AD1389" s="7">
        <f t="shared" si="262"/>
        <v>70</v>
      </c>
      <c r="AE1389" s="7" t="str">
        <f t="shared" si="263"/>
        <v>HT Under 1.5 Goals</v>
      </c>
      <c r="AF1389" s="14"/>
      <c r="AG1389" s="14" t="str">
        <f t="shared" si="264"/>
        <v>HT Under 1.5 Goals</v>
      </c>
      <c r="AH1389" s="14" t="str">
        <f t="shared" si="265"/>
        <v>WON</v>
      </c>
      <c r="AI1389" s="14"/>
      <c r="AJ1389" s="14" t="str">
        <f t="shared" si="256"/>
        <v>WON</v>
      </c>
      <c r="AL1389" s="7" t="str">
        <f t="shared" si="266"/>
        <v>…</v>
      </c>
      <c r="AM1389" s="21">
        <f t="shared" si="257"/>
        <v>64.599999999999994</v>
      </c>
    </row>
    <row r="1390" spans="3:39">
      <c r="D1390" s="10" t="s">
        <v>76</v>
      </c>
      <c r="E1390" s="6" t="s">
        <v>115</v>
      </c>
      <c r="F1390" s="10" t="s">
        <v>1386</v>
      </c>
      <c r="G1390" s="7" t="s">
        <v>4</v>
      </c>
      <c r="H1390" s="10" t="s">
        <v>1387</v>
      </c>
      <c r="I1390" s="7">
        <v>37</v>
      </c>
      <c r="J1390" s="7">
        <v>44</v>
      </c>
      <c r="K1390" s="7">
        <v>18</v>
      </c>
      <c r="L1390" s="7" t="s">
        <v>16</v>
      </c>
      <c r="M1390" s="7">
        <v>1</v>
      </c>
      <c r="N1390" s="7">
        <v>19</v>
      </c>
      <c r="O1390" s="6" t="s">
        <v>24</v>
      </c>
      <c r="P1390" s="6" t="s">
        <v>120</v>
      </c>
      <c r="Q1390" s="7">
        <v>44</v>
      </c>
      <c r="R1390" s="7" t="b">
        <v>1</v>
      </c>
      <c r="S1390" s="7" t="s">
        <v>19</v>
      </c>
      <c r="T1390" s="7" t="s">
        <v>19</v>
      </c>
      <c r="U1390" s="11">
        <v>18</v>
      </c>
      <c r="V1390" s="11" t="s">
        <v>42</v>
      </c>
      <c r="W1390" s="12">
        <v>1.6</v>
      </c>
      <c r="X1390" s="12">
        <f t="shared" si="255"/>
        <v>1.3</v>
      </c>
      <c r="Y1390" s="13"/>
      <c r="Z1390" s="7">
        <f t="shared" si="258"/>
        <v>0</v>
      </c>
      <c r="AA1390">
        <f t="shared" si="259"/>
        <v>0</v>
      </c>
      <c r="AB1390">
        <f t="shared" si="260"/>
        <v>0</v>
      </c>
      <c r="AC1390">
        <f t="shared" si="261"/>
        <v>5</v>
      </c>
      <c r="AD1390" s="7">
        <f t="shared" si="262"/>
        <v>55</v>
      </c>
      <c r="AE1390" s="7" t="str">
        <f t="shared" si="263"/>
        <v>HT Over 0.5 Goals</v>
      </c>
      <c r="AF1390" s="14"/>
      <c r="AG1390" s="14" t="str">
        <f t="shared" si="264"/>
        <v>HT Under 1.5 Goals</v>
      </c>
      <c r="AH1390" s="14" t="str">
        <f t="shared" si="265"/>
        <v>LOST</v>
      </c>
      <c r="AI1390" s="14"/>
      <c r="AJ1390" s="14" t="str">
        <f t="shared" si="256"/>
        <v>LOST</v>
      </c>
      <c r="AL1390" s="7" t="str">
        <f t="shared" si="266"/>
        <v>…</v>
      </c>
      <c r="AM1390" s="21">
        <f t="shared" si="257"/>
        <v>40</v>
      </c>
    </row>
    <row r="1391" spans="3:39">
      <c r="C1391" t="s">
        <v>11</v>
      </c>
      <c r="D1391" s="10" t="s">
        <v>121</v>
      </c>
      <c r="E1391" s="6" t="s">
        <v>240</v>
      </c>
      <c r="F1391" s="10" t="s">
        <v>273</v>
      </c>
      <c r="G1391" s="7" t="s">
        <v>4</v>
      </c>
      <c r="H1391" s="10" t="s">
        <v>902</v>
      </c>
      <c r="I1391" s="7">
        <v>31</v>
      </c>
      <c r="J1391" s="7">
        <v>43</v>
      </c>
      <c r="K1391" s="7">
        <v>26</v>
      </c>
      <c r="L1391" s="7" t="s">
        <v>16</v>
      </c>
      <c r="M1391" s="7">
        <v>1</v>
      </c>
      <c r="N1391" s="7">
        <v>5</v>
      </c>
      <c r="O1391" s="6" t="s">
        <v>120</v>
      </c>
      <c r="P1391" s="6" t="s">
        <v>120</v>
      </c>
      <c r="Q1391" s="7">
        <v>43</v>
      </c>
      <c r="R1391" s="7" t="b">
        <v>1</v>
      </c>
      <c r="S1391" s="7" t="s">
        <v>19</v>
      </c>
      <c r="T1391" s="7" t="b">
        <v>1</v>
      </c>
      <c r="U1391" s="11">
        <v>51</v>
      </c>
      <c r="V1391" s="11" t="s">
        <v>20</v>
      </c>
      <c r="W1391" s="12">
        <v>1.55</v>
      </c>
      <c r="X1391" s="12">
        <f t="shared" si="255"/>
        <v>1.3</v>
      </c>
      <c r="Y1391" s="13"/>
      <c r="Z1391" s="7">
        <f t="shared" si="258"/>
        <v>0</v>
      </c>
      <c r="AA1391">
        <f t="shared" si="259"/>
        <v>10</v>
      </c>
      <c r="AB1391">
        <f t="shared" si="260"/>
        <v>5</v>
      </c>
      <c r="AC1391">
        <f t="shared" si="261"/>
        <v>10</v>
      </c>
      <c r="AD1391" s="7">
        <f t="shared" si="262"/>
        <v>75</v>
      </c>
      <c r="AE1391" s="7" t="str">
        <f t="shared" si="263"/>
        <v>HT Under 1.5 Goals</v>
      </c>
      <c r="AF1391" s="14"/>
      <c r="AG1391" s="14" t="str">
        <f t="shared" si="264"/>
        <v>HT Under 1.5 Goals</v>
      </c>
      <c r="AH1391" s="14" t="str">
        <f t="shared" si="265"/>
        <v>WON</v>
      </c>
      <c r="AI1391" s="14"/>
      <c r="AJ1391" s="14" t="str">
        <f t="shared" si="256"/>
        <v>WON</v>
      </c>
      <c r="AL1391" s="7" t="str">
        <f t="shared" si="266"/>
        <v>…</v>
      </c>
      <c r="AM1391" s="21">
        <f t="shared" si="257"/>
        <v>60.2</v>
      </c>
    </row>
    <row r="1392" spans="3:39">
      <c r="C1392" t="s">
        <v>11</v>
      </c>
      <c r="D1392" s="10" t="s">
        <v>1059</v>
      </c>
      <c r="E1392" s="6" t="s">
        <v>240</v>
      </c>
      <c r="F1392" s="10" t="s">
        <v>995</v>
      </c>
      <c r="G1392" s="7" t="s">
        <v>4</v>
      </c>
      <c r="H1392" s="10" t="s">
        <v>837</v>
      </c>
      <c r="I1392" s="7">
        <v>12</v>
      </c>
      <c r="J1392" s="7">
        <v>54</v>
      </c>
      <c r="K1392" s="7">
        <v>34</v>
      </c>
      <c r="L1392" s="7" t="s">
        <v>16</v>
      </c>
      <c r="M1392" s="7">
        <v>2</v>
      </c>
      <c r="N1392" s="7">
        <v>22</v>
      </c>
      <c r="O1392" s="6" t="s">
        <v>24</v>
      </c>
      <c r="P1392" s="6" t="s">
        <v>33</v>
      </c>
      <c r="Q1392" s="7" t="b">
        <v>1</v>
      </c>
      <c r="R1392" s="7" t="b">
        <v>1</v>
      </c>
      <c r="S1392" s="7" t="s">
        <v>19</v>
      </c>
      <c r="T1392" s="7" t="s">
        <v>19</v>
      </c>
      <c r="U1392" s="11">
        <v>66</v>
      </c>
      <c r="V1392" s="11" t="s">
        <v>42</v>
      </c>
      <c r="W1392" s="12">
        <v>1.45</v>
      </c>
      <c r="X1392" s="12">
        <f t="shared" si="255"/>
        <v>1.25</v>
      </c>
      <c r="Y1392" s="13"/>
      <c r="Z1392" s="7">
        <f t="shared" si="258"/>
        <v>10</v>
      </c>
      <c r="AA1392">
        <f t="shared" si="259"/>
        <v>0</v>
      </c>
      <c r="AB1392">
        <f t="shared" si="260"/>
        <v>10</v>
      </c>
      <c r="AC1392">
        <f t="shared" si="261"/>
        <v>5</v>
      </c>
      <c r="AD1392" s="7">
        <f t="shared" si="262"/>
        <v>75</v>
      </c>
      <c r="AE1392" s="7" t="str">
        <f t="shared" si="263"/>
        <v>HT Under 1.5 Goals</v>
      </c>
      <c r="AF1392" s="14"/>
      <c r="AG1392" s="14" t="str">
        <f t="shared" si="264"/>
        <v>HT Under 1.5 Goals</v>
      </c>
      <c r="AH1392" s="14" t="str">
        <f t="shared" si="265"/>
        <v>WON</v>
      </c>
      <c r="AI1392" s="14"/>
      <c r="AJ1392" s="14" t="str">
        <f t="shared" si="256"/>
        <v>WON</v>
      </c>
      <c r="AL1392" s="7" t="str">
        <f t="shared" si="266"/>
        <v>…</v>
      </c>
      <c r="AM1392" s="21">
        <f t="shared" si="257"/>
        <v>70.075000000000003</v>
      </c>
    </row>
    <row r="1393" spans="3:39">
      <c r="C1393" t="s">
        <v>11</v>
      </c>
      <c r="D1393" s="10" t="s">
        <v>1059</v>
      </c>
      <c r="E1393" s="6" t="s">
        <v>240</v>
      </c>
      <c r="F1393" s="10" t="s">
        <v>319</v>
      </c>
      <c r="G1393" s="7" t="s">
        <v>4</v>
      </c>
      <c r="H1393" s="10" t="s">
        <v>1060</v>
      </c>
      <c r="I1393" s="7">
        <v>16</v>
      </c>
      <c r="J1393" s="7">
        <v>63</v>
      </c>
      <c r="K1393" s="7">
        <v>21</v>
      </c>
      <c r="L1393" s="7" t="s">
        <v>16</v>
      </c>
      <c r="M1393" s="7" t="s">
        <v>16</v>
      </c>
      <c r="N1393" s="7">
        <v>5</v>
      </c>
      <c r="O1393" s="6" t="s">
        <v>305</v>
      </c>
      <c r="P1393" s="6" t="s">
        <v>299</v>
      </c>
      <c r="Q1393" s="7" t="b">
        <v>1</v>
      </c>
      <c r="R1393" s="7" t="b">
        <v>1</v>
      </c>
      <c r="S1393" s="7" t="b">
        <v>1</v>
      </c>
      <c r="T1393" s="7" t="b">
        <v>1</v>
      </c>
      <c r="U1393" s="11">
        <v>47</v>
      </c>
      <c r="V1393" s="11" t="s">
        <v>42</v>
      </c>
      <c r="W1393" s="12">
        <v>1.5</v>
      </c>
      <c r="X1393" s="12">
        <f t="shared" si="255"/>
        <v>1.3</v>
      </c>
      <c r="Y1393" s="13"/>
      <c r="Z1393" s="7">
        <f t="shared" si="258"/>
        <v>10</v>
      </c>
      <c r="AA1393">
        <f t="shared" si="259"/>
        <v>10</v>
      </c>
      <c r="AB1393">
        <f t="shared" si="260"/>
        <v>0</v>
      </c>
      <c r="AC1393">
        <f t="shared" si="261"/>
        <v>5</v>
      </c>
      <c r="AD1393" s="7">
        <f t="shared" si="262"/>
        <v>75</v>
      </c>
      <c r="AE1393" s="7" t="str">
        <f t="shared" si="263"/>
        <v>HT Under 1.5 Goals</v>
      </c>
      <c r="AF1393" s="14"/>
      <c r="AG1393" s="14" t="str">
        <f t="shared" si="264"/>
        <v>HT Over 0.5 Goals</v>
      </c>
      <c r="AH1393" s="14" t="str">
        <f t="shared" si="265"/>
        <v>LOST</v>
      </c>
      <c r="AI1393" s="14"/>
      <c r="AJ1393" s="14" t="str">
        <f t="shared" si="256"/>
        <v>LOST</v>
      </c>
      <c r="AL1393" s="7" t="str">
        <f t="shared" si="266"/>
        <v>Prime</v>
      </c>
      <c r="AM1393" s="21">
        <f t="shared" si="257"/>
        <v>74.6875</v>
      </c>
    </row>
    <row r="1394" spans="3:39">
      <c r="C1394" t="s">
        <v>11</v>
      </c>
      <c r="D1394" s="10" t="s">
        <v>1059</v>
      </c>
      <c r="E1394" s="6" t="s">
        <v>240</v>
      </c>
      <c r="F1394" s="10" t="s">
        <v>316</v>
      </c>
      <c r="G1394" s="7" t="s">
        <v>4</v>
      </c>
      <c r="H1394" s="10" t="s">
        <v>538</v>
      </c>
      <c r="I1394" s="7">
        <v>30</v>
      </c>
      <c r="J1394" s="7">
        <v>47</v>
      </c>
      <c r="K1394" s="7">
        <v>23</v>
      </c>
      <c r="L1394" s="7" t="s">
        <v>16</v>
      </c>
      <c r="M1394" s="7" t="s">
        <v>16</v>
      </c>
      <c r="N1394" s="7">
        <v>7</v>
      </c>
      <c r="O1394" s="6" t="s">
        <v>96</v>
      </c>
      <c r="P1394" s="6" t="s">
        <v>303</v>
      </c>
      <c r="Q1394" s="7">
        <v>47</v>
      </c>
      <c r="R1394" s="7" t="b">
        <v>1</v>
      </c>
      <c r="S1394" s="7" t="b">
        <v>1</v>
      </c>
      <c r="T1394" s="7" t="s">
        <v>19</v>
      </c>
      <c r="U1394" s="11">
        <v>56</v>
      </c>
      <c r="V1394" s="11" t="s">
        <v>42</v>
      </c>
      <c r="W1394" s="12">
        <v>1.45</v>
      </c>
      <c r="X1394" s="12">
        <f t="shared" si="255"/>
        <v>1.25</v>
      </c>
      <c r="Y1394" s="13"/>
      <c r="Z1394" s="7">
        <f t="shared" si="258"/>
        <v>0</v>
      </c>
      <c r="AA1394">
        <f t="shared" si="259"/>
        <v>10</v>
      </c>
      <c r="AB1394">
        <f t="shared" si="260"/>
        <v>5</v>
      </c>
      <c r="AC1394">
        <f t="shared" si="261"/>
        <v>5</v>
      </c>
      <c r="AD1394" s="7">
        <f t="shared" si="262"/>
        <v>70</v>
      </c>
      <c r="AE1394" s="7" t="str">
        <f t="shared" si="263"/>
        <v>HT Under 1.5 Goals</v>
      </c>
      <c r="AF1394" s="14"/>
      <c r="AG1394" s="14" t="str">
        <f t="shared" si="264"/>
        <v>HT Over 0.5 Goals</v>
      </c>
      <c r="AH1394" s="14" t="str">
        <f t="shared" si="265"/>
        <v>LOST</v>
      </c>
      <c r="AI1394" s="14"/>
      <c r="AJ1394" s="14" t="str">
        <f t="shared" si="256"/>
        <v>LOST</v>
      </c>
      <c r="AL1394" s="7" t="str">
        <f t="shared" si="266"/>
        <v>…</v>
      </c>
      <c r="AM1394" s="21">
        <f t="shared" si="257"/>
        <v>64.2</v>
      </c>
    </row>
    <row r="1395" spans="3:39">
      <c r="D1395" s="10" t="s">
        <v>243</v>
      </c>
      <c r="E1395" s="6" t="s">
        <v>135</v>
      </c>
      <c r="F1395" s="10" t="s">
        <v>244</v>
      </c>
      <c r="G1395" s="7" t="s">
        <v>4</v>
      </c>
      <c r="H1395" s="10" t="s">
        <v>859</v>
      </c>
      <c r="I1395" s="7">
        <v>31</v>
      </c>
      <c r="J1395" s="7">
        <v>50</v>
      </c>
      <c r="K1395" s="7">
        <v>19</v>
      </c>
      <c r="L1395" s="7" t="s">
        <v>16</v>
      </c>
      <c r="M1395" s="7">
        <v>1</v>
      </c>
      <c r="N1395" s="7">
        <v>12</v>
      </c>
      <c r="O1395" s="6" t="s">
        <v>75</v>
      </c>
      <c r="P1395" s="6" t="s">
        <v>301</v>
      </c>
      <c r="Q1395" s="7">
        <v>50</v>
      </c>
      <c r="R1395" s="7" t="b">
        <v>1</v>
      </c>
      <c r="S1395" s="7" t="s">
        <v>19</v>
      </c>
      <c r="T1395" s="7" t="s">
        <v>19</v>
      </c>
      <c r="U1395" s="11">
        <v>43</v>
      </c>
      <c r="V1395" s="11" t="s">
        <v>48</v>
      </c>
      <c r="W1395" s="12">
        <v>1.7</v>
      </c>
      <c r="X1395" s="12">
        <f t="shared" si="255"/>
        <v>1.35</v>
      </c>
      <c r="Y1395" s="13"/>
      <c r="Z1395" s="7">
        <f t="shared" si="258"/>
        <v>0</v>
      </c>
      <c r="AA1395">
        <f t="shared" si="259"/>
        <v>5</v>
      </c>
      <c r="AB1395">
        <f t="shared" si="260"/>
        <v>0</v>
      </c>
      <c r="AC1395">
        <f t="shared" si="261"/>
        <v>0</v>
      </c>
      <c r="AD1395" s="7">
        <f t="shared" si="262"/>
        <v>55</v>
      </c>
      <c r="AE1395" s="7" t="str">
        <f t="shared" si="263"/>
        <v>HT Over 0.5 Goals</v>
      </c>
      <c r="AF1395" s="14"/>
      <c r="AG1395" s="14" t="str">
        <f t="shared" si="264"/>
        <v>HT Over 0.5 Goals</v>
      </c>
      <c r="AH1395" s="14" t="str">
        <f t="shared" si="265"/>
        <v>WON</v>
      </c>
      <c r="AI1395" s="14"/>
      <c r="AJ1395" s="14" t="str">
        <f t="shared" si="256"/>
        <v>WON</v>
      </c>
      <c r="AL1395" s="7" t="str">
        <f t="shared" si="266"/>
        <v>…</v>
      </c>
      <c r="AM1395" s="21">
        <f t="shared" si="257"/>
        <v>58.625</v>
      </c>
    </row>
    <row r="1396" spans="3:39">
      <c r="F1396" s="10"/>
      <c r="G1396" s="7"/>
      <c r="H1396" s="10"/>
      <c r="I1396" s="7"/>
      <c r="J1396" s="7"/>
      <c r="K1396" s="7"/>
      <c r="L1396" s="7"/>
      <c r="M1396" s="7"/>
      <c r="N1396" s="7"/>
      <c r="O1396" s="6"/>
      <c r="P1396" s="6"/>
      <c r="Q1396" s="7"/>
      <c r="R1396" s="7"/>
      <c r="S1396" s="7"/>
      <c r="T1396" s="7"/>
      <c r="U1396" s="11"/>
      <c r="V1396" s="11"/>
      <c r="W1396" s="12"/>
      <c r="X1396" s="12">
        <f t="shared" si="255"/>
        <v>1.25</v>
      </c>
      <c r="Y1396" s="13"/>
      <c r="Z1396" s="7">
        <f t="shared" si="258"/>
        <v>0</v>
      </c>
      <c r="AA1396">
        <f t="shared" si="259"/>
        <v>10</v>
      </c>
      <c r="AB1396">
        <f t="shared" si="260"/>
        <v>0</v>
      </c>
      <c r="AC1396">
        <f t="shared" si="261"/>
        <v>0</v>
      </c>
      <c r="AD1396" s="7">
        <f t="shared" si="262"/>
        <v>60</v>
      </c>
      <c r="AE1396" s="7" t="str">
        <f t="shared" si="263"/>
        <v>HT Under 1.5 Goals</v>
      </c>
      <c r="AF1396" s="14"/>
      <c r="AG1396" s="14" t="str">
        <f t="shared" si="264"/>
        <v>HT Over 0.5 Goals</v>
      </c>
      <c r="AH1396" s="14" t="str">
        <f t="shared" si="265"/>
        <v>LOST</v>
      </c>
      <c r="AI1396" s="14"/>
      <c r="AJ1396" s="14" t="str">
        <f t="shared" si="256"/>
        <v>LOST</v>
      </c>
      <c r="AL1396" s="7" t="str">
        <f t="shared" si="266"/>
        <v>…</v>
      </c>
      <c r="AM1396" s="21">
        <f t="shared" si="257"/>
        <v>55</v>
      </c>
    </row>
    <row r="1397" spans="3:39">
      <c r="C1397" s="2" t="s">
        <v>1393</v>
      </c>
      <c r="F1397" s="10"/>
      <c r="G1397" s="7"/>
      <c r="H1397" s="10"/>
      <c r="I1397" s="7"/>
      <c r="J1397" s="7"/>
      <c r="K1397" s="7"/>
      <c r="L1397" s="7"/>
      <c r="M1397" s="7"/>
      <c r="N1397" s="7"/>
      <c r="O1397" s="6"/>
      <c r="P1397" s="6"/>
      <c r="Q1397" s="7"/>
      <c r="R1397" s="7"/>
      <c r="S1397" s="7"/>
      <c r="T1397" s="7"/>
      <c r="U1397" s="11"/>
      <c r="V1397" s="11"/>
      <c r="W1397" s="12"/>
      <c r="X1397" s="12">
        <f t="shared" si="255"/>
        <v>1.25</v>
      </c>
      <c r="Y1397" s="13"/>
      <c r="Z1397" s="7">
        <f t="shared" si="258"/>
        <v>0</v>
      </c>
      <c r="AA1397">
        <f t="shared" si="259"/>
        <v>10</v>
      </c>
      <c r="AB1397">
        <f t="shared" si="260"/>
        <v>0</v>
      </c>
      <c r="AC1397">
        <f t="shared" si="261"/>
        <v>0</v>
      </c>
      <c r="AD1397" s="7">
        <f t="shared" si="262"/>
        <v>60</v>
      </c>
      <c r="AE1397" s="7" t="str">
        <f t="shared" si="263"/>
        <v>HT Under 1.5 Goals</v>
      </c>
      <c r="AF1397" s="14"/>
      <c r="AG1397" s="14" t="str">
        <f t="shared" si="264"/>
        <v>HT Over 0.5 Goals</v>
      </c>
      <c r="AH1397" s="14" t="str">
        <f t="shared" si="265"/>
        <v>LOST</v>
      </c>
      <c r="AI1397" s="14"/>
      <c r="AJ1397" s="14" t="str">
        <f t="shared" si="256"/>
        <v>LOST</v>
      </c>
      <c r="AL1397" s="7" t="str">
        <f t="shared" si="266"/>
        <v>…</v>
      </c>
      <c r="AM1397" s="21">
        <f t="shared" si="257"/>
        <v>55</v>
      </c>
    </row>
    <row r="1398" spans="3:39">
      <c r="D1398" s="10" t="s">
        <v>1219</v>
      </c>
      <c r="E1398" s="6" t="s">
        <v>93</v>
      </c>
      <c r="F1398" s="10" t="s">
        <v>1367</v>
      </c>
      <c r="G1398" s="7" t="s">
        <v>4</v>
      </c>
      <c r="H1398" s="10" t="s">
        <v>1388</v>
      </c>
      <c r="I1398" s="7">
        <v>15</v>
      </c>
      <c r="J1398" s="7">
        <v>56</v>
      </c>
      <c r="K1398" s="7">
        <v>29</v>
      </c>
      <c r="L1398" s="7" t="s">
        <v>16</v>
      </c>
      <c r="M1398" s="7">
        <v>2</v>
      </c>
      <c r="N1398" s="7">
        <v>14</v>
      </c>
      <c r="O1398" s="6" t="s">
        <v>24</v>
      </c>
      <c r="P1398" s="6" t="s">
        <v>24</v>
      </c>
      <c r="Q1398" s="7" t="b">
        <v>1</v>
      </c>
      <c r="R1398" s="7" t="b">
        <v>1</v>
      </c>
      <c r="S1398" s="7" t="s">
        <v>19</v>
      </c>
      <c r="T1398" s="7" t="s">
        <v>19</v>
      </c>
      <c r="U1398" s="11">
        <v>50</v>
      </c>
      <c r="V1398" s="11" t="s">
        <v>42</v>
      </c>
      <c r="W1398" s="12">
        <v>1.6</v>
      </c>
      <c r="X1398" s="12">
        <f t="shared" si="255"/>
        <v>1.3</v>
      </c>
      <c r="Y1398" s="13"/>
      <c r="Z1398" s="7">
        <f t="shared" si="258"/>
        <v>10</v>
      </c>
      <c r="AA1398">
        <f t="shared" si="259"/>
        <v>5</v>
      </c>
      <c r="AB1398">
        <f t="shared" si="260"/>
        <v>5</v>
      </c>
      <c r="AC1398">
        <f t="shared" si="261"/>
        <v>5</v>
      </c>
      <c r="AD1398" s="7">
        <f t="shared" si="262"/>
        <v>75</v>
      </c>
      <c r="AE1398" s="7" t="str">
        <f t="shared" si="263"/>
        <v>HT Under 1.5 Goals</v>
      </c>
      <c r="AF1398" s="14"/>
      <c r="AG1398" s="14" t="str">
        <f t="shared" si="264"/>
        <v>HT Under 1.5 Goals</v>
      </c>
      <c r="AH1398" s="14" t="str">
        <f t="shared" si="265"/>
        <v>WON</v>
      </c>
      <c r="AI1398" s="14"/>
      <c r="AJ1398" s="14" t="str">
        <f t="shared" si="256"/>
        <v>WON</v>
      </c>
      <c r="AL1398" s="7" t="str">
        <f t="shared" si="266"/>
        <v>…</v>
      </c>
      <c r="AM1398" s="21">
        <f t="shared" si="257"/>
        <v>68.5</v>
      </c>
    </row>
    <row r="1399" spans="3:39">
      <c r="D1399" s="10" t="s">
        <v>134</v>
      </c>
      <c r="E1399" s="6" t="s">
        <v>115</v>
      </c>
      <c r="F1399" s="10" t="s">
        <v>751</v>
      </c>
      <c r="G1399" s="7" t="s">
        <v>4</v>
      </c>
      <c r="H1399" s="10" t="s">
        <v>1043</v>
      </c>
      <c r="I1399" s="7">
        <v>21</v>
      </c>
      <c r="J1399" s="7">
        <v>44</v>
      </c>
      <c r="K1399" s="7">
        <v>35</v>
      </c>
      <c r="L1399" s="7" t="s">
        <v>16</v>
      </c>
      <c r="M1399" s="7">
        <v>2</v>
      </c>
      <c r="N1399" s="7">
        <v>14</v>
      </c>
      <c r="O1399" s="6" t="s">
        <v>47</v>
      </c>
      <c r="P1399" s="6" t="s">
        <v>47</v>
      </c>
      <c r="Q1399" s="7">
        <v>44</v>
      </c>
      <c r="R1399" s="7" t="b">
        <v>1</v>
      </c>
      <c r="S1399" s="7" t="s">
        <v>19</v>
      </c>
      <c r="T1399" s="7" t="s">
        <v>19</v>
      </c>
      <c r="U1399" s="11">
        <v>45</v>
      </c>
      <c r="V1399" s="11" t="s">
        <v>48</v>
      </c>
      <c r="W1399" s="12">
        <v>1.55</v>
      </c>
      <c r="X1399" s="12">
        <f t="shared" si="255"/>
        <v>1.3</v>
      </c>
      <c r="Y1399" s="13"/>
      <c r="Z1399" s="7">
        <f t="shared" si="258"/>
        <v>0</v>
      </c>
      <c r="AA1399">
        <f t="shared" si="259"/>
        <v>5</v>
      </c>
      <c r="AB1399">
        <f t="shared" si="260"/>
        <v>0</v>
      </c>
      <c r="AC1399">
        <f t="shared" si="261"/>
        <v>0</v>
      </c>
      <c r="AD1399" s="7">
        <f t="shared" si="262"/>
        <v>55</v>
      </c>
      <c r="AE1399" s="7" t="str">
        <f t="shared" si="263"/>
        <v>HT Over 0.5 Goals</v>
      </c>
      <c r="AF1399" s="14"/>
      <c r="AG1399" s="14" t="str">
        <f t="shared" si="264"/>
        <v>HT Under 1.5 Goals</v>
      </c>
      <c r="AH1399" s="14" t="str">
        <f t="shared" si="265"/>
        <v>WON</v>
      </c>
      <c r="AI1399" s="14"/>
      <c r="AJ1399" s="14" t="str">
        <f t="shared" si="256"/>
        <v>WON</v>
      </c>
      <c r="AL1399" s="7" t="str">
        <f t="shared" si="266"/>
        <v>…</v>
      </c>
      <c r="AM1399" s="21">
        <f t="shared" si="257"/>
        <v>41</v>
      </c>
    </row>
    <row r="1400" spans="3:39">
      <c r="D1400" s="10" t="s">
        <v>1389</v>
      </c>
      <c r="E1400" s="6" t="s">
        <v>140</v>
      </c>
      <c r="F1400" s="10" t="s">
        <v>490</v>
      </c>
      <c r="G1400" s="7" t="s">
        <v>4</v>
      </c>
      <c r="H1400" s="10" t="s">
        <v>1390</v>
      </c>
      <c r="I1400" s="7">
        <v>27</v>
      </c>
      <c r="J1400" s="7">
        <v>55</v>
      </c>
      <c r="K1400" s="7">
        <v>19</v>
      </c>
      <c r="L1400" s="7" t="s">
        <v>16</v>
      </c>
      <c r="M1400" s="7">
        <v>1</v>
      </c>
      <c r="N1400" s="7">
        <v>8</v>
      </c>
      <c r="O1400" s="6" t="s">
        <v>24</v>
      </c>
      <c r="P1400" s="6" t="s">
        <v>24</v>
      </c>
      <c r="Q1400" s="7" t="b">
        <v>1</v>
      </c>
      <c r="R1400" s="7" t="b">
        <v>1</v>
      </c>
      <c r="S1400" s="7" t="s">
        <v>19</v>
      </c>
      <c r="T1400" s="7" t="s">
        <v>19</v>
      </c>
      <c r="U1400" s="11">
        <v>54</v>
      </c>
      <c r="V1400" s="11" t="s">
        <v>20</v>
      </c>
      <c r="W1400" s="12">
        <v>1.5</v>
      </c>
      <c r="X1400" s="12">
        <f t="shared" si="255"/>
        <v>1.3</v>
      </c>
      <c r="Y1400" s="13"/>
      <c r="Z1400" s="7">
        <f t="shared" si="258"/>
        <v>10</v>
      </c>
      <c r="AA1400">
        <f t="shared" si="259"/>
        <v>5</v>
      </c>
      <c r="AB1400">
        <f t="shared" si="260"/>
        <v>5</v>
      </c>
      <c r="AC1400">
        <f t="shared" si="261"/>
        <v>10</v>
      </c>
      <c r="AD1400" s="7">
        <f t="shared" si="262"/>
        <v>80</v>
      </c>
      <c r="AE1400" s="7" t="str">
        <f t="shared" si="263"/>
        <v>HT Under 1.5 Goals</v>
      </c>
      <c r="AF1400" s="14"/>
      <c r="AG1400" s="14" t="str">
        <f t="shared" si="264"/>
        <v>HT Under 1.5 Goals</v>
      </c>
      <c r="AH1400" s="14" t="str">
        <f t="shared" si="265"/>
        <v>WON</v>
      </c>
      <c r="AI1400" s="14"/>
      <c r="AJ1400" s="14" t="str">
        <f t="shared" si="256"/>
        <v>WON</v>
      </c>
      <c r="AL1400" s="7" t="str">
        <f t="shared" si="266"/>
        <v>…</v>
      </c>
      <c r="AM1400" s="21">
        <f t="shared" si="257"/>
        <v>74.987499999999997</v>
      </c>
    </row>
    <row r="1401" spans="3:39">
      <c r="D1401" s="10" t="s">
        <v>285</v>
      </c>
      <c r="E1401" s="6" t="s">
        <v>143</v>
      </c>
      <c r="F1401" s="10" t="s">
        <v>286</v>
      </c>
      <c r="G1401" s="7" t="s">
        <v>4</v>
      </c>
      <c r="H1401" s="10" t="s">
        <v>1021</v>
      </c>
      <c r="I1401" s="7">
        <v>15</v>
      </c>
      <c r="J1401" s="7">
        <v>45</v>
      </c>
      <c r="K1401" s="7">
        <v>40</v>
      </c>
      <c r="L1401" s="7" t="s">
        <v>16</v>
      </c>
      <c r="M1401" s="7">
        <v>2</v>
      </c>
      <c r="N1401" s="7">
        <v>25</v>
      </c>
      <c r="O1401" s="6" t="s">
        <v>120</v>
      </c>
      <c r="P1401" s="6" t="s">
        <v>61</v>
      </c>
      <c r="Q1401" s="7">
        <v>45</v>
      </c>
      <c r="R1401" s="7" t="b">
        <v>1</v>
      </c>
      <c r="S1401" s="7" t="s">
        <v>19</v>
      </c>
      <c r="T1401" s="7" t="s">
        <v>19</v>
      </c>
      <c r="U1401" s="11">
        <v>49</v>
      </c>
      <c r="V1401" s="11" t="s">
        <v>48</v>
      </c>
      <c r="W1401" s="12">
        <v>1.6</v>
      </c>
      <c r="X1401" s="12">
        <f t="shared" si="255"/>
        <v>1.3</v>
      </c>
      <c r="Y1401" s="13"/>
      <c r="Z1401" s="7">
        <f t="shared" si="258"/>
        <v>0</v>
      </c>
      <c r="AA1401">
        <f t="shared" si="259"/>
        <v>0</v>
      </c>
      <c r="AB1401">
        <f t="shared" si="260"/>
        <v>5</v>
      </c>
      <c r="AC1401">
        <f t="shared" si="261"/>
        <v>0</v>
      </c>
      <c r="AD1401" s="7">
        <f t="shared" si="262"/>
        <v>55</v>
      </c>
      <c r="AE1401" s="7" t="str">
        <f t="shared" si="263"/>
        <v>HT Over 0.5 Goals</v>
      </c>
      <c r="AF1401" s="14"/>
      <c r="AG1401" s="14" t="str">
        <f t="shared" si="264"/>
        <v>HT Under 1.5 Goals</v>
      </c>
      <c r="AH1401" s="14" t="str">
        <f t="shared" si="265"/>
        <v>WON</v>
      </c>
      <c r="AI1401" s="14"/>
      <c r="AJ1401" s="14" t="str">
        <f t="shared" si="256"/>
        <v>WON</v>
      </c>
      <c r="AL1401" s="7" t="str">
        <f t="shared" si="266"/>
        <v>…</v>
      </c>
      <c r="AM1401" s="21">
        <f t="shared" si="257"/>
        <v>40</v>
      </c>
    </row>
    <row r="1402" spans="3:39">
      <c r="D1402" s="10" t="s">
        <v>239</v>
      </c>
      <c r="E1402" s="6" t="s">
        <v>152</v>
      </c>
      <c r="F1402" s="10" t="s">
        <v>1157</v>
      </c>
      <c r="G1402" s="7" t="s">
        <v>4</v>
      </c>
      <c r="H1402" s="10" t="s">
        <v>917</v>
      </c>
      <c r="I1402" s="7">
        <v>20</v>
      </c>
      <c r="J1402" s="7">
        <v>43</v>
      </c>
      <c r="K1402" s="7">
        <v>37</v>
      </c>
      <c r="L1402" s="7" t="s">
        <v>16</v>
      </c>
      <c r="M1402" s="7">
        <v>2</v>
      </c>
      <c r="N1402" s="7">
        <v>17</v>
      </c>
      <c r="O1402" s="6" t="s">
        <v>75</v>
      </c>
      <c r="P1402" s="6" t="s">
        <v>33</v>
      </c>
      <c r="Q1402" s="7">
        <v>43</v>
      </c>
      <c r="R1402" s="7" t="b">
        <v>1</v>
      </c>
      <c r="S1402" s="7" t="s">
        <v>19</v>
      </c>
      <c r="T1402" s="7" t="s">
        <v>19</v>
      </c>
      <c r="U1402" s="11">
        <v>45</v>
      </c>
      <c r="V1402" s="11" t="s">
        <v>20</v>
      </c>
      <c r="W1402" s="12">
        <v>1.65</v>
      </c>
      <c r="X1402" s="12">
        <f t="shared" si="255"/>
        <v>1.35</v>
      </c>
      <c r="Y1402" s="13"/>
      <c r="Z1402" s="7">
        <f t="shared" si="258"/>
        <v>0</v>
      </c>
      <c r="AA1402">
        <f t="shared" si="259"/>
        <v>0</v>
      </c>
      <c r="AB1402">
        <f t="shared" si="260"/>
        <v>0</v>
      </c>
      <c r="AC1402">
        <f t="shared" si="261"/>
        <v>10</v>
      </c>
      <c r="AD1402" s="7">
        <f t="shared" si="262"/>
        <v>60</v>
      </c>
      <c r="AE1402" s="7" t="str">
        <f t="shared" si="263"/>
        <v>HT Under 1.5 Goals</v>
      </c>
      <c r="AF1402" s="14"/>
      <c r="AG1402" s="14" t="str">
        <f t="shared" si="264"/>
        <v>HT Over 0.5 Goals</v>
      </c>
      <c r="AH1402" s="14" t="str">
        <f t="shared" si="265"/>
        <v>LOST</v>
      </c>
      <c r="AI1402" s="14"/>
      <c r="AJ1402" s="14" t="str">
        <f t="shared" si="256"/>
        <v>LOST</v>
      </c>
      <c r="AL1402" s="7" t="str">
        <f t="shared" si="266"/>
        <v>…</v>
      </c>
      <c r="AM1402" s="21">
        <f t="shared" si="257"/>
        <v>40</v>
      </c>
    </row>
    <row r="1403" spans="3:39">
      <c r="D1403" s="10" t="s">
        <v>998</v>
      </c>
      <c r="E1403" s="6" t="s">
        <v>164</v>
      </c>
      <c r="F1403" s="10" t="s">
        <v>1115</v>
      </c>
      <c r="G1403" s="7" t="s">
        <v>4</v>
      </c>
      <c r="H1403" s="10" t="s">
        <v>999</v>
      </c>
      <c r="I1403" s="7">
        <v>36</v>
      </c>
      <c r="J1403" s="7">
        <v>43</v>
      </c>
      <c r="K1403" s="7">
        <v>21</v>
      </c>
      <c r="L1403" s="7" t="s">
        <v>16</v>
      </c>
      <c r="M1403" s="7">
        <v>2</v>
      </c>
      <c r="N1403" s="7">
        <v>15</v>
      </c>
      <c r="O1403" s="6" t="s">
        <v>24</v>
      </c>
      <c r="P1403" s="6" t="s">
        <v>75</v>
      </c>
      <c r="Q1403" s="7">
        <v>43</v>
      </c>
      <c r="R1403" s="7" t="b">
        <v>1</v>
      </c>
      <c r="S1403" s="7" t="s">
        <v>19</v>
      </c>
      <c r="T1403" s="7" t="s">
        <v>19</v>
      </c>
      <c r="U1403" s="11">
        <v>31</v>
      </c>
      <c r="V1403" s="11" t="s">
        <v>48</v>
      </c>
      <c r="W1403" s="12">
        <v>1.5</v>
      </c>
      <c r="X1403" s="12">
        <f t="shared" si="255"/>
        <v>1.3</v>
      </c>
      <c r="Y1403" s="13"/>
      <c r="Z1403" s="7">
        <f t="shared" si="258"/>
        <v>0</v>
      </c>
      <c r="AA1403">
        <f t="shared" si="259"/>
        <v>5</v>
      </c>
      <c r="AB1403">
        <f t="shared" si="260"/>
        <v>0</v>
      </c>
      <c r="AC1403">
        <f t="shared" si="261"/>
        <v>0</v>
      </c>
      <c r="AD1403" s="7">
        <f t="shared" si="262"/>
        <v>55</v>
      </c>
      <c r="AE1403" s="7" t="str">
        <f t="shared" si="263"/>
        <v>HT Over 0.5 Goals</v>
      </c>
      <c r="AF1403" s="14"/>
      <c r="AG1403" s="14" t="str">
        <f t="shared" si="264"/>
        <v>HT Under 1.5 Goals</v>
      </c>
      <c r="AH1403" s="14" t="str">
        <f t="shared" si="265"/>
        <v>LOST</v>
      </c>
      <c r="AI1403" s="14"/>
      <c r="AJ1403" s="14" t="str">
        <f t="shared" si="256"/>
        <v>LOST</v>
      </c>
      <c r="AL1403" s="7" t="str">
        <f t="shared" si="266"/>
        <v>…</v>
      </c>
      <c r="AM1403" s="21">
        <f t="shared" si="257"/>
        <v>40</v>
      </c>
    </row>
    <row r="1404" spans="3:39">
      <c r="C1404" t="s">
        <v>11</v>
      </c>
      <c r="D1404" s="10" t="s">
        <v>508</v>
      </c>
      <c r="E1404" s="6" t="s">
        <v>167</v>
      </c>
      <c r="F1404" s="10" t="s">
        <v>705</v>
      </c>
      <c r="G1404" s="7" t="s">
        <v>4</v>
      </c>
      <c r="H1404" s="10" t="s">
        <v>1046</v>
      </c>
      <c r="I1404" s="7">
        <v>14</v>
      </c>
      <c r="J1404" s="7">
        <v>74</v>
      </c>
      <c r="K1404" s="7">
        <v>12</v>
      </c>
      <c r="L1404" s="7" t="s">
        <v>16</v>
      </c>
      <c r="M1404" s="7" t="s">
        <v>16</v>
      </c>
      <c r="N1404" s="7">
        <v>2</v>
      </c>
      <c r="O1404" s="6" t="s">
        <v>24</v>
      </c>
      <c r="P1404" s="6" t="s">
        <v>47</v>
      </c>
      <c r="Q1404" s="7" t="b">
        <v>1</v>
      </c>
      <c r="R1404" s="7" t="b">
        <v>1</v>
      </c>
      <c r="S1404" s="7" t="b">
        <v>1</v>
      </c>
      <c r="T1404" s="7" t="b">
        <v>1</v>
      </c>
      <c r="U1404" s="11">
        <v>62</v>
      </c>
      <c r="V1404" s="11" t="s">
        <v>20</v>
      </c>
      <c r="W1404" s="12">
        <v>1.5</v>
      </c>
      <c r="X1404" s="12">
        <f t="shared" si="255"/>
        <v>1.3</v>
      </c>
      <c r="Y1404" s="13"/>
      <c r="Z1404" s="7">
        <f t="shared" si="258"/>
        <v>10</v>
      </c>
      <c r="AA1404">
        <f t="shared" si="259"/>
        <v>10</v>
      </c>
      <c r="AB1404">
        <f t="shared" si="260"/>
        <v>10</v>
      </c>
      <c r="AC1404">
        <f t="shared" si="261"/>
        <v>10</v>
      </c>
      <c r="AD1404" s="7">
        <f t="shared" si="262"/>
        <v>90</v>
      </c>
      <c r="AE1404" s="7" t="str">
        <f t="shared" si="263"/>
        <v>HT Under 1.5 Goals</v>
      </c>
      <c r="AF1404" s="14"/>
      <c r="AG1404" s="14" t="str">
        <f t="shared" si="264"/>
        <v>HT Under 1.5 Goals</v>
      </c>
      <c r="AH1404" s="14" t="str">
        <f t="shared" si="265"/>
        <v>WON</v>
      </c>
      <c r="AI1404" s="14"/>
      <c r="AJ1404" s="14" t="str">
        <f t="shared" si="256"/>
        <v>WON</v>
      </c>
      <c r="AL1404" s="7" t="str">
        <f t="shared" si="266"/>
        <v>Prime</v>
      </c>
      <c r="AM1404" s="21">
        <f t="shared" si="257"/>
        <v>93.525000000000006</v>
      </c>
    </row>
    <row r="1405" spans="3:39">
      <c r="C1405" t="s">
        <v>11</v>
      </c>
      <c r="D1405" s="10" t="s">
        <v>508</v>
      </c>
      <c r="E1405" s="6" t="s">
        <v>167</v>
      </c>
      <c r="F1405" s="10" t="s">
        <v>1047</v>
      </c>
      <c r="G1405" s="7" t="s">
        <v>4</v>
      </c>
      <c r="H1405" s="10" t="s">
        <v>703</v>
      </c>
      <c r="I1405" s="7">
        <v>34</v>
      </c>
      <c r="J1405" s="7">
        <v>51</v>
      </c>
      <c r="K1405" s="7">
        <v>15</v>
      </c>
      <c r="L1405" s="7" t="s">
        <v>16</v>
      </c>
      <c r="M1405" s="7">
        <v>1</v>
      </c>
      <c r="N1405" s="7">
        <v>19</v>
      </c>
      <c r="O1405" s="6" t="s">
        <v>24</v>
      </c>
      <c r="P1405" s="6" t="s">
        <v>75</v>
      </c>
      <c r="Q1405" s="7">
        <v>51</v>
      </c>
      <c r="R1405" s="7" t="b">
        <v>1</v>
      </c>
      <c r="S1405" s="7" t="s">
        <v>19</v>
      </c>
      <c r="T1405" s="7" t="s">
        <v>19</v>
      </c>
      <c r="U1405" s="11">
        <v>30</v>
      </c>
      <c r="V1405" s="11" t="s">
        <v>48</v>
      </c>
      <c r="W1405" s="12">
        <v>1.55</v>
      </c>
      <c r="X1405" s="12">
        <f t="shared" si="255"/>
        <v>1.3</v>
      </c>
      <c r="Y1405" s="13"/>
      <c r="Z1405" s="7">
        <f t="shared" si="258"/>
        <v>0</v>
      </c>
      <c r="AA1405">
        <f t="shared" si="259"/>
        <v>0</v>
      </c>
      <c r="AB1405">
        <f t="shared" si="260"/>
        <v>0</v>
      </c>
      <c r="AC1405">
        <f t="shared" si="261"/>
        <v>0</v>
      </c>
      <c r="AD1405" s="7">
        <f t="shared" si="262"/>
        <v>50</v>
      </c>
      <c r="AE1405" s="7" t="str">
        <f t="shared" si="263"/>
        <v>HT Over 0.5 Goals</v>
      </c>
      <c r="AF1405" s="14"/>
      <c r="AG1405" s="14" t="str">
        <f t="shared" si="264"/>
        <v>HT Under 1.5 Goals</v>
      </c>
      <c r="AH1405" s="14" t="str">
        <f t="shared" si="265"/>
        <v>LOST</v>
      </c>
      <c r="AI1405" s="14"/>
      <c r="AJ1405" s="14" t="str">
        <f t="shared" si="256"/>
        <v>LOST</v>
      </c>
      <c r="AL1405" s="7" t="str">
        <f t="shared" si="266"/>
        <v>…</v>
      </c>
      <c r="AM1405" s="21">
        <f t="shared" si="257"/>
        <v>55.9375</v>
      </c>
    </row>
    <row r="1406" spans="3:39">
      <c r="D1406" s="10" t="s">
        <v>1332</v>
      </c>
      <c r="E1406" s="6" t="s">
        <v>1307</v>
      </c>
      <c r="F1406" s="10" t="s">
        <v>1334</v>
      </c>
      <c r="G1406" s="7" t="s">
        <v>4</v>
      </c>
      <c r="H1406" s="10" t="s">
        <v>1391</v>
      </c>
      <c r="I1406" s="7">
        <v>19</v>
      </c>
      <c r="J1406" s="7">
        <v>47</v>
      </c>
      <c r="K1406" s="7">
        <v>34</v>
      </c>
      <c r="L1406" s="7" t="s">
        <v>16</v>
      </c>
      <c r="M1406" s="7">
        <v>1</v>
      </c>
      <c r="N1406" s="7">
        <v>15</v>
      </c>
      <c r="O1406" s="6" t="s">
        <v>47</v>
      </c>
      <c r="P1406" s="6" t="s">
        <v>17</v>
      </c>
      <c r="Q1406" s="7">
        <v>47</v>
      </c>
      <c r="R1406" s="7" t="b">
        <v>1</v>
      </c>
      <c r="S1406" s="7" t="s">
        <v>19</v>
      </c>
      <c r="T1406" s="7" t="s">
        <v>19</v>
      </c>
      <c r="U1406" s="11">
        <v>28</v>
      </c>
      <c r="V1406" s="11" t="s">
        <v>48</v>
      </c>
      <c r="W1406" s="12">
        <v>1.55</v>
      </c>
      <c r="X1406" s="12">
        <f t="shared" si="255"/>
        <v>1.3</v>
      </c>
      <c r="Y1406" s="13"/>
      <c r="Z1406" s="7">
        <f t="shared" si="258"/>
        <v>0</v>
      </c>
      <c r="AA1406">
        <f t="shared" si="259"/>
        <v>5</v>
      </c>
      <c r="AB1406">
        <f t="shared" si="260"/>
        <v>0</v>
      </c>
      <c r="AC1406">
        <f t="shared" si="261"/>
        <v>0</v>
      </c>
      <c r="AD1406" s="7">
        <f t="shared" si="262"/>
        <v>55</v>
      </c>
      <c r="AE1406" s="7" t="str">
        <f t="shared" si="263"/>
        <v>HT Over 0.5 Goals</v>
      </c>
      <c r="AF1406" s="14"/>
      <c r="AG1406" s="14" t="str">
        <f t="shared" si="264"/>
        <v>HT Under 1.5 Goals</v>
      </c>
      <c r="AH1406" s="14" t="str">
        <f t="shared" si="265"/>
        <v>WON</v>
      </c>
      <c r="AI1406" s="14"/>
      <c r="AJ1406" s="14" t="str">
        <f t="shared" si="256"/>
        <v>WON</v>
      </c>
      <c r="AL1406" s="7" t="str">
        <f t="shared" si="266"/>
        <v>…</v>
      </c>
      <c r="AM1406" s="21">
        <f t="shared" si="257"/>
        <v>40</v>
      </c>
    </row>
    <row r="1407" spans="3:39">
      <c r="D1407" s="10" t="s">
        <v>262</v>
      </c>
      <c r="E1407" s="6" t="s">
        <v>877</v>
      </c>
      <c r="F1407" s="10" t="s">
        <v>1084</v>
      </c>
      <c r="G1407" s="7" t="s">
        <v>4</v>
      </c>
      <c r="H1407" s="10" t="s">
        <v>1088</v>
      </c>
      <c r="I1407" s="7">
        <v>26</v>
      </c>
      <c r="J1407" s="7">
        <v>44</v>
      </c>
      <c r="K1407" s="7">
        <v>30</v>
      </c>
      <c r="L1407" s="7" t="s">
        <v>16</v>
      </c>
      <c r="M1407" s="7">
        <v>2</v>
      </c>
      <c r="N1407" s="7">
        <v>4</v>
      </c>
      <c r="O1407" s="6" t="s">
        <v>69</v>
      </c>
      <c r="P1407" s="6" t="s">
        <v>96</v>
      </c>
      <c r="Q1407" s="7">
        <v>44</v>
      </c>
      <c r="R1407" s="7" t="b">
        <v>1</v>
      </c>
      <c r="S1407" s="7" t="s">
        <v>19</v>
      </c>
      <c r="T1407" s="7" t="b">
        <v>1</v>
      </c>
      <c r="U1407" s="11">
        <v>51</v>
      </c>
      <c r="V1407" s="11" t="s">
        <v>20</v>
      </c>
      <c r="W1407" s="12">
        <v>1.65</v>
      </c>
      <c r="X1407" s="12">
        <f t="shared" si="255"/>
        <v>1.35</v>
      </c>
      <c r="Y1407" s="13"/>
      <c r="Z1407" s="7">
        <f t="shared" si="258"/>
        <v>0</v>
      </c>
      <c r="AA1407">
        <f t="shared" si="259"/>
        <v>10</v>
      </c>
      <c r="AB1407">
        <f t="shared" si="260"/>
        <v>5</v>
      </c>
      <c r="AC1407">
        <f t="shared" si="261"/>
        <v>10</v>
      </c>
      <c r="AD1407" s="7">
        <f t="shared" si="262"/>
        <v>75</v>
      </c>
      <c r="AE1407" s="7" t="str">
        <f t="shared" si="263"/>
        <v>HT Under 1.5 Goals</v>
      </c>
      <c r="AF1407" s="14"/>
      <c r="AG1407" s="14" t="str">
        <f t="shared" si="264"/>
        <v>HT Over 0.5 Goals</v>
      </c>
      <c r="AH1407" s="14" t="str">
        <f t="shared" si="265"/>
        <v>LOST</v>
      </c>
      <c r="AI1407" s="14"/>
      <c r="AJ1407" s="14" t="str">
        <f t="shared" si="256"/>
        <v>LOST</v>
      </c>
      <c r="AL1407" s="7" t="str">
        <f t="shared" si="266"/>
        <v>…</v>
      </c>
      <c r="AM1407" s="21">
        <f t="shared" si="257"/>
        <v>61.2</v>
      </c>
    </row>
    <row r="1408" spans="3:39">
      <c r="D1408" s="10" t="s">
        <v>262</v>
      </c>
      <c r="E1408" s="6" t="s">
        <v>877</v>
      </c>
      <c r="F1408" s="10" t="s">
        <v>264</v>
      </c>
      <c r="G1408" s="7" t="s">
        <v>4</v>
      </c>
      <c r="H1408" s="10" t="s">
        <v>732</v>
      </c>
      <c r="I1408" s="7">
        <v>23</v>
      </c>
      <c r="J1408" s="7">
        <v>51</v>
      </c>
      <c r="K1408" s="7">
        <v>26</v>
      </c>
      <c r="L1408" s="7" t="s">
        <v>16</v>
      </c>
      <c r="M1408" s="7" t="s">
        <v>16</v>
      </c>
      <c r="N1408" s="7">
        <v>3</v>
      </c>
      <c r="O1408" s="6" t="s">
        <v>24</v>
      </c>
      <c r="P1408" s="6" t="s">
        <v>24</v>
      </c>
      <c r="Q1408" s="7">
        <v>51</v>
      </c>
      <c r="R1408" s="7" t="b">
        <v>1</v>
      </c>
      <c r="S1408" s="7" t="b">
        <v>1</v>
      </c>
      <c r="T1408" s="7" t="b">
        <v>1</v>
      </c>
      <c r="U1408" s="11">
        <v>75</v>
      </c>
      <c r="V1408" s="11" t="s">
        <v>20</v>
      </c>
      <c r="W1408" s="12">
        <v>1.75</v>
      </c>
      <c r="X1408" s="12">
        <f t="shared" si="255"/>
        <v>1.4</v>
      </c>
      <c r="Y1408" s="13"/>
      <c r="Z1408" s="7">
        <f t="shared" si="258"/>
        <v>0</v>
      </c>
      <c r="AA1408">
        <f t="shared" si="259"/>
        <v>10</v>
      </c>
      <c r="AB1408">
        <f t="shared" si="260"/>
        <v>10</v>
      </c>
      <c r="AC1408">
        <f t="shared" si="261"/>
        <v>10</v>
      </c>
      <c r="AD1408" s="7">
        <f t="shared" si="262"/>
        <v>80</v>
      </c>
      <c r="AE1408" s="7" t="str">
        <f t="shared" si="263"/>
        <v>HT Under 1.5 Goals</v>
      </c>
      <c r="AF1408" s="14"/>
      <c r="AG1408" s="14" t="str">
        <f t="shared" si="264"/>
        <v>HT Under 1.5 Goals</v>
      </c>
      <c r="AH1408" s="14" t="str">
        <f t="shared" si="265"/>
        <v>WON</v>
      </c>
      <c r="AI1408" s="14"/>
      <c r="AJ1408" s="14" t="str">
        <f t="shared" si="256"/>
        <v>WON</v>
      </c>
      <c r="AL1408" s="7" t="str">
        <f t="shared" si="266"/>
        <v>…</v>
      </c>
      <c r="AM1408" s="21">
        <f t="shared" si="257"/>
        <v>87.9375</v>
      </c>
    </row>
    <row r="1409" spans="3:39">
      <c r="D1409" s="10" t="s">
        <v>262</v>
      </c>
      <c r="E1409" s="6" t="s">
        <v>877</v>
      </c>
      <c r="F1409" s="10" t="s">
        <v>1085</v>
      </c>
      <c r="G1409" s="7" t="s">
        <v>4</v>
      </c>
      <c r="H1409" s="10" t="s">
        <v>1392</v>
      </c>
      <c r="I1409" s="7">
        <v>10</v>
      </c>
      <c r="J1409" s="7">
        <v>52</v>
      </c>
      <c r="K1409" s="7">
        <v>38</v>
      </c>
      <c r="L1409" s="7" t="s">
        <v>16</v>
      </c>
      <c r="M1409" s="7">
        <v>2</v>
      </c>
      <c r="N1409" s="7">
        <v>28</v>
      </c>
      <c r="O1409" s="6" t="s">
        <v>24</v>
      </c>
      <c r="P1409" s="6" t="s">
        <v>24</v>
      </c>
      <c r="Q1409" s="7">
        <v>52</v>
      </c>
      <c r="R1409" s="7" t="b">
        <v>1</v>
      </c>
      <c r="S1409" s="7" t="s">
        <v>19</v>
      </c>
      <c r="T1409" s="7" t="s">
        <v>19</v>
      </c>
      <c r="U1409" s="11">
        <v>53</v>
      </c>
      <c r="V1409" s="11" t="s">
        <v>20</v>
      </c>
      <c r="W1409" s="12">
        <v>1.55</v>
      </c>
      <c r="X1409" s="12">
        <f t="shared" si="255"/>
        <v>1.3</v>
      </c>
      <c r="Y1409" s="13"/>
      <c r="Z1409" s="7">
        <f t="shared" si="258"/>
        <v>0</v>
      </c>
      <c r="AA1409">
        <f t="shared" si="259"/>
        <v>0</v>
      </c>
      <c r="AB1409">
        <f t="shared" si="260"/>
        <v>5</v>
      </c>
      <c r="AC1409">
        <f t="shared" si="261"/>
        <v>10</v>
      </c>
      <c r="AD1409" s="7">
        <f t="shared" si="262"/>
        <v>65</v>
      </c>
      <c r="AE1409" s="7" t="str">
        <f t="shared" si="263"/>
        <v>HT Under 1.5 Goals</v>
      </c>
      <c r="AF1409" s="14"/>
      <c r="AG1409" s="14" t="str">
        <f t="shared" si="264"/>
        <v>HT Under 1.5 Goals</v>
      </c>
      <c r="AH1409" s="14" t="str">
        <f t="shared" si="265"/>
        <v>WON</v>
      </c>
      <c r="AI1409" s="14"/>
      <c r="AJ1409" s="14" t="str">
        <f t="shared" si="256"/>
        <v>WON</v>
      </c>
      <c r="AL1409" s="7" t="str">
        <f t="shared" si="266"/>
        <v>…</v>
      </c>
      <c r="AM1409" s="21">
        <f t="shared" si="257"/>
        <v>66.849999999999994</v>
      </c>
    </row>
    <row r="1410" spans="3:39">
      <c r="D1410" s="10" t="s">
        <v>262</v>
      </c>
      <c r="E1410" s="6" t="s">
        <v>877</v>
      </c>
      <c r="F1410" s="10" t="s">
        <v>739</v>
      </c>
      <c r="G1410" s="7" t="s">
        <v>4</v>
      </c>
      <c r="H1410" s="10" t="s">
        <v>1151</v>
      </c>
      <c r="I1410" s="7">
        <v>21</v>
      </c>
      <c r="J1410" s="7">
        <v>59</v>
      </c>
      <c r="K1410" s="7">
        <v>20</v>
      </c>
      <c r="L1410" s="7" t="s">
        <v>16</v>
      </c>
      <c r="M1410" s="7" t="s">
        <v>16</v>
      </c>
      <c r="N1410" s="7">
        <v>1</v>
      </c>
      <c r="O1410" s="6" t="s">
        <v>47</v>
      </c>
      <c r="P1410" s="6" t="s">
        <v>47</v>
      </c>
      <c r="Q1410" s="7" t="b">
        <v>1</v>
      </c>
      <c r="R1410" s="7" t="b">
        <v>1</v>
      </c>
      <c r="S1410" s="7" t="b">
        <v>1</v>
      </c>
      <c r="T1410" s="7" t="b">
        <v>1</v>
      </c>
      <c r="U1410" s="11">
        <v>43</v>
      </c>
      <c r="V1410" s="11" t="s">
        <v>20</v>
      </c>
      <c r="W1410" s="12">
        <v>1.75</v>
      </c>
      <c r="X1410" s="12">
        <f t="shared" si="255"/>
        <v>1.4</v>
      </c>
      <c r="Y1410" s="13"/>
      <c r="Z1410" s="7">
        <f t="shared" si="258"/>
        <v>10</v>
      </c>
      <c r="AA1410">
        <f t="shared" si="259"/>
        <v>10</v>
      </c>
      <c r="AB1410">
        <f t="shared" si="260"/>
        <v>0</v>
      </c>
      <c r="AC1410">
        <f t="shared" si="261"/>
        <v>10</v>
      </c>
      <c r="AD1410" s="7">
        <f t="shared" si="262"/>
        <v>80</v>
      </c>
      <c r="AE1410" s="7" t="str">
        <f t="shared" si="263"/>
        <v>HT Under 1.5 Goals</v>
      </c>
      <c r="AF1410" s="14"/>
      <c r="AG1410" s="14" t="str">
        <f t="shared" si="264"/>
        <v>HT Under 1.5 Goals</v>
      </c>
      <c r="AH1410" s="14" t="str">
        <f t="shared" si="265"/>
        <v>WON</v>
      </c>
      <c r="AI1410" s="14"/>
      <c r="AJ1410" s="14" t="str">
        <f t="shared" si="256"/>
        <v>WON</v>
      </c>
      <c r="AL1410" s="7" t="str">
        <f t="shared" si="266"/>
        <v>…</v>
      </c>
      <c r="AM1410" s="21">
        <f t="shared" si="257"/>
        <v>77.4375</v>
      </c>
    </row>
    <row r="1411" spans="3:39">
      <c r="D1411" s="10" t="s">
        <v>262</v>
      </c>
      <c r="E1411" s="6" t="s">
        <v>877</v>
      </c>
      <c r="F1411" s="10" t="s">
        <v>895</v>
      </c>
      <c r="G1411" s="7" t="s">
        <v>4</v>
      </c>
      <c r="H1411" s="10" t="s">
        <v>1283</v>
      </c>
      <c r="I1411" s="7">
        <v>13</v>
      </c>
      <c r="J1411" s="7">
        <v>54</v>
      </c>
      <c r="K1411" s="7">
        <v>33</v>
      </c>
      <c r="L1411" s="7" t="s">
        <v>16</v>
      </c>
      <c r="M1411" s="7" t="s">
        <v>16</v>
      </c>
      <c r="N1411" s="7">
        <v>20</v>
      </c>
      <c r="O1411" s="6" t="s">
        <v>24</v>
      </c>
      <c r="P1411" s="6" t="s">
        <v>47</v>
      </c>
      <c r="Q1411" s="7" t="b">
        <v>1</v>
      </c>
      <c r="R1411" s="7" t="b">
        <v>1</v>
      </c>
      <c r="S1411" s="7" t="b">
        <v>1</v>
      </c>
      <c r="T1411" s="7" t="s">
        <v>19</v>
      </c>
      <c r="U1411" s="11">
        <v>53</v>
      </c>
      <c r="V1411" s="11" t="s">
        <v>20</v>
      </c>
      <c r="W1411" s="12">
        <v>1.6</v>
      </c>
      <c r="X1411" s="12">
        <f t="shared" ref="X1411:X1474" si="267">IF(W1411=1.5,1.3,IF(W1411=1.55,1.3,IF(W1411=1.6,1.3,IF(W1411=1.65,1.35,IF(W1411=1.7,1.35,IF(W1411=1.75,1.4,IF(W1411=1.8,1.45,IF(W1411=1.8,1.5,IF(W1411=1.85,1.5,IF(W1411=1.9,1.55,IF(W1411=1.95,1.6,IF(W1411=2,1.6,IF(W1411&lt;1.5,1.25,1.65)))))))))))))</f>
        <v>1.3</v>
      </c>
      <c r="Y1411" s="13"/>
      <c r="Z1411" s="7">
        <f t="shared" si="258"/>
        <v>10</v>
      </c>
      <c r="AA1411">
        <f t="shared" si="259"/>
        <v>0</v>
      </c>
      <c r="AB1411">
        <f t="shared" si="260"/>
        <v>5</v>
      </c>
      <c r="AC1411">
        <f t="shared" si="261"/>
        <v>10</v>
      </c>
      <c r="AD1411" s="7">
        <f t="shared" si="262"/>
        <v>75</v>
      </c>
      <c r="AE1411" s="7" t="str">
        <f t="shared" si="263"/>
        <v>HT Under 1.5 Goals</v>
      </c>
      <c r="AF1411" s="14"/>
      <c r="AG1411" s="14" t="str">
        <f t="shared" si="264"/>
        <v>HT Under 1.5 Goals</v>
      </c>
      <c r="AH1411" s="14" t="str">
        <f t="shared" si="265"/>
        <v>WON</v>
      </c>
      <c r="AI1411" s="14"/>
      <c r="AJ1411" s="14" t="str">
        <f t="shared" ref="AJ1411:AJ1474" si="268">IF(AE1411=AG1411,"WON",IF(O1411="0-1","WON",IF(O1411="1-0","WON",IF(O1411="?","?","LOST"))))</f>
        <v>WON</v>
      </c>
      <c r="AL1411" s="7" t="str">
        <f t="shared" si="266"/>
        <v>…</v>
      </c>
      <c r="AM1411" s="21">
        <f t="shared" ref="AM1411:AM1456" si="269">40+(IF(J1411&lt;50,0,J1411/3.2)+(IF(M1411="X",5,IF(M1411="2",2,0)))+(IF(N1411&gt;15,0,15-N1411))+(IF(U1411&lt;50,0,U1411/5)))</f>
        <v>72.474999999999994</v>
      </c>
    </row>
    <row r="1412" spans="3:39">
      <c r="F1412" s="10"/>
      <c r="G1412" s="7"/>
      <c r="H1412" s="10"/>
      <c r="I1412" s="7"/>
      <c r="J1412" s="7"/>
      <c r="K1412" s="7"/>
      <c r="L1412" s="7"/>
      <c r="M1412" s="7"/>
      <c r="N1412" s="7"/>
      <c r="O1412" s="6"/>
      <c r="P1412" s="6"/>
      <c r="Q1412" s="7"/>
      <c r="R1412" s="7"/>
      <c r="S1412" s="7"/>
      <c r="T1412" s="7"/>
      <c r="U1412" s="11"/>
      <c r="V1412" s="11"/>
      <c r="W1412" s="12"/>
      <c r="X1412" s="12">
        <f t="shared" si="267"/>
        <v>1.25</v>
      </c>
      <c r="Y1412" s="13"/>
      <c r="Z1412" s="7">
        <f t="shared" ref="Z1412:Z1475" si="270">IF(J1412&gt;52,10,0)</f>
        <v>0</v>
      </c>
      <c r="AA1412">
        <f t="shared" ref="AA1412:AA1475" si="271">IF(N1412&gt;15,0,IF(N1412&lt;8,10,5))</f>
        <v>10</v>
      </c>
      <c r="AB1412">
        <f t="shared" ref="AB1412:AB1475" si="272">IF(U1412&gt;60,10,IF(U1412&lt;49,0,5))</f>
        <v>0</v>
      </c>
      <c r="AC1412">
        <f t="shared" ref="AC1412:AC1475" si="273">IF(V1412="Y",10,IF(V1412="C",5,0))</f>
        <v>0</v>
      </c>
      <c r="AD1412" s="7">
        <f t="shared" ref="AD1412:AD1475" si="274">SUM(Z1412:AC1412)+50</f>
        <v>60</v>
      </c>
      <c r="AE1412" s="7" t="str">
        <f t="shared" ref="AE1412:AE1475" si="275">IF(AD1412&lt;56,"HT Over 0.5 Goals","HT Under 1.5 Goals")</f>
        <v>HT Under 1.5 Goals</v>
      </c>
      <c r="AF1412" s="14"/>
      <c r="AG1412" s="14" t="str">
        <f t="shared" ref="AG1412:AG1475" si="276">IF(O1412="1-0","HT Under 1.5 Goals",IF(O1412="0-0","HT Under 1.5 Goals",IF(O1412="0-1","HT Under 1.5 Goals","HT Over 0.5 Goals")))</f>
        <v>HT Over 0.5 Goals</v>
      </c>
      <c r="AH1412" s="14" t="str">
        <f t="shared" ref="AH1412:AH1475" si="277">IF(O1412="?",O1412,AJ1412)</f>
        <v>LOST</v>
      </c>
      <c r="AI1412" s="14"/>
      <c r="AJ1412" s="14" t="str">
        <f t="shared" si="268"/>
        <v>LOST</v>
      </c>
      <c r="AL1412" s="7" t="str">
        <f t="shared" ref="AL1412:AL1475" si="278">IF(AND(C1412="OK",J1412&gt;52,N1412&lt;11,W1412&lt;1.66),"Prime","…")</f>
        <v>…</v>
      </c>
      <c r="AM1412" s="21">
        <f t="shared" si="269"/>
        <v>55</v>
      </c>
    </row>
    <row r="1413" spans="3:39">
      <c r="C1413" s="2" t="s">
        <v>1420</v>
      </c>
      <c r="F1413" s="10"/>
      <c r="G1413" s="7"/>
      <c r="H1413" s="10"/>
      <c r="I1413" s="7"/>
      <c r="J1413" s="7"/>
      <c r="K1413" s="7"/>
      <c r="L1413" s="7"/>
      <c r="M1413" s="7"/>
      <c r="N1413" s="7"/>
      <c r="O1413" s="6"/>
      <c r="P1413" s="6"/>
      <c r="Q1413" s="7"/>
      <c r="R1413" s="7"/>
      <c r="S1413" s="7"/>
      <c r="T1413" s="7"/>
      <c r="U1413" s="11"/>
      <c r="V1413" s="11"/>
      <c r="W1413" s="12"/>
      <c r="X1413" s="12">
        <f t="shared" si="267"/>
        <v>1.25</v>
      </c>
      <c r="Y1413" s="13"/>
      <c r="Z1413" s="7">
        <f t="shared" si="270"/>
        <v>0</v>
      </c>
      <c r="AA1413">
        <f t="shared" si="271"/>
        <v>10</v>
      </c>
      <c r="AB1413">
        <f t="shared" si="272"/>
        <v>0</v>
      </c>
      <c r="AC1413">
        <f t="shared" si="273"/>
        <v>0</v>
      </c>
      <c r="AD1413" s="7">
        <f t="shared" si="274"/>
        <v>60</v>
      </c>
      <c r="AE1413" s="7" t="str">
        <f t="shared" si="275"/>
        <v>HT Under 1.5 Goals</v>
      </c>
      <c r="AF1413" s="14"/>
      <c r="AG1413" s="14" t="str">
        <f t="shared" si="276"/>
        <v>HT Over 0.5 Goals</v>
      </c>
      <c r="AH1413" s="14" t="str">
        <f t="shared" si="277"/>
        <v>LOST</v>
      </c>
      <c r="AI1413" s="14"/>
      <c r="AJ1413" s="14" t="str">
        <f t="shared" si="268"/>
        <v>LOST</v>
      </c>
      <c r="AL1413" s="7" t="str">
        <f t="shared" si="278"/>
        <v>…</v>
      </c>
      <c r="AM1413" s="21">
        <f t="shared" si="269"/>
        <v>55</v>
      </c>
    </row>
    <row r="1414" spans="3:39">
      <c r="C1414" t="s">
        <v>11</v>
      </c>
      <c r="D1414" s="10" t="s">
        <v>471</v>
      </c>
      <c r="E1414" s="6" t="s">
        <v>35</v>
      </c>
      <c r="F1414" s="10" t="s">
        <v>819</v>
      </c>
      <c r="G1414" s="7" t="s">
        <v>4</v>
      </c>
      <c r="H1414" s="10" t="s">
        <v>1394</v>
      </c>
      <c r="I1414" s="7">
        <v>27</v>
      </c>
      <c r="J1414" s="7">
        <v>45</v>
      </c>
      <c r="K1414" s="7">
        <v>28</v>
      </c>
      <c r="L1414" s="7" t="s">
        <v>16</v>
      </c>
      <c r="M1414" s="7">
        <v>1</v>
      </c>
      <c r="N1414" s="7">
        <v>1</v>
      </c>
      <c r="O1414" s="6" t="s">
        <v>17</v>
      </c>
      <c r="P1414" s="6" t="s">
        <v>304</v>
      </c>
      <c r="Q1414" s="7">
        <v>45</v>
      </c>
      <c r="R1414" s="7" t="b">
        <v>1</v>
      </c>
      <c r="S1414" s="7" t="s">
        <v>19</v>
      </c>
      <c r="T1414" s="7" t="b">
        <v>1</v>
      </c>
      <c r="U1414" s="11">
        <v>60</v>
      </c>
      <c r="V1414" s="11" t="s">
        <v>48</v>
      </c>
      <c r="W1414" s="12">
        <v>1.6</v>
      </c>
      <c r="X1414" s="12">
        <f t="shared" si="267"/>
        <v>1.3</v>
      </c>
      <c r="Y1414" s="13"/>
      <c r="Z1414" s="7">
        <f t="shared" si="270"/>
        <v>0</v>
      </c>
      <c r="AA1414">
        <f t="shared" si="271"/>
        <v>10</v>
      </c>
      <c r="AB1414">
        <f t="shared" si="272"/>
        <v>5</v>
      </c>
      <c r="AC1414">
        <f t="shared" si="273"/>
        <v>0</v>
      </c>
      <c r="AD1414" s="7">
        <f t="shared" si="274"/>
        <v>65</v>
      </c>
      <c r="AE1414" s="7" t="str">
        <f t="shared" si="275"/>
        <v>HT Under 1.5 Goals</v>
      </c>
      <c r="AF1414" s="14"/>
      <c r="AG1414" s="14" t="str">
        <f t="shared" si="276"/>
        <v>HT Over 0.5 Goals</v>
      </c>
      <c r="AH1414" s="14" t="str">
        <f t="shared" si="277"/>
        <v>LOST</v>
      </c>
      <c r="AI1414" s="14"/>
      <c r="AJ1414" s="14" t="str">
        <f t="shared" si="268"/>
        <v>LOST</v>
      </c>
      <c r="AL1414" s="7" t="str">
        <f t="shared" si="278"/>
        <v>…</v>
      </c>
      <c r="AM1414" s="21">
        <f t="shared" si="269"/>
        <v>66</v>
      </c>
    </row>
    <row r="1415" spans="3:39">
      <c r="C1415" t="s">
        <v>11</v>
      </c>
      <c r="D1415" s="10" t="s">
        <v>34</v>
      </c>
      <c r="E1415" s="6" t="s">
        <v>39</v>
      </c>
      <c r="F1415" s="10" t="s">
        <v>1395</v>
      </c>
      <c r="G1415" s="7" t="s">
        <v>4</v>
      </c>
      <c r="H1415" s="10" t="s">
        <v>1008</v>
      </c>
      <c r="I1415" s="7">
        <v>33</v>
      </c>
      <c r="J1415" s="7">
        <v>46</v>
      </c>
      <c r="K1415" s="7">
        <v>22</v>
      </c>
      <c r="L1415" s="7" t="s">
        <v>16</v>
      </c>
      <c r="M1415" s="7" t="s">
        <v>16</v>
      </c>
      <c r="N1415" s="7">
        <v>11</v>
      </c>
      <c r="O1415" s="6" t="s">
        <v>33</v>
      </c>
      <c r="P1415" s="6" t="s">
        <v>389</v>
      </c>
      <c r="Q1415" s="7">
        <v>46</v>
      </c>
      <c r="R1415" s="7" t="b">
        <v>1</v>
      </c>
      <c r="S1415" s="7" t="b">
        <v>1</v>
      </c>
      <c r="T1415" s="7" t="s">
        <v>19</v>
      </c>
      <c r="U1415" s="11">
        <v>48</v>
      </c>
      <c r="V1415" s="11" t="s">
        <v>48</v>
      </c>
      <c r="W1415" s="12">
        <v>1.4</v>
      </c>
      <c r="X1415" s="12">
        <f t="shared" si="267"/>
        <v>1.25</v>
      </c>
      <c r="Y1415" s="13"/>
      <c r="Z1415" s="7">
        <f t="shared" si="270"/>
        <v>0</v>
      </c>
      <c r="AA1415">
        <f t="shared" si="271"/>
        <v>5</v>
      </c>
      <c r="AB1415">
        <f t="shared" si="272"/>
        <v>0</v>
      </c>
      <c r="AC1415">
        <f t="shared" si="273"/>
        <v>0</v>
      </c>
      <c r="AD1415" s="7">
        <f t="shared" si="274"/>
        <v>55</v>
      </c>
      <c r="AE1415" s="7" t="str">
        <f t="shared" si="275"/>
        <v>HT Over 0.5 Goals</v>
      </c>
      <c r="AF1415" s="14"/>
      <c r="AG1415" s="14" t="str">
        <f t="shared" si="276"/>
        <v>HT Over 0.5 Goals</v>
      </c>
      <c r="AH1415" s="14" t="str">
        <f t="shared" si="277"/>
        <v>WON</v>
      </c>
      <c r="AI1415" s="14"/>
      <c r="AJ1415" s="14" t="str">
        <f t="shared" si="268"/>
        <v>WON</v>
      </c>
      <c r="AL1415" s="7" t="str">
        <f t="shared" si="278"/>
        <v>…</v>
      </c>
      <c r="AM1415" s="21">
        <f t="shared" si="269"/>
        <v>49</v>
      </c>
    </row>
    <row r="1416" spans="3:39">
      <c r="C1416" t="s">
        <v>11</v>
      </c>
      <c r="D1416" s="10" t="s">
        <v>471</v>
      </c>
      <c r="E1416" s="6" t="s">
        <v>39</v>
      </c>
      <c r="F1416" s="10" t="s">
        <v>818</v>
      </c>
      <c r="G1416" s="7" t="s">
        <v>4</v>
      </c>
      <c r="H1416" s="10" t="s">
        <v>473</v>
      </c>
      <c r="I1416" s="7">
        <v>29</v>
      </c>
      <c r="J1416" s="7">
        <v>54</v>
      </c>
      <c r="K1416" s="7">
        <v>18</v>
      </c>
      <c r="L1416" s="7" t="s">
        <v>16</v>
      </c>
      <c r="M1416" s="7" t="s">
        <v>16</v>
      </c>
      <c r="N1416" s="7">
        <v>11</v>
      </c>
      <c r="O1416" s="6" t="s">
        <v>24</v>
      </c>
      <c r="P1416" s="6" t="s">
        <v>24</v>
      </c>
      <c r="Q1416" s="7" t="b">
        <v>1</v>
      </c>
      <c r="R1416" s="7" t="b">
        <v>1</v>
      </c>
      <c r="S1416" s="7" t="b">
        <v>1</v>
      </c>
      <c r="T1416" s="7" t="s">
        <v>19</v>
      </c>
      <c r="U1416" s="11">
        <v>62</v>
      </c>
      <c r="V1416" s="11" t="s">
        <v>48</v>
      </c>
      <c r="W1416" s="12">
        <v>1.5</v>
      </c>
      <c r="X1416" s="12">
        <f t="shared" si="267"/>
        <v>1.3</v>
      </c>
      <c r="Y1416" s="13"/>
      <c r="Z1416" s="7">
        <f t="shared" si="270"/>
        <v>10</v>
      </c>
      <c r="AA1416">
        <f t="shared" si="271"/>
        <v>5</v>
      </c>
      <c r="AB1416">
        <f t="shared" si="272"/>
        <v>10</v>
      </c>
      <c r="AC1416">
        <f t="shared" si="273"/>
        <v>0</v>
      </c>
      <c r="AD1416" s="7">
        <f t="shared" si="274"/>
        <v>75</v>
      </c>
      <c r="AE1416" s="7" t="str">
        <f t="shared" si="275"/>
        <v>HT Under 1.5 Goals</v>
      </c>
      <c r="AF1416" s="14"/>
      <c r="AG1416" s="14" t="str">
        <f t="shared" si="276"/>
        <v>HT Under 1.5 Goals</v>
      </c>
      <c r="AH1416" s="14" t="str">
        <f t="shared" si="277"/>
        <v>WON</v>
      </c>
      <c r="AI1416" s="14"/>
      <c r="AJ1416" s="14" t="str">
        <f t="shared" si="268"/>
        <v>WON</v>
      </c>
      <c r="AL1416" s="7" t="str">
        <f t="shared" si="278"/>
        <v>…</v>
      </c>
      <c r="AM1416" s="21">
        <f t="shared" si="269"/>
        <v>78.275000000000006</v>
      </c>
    </row>
    <row r="1417" spans="3:39">
      <c r="D1417" s="10" t="s">
        <v>409</v>
      </c>
      <c r="E1417" s="6" t="s">
        <v>63</v>
      </c>
      <c r="F1417" s="10" t="s">
        <v>590</v>
      </c>
      <c r="G1417" s="7" t="s">
        <v>4</v>
      </c>
      <c r="H1417" s="10" t="s">
        <v>786</v>
      </c>
      <c r="I1417" s="7">
        <v>27</v>
      </c>
      <c r="J1417" s="7">
        <v>52</v>
      </c>
      <c r="K1417" s="7">
        <v>21</v>
      </c>
      <c r="L1417" s="7" t="s">
        <v>16</v>
      </c>
      <c r="M1417" s="7">
        <v>1</v>
      </c>
      <c r="N1417" s="7">
        <v>6</v>
      </c>
      <c r="O1417" s="6" t="s">
        <v>47</v>
      </c>
      <c r="P1417" s="6" t="s">
        <v>96</v>
      </c>
      <c r="Q1417" s="7">
        <v>52</v>
      </c>
      <c r="R1417" s="7" t="b">
        <v>1</v>
      </c>
      <c r="S1417" s="7" t="s">
        <v>19</v>
      </c>
      <c r="T1417" s="7" t="b">
        <v>1</v>
      </c>
      <c r="U1417" s="11">
        <v>62</v>
      </c>
      <c r="V1417" s="11" t="s">
        <v>20</v>
      </c>
      <c r="W1417" s="12">
        <v>1.6</v>
      </c>
      <c r="X1417" s="12">
        <f t="shared" si="267"/>
        <v>1.3</v>
      </c>
      <c r="Y1417" s="13"/>
      <c r="Z1417" s="7">
        <f t="shared" si="270"/>
        <v>0</v>
      </c>
      <c r="AA1417">
        <f t="shared" si="271"/>
        <v>10</v>
      </c>
      <c r="AB1417">
        <f t="shared" si="272"/>
        <v>10</v>
      </c>
      <c r="AC1417">
        <f t="shared" si="273"/>
        <v>10</v>
      </c>
      <c r="AD1417" s="7">
        <f t="shared" si="274"/>
        <v>80</v>
      </c>
      <c r="AE1417" s="7" t="str">
        <f t="shared" si="275"/>
        <v>HT Under 1.5 Goals</v>
      </c>
      <c r="AF1417" s="14"/>
      <c r="AG1417" s="14" t="str">
        <f t="shared" si="276"/>
        <v>HT Under 1.5 Goals</v>
      </c>
      <c r="AH1417" s="14" t="str">
        <f t="shared" si="277"/>
        <v>WON</v>
      </c>
      <c r="AI1417" s="14"/>
      <c r="AJ1417" s="14" t="str">
        <f t="shared" si="268"/>
        <v>WON</v>
      </c>
      <c r="AL1417" s="7" t="str">
        <f t="shared" si="278"/>
        <v>…</v>
      </c>
      <c r="AM1417" s="21">
        <f t="shared" si="269"/>
        <v>77.650000000000006</v>
      </c>
    </row>
    <row r="1418" spans="3:39">
      <c r="D1418" s="10" t="s">
        <v>711</v>
      </c>
      <c r="E1418" s="6" t="s">
        <v>93</v>
      </c>
      <c r="F1418" s="10" t="s">
        <v>853</v>
      </c>
      <c r="G1418" s="7" t="s">
        <v>4</v>
      </c>
      <c r="H1418" s="10" t="s">
        <v>1249</v>
      </c>
      <c r="I1418" s="7">
        <v>31</v>
      </c>
      <c r="J1418" s="7">
        <v>49</v>
      </c>
      <c r="K1418" s="7">
        <v>20</v>
      </c>
      <c r="L1418" s="7" t="s">
        <v>16</v>
      </c>
      <c r="M1418" s="7" t="s">
        <v>16</v>
      </c>
      <c r="N1418" s="7">
        <v>11</v>
      </c>
      <c r="O1418" s="6" t="s">
        <v>47</v>
      </c>
      <c r="P1418" s="6" t="s">
        <v>69</v>
      </c>
      <c r="Q1418" s="7">
        <v>49</v>
      </c>
      <c r="R1418" s="7" t="b">
        <v>1</v>
      </c>
      <c r="S1418" s="7" t="b">
        <v>1</v>
      </c>
      <c r="T1418" s="7" t="s">
        <v>19</v>
      </c>
      <c r="U1418" s="11">
        <v>60</v>
      </c>
      <c r="V1418" s="11" t="s">
        <v>20</v>
      </c>
      <c r="W1418" s="12">
        <v>1.5</v>
      </c>
      <c r="X1418" s="12">
        <f t="shared" si="267"/>
        <v>1.3</v>
      </c>
      <c r="Y1418" s="13"/>
      <c r="Z1418" s="7">
        <f t="shared" si="270"/>
        <v>0</v>
      </c>
      <c r="AA1418">
        <f t="shared" si="271"/>
        <v>5</v>
      </c>
      <c r="AB1418">
        <f t="shared" si="272"/>
        <v>5</v>
      </c>
      <c r="AC1418">
        <f t="shared" si="273"/>
        <v>10</v>
      </c>
      <c r="AD1418" s="7">
        <f t="shared" si="274"/>
        <v>70</v>
      </c>
      <c r="AE1418" s="7" t="str">
        <f t="shared" si="275"/>
        <v>HT Under 1.5 Goals</v>
      </c>
      <c r="AF1418" s="14"/>
      <c r="AG1418" s="14" t="str">
        <f t="shared" si="276"/>
        <v>HT Under 1.5 Goals</v>
      </c>
      <c r="AH1418" s="14" t="str">
        <f t="shared" si="277"/>
        <v>WON</v>
      </c>
      <c r="AI1418" s="14"/>
      <c r="AJ1418" s="14" t="str">
        <f t="shared" si="268"/>
        <v>WON</v>
      </c>
      <c r="AL1418" s="7" t="str">
        <f t="shared" si="278"/>
        <v>…</v>
      </c>
      <c r="AM1418" s="21">
        <f t="shared" si="269"/>
        <v>61</v>
      </c>
    </row>
    <row r="1419" spans="3:39">
      <c r="C1419" t="s">
        <v>11</v>
      </c>
      <c r="D1419" s="10" t="s">
        <v>97</v>
      </c>
      <c r="E1419" s="6" t="s">
        <v>93</v>
      </c>
      <c r="F1419" s="10" t="s">
        <v>1054</v>
      </c>
      <c r="G1419" s="7" t="s">
        <v>4</v>
      </c>
      <c r="H1419" s="10" t="s">
        <v>1299</v>
      </c>
      <c r="I1419" s="7">
        <v>20</v>
      </c>
      <c r="J1419" s="7">
        <v>52</v>
      </c>
      <c r="K1419" s="7">
        <v>29</v>
      </c>
      <c r="L1419" s="7" t="s">
        <v>16</v>
      </c>
      <c r="M1419" s="7">
        <v>2</v>
      </c>
      <c r="N1419" s="7">
        <v>9</v>
      </c>
      <c r="O1419" s="6" t="s">
        <v>61</v>
      </c>
      <c r="P1419" s="6" t="s">
        <v>1396</v>
      </c>
      <c r="Q1419" s="7">
        <v>52</v>
      </c>
      <c r="R1419" s="7" t="b">
        <v>1</v>
      </c>
      <c r="S1419" s="7" t="s">
        <v>19</v>
      </c>
      <c r="T1419" s="7" t="s">
        <v>19</v>
      </c>
      <c r="U1419" s="11">
        <v>60</v>
      </c>
      <c r="V1419" s="11" t="s">
        <v>20</v>
      </c>
      <c r="W1419" s="12">
        <v>1.7</v>
      </c>
      <c r="X1419" s="12">
        <f t="shared" si="267"/>
        <v>1.35</v>
      </c>
      <c r="Y1419" s="13"/>
      <c r="Z1419" s="7">
        <f t="shared" si="270"/>
        <v>0</v>
      </c>
      <c r="AA1419">
        <f t="shared" si="271"/>
        <v>5</v>
      </c>
      <c r="AB1419">
        <f t="shared" si="272"/>
        <v>5</v>
      </c>
      <c r="AC1419">
        <f t="shared" si="273"/>
        <v>10</v>
      </c>
      <c r="AD1419" s="7">
        <f t="shared" si="274"/>
        <v>70</v>
      </c>
      <c r="AE1419" s="7" t="str">
        <f t="shared" si="275"/>
        <v>HT Under 1.5 Goals</v>
      </c>
      <c r="AF1419" s="14"/>
      <c r="AG1419" s="14" t="str">
        <f t="shared" si="276"/>
        <v>HT Over 0.5 Goals</v>
      </c>
      <c r="AH1419" s="14" t="str">
        <f t="shared" si="277"/>
        <v>LOST</v>
      </c>
      <c r="AI1419" s="14"/>
      <c r="AJ1419" s="14" t="str">
        <f t="shared" si="268"/>
        <v>LOST</v>
      </c>
      <c r="AL1419" s="7" t="str">
        <f t="shared" si="278"/>
        <v>…</v>
      </c>
      <c r="AM1419" s="21">
        <f t="shared" si="269"/>
        <v>74.25</v>
      </c>
    </row>
    <row r="1420" spans="3:39">
      <c r="C1420" t="s">
        <v>11</v>
      </c>
      <c r="D1420" s="10" t="s">
        <v>146</v>
      </c>
      <c r="E1420" s="6" t="s">
        <v>93</v>
      </c>
      <c r="F1420" s="10" t="s">
        <v>535</v>
      </c>
      <c r="G1420" s="7" t="s">
        <v>4</v>
      </c>
      <c r="H1420" s="10" t="s">
        <v>150</v>
      </c>
      <c r="I1420" s="7">
        <v>31</v>
      </c>
      <c r="J1420" s="7">
        <v>59</v>
      </c>
      <c r="K1420" s="7">
        <v>10</v>
      </c>
      <c r="L1420" s="7" t="s">
        <v>16</v>
      </c>
      <c r="M1420" s="7" t="s">
        <v>16</v>
      </c>
      <c r="N1420" s="7">
        <v>21</v>
      </c>
      <c r="O1420" s="6" t="s">
        <v>24</v>
      </c>
      <c r="P1420" s="6" t="s">
        <v>75</v>
      </c>
      <c r="Q1420" s="7" t="b">
        <v>1</v>
      </c>
      <c r="R1420" s="7" t="b">
        <v>1</v>
      </c>
      <c r="S1420" s="7" t="b">
        <v>1</v>
      </c>
      <c r="T1420" s="7" t="s">
        <v>19</v>
      </c>
      <c r="U1420" s="11">
        <v>68</v>
      </c>
      <c r="V1420" s="11" t="s">
        <v>20</v>
      </c>
      <c r="W1420" s="12">
        <v>1.55</v>
      </c>
      <c r="X1420" s="12">
        <f t="shared" si="267"/>
        <v>1.3</v>
      </c>
      <c r="Y1420" s="13"/>
      <c r="Z1420" s="7">
        <f t="shared" si="270"/>
        <v>10</v>
      </c>
      <c r="AA1420">
        <f t="shared" si="271"/>
        <v>0</v>
      </c>
      <c r="AB1420">
        <f t="shared" si="272"/>
        <v>10</v>
      </c>
      <c r="AC1420">
        <f t="shared" si="273"/>
        <v>10</v>
      </c>
      <c r="AD1420" s="7">
        <f t="shared" si="274"/>
        <v>80</v>
      </c>
      <c r="AE1420" s="7" t="str">
        <f t="shared" si="275"/>
        <v>HT Under 1.5 Goals</v>
      </c>
      <c r="AF1420" s="14"/>
      <c r="AG1420" s="14" t="str">
        <f t="shared" si="276"/>
        <v>HT Under 1.5 Goals</v>
      </c>
      <c r="AH1420" s="14" t="str">
        <f t="shared" si="277"/>
        <v>WON</v>
      </c>
      <c r="AI1420" s="14"/>
      <c r="AJ1420" s="14" t="str">
        <f t="shared" si="268"/>
        <v>WON</v>
      </c>
      <c r="AL1420" s="7" t="str">
        <f t="shared" si="278"/>
        <v>…</v>
      </c>
      <c r="AM1420" s="21">
        <f t="shared" si="269"/>
        <v>77.037499999999994</v>
      </c>
    </row>
    <row r="1421" spans="3:39">
      <c r="C1421" t="s">
        <v>11</v>
      </c>
      <c r="D1421" s="10" t="s">
        <v>146</v>
      </c>
      <c r="E1421" s="6" t="s">
        <v>93</v>
      </c>
      <c r="F1421" s="10" t="s">
        <v>534</v>
      </c>
      <c r="G1421" s="7" t="s">
        <v>4</v>
      </c>
      <c r="H1421" s="10" t="s">
        <v>749</v>
      </c>
      <c r="I1421" s="7">
        <v>33</v>
      </c>
      <c r="J1421" s="7">
        <v>53</v>
      </c>
      <c r="K1421" s="7">
        <v>14</v>
      </c>
      <c r="L1421" s="7" t="s">
        <v>16</v>
      </c>
      <c r="M1421" s="7" t="s">
        <v>16</v>
      </c>
      <c r="N1421" s="7">
        <v>19</v>
      </c>
      <c r="O1421" s="6" t="s">
        <v>24</v>
      </c>
      <c r="P1421" s="6" t="s">
        <v>47</v>
      </c>
      <c r="Q1421" s="7" t="b">
        <v>1</v>
      </c>
      <c r="R1421" s="7" t="b">
        <v>1</v>
      </c>
      <c r="S1421" s="7" t="b">
        <v>1</v>
      </c>
      <c r="T1421" s="7" t="s">
        <v>19</v>
      </c>
      <c r="U1421" s="11">
        <v>60</v>
      </c>
      <c r="V1421" s="11" t="s">
        <v>20</v>
      </c>
      <c r="W1421" s="12">
        <v>1.45</v>
      </c>
      <c r="X1421" s="12">
        <f t="shared" si="267"/>
        <v>1.25</v>
      </c>
      <c r="Y1421" s="13"/>
      <c r="Z1421" s="7">
        <f t="shared" si="270"/>
        <v>10</v>
      </c>
      <c r="AA1421">
        <f t="shared" si="271"/>
        <v>0</v>
      </c>
      <c r="AB1421">
        <f t="shared" si="272"/>
        <v>5</v>
      </c>
      <c r="AC1421">
        <f t="shared" si="273"/>
        <v>10</v>
      </c>
      <c r="AD1421" s="7">
        <f t="shared" si="274"/>
        <v>75</v>
      </c>
      <c r="AE1421" s="7" t="str">
        <f t="shared" si="275"/>
        <v>HT Under 1.5 Goals</v>
      </c>
      <c r="AF1421" s="14"/>
      <c r="AG1421" s="14" t="str">
        <f t="shared" si="276"/>
        <v>HT Under 1.5 Goals</v>
      </c>
      <c r="AH1421" s="14" t="str">
        <f t="shared" si="277"/>
        <v>WON</v>
      </c>
      <c r="AI1421" s="14"/>
      <c r="AJ1421" s="14" t="str">
        <f t="shared" si="268"/>
        <v>WON</v>
      </c>
      <c r="AL1421" s="7" t="str">
        <f t="shared" si="278"/>
        <v>…</v>
      </c>
      <c r="AM1421" s="21">
        <f t="shared" si="269"/>
        <v>73.5625</v>
      </c>
    </row>
    <row r="1422" spans="3:39">
      <c r="C1422" t="s">
        <v>11</v>
      </c>
      <c r="D1422" s="10" t="s">
        <v>146</v>
      </c>
      <c r="E1422" s="6" t="s">
        <v>93</v>
      </c>
      <c r="F1422" s="10" t="s">
        <v>748</v>
      </c>
      <c r="G1422" s="7" t="s">
        <v>4</v>
      </c>
      <c r="H1422" s="10" t="s">
        <v>149</v>
      </c>
      <c r="I1422" s="7">
        <v>33</v>
      </c>
      <c r="J1422" s="7">
        <v>51</v>
      </c>
      <c r="K1422" s="7">
        <v>16</v>
      </c>
      <c r="L1422" s="7" t="s">
        <v>16</v>
      </c>
      <c r="M1422" s="7">
        <v>1</v>
      </c>
      <c r="N1422" s="7">
        <v>17</v>
      </c>
      <c r="O1422" s="6" t="s">
        <v>47</v>
      </c>
      <c r="P1422" s="6" t="s">
        <v>17</v>
      </c>
      <c r="Q1422" s="7">
        <v>51</v>
      </c>
      <c r="R1422" s="7" t="b">
        <v>1</v>
      </c>
      <c r="S1422" s="7" t="s">
        <v>19</v>
      </c>
      <c r="T1422" s="7" t="s">
        <v>19</v>
      </c>
      <c r="U1422" s="11">
        <v>56</v>
      </c>
      <c r="V1422" s="11" t="s">
        <v>42</v>
      </c>
      <c r="W1422" s="12">
        <v>1.6</v>
      </c>
      <c r="X1422" s="12">
        <f t="shared" si="267"/>
        <v>1.3</v>
      </c>
      <c r="Y1422" s="13"/>
      <c r="Z1422" s="7">
        <f t="shared" si="270"/>
        <v>0</v>
      </c>
      <c r="AA1422">
        <f t="shared" si="271"/>
        <v>0</v>
      </c>
      <c r="AB1422">
        <f t="shared" si="272"/>
        <v>5</v>
      </c>
      <c r="AC1422">
        <f t="shared" si="273"/>
        <v>5</v>
      </c>
      <c r="AD1422" s="7">
        <f t="shared" si="274"/>
        <v>60</v>
      </c>
      <c r="AE1422" s="7" t="str">
        <f t="shared" si="275"/>
        <v>HT Under 1.5 Goals</v>
      </c>
      <c r="AF1422" s="14"/>
      <c r="AG1422" s="14" t="str">
        <f t="shared" si="276"/>
        <v>HT Under 1.5 Goals</v>
      </c>
      <c r="AH1422" s="14" t="str">
        <f t="shared" si="277"/>
        <v>WON</v>
      </c>
      <c r="AI1422" s="14"/>
      <c r="AJ1422" s="14" t="str">
        <f t="shared" si="268"/>
        <v>WON</v>
      </c>
      <c r="AL1422" s="7" t="str">
        <f t="shared" si="278"/>
        <v>…</v>
      </c>
      <c r="AM1422" s="21">
        <f t="shared" si="269"/>
        <v>67.137500000000003</v>
      </c>
    </row>
    <row r="1423" spans="3:39">
      <c r="C1423" t="s">
        <v>11</v>
      </c>
      <c r="D1423" s="10" t="s">
        <v>210</v>
      </c>
      <c r="E1423" s="6" t="s">
        <v>108</v>
      </c>
      <c r="F1423" s="10" t="s">
        <v>761</v>
      </c>
      <c r="G1423" s="7" t="s">
        <v>4</v>
      </c>
      <c r="H1423" s="10" t="s">
        <v>989</v>
      </c>
      <c r="I1423" s="7">
        <v>20</v>
      </c>
      <c r="J1423" s="7">
        <v>63</v>
      </c>
      <c r="K1423" s="7">
        <v>17</v>
      </c>
      <c r="L1423" s="7" t="s">
        <v>16</v>
      </c>
      <c r="M1423" s="7">
        <v>1</v>
      </c>
      <c r="N1423" s="7">
        <v>3</v>
      </c>
      <c r="O1423" s="6" t="s">
        <v>24</v>
      </c>
      <c r="P1423" s="6" t="s">
        <v>61</v>
      </c>
      <c r="Q1423" s="7" t="b">
        <v>1</v>
      </c>
      <c r="R1423" s="7" t="b">
        <v>1</v>
      </c>
      <c r="S1423" s="7" t="s">
        <v>19</v>
      </c>
      <c r="T1423" s="7" t="b">
        <v>1</v>
      </c>
      <c r="U1423" s="11">
        <v>63</v>
      </c>
      <c r="V1423" s="11" t="s">
        <v>20</v>
      </c>
      <c r="W1423" s="12">
        <v>1.4</v>
      </c>
      <c r="X1423" s="12">
        <f t="shared" si="267"/>
        <v>1.25</v>
      </c>
      <c r="Y1423" s="13"/>
      <c r="Z1423" s="7">
        <f t="shared" si="270"/>
        <v>10</v>
      </c>
      <c r="AA1423">
        <f t="shared" si="271"/>
        <v>10</v>
      </c>
      <c r="AB1423">
        <f t="shared" si="272"/>
        <v>10</v>
      </c>
      <c r="AC1423">
        <f t="shared" si="273"/>
        <v>10</v>
      </c>
      <c r="AD1423" s="7">
        <f t="shared" si="274"/>
        <v>90</v>
      </c>
      <c r="AE1423" s="7" t="str">
        <f t="shared" si="275"/>
        <v>HT Under 1.5 Goals</v>
      </c>
      <c r="AF1423" s="14"/>
      <c r="AG1423" s="14" t="str">
        <f t="shared" si="276"/>
        <v>HT Under 1.5 Goals</v>
      </c>
      <c r="AH1423" s="14" t="str">
        <f t="shared" si="277"/>
        <v>WON</v>
      </c>
      <c r="AI1423" s="14"/>
      <c r="AJ1423" s="14" t="str">
        <f t="shared" si="268"/>
        <v>WON</v>
      </c>
      <c r="AL1423" s="7" t="str">
        <f t="shared" si="278"/>
        <v>Prime</v>
      </c>
      <c r="AM1423" s="21">
        <f t="shared" si="269"/>
        <v>84.287499999999994</v>
      </c>
    </row>
    <row r="1424" spans="3:39">
      <c r="C1424" t="s">
        <v>11</v>
      </c>
      <c r="D1424" s="10" t="s">
        <v>210</v>
      </c>
      <c r="E1424" s="6" t="s">
        <v>108</v>
      </c>
      <c r="F1424" s="10" t="s">
        <v>226</v>
      </c>
      <c r="G1424" s="7" t="s">
        <v>4</v>
      </c>
      <c r="H1424" s="10" t="s">
        <v>1213</v>
      </c>
      <c r="I1424" s="7">
        <v>23</v>
      </c>
      <c r="J1424" s="7">
        <v>54</v>
      </c>
      <c r="K1424" s="7">
        <v>23</v>
      </c>
      <c r="L1424" s="7" t="s">
        <v>16</v>
      </c>
      <c r="M1424" s="7">
        <v>2</v>
      </c>
      <c r="N1424" s="7">
        <v>0</v>
      </c>
      <c r="O1424" s="6" t="s">
        <v>24</v>
      </c>
      <c r="P1424" s="6" t="s">
        <v>47</v>
      </c>
      <c r="Q1424" s="7" t="b">
        <v>1</v>
      </c>
      <c r="R1424" s="7" t="b">
        <v>1</v>
      </c>
      <c r="S1424" s="7" t="s">
        <v>19</v>
      </c>
      <c r="T1424" s="7" t="b">
        <v>1</v>
      </c>
      <c r="U1424" s="11">
        <v>63</v>
      </c>
      <c r="V1424" s="11" t="s">
        <v>42</v>
      </c>
      <c r="W1424" s="12">
        <v>1.65</v>
      </c>
      <c r="X1424" s="12">
        <f t="shared" si="267"/>
        <v>1.35</v>
      </c>
      <c r="Y1424" s="13"/>
      <c r="Z1424" s="7">
        <f t="shared" si="270"/>
        <v>10</v>
      </c>
      <c r="AA1424">
        <f t="shared" si="271"/>
        <v>10</v>
      </c>
      <c r="AB1424">
        <f t="shared" si="272"/>
        <v>10</v>
      </c>
      <c r="AC1424">
        <f t="shared" si="273"/>
        <v>5</v>
      </c>
      <c r="AD1424" s="7">
        <f t="shared" si="274"/>
        <v>85</v>
      </c>
      <c r="AE1424" s="7" t="str">
        <f t="shared" si="275"/>
        <v>HT Under 1.5 Goals</v>
      </c>
      <c r="AF1424" s="14"/>
      <c r="AG1424" s="14" t="str">
        <f t="shared" si="276"/>
        <v>HT Under 1.5 Goals</v>
      </c>
      <c r="AH1424" s="14" t="str">
        <f t="shared" si="277"/>
        <v>WON</v>
      </c>
      <c r="AI1424" s="14"/>
      <c r="AJ1424" s="14" t="str">
        <f t="shared" si="268"/>
        <v>WON</v>
      </c>
      <c r="AL1424" s="7" t="str">
        <f t="shared" si="278"/>
        <v>Prime</v>
      </c>
      <c r="AM1424" s="21">
        <f t="shared" si="269"/>
        <v>84.474999999999994</v>
      </c>
    </row>
    <row r="1425" spans="3:39">
      <c r="C1425" t="s">
        <v>11</v>
      </c>
      <c r="D1425" s="10" t="s">
        <v>210</v>
      </c>
      <c r="E1425" s="6" t="s">
        <v>108</v>
      </c>
      <c r="F1425" s="10" t="s">
        <v>524</v>
      </c>
      <c r="G1425" s="7" t="s">
        <v>4</v>
      </c>
      <c r="H1425" s="10" t="s">
        <v>491</v>
      </c>
      <c r="I1425" s="7">
        <v>45</v>
      </c>
      <c r="J1425" s="7">
        <v>44</v>
      </c>
      <c r="K1425" s="7">
        <v>11</v>
      </c>
      <c r="L1425" s="7">
        <v>1</v>
      </c>
      <c r="M1425" s="7">
        <v>1</v>
      </c>
      <c r="N1425" s="7">
        <v>34</v>
      </c>
      <c r="O1425" s="6" t="s">
        <v>47</v>
      </c>
      <c r="P1425" s="6" t="s">
        <v>304</v>
      </c>
      <c r="Q1425" s="7">
        <v>44</v>
      </c>
      <c r="R1425" s="7" t="b">
        <v>0</v>
      </c>
      <c r="S1425" s="7" t="s">
        <v>19</v>
      </c>
      <c r="T1425" s="7" t="s">
        <v>19</v>
      </c>
      <c r="U1425" s="11">
        <v>55</v>
      </c>
      <c r="V1425" s="11" t="s">
        <v>48</v>
      </c>
      <c r="W1425" s="12">
        <v>1.65</v>
      </c>
      <c r="X1425" s="12">
        <f t="shared" si="267"/>
        <v>1.35</v>
      </c>
      <c r="Y1425" s="13"/>
      <c r="Z1425" s="7">
        <f t="shared" si="270"/>
        <v>0</v>
      </c>
      <c r="AA1425">
        <f t="shared" si="271"/>
        <v>0</v>
      </c>
      <c r="AB1425">
        <f t="shared" si="272"/>
        <v>5</v>
      </c>
      <c r="AC1425">
        <f t="shared" si="273"/>
        <v>0</v>
      </c>
      <c r="AD1425" s="7">
        <f t="shared" si="274"/>
        <v>55</v>
      </c>
      <c r="AE1425" s="7" t="str">
        <f t="shared" si="275"/>
        <v>HT Over 0.5 Goals</v>
      </c>
      <c r="AF1425" s="14"/>
      <c r="AG1425" s="14" t="str">
        <f t="shared" si="276"/>
        <v>HT Under 1.5 Goals</v>
      </c>
      <c r="AH1425" s="14" t="str">
        <f t="shared" si="277"/>
        <v>WON</v>
      </c>
      <c r="AI1425" s="14"/>
      <c r="AJ1425" s="14" t="str">
        <f t="shared" si="268"/>
        <v>WON</v>
      </c>
      <c r="AL1425" s="7" t="str">
        <f t="shared" si="278"/>
        <v>…</v>
      </c>
      <c r="AM1425" s="21">
        <f t="shared" si="269"/>
        <v>51</v>
      </c>
    </row>
    <row r="1426" spans="3:39">
      <c r="D1426" s="10" t="s">
        <v>545</v>
      </c>
      <c r="E1426" s="6" t="s">
        <v>115</v>
      </c>
      <c r="F1426" s="10" t="s">
        <v>585</v>
      </c>
      <c r="G1426" s="7" t="s">
        <v>4</v>
      </c>
      <c r="H1426" s="10" t="s">
        <v>547</v>
      </c>
      <c r="I1426" s="7">
        <v>25</v>
      </c>
      <c r="J1426" s="7">
        <v>44</v>
      </c>
      <c r="K1426" s="7">
        <v>31</v>
      </c>
      <c r="L1426" s="7" t="s">
        <v>16</v>
      </c>
      <c r="M1426" s="7" t="s">
        <v>16</v>
      </c>
      <c r="N1426" s="7">
        <v>6</v>
      </c>
      <c r="O1426" s="6" t="s">
        <v>47</v>
      </c>
      <c r="P1426" s="6" t="s">
        <v>75</v>
      </c>
      <c r="Q1426" s="7">
        <v>44</v>
      </c>
      <c r="R1426" s="7" t="b">
        <v>1</v>
      </c>
      <c r="S1426" s="7" t="b">
        <v>1</v>
      </c>
      <c r="T1426" s="7" t="b">
        <v>1</v>
      </c>
      <c r="U1426" s="11">
        <v>47</v>
      </c>
      <c r="V1426" s="11" t="s">
        <v>20</v>
      </c>
      <c r="W1426" s="12">
        <v>1.5</v>
      </c>
      <c r="X1426" s="12">
        <f t="shared" si="267"/>
        <v>1.3</v>
      </c>
      <c r="Y1426" s="13"/>
      <c r="Z1426" s="7">
        <f t="shared" si="270"/>
        <v>0</v>
      </c>
      <c r="AA1426">
        <f t="shared" si="271"/>
        <v>10</v>
      </c>
      <c r="AB1426">
        <f t="shared" si="272"/>
        <v>0</v>
      </c>
      <c r="AC1426">
        <f t="shared" si="273"/>
        <v>10</v>
      </c>
      <c r="AD1426" s="7">
        <f t="shared" si="274"/>
        <v>70</v>
      </c>
      <c r="AE1426" s="7" t="str">
        <f t="shared" si="275"/>
        <v>HT Under 1.5 Goals</v>
      </c>
      <c r="AF1426" s="14"/>
      <c r="AG1426" s="14" t="str">
        <f t="shared" si="276"/>
        <v>HT Under 1.5 Goals</v>
      </c>
      <c r="AH1426" s="14" t="str">
        <f t="shared" si="277"/>
        <v>WON</v>
      </c>
      <c r="AI1426" s="14"/>
      <c r="AJ1426" s="14" t="str">
        <f t="shared" si="268"/>
        <v>WON</v>
      </c>
      <c r="AL1426" s="7" t="str">
        <f t="shared" si="278"/>
        <v>…</v>
      </c>
      <c r="AM1426" s="21">
        <f t="shared" si="269"/>
        <v>54</v>
      </c>
    </row>
    <row r="1427" spans="3:39">
      <c r="C1427" t="s">
        <v>11</v>
      </c>
      <c r="D1427" s="10" t="s">
        <v>569</v>
      </c>
      <c r="E1427" s="6" t="s">
        <v>115</v>
      </c>
      <c r="F1427" s="10" t="s">
        <v>1016</v>
      </c>
      <c r="G1427" s="7" t="s">
        <v>4</v>
      </c>
      <c r="H1427" s="10" t="s">
        <v>574</v>
      </c>
      <c r="I1427" s="7">
        <v>7</v>
      </c>
      <c r="J1427" s="7">
        <v>58</v>
      </c>
      <c r="K1427" s="7">
        <v>35</v>
      </c>
      <c r="L1427" s="7" t="s">
        <v>16</v>
      </c>
      <c r="M1427" s="7">
        <v>2</v>
      </c>
      <c r="N1427" s="7">
        <v>28</v>
      </c>
      <c r="O1427" s="6" t="s">
        <v>24</v>
      </c>
      <c r="P1427" s="6" t="s">
        <v>297</v>
      </c>
      <c r="Q1427" s="7" t="b">
        <v>1</v>
      </c>
      <c r="R1427" s="7" t="b">
        <v>1</v>
      </c>
      <c r="S1427" s="7" t="s">
        <v>19</v>
      </c>
      <c r="T1427" s="7" t="s">
        <v>19</v>
      </c>
      <c r="U1427" s="11">
        <v>46</v>
      </c>
      <c r="V1427" s="11" t="s">
        <v>42</v>
      </c>
      <c r="W1427" s="12">
        <v>1.45</v>
      </c>
      <c r="X1427" s="12">
        <f t="shared" si="267"/>
        <v>1.25</v>
      </c>
      <c r="Y1427" s="13"/>
      <c r="Z1427" s="7">
        <f t="shared" si="270"/>
        <v>10</v>
      </c>
      <c r="AA1427">
        <f t="shared" si="271"/>
        <v>0</v>
      </c>
      <c r="AB1427">
        <f t="shared" si="272"/>
        <v>0</v>
      </c>
      <c r="AC1427">
        <f t="shared" si="273"/>
        <v>5</v>
      </c>
      <c r="AD1427" s="7">
        <f t="shared" si="274"/>
        <v>65</v>
      </c>
      <c r="AE1427" s="7" t="str">
        <f t="shared" si="275"/>
        <v>HT Under 1.5 Goals</v>
      </c>
      <c r="AF1427" s="14"/>
      <c r="AG1427" s="14" t="str">
        <f t="shared" si="276"/>
        <v>HT Under 1.5 Goals</v>
      </c>
      <c r="AH1427" s="14" t="str">
        <f t="shared" si="277"/>
        <v>WON</v>
      </c>
      <c r="AI1427" s="14"/>
      <c r="AJ1427" s="14" t="str">
        <f t="shared" si="268"/>
        <v>WON</v>
      </c>
      <c r="AL1427" s="7" t="str">
        <f t="shared" si="278"/>
        <v>…</v>
      </c>
      <c r="AM1427" s="21">
        <f t="shared" si="269"/>
        <v>58.125</v>
      </c>
    </row>
    <row r="1428" spans="3:39">
      <c r="C1428" t="s">
        <v>11</v>
      </c>
      <c r="D1428" s="10" t="s">
        <v>569</v>
      </c>
      <c r="E1428" s="6" t="s">
        <v>115</v>
      </c>
      <c r="F1428" s="10" t="s">
        <v>801</v>
      </c>
      <c r="G1428" s="7" t="s">
        <v>4</v>
      </c>
      <c r="H1428" s="10" t="s">
        <v>572</v>
      </c>
      <c r="I1428" s="7">
        <v>23</v>
      </c>
      <c r="J1428" s="7">
        <v>55</v>
      </c>
      <c r="K1428" s="7">
        <v>22</v>
      </c>
      <c r="L1428" s="7" t="s">
        <v>16</v>
      </c>
      <c r="M1428" s="7" t="s">
        <v>16</v>
      </c>
      <c r="N1428" s="7">
        <v>1</v>
      </c>
      <c r="O1428" s="6" t="s">
        <v>47</v>
      </c>
      <c r="P1428" s="6" t="s">
        <v>33</v>
      </c>
      <c r="Q1428" s="7" t="b">
        <v>1</v>
      </c>
      <c r="R1428" s="7" t="b">
        <v>1</v>
      </c>
      <c r="S1428" s="7" t="b">
        <v>1</v>
      </c>
      <c r="T1428" s="7" t="b">
        <v>1</v>
      </c>
      <c r="U1428" s="11">
        <v>59</v>
      </c>
      <c r="V1428" s="11" t="s">
        <v>20</v>
      </c>
      <c r="W1428" s="12">
        <v>1.5</v>
      </c>
      <c r="X1428" s="12">
        <f t="shared" si="267"/>
        <v>1.3</v>
      </c>
      <c r="Y1428" s="13"/>
      <c r="Z1428" s="7">
        <f t="shared" si="270"/>
        <v>10</v>
      </c>
      <c r="AA1428">
        <f t="shared" si="271"/>
        <v>10</v>
      </c>
      <c r="AB1428">
        <f t="shared" si="272"/>
        <v>5</v>
      </c>
      <c r="AC1428">
        <f t="shared" si="273"/>
        <v>10</v>
      </c>
      <c r="AD1428" s="7">
        <f t="shared" si="274"/>
        <v>85</v>
      </c>
      <c r="AE1428" s="7" t="str">
        <f t="shared" si="275"/>
        <v>HT Under 1.5 Goals</v>
      </c>
      <c r="AF1428" s="14"/>
      <c r="AG1428" s="14" t="str">
        <f t="shared" si="276"/>
        <v>HT Under 1.5 Goals</v>
      </c>
      <c r="AH1428" s="14" t="str">
        <f t="shared" si="277"/>
        <v>WON</v>
      </c>
      <c r="AI1428" s="14"/>
      <c r="AJ1428" s="14" t="str">
        <f t="shared" si="268"/>
        <v>WON</v>
      </c>
      <c r="AL1428" s="7" t="str">
        <f t="shared" si="278"/>
        <v>Prime</v>
      </c>
      <c r="AM1428" s="21">
        <f t="shared" si="269"/>
        <v>87.987499999999997</v>
      </c>
    </row>
    <row r="1429" spans="3:39">
      <c r="C1429" t="s">
        <v>11</v>
      </c>
      <c r="D1429" s="10" t="s">
        <v>569</v>
      </c>
      <c r="E1429" s="6" t="s">
        <v>115</v>
      </c>
      <c r="F1429" s="10" t="s">
        <v>573</v>
      </c>
      <c r="G1429" s="7" t="s">
        <v>4</v>
      </c>
      <c r="H1429" s="10" t="s">
        <v>571</v>
      </c>
      <c r="I1429" s="7">
        <v>29</v>
      </c>
      <c r="J1429" s="7">
        <v>53</v>
      </c>
      <c r="K1429" s="7">
        <v>18</v>
      </c>
      <c r="L1429" s="7" t="s">
        <v>16</v>
      </c>
      <c r="M1429" s="7">
        <v>1</v>
      </c>
      <c r="N1429" s="7">
        <v>11</v>
      </c>
      <c r="O1429" s="6" t="s">
        <v>24</v>
      </c>
      <c r="P1429" s="6" t="s">
        <v>24</v>
      </c>
      <c r="Q1429" s="7" t="b">
        <v>1</v>
      </c>
      <c r="R1429" s="7" t="b">
        <v>1</v>
      </c>
      <c r="S1429" s="7" t="s">
        <v>19</v>
      </c>
      <c r="T1429" s="7" t="s">
        <v>19</v>
      </c>
      <c r="U1429" s="11">
        <v>34</v>
      </c>
      <c r="V1429" s="11" t="s">
        <v>48</v>
      </c>
      <c r="W1429" s="12">
        <v>1.45</v>
      </c>
      <c r="X1429" s="12">
        <f t="shared" si="267"/>
        <v>1.25</v>
      </c>
      <c r="Y1429" s="13"/>
      <c r="Z1429" s="7">
        <f t="shared" si="270"/>
        <v>10</v>
      </c>
      <c r="AA1429">
        <f t="shared" si="271"/>
        <v>5</v>
      </c>
      <c r="AB1429">
        <f t="shared" si="272"/>
        <v>0</v>
      </c>
      <c r="AC1429">
        <f t="shared" si="273"/>
        <v>0</v>
      </c>
      <c r="AD1429" s="7">
        <f t="shared" si="274"/>
        <v>65</v>
      </c>
      <c r="AE1429" s="7" t="str">
        <f t="shared" si="275"/>
        <v>HT Under 1.5 Goals</v>
      </c>
      <c r="AF1429" s="14"/>
      <c r="AG1429" s="14" t="str">
        <f t="shared" si="276"/>
        <v>HT Under 1.5 Goals</v>
      </c>
      <c r="AH1429" s="14" t="str">
        <f t="shared" si="277"/>
        <v>WON</v>
      </c>
      <c r="AI1429" s="14"/>
      <c r="AJ1429" s="14" t="str">
        <f t="shared" si="268"/>
        <v>WON</v>
      </c>
      <c r="AL1429" s="7" t="str">
        <f t="shared" si="278"/>
        <v>…</v>
      </c>
      <c r="AM1429" s="21">
        <f t="shared" si="269"/>
        <v>60.5625</v>
      </c>
    </row>
    <row r="1430" spans="3:39">
      <c r="C1430" t="s">
        <v>11</v>
      </c>
      <c r="D1430" s="10" t="s">
        <v>569</v>
      </c>
      <c r="E1430" s="6" t="s">
        <v>115</v>
      </c>
      <c r="F1430" s="10" t="s">
        <v>1170</v>
      </c>
      <c r="G1430" s="7" t="s">
        <v>4</v>
      </c>
      <c r="H1430" s="10" t="s">
        <v>575</v>
      </c>
      <c r="I1430" s="7">
        <v>19</v>
      </c>
      <c r="J1430" s="7">
        <v>51</v>
      </c>
      <c r="K1430" s="7">
        <v>29</v>
      </c>
      <c r="L1430" s="7" t="s">
        <v>16</v>
      </c>
      <c r="M1430" s="7" t="s">
        <v>16</v>
      </c>
      <c r="N1430" s="7">
        <v>10</v>
      </c>
      <c r="O1430" s="6" t="s">
        <v>75</v>
      </c>
      <c r="P1430" s="6" t="s">
        <v>75</v>
      </c>
      <c r="Q1430" s="7">
        <v>51</v>
      </c>
      <c r="R1430" s="7" t="b">
        <v>1</v>
      </c>
      <c r="S1430" s="7" t="b">
        <v>1</v>
      </c>
      <c r="T1430" s="7" t="s">
        <v>19</v>
      </c>
      <c r="U1430" s="11">
        <v>70</v>
      </c>
      <c r="V1430" s="11" t="s">
        <v>20</v>
      </c>
      <c r="W1430" s="12">
        <v>1.5</v>
      </c>
      <c r="X1430" s="12">
        <f t="shared" si="267"/>
        <v>1.3</v>
      </c>
      <c r="Y1430" s="13"/>
      <c r="Z1430" s="7">
        <f t="shared" si="270"/>
        <v>0</v>
      </c>
      <c r="AA1430">
        <f t="shared" si="271"/>
        <v>5</v>
      </c>
      <c r="AB1430">
        <f t="shared" si="272"/>
        <v>10</v>
      </c>
      <c r="AC1430">
        <f t="shared" si="273"/>
        <v>10</v>
      </c>
      <c r="AD1430" s="7">
        <f t="shared" si="274"/>
        <v>75</v>
      </c>
      <c r="AE1430" s="7" t="str">
        <f t="shared" si="275"/>
        <v>HT Under 1.5 Goals</v>
      </c>
      <c r="AF1430" s="14"/>
      <c r="AG1430" s="14" t="str">
        <f t="shared" si="276"/>
        <v>HT Over 0.5 Goals</v>
      </c>
      <c r="AH1430" s="14" t="str">
        <f t="shared" si="277"/>
        <v>LOST</v>
      </c>
      <c r="AI1430" s="14"/>
      <c r="AJ1430" s="14" t="str">
        <f t="shared" si="268"/>
        <v>LOST</v>
      </c>
      <c r="AL1430" s="7" t="str">
        <f t="shared" si="278"/>
        <v>…</v>
      </c>
      <c r="AM1430" s="21">
        <f t="shared" si="269"/>
        <v>79.9375</v>
      </c>
    </row>
    <row r="1431" spans="3:39">
      <c r="D1431" s="10" t="s">
        <v>496</v>
      </c>
      <c r="E1431" s="6" t="s">
        <v>115</v>
      </c>
      <c r="F1431" s="10" t="s">
        <v>553</v>
      </c>
      <c r="G1431" s="7" t="s">
        <v>4</v>
      </c>
      <c r="H1431" s="10" t="s">
        <v>498</v>
      </c>
      <c r="I1431" s="7">
        <v>24</v>
      </c>
      <c r="J1431" s="7">
        <v>66</v>
      </c>
      <c r="K1431" s="7">
        <v>10</v>
      </c>
      <c r="L1431" s="7" t="s">
        <v>16</v>
      </c>
      <c r="M1431" s="7" t="s">
        <v>16</v>
      </c>
      <c r="N1431" s="7">
        <v>14</v>
      </c>
      <c r="O1431" s="6" t="s">
        <v>61</v>
      </c>
      <c r="P1431" s="6" t="s">
        <v>96</v>
      </c>
      <c r="Q1431" s="7" t="b">
        <v>1</v>
      </c>
      <c r="R1431" s="7" t="b">
        <v>1</v>
      </c>
      <c r="S1431" s="7" t="b">
        <v>1</v>
      </c>
      <c r="T1431" s="7" t="s">
        <v>19</v>
      </c>
      <c r="U1431" s="11">
        <v>78</v>
      </c>
      <c r="V1431" s="11" t="s">
        <v>20</v>
      </c>
      <c r="W1431" s="12">
        <v>1.85</v>
      </c>
      <c r="X1431" s="12">
        <f t="shared" si="267"/>
        <v>1.5</v>
      </c>
      <c r="Y1431" s="13"/>
      <c r="Z1431" s="7">
        <f t="shared" si="270"/>
        <v>10</v>
      </c>
      <c r="AA1431">
        <f t="shared" si="271"/>
        <v>5</v>
      </c>
      <c r="AB1431">
        <f t="shared" si="272"/>
        <v>10</v>
      </c>
      <c r="AC1431">
        <f t="shared" si="273"/>
        <v>10</v>
      </c>
      <c r="AD1431" s="7">
        <f t="shared" si="274"/>
        <v>85</v>
      </c>
      <c r="AE1431" s="7" t="str">
        <f t="shared" si="275"/>
        <v>HT Under 1.5 Goals</v>
      </c>
      <c r="AF1431" s="14"/>
      <c r="AG1431" s="14" t="str">
        <f t="shared" si="276"/>
        <v>HT Over 0.5 Goals</v>
      </c>
      <c r="AH1431" s="14" t="str">
        <f t="shared" si="277"/>
        <v>LOST</v>
      </c>
      <c r="AI1431" s="14"/>
      <c r="AJ1431" s="14" t="str">
        <f t="shared" si="268"/>
        <v>LOST</v>
      </c>
      <c r="AL1431" s="7" t="str">
        <f t="shared" si="278"/>
        <v>…</v>
      </c>
      <c r="AM1431" s="21">
        <f t="shared" si="269"/>
        <v>82.224999999999994</v>
      </c>
    </row>
    <row r="1432" spans="3:39">
      <c r="D1432" s="10" t="s">
        <v>496</v>
      </c>
      <c r="E1432" s="6" t="s">
        <v>115</v>
      </c>
      <c r="F1432" s="10" t="s">
        <v>1397</v>
      </c>
      <c r="G1432" s="7" t="s">
        <v>4</v>
      </c>
      <c r="H1432" s="10" t="s">
        <v>1398</v>
      </c>
      <c r="I1432" s="7">
        <v>25</v>
      </c>
      <c r="J1432" s="7">
        <v>53</v>
      </c>
      <c r="K1432" s="7">
        <v>22</v>
      </c>
      <c r="L1432" s="7" t="s">
        <v>16</v>
      </c>
      <c r="M1432" s="7">
        <v>2</v>
      </c>
      <c r="N1432" s="7">
        <v>3</v>
      </c>
      <c r="O1432" s="6" t="s">
        <v>47</v>
      </c>
      <c r="P1432" s="6" t="s">
        <v>69</v>
      </c>
      <c r="Q1432" s="7" t="b">
        <v>1</v>
      </c>
      <c r="R1432" s="7" t="b">
        <v>1</v>
      </c>
      <c r="S1432" s="7" t="s">
        <v>19</v>
      </c>
      <c r="T1432" s="7" t="b">
        <v>1</v>
      </c>
      <c r="U1432" s="11">
        <v>62</v>
      </c>
      <c r="V1432" s="11" t="s">
        <v>20</v>
      </c>
      <c r="W1432" s="12">
        <v>1.85</v>
      </c>
      <c r="X1432" s="12">
        <f t="shared" si="267"/>
        <v>1.5</v>
      </c>
      <c r="Y1432" s="13"/>
      <c r="Z1432" s="7">
        <f t="shared" si="270"/>
        <v>10</v>
      </c>
      <c r="AA1432">
        <f t="shared" si="271"/>
        <v>10</v>
      </c>
      <c r="AB1432">
        <f t="shared" si="272"/>
        <v>10</v>
      </c>
      <c r="AC1432">
        <f t="shared" si="273"/>
        <v>10</v>
      </c>
      <c r="AD1432" s="7">
        <f t="shared" si="274"/>
        <v>90</v>
      </c>
      <c r="AE1432" s="7" t="str">
        <f t="shared" si="275"/>
        <v>HT Under 1.5 Goals</v>
      </c>
      <c r="AF1432" s="14"/>
      <c r="AG1432" s="14" t="str">
        <f t="shared" si="276"/>
        <v>HT Under 1.5 Goals</v>
      </c>
      <c r="AH1432" s="14" t="str">
        <f t="shared" si="277"/>
        <v>WON</v>
      </c>
      <c r="AI1432" s="14"/>
      <c r="AJ1432" s="14" t="str">
        <f t="shared" si="268"/>
        <v>WON</v>
      </c>
      <c r="AL1432" s="7" t="str">
        <f t="shared" si="278"/>
        <v>…</v>
      </c>
      <c r="AM1432" s="21">
        <f t="shared" si="269"/>
        <v>80.962500000000006</v>
      </c>
    </row>
    <row r="1433" spans="3:39">
      <c r="D1433" s="10" t="s">
        <v>84</v>
      </c>
      <c r="E1433" s="6" t="s">
        <v>115</v>
      </c>
      <c r="F1433" s="10" t="s">
        <v>563</v>
      </c>
      <c r="G1433" s="7" t="s">
        <v>4</v>
      </c>
      <c r="H1433" s="10" t="s">
        <v>566</v>
      </c>
      <c r="I1433" s="7">
        <v>24</v>
      </c>
      <c r="J1433" s="7">
        <v>46</v>
      </c>
      <c r="K1433" s="7">
        <v>30</v>
      </c>
      <c r="L1433" s="7" t="s">
        <v>16</v>
      </c>
      <c r="M1433" s="7" t="s">
        <v>16</v>
      </c>
      <c r="N1433" s="7">
        <v>6</v>
      </c>
      <c r="O1433" s="6" t="s">
        <v>47</v>
      </c>
      <c r="P1433" s="6" t="s">
        <v>33</v>
      </c>
      <c r="Q1433" s="7">
        <v>46</v>
      </c>
      <c r="R1433" s="7" t="b">
        <v>1</v>
      </c>
      <c r="S1433" s="7" t="b">
        <v>1</v>
      </c>
      <c r="T1433" s="7" t="b">
        <v>1</v>
      </c>
      <c r="U1433" s="11">
        <v>53</v>
      </c>
      <c r="V1433" s="11"/>
      <c r="W1433" s="12">
        <v>1.65</v>
      </c>
      <c r="X1433" s="12">
        <f t="shared" si="267"/>
        <v>1.35</v>
      </c>
      <c r="Y1433" s="13"/>
      <c r="Z1433" s="7">
        <f t="shared" si="270"/>
        <v>0</v>
      </c>
      <c r="AA1433">
        <f t="shared" si="271"/>
        <v>10</v>
      </c>
      <c r="AB1433">
        <f t="shared" si="272"/>
        <v>5</v>
      </c>
      <c r="AC1433">
        <f t="shared" si="273"/>
        <v>0</v>
      </c>
      <c r="AD1433" s="7">
        <f t="shared" si="274"/>
        <v>65</v>
      </c>
      <c r="AE1433" s="7" t="str">
        <f t="shared" si="275"/>
        <v>HT Under 1.5 Goals</v>
      </c>
      <c r="AF1433" s="14"/>
      <c r="AG1433" s="14" t="str">
        <f t="shared" si="276"/>
        <v>HT Under 1.5 Goals</v>
      </c>
      <c r="AH1433" s="14" t="str">
        <f t="shared" si="277"/>
        <v>WON</v>
      </c>
      <c r="AI1433" s="14"/>
      <c r="AJ1433" s="14" t="str">
        <f t="shared" si="268"/>
        <v>WON</v>
      </c>
      <c r="AL1433" s="7" t="str">
        <f t="shared" si="278"/>
        <v>…</v>
      </c>
      <c r="AM1433" s="21">
        <f t="shared" si="269"/>
        <v>64.599999999999994</v>
      </c>
    </row>
    <row r="1434" spans="3:39">
      <c r="C1434" t="s">
        <v>11</v>
      </c>
      <c r="D1434" s="10" t="s">
        <v>315</v>
      </c>
      <c r="E1434" s="6" t="s">
        <v>240</v>
      </c>
      <c r="F1434" s="10" t="s">
        <v>318</v>
      </c>
      <c r="G1434" s="7" t="s">
        <v>4</v>
      </c>
      <c r="H1434" s="10" t="s">
        <v>995</v>
      </c>
      <c r="I1434" s="7">
        <v>14</v>
      </c>
      <c r="J1434" s="7">
        <v>68</v>
      </c>
      <c r="K1434" s="7">
        <v>18</v>
      </c>
      <c r="L1434" s="7" t="s">
        <v>16</v>
      </c>
      <c r="M1434" s="7" t="s">
        <v>16</v>
      </c>
      <c r="N1434" s="7">
        <v>4</v>
      </c>
      <c r="O1434" s="6" t="s">
        <v>24</v>
      </c>
      <c r="P1434" s="6" t="s">
        <v>24</v>
      </c>
      <c r="Q1434" s="7" t="b">
        <v>1</v>
      </c>
      <c r="R1434" s="7" t="b">
        <v>1</v>
      </c>
      <c r="S1434" s="7" t="b">
        <v>1</v>
      </c>
      <c r="T1434" s="7" t="b">
        <v>1</v>
      </c>
      <c r="U1434" s="11">
        <v>57</v>
      </c>
      <c r="V1434" s="11" t="s">
        <v>42</v>
      </c>
      <c r="W1434" s="12">
        <v>1.5</v>
      </c>
      <c r="X1434" s="12">
        <f t="shared" si="267"/>
        <v>1.3</v>
      </c>
      <c r="Y1434" s="13"/>
      <c r="Z1434" s="7">
        <f t="shared" si="270"/>
        <v>10</v>
      </c>
      <c r="AA1434">
        <f t="shared" si="271"/>
        <v>10</v>
      </c>
      <c r="AB1434">
        <f t="shared" si="272"/>
        <v>5</v>
      </c>
      <c r="AC1434">
        <f t="shared" si="273"/>
        <v>5</v>
      </c>
      <c r="AD1434" s="7">
        <f t="shared" si="274"/>
        <v>80</v>
      </c>
      <c r="AE1434" s="7" t="str">
        <f t="shared" si="275"/>
        <v>HT Under 1.5 Goals</v>
      </c>
      <c r="AF1434" s="14"/>
      <c r="AG1434" s="14" t="str">
        <f t="shared" si="276"/>
        <v>HT Under 1.5 Goals</v>
      </c>
      <c r="AH1434" s="14" t="str">
        <f t="shared" si="277"/>
        <v>WON</v>
      </c>
      <c r="AI1434" s="14"/>
      <c r="AJ1434" s="14" t="str">
        <f t="shared" si="268"/>
        <v>WON</v>
      </c>
      <c r="AL1434" s="7" t="str">
        <f t="shared" si="278"/>
        <v>Prime</v>
      </c>
      <c r="AM1434" s="21">
        <f t="shared" si="269"/>
        <v>88.65</v>
      </c>
    </row>
    <row r="1435" spans="3:39">
      <c r="C1435" t="s">
        <v>11</v>
      </c>
      <c r="D1435" s="10" t="s">
        <v>315</v>
      </c>
      <c r="E1435" s="6" t="s">
        <v>240</v>
      </c>
      <c r="F1435" s="10" t="s">
        <v>1060</v>
      </c>
      <c r="G1435" s="7" t="s">
        <v>4</v>
      </c>
      <c r="H1435" s="10" t="s">
        <v>539</v>
      </c>
      <c r="I1435" s="7">
        <v>21</v>
      </c>
      <c r="J1435" s="7">
        <v>57</v>
      </c>
      <c r="K1435" s="7">
        <v>22</v>
      </c>
      <c r="L1435" s="7" t="s">
        <v>16</v>
      </c>
      <c r="M1435" s="7">
        <v>2</v>
      </c>
      <c r="N1435" s="7">
        <v>1</v>
      </c>
      <c r="O1435" s="6" t="s">
        <v>120</v>
      </c>
      <c r="P1435" s="6" t="s">
        <v>303</v>
      </c>
      <c r="Q1435" s="7" t="b">
        <v>1</v>
      </c>
      <c r="R1435" s="7" t="b">
        <v>1</v>
      </c>
      <c r="S1435" s="7" t="s">
        <v>19</v>
      </c>
      <c r="T1435" s="7" t="b">
        <v>1</v>
      </c>
      <c r="U1435" s="11">
        <v>64</v>
      </c>
      <c r="V1435" s="11" t="s">
        <v>20</v>
      </c>
      <c r="W1435" s="12">
        <v>1.45</v>
      </c>
      <c r="X1435" s="12">
        <f t="shared" si="267"/>
        <v>1.25</v>
      </c>
      <c r="Y1435" s="13"/>
      <c r="Z1435" s="7">
        <f t="shared" si="270"/>
        <v>10</v>
      </c>
      <c r="AA1435">
        <f t="shared" si="271"/>
        <v>10</v>
      </c>
      <c r="AB1435">
        <f t="shared" si="272"/>
        <v>10</v>
      </c>
      <c r="AC1435">
        <f t="shared" si="273"/>
        <v>10</v>
      </c>
      <c r="AD1435" s="7">
        <f t="shared" si="274"/>
        <v>90</v>
      </c>
      <c r="AE1435" s="7" t="str">
        <f t="shared" si="275"/>
        <v>HT Under 1.5 Goals</v>
      </c>
      <c r="AF1435" s="14"/>
      <c r="AG1435" s="14" t="str">
        <f t="shared" si="276"/>
        <v>HT Under 1.5 Goals</v>
      </c>
      <c r="AH1435" s="14" t="str">
        <f t="shared" si="277"/>
        <v>WON</v>
      </c>
      <c r="AI1435" s="14"/>
      <c r="AJ1435" s="14" t="str">
        <f t="shared" si="268"/>
        <v>WON</v>
      </c>
      <c r="AL1435" s="7" t="str">
        <f t="shared" si="278"/>
        <v>Prime</v>
      </c>
      <c r="AM1435" s="21">
        <f t="shared" si="269"/>
        <v>84.612499999999997</v>
      </c>
    </row>
    <row r="1436" spans="3:39">
      <c r="C1436" t="s">
        <v>11</v>
      </c>
      <c r="D1436" s="10" t="s">
        <v>315</v>
      </c>
      <c r="E1436" s="6" t="s">
        <v>240</v>
      </c>
      <c r="F1436" s="10" t="s">
        <v>538</v>
      </c>
      <c r="G1436" s="7" t="s">
        <v>4</v>
      </c>
      <c r="H1436" s="10" t="s">
        <v>317</v>
      </c>
      <c r="I1436" s="7">
        <v>25</v>
      </c>
      <c r="J1436" s="7">
        <v>50</v>
      </c>
      <c r="K1436" s="7">
        <v>25</v>
      </c>
      <c r="L1436" s="7" t="s">
        <v>16</v>
      </c>
      <c r="M1436" s="7" t="s">
        <v>16</v>
      </c>
      <c r="N1436" s="7">
        <v>0</v>
      </c>
      <c r="O1436" s="6" t="s">
        <v>47</v>
      </c>
      <c r="P1436" s="6" t="s">
        <v>96</v>
      </c>
      <c r="Q1436" s="7">
        <v>50</v>
      </c>
      <c r="R1436" s="7" t="b">
        <v>1</v>
      </c>
      <c r="S1436" s="7" t="b">
        <v>1</v>
      </c>
      <c r="T1436" s="7" t="b">
        <v>1</v>
      </c>
      <c r="U1436" s="11">
        <v>59</v>
      </c>
      <c r="V1436" s="11" t="s">
        <v>42</v>
      </c>
      <c r="W1436" s="12">
        <v>1.5</v>
      </c>
      <c r="X1436" s="12">
        <f t="shared" si="267"/>
        <v>1.3</v>
      </c>
      <c r="Y1436" s="13"/>
      <c r="Z1436" s="7">
        <f t="shared" si="270"/>
        <v>0</v>
      </c>
      <c r="AA1436">
        <f t="shared" si="271"/>
        <v>10</v>
      </c>
      <c r="AB1436">
        <f t="shared" si="272"/>
        <v>5</v>
      </c>
      <c r="AC1436">
        <f t="shared" si="273"/>
        <v>5</v>
      </c>
      <c r="AD1436" s="7">
        <f t="shared" si="274"/>
        <v>70</v>
      </c>
      <c r="AE1436" s="7" t="str">
        <f t="shared" si="275"/>
        <v>HT Under 1.5 Goals</v>
      </c>
      <c r="AF1436" s="14"/>
      <c r="AG1436" s="14" t="str">
        <f t="shared" si="276"/>
        <v>HT Under 1.5 Goals</v>
      </c>
      <c r="AH1436" s="14" t="str">
        <f t="shared" si="277"/>
        <v>WON</v>
      </c>
      <c r="AI1436" s="14"/>
      <c r="AJ1436" s="14" t="str">
        <f t="shared" si="268"/>
        <v>WON</v>
      </c>
      <c r="AL1436" s="7" t="str">
        <f t="shared" si="278"/>
        <v>…</v>
      </c>
      <c r="AM1436" s="21">
        <f t="shared" si="269"/>
        <v>87.424999999999997</v>
      </c>
    </row>
    <row r="1437" spans="3:39">
      <c r="C1437" t="s">
        <v>11</v>
      </c>
      <c r="D1437" s="10" t="s">
        <v>315</v>
      </c>
      <c r="E1437" s="6" t="s">
        <v>240</v>
      </c>
      <c r="F1437" s="10" t="s">
        <v>316</v>
      </c>
      <c r="G1437" s="7" t="s">
        <v>4</v>
      </c>
      <c r="H1437" s="10" t="s">
        <v>838</v>
      </c>
      <c r="I1437" s="7">
        <v>29</v>
      </c>
      <c r="J1437" s="7">
        <v>50</v>
      </c>
      <c r="K1437" s="7">
        <v>21</v>
      </c>
      <c r="L1437" s="7" t="s">
        <v>16</v>
      </c>
      <c r="M1437" s="7">
        <v>1</v>
      </c>
      <c r="N1437" s="7">
        <v>8</v>
      </c>
      <c r="O1437" s="6" t="s">
        <v>24</v>
      </c>
      <c r="P1437" s="6" t="s">
        <v>69</v>
      </c>
      <c r="Q1437" s="7">
        <v>50</v>
      </c>
      <c r="R1437" s="7" t="b">
        <v>1</v>
      </c>
      <c r="S1437" s="7" t="s">
        <v>19</v>
      </c>
      <c r="T1437" s="7" t="s">
        <v>19</v>
      </c>
      <c r="U1437" s="11">
        <v>39</v>
      </c>
      <c r="V1437" s="11" t="s">
        <v>42</v>
      </c>
      <c r="W1437" s="12">
        <v>1.6</v>
      </c>
      <c r="X1437" s="12">
        <f t="shared" si="267"/>
        <v>1.3</v>
      </c>
      <c r="Y1437" s="13"/>
      <c r="Z1437" s="7">
        <f t="shared" si="270"/>
        <v>0</v>
      </c>
      <c r="AA1437">
        <f t="shared" si="271"/>
        <v>5</v>
      </c>
      <c r="AB1437">
        <f t="shared" si="272"/>
        <v>0</v>
      </c>
      <c r="AC1437">
        <f t="shared" si="273"/>
        <v>5</v>
      </c>
      <c r="AD1437" s="7">
        <f t="shared" si="274"/>
        <v>60</v>
      </c>
      <c r="AE1437" s="7" t="str">
        <f t="shared" si="275"/>
        <v>HT Under 1.5 Goals</v>
      </c>
      <c r="AF1437" s="14"/>
      <c r="AG1437" s="14" t="str">
        <f t="shared" si="276"/>
        <v>HT Under 1.5 Goals</v>
      </c>
      <c r="AH1437" s="14" t="str">
        <f t="shared" si="277"/>
        <v>WON</v>
      </c>
      <c r="AI1437" s="14"/>
      <c r="AJ1437" s="14" t="str">
        <f t="shared" si="268"/>
        <v>WON</v>
      </c>
      <c r="AL1437" s="7" t="str">
        <f t="shared" si="278"/>
        <v>…</v>
      </c>
      <c r="AM1437" s="21">
        <f t="shared" si="269"/>
        <v>62.625</v>
      </c>
    </row>
    <row r="1438" spans="3:39">
      <c r="C1438" t="s">
        <v>11</v>
      </c>
      <c r="D1438" s="10" t="s">
        <v>231</v>
      </c>
      <c r="E1438" s="6" t="s">
        <v>135</v>
      </c>
      <c r="F1438" s="10" t="s">
        <v>505</v>
      </c>
      <c r="G1438" s="7" t="s">
        <v>4</v>
      </c>
      <c r="H1438" s="10" t="s">
        <v>845</v>
      </c>
      <c r="I1438" s="7">
        <v>21</v>
      </c>
      <c r="J1438" s="7">
        <v>52</v>
      </c>
      <c r="K1438" s="7">
        <v>26</v>
      </c>
      <c r="L1438" s="7" t="s">
        <v>16</v>
      </c>
      <c r="M1438" s="7">
        <v>2</v>
      </c>
      <c r="N1438" s="7">
        <v>5</v>
      </c>
      <c r="O1438" s="6" t="s">
        <v>47</v>
      </c>
      <c r="P1438" s="6" t="s">
        <v>47</v>
      </c>
      <c r="Q1438" s="7">
        <v>52</v>
      </c>
      <c r="R1438" s="7" t="b">
        <v>1</v>
      </c>
      <c r="S1438" s="7" t="s">
        <v>19</v>
      </c>
      <c r="T1438" s="7" t="b">
        <v>1</v>
      </c>
      <c r="U1438" s="11">
        <v>50</v>
      </c>
      <c r="V1438" s="11" t="s">
        <v>20</v>
      </c>
      <c r="W1438" s="12">
        <v>1.6</v>
      </c>
      <c r="X1438" s="12">
        <f t="shared" si="267"/>
        <v>1.3</v>
      </c>
      <c r="Y1438" s="13"/>
      <c r="Z1438" s="7">
        <f t="shared" si="270"/>
        <v>0</v>
      </c>
      <c r="AA1438">
        <f t="shared" si="271"/>
        <v>10</v>
      </c>
      <c r="AB1438">
        <f t="shared" si="272"/>
        <v>5</v>
      </c>
      <c r="AC1438">
        <f t="shared" si="273"/>
        <v>10</v>
      </c>
      <c r="AD1438" s="7">
        <f t="shared" si="274"/>
        <v>75</v>
      </c>
      <c r="AE1438" s="7" t="str">
        <f t="shared" si="275"/>
        <v>HT Under 1.5 Goals</v>
      </c>
      <c r="AF1438" s="14"/>
      <c r="AG1438" s="14" t="str">
        <f t="shared" si="276"/>
        <v>HT Under 1.5 Goals</v>
      </c>
      <c r="AH1438" s="14" t="str">
        <f t="shared" si="277"/>
        <v>WON</v>
      </c>
      <c r="AI1438" s="14"/>
      <c r="AJ1438" s="14" t="str">
        <f t="shared" si="268"/>
        <v>WON</v>
      </c>
      <c r="AL1438" s="7" t="str">
        <f t="shared" si="278"/>
        <v>…</v>
      </c>
      <c r="AM1438" s="21">
        <f t="shared" si="269"/>
        <v>76.25</v>
      </c>
    </row>
    <row r="1439" spans="3:39">
      <c r="D1439" s="10" t="s">
        <v>234</v>
      </c>
      <c r="E1439" s="6" t="s">
        <v>135</v>
      </c>
      <c r="F1439" s="10" t="s">
        <v>836</v>
      </c>
      <c r="G1439" s="7" t="s">
        <v>4</v>
      </c>
      <c r="H1439" s="10" t="s">
        <v>1344</v>
      </c>
      <c r="I1439" s="7">
        <v>29</v>
      </c>
      <c r="J1439" s="7">
        <v>46</v>
      </c>
      <c r="K1439" s="7">
        <v>26</v>
      </c>
      <c r="L1439" s="7" t="s">
        <v>16</v>
      </c>
      <c r="M1439" s="7" t="s">
        <v>16</v>
      </c>
      <c r="N1439" s="7">
        <v>3</v>
      </c>
      <c r="O1439" s="6" t="s">
        <v>75</v>
      </c>
      <c r="P1439" s="6" t="s">
        <v>301</v>
      </c>
      <c r="Q1439" s="7">
        <v>46</v>
      </c>
      <c r="R1439" s="7" t="b">
        <v>1</v>
      </c>
      <c r="S1439" s="7" t="b">
        <v>1</v>
      </c>
      <c r="T1439" s="7" t="b">
        <v>1</v>
      </c>
      <c r="U1439" s="11">
        <v>40</v>
      </c>
      <c r="V1439" s="11" t="s">
        <v>20</v>
      </c>
      <c r="W1439" s="12">
        <v>1.7</v>
      </c>
      <c r="X1439" s="12">
        <f t="shared" si="267"/>
        <v>1.35</v>
      </c>
      <c r="Y1439" s="13"/>
      <c r="Z1439" s="7">
        <f t="shared" si="270"/>
        <v>0</v>
      </c>
      <c r="AA1439">
        <f t="shared" si="271"/>
        <v>10</v>
      </c>
      <c r="AB1439">
        <f t="shared" si="272"/>
        <v>0</v>
      </c>
      <c r="AC1439">
        <f t="shared" si="273"/>
        <v>10</v>
      </c>
      <c r="AD1439" s="7">
        <f t="shared" si="274"/>
        <v>70</v>
      </c>
      <c r="AE1439" s="7" t="str">
        <f t="shared" si="275"/>
        <v>HT Under 1.5 Goals</v>
      </c>
      <c r="AF1439" s="14"/>
      <c r="AG1439" s="14" t="str">
        <f t="shared" si="276"/>
        <v>HT Over 0.5 Goals</v>
      </c>
      <c r="AH1439" s="14" t="str">
        <f t="shared" si="277"/>
        <v>LOST</v>
      </c>
      <c r="AI1439" s="14"/>
      <c r="AJ1439" s="14" t="str">
        <f t="shared" si="268"/>
        <v>LOST</v>
      </c>
      <c r="AL1439" s="7" t="str">
        <f t="shared" si="278"/>
        <v>…</v>
      </c>
      <c r="AM1439" s="21">
        <f t="shared" si="269"/>
        <v>57</v>
      </c>
    </row>
    <row r="1440" spans="3:39">
      <c r="D1440" s="10" t="s">
        <v>134</v>
      </c>
      <c r="E1440" s="6" t="s">
        <v>135</v>
      </c>
      <c r="F1440" s="10" t="s">
        <v>1399</v>
      </c>
      <c r="G1440" s="7" t="s">
        <v>4</v>
      </c>
      <c r="H1440" s="10" t="s">
        <v>136</v>
      </c>
      <c r="I1440" s="7">
        <v>18</v>
      </c>
      <c r="J1440" s="7">
        <v>52</v>
      </c>
      <c r="K1440" s="7">
        <v>30</v>
      </c>
      <c r="L1440" s="7" t="s">
        <v>16</v>
      </c>
      <c r="M1440" s="7">
        <v>2</v>
      </c>
      <c r="N1440" s="7">
        <v>12</v>
      </c>
      <c r="O1440" s="6" t="s">
        <v>24</v>
      </c>
      <c r="P1440" s="6" t="s">
        <v>120</v>
      </c>
      <c r="Q1440" s="7">
        <v>52</v>
      </c>
      <c r="R1440" s="7" t="b">
        <v>1</v>
      </c>
      <c r="S1440" s="7" t="s">
        <v>19</v>
      </c>
      <c r="T1440" s="7" t="s">
        <v>19</v>
      </c>
      <c r="U1440" s="11">
        <v>27</v>
      </c>
      <c r="V1440" s="11" t="s">
        <v>48</v>
      </c>
      <c r="W1440" s="12">
        <v>1.5</v>
      </c>
      <c r="X1440" s="12">
        <f t="shared" si="267"/>
        <v>1.3</v>
      </c>
      <c r="Y1440" s="13"/>
      <c r="Z1440" s="7">
        <f t="shared" si="270"/>
        <v>0</v>
      </c>
      <c r="AA1440">
        <f t="shared" si="271"/>
        <v>5</v>
      </c>
      <c r="AB1440">
        <f t="shared" si="272"/>
        <v>0</v>
      </c>
      <c r="AC1440">
        <f t="shared" si="273"/>
        <v>0</v>
      </c>
      <c r="AD1440" s="7">
        <f t="shared" si="274"/>
        <v>55</v>
      </c>
      <c r="AE1440" s="7" t="str">
        <f t="shared" si="275"/>
        <v>HT Over 0.5 Goals</v>
      </c>
      <c r="AF1440" s="14"/>
      <c r="AG1440" s="14" t="str">
        <f t="shared" si="276"/>
        <v>HT Under 1.5 Goals</v>
      </c>
      <c r="AH1440" s="14" t="str">
        <f t="shared" si="277"/>
        <v>LOST</v>
      </c>
      <c r="AI1440" s="14"/>
      <c r="AJ1440" s="14" t="str">
        <f t="shared" si="268"/>
        <v>LOST</v>
      </c>
      <c r="AL1440" s="7" t="str">
        <f t="shared" si="278"/>
        <v>…</v>
      </c>
      <c r="AM1440" s="21">
        <f t="shared" si="269"/>
        <v>59.25</v>
      </c>
    </row>
    <row r="1441" spans="3:39">
      <c r="C1441" t="s">
        <v>11</v>
      </c>
      <c r="D1441" s="10" t="s">
        <v>257</v>
      </c>
      <c r="E1441" s="6" t="s">
        <v>1071</v>
      </c>
      <c r="F1441" s="10" t="s">
        <v>626</v>
      </c>
      <c r="G1441" s="7" t="s">
        <v>4</v>
      </c>
      <c r="H1441" s="10" t="s">
        <v>437</v>
      </c>
      <c r="I1441" s="7">
        <v>20</v>
      </c>
      <c r="J1441" s="7">
        <v>62</v>
      </c>
      <c r="K1441" s="7">
        <v>18</v>
      </c>
      <c r="L1441" s="7" t="s">
        <v>16</v>
      </c>
      <c r="M1441" s="7" t="s">
        <v>16</v>
      </c>
      <c r="N1441" s="7">
        <v>2</v>
      </c>
      <c r="O1441" s="6" t="s">
        <v>24</v>
      </c>
      <c r="P1441" s="6" t="s">
        <v>24</v>
      </c>
      <c r="Q1441" s="7" t="b">
        <v>1</v>
      </c>
      <c r="R1441" s="7" t="b">
        <v>1</v>
      </c>
      <c r="S1441" s="7" t="b">
        <v>1</v>
      </c>
      <c r="T1441" s="7" t="b">
        <v>1</v>
      </c>
      <c r="U1441" s="11">
        <v>67</v>
      </c>
      <c r="V1441" s="11" t="s">
        <v>20</v>
      </c>
      <c r="W1441" s="12">
        <v>1.45</v>
      </c>
      <c r="X1441" s="12">
        <f t="shared" si="267"/>
        <v>1.25</v>
      </c>
      <c r="Y1441" s="13"/>
      <c r="Z1441" s="7">
        <f t="shared" si="270"/>
        <v>10</v>
      </c>
      <c r="AA1441">
        <f t="shared" si="271"/>
        <v>10</v>
      </c>
      <c r="AB1441">
        <f t="shared" si="272"/>
        <v>10</v>
      </c>
      <c r="AC1441">
        <f t="shared" si="273"/>
        <v>10</v>
      </c>
      <c r="AD1441" s="7">
        <f t="shared" si="274"/>
        <v>90</v>
      </c>
      <c r="AE1441" s="7" t="str">
        <f t="shared" si="275"/>
        <v>HT Under 1.5 Goals</v>
      </c>
      <c r="AF1441" s="14"/>
      <c r="AG1441" s="14" t="str">
        <f t="shared" si="276"/>
        <v>HT Under 1.5 Goals</v>
      </c>
      <c r="AH1441" s="14" t="str">
        <f t="shared" si="277"/>
        <v>WON</v>
      </c>
      <c r="AI1441" s="14"/>
      <c r="AJ1441" s="14" t="str">
        <f t="shared" si="268"/>
        <v>WON</v>
      </c>
      <c r="AL1441" s="7" t="str">
        <f t="shared" si="278"/>
        <v>Prime</v>
      </c>
      <c r="AM1441" s="21">
        <f t="shared" si="269"/>
        <v>90.775000000000006</v>
      </c>
    </row>
    <row r="1442" spans="3:39">
      <c r="D1442" s="10" t="s">
        <v>678</v>
      </c>
      <c r="E1442" s="6" t="s">
        <v>152</v>
      </c>
      <c r="F1442" s="10" t="s">
        <v>1074</v>
      </c>
      <c r="G1442" s="7" t="s">
        <v>4</v>
      </c>
      <c r="H1442" s="10" t="s">
        <v>680</v>
      </c>
      <c r="I1442" s="7">
        <v>14</v>
      </c>
      <c r="J1442" s="7">
        <v>50</v>
      </c>
      <c r="K1442" s="7">
        <v>35</v>
      </c>
      <c r="L1442" s="7" t="s">
        <v>16</v>
      </c>
      <c r="M1442" s="7">
        <v>2</v>
      </c>
      <c r="N1442" s="7">
        <v>21</v>
      </c>
      <c r="O1442" s="6" t="s">
        <v>24</v>
      </c>
      <c r="P1442" s="6" t="s">
        <v>96</v>
      </c>
      <c r="Q1442" s="7">
        <v>50</v>
      </c>
      <c r="R1442" s="7" t="b">
        <v>1</v>
      </c>
      <c r="S1442" s="7" t="s">
        <v>19</v>
      </c>
      <c r="T1442" s="7" t="s">
        <v>19</v>
      </c>
      <c r="U1442" s="11">
        <v>37</v>
      </c>
      <c r="V1442" s="11" t="s">
        <v>48</v>
      </c>
      <c r="W1442" s="12">
        <v>1.4</v>
      </c>
      <c r="X1442" s="12">
        <f t="shared" si="267"/>
        <v>1.25</v>
      </c>
      <c r="Y1442" s="13"/>
      <c r="Z1442" s="7">
        <f t="shared" si="270"/>
        <v>0</v>
      </c>
      <c r="AA1442">
        <f t="shared" si="271"/>
        <v>0</v>
      </c>
      <c r="AB1442">
        <f t="shared" si="272"/>
        <v>0</v>
      </c>
      <c r="AC1442">
        <f t="shared" si="273"/>
        <v>0</v>
      </c>
      <c r="AD1442" s="7">
        <f t="shared" si="274"/>
        <v>50</v>
      </c>
      <c r="AE1442" s="7" t="str">
        <f t="shared" si="275"/>
        <v>HT Over 0.5 Goals</v>
      </c>
      <c r="AF1442" s="14"/>
      <c r="AG1442" s="14" t="str">
        <f t="shared" si="276"/>
        <v>HT Under 1.5 Goals</v>
      </c>
      <c r="AH1442" s="14" t="str">
        <f t="shared" si="277"/>
        <v>LOST</v>
      </c>
      <c r="AI1442" s="14"/>
      <c r="AJ1442" s="14" t="str">
        <f t="shared" si="268"/>
        <v>LOST</v>
      </c>
      <c r="AL1442" s="7" t="str">
        <f t="shared" si="278"/>
        <v>…</v>
      </c>
      <c r="AM1442" s="21">
        <f t="shared" si="269"/>
        <v>55.625</v>
      </c>
    </row>
    <row r="1443" spans="3:39">
      <c r="D1443" s="10" t="s">
        <v>678</v>
      </c>
      <c r="E1443" s="6" t="s">
        <v>152</v>
      </c>
      <c r="F1443" s="10" t="s">
        <v>1073</v>
      </c>
      <c r="G1443" s="7" t="s">
        <v>4</v>
      </c>
      <c r="H1443" s="10" t="s">
        <v>683</v>
      </c>
      <c r="I1443" s="7">
        <v>17</v>
      </c>
      <c r="J1443" s="7">
        <v>46</v>
      </c>
      <c r="K1443" s="7">
        <v>37</v>
      </c>
      <c r="L1443" s="7" t="s">
        <v>16</v>
      </c>
      <c r="M1443" s="7">
        <v>2</v>
      </c>
      <c r="N1443" s="7">
        <v>20</v>
      </c>
      <c r="O1443" s="6" t="s">
        <v>96</v>
      </c>
      <c r="P1443" s="6" t="s">
        <v>632</v>
      </c>
      <c r="Q1443" s="7">
        <v>46</v>
      </c>
      <c r="R1443" s="7" t="b">
        <v>1</v>
      </c>
      <c r="S1443" s="7" t="s">
        <v>19</v>
      </c>
      <c r="T1443" s="7" t="s">
        <v>19</v>
      </c>
      <c r="U1443" s="11">
        <v>43</v>
      </c>
      <c r="V1443" s="11" t="s">
        <v>48</v>
      </c>
      <c r="W1443" s="12">
        <v>1.4</v>
      </c>
      <c r="X1443" s="12">
        <f t="shared" si="267"/>
        <v>1.25</v>
      </c>
      <c r="Y1443" s="13"/>
      <c r="Z1443" s="7">
        <f t="shared" si="270"/>
        <v>0</v>
      </c>
      <c r="AA1443">
        <f t="shared" si="271"/>
        <v>0</v>
      </c>
      <c r="AB1443">
        <f t="shared" si="272"/>
        <v>0</v>
      </c>
      <c r="AC1443">
        <f t="shared" si="273"/>
        <v>0</v>
      </c>
      <c r="AD1443" s="7">
        <f t="shared" si="274"/>
        <v>50</v>
      </c>
      <c r="AE1443" s="7" t="str">
        <f t="shared" si="275"/>
        <v>HT Over 0.5 Goals</v>
      </c>
      <c r="AF1443" s="14"/>
      <c r="AG1443" s="14" t="str">
        <f t="shared" si="276"/>
        <v>HT Over 0.5 Goals</v>
      </c>
      <c r="AH1443" s="14" t="str">
        <f t="shared" si="277"/>
        <v>WON</v>
      </c>
      <c r="AI1443" s="14"/>
      <c r="AJ1443" s="14" t="str">
        <f t="shared" si="268"/>
        <v>WON</v>
      </c>
      <c r="AL1443" s="7" t="str">
        <f t="shared" si="278"/>
        <v>…</v>
      </c>
      <c r="AM1443" s="21">
        <f t="shared" si="269"/>
        <v>40</v>
      </c>
    </row>
    <row r="1444" spans="3:39">
      <c r="D1444" s="10" t="s">
        <v>611</v>
      </c>
      <c r="E1444" s="6" t="s">
        <v>164</v>
      </c>
      <c r="F1444" s="10" t="s">
        <v>612</v>
      </c>
      <c r="G1444" s="7" t="s">
        <v>4</v>
      </c>
      <c r="H1444" s="10" t="s">
        <v>1400</v>
      </c>
      <c r="I1444" s="7">
        <v>16</v>
      </c>
      <c r="J1444" s="7">
        <v>48</v>
      </c>
      <c r="K1444" s="7">
        <v>36</v>
      </c>
      <c r="L1444" s="7" t="s">
        <v>16</v>
      </c>
      <c r="M1444" s="7">
        <v>2</v>
      </c>
      <c r="N1444" s="7">
        <v>20</v>
      </c>
      <c r="O1444" s="6" t="s">
        <v>69</v>
      </c>
      <c r="P1444" s="6" t="s">
        <v>69</v>
      </c>
      <c r="Q1444" s="7">
        <v>48</v>
      </c>
      <c r="R1444" s="7" t="b">
        <v>1</v>
      </c>
      <c r="S1444" s="7" t="s">
        <v>19</v>
      </c>
      <c r="T1444" s="7" t="s">
        <v>19</v>
      </c>
      <c r="U1444" s="11">
        <v>39</v>
      </c>
      <c r="V1444" s="11" t="s">
        <v>48</v>
      </c>
      <c r="W1444" s="12">
        <v>1.6</v>
      </c>
      <c r="X1444" s="12">
        <f t="shared" si="267"/>
        <v>1.3</v>
      </c>
      <c r="Y1444" s="13"/>
      <c r="Z1444" s="7">
        <f t="shared" si="270"/>
        <v>0</v>
      </c>
      <c r="AA1444">
        <f t="shared" si="271"/>
        <v>0</v>
      </c>
      <c r="AB1444">
        <f t="shared" si="272"/>
        <v>0</v>
      </c>
      <c r="AC1444">
        <f t="shared" si="273"/>
        <v>0</v>
      </c>
      <c r="AD1444" s="7">
        <f t="shared" si="274"/>
        <v>50</v>
      </c>
      <c r="AE1444" s="7" t="str">
        <f t="shared" si="275"/>
        <v>HT Over 0.5 Goals</v>
      </c>
      <c r="AF1444" s="14"/>
      <c r="AG1444" s="14" t="str">
        <f t="shared" si="276"/>
        <v>HT Over 0.5 Goals</v>
      </c>
      <c r="AH1444" s="14" t="str">
        <f t="shared" si="277"/>
        <v>WON</v>
      </c>
      <c r="AI1444" s="14"/>
      <c r="AJ1444" s="14" t="str">
        <f t="shared" si="268"/>
        <v>WON</v>
      </c>
      <c r="AL1444" s="7" t="str">
        <f t="shared" si="278"/>
        <v>…</v>
      </c>
      <c r="AM1444" s="21">
        <f t="shared" si="269"/>
        <v>40</v>
      </c>
    </row>
    <row r="1445" spans="3:39">
      <c r="C1445" t="s">
        <v>11</v>
      </c>
      <c r="D1445" s="10" t="s">
        <v>97</v>
      </c>
      <c r="E1445" s="6" t="s">
        <v>167</v>
      </c>
      <c r="F1445" s="10" t="s">
        <v>530</v>
      </c>
      <c r="G1445" s="7" t="s">
        <v>4</v>
      </c>
      <c r="H1445" s="10" t="s">
        <v>1205</v>
      </c>
      <c r="I1445" s="7">
        <v>29</v>
      </c>
      <c r="J1445" s="7">
        <v>53</v>
      </c>
      <c r="K1445" s="7">
        <v>17</v>
      </c>
      <c r="L1445" s="7" t="s">
        <v>16</v>
      </c>
      <c r="M1445" s="7" t="s">
        <v>16</v>
      </c>
      <c r="N1445" s="7">
        <v>12</v>
      </c>
      <c r="O1445" s="6" t="s">
        <v>47</v>
      </c>
      <c r="P1445" s="6" t="s">
        <v>47</v>
      </c>
      <c r="Q1445" s="7" t="b">
        <v>1</v>
      </c>
      <c r="R1445" s="7" t="b">
        <v>1</v>
      </c>
      <c r="S1445" s="7" t="b">
        <v>1</v>
      </c>
      <c r="T1445" s="7" t="s">
        <v>19</v>
      </c>
      <c r="U1445" s="11">
        <v>75</v>
      </c>
      <c r="V1445" s="11" t="s">
        <v>20</v>
      </c>
      <c r="W1445" s="12">
        <v>1.55</v>
      </c>
      <c r="X1445" s="12">
        <f t="shared" si="267"/>
        <v>1.3</v>
      </c>
      <c r="Y1445" s="13"/>
      <c r="Z1445" s="7">
        <f t="shared" si="270"/>
        <v>10</v>
      </c>
      <c r="AA1445">
        <f t="shared" si="271"/>
        <v>5</v>
      </c>
      <c r="AB1445">
        <f t="shared" si="272"/>
        <v>10</v>
      </c>
      <c r="AC1445">
        <f t="shared" si="273"/>
        <v>10</v>
      </c>
      <c r="AD1445" s="7">
        <f t="shared" si="274"/>
        <v>85</v>
      </c>
      <c r="AE1445" s="7" t="str">
        <f t="shared" si="275"/>
        <v>HT Under 1.5 Goals</v>
      </c>
      <c r="AF1445" s="14"/>
      <c r="AG1445" s="14" t="str">
        <f t="shared" si="276"/>
        <v>HT Under 1.5 Goals</v>
      </c>
      <c r="AH1445" s="14" t="str">
        <f t="shared" si="277"/>
        <v>WON</v>
      </c>
      <c r="AI1445" s="14"/>
      <c r="AJ1445" s="14" t="str">
        <f t="shared" si="268"/>
        <v>WON</v>
      </c>
      <c r="AL1445" s="7" t="str">
        <f t="shared" si="278"/>
        <v>…</v>
      </c>
      <c r="AM1445" s="21">
        <f t="shared" si="269"/>
        <v>79.5625</v>
      </c>
    </row>
    <row r="1446" spans="3:39">
      <c r="D1446" s="10" t="s">
        <v>443</v>
      </c>
      <c r="E1446" s="6" t="s">
        <v>167</v>
      </c>
      <c r="F1446" s="10" t="s">
        <v>1401</v>
      </c>
      <c r="G1446" s="7" t="s">
        <v>4</v>
      </c>
      <c r="H1446" s="10" t="s">
        <v>1331</v>
      </c>
      <c r="I1446" s="7">
        <v>34</v>
      </c>
      <c r="J1446" s="7">
        <v>55</v>
      </c>
      <c r="K1446" s="7">
        <v>11</v>
      </c>
      <c r="L1446" s="7" t="s">
        <v>16</v>
      </c>
      <c r="M1446" s="7" t="s">
        <v>16</v>
      </c>
      <c r="N1446" s="7">
        <v>23</v>
      </c>
      <c r="O1446" s="6" t="s">
        <v>24</v>
      </c>
      <c r="P1446" s="6" t="s">
        <v>69</v>
      </c>
      <c r="Q1446" s="7" t="b">
        <v>1</v>
      </c>
      <c r="R1446" s="7" t="b">
        <v>1</v>
      </c>
      <c r="S1446" s="7" t="b">
        <v>1</v>
      </c>
      <c r="T1446" s="7" t="s">
        <v>19</v>
      </c>
      <c r="U1446" s="11">
        <v>47</v>
      </c>
      <c r="V1446" s="11" t="s">
        <v>48</v>
      </c>
      <c r="W1446" s="12">
        <v>1.65</v>
      </c>
      <c r="X1446" s="12">
        <f t="shared" si="267"/>
        <v>1.35</v>
      </c>
      <c r="Y1446" s="13"/>
      <c r="Z1446" s="7">
        <f t="shared" si="270"/>
        <v>10</v>
      </c>
      <c r="AA1446">
        <f t="shared" si="271"/>
        <v>0</v>
      </c>
      <c r="AB1446">
        <f t="shared" si="272"/>
        <v>0</v>
      </c>
      <c r="AC1446">
        <f t="shared" si="273"/>
        <v>0</v>
      </c>
      <c r="AD1446" s="7">
        <f t="shared" si="274"/>
        <v>60</v>
      </c>
      <c r="AE1446" s="7" t="str">
        <f t="shared" si="275"/>
        <v>HT Under 1.5 Goals</v>
      </c>
      <c r="AF1446" s="14"/>
      <c r="AG1446" s="14" t="str">
        <f t="shared" si="276"/>
        <v>HT Under 1.5 Goals</v>
      </c>
      <c r="AH1446" s="14" t="str">
        <f t="shared" si="277"/>
        <v>WON</v>
      </c>
      <c r="AI1446" s="14"/>
      <c r="AJ1446" s="14" t="str">
        <f t="shared" si="268"/>
        <v>WON</v>
      </c>
      <c r="AL1446" s="7" t="str">
        <f t="shared" si="278"/>
        <v>…</v>
      </c>
      <c r="AM1446" s="21">
        <f t="shared" si="269"/>
        <v>62.1875</v>
      </c>
    </row>
    <row r="1447" spans="3:39">
      <c r="C1447" t="s">
        <v>11</v>
      </c>
      <c r="D1447" s="10" t="s">
        <v>959</v>
      </c>
      <c r="E1447" s="6" t="s">
        <v>176</v>
      </c>
      <c r="F1447" s="10" t="s">
        <v>1139</v>
      </c>
      <c r="G1447" s="7" t="s">
        <v>4</v>
      </c>
      <c r="H1447" s="10" t="s">
        <v>1275</v>
      </c>
      <c r="I1447" s="7">
        <v>22</v>
      </c>
      <c r="J1447" s="7">
        <v>54</v>
      </c>
      <c r="K1447" s="7">
        <v>24</v>
      </c>
      <c r="L1447" s="7" t="s">
        <v>16</v>
      </c>
      <c r="M1447" s="7">
        <v>1</v>
      </c>
      <c r="N1447" s="7">
        <v>2</v>
      </c>
      <c r="O1447" s="6" t="s">
        <v>24</v>
      </c>
      <c r="P1447" s="6" t="s">
        <v>47</v>
      </c>
      <c r="Q1447" s="7" t="b">
        <v>1</v>
      </c>
      <c r="R1447" s="7" t="b">
        <v>1</v>
      </c>
      <c r="S1447" s="7" t="s">
        <v>19</v>
      </c>
      <c r="T1447" s="7" t="b">
        <v>1</v>
      </c>
      <c r="U1447" s="11">
        <v>52</v>
      </c>
      <c r="V1447" s="11" t="s">
        <v>20</v>
      </c>
      <c r="W1447" s="12">
        <v>1.6</v>
      </c>
      <c r="X1447" s="12">
        <f t="shared" si="267"/>
        <v>1.3</v>
      </c>
      <c r="Y1447" s="13"/>
      <c r="Z1447" s="7">
        <f t="shared" si="270"/>
        <v>10</v>
      </c>
      <c r="AA1447">
        <f t="shared" si="271"/>
        <v>10</v>
      </c>
      <c r="AB1447">
        <f t="shared" si="272"/>
        <v>5</v>
      </c>
      <c r="AC1447">
        <f t="shared" si="273"/>
        <v>10</v>
      </c>
      <c r="AD1447" s="7">
        <f t="shared" si="274"/>
        <v>85</v>
      </c>
      <c r="AE1447" s="7" t="str">
        <f t="shared" si="275"/>
        <v>HT Under 1.5 Goals</v>
      </c>
      <c r="AF1447" s="14"/>
      <c r="AG1447" s="14" t="str">
        <f t="shared" si="276"/>
        <v>HT Under 1.5 Goals</v>
      </c>
      <c r="AH1447" s="14" t="str">
        <f t="shared" si="277"/>
        <v>WON</v>
      </c>
      <c r="AI1447" s="14"/>
      <c r="AJ1447" s="14" t="str">
        <f t="shared" si="268"/>
        <v>WON</v>
      </c>
      <c r="AL1447" s="7" t="str">
        <f t="shared" si="278"/>
        <v>Prime</v>
      </c>
      <c r="AM1447" s="21">
        <f t="shared" si="269"/>
        <v>80.275000000000006</v>
      </c>
    </row>
    <row r="1448" spans="3:39">
      <c r="C1448" t="s">
        <v>11</v>
      </c>
      <c r="D1448" s="10" t="s">
        <v>62</v>
      </c>
      <c r="E1448" s="6" t="s">
        <v>176</v>
      </c>
      <c r="F1448" s="10" t="s">
        <v>116</v>
      </c>
      <c r="G1448" s="7" t="s">
        <v>4</v>
      </c>
      <c r="H1448" s="10" t="s">
        <v>1402</v>
      </c>
      <c r="I1448" s="7">
        <v>10</v>
      </c>
      <c r="J1448" s="7">
        <v>46</v>
      </c>
      <c r="K1448" s="7">
        <v>43</v>
      </c>
      <c r="L1448" s="7" t="s">
        <v>16</v>
      </c>
      <c r="M1448" s="7">
        <v>2</v>
      </c>
      <c r="N1448" s="7">
        <v>33</v>
      </c>
      <c r="O1448" s="6" t="s">
        <v>24</v>
      </c>
      <c r="P1448" s="6" t="s">
        <v>24</v>
      </c>
      <c r="Q1448" s="7">
        <v>46</v>
      </c>
      <c r="R1448" s="7" t="b">
        <v>1</v>
      </c>
      <c r="S1448" s="7" t="s">
        <v>19</v>
      </c>
      <c r="T1448" s="7" t="s">
        <v>19</v>
      </c>
      <c r="U1448" s="11">
        <v>41</v>
      </c>
      <c r="V1448" s="11" t="s">
        <v>48</v>
      </c>
      <c r="W1448" s="12">
        <v>1.45</v>
      </c>
      <c r="X1448" s="12">
        <f t="shared" si="267"/>
        <v>1.25</v>
      </c>
      <c r="Y1448" s="13"/>
      <c r="Z1448" s="7">
        <f t="shared" si="270"/>
        <v>0</v>
      </c>
      <c r="AA1448">
        <f t="shared" si="271"/>
        <v>0</v>
      </c>
      <c r="AB1448">
        <f t="shared" si="272"/>
        <v>0</v>
      </c>
      <c r="AC1448">
        <f t="shared" si="273"/>
        <v>0</v>
      </c>
      <c r="AD1448" s="7">
        <f t="shared" si="274"/>
        <v>50</v>
      </c>
      <c r="AE1448" s="7" t="str">
        <f t="shared" si="275"/>
        <v>HT Over 0.5 Goals</v>
      </c>
      <c r="AF1448" s="14"/>
      <c r="AG1448" s="14" t="str">
        <f t="shared" si="276"/>
        <v>HT Under 1.5 Goals</v>
      </c>
      <c r="AH1448" s="14" t="str">
        <f t="shared" si="277"/>
        <v>LOST</v>
      </c>
      <c r="AI1448" s="14"/>
      <c r="AJ1448" s="14" t="str">
        <f t="shared" si="268"/>
        <v>LOST</v>
      </c>
      <c r="AL1448" s="7" t="str">
        <f t="shared" si="278"/>
        <v>…</v>
      </c>
      <c r="AM1448" s="21">
        <f t="shared" si="269"/>
        <v>40</v>
      </c>
    </row>
    <row r="1449" spans="3:39">
      <c r="D1449" s="10" t="s">
        <v>181</v>
      </c>
      <c r="E1449" s="6" t="s">
        <v>176</v>
      </c>
      <c r="F1449" s="10" t="s">
        <v>1403</v>
      </c>
      <c r="G1449" s="7" t="s">
        <v>4</v>
      </c>
      <c r="H1449" s="10" t="s">
        <v>1371</v>
      </c>
      <c r="I1449" s="7">
        <v>31</v>
      </c>
      <c r="J1449" s="7">
        <v>45</v>
      </c>
      <c r="K1449" s="7">
        <v>23</v>
      </c>
      <c r="L1449" s="7" t="s">
        <v>16</v>
      </c>
      <c r="M1449" s="7">
        <v>1</v>
      </c>
      <c r="N1449" s="7">
        <v>8</v>
      </c>
      <c r="O1449" s="6" t="s">
        <v>120</v>
      </c>
      <c r="P1449" s="6" t="s">
        <v>69</v>
      </c>
      <c r="Q1449" s="7">
        <v>45</v>
      </c>
      <c r="R1449" s="7" t="b">
        <v>1</v>
      </c>
      <c r="S1449" s="7" t="s">
        <v>19</v>
      </c>
      <c r="T1449" s="7" t="s">
        <v>19</v>
      </c>
      <c r="U1449" s="11">
        <v>38</v>
      </c>
      <c r="V1449" s="11" t="s">
        <v>48</v>
      </c>
      <c r="W1449" s="12">
        <v>1.6</v>
      </c>
      <c r="X1449" s="12">
        <f t="shared" si="267"/>
        <v>1.3</v>
      </c>
      <c r="Y1449" s="13"/>
      <c r="Z1449" s="7">
        <f t="shared" si="270"/>
        <v>0</v>
      </c>
      <c r="AA1449">
        <f t="shared" si="271"/>
        <v>5</v>
      </c>
      <c r="AB1449">
        <f t="shared" si="272"/>
        <v>0</v>
      </c>
      <c r="AC1449">
        <f t="shared" si="273"/>
        <v>0</v>
      </c>
      <c r="AD1449" s="7">
        <f t="shared" si="274"/>
        <v>55</v>
      </c>
      <c r="AE1449" s="7" t="str">
        <f t="shared" si="275"/>
        <v>HT Over 0.5 Goals</v>
      </c>
      <c r="AF1449" s="14"/>
      <c r="AG1449" s="14" t="str">
        <f t="shared" si="276"/>
        <v>HT Under 1.5 Goals</v>
      </c>
      <c r="AH1449" s="14" t="str">
        <f t="shared" si="277"/>
        <v>WON</v>
      </c>
      <c r="AI1449" s="14"/>
      <c r="AJ1449" s="14" t="str">
        <f t="shared" si="268"/>
        <v>WON</v>
      </c>
      <c r="AL1449" s="7" t="str">
        <f t="shared" si="278"/>
        <v>…</v>
      </c>
      <c r="AM1449" s="21">
        <f t="shared" si="269"/>
        <v>47</v>
      </c>
    </row>
    <row r="1450" spans="3:39">
      <c r="C1450" t="s">
        <v>11</v>
      </c>
      <c r="D1450" s="10" t="s">
        <v>880</v>
      </c>
      <c r="E1450" s="6" t="s">
        <v>877</v>
      </c>
      <c r="F1450" s="10" t="s">
        <v>1404</v>
      </c>
      <c r="G1450" s="7" t="s">
        <v>4</v>
      </c>
      <c r="H1450" s="10" t="s">
        <v>1374</v>
      </c>
      <c r="I1450" s="7">
        <v>18</v>
      </c>
      <c r="J1450" s="7">
        <v>60</v>
      </c>
      <c r="K1450" s="7">
        <v>23</v>
      </c>
      <c r="L1450" s="7" t="s">
        <v>16</v>
      </c>
      <c r="M1450" s="7">
        <v>2</v>
      </c>
      <c r="N1450" s="7">
        <v>5</v>
      </c>
      <c r="O1450" s="6" t="s">
        <v>47</v>
      </c>
      <c r="P1450" s="6" t="s">
        <v>75</v>
      </c>
      <c r="Q1450" s="7" t="b">
        <v>1</v>
      </c>
      <c r="R1450" s="7" t="b">
        <v>1</v>
      </c>
      <c r="S1450" s="7" t="s">
        <v>19</v>
      </c>
      <c r="T1450" s="7" t="b">
        <v>1</v>
      </c>
      <c r="U1450" s="11">
        <v>48</v>
      </c>
      <c r="V1450" s="11" t="s">
        <v>20</v>
      </c>
      <c r="W1450" s="12">
        <v>1.4</v>
      </c>
      <c r="X1450" s="12">
        <f t="shared" si="267"/>
        <v>1.25</v>
      </c>
      <c r="Y1450" s="13"/>
      <c r="Z1450" s="7">
        <f t="shared" si="270"/>
        <v>10</v>
      </c>
      <c r="AA1450">
        <f t="shared" si="271"/>
        <v>10</v>
      </c>
      <c r="AB1450">
        <f t="shared" si="272"/>
        <v>0</v>
      </c>
      <c r="AC1450">
        <f t="shared" si="273"/>
        <v>10</v>
      </c>
      <c r="AD1450" s="7">
        <f t="shared" si="274"/>
        <v>80</v>
      </c>
      <c r="AE1450" s="7" t="str">
        <f t="shared" si="275"/>
        <v>HT Under 1.5 Goals</v>
      </c>
      <c r="AF1450" s="14"/>
      <c r="AG1450" s="14" t="str">
        <f t="shared" si="276"/>
        <v>HT Under 1.5 Goals</v>
      </c>
      <c r="AH1450" s="14" t="str">
        <f t="shared" si="277"/>
        <v>WON</v>
      </c>
      <c r="AI1450" s="14"/>
      <c r="AJ1450" s="14" t="str">
        <f t="shared" si="268"/>
        <v>WON</v>
      </c>
      <c r="AL1450" s="7" t="str">
        <f t="shared" si="278"/>
        <v>Prime</v>
      </c>
      <c r="AM1450" s="21">
        <f t="shared" si="269"/>
        <v>68.75</v>
      </c>
    </row>
    <row r="1451" spans="3:39">
      <c r="C1451" t="s">
        <v>11</v>
      </c>
      <c r="D1451" s="10" t="s">
        <v>880</v>
      </c>
      <c r="E1451" s="6" t="s">
        <v>877</v>
      </c>
      <c r="F1451" s="10" t="s">
        <v>1037</v>
      </c>
      <c r="G1451" s="7" t="s">
        <v>4</v>
      </c>
      <c r="H1451" s="10" t="s">
        <v>1357</v>
      </c>
      <c r="I1451" s="7">
        <v>10</v>
      </c>
      <c r="J1451" s="7">
        <v>51</v>
      </c>
      <c r="K1451" s="7">
        <v>39</v>
      </c>
      <c r="L1451" s="7" t="s">
        <v>16</v>
      </c>
      <c r="M1451" s="7" t="s">
        <v>16</v>
      </c>
      <c r="N1451" s="7">
        <v>29</v>
      </c>
      <c r="O1451" s="6" t="s">
        <v>69</v>
      </c>
      <c r="P1451" s="6" t="s">
        <v>96</v>
      </c>
      <c r="Q1451" s="7">
        <v>51</v>
      </c>
      <c r="R1451" s="7" t="b">
        <v>1</v>
      </c>
      <c r="S1451" s="7" t="b">
        <v>1</v>
      </c>
      <c r="T1451" s="7" t="s">
        <v>19</v>
      </c>
      <c r="U1451" s="11">
        <v>70</v>
      </c>
      <c r="V1451" s="11" t="s">
        <v>20</v>
      </c>
      <c r="W1451" s="12">
        <v>1.55</v>
      </c>
      <c r="X1451" s="12">
        <f t="shared" si="267"/>
        <v>1.3</v>
      </c>
      <c r="Y1451" s="13"/>
      <c r="Z1451" s="7">
        <f t="shared" si="270"/>
        <v>0</v>
      </c>
      <c r="AA1451">
        <f t="shared" si="271"/>
        <v>0</v>
      </c>
      <c r="AB1451">
        <f t="shared" si="272"/>
        <v>10</v>
      </c>
      <c r="AC1451">
        <f t="shared" si="273"/>
        <v>10</v>
      </c>
      <c r="AD1451" s="7">
        <f t="shared" si="274"/>
        <v>70</v>
      </c>
      <c r="AE1451" s="7" t="str">
        <f t="shared" si="275"/>
        <v>HT Under 1.5 Goals</v>
      </c>
      <c r="AF1451" s="14"/>
      <c r="AG1451" s="14" t="str">
        <f t="shared" si="276"/>
        <v>HT Over 0.5 Goals</v>
      </c>
      <c r="AH1451" s="14" t="str">
        <f t="shared" si="277"/>
        <v>LOST</v>
      </c>
      <c r="AI1451" s="14"/>
      <c r="AJ1451" s="14" t="str">
        <f t="shared" si="268"/>
        <v>LOST</v>
      </c>
      <c r="AL1451" s="7" t="str">
        <f t="shared" si="278"/>
        <v>…</v>
      </c>
      <c r="AM1451" s="21">
        <f t="shared" si="269"/>
        <v>74.9375</v>
      </c>
    </row>
    <row r="1452" spans="3:39">
      <c r="D1452" s="10" t="s">
        <v>262</v>
      </c>
      <c r="E1452" s="6" t="s">
        <v>877</v>
      </c>
      <c r="F1452" s="10" t="s">
        <v>731</v>
      </c>
      <c r="G1452" s="7" t="s">
        <v>4</v>
      </c>
      <c r="H1452" s="10" t="s">
        <v>1086</v>
      </c>
      <c r="I1452" s="7">
        <v>15</v>
      </c>
      <c r="J1452" s="7">
        <v>63</v>
      </c>
      <c r="K1452" s="7">
        <v>22</v>
      </c>
      <c r="L1452" s="7" t="s">
        <v>16</v>
      </c>
      <c r="M1452" s="7" t="s">
        <v>16</v>
      </c>
      <c r="N1452" s="7">
        <v>7</v>
      </c>
      <c r="O1452" s="6" t="s">
        <v>120</v>
      </c>
      <c r="P1452" s="6" t="s">
        <v>61</v>
      </c>
      <c r="Q1452" s="7" t="b">
        <v>1</v>
      </c>
      <c r="R1452" s="7" t="b">
        <v>1</v>
      </c>
      <c r="S1452" s="7" t="b">
        <v>1</v>
      </c>
      <c r="T1452" s="7" t="s">
        <v>19</v>
      </c>
      <c r="U1452" s="11">
        <v>68</v>
      </c>
      <c r="V1452" s="11" t="s">
        <v>20</v>
      </c>
      <c r="W1452" s="12">
        <v>1.7</v>
      </c>
      <c r="X1452" s="12">
        <f t="shared" si="267"/>
        <v>1.35</v>
      </c>
      <c r="Y1452" s="13"/>
      <c r="Z1452" s="7">
        <f t="shared" si="270"/>
        <v>10</v>
      </c>
      <c r="AA1452">
        <f t="shared" si="271"/>
        <v>10</v>
      </c>
      <c r="AB1452">
        <f t="shared" si="272"/>
        <v>10</v>
      </c>
      <c r="AC1452">
        <f t="shared" si="273"/>
        <v>10</v>
      </c>
      <c r="AD1452" s="7">
        <f t="shared" si="274"/>
        <v>90</v>
      </c>
      <c r="AE1452" s="7" t="str">
        <f t="shared" si="275"/>
        <v>HT Under 1.5 Goals</v>
      </c>
      <c r="AF1452" s="14"/>
      <c r="AG1452" s="14" t="str">
        <f t="shared" si="276"/>
        <v>HT Under 1.5 Goals</v>
      </c>
      <c r="AH1452" s="14" t="str">
        <f t="shared" si="277"/>
        <v>WON</v>
      </c>
      <c r="AI1452" s="14"/>
      <c r="AJ1452" s="14" t="str">
        <f t="shared" si="268"/>
        <v>WON</v>
      </c>
      <c r="AL1452" s="7" t="str">
        <f t="shared" si="278"/>
        <v>…</v>
      </c>
      <c r="AM1452" s="21">
        <f t="shared" si="269"/>
        <v>86.287499999999994</v>
      </c>
    </row>
    <row r="1453" spans="3:39">
      <c r="C1453" t="s">
        <v>11</v>
      </c>
      <c r="D1453" s="10" t="s">
        <v>964</v>
      </c>
      <c r="E1453" s="6" t="s">
        <v>186</v>
      </c>
      <c r="F1453" s="10" t="s">
        <v>1405</v>
      </c>
      <c r="G1453" s="7" t="s">
        <v>4</v>
      </c>
      <c r="H1453" s="10" t="s">
        <v>1138</v>
      </c>
      <c r="I1453" s="7">
        <v>31</v>
      </c>
      <c r="J1453" s="7">
        <v>50</v>
      </c>
      <c r="K1453" s="7">
        <v>19</v>
      </c>
      <c r="L1453" s="7" t="s">
        <v>16</v>
      </c>
      <c r="M1453" s="7">
        <v>1</v>
      </c>
      <c r="N1453" s="7">
        <v>12</v>
      </c>
      <c r="O1453" s="6" t="s">
        <v>75</v>
      </c>
      <c r="P1453" s="6" t="s">
        <v>18</v>
      </c>
      <c r="Q1453" s="7">
        <v>50</v>
      </c>
      <c r="R1453" s="7" t="b">
        <v>1</v>
      </c>
      <c r="S1453" s="7" t="s">
        <v>19</v>
      </c>
      <c r="T1453" s="7" t="s">
        <v>19</v>
      </c>
      <c r="U1453" s="11">
        <v>83</v>
      </c>
      <c r="V1453" s="11" t="s">
        <v>20</v>
      </c>
      <c r="W1453" s="12">
        <v>1.55</v>
      </c>
      <c r="X1453" s="12">
        <f t="shared" si="267"/>
        <v>1.3</v>
      </c>
      <c r="Y1453" s="13"/>
      <c r="Z1453" s="7">
        <f t="shared" si="270"/>
        <v>0</v>
      </c>
      <c r="AA1453">
        <f t="shared" si="271"/>
        <v>5</v>
      </c>
      <c r="AB1453">
        <f t="shared" si="272"/>
        <v>10</v>
      </c>
      <c r="AC1453">
        <f t="shared" si="273"/>
        <v>10</v>
      </c>
      <c r="AD1453" s="7">
        <f t="shared" si="274"/>
        <v>75</v>
      </c>
      <c r="AE1453" s="7" t="str">
        <f t="shared" si="275"/>
        <v>HT Under 1.5 Goals</v>
      </c>
      <c r="AF1453" s="14"/>
      <c r="AG1453" s="14" t="str">
        <f t="shared" si="276"/>
        <v>HT Over 0.5 Goals</v>
      </c>
      <c r="AH1453" s="14" t="str">
        <f t="shared" si="277"/>
        <v>LOST</v>
      </c>
      <c r="AI1453" s="14"/>
      <c r="AJ1453" s="14" t="str">
        <f t="shared" si="268"/>
        <v>LOST</v>
      </c>
      <c r="AL1453" s="7" t="str">
        <f t="shared" si="278"/>
        <v>…</v>
      </c>
      <c r="AM1453" s="21">
        <f t="shared" si="269"/>
        <v>75.224999999999994</v>
      </c>
    </row>
    <row r="1454" spans="3:39">
      <c r="D1454" s="10" t="s">
        <v>455</v>
      </c>
      <c r="E1454" s="6" t="s">
        <v>186</v>
      </c>
      <c r="F1454" s="10" t="s">
        <v>1406</v>
      </c>
      <c r="G1454" s="7" t="s">
        <v>4</v>
      </c>
      <c r="H1454" s="10" t="s">
        <v>1039</v>
      </c>
      <c r="I1454" s="7">
        <v>39</v>
      </c>
      <c r="J1454" s="7">
        <v>45</v>
      </c>
      <c r="K1454" s="7">
        <v>16</v>
      </c>
      <c r="L1454" s="7" t="s">
        <v>16</v>
      </c>
      <c r="M1454" s="7">
        <v>1</v>
      </c>
      <c r="N1454" s="7">
        <v>23</v>
      </c>
      <c r="O1454" s="6" t="s">
        <v>47</v>
      </c>
      <c r="P1454" s="6" t="s">
        <v>18</v>
      </c>
      <c r="Q1454" s="7">
        <v>45</v>
      </c>
      <c r="R1454" s="7" t="b">
        <v>1</v>
      </c>
      <c r="S1454" s="7" t="s">
        <v>19</v>
      </c>
      <c r="T1454" s="7" t="s">
        <v>19</v>
      </c>
      <c r="U1454" s="11">
        <v>42</v>
      </c>
      <c r="V1454" s="11" t="s">
        <v>48</v>
      </c>
      <c r="W1454" s="12">
        <v>1.6</v>
      </c>
      <c r="X1454" s="12">
        <f t="shared" si="267"/>
        <v>1.3</v>
      </c>
      <c r="Y1454" s="13"/>
      <c r="Z1454" s="7">
        <f t="shared" si="270"/>
        <v>0</v>
      </c>
      <c r="AA1454">
        <f t="shared" si="271"/>
        <v>0</v>
      </c>
      <c r="AB1454">
        <f t="shared" si="272"/>
        <v>0</v>
      </c>
      <c r="AC1454">
        <f t="shared" si="273"/>
        <v>0</v>
      </c>
      <c r="AD1454" s="7">
        <f t="shared" si="274"/>
        <v>50</v>
      </c>
      <c r="AE1454" s="7" t="str">
        <f t="shared" si="275"/>
        <v>HT Over 0.5 Goals</v>
      </c>
      <c r="AF1454" s="14"/>
      <c r="AG1454" s="14" t="str">
        <f t="shared" si="276"/>
        <v>HT Under 1.5 Goals</v>
      </c>
      <c r="AH1454" s="14" t="str">
        <f t="shared" si="277"/>
        <v>WON</v>
      </c>
      <c r="AI1454" s="14"/>
      <c r="AJ1454" s="14" t="str">
        <f t="shared" si="268"/>
        <v>WON</v>
      </c>
      <c r="AL1454" s="7" t="str">
        <f t="shared" si="278"/>
        <v>…</v>
      </c>
      <c r="AM1454" s="21">
        <f t="shared" si="269"/>
        <v>40</v>
      </c>
    </row>
    <row r="1455" spans="3:39">
      <c r="F1455" s="10"/>
      <c r="G1455" s="7"/>
      <c r="H1455" s="10"/>
      <c r="I1455" s="7"/>
      <c r="J1455" s="7"/>
      <c r="K1455" s="7"/>
      <c r="L1455" s="7"/>
      <c r="M1455" s="7"/>
      <c r="N1455" s="7"/>
      <c r="O1455" s="6"/>
      <c r="P1455" s="6"/>
      <c r="Q1455" s="7"/>
      <c r="R1455" s="7"/>
      <c r="S1455" s="7"/>
      <c r="T1455" s="7"/>
      <c r="U1455" s="11"/>
      <c r="V1455" s="11"/>
      <c r="W1455" s="12"/>
      <c r="X1455" s="12">
        <f t="shared" si="267"/>
        <v>1.25</v>
      </c>
      <c r="Y1455" s="13"/>
      <c r="Z1455" s="7">
        <f t="shared" si="270"/>
        <v>0</v>
      </c>
      <c r="AA1455">
        <f t="shared" si="271"/>
        <v>10</v>
      </c>
      <c r="AB1455">
        <f t="shared" si="272"/>
        <v>0</v>
      </c>
      <c r="AC1455">
        <f t="shared" si="273"/>
        <v>0</v>
      </c>
      <c r="AD1455" s="7">
        <f t="shared" si="274"/>
        <v>60</v>
      </c>
      <c r="AE1455" s="7" t="str">
        <f t="shared" si="275"/>
        <v>HT Under 1.5 Goals</v>
      </c>
      <c r="AF1455" s="14"/>
      <c r="AG1455" s="14" t="str">
        <f t="shared" si="276"/>
        <v>HT Over 0.5 Goals</v>
      </c>
      <c r="AH1455" s="14" t="str">
        <f t="shared" si="277"/>
        <v>LOST</v>
      </c>
      <c r="AI1455" s="14"/>
      <c r="AJ1455" s="14" t="str">
        <f t="shared" si="268"/>
        <v>LOST</v>
      </c>
      <c r="AL1455" s="7" t="str">
        <f t="shared" si="278"/>
        <v>…</v>
      </c>
      <c r="AM1455" s="21">
        <f t="shared" si="269"/>
        <v>55</v>
      </c>
    </row>
    <row r="1456" spans="3:39">
      <c r="C1456" s="2" t="s">
        <v>1421</v>
      </c>
      <c r="F1456" s="10"/>
      <c r="G1456" s="7"/>
      <c r="H1456" s="10"/>
      <c r="I1456" s="7"/>
      <c r="J1456" s="7">
        <v>25</v>
      </c>
      <c r="K1456" s="7"/>
      <c r="L1456" s="7"/>
      <c r="M1456" s="7">
        <v>5</v>
      </c>
      <c r="N1456" s="7">
        <v>10</v>
      </c>
      <c r="O1456" s="6"/>
      <c r="P1456" s="6"/>
      <c r="Q1456" s="7"/>
      <c r="R1456" s="7"/>
      <c r="S1456" s="7"/>
      <c r="T1456" s="7"/>
      <c r="U1456" s="11">
        <v>20</v>
      </c>
      <c r="V1456" s="11"/>
      <c r="W1456" s="12"/>
      <c r="X1456" s="12">
        <f t="shared" si="267"/>
        <v>1.25</v>
      </c>
      <c r="Y1456" s="13"/>
      <c r="Z1456" s="7">
        <f t="shared" si="270"/>
        <v>0</v>
      </c>
      <c r="AA1456">
        <f t="shared" si="271"/>
        <v>5</v>
      </c>
      <c r="AB1456">
        <f t="shared" si="272"/>
        <v>0</v>
      </c>
      <c r="AC1456">
        <f t="shared" si="273"/>
        <v>0</v>
      </c>
      <c r="AD1456" s="7">
        <f t="shared" si="274"/>
        <v>55</v>
      </c>
      <c r="AE1456" s="7" t="str">
        <f t="shared" si="275"/>
        <v>HT Over 0.5 Goals</v>
      </c>
      <c r="AF1456" s="14"/>
      <c r="AG1456" s="14" t="str">
        <f t="shared" si="276"/>
        <v>HT Over 0.5 Goals</v>
      </c>
      <c r="AH1456" s="14" t="str">
        <f t="shared" si="277"/>
        <v>WON</v>
      </c>
      <c r="AI1456" s="14"/>
      <c r="AJ1456" s="14" t="str">
        <f t="shared" si="268"/>
        <v>WON</v>
      </c>
      <c r="AL1456" s="7" t="str">
        <f t="shared" si="278"/>
        <v>…</v>
      </c>
      <c r="AM1456" s="21">
        <f t="shared" si="269"/>
        <v>45</v>
      </c>
    </row>
    <row r="1457" spans="3:43">
      <c r="D1457" s="10" t="s">
        <v>97</v>
      </c>
      <c r="E1457" s="6" t="s">
        <v>35</v>
      </c>
      <c r="F1457" s="10" t="s">
        <v>1215</v>
      </c>
      <c r="G1457" s="7" t="s">
        <v>4</v>
      </c>
      <c r="H1457" s="10" t="s">
        <v>1217</v>
      </c>
      <c r="I1457" s="7">
        <v>14</v>
      </c>
      <c r="J1457" s="7">
        <v>62</v>
      </c>
      <c r="K1457" s="7">
        <v>23</v>
      </c>
      <c r="L1457" s="7" t="s">
        <v>16</v>
      </c>
      <c r="M1457" s="7">
        <v>2</v>
      </c>
      <c r="N1457" s="7">
        <v>9</v>
      </c>
      <c r="O1457" s="6" t="s">
        <v>17</v>
      </c>
      <c r="P1457" s="6" t="s">
        <v>297</v>
      </c>
      <c r="Q1457" s="7" t="b">
        <v>1</v>
      </c>
      <c r="R1457" s="7" t="b">
        <v>1</v>
      </c>
      <c r="S1457" s="7" t="s">
        <v>19</v>
      </c>
      <c r="T1457" s="7" t="s">
        <v>19</v>
      </c>
      <c r="U1457" s="11">
        <v>35</v>
      </c>
      <c r="V1457" s="11" t="s">
        <v>20</v>
      </c>
      <c r="W1457" s="12">
        <v>1.45</v>
      </c>
      <c r="X1457" s="12">
        <f t="shared" si="267"/>
        <v>1.25</v>
      </c>
      <c r="Y1457" s="13"/>
      <c r="Z1457" s="7">
        <f t="shared" si="270"/>
        <v>10</v>
      </c>
      <c r="AA1457">
        <f t="shared" si="271"/>
        <v>5</v>
      </c>
      <c r="AB1457">
        <f t="shared" si="272"/>
        <v>0</v>
      </c>
      <c r="AC1457">
        <f t="shared" si="273"/>
        <v>10</v>
      </c>
      <c r="AD1457" s="7">
        <f t="shared" si="274"/>
        <v>75</v>
      </c>
      <c r="AE1457" s="7" t="str">
        <f>IF(AM1457&lt;56,"HT Over 0.5 Goals","HT Under 1.5 Goals")</f>
        <v>HT Under 1.5 Goals</v>
      </c>
      <c r="AF1457" s="14"/>
      <c r="AG1457" s="14" t="str">
        <f t="shared" si="276"/>
        <v>HT Over 0.5 Goals</v>
      </c>
      <c r="AH1457" s="14" t="str">
        <f t="shared" si="277"/>
        <v>LOST</v>
      </c>
      <c r="AI1457" s="14"/>
      <c r="AJ1457" s="14" t="str">
        <f t="shared" si="268"/>
        <v>LOST</v>
      </c>
      <c r="AL1457" s="7" t="str">
        <f t="shared" si="278"/>
        <v>…</v>
      </c>
      <c r="AM1457" s="21">
        <f>40+(IF(J1457&lt;50,0,J1457/3.2)+(IF(M1457="X",5,IF(M1457="2",2,0)))+(IF(N1457&gt;15,0,15-N1457))+(IF(U1457&lt;50,0,U1457/5)))</f>
        <v>65.375</v>
      </c>
      <c r="AN1457" s="20"/>
      <c r="AO1457" s="20"/>
    </row>
    <row r="1458" spans="3:43">
      <c r="D1458" s="10" t="s">
        <v>76</v>
      </c>
      <c r="E1458" s="6" t="s">
        <v>1407</v>
      </c>
      <c r="F1458" s="10" t="s">
        <v>80</v>
      </c>
      <c r="G1458" s="7" t="s">
        <v>4</v>
      </c>
      <c r="H1458" s="10" t="s">
        <v>1173</v>
      </c>
      <c r="I1458" s="7">
        <v>34</v>
      </c>
      <c r="J1458" s="7">
        <v>45</v>
      </c>
      <c r="K1458" s="7">
        <v>21</v>
      </c>
      <c r="L1458" s="7" t="s">
        <v>16</v>
      </c>
      <c r="M1458" s="7" t="s">
        <v>16</v>
      </c>
      <c r="N1458" s="7">
        <v>13</v>
      </c>
      <c r="O1458" s="6" t="s">
        <v>24</v>
      </c>
      <c r="P1458" s="6" t="s">
        <v>69</v>
      </c>
      <c r="Q1458" s="7">
        <v>45</v>
      </c>
      <c r="R1458" s="7" t="b">
        <v>1</v>
      </c>
      <c r="S1458" s="7" t="b">
        <v>1</v>
      </c>
      <c r="T1458" s="7" t="s">
        <v>19</v>
      </c>
      <c r="U1458" s="11">
        <v>27</v>
      </c>
      <c r="V1458" s="11" t="s">
        <v>48</v>
      </c>
      <c r="W1458" s="12">
        <v>1.6</v>
      </c>
      <c r="X1458" s="12">
        <f t="shared" si="267"/>
        <v>1.3</v>
      </c>
      <c r="Y1458" s="13"/>
      <c r="Z1458" s="7">
        <f t="shared" si="270"/>
        <v>0</v>
      </c>
      <c r="AA1458">
        <f t="shared" si="271"/>
        <v>5</v>
      </c>
      <c r="AB1458">
        <f t="shared" si="272"/>
        <v>0</v>
      </c>
      <c r="AC1458">
        <f t="shared" si="273"/>
        <v>0</v>
      </c>
      <c r="AD1458" s="7">
        <f t="shared" si="274"/>
        <v>55</v>
      </c>
      <c r="AE1458" s="7" t="str">
        <f t="shared" si="275"/>
        <v>HT Over 0.5 Goals</v>
      </c>
      <c r="AF1458" s="14"/>
      <c r="AG1458" s="14" t="str">
        <f t="shared" si="276"/>
        <v>HT Under 1.5 Goals</v>
      </c>
      <c r="AH1458" s="14" t="str">
        <f t="shared" si="277"/>
        <v>LOST</v>
      </c>
      <c r="AI1458" s="14"/>
      <c r="AJ1458" s="14" t="str">
        <f t="shared" si="268"/>
        <v>LOST</v>
      </c>
      <c r="AL1458" s="7" t="str">
        <f t="shared" si="278"/>
        <v>…</v>
      </c>
      <c r="AM1458" s="21">
        <f t="shared" ref="AM1458:AM1482" si="279">40+(IF(J1458&lt;50,0,J1458/3.2)+(IF(M1458="X",5,IF(M1458="2",2,0)))+(IF(N1458&gt;15,0,15-N1458))+(IF(U1458&lt;50,0,U1458/5)))</f>
        <v>47</v>
      </c>
      <c r="AN1458" s="20"/>
      <c r="AO1458" s="20"/>
      <c r="AP1458" s="20"/>
      <c r="AQ1458" s="20"/>
    </row>
    <row r="1459" spans="3:43">
      <c r="D1459" s="10" t="s">
        <v>517</v>
      </c>
      <c r="E1459" s="6" t="s">
        <v>52</v>
      </c>
      <c r="F1459" s="10" t="s">
        <v>1236</v>
      </c>
      <c r="G1459" s="7" t="s">
        <v>4</v>
      </c>
      <c r="H1459" s="10" t="s">
        <v>1408</v>
      </c>
      <c r="I1459" s="7">
        <v>32</v>
      </c>
      <c r="J1459" s="7">
        <v>46</v>
      </c>
      <c r="K1459" s="7">
        <v>22</v>
      </c>
      <c r="L1459" s="7" t="s">
        <v>16</v>
      </c>
      <c r="M1459" s="7">
        <v>1</v>
      </c>
      <c r="N1459" s="7">
        <v>10</v>
      </c>
      <c r="O1459" s="6" t="s">
        <v>405</v>
      </c>
      <c r="P1459" s="6" t="s">
        <v>1076</v>
      </c>
      <c r="Q1459" s="7">
        <v>46</v>
      </c>
      <c r="R1459" s="7" t="b">
        <v>1</v>
      </c>
      <c r="S1459" s="7" t="s">
        <v>19</v>
      </c>
      <c r="T1459" s="7" t="s">
        <v>19</v>
      </c>
      <c r="U1459" s="11">
        <v>45</v>
      </c>
      <c r="V1459" s="11" t="s">
        <v>48</v>
      </c>
      <c r="W1459" s="12">
        <v>1.5</v>
      </c>
      <c r="X1459" s="12">
        <f t="shared" si="267"/>
        <v>1.3</v>
      </c>
      <c r="Y1459" s="13"/>
      <c r="Z1459" s="7">
        <f t="shared" si="270"/>
        <v>0</v>
      </c>
      <c r="AA1459">
        <f t="shared" si="271"/>
        <v>5</v>
      </c>
      <c r="AB1459">
        <f t="shared" si="272"/>
        <v>0</v>
      </c>
      <c r="AC1459">
        <f t="shared" si="273"/>
        <v>0</v>
      </c>
      <c r="AD1459" s="7">
        <f t="shared" si="274"/>
        <v>55</v>
      </c>
      <c r="AE1459" s="7" t="str">
        <f t="shared" si="275"/>
        <v>HT Over 0.5 Goals</v>
      </c>
      <c r="AF1459" s="14"/>
      <c r="AG1459" s="14" t="str">
        <f t="shared" si="276"/>
        <v>HT Over 0.5 Goals</v>
      </c>
      <c r="AH1459" s="14" t="str">
        <f t="shared" si="277"/>
        <v>WON</v>
      </c>
      <c r="AI1459" s="14"/>
      <c r="AJ1459" s="14" t="str">
        <f t="shared" si="268"/>
        <v>WON</v>
      </c>
      <c r="AL1459" s="7" t="str">
        <f t="shared" si="278"/>
        <v>…</v>
      </c>
      <c r="AM1459" s="21">
        <f t="shared" si="279"/>
        <v>45</v>
      </c>
      <c r="AN1459" s="20"/>
      <c r="AO1459" s="20"/>
      <c r="AP1459" s="20"/>
      <c r="AQ1459" s="20"/>
    </row>
    <row r="1460" spans="3:43">
      <c r="C1460" t="s">
        <v>11</v>
      </c>
      <c r="D1460" s="10" t="s">
        <v>282</v>
      </c>
      <c r="E1460" s="6" t="s">
        <v>63</v>
      </c>
      <c r="F1460" s="10" t="s">
        <v>283</v>
      </c>
      <c r="G1460" s="7" t="s">
        <v>4</v>
      </c>
      <c r="H1460" s="10" t="s">
        <v>1409</v>
      </c>
      <c r="I1460" s="7">
        <v>30</v>
      </c>
      <c r="J1460" s="7">
        <v>49</v>
      </c>
      <c r="K1460" s="7">
        <v>21</v>
      </c>
      <c r="L1460" s="7" t="s">
        <v>16</v>
      </c>
      <c r="M1460" s="7" t="s">
        <v>16</v>
      </c>
      <c r="N1460" s="7">
        <v>9</v>
      </c>
      <c r="O1460" s="6" t="s">
        <v>120</v>
      </c>
      <c r="P1460" s="6" t="s">
        <v>96</v>
      </c>
      <c r="Q1460" s="7">
        <v>49</v>
      </c>
      <c r="R1460" s="7" t="b">
        <v>1</v>
      </c>
      <c r="S1460" s="7" t="b">
        <v>1</v>
      </c>
      <c r="T1460" s="7" t="s">
        <v>19</v>
      </c>
      <c r="U1460" s="11">
        <v>33</v>
      </c>
      <c r="V1460" s="11" t="s">
        <v>48</v>
      </c>
      <c r="W1460" s="12">
        <v>1.45</v>
      </c>
      <c r="X1460" s="12">
        <f t="shared" si="267"/>
        <v>1.25</v>
      </c>
      <c r="Y1460" s="13"/>
      <c r="Z1460" s="7">
        <f t="shared" si="270"/>
        <v>0</v>
      </c>
      <c r="AA1460">
        <f t="shared" si="271"/>
        <v>5</v>
      </c>
      <c r="AB1460">
        <f t="shared" si="272"/>
        <v>0</v>
      </c>
      <c r="AC1460">
        <f t="shared" si="273"/>
        <v>0</v>
      </c>
      <c r="AD1460" s="7">
        <f t="shared" si="274"/>
        <v>55</v>
      </c>
      <c r="AE1460" s="7" t="str">
        <f t="shared" si="275"/>
        <v>HT Over 0.5 Goals</v>
      </c>
      <c r="AF1460" s="14"/>
      <c r="AG1460" s="14" t="str">
        <f t="shared" si="276"/>
        <v>HT Under 1.5 Goals</v>
      </c>
      <c r="AH1460" s="14" t="str">
        <f t="shared" si="277"/>
        <v>WON</v>
      </c>
      <c r="AI1460" s="14"/>
      <c r="AJ1460" s="14" t="str">
        <f t="shared" si="268"/>
        <v>WON</v>
      </c>
      <c r="AL1460" s="7" t="str">
        <f t="shared" si="278"/>
        <v>…</v>
      </c>
      <c r="AM1460" s="21">
        <f t="shared" si="279"/>
        <v>51</v>
      </c>
      <c r="AN1460" s="20"/>
      <c r="AO1460" s="20"/>
      <c r="AP1460" s="20"/>
      <c r="AQ1460" s="20"/>
    </row>
    <row r="1461" spans="3:43">
      <c r="C1461" t="s">
        <v>11</v>
      </c>
      <c r="D1461" s="10" t="s">
        <v>38</v>
      </c>
      <c r="E1461" s="6" t="s">
        <v>1410</v>
      </c>
      <c r="F1461" s="10" t="s">
        <v>224</v>
      </c>
      <c r="G1461" s="7" t="s">
        <v>4</v>
      </c>
      <c r="H1461" s="10" t="s">
        <v>41</v>
      </c>
      <c r="I1461" s="7">
        <v>13</v>
      </c>
      <c r="J1461" s="7">
        <v>50</v>
      </c>
      <c r="K1461" s="7">
        <v>38</v>
      </c>
      <c r="L1461" s="7" t="s">
        <v>16</v>
      </c>
      <c r="M1461" s="7">
        <v>2</v>
      </c>
      <c r="N1461" s="7">
        <v>25</v>
      </c>
      <c r="O1461" s="6" t="s">
        <v>47</v>
      </c>
      <c r="P1461" s="6" t="s">
        <v>96</v>
      </c>
      <c r="Q1461" s="7">
        <v>50</v>
      </c>
      <c r="R1461" s="7" t="b">
        <v>1</v>
      </c>
      <c r="S1461" s="7" t="s">
        <v>19</v>
      </c>
      <c r="T1461" s="7" t="s">
        <v>19</v>
      </c>
      <c r="U1461" s="11">
        <v>60</v>
      </c>
      <c r="V1461" s="11" t="s">
        <v>42</v>
      </c>
      <c r="W1461" s="12">
        <v>1.65</v>
      </c>
      <c r="X1461" s="12">
        <f t="shared" si="267"/>
        <v>1.35</v>
      </c>
      <c r="Y1461" s="13"/>
      <c r="Z1461" s="7">
        <f t="shared" si="270"/>
        <v>0</v>
      </c>
      <c r="AA1461">
        <f t="shared" si="271"/>
        <v>0</v>
      </c>
      <c r="AB1461">
        <f t="shared" si="272"/>
        <v>5</v>
      </c>
      <c r="AC1461">
        <f t="shared" si="273"/>
        <v>5</v>
      </c>
      <c r="AD1461" s="7">
        <f t="shared" si="274"/>
        <v>60</v>
      </c>
      <c r="AE1461" s="7" t="str">
        <f t="shared" si="275"/>
        <v>HT Under 1.5 Goals</v>
      </c>
      <c r="AF1461" s="14"/>
      <c r="AG1461" s="14" t="str">
        <f t="shared" si="276"/>
        <v>HT Under 1.5 Goals</v>
      </c>
      <c r="AH1461" s="14" t="str">
        <f t="shared" si="277"/>
        <v>WON</v>
      </c>
      <c r="AI1461" s="14"/>
      <c r="AJ1461" s="14" t="str">
        <f t="shared" si="268"/>
        <v>WON</v>
      </c>
      <c r="AL1461" s="7" t="str">
        <f t="shared" si="278"/>
        <v>…</v>
      </c>
      <c r="AM1461" s="21">
        <f t="shared" si="279"/>
        <v>67.625</v>
      </c>
      <c r="AN1461" s="20"/>
      <c r="AO1461" s="20"/>
      <c r="AP1461" s="20"/>
      <c r="AQ1461" s="20"/>
    </row>
    <row r="1462" spans="3:43">
      <c r="C1462" t="s">
        <v>11</v>
      </c>
      <c r="D1462" s="10" t="s">
        <v>97</v>
      </c>
      <c r="E1462" s="6" t="s">
        <v>93</v>
      </c>
      <c r="F1462" s="10" t="s">
        <v>580</v>
      </c>
      <c r="G1462" s="7" t="s">
        <v>4</v>
      </c>
      <c r="H1462" s="10" t="s">
        <v>98</v>
      </c>
      <c r="I1462" s="7">
        <v>22</v>
      </c>
      <c r="J1462" s="7">
        <v>56</v>
      </c>
      <c r="K1462" s="7">
        <v>22</v>
      </c>
      <c r="L1462" s="7" t="s">
        <v>16</v>
      </c>
      <c r="M1462" s="7" t="s">
        <v>16</v>
      </c>
      <c r="N1462" s="7">
        <v>0</v>
      </c>
      <c r="O1462" s="6" t="s">
        <v>24</v>
      </c>
      <c r="P1462" s="6" t="s">
        <v>69</v>
      </c>
      <c r="Q1462" s="7" t="b">
        <v>1</v>
      </c>
      <c r="R1462" s="7" t="b">
        <v>1</v>
      </c>
      <c r="S1462" s="7" t="b">
        <v>1</v>
      </c>
      <c r="T1462" s="7" t="b">
        <v>1</v>
      </c>
      <c r="U1462" s="11">
        <v>61</v>
      </c>
      <c r="V1462" s="11" t="s">
        <v>20</v>
      </c>
      <c r="W1462" s="12">
        <v>1.5</v>
      </c>
      <c r="X1462" s="12">
        <f t="shared" si="267"/>
        <v>1.3</v>
      </c>
      <c r="Y1462" s="13"/>
      <c r="Z1462" s="7">
        <f t="shared" si="270"/>
        <v>10</v>
      </c>
      <c r="AA1462">
        <f t="shared" si="271"/>
        <v>10</v>
      </c>
      <c r="AB1462">
        <f t="shared" si="272"/>
        <v>10</v>
      </c>
      <c r="AC1462">
        <f t="shared" si="273"/>
        <v>10</v>
      </c>
      <c r="AD1462" s="7">
        <f t="shared" si="274"/>
        <v>90</v>
      </c>
      <c r="AE1462" s="7" t="str">
        <f t="shared" si="275"/>
        <v>HT Under 1.5 Goals</v>
      </c>
      <c r="AF1462" s="14"/>
      <c r="AG1462" s="14" t="str">
        <f t="shared" si="276"/>
        <v>HT Under 1.5 Goals</v>
      </c>
      <c r="AH1462" s="14" t="str">
        <f t="shared" si="277"/>
        <v>WON</v>
      </c>
      <c r="AI1462" s="14"/>
      <c r="AJ1462" s="14" t="str">
        <f t="shared" si="268"/>
        <v>WON</v>
      </c>
      <c r="AL1462" s="7" t="str">
        <f t="shared" si="278"/>
        <v>Prime</v>
      </c>
      <c r="AM1462" s="21">
        <f t="shared" si="279"/>
        <v>89.7</v>
      </c>
      <c r="AN1462" s="20"/>
      <c r="AO1462" s="20"/>
      <c r="AP1462" s="20"/>
      <c r="AQ1462" s="20"/>
    </row>
    <row r="1463" spans="3:43">
      <c r="D1463" s="10" t="s">
        <v>493</v>
      </c>
      <c r="E1463" s="6" t="s">
        <v>93</v>
      </c>
      <c r="F1463" s="10" t="s">
        <v>684</v>
      </c>
      <c r="G1463" s="7" t="s">
        <v>4</v>
      </c>
      <c r="H1463" s="10" t="s">
        <v>1411</v>
      </c>
      <c r="I1463" s="7">
        <v>18</v>
      </c>
      <c r="J1463" s="7">
        <v>43</v>
      </c>
      <c r="K1463" s="7">
        <v>40</v>
      </c>
      <c r="L1463" s="7" t="s">
        <v>16</v>
      </c>
      <c r="M1463" s="7">
        <v>2</v>
      </c>
      <c r="N1463" s="7">
        <v>22</v>
      </c>
      <c r="O1463" s="6" t="s">
        <v>120</v>
      </c>
      <c r="P1463" s="6" t="s">
        <v>96</v>
      </c>
      <c r="Q1463" s="7">
        <v>43</v>
      </c>
      <c r="R1463" s="7" t="b">
        <v>1</v>
      </c>
      <c r="S1463" s="7" t="s">
        <v>19</v>
      </c>
      <c r="T1463" s="7" t="s">
        <v>19</v>
      </c>
      <c r="U1463" s="11">
        <v>37</v>
      </c>
      <c r="V1463" s="11" t="s">
        <v>48</v>
      </c>
      <c r="W1463" s="12">
        <v>1.6</v>
      </c>
      <c r="X1463" s="12">
        <f t="shared" si="267"/>
        <v>1.3</v>
      </c>
      <c r="Y1463" s="13"/>
      <c r="Z1463" s="7">
        <f t="shared" si="270"/>
        <v>0</v>
      </c>
      <c r="AA1463">
        <f t="shared" si="271"/>
        <v>0</v>
      </c>
      <c r="AB1463">
        <f t="shared" si="272"/>
        <v>0</v>
      </c>
      <c r="AC1463">
        <f t="shared" si="273"/>
        <v>0</v>
      </c>
      <c r="AD1463" s="7">
        <f t="shared" si="274"/>
        <v>50</v>
      </c>
      <c r="AE1463" s="7" t="str">
        <f t="shared" si="275"/>
        <v>HT Over 0.5 Goals</v>
      </c>
      <c r="AF1463" s="14"/>
      <c r="AG1463" s="14" t="str">
        <f t="shared" si="276"/>
        <v>HT Under 1.5 Goals</v>
      </c>
      <c r="AH1463" s="14" t="str">
        <f t="shared" si="277"/>
        <v>WON</v>
      </c>
      <c r="AI1463" s="14"/>
      <c r="AJ1463" s="14" t="str">
        <f t="shared" si="268"/>
        <v>WON</v>
      </c>
      <c r="AL1463" s="7" t="str">
        <f t="shared" si="278"/>
        <v>…</v>
      </c>
      <c r="AM1463" s="21">
        <f t="shared" si="279"/>
        <v>40</v>
      </c>
      <c r="AN1463" s="20"/>
      <c r="AO1463" s="20"/>
      <c r="AP1463" s="20"/>
      <c r="AQ1463" s="20"/>
    </row>
    <row r="1464" spans="3:43">
      <c r="C1464" t="s">
        <v>11</v>
      </c>
      <c r="D1464" s="10" t="s">
        <v>146</v>
      </c>
      <c r="E1464" s="6" t="s">
        <v>93</v>
      </c>
      <c r="F1464" s="10" t="s">
        <v>597</v>
      </c>
      <c r="G1464" s="7" t="s">
        <v>4</v>
      </c>
      <c r="H1464" s="10" t="s">
        <v>147</v>
      </c>
      <c r="I1464" s="7">
        <v>25</v>
      </c>
      <c r="J1464" s="7">
        <v>55</v>
      </c>
      <c r="K1464" s="7">
        <v>20</v>
      </c>
      <c r="L1464" s="7" t="s">
        <v>16</v>
      </c>
      <c r="M1464" s="7">
        <v>1</v>
      </c>
      <c r="N1464" s="7">
        <v>5</v>
      </c>
      <c r="O1464" s="6" t="s">
        <v>24</v>
      </c>
      <c r="P1464" s="6" t="s">
        <v>75</v>
      </c>
      <c r="Q1464" s="7" t="b">
        <v>1</v>
      </c>
      <c r="R1464" s="7" t="b">
        <v>1</v>
      </c>
      <c r="S1464" s="7" t="s">
        <v>19</v>
      </c>
      <c r="T1464" s="7" t="b">
        <v>1</v>
      </c>
      <c r="U1464" s="11">
        <v>58</v>
      </c>
      <c r="V1464" s="11" t="s">
        <v>20</v>
      </c>
      <c r="W1464" s="12">
        <v>1.5</v>
      </c>
      <c r="X1464" s="12">
        <f t="shared" si="267"/>
        <v>1.3</v>
      </c>
      <c r="Y1464" s="13"/>
      <c r="Z1464" s="7">
        <f t="shared" si="270"/>
        <v>10</v>
      </c>
      <c r="AA1464">
        <f t="shared" si="271"/>
        <v>10</v>
      </c>
      <c r="AB1464">
        <f t="shared" si="272"/>
        <v>5</v>
      </c>
      <c r="AC1464">
        <f t="shared" si="273"/>
        <v>10</v>
      </c>
      <c r="AD1464" s="7">
        <f t="shared" si="274"/>
        <v>85</v>
      </c>
      <c r="AE1464" s="7" t="str">
        <f t="shared" si="275"/>
        <v>HT Under 1.5 Goals</v>
      </c>
      <c r="AF1464" s="14"/>
      <c r="AG1464" s="14" t="str">
        <f t="shared" si="276"/>
        <v>HT Under 1.5 Goals</v>
      </c>
      <c r="AH1464" s="14" t="str">
        <f t="shared" si="277"/>
        <v>WON</v>
      </c>
      <c r="AI1464" s="14"/>
      <c r="AJ1464" s="14" t="str">
        <f t="shared" si="268"/>
        <v>WON</v>
      </c>
      <c r="AL1464" s="7" t="str">
        <f t="shared" si="278"/>
        <v>Prime</v>
      </c>
      <c r="AM1464" s="21">
        <f t="shared" si="279"/>
        <v>78.787499999999994</v>
      </c>
      <c r="AN1464" s="20"/>
      <c r="AO1464" s="20"/>
      <c r="AP1464" s="20"/>
      <c r="AQ1464" s="20"/>
    </row>
    <row r="1465" spans="3:43">
      <c r="C1465" t="s">
        <v>11</v>
      </c>
      <c r="D1465" s="10" t="s">
        <v>146</v>
      </c>
      <c r="E1465" s="6" t="s">
        <v>93</v>
      </c>
      <c r="F1465" s="10" t="s">
        <v>822</v>
      </c>
      <c r="G1465" s="7" t="s">
        <v>4</v>
      </c>
      <c r="H1465" s="10" t="s">
        <v>598</v>
      </c>
      <c r="I1465" s="7">
        <v>15</v>
      </c>
      <c r="J1465" s="7">
        <v>48</v>
      </c>
      <c r="K1465" s="7">
        <v>37</v>
      </c>
      <c r="L1465" s="7" t="s">
        <v>16</v>
      </c>
      <c r="M1465" s="7" t="s">
        <v>16</v>
      </c>
      <c r="N1465" s="7">
        <v>22</v>
      </c>
      <c r="O1465" s="6" t="s">
        <v>24</v>
      </c>
      <c r="P1465" s="6" t="s">
        <v>69</v>
      </c>
      <c r="Q1465" s="7">
        <v>48</v>
      </c>
      <c r="R1465" s="7" t="b">
        <v>1</v>
      </c>
      <c r="S1465" s="7" t="b">
        <v>1</v>
      </c>
      <c r="T1465" s="7" t="s">
        <v>19</v>
      </c>
      <c r="U1465" s="11">
        <v>52</v>
      </c>
      <c r="V1465" s="11" t="s">
        <v>20</v>
      </c>
      <c r="W1465" s="12">
        <v>1.55</v>
      </c>
      <c r="X1465" s="12">
        <f t="shared" si="267"/>
        <v>1.3</v>
      </c>
      <c r="Y1465" s="13"/>
      <c r="Z1465" s="7">
        <f t="shared" si="270"/>
        <v>0</v>
      </c>
      <c r="AA1465">
        <f t="shared" si="271"/>
        <v>0</v>
      </c>
      <c r="AB1465">
        <f t="shared" si="272"/>
        <v>5</v>
      </c>
      <c r="AC1465">
        <f t="shared" si="273"/>
        <v>10</v>
      </c>
      <c r="AD1465" s="7">
        <f t="shared" si="274"/>
        <v>65</v>
      </c>
      <c r="AE1465" s="7" t="str">
        <f t="shared" si="275"/>
        <v>HT Under 1.5 Goals</v>
      </c>
      <c r="AF1465" s="14"/>
      <c r="AG1465" s="14" t="str">
        <f t="shared" si="276"/>
        <v>HT Under 1.5 Goals</v>
      </c>
      <c r="AH1465" s="14" t="str">
        <f t="shared" si="277"/>
        <v>WON</v>
      </c>
      <c r="AI1465" s="14"/>
      <c r="AJ1465" s="14" t="str">
        <f t="shared" si="268"/>
        <v>WON</v>
      </c>
      <c r="AL1465" s="7" t="str">
        <f t="shared" si="278"/>
        <v>…</v>
      </c>
      <c r="AM1465" s="21">
        <f t="shared" si="279"/>
        <v>55.4</v>
      </c>
      <c r="AN1465" s="20"/>
      <c r="AO1465" s="20"/>
      <c r="AP1465" s="20"/>
      <c r="AQ1465" s="20"/>
    </row>
    <row r="1466" spans="3:43">
      <c r="C1466" t="s">
        <v>11</v>
      </c>
      <c r="D1466" s="10" t="s">
        <v>363</v>
      </c>
      <c r="E1466" s="6" t="s">
        <v>102</v>
      </c>
      <c r="F1466" s="10" t="s">
        <v>412</v>
      </c>
      <c r="G1466" s="7" t="s">
        <v>4</v>
      </c>
      <c r="H1466" s="10" t="s">
        <v>905</v>
      </c>
      <c r="I1466" s="7">
        <v>22</v>
      </c>
      <c r="J1466" s="7">
        <v>62</v>
      </c>
      <c r="K1466" s="7">
        <v>16</v>
      </c>
      <c r="L1466" s="7" t="s">
        <v>16</v>
      </c>
      <c r="M1466" s="7" t="s">
        <v>16</v>
      </c>
      <c r="N1466" s="7">
        <v>6</v>
      </c>
      <c r="O1466" s="6" t="s">
        <v>24</v>
      </c>
      <c r="P1466" s="6" t="s">
        <v>24</v>
      </c>
      <c r="Q1466" s="7" t="b">
        <v>1</v>
      </c>
      <c r="R1466" s="7" t="b">
        <v>1</v>
      </c>
      <c r="S1466" s="7" t="b">
        <v>1</v>
      </c>
      <c r="T1466" s="7" t="b">
        <v>1</v>
      </c>
      <c r="U1466" s="11">
        <v>60</v>
      </c>
      <c r="V1466" s="11" t="s">
        <v>20</v>
      </c>
      <c r="W1466" s="12">
        <v>1.45</v>
      </c>
      <c r="X1466" s="12">
        <f t="shared" si="267"/>
        <v>1.25</v>
      </c>
      <c r="Y1466" s="13"/>
      <c r="Z1466" s="7">
        <f t="shared" si="270"/>
        <v>10</v>
      </c>
      <c r="AA1466">
        <f t="shared" si="271"/>
        <v>10</v>
      </c>
      <c r="AB1466">
        <f t="shared" si="272"/>
        <v>5</v>
      </c>
      <c r="AC1466">
        <f t="shared" si="273"/>
        <v>10</v>
      </c>
      <c r="AD1466" s="7">
        <f t="shared" si="274"/>
        <v>85</v>
      </c>
      <c r="AE1466" s="7" t="str">
        <f t="shared" si="275"/>
        <v>HT Under 1.5 Goals</v>
      </c>
      <c r="AF1466" s="14"/>
      <c r="AG1466" s="14" t="str">
        <f t="shared" si="276"/>
        <v>HT Under 1.5 Goals</v>
      </c>
      <c r="AH1466" s="14" t="str">
        <f t="shared" si="277"/>
        <v>WON</v>
      </c>
      <c r="AI1466" s="14"/>
      <c r="AJ1466" s="14" t="str">
        <f t="shared" si="268"/>
        <v>WON</v>
      </c>
      <c r="AL1466" s="7" t="str">
        <f t="shared" si="278"/>
        <v>Prime</v>
      </c>
      <c r="AM1466" s="21">
        <f t="shared" si="279"/>
        <v>85.375</v>
      </c>
      <c r="AN1466" s="20"/>
      <c r="AO1466" s="20"/>
      <c r="AP1466" s="20"/>
      <c r="AQ1466" s="20"/>
    </row>
    <row r="1467" spans="3:43">
      <c r="D1467" s="10" t="s">
        <v>531</v>
      </c>
      <c r="E1467" s="6" t="s">
        <v>108</v>
      </c>
      <c r="F1467" s="10" t="s">
        <v>1412</v>
      </c>
      <c r="G1467" s="7" t="s">
        <v>4</v>
      </c>
      <c r="H1467" s="10" t="s">
        <v>533</v>
      </c>
      <c r="I1467" s="7">
        <v>17</v>
      </c>
      <c r="J1467" s="7">
        <v>49</v>
      </c>
      <c r="K1467" s="7">
        <v>35</v>
      </c>
      <c r="L1467" s="7" t="s">
        <v>16</v>
      </c>
      <c r="M1467" s="7">
        <v>2</v>
      </c>
      <c r="N1467" s="7">
        <v>18</v>
      </c>
      <c r="O1467" s="6" t="s">
        <v>47</v>
      </c>
      <c r="P1467" s="6" t="s">
        <v>75</v>
      </c>
      <c r="Q1467" s="7">
        <v>49</v>
      </c>
      <c r="R1467" s="7" t="b">
        <v>1</v>
      </c>
      <c r="S1467" s="7" t="s">
        <v>19</v>
      </c>
      <c r="T1467" s="7" t="s">
        <v>19</v>
      </c>
      <c r="U1467" s="11">
        <v>57</v>
      </c>
      <c r="V1467" s="11" t="s">
        <v>48</v>
      </c>
      <c r="W1467" s="12">
        <v>1.45</v>
      </c>
      <c r="X1467" s="12">
        <f t="shared" si="267"/>
        <v>1.25</v>
      </c>
      <c r="Y1467" s="13"/>
      <c r="Z1467" s="7">
        <f t="shared" si="270"/>
        <v>0</v>
      </c>
      <c r="AA1467">
        <f t="shared" si="271"/>
        <v>0</v>
      </c>
      <c r="AB1467">
        <f t="shared" si="272"/>
        <v>5</v>
      </c>
      <c r="AC1467">
        <f t="shared" si="273"/>
        <v>0</v>
      </c>
      <c r="AD1467" s="7">
        <f t="shared" si="274"/>
        <v>55</v>
      </c>
      <c r="AE1467" s="7" t="str">
        <f t="shared" si="275"/>
        <v>HT Over 0.5 Goals</v>
      </c>
      <c r="AF1467" s="14"/>
      <c r="AG1467" s="14" t="str">
        <f t="shared" si="276"/>
        <v>HT Under 1.5 Goals</v>
      </c>
      <c r="AH1467" s="14" t="str">
        <f t="shared" si="277"/>
        <v>WON</v>
      </c>
      <c r="AI1467" s="14"/>
      <c r="AJ1467" s="14" t="str">
        <f t="shared" si="268"/>
        <v>WON</v>
      </c>
      <c r="AL1467" s="7" t="str">
        <f t="shared" si="278"/>
        <v>…</v>
      </c>
      <c r="AM1467" s="21">
        <f t="shared" si="279"/>
        <v>51.4</v>
      </c>
      <c r="AN1467" s="20"/>
      <c r="AO1467" s="20"/>
      <c r="AP1467" s="20"/>
      <c r="AQ1467" s="20"/>
    </row>
    <row r="1468" spans="3:43">
      <c r="D1468" s="10" t="s">
        <v>545</v>
      </c>
      <c r="E1468" s="6" t="s">
        <v>115</v>
      </c>
      <c r="F1468" s="10" t="s">
        <v>548</v>
      </c>
      <c r="G1468" s="7" t="s">
        <v>4</v>
      </c>
      <c r="H1468" s="10" t="s">
        <v>955</v>
      </c>
      <c r="I1468" s="7">
        <v>20</v>
      </c>
      <c r="J1468" s="7">
        <v>46</v>
      </c>
      <c r="K1468" s="7">
        <v>33</v>
      </c>
      <c r="L1468" s="7" t="s">
        <v>16</v>
      </c>
      <c r="M1468" s="7">
        <v>1</v>
      </c>
      <c r="N1468" s="7">
        <v>13</v>
      </c>
      <c r="O1468" s="6" t="s">
        <v>69</v>
      </c>
      <c r="P1468" s="6" t="s">
        <v>405</v>
      </c>
      <c r="Q1468" s="7">
        <v>46</v>
      </c>
      <c r="R1468" s="7" t="b">
        <v>1</v>
      </c>
      <c r="S1468" s="7" t="s">
        <v>19</v>
      </c>
      <c r="T1468" s="7" t="s">
        <v>19</v>
      </c>
      <c r="U1468" s="11">
        <v>51</v>
      </c>
      <c r="V1468" s="11" t="s">
        <v>20</v>
      </c>
      <c r="W1468" s="12">
        <v>1.65</v>
      </c>
      <c r="X1468" s="12">
        <f t="shared" si="267"/>
        <v>1.35</v>
      </c>
      <c r="Y1468" s="13"/>
      <c r="Z1468" s="7">
        <f t="shared" si="270"/>
        <v>0</v>
      </c>
      <c r="AA1468">
        <f t="shared" si="271"/>
        <v>5</v>
      </c>
      <c r="AB1468">
        <f t="shared" si="272"/>
        <v>5</v>
      </c>
      <c r="AC1468">
        <f t="shared" si="273"/>
        <v>10</v>
      </c>
      <c r="AD1468" s="7">
        <f t="shared" si="274"/>
        <v>70</v>
      </c>
      <c r="AE1468" s="7" t="str">
        <f t="shared" si="275"/>
        <v>HT Under 1.5 Goals</v>
      </c>
      <c r="AF1468" s="14"/>
      <c r="AG1468" s="14" t="str">
        <f t="shared" si="276"/>
        <v>HT Over 0.5 Goals</v>
      </c>
      <c r="AH1468" s="14" t="str">
        <f t="shared" si="277"/>
        <v>LOST</v>
      </c>
      <c r="AI1468" s="14"/>
      <c r="AJ1468" s="14" t="str">
        <f t="shared" si="268"/>
        <v>LOST</v>
      </c>
      <c r="AL1468" s="7" t="str">
        <f t="shared" si="278"/>
        <v>…</v>
      </c>
      <c r="AM1468" s="21">
        <f t="shared" si="279"/>
        <v>52.2</v>
      </c>
      <c r="AN1468" s="20"/>
      <c r="AO1468" s="20"/>
      <c r="AP1468" s="20"/>
      <c r="AQ1468" s="20"/>
    </row>
    <row r="1469" spans="3:43">
      <c r="D1469" s="10" t="s">
        <v>107</v>
      </c>
      <c r="E1469" s="6" t="s">
        <v>115</v>
      </c>
      <c r="F1469" s="10" t="s">
        <v>1413</v>
      </c>
      <c r="G1469" s="7" t="s">
        <v>4</v>
      </c>
      <c r="H1469" s="10" t="s">
        <v>109</v>
      </c>
      <c r="I1469" s="7">
        <v>23</v>
      </c>
      <c r="J1469" s="7">
        <v>56</v>
      </c>
      <c r="K1469" s="7">
        <v>21</v>
      </c>
      <c r="L1469" s="7" t="s">
        <v>16</v>
      </c>
      <c r="M1469" s="7">
        <v>1</v>
      </c>
      <c r="N1469" s="7">
        <v>2</v>
      </c>
      <c r="O1469" s="6" t="s">
        <v>61</v>
      </c>
      <c r="P1469" s="6" t="s">
        <v>96</v>
      </c>
      <c r="Q1469" s="7" t="b">
        <v>1</v>
      </c>
      <c r="R1469" s="7" t="b">
        <v>1</v>
      </c>
      <c r="S1469" s="7" t="s">
        <v>19</v>
      </c>
      <c r="T1469" s="7" t="b">
        <v>1</v>
      </c>
      <c r="U1469" s="11">
        <v>60</v>
      </c>
      <c r="V1469" s="11"/>
      <c r="W1469" s="12">
        <v>1.55</v>
      </c>
      <c r="X1469" s="12">
        <f t="shared" si="267"/>
        <v>1.3</v>
      </c>
      <c r="Y1469" s="13"/>
      <c r="Z1469" s="7">
        <f t="shared" si="270"/>
        <v>10</v>
      </c>
      <c r="AA1469">
        <f t="shared" si="271"/>
        <v>10</v>
      </c>
      <c r="AB1469">
        <f t="shared" si="272"/>
        <v>5</v>
      </c>
      <c r="AC1469">
        <f t="shared" si="273"/>
        <v>0</v>
      </c>
      <c r="AD1469" s="7">
        <f t="shared" si="274"/>
        <v>75</v>
      </c>
      <c r="AE1469" s="7" t="str">
        <f t="shared" si="275"/>
        <v>HT Under 1.5 Goals</v>
      </c>
      <c r="AF1469" s="14"/>
      <c r="AG1469" s="14" t="str">
        <f t="shared" si="276"/>
        <v>HT Over 0.5 Goals</v>
      </c>
      <c r="AH1469" s="14" t="str">
        <f t="shared" si="277"/>
        <v>LOST</v>
      </c>
      <c r="AI1469" s="14"/>
      <c r="AJ1469" s="14" t="str">
        <f t="shared" si="268"/>
        <v>LOST</v>
      </c>
      <c r="AL1469" s="7" t="str">
        <f t="shared" si="278"/>
        <v>…</v>
      </c>
      <c r="AM1469" s="21">
        <f t="shared" si="279"/>
        <v>82.5</v>
      </c>
      <c r="AN1469" s="20"/>
      <c r="AO1469" s="20"/>
      <c r="AP1469" s="20"/>
      <c r="AQ1469" s="20"/>
    </row>
    <row r="1470" spans="3:43">
      <c r="D1470" s="10" t="s">
        <v>1219</v>
      </c>
      <c r="E1470" s="6" t="s">
        <v>115</v>
      </c>
      <c r="F1470" s="10" t="s">
        <v>1414</v>
      </c>
      <c r="G1470" s="7" t="s">
        <v>4</v>
      </c>
      <c r="H1470" s="10" t="s">
        <v>1220</v>
      </c>
      <c r="I1470" s="7">
        <v>18</v>
      </c>
      <c r="J1470" s="7">
        <v>67</v>
      </c>
      <c r="K1470" s="7">
        <v>15</v>
      </c>
      <c r="L1470" s="7" t="s">
        <v>16</v>
      </c>
      <c r="M1470" s="7" t="s">
        <v>16</v>
      </c>
      <c r="N1470" s="7">
        <v>3</v>
      </c>
      <c r="O1470" s="6" t="s">
        <v>24</v>
      </c>
      <c r="P1470" s="6" t="s">
        <v>33</v>
      </c>
      <c r="Q1470" s="7" t="b">
        <v>1</v>
      </c>
      <c r="R1470" s="7" t="b">
        <v>1</v>
      </c>
      <c r="S1470" s="7" t="b">
        <v>1</v>
      </c>
      <c r="T1470" s="7" t="b">
        <v>1</v>
      </c>
      <c r="U1470" s="11">
        <v>61</v>
      </c>
      <c r="V1470" s="11"/>
      <c r="W1470" s="12">
        <v>1.7</v>
      </c>
      <c r="X1470" s="12">
        <f t="shared" si="267"/>
        <v>1.35</v>
      </c>
      <c r="Y1470" s="13"/>
      <c r="Z1470" s="7">
        <f t="shared" si="270"/>
        <v>10</v>
      </c>
      <c r="AA1470">
        <f t="shared" si="271"/>
        <v>10</v>
      </c>
      <c r="AB1470">
        <f t="shared" si="272"/>
        <v>10</v>
      </c>
      <c r="AC1470">
        <f t="shared" si="273"/>
        <v>0</v>
      </c>
      <c r="AD1470" s="7">
        <f t="shared" si="274"/>
        <v>80</v>
      </c>
      <c r="AE1470" s="7" t="str">
        <f t="shared" si="275"/>
        <v>HT Under 1.5 Goals</v>
      </c>
      <c r="AF1470" s="14"/>
      <c r="AG1470" s="14" t="str">
        <f t="shared" si="276"/>
        <v>HT Under 1.5 Goals</v>
      </c>
      <c r="AH1470" s="14" t="str">
        <f t="shared" si="277"/>
        <v>WON</v>
      </c>
      <c r="AI1470" s="14"/>
      <c r="AJ1470" s="14" t="str">
        <f t="shared" si="268"/>
        <v>WON</v>
      </c>
      <c r="AL1470" s="7" t="str">
        <f t="shared" si="278"/>
        <v>…</v>
      </c>
      <c r="AM1470" s="21">
        <f t="shared" si="279"/>
        <v>90.137500000000003</v>
      </c>
      <c r="AN1470" s="20"/>
      <c r="AO1470" s="20"/>
      <c r="AP1470" s="20"/>
      <c r="AQ1470" s="20"/>
    </row>
    <row r="1471" spans="3:43">
      <c r="D1471" s="10" t="s">
        <v>1219</v>
      </c>
      <c r="E1471" s="6" t="s">
        <v>115</v>
      </c>
      <c r="F1471" s="10" t="s">
        <v>1415</v>
      </c>
      <c r="G1471" s="7" t="s">
        <v>4</v>
      </c>
      <c r="H1471" s="10" t="s">
        <v>1416</v>
      </c>
      <c r="I1471" s="7">
        <v>17</v>
      </c>
      <c r="J1471" s="7">
        <v>65</v>
      </c>
      <c r="K1471" s="7">
        <v>18</v>
      </c>
      <c r="L1471" s="7" t="s">
        <v>16</v>
      </c>
      <c r="M1471" s="7" t="s">
        <v>16</v>
      </c>
      <c r="N1471" s="7">
        <v>1</v>
      </c>
      <c r="O1471" s="6" t="s">
        <v>24</v>
      </c>
      <c r="P1471" s="6" t="s">
        <v>24</v>
      </c>
      <c r="Q1471" s="7" t="b">
        <v>1</v>
      </c>
      <c r="R1471" s="7" t="b">
        <v>1</v>
      </c>
      <c r="S1471" s="7" t="b">
        <v>1</v>
      </c>
      <c r="T1471" s="7" t="b">
        <v>1</v>
      </c>
      <c r="U1471" s="11">
        <v>57</v>
      </c>
      <c r="V1471" s="11"/>
      <c r="W1471" s="12">
        <v>1.7</v>
      </c>
      <c r="X1471" s="12">
        <f t="shared" si="267"/>
        <v>1.35</v>
      </c>
      <c r="Y1471" s="13"/>
      <c r="Z1471" s="7">
        <f t="shared" si="270"/>
        <v>10</v>
      </c>
      <c r="AA1471">
        <f t="shared" si="271"/>
        <v>10</v>
      </c>
      <c r="AB1471">
        <f t="shared" si="272"/>
        <v>5</v>
      </c>
      <c r="AC1471">
        <f t="shared" si="273"/>
        <v>0</v>
      </c>
      <c r="AD1471" s="7">
        <f t="shared" si="274"/>
        <v>75</v>
      </c>
      <c r="AE1471" s="7" t="str">
        <f t="shared" si="275"/>
        <v>HT Under 1.5 Goals</v>
      </c>
      <c r="AF1471" s="14"/>
      <c r="AG1471" s="14" t="str">
        <f t="shared" si="276"/>
        <v>HT Under 1.5 Goals</v>
      </c>
      <c r="AH1471" s="14" t="str">
        <f t="shared" si="277"/>
        <v>WON</v>
      </c>
      <c r="AI1471" s="14"/>
      <c r="AJ1471" s="14" t="str">
        <f t="shared" si="268"/>
        <v>WON</v>
      </c>
      <c r="AL1471" s="7" t="str">
        <f t="shared" si="278"/>
        <v>…</v>
      </c>
      <c r="AM1471" s="21">
        <f t="shared" si="279"/>
        <v>90.712500000000006</v>
      </c>
      <c r="AN1471" s="20"/>
      <c r="AO1471" s="20"/>
      <c r="AP1471" s="20"/>
      <c r="AQ1471" s="20"/>
    </row>
    <row r="1472" spans="3:43">
      <c r="C1472" t="s">
        <v>11</v>
      </c>
      <c r="D1472" s="10" t="s">
        <v>97</v>
      </c>
      <c r="E1472" s="6" t="s">
        <v>135</v>
      </c>
      <c r="F1472" s="10" t="s">
        <v>579</v>
      </c>
      <c r="G1472" s="7" t="s">
        <v>4</v>
      </c>
      <c r="H1472" s="10" t="s">
        <v>610</v>
      </c>
      <c r="I1472" s="7">
        <v>12</v>
      </c>
      <c r="J1472" s="7">
        <v>68</v>
      </c>
      <c r="K1472" s="7">
        <v>20</v>
      </c>
      <c r="L1472" s="7" t="s">
        <v>16</v>
      </c>
      <c r="M1472" s="7">
        <v>2</v>
      </c>
      <c r="N1472" s="7">
        <v>8</v>
      </c>
      <c r="O1472" s="6" t="s">
        <v>47</v>
      </c>
      <c r="P1472" s="6" t="s">
        <v>301</v>
      </c>
      <c r="Q1472" s="7" t="b">
        <v>1</v>
      </c>
      <c r="R1472" s="7" t="b">
        <v>1</v>
      </c>
      <c r="S1472" s="7" t="s">
        <v>19</v>
      </c>
      <c r="T1472" s="7" t="s">
        <v>19</v>
      </c>
      <c r="U1472" s="11">
        <v>62</v>
      </c>
      <c r="V1472" s="11" t="s">
        <v>42</v>
      </c>
      <c r="W1472" s="12">
        <v>1.65</v>
      </c>
      <c r="X1472" s="12">
        <f t="shared" si="267"/>
        <v>1.35</v>
      </c>
      <c r="Y1472" s="13"/>
      <c r="Z1472" s="7">
        <f t="shared" si="270"/>
        <v>10</v>
      </c>
      <c r="AA1472">
        <f t="shared" si="271"/>
        <v>5</v>
      </c>
      <c r="AB1472">
        <f t="shared" si="272"/>
        <v>10</v>
      </c>
      <c r="AC1472">
        <f t="shared" si="273"/>
        <v>5</v>
      </c>
      <c r="AD1472" s="7">
        <f t="shared" si="274"/>
        <v>80</v>
      </c>
      <c r="AE1472" s="7" t="str">
        <f t="shared" si="275"/>
        <v>HT Under 1.5 Goals</v>
      </c>
      <c r="AF1472" s="14"/>
      <c r="AG1472" s="14" t="str">
        <f t="shared" si="276"/>
        <v>HT Under 1.5 Goals</v>
      </c>
      <c r="AH1472" s="14" t="str">
        <f t="shared" si="277"/>
        <v>WON</v>
      </c>
      <c r="AI1472" s="14"/>
      <c r="AJ1472" s="14" t="str">
        <f t="shared" si="268"/>
        <v>WON</v>
      </c>
      <c r="AL1472" s="7" t="str">
        <f t="shared" si="278"/>
        <v>Prime</v>
      </c>
      <c r="AM1472" s="21">
        <f t="shared" si="279"/>
        <v>80.650000000000006</v>
      </c>
      <c r="AN1472" s="20"/>
      <c r="AO1472" s="20"/>
      <c r="AP1472" s="20"/>
      <c r="AQ1472" s="20"/>
    </row>
    <row r="1473" spans="3:43">
      <c r="C1473" t="s">
        <v>11</v>
      </c>
      <c r="D1473" s="10" t="s">
        <v>97</v>
      </c>
      <c r="E1473" s="6" t="s">
        <v>135</v>
      </c>
      <c r="F1473" s="10" t="s">
        <v>581</v>
      </c>
      <c r="G1473" s="7" t="s">
        <v>4</v>
      </c>
      <c r="H1473" s="10" t="s">
        <v>609</v>
      </c>
      <c r="I1473" s="7">
        <v>31</v>
      </c>
      <c r="J1473" s="7">
        <v>53</v>
      </c>
      <c r="K1473" s="7">
        <v>16</v>
      </c>
      <c r="L1473" s="7" t="s">
        <v>16</v>
      </c>
      <c r="M1473" s="7">
        <v>1</v>
      </c>
      <c r="N1473" s="7">
        <v>15</v>
      </c>
      <c r="O1473" s="6" t="s">
        <v>297</v>
      </c>
      <c r="P1473" s="6" t="s">
        <v>300</v>
      </c>
      <c r="Q1473" s="7" t="b">
        <v>1</v>
      </c>
      <c r="R1473" s="7" t="b">
        <v>1</v>
      </c>
      <c r="S1473" s="7" t="s">
        <v>19</v>
      </c>
      <c r="T1473" s="7" t="s">
        <v>19</v>
      </c>
      <c r="U1473" s="11">
        <v>39</v>
      </c>
      <c r="V1473" s="11" t="s">
        <v>48</v>
      </c>
      <c r="W1473" s="12">
        <v>1.65</v>
      </c>
      <c r="X1473" s="12">
        <f t="shared" si="267"/>
        <v>1.35</v>
      </c>
      <c r="Y1473" s="13"/>
      <c r="Z1473" s="7">
        <f t="shared" si="270"/>
        <v>10</v>
      </c>
      <c r="AA1473">
        <f t="shared" si="271"/>
        <v>5</v>
      </c>
      <c r="AB1473">
        <f t="shared" si="272"/>
        <v>0</v>
      </c>
      <c r="AC1473">
        <f t="shared" si="273"/>
        <v>0</v>
      </c>
      <c r="AD1473" s="7">
        <f t="shared" si="274"/>
        <v>65</v>
      </c>
      <c r="AE1473" s="7" t="str">
        <f t="shared" si="275"/>
        <v>HT Under 1.5 Goals</v>
      </c>
      <c r="AF1473" s="14"/>
      <c r="AG1473" s="14" t="str">
        <f t="shared" si="276"/>
        <v>HT Over 0.5 Goals</v>
      </c>
      <c r="AH1473" s="14" t="str">
        <f t="shared" si="277"/>
        <v>LOST</v>
      </c>
      <c r="AI1473" s="14"/>
      <c r="AJ1473" s="14" t="str">
        <f t="shared" si="268"/>
        <v>LOST</v>
      </c>
      <c r="AL1473" s="7" t="str">
        <f t="shared" si="278"/>
        <v>…</v>
      </c>
      <c r="AM1473" s="21">
        <f t="shared" si="279"/>
        <v>56.5625</v>
      </c>
      <c r="AN1473" s="20"/>
      <c r="AO1473" s="20"/>
      <c r="AP1473" s="20"/>
      <c r="AQ1473" s="20"/>
    </row>
    <row r="1474" spans="3:43">
      <c r="D1474" s="10" t="s">
        <v>234</v>
      </c>
      <c r="E1474" s="6" t="s">
        <v>135</v>
      </c>
      <c r="F1474" s="10" t="s">
        <v>813</v>
      </c>
      <c r="G1474" s="7" t="s">
        <v>4</v>
      </c>
      <c r="H1474" s="10" t="s">
        <v>235</v>
      </c>
      <c r="I1474" s="7">
        <v>32</v>
      </c>
      <c r="J1474" s="7">
        <v>48</v>
      </c>
      <c r="K1474" s="7">
        <v>20</v>
      </c>
      <c r="L1474" s="7" t="s">
        <v>16</v>
      </c>
      <c r="M1474" s="7">
        <v>2</v>
      </c>
      <c r="N1474" s="7">
        <v>12</v>
      </c>
      <c r="O1474" s="6" t="s">
        <v>120</v>
      </c>
      <c r="P1474" s="6" t="s">
        <v>61</v>
      </c>
      <c r="Q1474" s="7">
        <v>48</v>
      </c>
      <c r="R1474" s="7" t="b">
        <v>1</v>
      </c>
      <c r="S1474" s="7" t="s">
        <v>19</v>
      </c>
      <c r="T1474" s="7" t="s">
        <v>19</v>
      </c>
      <c r="U1474" s="11">
        <v>43</v>
      </c>
      <c r="V1474" s="11" t="s">
        <v>48</v>
      </c>
      <c r="W1474" s="12">
        <v>1.7</v>
      </c>
      <c r="X1474" s="12">
        <f t="shared" si="267"/>
        <v>1.35</v>
      </c>
      <c r="Y1474" s="13"/>
      <c r="Z1474" s="7">
        <f t="shared" si="270"/>
        <v>0</v>
      </c>
      <c r="AA1474">
        <f t="shared" si="271"/>
        <v>5</v>
      </c>
      <c r="AB1474">
        <f t="shared" si="272"/>
        <v>0</v>
      </c>
      <c r="AC1474">
        <f t="shared" si="273"/>
        <v>0</v>
      </c>
      <c r="AD1474" s="7">
        <f t="shared" si="274"/>
        <v>55</v>
      </c>
      <c r="AE1474" s="7" t="str">
        <f t="shared" si="275"/>
        <v>HT Over 0.5 Goals</v>
      </c>
      <c r="AF1474" s="14"/>
      <c r="AG1474" s="14" t="str">
        <f t="shared" si="276"/>
        <v>HT Under 1.5 Goals</v>
      </c>
      <c r="AH1474" s="14" t="str">
        <f t="shared" si="277"/>
        <v>WON</v>
      </c>
      <c r="AI1474" s="14"/>
      <c r="AJ1474" s="14" t="str">
        <f t="shared" si="268"/>
        <v>WON</v>
      </c>
      <c r="AL1474" s="7" t="str">
        <f t="shared" si="278"/>
        <v>…</v>
      </c>
      <c r="AM1474" s="21">
        <f t="shared" si="279"/>
        <v>43</v>
      </c>
      <c r="AN1474" s="20"/>
      <c r="AO1474" s="20"/>
      <c r="AP1474" s="20"/>
      <c r="AQ1474" s="20"/>
    </row>
    <row r="1475" spans="3:43">
      <c r="D1475" s="10" t="s">
        <v>159</v>
      </c>
      <c r="E1475" s="6" t="s">
        <v>160</v>
      </c>
      <c r="F1475" s="10" t="s">
        <v>730</v>
      </c>
      <c r="G1475" s="7" t="s">
        <v>4</v>
      </c>
      <c r="H1475" s="10" t="s">
        <v>171</v>
      </c>
      <c r="I1475" s="7">
        <v>22</v>
      </c>
      <c r="J1475" s="7">
        <v>64</v>
      </c>
      <c r="K1475" s="7">
        <v>14</v>
      </c>
      <c r="L1475" s="7" t="s">
        <v>16</v>
      </c>
      <c r="M1475" s="7">
        <v>1</v>
      </c>
      <c r="N1475" s="7">
        <v>8</v>
      </c>
      <c r="O1475" s="6" t="s">
        <v>69</v>
      </c>
      <c r="P1475" s="6" t="s">
        <v>681</v>
      </c>
      <c r="Q1475" s="7" t="b">
        <v>1</v>
      </c>
      <c r="R1475" s="7" t="b">
        <v>1</v>
      </c>
      <c r="S1475" s="7" t="s">
        <v>19</v>
      </c>
      <c r="T1475" s="7" t="s">
        <v>19</v>
      </c>
      <c r="U1475" s="11">
        <v>64</v>
      </c>
      <c r="V1475" s="11" t="s">
        <v>48</v>
      </c>
      <c r="W1475" s="12">
        <v>1.5</v>
      </c>
      <c r="X1475" s="12">
        <f t="shared" ref="X1475:X1500" si="280">IF(W1475=1.5,1.3,IF(W1475=1.55,1.3,IF(W1475=1.6,1.3,IF(W1475=1.65,1.35,IF(W1475=1.7,1.35,IF(W1475=1.75,1.4,IF(W1475=1.8,1.45,IF(W1475=1.8,1.5,IF(W1475=1.85,1.5,IF(W1475=1.9,1.55,IF(W1475=1.95,1.6,IF(W1475=2,1.6,IF(W1475&lt;1.5,1.25,1.65)))))))))))))</f>
        <v>1.3</v>
      </c>
      <c r="Y1475" s="13"/>
      <c r="Z1475" s="7">
        <f t="shared" si="270"/>
        <v>10</v>
      </c>
      <c r="AA1475">
        <f t="shared" si="271"/>
        <v>5</v>
      </c>
      <c r="AB1475">
        <f t="shared" si="272"/>
        <v>10</v>
      </c>
      <c r="AC1475">
        <f t="shared" si="273"/>
        <v>0</v>
      </c>
      <c r="AD1475" s="7">
        <f t="shared" si="274"/>
        <v>75</v>
      </c>
      <c r="AE1475" s="7" t="str">
        <f t="shared" si="275"/>
        <v>HT Under 1.5 Goals</v>
      </c>
      <c r="AF1475" s="14"/>
      <c r="AG1475" s="14" t="str">
        <f t="shared" si="276"/>
        <v>HT Over 0.5 Goals</v>
      </c>
      <c r="AH1475" s="14" t="str">
        <f t="shared" si="277"/>
        <v>LOST</v>
      </c>
      <c r="AI1475" s="14"/>
      <c r="AJ1475" s="14" t="str">
        <f t="shared" ref="AJ1475:AJ1500" si="281">IF(AE1475=AG1475,"WON",IF(O1475="0-1","WON",IF(O1475="1-0","WON",IF(O1475="?","?","LOST"))))</f>
        <v>LOST</v>
      </c>
      <c r="AL1475" s="7" t="str">
        <f t="shared" si="278"/>
        <v>…</v>
      </c>
      <c r="AM1475" s="21">
        <f t="shared" si="279"/>
        <v>79.8</v>
      </c>
      <c r="AN1475" s="20"/>
      <c r="AO1475" s="20"/>
      <c r="AP1475" s="20"/>
      <c r="AQ1475" s="20"/>
    </row>
    <row r="1476" spans="3:43">
      <c r="C1476" t="s">
        <v>11</v>
      </c>
      <c r="D1476" s="10" t="s">
        <v>964</v>
      </c>
      <c r="E1476" s="6" t="s">
        <v>167</v>
      </c>
      <c r="F1476" s="10" t="s">
        <v>1137</v>
      </c>
      <c r="G1476" s="7" t="s">
        <v>4</v>
      </c>
      <c r="H1476" s="10" t="s">
        <v>1376</v>
      </c>
      <c r="I1476" s="7">
        <v>22</v>
      </c>
      <c r="J1476" s="7">
        <v>53</v>
      </c>
      <c r="K1476" s="7">
        <v>25</v>
      </c>
      <c r="L1476" s="7" t="s">
        <v>16</v>
      </c>
      <c r="M1476" s="7">
        <v>1</v>
      </c>
      <c r="N1476" s="7">
        <v>3</v>
      </c>
      <c r="O1476" s="6" t="s">
        <v>24</v>
      </c>
      <c r="P1476" s="6" t="s">
        <v>24</v>
      </c>
      <c r="Q1476" s="7" t="b">
        <v>1</v>
      </c>
      <c r="R1476" s="7" t="b">
        <v>1</v>
      </c>
      <c r="S1476" s="7" t="s">
        <v>19</v>
      </c>
      <c r="T1476" s="7" t="b">
        <v>1</v>
      </c>
      <c r="U1476" s="11">
        <v>52</v>
      </c>
      <c r="V1476" s="11"/>
      <c r="W1476" s="12">
        <v>1.5</v>
      </c>
      <c r="X1476" s="12">
        <f t="shared" si="280"/>
        <v>1.3</v>
      </c>
      <c r="Y1476" s="13"/>
      <c r="Z1476" s="7">
        <f t="shared" ref="Z1476:Z1500" si="282">IF(J1476&gt;52,10,0)</f>
        <v>10</v>
      </c>
      <c r="AA1476">
        <f t="shared" ref="AA1476:AA1500" si="283">IF(N1476&gt;15,0,IF(N1476&lt;8,10,5))</f>
        <v>10</v>
      </c>
      <c r="AB1476">
        <f t="shared" ref="AB1476:AB1500" si="284">IF(U1476&gt;60,10,IF(U1476&lt;49,0,5))</f>
        <v>5</v>
      </c>
      <c r="AC1476">
        <f t="shared" ref="AC1476:AC1500" si="285">IF(V1476="Y",10,IF(V1476="C",5,0))</f>
        <v>0</v>
      </c>
      <c r="AD1476" s="7">
        <f t="shared" ref="AD1476:AD1500" si="286">SUM(Z1476:AC1476)+50</f>
        <v>75</v>
      </c>
      <c r="AE1476" s="7" t="str">
        <f t="shared" ref="AE1476:AE1500" si="287">IF(AD1476&lt;56,"HT Over 0.5 Goals","HT Under 1.5 Goals")</f>
        <v>HT Under 1.5 Goals</v>
      </c>
      <c r="AF1476" s="14"/>
      <c r="AG1476" s="14" t="str">
        <f t="shared" ref="AG1476:AG1500" si="288">IF(O1476="1-0","HT Under 1.5 Goals",IF(O1476="0-0","HT Under 1.5 Goals",IF(O1476="0-1","HT Under 1.5 Goals","HT Over 0.5 Goals")))</f>
        <v>HT Under 1.5 Goals</v>
      </c>
      <c r="AH1476" s="14" t="str">
        <f t="shared" ref="AH1476:AH1500" si="289">IF(O1476="?",O1476,AJ1476)</f>
        <v>WON</v>
      </c>
      <c r="AI1476" s="14"/>
      <c r="AJ1476" s="14" t="str">
        <f t="shared" si="281"/>
        <v>WON</v>
      </c>
      <c r="AL1476" s="7" t="str">
        <f t="shared" ref="AL1476:AL1500" si="290">IF(AND(C1476="OK",J1476&gt;52,N1476&lt;11,W1476&lt;1.66),"Prime","…")</f>
        <v>Prime</v>
      </c>
      <c r="AM1476" s="21">
        <f t="shared" si="279"/>
        <v>78.962500000000006</v>
      </c>
      <c r="AN1476" s="20"/>
      <c r="AO1476" s="20"/>
      <c r="AP1476" s="20"/>
      <c r="AQ1476" s="20"/>
    </row>
    <row r="1477" spans="3:43">
      <c r="C1477" t="s">
        <v>11</v>
      </c>
      <c r="D1477" s="10" t="s">
        <v>231</v>
      </c>
      <c r="E1477" s="6" t="s">
        <v>167</v>
      </c>
      <c r="F1477" s="10" t="s">
        <v>1079</v>
      </c>
      <c r="G1477" s="7" t="s">
        <v>4</v>
      </c>
      <c r="H1477" s="10" t="s">
        <v>698</v>
      </c>
      <c r="I1477" s="7">
        <v>29</v>
      </c>
      <c r="J1477" s="7">
        <v>48</v>
      </c>
      <c r="K1477" s="7">
        <v>22</v>
      </c>
      <c r="L1477" s="7" t="s">
        <v>16</v>
      </c>
      <c r="M1477" s="7">
        <v>1</v>
      </c>
      <c r="N1477" s="7">
        <v>7</v>
      </c>
      <c r="O1477" s="6" t="s">
        <v>33</v>
      </c>
      <c r="P1477" s="6" t="s">
        <v>33</v>
      </c>
      <c r="Q1477" s="7">
        <v>48</v>
      </c>
      <c r="R1477" s="7" t="b">
        <v>1</v>
      </c>
      <c r="S1477" s="7" t="s">
        <v>19</v>
      </c>
      <c r="T1477" s="7" t="s">
        <v>19</v>
      </c>
      <c r="U1477" s="11">
        <v>70</v>
      </c>
      <c r="V1477" s="11" t="s">
        <v>20</v>
      </c>
      <c r="W1477" s="12">
        <v>1.6</v>
      </c>
      <c r="X1477" s="12">
        <f t="shared" si="280"/>
        <v>1.3</v>
      </c>
      <c r="Y1477" s="13"/>
      <c r="Z1477" s="7">
        <f t="shared" si="282"/>
        <v>0</v>
      </c>
      <c r="AA1477">
        <f t="shared" si="283"/>
        <v>10</v>
      </c>
      <c r="AB1477">
        <f t="shared" si="284"/>
        <v>10</v>
      </c>
      <c r="AC1477">
        <f t="shared" si="285"/>
        <v>10</v>
      </c>
      <c r="AD1477" s="7">
        <f t="shared" si="286"/>
        <v>80</v>
      </c>
      <c r="AE1477" s="7" t="str">
        <f t="shared" si="287"/>
        <v>HT Under 1.5 Goals</v>
      </c>
      <c r="AF1477" s="14"/>
      <c r="AG1477" s="14" t="str">
        <f t="shared" si="288"/>
        <v>HT Over 0.5 Goals</v>
      </c>
      <c r="AH1477" s="14" t="str">
        <f t="shared" si="289"/>
        <v>LOST</v>
      </c>
      <c r="AI1477" s="14"/>
      <c r="AJ1477" s="14" t="str">
        <f t="shared" si="281"/>
        <v>LOST</v>
      </c>
      <c r="AL1477" s="7" t="str">
        <f t="shared" si="290"/>
        <v>…</v>
      </c>
      <c r="AM1477" s="21">
        <f t="shared" si="279"/>
        <v>62</v>
      </c>
      <c r="AN1477" s="20"/>
      <c r="AO1477" s="20"/>
      <c r="AP1477" s="20"/>
      <c r="AQ1477" s="20"/>
    </row>
    <row r="1478" spans="3:43">
      <c r="C1478" t="s">
        <v>11</v>
      </c>
      <c r="D1478" s="10" t="s">
        <v>959</v>
      </c>
      <c r="E1478" s="6" t="s">
        <v>176</v>
      </c>
      <c r="F1478" s="10" t="s">
        <v>1417</v>
      </c>
      <c r="G1478" s="7" t="s">
        <v>4</v>
      </c>
      <c r="H1478" s="10" t="s">
        <v>1163</v>
      </c>
      <c r="I1478" s="7">
        <v>43</v>
      </c>
      <c r="J1478" s="7">
        <v>48</v>
      </c>
      <c r="K1478" s="7">
        <v>9</v>
      </c>
      <c r="L1478" s="7" t="s">
        <v>16</v>
      </c>
      <c r="M1478" s="7">
        <v>1</v>
      </c>
      <c r="N1478" s="7">
        <v>34</v>
      </c>
      <c r="O1478" s="6" t="s">
        <v>24</v>
      </c>
      <c r="P1478" s="6" t="s">
        <v>47</v>
      </c>
      <c r="Q1478" s="7">
        <v>48</v>
      </c>
      <c r="R1478" s="7" t="b">
        <v>1</v>
      </c>
      <c r="S1478" s="7" t="s">
        <v>19</v>
      </c>
      <c r="T1478" s="7" t="s">
        <v>19</v>
      </c>
      <c r="U1478" s="11">
        <v>52</v>
      </c>
      <c r="V1478" s="11" t="s">
        <v>20</v>
      </c>
      <c r="W1478" s="12">
        <v>1.55</v>
      </c>
      <c r="X1478" s="12">
        <f t="shared" si="280"/>
        <v>1.3</v>
      </c>
      <c r="Y1478" s="13"/>
      <c r="Z1478" s="7">
        <f t="shared" si="282"/>
        <v>0</v>
      </c>
      <c r="AA1478">
        <f t="shared" si="283"/>
        <v>0</v>
      </c>
      <c r="AB1478">
        <f t="shared" si="284"/>
        <v>5</v>
      </c>
      <c r="AC1478">
        <f t="shared" si="285"/>
        <v>10</v>
      </c>
      <c r="AD1478" s="7">
        <f t="shared" si="286"/>
        <v>65</v>
      </c>
      <c r="AE1478" s="7" t="str">
        <f t="shared" si="287"/>
        <v>HT Under 1.5 Goals</v>
      </c>
      <c r="AF1478" s="14"/>
      <c r="AG1478" s="14" t="str">
        <f t="shared" si="288"/>
        <v>HT Under 1.5 Goals</v>
      </c>
      <c r="AH1478" s="14" t="str">
        <f t="shared" si="289"/>
        <v>WON</v>
      </c>
      <c r="AI1478" s="14"/>
      <c r="AJ1478" s="14" t="str">
        <f t="shared" si="281"/>
        <v>WON</v>
      </c>
      <c r="AL1478" s="7" t="str">
        <f t="shared" si="290"/>
        <v>…</v>
      </c>
      <c r="AM1478" s="21">
        <f t="shared" si="279"/>
        <v>50.4</v>
      </c>
      <c r="AN1478" s="20"/>
      <c r="AO1478" s="20"/>
      <c r="AP1478" s="20"/>
      <c r="AQ1478" s="20"/>
    </row>
    <row r="1479" spans="3:43">
      <c r="C1479" t="s">
        <v>11</v>
      </c>
      <c r="D1479" s="10" t="s">
        <v>964</v>
      </c>
      <c r="E1479" s="6" t="s">
        <v>176</v>
      </c>
      <c r="F1479" s="10" t="s">
        <v>1354</v>
      </c>
      <c r="G1479" s="7" t="s">
        <v>4</v>
      </c>
      <c r="H1479" s="10" t="s">
        <v>1418</v>
      </c>
      <c r="I1479" s="7">
        <v>22</v>
      </c>
      <c r="J1479" s="7">
        <v>68</v>
      </c>
      <c r="K1479" s="7">
        <v>10</v>
      </c>
      <c r="L1479" s="7" t="s">
        <v>16</v>
      </c>
      <c r="M1479" s="7" t="s">
        <v>16</v>
      </c>
      <c r="N1479" s="7">
        <v>12</v>
      </c>
      <c r="O1479" s="6" t="s">
        <v>120</v>
      </c>
      <c r="P1479" s="6" t="s">
        <v>120</v>
      </c>
      <c r="Q1479" s="7" t="b">
        <v>1</v>
      </c>
      <c r="R1479" s="7" t="b">
        <v>1</v>
      </c>
      <c r="S1479" s="7" t="b">
        <v>1</v>
      </c>
      <c r="T1479" s="7" t="s">
        <v>19</v>
      </c>
      <c r="U1479" s="11">
        <v>72</v>
      </c>
      <c r="V1479" s="11" t="s">
        <v>20</v>
      </c>
      <c r="W1479" s="12">
        <v>1.5</v>
      </c>
      <c r="X1479" s="12">
        <f t="shared" si="280"/>
        <v>1.3</v>
      </c>
      <c r="Y1479" s="13"/>
      <c r="Z1479" s="7">
        <f t="shared" si="282"/>
        <v>10</v>
      </c>
      <c r="AA1479">
        <f t="shared" si="283"/>
        <v>5</v>
      </c>
      <c r="AB1479">
        <f t="shared" si="284"/>
        <v>10</v>
      </c>
      <c r="AC1479">
        <f t="shared" si="285"/>
        <v>10</v>
      </c>
      <c r="AD1479" s="7">
        <f t="shared" si="286"/>
        <v>85</v>
      </c>
      <c r="AE1479" s="7" t="str">
        <f t="shared" si="287"/>
        <v>HT Under 1.5 Goals</v>
      </c>
      <c r="AF1479" s="14"/>
      <c r="AG1479" s="14" t="str">
        <f t="shared" si="288"/>
        <v>HT Under 1.5 Goals</v>
      </c>
      <c r="AH1479" s="14" t="str">
        <f t="shared" si="289"/>
        <v>WON</v>
      </c>
      <c r="AI1479" s="14"/>
      <c r="AJ1479" s="14" t="str">
        <f t="shared" si="281"/>
        <v>WON</v>
      </c>
      <c r="AL1479" s="7" t="str">
        <f t="shared" si="290"/>
        <v>…</v>
      </c>
      <c r="AM1479" s="21">
        <f t="shared" si="279"/>
        <v>83.65</v>
      </c>
      <c r="AN1479" s="20"/>
      <c r="AO1479" s="20"/>
      <c r="AP1479" s="20"/>
      <c r="AQ1479" s="20"/>
    </row>
    <row r="1480" spans="3:43">
      <c r="C1480" t="s">
        <v>11</v>
      </c>
      <c r="D1480" s="10" t="s">
        <v>964</v>
      </c>
      <c r="E1480" s="6" t="s">
        <v>176</v>
      </c>
      <c r="F1480" s="10" t="s">
        <v>1355</v>
      </c>
      <c r="G1480" s="7" t="s">
        <v>4</v>
      </c>
      <c r="H1480" s="10" t="s">
        <v>1272</v>
      </c>
      <c r="I1480" s="7">
        <v>37</v>
      </c>
      <c r="J1480" s="7">
        <v>52</v>
      </c>
      <c r="K1480" s="7">
        <v>11</v>
      </c>
      <c r="L1480" s="7" t="s">
        <v>16</v>
      </c>
      <c r="M1480" s="7">
        <v>1</v>
      </c>
      <c r="N1480" s="7">
        <v>26</v>
      </c>
      <c r="O1480" s="6" t="s">
        <v>75</v>
      </c>
      <c r="P1480" s="6" t="s">
        <v>17</v>
      </c>
      <c r="Q1480" s="7">
        <v>52</v>
      </c>
      <c r="R1480" s="7" t="b">
        <v>1</v>
      </c>
      <c r="S1480" s="7" t="s">
        <v>19</v>
      </c>
      <c r="T1480" s="7" t="s">
        <v>19</v>
      </c>
      <c r="U1480" s="11">
        <v>69</v>
      </c>
      <c r="V1480" s="11" t="s">
        <v>20</v>
      </c>
      <c r="W1480" s="12">
        <v>1.6</v>
      </c>
      <c r="X1480" s="12">
        <f t="shared" si="280"/>
        <v>1.3</v>
      </c>
      <c r="Y1480" s="13"/>
      <c r="Z1480" s="7">
        <f t="shared" si="282"/>
        <v>0</v>
      </c>
      <c r="AA1480">
        <f t="shared" si="283"/>
        <v>0</v>
      </c>
      <c r="AB1480">
        <f t="shared" si="284"/>
        <v>10</v>
      </c>
      <c r="AC1480">
        <f t="shared" si="285"/>
        <v>10</v>
      </c>
      <c r="AD1480" s="7">
        <f t="shared" si="286"/>
        <v>70</v>
      </c>
      <c r="AE1480" s="7" t="str">
        <f t="shared" si="287"/>
        <v>HT Under 1.5 Goals</v>
      </c>
      <c r="AF1480" s="14"/>
      <c r="AG1480" s="14" t="str">
        <f t="shared" si="288"/>
        <v>HT Over 0.5 Goals</v>
      </c>
      <c r="AH1480" s="14" t="str">
        <f t="shared" si="289"/>
        <v>LOST</v>
      </c>
      <c r="AI1480" s="14"/>
      <c r="AJ1480" s="14" t="str">
        <f t="shared" si="281"/>
        <v>LOST</v>
      </c>
      <c r="AL1480" s="7" t="str">
        <f t="shared" si="290"/>
        <v>…</v>
      </c>
      <c r="AM1480" s="21">
        <f t="shared" si="279"/>
        <v>70.05</v>
      </c>
      <c r="AN1480" s="20"/>
      <c r="AO1480" s="20"/>
      <c r="AP1480" s="20"/>
      <c r="AQ1480" s="20"/>
    </row>
    <row r="1481" spans="3:43">
      <c r="C1481" t="s">
        <v>11</v>
      </c>
      <c r="D1481" s="10" t="s">
        <v>159</v>
      </c>
      <c r="E1481" s="6" t="s">
        <v>186</v>
      </c>
      <c r="F1481" s="10" t="s">
        <v>639</v>
      </c>
      <c r="G1481" s="7" t="s">
        <v>4</v>
      </c>
      <c r="H1481" s="10" t="s">
        <v>161</v>
      </c>
      <c r="I1481" s="7">
        <v>25</v>
      </c>
      <c r="J1481" s="7">
        <v>56</v>
      </c>
      <c r="K1481" s="7">
        <v>19</v>
      </c>
      <c r="L1481" s="7" t="s">
        <v>16</v>
      </c>
      <c r="M1481" s="7">
        <v>1</v>
      </c>
      <c r="N1481" s="7">
        <v>6</v>
      </c>
      <c r="O1481" s="6" t="s">
        <v>75</v>
      </c>
      <c r="P1481" s="6" t="s">
        <v>17</v>
      </c>
      <c r="Q1481" s="7" t="b">
        <v>1</v>
      </c>
      <c r="R1481" s="7" t="b">
        <v>1</v>
      </c>
      <c r="S1481" s="7" t="s">
        <v>19</v>
      </c>
      <c r="T1481" s="7" t="b">
        <v>1</v>
      </c>
      <c r="U1481" s="11">
        <v>15</v>
      </c>
      <c r="V1481" s="11" t="s">
        <v>20</v>
      </c>
      <c r="W1481" s="12">
        <v>1.55</v>
      </c>
      <c r="X1481" s="12">
        <f t="shared" si="280"/>
        <v>1.3</v>
      </c>
      <c r="Y1481" s="13"/>
      <c r="Z1481" s="7">
        <f t="shared" si="282"/>
        <v>10</v>
      </c>
      <c r="AA1481">
        <f t="shared" si="283"/>
        <v>10</v>
      </c>
      <c r="AB1481">
        <f t="shared" si="284"/>
        <v>0</v>
      </c>
      <c r="AC1481">
        <f t="shared" si="285"/>
        <v>10</v>
      </c>
      <c r="AD1481" s="7">
        <f t="shared" si="286"/>
        <v>80</v>
      </c>
      <c r="AE1481" s="7" t="str">
        <f t="shared" si="287"/>
        <v>HT Under 1.5 Goals</v>
      </c>
      <c r="AF1481" s="14"/>
      <c r="AG1481" s="14" t="str">
        <f t="shared" si="288"/>
        <v>HT Over 0.5 Goals</v>
      </c>
      <c r="AH1481" s="14" t="str">
        <f t="shared" si="289"/>
        <v>LOST</v>
      </c>
      <c r="AI1481" s="14"/>
      <c r="AJ1481" s="14" t="str">
        <f t="shared" si="281"/>
        <v>LOST</v>
      </c>
      <c r="AL1481" s="7" t="str">
        <f t="shared" si="290"/>
        <v>Prime</v>
      </c>
      <c r="AM1481" s="21">
        <f t="shared" si="279"/>
        <v>66.5</v>
      </c>
      <c r="AN1481" s="20"/>
      <c r="AO1481" s="20"/>
      <c r="AP1481" s="20"/>
      <c r="AQ1481" s="20"/>
    </row>
    <row r="1482" spans="3:43">
      <c r="C1482" t="s">
        <v>11</v>
      </c>
      <c r="D1482" s="10" t="s">
        <v>964</v>
      </c>
      <c r="E1482" s="6" t="s">
        <v>186</v>
      </c>
      <c r="F1482" s="10" t="s">
        <v>1083</v>
      </c>
      <c r="G1482" s="7" t="s">
        <v>4</v>
      </c>
      <c r="H1482" s="10" t="s">
        <v>1419</v>
      </c>
      <c r="I1482" s="7">
        <v>14</v>
      </c>
      <c r="J1482" s="7">
        <v>48</v>
      </c>
      <c r="K1482" s="7">
        <v>39</v>
      </c>
      <c r="L1482" s="7" t="s">
        <v>16</v>
      </c>
      <c r="M1482" s="7">
        <v>2</v>
      </c>
      <c r="N1482" s="7">
        <v>25</v>
      </c>
      <c r="O1482" s="6" t="s">
        <v>47</v>
      </c>
      <c r="P1482" s="6" t="s">
        <v>33</v>
      </c>
      <c r="Q1482" s="7">
        <v>48</v>
      </c>
      <c r="R1482" s="7" t="b">
        <v>1</v>
      </c>
      <c r="S1482" s="7" t="s">
        <v>19</v>
      </c>
      <c r="T1482" s="7" t="s">
        <v>19</v>
      </c>
      <c r="U1482" s="11">
        <v>67</v>
      </c>
      <c r="V1482" s="11"/>
      <c r="W1482" s="12">
        <v>1.6</v>
      </c>
      <c r="X1482" s="12">
        <f t="shared" si="280"/>
        <v>1.3</v>
      </c>
      <c r="Y1482" s="13"/>
      <c r="Z1482" s="7">
        <f t="shared" si="282"/>
        <v>0</v>
      </c>
      <c r="AA1482">
        <f t="shared" si="283"/>
        <v>0</v>
      </c>
      <c r="AB1482">
        <f t="shared" si="284"/>
        <v>10</v>
      </c>
      <c r="AC1482">
        <f t="shared" si="285"/>
        <v>0</v>
      </c>
      <c r="AD1482" s="7">
        <f t="shared" si="286"/>
        <v>60</v>
      </c>
      <c r="AE1482" s="7" t="str">
        <f t="shared" si="287"/>
        <v>HT Under 1.5 Goals</v>
      </c>
      <c r="AF1482" s="14"/>
      <c r="AG1482" s="14" t="str">
        <f t="shared" si="288"/>
        <v>HT Under 1.5 Goals</v>
      </c>
      <c r="AH1482" s="14" t="str">
        <f t="shared" si="289"/>
        <v>WON</v>
      </c>
      <c r="AI1482" s="14"/>
      <c r="AJ1482" s="14" t="str">
        <f t="shared" si="281"/>
        <v>WON</v>
      </c>
      <c r="AL1482" s="7" t="str">
        <f t="shared" si="290"/>
        <v>…</v>
      </c>
      <c r="AM1482" s="21">
        <f t="shared" si="279"/>
        <v>53.4</v>
      </c>
      <c r="AN1482" s="20"/>
      <c r="AO1482" s="20"/>
      <c r="AP1482" s="20"/>
      <c r="AQ1482" s="20"/>
    </row>
    <row r="1483" spans="3:43">
      <c r="F1483" s="10"/>
      <c r="G1483" s="7"/>
      <c r="H1483" s="10"/>
      <c r="I1483" s="7"/>
      <c r="J1483" s="7"/>
      <c r="K1483" s="7"/>
      <c r="L1483" s="7"/>
      <c r="M1483" s="7"/>
      <c r="N1483" s="7"/>
      <c r="O1483" s="6"/>
      <c r="P1483" s="6"/>
      <c r="Q1483" s="7"/>
      <c r="R1483" s="7"/>
      <c r="S1483" s="7"/>
      <c r="T1483" s="7"/>
      <c r="U1483" s="11"/>
      <c r="V1483" s="11"/>
      <c r="W1483" s="12"/>
      <c r="X1483" s="12">
        <f t="shared" si="280"/>
        <v>1.25</v>
      </c>
      <c r="Y1483" s="13"/>
      <c r="Z1483" s="7">
        <f t="shared" si="282"/>
        <v>0</v>
      </c>
      <c r="AA1483">
        <f t="shared" si="283"/>
        <v>10</v>
      </c>
      <c r="AB1483">
        <f t="shared" si="284"/>
        <v>0</v>
      </c>
      <c r="AC1483">
        <f t="shared" si="285"/>
        <v>0</v>
      </c>
      <c r="AD1483" s="7">
        <f t="shared" si="286"/>
        <v>60</v>
      </c>
      <c r="AE1483" s="7" t="str">
        <f t="shared" si="287"/>
        <v>HT Under 1.5 Goals</v>
      </c>
      <c r="AF1483" s="14"/>
      <c r="AG1483" s="14" t="str">
        <f t="shared" si="288"/>
        <v>HT Over 0.5 Goals</v>
      </c>
      <c r="AH1483" s="14" t="str">
        <f t="shared" si="289"/>
        <v>LOST</v>
      </c>
      <c r="AI1483" s="14"/>
      <c r="AJ1483" s="14" t="str">
        <f t="shared" si="281"/>
        <v>LOST</v>
      </c>
      <c r="AL1483" s="7" t="str">
        <f t="shared" si="290"/>
        <v>…</v>
      </c>
    </row>
    <row r="1484" spans="3:43">
      <c r="C1484" s="2" t="s">
        <v>1426</v>
      </c>
      <c r="F1484" s="10"/>
      <c r="G1484" s="7"/>
      <c r="H1484" s="10"/>
      <c r="I1484" s="7"/>
      <c r="J1484" s="7"/>
      <c r="K1484" s="7"/>
      <c r="L1484" s="7"/>
      <c r="M1484" s="7"/>
      <c r="N1484" s="7"/>
      <c r="O1484" s="6"/>
      <c r="P1484" s="6"/>
      <c r="Q1484" s="7"/>
      <c r="R1484" s="7"/>
      <c r="S1484" s="7"/>
      <c r="T1484" s="7"/>
      <c r="U1484" s="11"/>
      <c r="V1484" s="11"/>
      <c r="W1484" s="12"/>
      <c r="X1484" s="12">
        <f t="shared" si="280"/>
        <v>1.25</v>
      </c>
      <c r="Y1484" s="13"/>
      <c r="Z1484" s="7">
        <f t="shared" si="282"/>
        <v>0</v>
      </c>
      <c r="AA1484">
        <f t="shared" si="283"/>
        <v>10</v>
      </c>
      <c r="AB1484">
        <f t="shared" si="284"/>
        <v>0</v>
      </c>
      <c r="AC1484">
        <f t="shared" si="285"/>
        <v>0</v>
      </c>
      <c r="AD1484" s="7">
        <f t="shared" si="286"/>
        <v>60</v>
      </c>
      <c r="AE1484" s="7" t="str">
        <f t="shared" si="287"/>
        <v>HT Under 1.5 Goals</v>
      </c>
      <c r="AF1484" s="14"/>
      <c r="AG1484" s="14" t="str">
        <f t="shared" si="288"/>
        <v>HT Over 0.5 Goals</v>
      </c>
      <c r="AH1484" s="14" t="str">
        <f t="shared" si="289"/>
        <v>LOST</v>
      </c>
      <c r="AI1484" s="14"/>
      <c r="AJ1484" s="14" t="str">
        <f t="shared" si="281"/>
        <v>LOST</v>
      </c>
      <c r="AL1484" s="7" t="str">
        <f t="shared" si="290"/>
        <v>…</v>
      </c>
    </row>
    <row r="1485" spans="3:43">
      <c r="D1485" s="10" t="s">
        <v>285</v>
      </c>
      <c r="E1485" s="6" t="s">
        <v>108</v>
      </c>
      <c r="F1485" s="10" t="s">
        <v>762</v>
      </c>
      <c r="G1485" s="7" t="s">
        <v>4</v>
      </c>
      <c r="H1485" s="10" t="s">
        <v>408</v>
      </c>
      <c r="I1485" s="7">
        <v>20</v>
      </c>
      <c r="J1485" s="7">
        <v>44</v>
      </c>
      <c r="K1485" s="7">
        <v>36</v>
      </c>
      <c r="L1485" s="7" t="s">
        <v>16</v>
      </c>
      <c r="M1485" s="7">
        <v>2</v>
      </c>
      <c r="N1485" s="7">
        <v>16</v>
      </c>
      <c r="O1485" s="6" t="s">
        <v>24</v>
      </c>
      <c r="P1485" s="6" t="s">
        <v>69</v>
      </c>
      <c r="Q1485" s="7">
        <v>44</v>
      </c>
      <c r="R1485" s="7" t="b">
        <v>1</v>
      </c>
      <c r="S1485" s="7" t="s">
        <v>19</v>
      </c>
      <c r="T1485" s="7" t="s">
        <v>19</v>
      </c>
      <c r="U1485" s="11">
        <v>43</v>
      </c>
      <c r="V1485" s="11" t="s">
        <v>48</v>
      </c>
      <c r="W1485" s="12">
        <v>1.6</v>
      </c>
      <c r="X1485" s="12">
        <f t="shared" si="280"/>
        <v>1.3</v>
      </c>
      <c r="Y1485" s="13"/>
      <c r="Z1485" s="7">
        <f t="shared" si="282"/>
        <v>0</v>
      </c>
      <c r="AA1485">
        <f t="shared" si="283"/>
        <v>0</v>
      </c>
      <c r="AB1485">
        <f t="shared" si="284"/>
        <v>0</v>
      </c>
      <c r="AC1485">
        <f t="shared" si="285"/>
        <v>0</v>
      </c>
      <c r="AD1485" s="7">
        <f t="shared" si="286"/>
        <v>50</v>
      </c>
      <c r="AE1485" s="7" t="str">
        <f t="shared" si="287"/>
        <v>HT Over 0.5 Goals</v>
      </c>
      <c r="AF1485" s="14"/>
      <c r="AG1485" s="14" t="str">
        <f t="shared" si="288"/>
        <v>HT Under 1.5 Goals</v>
      </c>
      <c r="AH1485" s="14" t="str">
        <f t="shared" si="289"/>
        <v>LOST</v>
      </c>
      <c r="AI1485" s="14"/>
      <c r="AJ1485" s="14" t="str">
        <f t="shared" si="281"/>
        <v>LOST</v>
      </c>
      <c r="AL1485" s="7" t="str">
        <f t="shared" si="290"/>
        <v>…</v>
      </c>
    </row>
    <row r="1486" spans="3:43">
      <c r="D1486" s="10" t="s">
        <v>1422</v>
      </c>
      <c r="E1486" s="6" t="s">
        <v>240</v>
      </c>
      <c r="F1486" s="10" t="s">
        <v>1423</v>
      </c>
      <c r="G1486" s="7" t="s">
        <v>4</v>
      </c>
      <c r="H1486" s="10" t="s">
        <v>1424</v>
      </c>
      <c r="I1486" s="7">
        <v>10</v>
      </c>
      <c r="J1486" s="7">
        <v>51</v>
      </c>
      <c r="K1486" s="7">
        <v>39</v>
      </c>
      <c r="L1486" s="7" t="s">
        <v>16</v>
      </c>
      <c r="M1486" s="7" t="s">
        <v>16</v>
      </c>
      <c r="N1486" s="7">
        <v>29</v>
      </c>
      <c r="O1486" s="6" t="s">
        <v>47</v>
      </c>
      <c r="P1486" s="6" t="s">
        <v>75</v>
      </c>
      <c r="Q1486" s="7">
        <v>51</v>
      </c>
      <c r="R1486" s="7" t="b">
        <v>1</v>
      </c>
      <c r="S1486" s="7" t="b">
        <v>1</v>
      </c>
      <c r="T1486" s="7" t="s">
        <v>19</v>
      </c>
      <c r="U1486" s="11">
        <v>50</v>
      </c>
      <c r="V1486" s="11" t="s">
        <v>48</v>
      </c>
      <c r="W1486" s="12">
        <v>1.7</v>
      </c>
      <c r="X1486" s="12">
        <f t="shared" si="280"/>
        <v>1.35</v>
      </c>
      <c r="Y1486" s="13"/>
      <c r="Z1486" s="7">
        <f t="shared" si="282"/>
        <v>0</v>
      </c>
      <c r="AA1486">
        <f t="shared" si="283"/>
        <v>0</v>
      </c>
      <c r="AB1486">
        <f t="shared" si="284"/>
        <v>5</v>
      </c>
      <c r="AC1486">
        <f t="shared" si="285"/>
        <v>0</v>
      </c>
      <c r="AD1486" s="7">
        <f t="shared" si="286"/>
        <v>55</v>
      </c>
      <c r="AE1486" s="7" t="str">
        <f t="shared" si="287"/>
        <v>HT Over 0.5 Goals</v>
      </c>
      <c r="AF1486" s="14"/>
      <c r="AG1486" s="14" t="str">
        <f t="shared" si="288"/>
        <v>HT Under 1.5 Goals</v>
      </c>
      <c r="AH1486" s="14" t="str">
        <f t="shared" si="289"/>
        <v>WON</v>
      </c>
      <c r="AI1486" s="14"/>
      <c r="AJ1486" s="14" t="str">
        <f t="shared" si="281"/>
        <v>WON</v>
      </c>
      <c r="AL1486" s="7" t="str">
        <f t="shared" si="290"/>
        <v>…</v>
      </c>
    </row>
    <row r="1487" spans="3:43">
      <c r="C1487" t="s">
        <v>11</v>
      </c>
      <c r="D1487" s="10" t="s">
        <v>363</v>
      </c>
      <c r="E1487" s="6" t="s">
        <v>1068</v>
      </c>
      <c r="F1487" s="10" t="s">
        <v>1245</v>
      </c>
      <c r="G1487" s="7" t="s">
        <v>4</v>
      </c>
      <c r="H1487" s="10" t="s">
        <v>1066</v>
      </c>
      <c r="I1487" s="7">
        <v>16</v>
      </c>
      <c r="J1487" s="7">
        <v>48</v>
      </c>
      <c r="K1487" s="7">
        <v>37</v>
      </c>
      <c r="L1487" s="7" t="s">
        <v>16</v>
      </c>
      <c r="M1487" s="7" t="s">
        <v>16</v>
      </c>
      <c r="N1487" s="7">
        <v>21</v>
      </c>
      <c r="O1487" s="6" t="s">
        <v>47</v>
      </c>
      <c r="P1487" s="6" t="s">
        <v>75</v>
      </c>
      <c r="Q1487" s="7">
        <v>48</v>
      </c>
      <c r="R1487" s="7" t="b">
        <v>1</v>
      </c>
      <c r="S1487" s="7" t="b">
        <v>1</v>
      </c>
      <c r="T1487" s="7" t="s">
        <v>19</v>
      </c>
      <c r="U1487" s="11">
        <v>67</v>
      </c>
      <c r="V1487" s="11" t="s">
        <v>20</v>
      </c>
      <c r="W1487" s="12">
        <v>1.5</v>
      </c>
      <c r="X1487" s="12">
        <f t="shared" si="280"/>
        <v>1.3</v>
      </c>
      <c r="Y1487" s="13"/>
      <c r="Z1487" s="7">
        <f t="shared" si="282"/>
        <v>0</v>
      </c>
      <c r="AA1487">
        <f t="shared" si="283"/>
        <v>0</v>
      </c>
      <c r="AB1487">
        <f t="shared" si="284"/>
        <v>10</v>
      </c>
      <c r="AC1487">
        <f t="shared" si="285"/>
        <v>10</v>
      </c>
      <c r="AD1487" s="7">
        <f t="shared" si="286"/>
        <v>70</v>
      </c>
      <c r="AE1487" s="7" t="str">
        <f t="shared" si="287"/>
        <v>HT Under 1.5 Goals</v>
      </c>
      <c r="AF1487" s="14"/>
      <c r="AG1487" s="14" t="str">
        <f t="shared" si="288"/>
        <v>HT Under 1.5 Goals</v>
      </c>
      <c r="AH1487" s="14" t="str">
        <f t="shared" si="289"/>
        <v>WON</v>
      </c>
      <c r="AI1487" s="14"/>
      <c r="AJ1487" s="14" t="str">
        <f t="shared" si="281"/>
        <v>WON</v>
      </c>
      <c r="AL1487" s="7" t="str">
        <f t="shared" si="290"/>
        <v>…</v>
      </c>
    </row>
    <row r="1488" spans="3:43">
      <c r="C1488" t="s">
        <v>11</v>
      </c>
      <c r="D1488" s="10" t="s">
        <v>347</v>
      </c>
      <c r="E1488" s="6" t="s">
        <v>135</v>
      </c>
      <c r="F1488" s="10" t="s">
        <v>358</v>
      </c>
      <c r="G1488" s="7" t="s">
        <v>4</v>
      </c>
      <c r="H1488" s="10" t="s">
        <v>355</v>
      </c>
      <c r="I1488" s="7">
        <v>22</v>
      </c>
      <c r="J1488" s="7">
        <v>60</v>
      </c>
      <c r="K1488" s="7">
        <v>19</v>
      </c>
      <c r="L1488" s="7" t="s">
        <v>16</v>
      </c>
      <c r="M1488" s="7">
        <v>1</v>
      </c>
      <c r="N1488" s="7">
        <v>3</v>
      </c>
      <c r="O1488" s="6" t="s">
        <v>47</v>
      </c>
      <c r="P1488" s="6" t="s">
        <v>297</v>
      </c>
      <c r="Q1488" s="7" t="b">
        <v>1</v>
      </c>
      <c r="R1488" s="7" t="b">
        <v>1</v>
      </c>
      <c r="S1488" s="7" t="s">
        <v>19</v>
      </c>
      <c r="T1488" s="7" t="b">
        <v>1</v>
      </c>
      <c r="U1488" s="11">
        <v>66</v>
      </c>
      <c r="V1488" s="11" t="s">
        <v>48</v>
      </c>
      <c r="W1488" s="12">
        <v>1.55</v>
      </c>
      <c r="X1488" s="12">
        <f t="shared" si="280"/>
        <v>1.3</v>
      </c>
      <c r="Y1488" s="13"/>
      <c r="Z1488" s="7">
        <f t="shared" si="282"/>
        <v>10</v>
      </c>
      <c r="AA1488">
        <f t="shared" si="283"/>
        <v>10</v>
      </c>
      <c r="AB1488">
        <f t="shared" si="284"/>
        <v>10</v>
      </c>
      <c r="AC1488">
        <f t="shared" si="285"/>
        <v>0</v>
      </c>
      <c r="AD1488" s="7">
        <f t="shared" si="286"/>
        <v>80</v>
      </c>
      <c r="AE1488" s="7" t="str">
        <f t="shared" si="287"/>
        <v>HT Under 1.5 Goals</v>
      </c>
      <c r="AF1488" s="14"/>
      <c r="AG1488" s="14" t="str">
        <f t="shared" si="288"/>
        <v>HT Under 1.5 Goals</v>
      </c>
      <c r="AH1488" s="14" t="str">
        <f t="shared" si="289"/>
        <v>WON</v>
      </c>
      <c r="AI1488" s="14"/>
      <c r="AJ1488" s="14" t="str">
        <f t="shared" si="281"/>
        <v>WON</v>
      </c>
      <c r="AL1488" s="7" t="str">
        <f t="shared" si="290"/>
        <v>Prime</v>
      </c>
    </row>
    <row r="1489" spans="3:38">
      <c r="D1489" s="10" t="s">
        <v>239</v>
      </c>
      <c r="E1489" s="6" t="s">
        <v>152</v>
      </c>
      <c r="F1489" s="10" t="s">
        <v>241</v>
      </c>
      <c r="G1489" s="7" t="s">
        <v>4</v>
      </c>
      <c r="H1489" s="10" t="s">
        <v>763</v>
      </c>
      <c r="I1489" s="7">
        <v>11</v>
      </c>
      <c r="J1489" s="7">
        <v>48</v>
      </c>
      <c r="K1489" s="7">
        <v>41</v>
      </c>
      <c r="L1489" s="7" t="s">
        <v>16</v>
      </c>
      <c r="M1489" s="7">
        <v>2</v>
      </c>
      <c r="N1489" s="7">
        <v>30</v>
      </c>
      <c r="O1489" s="6" t="s">
        <v>24</v>
      </c>
      <c r="P1489" s="6" t="s">
        <v>69</v>
      </c>
      <c r="Q1489" s="7">
        <v>48</v>
      </c>
      <c r="R1489" s="7" t="b">
        <v>1</v>
      </c>
      <c r="S1489" s="7" t="s">
        <v>19</v>
      </c>
      <c r="T1489" s="7" t="s">
        <v>19</v>
      </c>
      <c r="U1489" s="11">
        <v>50</v>
      </c>
      <c r="V1489" s="11" t="s">
        <v>48</v>
      </c>
      <c r="W1489" s="12">
        <v>1.7</v>
      </c>
      <c r="X1489" s="12">
        <f t="shared" si="280"/>
        <v>1.35</v>
      </c>
      <c r="Y1489" s="13"/>
      <c r="Z1489" s="7">
        <f t="shared" si="282"/>
        <v>0</v>
      </c>
      <c r="AA1489">
        <f t="shared" si="283"/>
        <v>0</v>
      </c>
      <c r="AB1489">
        <f t="shared" si="284"/>
        <v>5</v>
      </c>
      <c r="AC1489">
        <f t="shared" si="285"/>
        <v>0</v>
      </c>
      <c r="AD1489" s="7">
        <f t="shared" si="286"/>
        <v>55</v>
      </c>
      <c r="AE1489" s="7" t="str">
        <f t="shared" si="287"/>
        <v>HT Over 0.5 Goals</v>
      </c>
      <c r="AF1489" s="14"/>
      <c r="AG1489" s="14" t="str">
        <f t="shared" si="288"/>
        <v>HT Under 1.5 Goals</v>
      </c>
      <c r="AH1489" s="14" t="str">
        <f t="shared" si="289"/>
        <v>LOST</v>
      </c>
      <c r="AI1489" s="14"/>
      <c r="AJ1489" s="14" t="str">
        <f t="shared" si="281"/>
        <v>LOST</v>
      </c>
      <c r="AL1489" s="7" t="str">
        <f t="shared" si="290"/>
        <v>…</v>
      </c>
    </row>
    <row r="1490" spans="3:38">
      <c r="C1490" t="s">
        <v>11</v>
      </c>
      <c r="D1490" s="10" t="s">
        <v>363</v>
      </c>
      <c r="E1490" s="6" t="s">
        <v>250</v>
      </c>
      <c r="F1490" s="10" t="s">
        <v>413</v>
      </c>
      <c r="G1490" s="7" t="s">
        <v>4</v>
      </c>
      <c r="H1490" s="10" t="s">
        <v>376</v>
      </c>
      <c r="I1490" s="7">
        <v>15</v>
      </c>
      <c r="J1490" s="7">
        <v>66</v>
      </c>
      <c r="K1490" s="7">
        <v>18</v>
      </c>
      <c r="L1490" s="7" t="s">
        <v>16</v>
      </c>
      <c r="M1490" s="7">
        <v>2</v>
      </c>
      <c r="N1490" s="7">
        <v>3</v>
      </c>
      <c r="O1490" s="6" t="s">
        <v>24</v>
      </c>
      <c r="P1490" s="6" t="s">
        <v>61</v>
      </c>
      <c r="Q1490" s="7" t="b">
        <v>1</v>
      </c>
      <c r="R1490" s="7" t="b">
        <v>1</v>
      </c>
      <c r="S1490" s="7" t="s">
        <v>19</v>
      </c>
      <c r="T1490" s="7" t="b">
        <v>1</v>
      </c>
      <c r="U1490" s="11">
        <v>61</v>
      </c>
      <c r="V1490" s="11" t="s">
        <v>20</v>
      </c>
      <c r="W1490" s="12">
        <v>1.4</v>
      </c>
      <c r="X1490" s="12">
        <f t="shared" si="280"/>
        <v>1.25</v>
      </c>
      <c r="Y1490" s="13"/>
      <c r="Z1490" s="7">
        <f t="shared" si="282"/>
        <v>10</v>
      </c>
      <c r="AA1490">
        <f t="shared" si="283"/>
        <v>10</v>
      </c>
      <c r="AB1490">
        <f t="shared" si="284"/>
        <v>10</v>
      </c>
      <c r="AC1490">
        <f t="shared" si="285"/>
        <v>10</v>
      </c>
      <c r="AD1490" s="7">
        <f t="shared" si="286"/>
        <v>90</v>
      </c>
      <c r="AE1490" s="7" t="str">
        <f t="shared" si="287"/>
        <v>HT Under 1.5 Goals</v>
      </c>
      <c r="AF1490" s="14"/>
      <c r="AG1490" s="14" t="str">
        <f t="shared" si="288"/>
        <v>HT Under 1.5 Goals</v>
      </c>
      <c r="AH1490" s="14" t="str">
        <f t="shared" si="289"/>
        <v>WON</v>
      </c>
      <c r="AI1490" s="14"/>
      <c r="AJ1490" s="14" t="str">
        <f t="shared" si="281"/>
        <v>WON</v>
      </c>
      <c r="AL1490" s="7" t="str">
        <f t="shared" si="290"/>
        <v>Prime</v>
      </c>
    </row>
    <row r="1491" spans="3:38">
      <c r="C1491" t="s">
        <v>11</v>
      </c>
      <c r="D1491" s="10" t="s">
        <v>121</v>
      </c>
      <c r="E1491" s="6" t="s">
        <v>250</v>
      </c>
      <c r="F1491" s="10" t="s">
        <v>251</v>
      </c>
      <c r="G1491" s="7" t="s">
        <v>4</v>
      </c>
      <c r="H1491" s="10" t="s">
        <v>820</v>
      </c>
      <c r="I1491" s="7">
        <v>31</v>
      </c>
      <c r="J1491" s="7">
        <v>43</v>
      </c>
      <c r="K1491" s="7">
        <v>26</v>
      </c>
      <c r="L1491" s="7" t="s">
        <v>16</v>
      </c>
      <c r="M1491" s="7" t="s">
        <v>16</v>
      </c>
      <c r="N1491" s="7">
        <v>5</v>
      </c>
      <c r="O1491" s="6" t="s">
        <v>24</v>
      </c>
      <c r="P1491" s="6" t="s">
        <v>24</v>
      </c>
      <c r="Q1491" s="7">
        <v>43</v>
      </c>
      <c r="R1491" s="7" t="b">
        <v>1</v>
      </c>
      <c r="S1491" s="7" t="b">
        <v>1</v>
      </c>
      <c r="T1491" s="7" t="b">
        <v>1</v>
      </c>
      <c r="U1491" s="11">
        <v>59</v>
      </c>
      <c r="V1491" s="11"/>
      <c r="W1491" s="12">
        <v>1.5</v>
      </c>
      <c r="X1491" s="12">
        <f t="shared" si="280"/>
        <v>1.3</v>
      </c>
      <c r="Y1491" s="13"/>
      <c r="Z1491" s="7">
        <f t="shared" si="282"/>
        <v>0</v>
      </c>
      <c r="AA1491">
        <f t="shared" si="283"/>
        <v>10</v>
      </c>
      <c r="AB1491">
        <f t="shared" si="284"/>
        <v>5</v>
      </c>
      <c r="AC1491">
        <f t="shared" si="285"/>
        <v>0</v>
      </c>
      <c r="AD1491" s="7">
        <f t="shared" si="286"/>
        <v>65</v>
      </c>
      <c r="AE1491" s="7" t="str">
        <f t="shared" si="287"/>
        <v>HT Under 1.5 Goals</v>
      </c>
      <c r="AF1491" s="14"/>
      <c r="AG1491" s="14" t="str">
        <f t="shared" si="288"/>
        <v>HT Under 1.5 Goals</v>
      </c>
      <c r="AH1491" s="14" t="str">
        <f t="shared" si="289"/>
        <v>WON</v>
      </c>
      <c r="AI1491" s="14"/>
      <c r="AJ1491" s="14" t="str">
        <f t="shared" si="281"/>
        <v>WON</v>
      </c>
      <c r="AL1491" s="7" t="str">
        <f t="shared" si="290"/>
        <v>…</v>
      </c>
    </row>
    <row r="1492" spans="3:38">
      <c r="C1492" t="s">
        <v>11</v>
      </c>
      <c r="D1492" s="10" t="s">
        <v>322</v>
      </c>
      <c r="E1492" s="6" t="s">
        <v>164</v>
      </c>
      <c r="F1492" s="10" t="s">
        <v>323</v>
      </c>
      <c r="G1492" s="7" t="s">
        <v>4</v>
      </c>
      <c r="H1492" s="10" t="s">
        <v>1425</v>
      </c>
      <c r="I1492" s="7">
        <v>21</v>
      </c>
      <c r="J1492" s="7">
        <v>50</v>
      </c>
      <c r="K1492" s="7">
        <v>29</v>
      </c>
      <c r="L1492" s="7" t="s">
        <v>16</v>
      </c>
      <c r="M1492" s="7">
        <v>2</v>
      </c>
      <c r="N1492" s="7">
        <v>8</v>
      </c>
      <c r="O1492" s="6" t="s">
        <v>120</v>
      </c>
      <c r="P1492" s="6" t="s">
        <v>61</v>
      </c>
      <c r="Q1492" s="7">
        <v>50</v>
      </c>
      <c r="R1492" s="7" t="b">
        <v>1</v>
      </c>
      <c r="S1492" s="7" t="s">
        <v>19</v>
      </c>
      <c r="T1492" s="7" t="s">
        <v>19</v>
      </c>
      <c r="U1492" s="11">
        <v>44</v>
      </c>
      <c r="V1492" s="11" t="s">
        <v>48</v>
      </c>
      <c r="W1492" s="12">
        <v>1.7</v>
      </c>
      <c r="X1492" s="12">
        <f t="shared" si="280"/>
        <v>1.35</v>
      </c>
      <c r="Y1492" s="13"/>
      <c r="Z1492" s="7">
        <f t="shared" si="282"/>
        <v>0</v>
      </c>
      <c r="AA1492">
        <f t="shared" si="283"/>
        <v>5</v>
      </c>
      <c r="AB1492">
        <f t="shared" si="284"/>
        <v>0</v>
      </c>
      <c r="AC1492">
        <f t="shared" si="285"/>
        <v>0</v>
      </c>
      <c r="AD1492" s="7">
        <f t="shared" si="286"/>
        <v>55</v>
      </c>
      <c r="AE1492" s="7" t="str">
        <f t="shared" si="287"/>
        <v>HT Over 0.5 Goals</v>
      </c>
      <c r="AF1492" s="14"/>
      <c r="AG1492" s="14" t="str">
        <f t="shared" si="288"/>
        <v>HT Under 1.5 Goals</v>
      </c>
      <c r="AH1492" s="14" t="str">
        <f t="shared" si="289"/>
        <v>WON</v>
      </c>
      <c r="AI1492" s="14"/>
      <c r="AJ1492" s="14" t="str">
        <f t="shared" si="281"/>
        <v>WON</v>
      </c>
      <c r="AL1492" s="7" t="str">
        <f t="shared" si="290"/>
        <v>…</v>
      </c>
    </row>
    <row r="1493" spans="3:38">
      <c r="D1493" s="10" t="s">
        <v>438</v>
      </c>
      <c r="E1493" s="6" t="s">
        <v>874</v>
      </c>
      <c r="F1493" s="10" t="s">
        <v>1027</v>
      </c>
      <c r="G1493" s="7" t="s">
        <v>4</v>
      </c>
      <c r="H1493" s="10" t="s">
        <v>1282</v>
      </c>
      <c r="I1493" s="7">
        <v>37</v>
      </c>
      <c r="J1493" s="7">
        <v>46</v>
      </c>
      <c r="K1493" s="7">
        <v>17</v>
      </c>
      <c r="L1493" s="7" t="s">
        <v>16</v>
      </c>
      <c r="M1493" s="7">
        <v>1</v>
      </c>
      <c r="N1493" s="7">
        <v>20</v>
      </c>
      <c r="O1493" s="6" t="s">
        <v>47</v>
      </c>
      <c r="P1493" s="6" t="s">
        <v>75</v>
      </c>
      <c r="Q1493" s="7">
        <v>46</v>
      </c>
      <c r="R1493" s="7" t="b">
        <v>1</v>
      </c>
      <c r="S1493" s="7" t="s">
        <v>19</v>
      </c>
      <c r="T1493" s="7" t="s">
        <v>19</v>
      </c>
      <c r="U1493" s="11">
        <v>42</v>
      </c>
      <c r="V1493" s="11"/>
      <c r="W1493" s="12">
        <v>1.55</v>
      </c>
      <c r="X1493" s="12">
        <f t="shared" si="280"/>
        <v>1.3</v>
      </c>
      <c r="Y1493" s="13"/>
      <c r="Z1493" s="7">
        <f t="shared" si="282"/>
        <v>0</v>
      </c>
      <c r="AA1493">
        <f t="shared" si="283"/>
        <v>0</v>
      </c>
      <c r="AB1493">
        <f t="shared" si="284"/>
        <v>0</v>
      </c>
      <c r="AC1493">
        <f t="shared" si="285"/>
        <v>0</v>
      </c>
      <c r="AD1493" s="7">
        <f t="shared" si="286"/>
        <v>50</v>
      </c>
      <c r="AE1493" s="7" t="str">
        <f t="shared" si="287"/>
        <v>HT Over 0.5 Goals</v>
      </c>
      <c r="AF1493" s="14"/>
      <c r="AG1493" s="14" t="str">
        <f t="shared" si="288"/>
        <v>HT Under 1.5 Goals</v>
      </c>
      <c r="AH1493" s="14" t="str">
        <f t="shared" si="289"/>
        <v>WON</v>
      </c>
      <c r="AI1493" s="14"/>
      <c r="AJ1493" s="14" t="str">
        <f t="shared" si="281"/>
        <v>WON</v>
      </c>
      <c r="AL1493" s="7" t="str">
        <f t="shared" si="290"/>
        <v>…</v>
      </c>
    </row>
    <row r="1494" spans="3:38">
      <c r="D1494" s="10" t="s">
        <v>438</v>
      </c>
      <c r="E1494" s="6" t="s">
        <v>874</v>
      </c>
      <c r="F1494" s="10" t="s">
        <v>868</v>
      </c>
      <c r="G1494" s="7" t="s">
        <v>4</v>
      </c>
      <c r="H1494" s="10" t="s">
        <v>440</v>
      </c>
      <c r="I1494" s="7">
        <v>15</v>
      </c>
      <c r="J1494" s="7">
        <v>43</v>
      </c>
      <c r="K1494" s="7">
        <v>42</v>
      </c>
      <c r="L1494" s="7" t="s">
        <v>16</v>
      </c>
      <c r="M1494" s="7">
        <v>2</v>
      </c>
      <c r="N1494" s="7">
        <v>27</v>
      </c>
      <c r="O1494" s="6" t="s">
        <v>24</v>
      </c>
      <c r="P1494" s="6" t="s">
        <v>61</v>
      </c>
      <c r="Q1494" s="7">
        <v>43</v>
      </c>
      <c r="R1494" s="7" t="b">
        <v>1</v>
      </c>
      <c r="S1494" s="7" t="s">
        <v>19</v>
      </c>
      <c r="T1494" s="7" t="s">
        <v>19</v>
      </c>
      <c r="U1494" s="11">
        <v>54</v>
      </c>
      <c r="V1494" s="11"/>
      <c r="W1494" s="12">
        <v>1.65</v>
      </c>
      <c r="X1494" s="12">
        <f t="shared" si="280"/>
        <v>1.35</v>
      </c>
      <c r="Y1494" s="13"/>
      <c r="Z1494" s="7">
        <f t="shared" si="282"/>
        <v>0</v>
      </c>
      <c r="AA1494">
        <f t="shared" si="283"/>
        <v>0</v>
      </c>
      <c r="AB1494">
        <f t="shared" si="284"/>
        <v>5</v>
      </c>
      <c r="AC1494">
        <f t="shared" si="285"/>
        <v>0</v>
      </c>
      <c r="AD1494" s="7">
        <f t="shared" si="286"/>
        <v>55</v>
      </c>
      <c r="AE1494" s="7" t="str">
        <f t="shared" si="287"/>
        <v>HT Over 0.5 Goals</v>
      </c>
      <c r="AF1494" s="14"/>
      <c r="AG1494" s="14" t="str">
        <f t="shared" si="288"/>
        <v>HT Under 1.5 Goals</v>
      </c>
      <c r="AH1494" s="14" t="str">
        <f t="shared" si="289"/>
        <v>LOST</v>
      </c>
      <c r="AI1494" s="14"/>
      <c r="AJ1494" s="14" t="str">
        <f t="shared" si="281"/>
        <v>LOST</v>
      </c>
      <c r="AL1494" s="7" t="str">
        <f t="shared" si="290"/>
        <v>…</v>
      </c>
    </row>
    <row r="1495" spans="3:38">
      <c r="C1495" t="s">
        <v>11</v>
      </c>
      <c r="D1495" s="10" t="s">
        <v>189</v>
      </c>
      <c r="E1495" s="6" t="s">
        <v>176</v>
      </c>
      <c r="F1495" s="10" t="s">
        <v>1145</v>
      </c>
      <c r="G1495" s="7" t="s">
        <v>4</v>
      </c>
      <c r="H1495" s="10" t="s">
        <v>967</v>
      </c>
      <c r="I1495" s="7">
        <v>30</v>
      </c>
      <c r="J1495" s="7">
        <v>53</v>
      </c>
      <c r="K1495" s="7">
        <v>17</v>
      </c>
      <c r="L1495" s="7" t="s">
        <v>16</v>
      </c>
      <c r="M1495" s="7" t="s">
        <v>16</v>
      </c>
      <c r="N1495" s="7">
        <v>13</v>
      </c>
      <c r="O1495" s="6" t="s">
        <v>24</v>
      </c>
      <c r="P1495" s="6" t="s">
        <v>47</v>
      </c>
      <c r="Q1495" s="7" t="b">
        <v>1</v>
      </c>
      <c r="R1495" s="7" t="b">
        <v>1</v>
      </c>
      <c r="S1495" s="7" t="b">
        <v>1</v>
      </c>
      <c r="T1495" s="7" t="s">
        <v>19</v>
      </c>
      <c r="U1495" s="11">
        <v>64</v>
      </c>
      <c r="V1495" s="11"/>
      <c r="W1495" s="12">
        <v>1.65</v>
      </c>
      <c r="X1495" s="12">
        <f t="shared" si="280"/>
        <v>1.35</v>
      </c>
      <c r="Y1495" s="13"/>
      <c r="Z1495" s="7">
        <f t="shared" si="282"/>
        <v>10</v>
      </c>
      <c r="AA1495">
        <f t="shared" si="283"/>
        <v>5</v>
      </c>
      <c r="AB1495">
        <f t="shared" si="284"/>
        <v>10</v>
      </c>
      <c r="AC1495">
        <f t="shared" si="285"/>
        <v>0</v>
      </c>
      <c r="AD1495" s="7">
        <f t="shared" si="286"/>
        <v>75</v>
      </c>
      <c r="AE1495" s="7" t="str">
        <f t="shared" si="287"/>
        <v>HT Under 1.5 Goals</v>
      </c>
      <c r="AF1495" s="14"/>
      <c r="AG1495" s="14" t="str">
        <f t="shared" si="288"/>
        <v>HT Under 1.5 Goals</v>
      </c>
      <c r="AH1495" s="14" t="str">
        <f t="shared" si="289"/>
        <v>WON</v>
      </c>
      <c r="AI1495" s="14"/>
      <c r="AJ1495" s="14" t="str">
        <f t="shared" si="281"/>
        <v>WON</v>
      </c>
      <c r="AL1495" s="7" t="str">
        <f t="shared" si="290"/>
        <v>…</v>
      </c>
    </row>
    <row r="1496" spans="3:38">
      <c r="C1496" t="s">
        <v>11</v>
      </c>
      <c r="D1496" s="10" t="s">
        <v>97</v>
      </c>
      <c r="E1496" s="6" t="s">
        <v>176</v>
      </c>
      <c r="F1496" s="10" t="s">
        <v>674</v>
      </c>
      <c r="G1496" s="7" t="s">
        <v>4</v>
      </c>
      <c r="H1496" s="10" t="s">
        <v>582</v>
      </c>
      <c r="I1496" s="7">
        <v>22</v>
      </c>
      <c r="J1496" s="7">
        <v>45</v>
      </c>
      <c r="K1496" s="7">
        <v>34</v>
      </c>
      <c r="L1496" s="7" t="s">
        <v>16</v>
      </c>
      <c r="M1496" s="7">
        <v>2</v>
      </c>
      <c r="N1496" s="7">
        <v>12</v>
      </c>
      <c r="O1496" s="6" t="s">
        <v>61</v>
      </c>
      <c r="P1496" s="6" t="s">
        <v>61</v>
      </c>
      <c r="Q1496" s="7">
        <v>45</v>
      </c>
      <c r="R1496" s="7" t="b">
        <v>1</v>
      </c>
      <c r="S1496" s="7" t="s">
        <v>19</v>
      </c>
      <c r="T1496" s="7" t="s">
        <v>19</v>
      </c>
      <c r="U1496" s="11">
        <v>37</v>
      </c>
      <c r="V1496" s="11" t="s">
        <v>48</v>
      </c>
      <c r="W1496" s="12">
        <v>1.6</v>
      </c>
      <c r="X1496" s="12">
        <f t="shared" si="280"/>
        <v>1.3</v>
      </c>
      <c r="Y1496" s="13"/>
      <c r="Z1496" s="7">
        <f t="shared" si="282"/>
        <v>0</v>
      </c>
      <c r="AA1496">
        <f t="shared" si="283"/>
        <v>5</v>
      </c>
      <c r="AB1496">
        <f t="shared" si="284"/>
        <v>0</v>
      </c>
      <c r="AC1496">
        <f t="shared" si="285"/>
        <v>0</v>
      </c>
      <c r="AD1496" s="7">
        <f t="shared" si="286"/>
        <v>55</v>
      </c>
      <c r="AE1496" s="7" t="str">
        <f t="shared" si="287"/>
        <v>HT Over 0.5 Goals</v>
      </c>
      <c r="AF1496" s="14"/>
      <c r="AG1496" s="14" t="str">
        <f t="shared" si="288"/>
        <v>HT Over 0.5 Goals</v>
      </c>
      <c r="AH1496" s="14" t="str">
        <f t="shared" si="289"/>
        <v>WON</v>
      </c>
      <c r="AI1496" s="14"/>
      <c r="AJ1496" s="14" t="str">
        <f t="shared" si="281"/>
        <v>WON</v>
      </c>
      <c r="AL1496" s="7" t="str">
        <f t="shared" si="290"/>
        <v>…</v>
      </c>
    </row>
    <row r="1497" spans="3:38">
      <c r="F1497" s="10"/>
      <c r="G1497" s="7"/>
      <c r="H1497" s="10"/>
      <c r="I1497" s="7"/>
      <c r="J1497" s="7"/>
      <c r="K1497" s="7"/>
      <c r="L1497" s="7"/>
      <c r="M1497" s="7"/>
      <c r="N1497" s="7"/>
      <c r="O1497" s="6"/>
      <c r="P1497" s="6"/>
      <c r="Q1497" s="7"/>
      <c r="R1497" s="7"/>
      <c r="S1497" s="7"/>
      <c r="T1497" s="7"/>
      <c r="U1497" s="11"/>
      <c r="V1497" s="11"/>
      <c r="W1497" s="12"/>
      <c r="X1497" s="12">
        <f t="shared" si="280"/>
        <v>1.25</v>
      </c>
      <c r="Y1497" s="13"/>
      <c r="Z1497" s="7">
        <f t="shared" si="282"/>
        <v>0</v>
      </c>
      <c r="AA1497">
        <f t="shared" si="283"/>
        <v>10</v>
      </c>
      <c r="AB1497">
        <f t="shared" si="284"/>
        <v>0</v>
      </c>
      <c r="AC1497">
        <f t="shared" si="285"/>
        <v>0</v>
      </c>
      <c r="AD1497" s="7">
        <f t="shared" si="286"/>
        <v>60</v>
      </c>
      <c r="AE1497" s="7" t="str">
        <f t="shared" si="287"/>
        <v>HT Under 1.5 Goals</v>
      </c>
      <c r="AF1497" s="14"/>
      <c r="AG1497" s="14" t="str">
        <f t="shared" si="288"/>
        <v>HT Over 0.5 Goals</v>
      </c>
      <c r="AH1497" s="14" t="str">
        <f t="shared" si="289"/>
        <v>LOST</v>
      </c>
      <c r="AI1497" s="14"/>
      <c r="AJ1497" s="14" t="str">
        <f t="shared" si="281"/>
        <v>LOST</v>
      </c>
      <c r="AL1497" s="7" t="str">
        <f t="shared" si="290"/>
        <v>…</v>
      </c>
    </row>
    <row r="1498" spans="3:38">
      <c r="F1498" s="10"/>
      <c r="G1498" s="7"/>
      <c r="H1498" s="10"/>
      <c r="I1498" s="7"/>
      <c r="J1498" s="7"/>
      <c r="K1498" s="7"/>
      <c r="L1498" s="7"/>
      <c r="M1498" s="7"/>
      <c r="N1498" s="7"/>
      <c r="O1498" s="6"/>
      <c r="P1498" s="6"/>
      <c r="Q1498" s="7"/>
      <c r="R1498" s="7"/>
      <c r="S1498" s="7"/>
      <c r="T1498" s="7"/>
      <c r="U1498" s="11"/>
      <c r="V1498" s="11"/>
      <c r="W1498" s="12"/>
      <c r="X1498" s="12">
        <f t="shared" si="280"/>
        <v>1.25</v>
      </c>
      <c r="Y1498" s="13"/>
      <c r="Z1498" s="7">
        <f t="shared" si="282"/>
        <v>0</v>
      </c>
      <c r="AA1498">
        <f t="shared" si="283"/>
        <v>10</v>
      </c>
      <c r="AB1498">
        <f t="shared" si="284"/>
        <v>0</v>
      </c>
      <c r="AC1498">
        <f t="shared" si="285"/>
        <v>0</v>
      </c>
      <c r="AD1498" s="7">
        <f t="shared" si="286"/>
        <v>60</v>
      </c>
      <c r="AE1498" s="7" t="str">
        <f t="shared" si="287"/>
        <v>HT Under 1.5 Goals</v>
      </c>
      <c r="AF1498" s="14"/>
      <c r="AG1498" s="14" t="str">
        <f t="shared" si="288"/>
        <v>HT Over 0.5 Goals</v>
      </c>
      <c r="AH1498" s="14" t="str">
        <f t="shared" si="289"/>
        <v>LOST</v>
      </c>
      <c r="AI1498" s="14"/>
      <c r="AJ1498" s="14" t="str">
        <f t="shared" si="281"/>
        <v>LOST</v>
      </c>
      <c r="AL1498" s="7" t="str">
        <f t="shared" si="290"/>
        <v>…</v>
      </c>
    </row>
    <row r="1499" spans="3:38">
      <c r="F1499" s="10"/>
      <c r="G1499" s="7"/>
      <c r="H1499" s="10"/>
      <c r="I1499" s="7"/>
      <c r="J1499" s="7"/>
      <c r="K1499" s="7"/>
      <c r="L1499" s="7"/>
      <c r="M1499" s="7"/>
      <c r="N1499" s="7"/>
      <c r="O1499" s="6"/>
      <c r="P1499" s="6"/>
      <c r="Q1499" s="7"/>
      <c r="R1499" s="7"/>
      <c r="S1499" s="7"/>
      <c r="T1499" s="7"/>
      <c r="U1499" s="11"/>
      <c r="V1499" s="11"/>
      <c r="W1499" s="12"/>
      <c r="X1499" s="12">
        <f t="shared" si="280"/>
        <v>1.25</v>
      </c>
      <c r="Y1499" s="13"/>
      <c r="Z1499" s="7">
        <f t="shared" si="282"/>
        <v>0</v>
      </c>
      <c r="AA1499">
        <f t="shared" si="283"/>
        <v>10</v>
      </c>
      <c r="AB1499">
        <f t="shared" si="284"/>
        <v>0</v>
      </c>
      <c r="AC1499">
        <f t="shared" si="285"/>
        <v>0</v>
      </c>
      <c r="AD1499" s="7">
        <f t="shared" si="286"/>
        <v>60</v>
      </c>
      <c r="AE1499" s="7" t="str">
        <f t="shared" si="287"/>
        <v>HT Under 1.5 Goals</v>
      </c>
      <c r="AF1499" s="14"/>
      <c r="AG1499" s="14" t="str">
        <f t="shared" si="288"/>
        <v>HT Over 0.5 Goals</v>
      </c>
      <c r="AH1499" s="14" t="str">
        <f t="shared" si="289"/>
        <v>LOST</v>
      </c>
      <c r="AI1499" s="14"/>
      <c r="AJ1499" s="14" t="str">
        <f t="shared" si="281"/>
        <v>LOST</v>
      </c>
      <c r="AL1499" s="7" t="str">
        <f t="shared" si="290"/>
        <v>…</v>
      </c>
    </row>
    <row r="1500" spans="3:38">
      <c r="F1500" s="10"/>
      <c r="G1500" s="7"/>
      <c r="H1500" s="10"/>
      <c r="I1500" s="7"/>
      <c r="J1500" s="7"/>
      <c r="K1500" s="7"/>
      <c r="L1500" s="7"/>
      <c r="M1500" s="7"/>
      <c r="N1500" s="7"/>
      <c r="O1500" s="6"/>
      <c r="P1500" s="6"/>
      <c r="Q1500" s="7"/>
      <c r="R1500" s="7"/>
      <c r="S1500" s="7"/>
      <c r="T1500" s="7"/>
      <c r="U1500" s="11"/>
      <c r="V1500" s="11"/>
      <c r="W1500" s="12"/>
      <c r="X1500" s="12">
        <f t="shared" si="280"/>
        <v>1.25</v>
      </c>
      <c r="Y1500" s="13"/>
      <c r="Z1500" s="7">
        <f t="shared" si="282"/>
        <v>0</v>
      </c>
      <c r="AA1500">
        <f t="shared" si="283"/>
        <v>10</v>
      </c>
      <c r="AB1500">
        <f t="shared" si="284"/>
        <v>0</v>
      </c>
      <c r="AC1500">
        <f t="shared" si="285"/>
        <v>0</v>
      </c>
      <c r="AD1500" s="7">
        <f t="shared" si="286"/>
        <v>60</v>
      </c>
      <c r="AE1500" s="7" t="str">
        <f t="shared" si="287"/>
        <v>HT Under 1.5 Goals</v>
      </c>
      <c r="AF1500" s="14"/>
      <c r="AG1500" s="14" t="str">
        <f t="shared" si="288"/>
        <v>HT Over 0.5 Goals</v>
      </c>
      <c r="AH1500" s="14" t="str">
        <f t="shared" si="289"/>
        <v>LOST</v>
      </c>
      <c r="AI1500" s="14"/>
      <c r="AJ1500" s="14" t="str">
        <f t="shared" si="281"/>
        <v>LOST</v>
      </c>
      <c r="AL1500" s="7" t="str">
        <f t="shared" si="290"/>
        <v>…</v>
      </c>
    </row>
  </sheetData>
  <conditionalFormatting sqref="L3:M1500">
    <cfRule type="containsText" dxfId="81" priority="1174" operator="containsText" text="2">
      <formula>NOT(ISERROR(SEARCH("2",L3)))</formula>
    </cfRule>
    <cfRule type="containsText" dxfId="80" priority="1175" operator="containsText" text="1">
      <formula>NOT(ISERROR(SEARCH("1",L3)))</formula>
    </cfRule>
    <cfRule type="containsText" dxfId="79" priority="1176" operator="containsText" text="x">
      <formula>NOT(ISERROR(SEARCH("x",L3)))</formula>
    </cfRule>
  </conditionalFormatting>
  <conditionalFormatting sqref="Q3:Q1500">
    <cfRule type="cellIs" dxfId="78" priority="1172" operator="between">
      <formula>43</formula>
      <formula>52</formula>
    </cfRule>
    <cfRule type="containsText" dxfId="77" priority="1173" operator="containsText" text="true">
      <formula>NOT(ISERROR(SEARCH("true",Q3)))</formula>
    </cfRule>
  </conditionalFormatting>
  <conditionalFormatting sqref="J3:J1500">
    <cfRule type="cellIs" dxfId="76" priority="1170" operator="between">
      <formula>43</formula>
      <formula>52</formula>
    </cfRule>
    <cfRule type="cellIs" dxfId="75" priority="1171" operator="greaterThan">
      <formula>52</formula>
    </cfRule>
  </conditionalFormatting>
  <conditionalFormatting sqref="R3:T1500">
    <cfRule type="containsText" dxfId="74" priority="1169" operator="containsText" text="TRUE">
      <formula>NOT(ISERROR(SEARCH("TRUE",R3)))</formula>
    </cfRule>
  </conditionalFormatting>
  <conditionalFormatting sqref="R3:R1500">
    <cfRule type="containsText" dxfId="73" priority="1168" operator="containsText" text="FALSE">
      <formula>NOT(ISERROR(SEARCH("FALSE",R3)))</formula>
    </cfRule>
  </conditionalFormatting>
  <conditionalFormatting sqref="S3:T1500">
    <cfRule type="containsText" dxfId="72" priority="1167" operator="containsText" text="MANAGE">
      <formula>NOT(ISERROR(SEARCH("MANAGE",S3)))</formula>
    </cfRule>
  </conditionalFormatting>
  <conditionalFormatting sqref="P175:P200 P202:P266 P268:P468 P35:P39 P42:P46">
    <cfRule type="containsText" dxfId="71" priority="1164" operator="containsText" text="0-1">
      <formula>NOT(ISERROR(SEARCH("0-1",P35)))</formula>
    </cfRule>
    <cfRule type="containsText" dxfId="70" priority="1165" operator="containsText" text="1-0">
      <formula>NOT(ISERROR(SEARCH("1-0",P35)))</formula>
    </cfRule>
    <cfRule type="containsText" dxfId="69" priority="1166" operator="containsText" text="0-0">
      <formula>NOT(ISERROR(SEARCH("0-0",P35)))</formula>
    </cfRule>
  </conditionalFormatting>
  <conditionalFormatting sqref="U3:U1500">
    <cfRule type="cellIs" dxfId="68" priority="1161" operator="between">
      <formula>39</formula>
      <formula>20</formula>
    </cfRule>
    <cfRule type="cellIs" dxfId="67" priority="1162" operator="between">
      <formula>48</formula>
      <formula>60</formula>
    </cfRule>
    <cfRule type="cellIs" dxfId="66" priority="1163" operator="greaterThan">
      <formula>60</formula>
    </cfRule>
  </conditionalFormatting>
  <conditionalFormatting sqref="V3:X1500">
    <cfRule type="cellIs" dxfId="65" priority="1158" operator="equal">
      <formula>"C"</formula>
    </cfRule>
    <cfRule type="cellIs" dxfId="64" priority="1159" operator="equal">
      <formula>"N"</formula>
    </cfRule>
    <cfRule type="cellIs" dxfId="63" priority="1160" operator="equal">
      <formula>"Y"</formula>
    </cfRule>
  </conditionalFormatting>
  <conditionalFormatting sqref="AD3:AD1500 AM3:AM1482">
    <cfRule type="cellIs" dxfId="62" priority="1153" operator="between">
      <formula>90</formula>
      <formula>100</formula>
    </cfRule>
    <cfRule type="cellIs" dxfId="61" priority="1154" operator="between">
      <formula>80</formula>
      <formula>89.9</formula>
    </cfRule>
    <cfRule type="cellIs" dxfId="60" priority="1155" operator="between">
      <formula>70</formula>
      <formula>79.9</formula>
    </cfRule>
    <cfRule type="cellIs" dxfId="59" priority="1156" operator="between">
      <formula>60.1</formula>
      <formula>69.9</formula>
    </cfRule>
    <cfRule type="cellIs" dxfId="58" priority="1157" operator="lessThan">
      <formula>60</formula>
    </cfRule>
  </conditionalFormatting>
  <conditionalFormatting sqref="AJ3:AJ1500">
    <cfRule type="cellIs" dxfId="57" priority="1151" operator="equal">
      <formula>"LOST"</formula>
    </cfRule>
    <cfRule type="cellIs" dxfId="56" priority="1152" operator="equal">
      <formula>"WON"</formula>
    </cfRule>
  </conditionalFormatting>
  <conditionalFormatting sqref="AL3:AL1500">
    <cfRule type="containsText" dxfId="55" priority="1" operator="containsText" text="Prime">
      <formula>NOT(ISERROR(SEARCH("Prime",AL3)))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22"/>
  <sheetViews>
    <sheetView topLeftCell="A907" workbookViewId="0">
      <selection activeCell="S926" sqref="S926"/>
    </sheetView>
  </sheetViews>
  <sheetFormatPr defaultRowHeight="15"/>
  <cols>
    <col min="1" max="1" width="4.7109375" customWidth="1"/>
    <col min="2" max="2" width="5.28515625" customWidth="1"/>
    <col min="3" max="3" width="9.140625" customWidth="1"/>
    <col min="4" max="4" width="6.85546875" customWidth="1"/>
    <col min="5" max="5" width="15.7109375" customWidth="1"/>
    <col min="6" max="6" width="4.140625" customWidth="1"/>
    <col min="7" max="7" width="15.7109375" customWidth="1"/>
    <col min="8" max="13" width="4.28515625" customWidth="1"/>
    <col min="14" max="15" width="7.7109375" customWidth="1"/>
    <col min="16" max="16" width="4.28515625" customWidth="1"/>
    <col min="17" max="17" width="5.28515625" customWidth="1"/>
    <col min="18" max="18" width="2.7109375" customWidth="1"/>
    <col min="19" max="19" width="4.28515625" customWidth="1"/>
    <col min="20" max="20" width="9.42578125" hidden="1" customWidth="1"/>
    <col min="21" max="21" width="3" hidden="1" customWidth="1"/>
    <col min="22" max="22" width="8.85546875" hidden="1" customWidth="1"/>
    <col min="23" max="23" width="8.42578125" customWidth="1"/>
    <col min="24" max="24" width="3.140625" customWidth="1"/>
    <col min="25" max="25" width="7.5703125" customWidth="1"/>
    <col min="26" max="26" width="2.85546875" customWidth="1"/>
    <col min="27" max="28" width="6.7109375" customWidth="1"/>
  </cols>
  <sheetData>
    <row r="1" spans="1:28">
      <c r="A1" s="1" t="s">
        <v>0</v>
      </c>
      <c r="B1" s="22" t="s">
        <v>1442</v>
      </c>
      <c r="C1" s="4" t="s">
        <v>1</v>
      </c>
      <c r="D1" s="22" t="s">
        <v>2</v>
      </c>
      <c r="E1" s="4" t="s">
        <v>1443</v>
      </c>
      <c r="F1" s="5" t="s">
        <v>4</v>
      </c>
      <c r="G1" s="4" t="s">
        <v>5</v>
      </c>
      <c r="N1" s="6"/>
      <c r="O1" s="6"/>
      <c r="P1" s="7" t="s">
        <v>6</v>
      </c>
      <c r="Q1" s="7" t="s">
        <v>9</v>
      </c>
      <c r="AA1" s="18"/>
      <c r="AB1" s="18"/>
    </row>
    <row r="2" spans="1:28">
      <c r="A2" s="23"/>
      <c r="B2" s="16" t="s">
        <v>1445</v>
      </c>
      <c r="C2" s="17"/>
      <c r="D2" s="24"/>
      <c r="E2" s="17"/>
      <c r="F2" s="7"/>
      <c r="G2" s="10"/>
      <c r="H2" s="7"/>
      <c r="I2" s="7"/>
      <c r="J2" s="7"/>
      <c r="K2" s="7"/>
      <c r="L2" s="7"/>
      <c r="M2" s="7"/>
      <c r="N2" s="6"/>
      <c r="O2" s="6"/>
      <c r="P2" s="11"/>
      <c r="AA2" s="18"/>
      <c r="AB2" s="18"/>
    </row>
    <row r="3" spans="1:28">
      <c r="A3">
        <v>1</v>
      </c>
      <c r="B3" s="6" t="s">
        <v>11</v>
      </c>
      <c r="C3" t="s">
        <v>959</v>
      </c>
      <c r="D3" s="24" t="s">
        <v>13</v>
      </c>
      <c r="E3" s="17" t="s">
        <v>1142</v>
      </c>
      <c r="F3" s="7" t="s">
        <v>4</v>
      </c>
      <c r="G3" s="10" t="s">
        <v>1143</v>
      </c>
      <c r="H3" s="7">
        <v>16</v>
      </c>
      <c r="I3" s="7">
        <v>66</v>
      </c>
      <c r="J3" s="7">
        <v>18</v>
      </c>
      <c r="K3" s="7" t="s">
        <v>16</v>
      </c>
      <c r="L3" s="7" t="s">
        <v>16</v>
      </c>
      <c r="M3" s="7">
        <v>2</v>
      </c>
      <c r="N3" s="6" t="s">
        <v>47</v>
      </c>
      <c r="O3" s="6" t="s">
        <v>17</v>
      </c>
      <c r="P3" s="11">
        <v>85</v>
      </c>
      <c r="Q3" s="12">
        <v>1.5</v>
      </c>
      <c r="R3" s="13"/>
      <c r="S3" s="21">
        <f t="shared" ref="S3:S66" si="0">40+(IF(I3&lt;50,0,I3/3.2)+(IF(J3&gt;K3,-J3/3.2,0)+(IF(L3&gt;K3,-L3/3.2,0)+(IF(L3="X",5,IF(L3="2",2,0)))+(IF(M3&gt;15,0,15-M3))+(IF(P3&lt;50,0,P3/5)))))</f>
        <v>95.625</v>
      </c>
      <c r="T3" s="7" t="str">
        <f t="shared" ref="T3:T66" si="1">IF(S3&lt;56,"Over 0.5","Under 1.5")</f>
        <v>Under 1.5</v>
      </c>
      <c r="U3" s="14"/>
      <c r="V3" s="14" t="str">
        <f t="shared" ref="V3:V32" si="2">IF(N3="1-0","Under 1.5",IF(N3="0-0","Under 1.5",IF(N3="0-1","Under 1.5","Over 0.5")))</f>
        <v>Under 1.5</v>
      </c>
      <c r="W3" s="14" t="str">
        <f t="shared" ref="W3:W66" si="3">IF(N3="?",N3,IF(T3=V3,"WON",IF(N3="0-1","WON",IF(N3="1-0","WON","LOST"))))</f>
        <v>WON</v>
      </c>
      <c r="X3" s="14"/>
      <c r="Y3" s="7" t="str">
        <f t="shared" ref="Y3:Y66" si="4">IF(AND(B3="OK",I3&gt;52,M3&lt;11,Q3&lt;1.66),"Prime","…")</f>
        <v>Prime</v>
      </c>
      <c r="Z3" s="7"/>
      <c r="AA3" s="35" t="str">
        <f>IF(AND(I3&gt;49,P3&gt;54,B3="OK"),"U25g","…")</f>
        <v>U25g</v>
      </c>
      <c r="AB3" s="35" t="str">
        <f>IF(AND(AA3="U25g",(OR(O3="0-0",O3="0-1",O3="1-0",O3="1-1",O3="2-0",O3="0-2"))),"WON",".")</f>
        <v>.</v>
      </c>
    </row>
    <row r="4" spans="1:28">
      <c r="A4">
        <v>2</v>
      </c>
      <c r="B4" s="6" t="s">
        <v>11</v>
      </c>
      <c r="C4" t="s">
        <v>189</v>
      </c>
      <c r="D4" s="24" t="s">
        <v>1427</v>
      </c>
      <c r="E4" s="17" t="s">
        <v>733</v>
      </c>
      <c r="F4" s="7" t="s">
        <v>4</v>
      </c>
      <c r="G4" s="10" t="s">
        <v>191</v>
      </c>
      <c r="H4" s="7">
        <v>24</v>
      </c>
      <c r="I4" s="7">
        <v>46</v>
      </c>
      <c r="J4" s="7">
        <v>29</v>
      </c>
      <c r="K4" s="7" t="s">
        <v>16</v>
      </c>
      <c r="L4" s="7" t="s">
        <v>16</v>
      </c>
      <c r="M4" s="7">
        <v>5</v>
      </c>
      <c r="N4" s="6" t="s">
        <v>24</v>
      </c>
      <c r="O4" s="6" t="s">
        <v>17</v>
      </c>
      <c r="P4" s="11">
        <v>54</v>
      </c>
      <c r="Q4" s="12">
        <v>1.6</v>
      </c>
      <c r="R4" s="13"/>
      <c r="S4" s="21">
        <f t="shared" si="0"/>
        <v>65.8</v>
      </c>
      <c r="T4" s="7" t="str">
        <f t="shared" si="1"/>
        <v>Under 1.5</v>
      </c>
      <c r="U4" s="14"/>
      <c r="V4" s="14" t="str">
        <f t="shared" si="2"/>
        <v>Under 1.5</v>
      </c>
      <c r="W4" s="14" t="str">
        <f t="shared" si="3"/>
        <v>WON</v>
      </c>
      <c r="X4" s="14"/>
      <c r="Y4" s="7" t="str">
        <f t="shared" si="4"/>
        <v>…</v>
      </c>
      <c r="Z4" s="7"/>
      <c r="AA4" s="35" t="str">
        <f t="shared" ref="AA4:AA67" si="5">IF(AND(I4&gt;49,P4&gt;54,B4="OK"),"U25g","…")</f>
        <v>…</v>
      </c>
      <c r="AB4" s="35" t="str">
        <f t="shared" ref="AB4:AB67" si="6">IF(AND(AA4="U25g",(OR(O4="0-0",O4="0-1",O4="1-0",O4="1-1",O4="2-0",O4="0-2"))),"WON",".")</f>
        <v>.</v>
      </c>
    </row>
    <row r="5" spans="1:28">
      <c r="A5">
        <v>3</v>
      </c>
      <c r="B5" s="6" t="s">
        <v>11</v>
      </c>
      <c r="C5" t="s">
        <v>206</v>
      </c>
      <c r="D5" s="24" t="s">
        <v>89</v>
      </c>
      <c r="E5" s="17" t="s">
        <v>1428</v>
      </c>
      <c r="F5" s="7" t="s">
        <v>4</v>
      </c>
      <c r="G5" s="10" t="s">
        <v>899</v>
      </c>
      <c r="H5" s="7">
        <v>31</v>
      </c>
      <c r="I5" s="7">
        <v>59</v>
      </c>
      <c r="J5" s="7">
        <v>11</v>
      </c>
      <c r="K5" s="7" t="s">
        <v>16</v>
      </c>
      <c r="L5" s="7">
        <v>1</v>
      </c>
      <c r="M5" s="7">
        <v>20</v>
      </c>
      <c r="N5" s="6" t="s">
        <v>24</v>
      </c>
      <c r="O5" s="6" t="s">
        <v>301</v>
      </c>
      <c r="P5" s="11">
        <v>42</v>
      </c>
      <c r="Q5" s="12">
        <v>1.6</v>
      </c>
      <c r="R5" s="13"/>
      <c r="S5" s="21">
        <f t="shared" si="0"/>
        <v>58.4375</v>
      </c>
      <c r="T5" s="7" t="str">
        <f t="shared" si="1"/>
        <v>Under 1.5</v>
      </c>
      <c r="U5" s="14"/>
      <c r="V5" s="14" t="str">
        <f t="shared" si="2"/>
        <v>Under 1.5</v>
      </c>
      <c r="W5" s="14" t="str">
        <f t="shared" si="3"/>
        <v>WON</v>
      </c>
      <c r="X5" s="14"/>
      <c r="Y5" s="7" t="str">
        <f t="shared" si="4"/>
        <v>…</v>
      </c>
      <c r="Z5" s="7"/>
      <c r="AA5" s="35" t="str">
        <f t="shared" si="5"/>
        <v>…</v>
      </c>
      <c r="AB5" s="35" t="str">
        <f t="shared" si="6"/>
        <v>.</v>
      </c>
    </row>
    <row r="6" spans="1:28">
      <c r="A6">
        <v>4</v>
      </c>
      <c r="B6" s="6" t="s">
        <v>11</v>
      </c>
      <c r="C6" t="s">
        <v>206</v>
      </c>
      <c r="D6" s="24" t="s">
        <v>89</v>
      </c>
      <c r="E6" s="17" t="s">
        <v>1191</v>
      </c>
      <c r="F6" s="7" t="s">
        <v>4</v>
      </c>
      <c r="G6" s="10" t="s">
        <v>1429</v>
      </c>
      <c r="H6" s="7">
        <v>41</v>
      </c>
      <c r="I6" s="7">
        <v>45</v>
      </c>
      <c r="J6" s="7">
        <v>13</v>
      </c>
      <c r="K6" s="7" t="s">
        <v>16</v>
      </c>
      <c r="L6" s="7">
        <v>1</v>
      </c>
      <c r="M6" s="7">
        <v>28</v>
      </c>
      <c r="N6" s="6" t="s">
        <v>75</v>
      </c>
      <c r="O6" s="6" t="s">
        <v>301</v>
      </c>
      <c r="P6" s="11">
        <v>45</v>
      </c>
      <c r="Q6" s="12">
        <v>1.6</v>
      </c>
      <c r="R6" s="13"/>
      <c r="S6" s="21">
        <f t="shared" si="0"/>
        <v>40</v>
      </c>
      <c r="T6" s="7" t="str">
        <f t="shared" si="1"/>
        <v>Over 0.5</v>
      </c>
      <c r="U6" s="14"/>
      <c r="V6" s="14" t="str">
        <f t="shared" si="2"/>
        <v>Over 0.5</v>
      </c>
      <c r="W6" s="14" t="str">
        <f t="shared" si="3"/>
        <v>WON</v>
      </c>
      <c r="X6" s="14"/>
      <c r="Y6" s="7" t="str">
        <f t="shared" si="4"/>
        <v>…</v>
      </c>
      <c r="Z6" s="7"/>
      <c r="AA6" s="35" t="str">
        <f t="shared" si="5"/>
        <v>…</v>
      </c>
      <c r="AB6" s="35" t="str">
        <f t="shared" si="6"/>
        <v>.</v>
      </c>
    </row>
    <row r="7" spans="1:28">
      <c r="A7">
        <v>5</v>
      </c>
      <c r="B7" s="6" t="s">
        <v>11</v>
      </c>
      <c r="C7" t="s">
        <v>206</v>
      </c>
      <c r="D7" s="24" t="s">
        <v>89</v>
      </c>
      <c r="E7" s="17" t="s">
        <v>208</v>
      </c>
      <c r="F7" s="7" t="s">
        <v>4</v>
      </c>
      <c r="G7" s="10" t="s">
        <v>900</v>
      </c>
      <c r="H7" s="7">
        <v>57</v>
      </c>
      <c r="I7" s="7">
        <v>18</v>
      </c>
      <c r="J7" s="7">
        <v>25</v>
      </c>
      <c r="K7" s="7">
        <v>1</v>
      </c>
      <c r="L7" s="7">
        <v>1</v>
      </c>
      <c r="M7" s="7">
        <v>32</v>
      </c>
      <c r="N7" s="6" t="s">
        <v>24</v>
      </c>
      <c r="O7" s="6" t="s">
        <v>47</v>
      </c>
      <c r="P7" s="11">
        <v>25</v>
      </c>
      <c r="Q7" s="12">
        <v>1.5</v>
      </c>
      <c r="R7" s="13"/>
      <c r="S7" s="21">
        <f t="shared" si="0"/>
        <v>32.1875</v>
      </c>
      <c r="T7" s="7" t="str">
        <f t="shared" si="1"/>
        <v>Over 0.5</v>
      </c>
      <c r="U7" s="14"/>
      <c r="V7" s="14" t="str">
        <f t="shared" si="2"/>
        <v>Under 1.5</v>
      </c>
      <c r="W7" s="14" t="str">
        <f t="shared" si="3"/>
        <v>LOST</v>
      </c>
      <c r="X7" s="14"/>
      <c r="Y7" s="7" t="str">
        <f t="shared" si="4"/>
        <v>…</v>
      </c>
      <c r="Z7" s="7"/>
      <c r="AA7" s="35" t="str">
        <f t="shared" si="5"/>
        <v>…</v>
      </c>
      <c r="AB7" s="35" t="str">
        <f t="shared" si="6"/>
        <v>.</v>
      </c>
    </row>
    <row r="8" spans="1:28">
      <c r="A8">
        <v>6</v>
      </c>
      <c r="B8" s="6" t="s">
        <v>11</v>
      </c>
      <c r="C8" t="s">
        <v>360</v>
      </c>
      <c r="D8" s="24" t="s">
        <v>1430</v>
      </c>
      <c r="E8" s="17" t="s">
        <v>1050</v>
      </c>
      <c r="F8" s="7" t="s">
        <v>4</v>
      </c>
      <c r="G8" s="10" t="s">
        <v>1235</v>
      </c>
      <c r="H8" s="7">
        <v>25</v>
      </c>
      <c r="I8" s="7">
        <v>63</v>
      </c>
      <c r="J8" s="7">
        <v>11</v>
      </c>
      <c r="K8" s="7" t="s">
        <v>16</v>
      </c>
      <c r="L8" s="7">
        <v>1</v>
      </c>
      <c r="M8" s="7">
        <v>14</v>
      </c>
      <c r="N8" s="6" t="s">
        <v>96</v>
      </c>
      <c r="O8" s="6" t="s">
        <v>96</v>
      </c>
      <c r="P8" s="11">
        <v>50</v>
      </c>
      <c r="Q8" s="12">
        <v>1.5</v>
      </c>
      <c r="R8" s="13"/>
      <c r="S8" s="21">
        <f t="shared" si="0"/>
        <v>70.6875</v>
      </c>
      <c r="T8" s="7" t="str">
        <f t="shared" si="1"/>
        <v>Under 1.5</v>
      </c>
      <c r="U8" s="14"/>
      <c r="V8" s="14" t="str">
        <f t="shared" si="2"/>
        <v>Over 0.5</v>
      </c>
      <c r="W8" s="14" t="str">
        <f t="shared" si="3"/>
        <v>LOST</v>
      </c>
      <c r="X8" s="14"/>
      <c r="Y8" s="7" t="str">
        <f t="shared" si="4"/>
        <v>…</v>
      </c>
      <c r="Z8" s="7"/>
      <c r="AA8" s="35" t="str">
        <f t="shared" si="5"/>
        <v>…</v>
      </c>
      <c r="AB8" s="35" t="str">
        <f t="shared" si="6"/>
        <v>.</v>
      </c>
    </row>
    <row r="9" spans="1:28">
      <c r="A9">
        <v>7</v>
      </c>
      <c r="B9" s="6" t="s">
        <v>11</v>
      </c>
      <c r="C9" t="s">
        <v>360</v>
      </c>
      <c r="D9" s="24" t="s">
        <v>1431</v>
      </c>
      <c r="E9" s="17" t="s">
        <v>1067</v>
      </c>
      <c r="F9" s="7" t="s">
        <v>4</v>
      </c>
      <c r="G9" s="10" t="s">
        <v>1432</v>
      </c>
      <c r="H9" s="7">
        <v>58</v>
      </c>
      <c r="I9" s="7">
        <v>34</v>
      </c>
      <c r="J9" s="7">
        <v>9</v>
      </c>
      <c r="K9" s="7">
        <v>1</v>
      </c>
      <c r="L9" s="7">
        <v>1</v>
      </c>
      <c r="M9" s="7">
        <v>49</v>
      </c>
      <c r="N9" s="6" t="s">
        <v>96</v>
      </c>
      <c r="O9" s="6" t="s">
        <v>298</v>
      </c>
      <c r="P9" s="11">
        <v>58</v>
      </c>
      <c r="Q9" s="12">
        <v>1.6</v>
      </c>
      <c r="R9" s="13"/>
      <c r="S9" s="21">
        <f t="shared" si="0"/>
        <v>48.787500000000001</v>
      </c>
      <c r="T9" s="7" t="str">
        <f t="shared" si="1"/>
        <v>Over 0.5</v>
      </c>
      <c r="U9" s="14"/>
      <c r="V9" s="14" t="str">
        <f t="shared" si="2"/>
        <v>Over 0.5</v>
      </c>
      <c r="W9" s="14" t="str">
        <f t="shared" si="3"/>
        <v>WON</v>
      </c>
      <c r="X9" s="14"/>
      <c r="Y9" s="7" t="str">
        <f t="shared" si="4"/>
        <v>…</v>
      </c>
      <c r="Z9" s="7"/>
      <c r="AA9" s="35" t="str">
        <f t="shared" si="5"/>
        <v>…</v>
      </c>
      <c r="AB9" s="35" t="str">
        <f t="shared" si="6"/>
        <v>.</v>
      </c>
    </row>
    <row r="10" spans="1:28">
      <c r="A10">
        <v>8</v>
      </c>
      <c r="B10" s="6"/>
      <c r="C10" t="s">
        <v>1341</v>
      </c>
      <c r="D10" s="24" t="s">
        <v>93</v>
      </c>
      <c r="E10" s="17" t="s">
        <v>1433</v>
      </c>
      <c r="F10" s="7" t="s">
        <v>4</v>
      </c>
      <c r="G10" s="10" t="s">
        <v>1434</v>
      </c>
      <c r="H10" s="7">
        <v>45</v>
      </c>
      <c r="I10" s="7">
        <v>14</v>
      </c>
      <c r="J10" s="7">
        <v>41</v>
      </c>
      <c r="K10" s="7">
        <v>1</v>
      </c>
      <c r="L10" s="7">
        <v>1</v>
      </c>
      <c r="M10" s="7">
        <v>4</v>
      </c>
      <c r="N10" s="6" t="s">
        <v>297</v>
      </c>
      <c r="O10" s="6" t="s">
        <v>302</v>
      </c>
      <c r="P10" s="11">
        <v>48</v>
      </c>
      <c r="Q10" s="12">
        <v>1.65</v>
      </c>
      <c r="R10" s="13"/>
      <c r="S10" s="21">
        <f t="shared" si="0"/>
        <v>38.1875</v>
      </c>
      <c r="T10" s="7" t="str">
        <f t="shared" si="1"/>
        <v>Over 0.5</v>
      </c>
      <c r="U10" s="14"/>
      <c r="V10" s="14" t="str">
        <f t="shared" si="2"/>
        <v>Over 0.5</v>
      </c>
      <c r="W10" s="14" t="str">
        <f t="shared" si="3"/>
        <v>WON</v>
      </c>
      <c r="X10" s="14"/>
      <c r="Y10" s="7" t="str">
        <f t="shared" si="4"/>
        <v>…</v>
      </c>
      <c r="Z10" s="7"/>
      <c r="AA10" s="35" t="str">
        <f t="shared" si="5"/>
        <v>…</v>
      </c>
      <c r="AB10" s="35" t="str">
        <f t="shared" si="6"/>
        <v>.</v>
      </c>
    </row>
    <row r="11" spans="1:28">
      <c r="A11">
        <v>9</v>
      </c>
      <c r="B11" s="6"/>
      <c r="C11" t="s">
        <v>1341</v>
      </c>
      <c r="D11" s="24" t="s">
        <v>93</v>
      </c>
      <c r="E11" s="17" t="s">
        <v>1435</v>
      </c>
      <c r="F11" s="7" t="s">
        <v>4</v>
      </c>
      <c r="G11" s="10" t="s">
        <v>1436</v>
      </c>
      <c r="H11" s="7">
        <v>17</v>
      </c>
      <c r="I11" s="7">
        <v>17</v>
      </c>
      <c r="J11" s="7">
        <v>66</v>
      </c>
      <c r="K11" s="7">
        <v>2</v>
      </c>
      <c r="L11" s="7">
        <v>2</v>
      </c>
      <c r="M11" s="7">
        <v>49</v>
      </c>
      <c r="N11" s="6" t="s">
        <v>47</v>
      </c>
      <c r="O11" s="6" t="s">
        <v>75</v>
      </c>
      <c r="P11" s="11">
        <v>46</v>
      </c>
      <c r="Q11" s="12">
        <v>1.65</v>
      </c>
      <c r="R11" s="13"/>
      <c r="S11" s="21">
        <f t="shared" si="0"/>
        <v>19.375</v>
      </c>
      <c r="T11" s="7" t="str">
        <f t="shared" si="1"/>
        <v>Over 0.5</v>
      </c>
      <c r="U11" s="14"/>
      <c r="V11" s="14" t="str">
        <f t="shared" si="2"/>
        <v>Under 1.5</v>
      </c>
      <c r="W11" s="14" t="str">
        <f t="shared" si="3"/>
        <v>WON</v>
      </c>
      <c r="X11" s="14"/>
      <c r="Y11" s="7" t="str">
        <f t="shared" si="4"/>
        <v>…</v>
      </c>
      <c r="Z11" s="7"/>
      <c r="AA11" s="35" t="str">
        <f t="shared" si="5"/>
        <v>…</v>
      </c>
      <c r="AB11" s="35" t="str">
        <f t="shared" si="6"/>
        <v>.</v>
      </c>
    </row>
    <row r="12" spans="1:28">
      <c r="A12">
        <v>10</v>
      </c>
      <c r="B12" s="6"/>
      <c r="C12" t="s">
        <v>1437</v>
      </c>
      <c r="D12" s="24" t="s">
        <v>240</v>
      </c>
      <c r="E12" s="17" t="s">
        <v>1438</v>
      </c>
      <c r="F12" s="7" t="s">
        <v>4</v>
      </c>
      <c r="G12" s="10" t="s">
        <v>1439</v>
      </c>
      <c r="H12" s="7">
        <v>15</v>
      </c>
      <c r="I12" s="7">
        <v>35</v>
      </c>
      <c r="J12" s="7">
        <v>50</v>
      </c>
      <c r="K12" s="7">
        <v>2</v>
      </c>
      <c r="L12" s="7">
        <v>2</v>
      </c>
      <c r="M12" s="7">
        <v>35</v>
      </c>
      <c r="N12" s="6" t="s">
        <v>120</v>
      </c>
      <c r="O12" s="6" t="s">
        <v>61</v>
      </c>
      <c r="P12" s="11">
        <v>17</v>
      </c>
      <c r="Q12" s="12">
        <v>1.45</v>
      </c>
      <c r="R12" s="13"/>
      <c r="S12" s="21">
        <f t="shared" si="0"/>
        <v>24.375</v>
      </c>
      <c r="T12" s="7" t="str">
        <f t="shared" si="1"/>
        <v>Over 0.5</v>
      </c>
      <c r="U12" s="14"/>
      <c r="V12" s="14" t="str">
        <f t="shared" si="2"/>
        <v>Under 1.5</v>
      </c>
      <c r="W12" s="14" t="str">
        <f t="shared" si="3"/>
        <v>WON</v>
      </c>
      <c r="X12" s="14"/>
      <c r="Y12" s="7" t="str">
        <f t="shared" si="4"/>
        <v>…</v>
      </c>
      <c r="Z12" s="7"/>
      <c r="AA12" s="35" t="str">
        <f t="shared" si="5"/>
        <v>…</v>
      </c>
      <c r="AB12" s="35" t="str">
        <f t="shared" si="6"/>
        <v>.</v>
      </c>
    </row>
    <row r="13" spans="1:28">
      <c r="A13">
        <v>11</v>
      </c>
      <c r="B13" s="6" t="s">
        <v>11</v>
      </c>
      <c r="C13" t="s">
        <v>363</v>
      </c>
      <c r="D13" s="24" t="s">
        <v>1068</v>
      </c>
      <c r="E13" s="17" t="s">
        <v>1118</v>
      </c>
      <c r="F13" s="7" t="s">
        <v>4</v>
      </c>
      <c r="G13" s="10" t="s">
        <v>806</v>
      </c>
      <c r="H13" s="7">
        <v>16</v>
      </c>
      <c r="I13" s="7">
        <v>48</v>
      </c>
      <c r="J13" s="7">
        <v>36</v>
      </c>
      <c r="K13" s="7" t="s">
        <v>16</v>
      </c>
      <c r="L13" s="7">
        <v>2</v>
      </c>
      <c r="M13" s="7">
        <v>20</v>
      </c>
      <c r="N13" s="6" t="s">
        <v>24</v>
      </c>
      <c r="O13" s="6" t="s">
        <v>47</v>
      </c>
      <c r="P13" s="11">
        <v>65</v>
      </c>
      <c r="Q13" s="12">
        <v>1.4</v>
      </c>
      <c r="R13" s="13"/>
      <c r="S13" s="21">
        <f t="shared" si="0"/>
        <v>53</v>
      </c>
      <c r="T13" s="7" t="str">
        <f t="shared" si="1"/>
        <v>Over 0.5</v>
      </c>
      <c r="U13" s="14"/>
      <c r="V13" s="14" t="str">
        <f t="shared" si="2"/>
        <v>Under 1.5</v>
      </c>
      <c r="W13" s="14" t="str">
        <f t="shared" si="3"/>
        <v>LOST</v>
      </c>
      <c r="X13" s="14"/>
      <c r="Y13" s="7" t="str">
        <f t="shared" si="4"/>
        <v>…</v>
      </c>
      <c r="Z13" s="7"/>
      <c r="AA13" s="35" t="str">
        <f t="shared" si="5"/>
        <v>…</v>
      </c>
      <c r="AB13" s="35" t="str">
        <f t="shared" si="6"/>
        <v>.</v>
      </c>
    </row>
    <row r="14" spans="1:28">
      <c r="A14">
        <v>13</v>
      </c>
      <c r="B14" s="6" t="s">
        <v>11</v>
      </c>
      <c r="C14" t="s">
        <v>908</v>
      </c>
      <c r="D14" s="24" t="s">
        <v>135</v>
      </c>
      <c r="E14" s="17" t="s">
        <v>1251</v>
      </c>
      <c r="F14" s="7" t="s">
        <v>4</v>
      </c>
      <c r="G14" s="10" t="s">
        <v>912</v>
      </c>
      <c r="H14" s="7">
        <v>19</v>
      </c>
      <c r="I14" s="7">
        <v>51</v>
      </c>
      <c r="J14" s="7">
        <v>30</v>
      </c>
      <c r="K14" s="7" t="s">
        <v>16</v>
      </c>
      <c r="L14" s="7" t="s">
        <v>16</v>
      </c>
      <c r="M14" s="7">
        <v>11</v>
      </c>
      <c r="N14" s="6" t="s">
        <v>120</v>
      </c>
      <c r="O14" s="6" t="s">
        <v>96</v>
      </c>
      <c r="P14" s="11">
        <v>42</v>
      </c>
      <c r="Q14" s="12">
        <v>1.5</v>
      </c>
      <c r="R14" s="13"/>
      <c r="S14" s="21">
        <f t="shared" si="0"/>
        <v>64.9375</v>
      </c>
      <c r="T14" s="7" t="str">
        <f t="shared" si="1"/>
        <v>Under 1.5</v>
      </c>
      <c r="U14" s="14"/>
      <c r="V14" s="14" t="str">
        <f t="shared" si="2"/>
        <v>Under 1.5</v>
      </c>
      <c r="W14" s="14" t="str">
        <f t="shared" si="3"/>
        <v>WON</v>
      </c>
      <c r="X14" s="14"/>
      <c r="Y14" s="7" t="str">
        <f t="shared" si="4"/>
        <v>…</v>
      </c>
      <c r="Z14" s="7"/>
      <c r="AA14" s="35" t="str">
        <f t="shared" si="5"/>
        <v>…</v>
      </c>
      <c r="AB14" s="35" t="str">
        <f t="shared" si="6"/>
        <v>.</v>
      </c>
    </row>
    <row r="15" spans="1:28">
      <c r="A15">
        <v>14</v>
      </c>
      <c r="B15" s="6"/>
      <c r="C15" t="s">
        <v>43</v>
      </c>
      <c r="D15" s="24" t="s">
        <v>140</v>
      </c>
      <c r="E15" s="17" t="s">
        <v>1390</v>
      </c>
      <c r="F15" s="7" t="s">
        <v>4</v>
      </c>
      <c r="G15" s="10" t="s">
        <v>490</v>
      </c>
      <c r="H15" s="7">
        <v>23</v>
      </c>
      <c r="I15" s="7">
        <v>57</v>
      </c>
      <c r="J15" s="7">
        <v>20</v>
      </c>
      <c r="K15" s="7" t="s">
        <v>16</v>
      </c>
      <c r="L15" s="7">
        <v>2</v>
      </c>
      <c r="M15" s="7">
        <v>3</v>
      </c>
      <c r="N15" s="6" t="s">
        <v>69</v>
      </c>
      <c r="O15" s="6" t="s">
        <v>297</v>
      </c>
      <c r="P15" s="11">
        <v>76</v>
      </c>
      <c r="Q15" s="12">
        <v>1.4</v>
      </c>
      <c r="R15" s="13"/>
      <c r="S15" s="21">
        <f t="shared" si="0"/>
        <v>85.012500000000003</v>
      </c>
      <c r="T15" s="7" t="str">
        <f t="shared" si="1"/>
        <v>Under 1.5</v>
      </c>
      <c r="U15" s="14"/>
      <c r="V15" s="14" t="str">
        <f t="shared" si="2"/>
        <v>Over 0.5</v>
      </c>
      <c r="W15" s="14" t="str">
        <f t="shared" si="3"/>
        <v>LOST</v>
      </c>
      <c r="X15" s="14"/>
      <c r="Y15" s="7" t="str">
        <f t="shared" si="4"/>
        <v>…</v>
      </c>
      <c r="Z15" s="7"/>
      <c r="AA15" s="35" t="str">
        <f t="shared" si="5"/>
        <v>…</v>
      </c>
      <c r="AB15" s="35" t="str">
        <f t="shared" si="6"/>
        <v>.</v>
      </c>
    </row>
    <row r="16" spans="1:28">
      <c r="A16">
        <v>15</v>
      </c>
      <c r="B16" s="6"/>
      <c r="C16" t="s">
        <v>438</v>
      </c>
      <c r="D16" s="24" t="s">
        <v>176</v>
      </c>
      <c r="E16" s="17" t="s">
        <v>1202</v>
      </c>
      <c r="F16" s="7" t="s">
        <v>4</v>
      </c>
      <c r="G16" s="10" t="s">
        <v>975</v>
      </c>
      <c r="H16" s="7">
        <v>29</v>
      </c>
      <c r="I16" s="7">
        <v>50</v>
      </c>
      <c r="J16" s="7">
        <v>21</v>
      </c>
      <c r="K16" s="7" t="s">
        <v>16</v>
      </c>
      <c r="L16" s="7" t="s">
        <v>16</v>
      </c>
      <c r="M16" s="7">
        <v>8</v>
      </c>
      <c r="N16" s="6" t="s">
        <v>75</v>
      </c>
      <c r="O16" s="6" t="s">
        <v>17</v>
      </c>
      <c r="P16" s="11">
        <v>50</v>
      </c>
      <c r="Q16" s="12">
        <v>1.65</v>
      </c>
      <c r="R16" s="13"/>
      <c r="S16" s="21">
        <f t="shared" si="0"/>
        <v>77.625</v>
      </c>
      <c r="T16" s="7" t="str">
        <f t="shared" si="1"/>
        <v>Under 1.5</v>
      </c>
      <c r="U16" s="14"/>
      <c r="V16" s="14" t="str">
        <f t="shared" si="2"/>
        <v>Over 0.5</v>
      </c>
      <c r="W16" s="14" t="str">
        <f t="shared" si="3"/>
        <v>LOST</v>
      </c>
      <c r="X16" s="14"/>
      <c r="Y16" s="7" t="str">
        <f t="shared" si="4"/>
        <v>…</v>
      </c>
      <c r="Z16" s="7"/>
      <c r="AA16" s="35" t="str">
        <f t="shared" si="5"/>
        <v>…</v>
      </c>
      <c r="AB16" s="35" t="str">
        <f t="shared" si="6"/>
        <v>.</v>
      </c>
    </row>
    <row r="17" spans="1:28">
      <c r="A17">
        <v>16</v>
      </c>
      <c r="B17" s="6"/>
      <c r="C17" t="s">
        <v>1306</v>
      </c>
      <c r="D17" s="24" t="s">
        <v>1307</v>
      </c>
      <c r="E17" s="17" t="s">
        <v>1350</v>
      </c>
      <c r="F17" s="7" t="s">
        <v>4</v>
      </c>
      <c r="G17" s="10" t="s">
        <v>1440</v>
      </c>
      <c r="H17" s="7">
        <v>70</v>
      </c>
      <c r="I17" s="7">
        <v>19</v>
      </c>
      <c r="J17" s="7">
        <v>11</v>
      </c>
      <c r="K17" s="7">
        <v>1</v>
      </c>
      <c r="L17" s="7">
        <v>1</v>
      </c>
      <c r="M17" s="7">
        <v>59</v>
      </c>
      <c r="N17" s="6" t="s">
        <v>18</v>
      </c>
      <c r="O17" s="6" t="s">
        <v>18</v>
      </c>
      <c r="P17" s="11">
        <v>26</v>
      </c>
      <c r="Q17" s="12">
        <v>1.65</v>
      </c>
      <c r="R17" s="13"/>
      <c r="S17" s="21">
        <f t="shared" si="0"/>
        <v>36.5625</v>
      </c>
      <c r="T17" s="7" t="str">
        <f t="shared" si="1"/>
        <v>Over 0.5</v>
      </c>
      <c r="U17" s="14"/>
      <c r="V17" s="14" t="str">
        <f t="shared" si="2"/>
        <v>Over 0.5</v>
      </c>
      <c r="W17" s="14" t="str">
        <f t="shared" si="3"/>
        <v>?</v>
      </c>
      <c r="X17" s="14"/>
      <c r="Y17" s="7" t="str">
        <f t="shared" si="4"/>
        <v>…</v>
      </c>
      <c r="Z17" s="7"/>
      <c r="AA17" s="35" t="str">
        <f t="shared" si="5"/>
        <v>…</v>
      </c>
      <c r="AB17" s="35" t="str">
        <f t="shared" si="6"/>
        <v>.</v>
      </c>
    </row>
    <row r="18" spans="1:28">
      <c r="A18">
        <v>17</v>
      </c>
      <c r="B18" s="6"/>
      <c r="C18" t="s">
        <v>1306</v>
      </c>
      <c r="D18" s="24" t="s">
        <v>1307</v>
      </c>
      <c r="E18" s="17" t="s">
        <v>1441</v>
      </c>
      <c r="F18" s="7" t="s">
        <v>4</v>
      </c>
      <c r="G18" s="10" t="s">
        <v>1379</v>
      </c>
      <c r="H18" s="7">
        <v>44</v>
      </c>
      <c r="I18" s="7">
        <v>29</v>
      </c>
      <c r="J18" s="7">
        <v>27</v>
      </c>
      <c r="K18" s="7">
        <v>1</v>
      </c>
      <c r="L18" s="7">
        <v>1</v>
      </c>
      <c r="M18" s="7">
        <v>17</v>
      </c>
      <c r="N18" s="6" t="s">
        <v>18</v>
      </c>
      <c r="O18" s="6" t="s">
        <v>18</v>
      </c>
      <c r="P18" s="11">
        <v>29</v>
      </c>
      <c r="Q18" s="12">
        <v>1.55</v>
      </c>
      <c r="R18" s="13"/>
      <c r="S18" s="21">
        <f t="shared" si="0"/>
        <v>31.5625</v>
      </c>
      <c r="T18" s="7" t="str">
        <f t="shared" si="1"/>
        <v>Over 0.5</v>
      </c>
      <c r="U18" s="14"/>
      <c r="V18" s="14" t="str">
        <f t="shared" si="2"/>
        <v>Over 0.5</v>
      </c>
      <c r="W18" s="14" t="str">
        <f t="shared" si="3"/>
        <v>?</v>
      </c>
      <c r="X18" s="14"/>
      <c r="Y18" s="7" t="str">
        <f t="shared" si="4"/>
        <v>…</v>
      </c>
      <c r="Z18" s="7"/>
      <c r="AA18" s="35" t="str">
        <f t="shared" si="5"/>
        <v>…</v>
      </c>
      <c r="AB18" s="35" t="str">
        <f t="shared" si="6"/>
        <v>.</v>
      </c>
    </row>
    <row r="19" spans="1:28">
      <c r="A19">
        <v>18</v>
      </c>
      <c r="B19" s="6"/>
      <c r="D19" s="24"/>
      <c r="E19" s="17"/>
      <c r="F19" s="7"/>
      <c r="G19" s="10"/>
      <c r="H19" s="7"/>
      <c r="I19" s="7"/>
      <c r="J19" s="7"/>
      <c r="K19" s="7"/>
      <c r="L19" s="7"/>
      <c r="M19" s="7"/>
      <c r="N19" s="6"/>
      <c r="O19" s="6"/>
      <c r="P19" s="11"/>
      <c r="Q19" s="12"/>
      <c r="R19" s="13"/>
      <c r="S19" s="21">
        <f t="shared" si="0"/>
        <v>55</v>
      </c>
      <c r="T19" s="7" t="str">
        <f t="shared" si="1"/>
        <v>Over 0.5</v>
      </c>
      <c r="U19" s="14"/>
      <c r="V19" s="14" t="str">
        <f t="shared" si="2"/>
        <v>Over 0.5</v>
      </c>
      <c r="W19" s="14" t="str">
        <f t="shared" si="3"/>
        <v>WON</v>
      </c>
      <c r="X19" s="14"/>
      <c r="Y19" s="7" t="str">
        <f t="shared" si="4"/>
        <v>…</v>
      </c>
      <c r="Z19" s="7"/>
      <c r="AA19" s="35" t="str">
        <f t="shared" si="5"/>
        <v>…</v>
      </c>
      <c r="AB19" s="35" t="str">
        <f t="shared" si="6"/>
        <v>.</v>
      </c>
    </row>
    <row r="20" spans="1:28">
      <c r="A20">
        <v>19</v>
      </c>
      <c r="B20" s="16" t="s">
        <v>1456</v>
      </c>
      <c r="D20" s="24"/>
      <c r="E20" s="17"/>
      <c r="F20" s="7"/>
      <c r="G20" s="10"/>
      <c r="H20" s="7"/>
      <c r="I20" s="7"/>
      <c r="J20" s="7"/>
      <c r="K20" s="7"/>
      <c r="L20" s="7"/>
      <c r="M20" s="7"/>
      <c r="N20" s="6"/>
      <c r="O20" s="6"/>
      <c r="P20" s="11"/>
      <c r="Q20" s="12"/>
      <c r="R20" s="13"/>
      <c r="S20" s="21">
        <f t="shared" si="0"/>
        <v>55</v>
      </c>
      <c r="T20" s="7" t="str">
        <f t="shared" si="1"/>
        <v>Over 0.5</v>
      </c>
      <c r="U20" s="14"/>
      <c r="V20" s="14" t="str">
        <f t="shared" si="2"/>
        <v>Over 0.5</v>
      </c>
      <c r="W20" s="14" t="str">
        <f t="shared" si="3"/>
        <v>WON</v>
      </c>
      <c r="X20" s="14"/>
      <c r="Y20" s="7" t="str">
        <f t="shared" si="4"/>
        <v>…</v>
      </c>
      <c r="Z20" s="7"/>
      <c r="AA20" s="35" t="str">
        <f t="shared" si="5"/>
        <v>…</v>
      </c>
      <c r="AB20" s="35" t="str">
        <f t="shared" si="6"/>
        <v>.</v>
      </c>
    </row>
    <row r="21" spans="1:28">
      <c r="A21">
        <v>21</v>
      </c>
      <c r="B21" s="6"/>
      <c r="C21" t="s">
        <v>514</v>
      </c>
      <c r="D21" s="24" t="s">
        <v>93</v>
      </c>
      <c r="E21" s="17" t="s">
        <v>544</v>
      </c>
      <c r="F21" s="7" t="s">
        <v>4</v>
      </c>
      <c r="G21" s="10" t="s">
        <v>543</v>
      </c>
      <c r="H21" s="7">
        <v>19</v>
      </c>
      <c r="I21" s="7">
        <v>48</v>
      </c>
      <c r="J21" s="7">
        <v>33</v>
      </c>
      <c r="K21" s="7" t="s">
        <v>16</v>
      </c>
      <c r="L21" s="7">
        <v>2</v>
      </c>
      <c r="M21" s="7">
        <v>14</v>
      </c>
      <c r="N21" s="6" t="s">
        <v>61</v>
      </c>
      <c r="O21" s="6" t="s">
        <v>454</v>
      </c>
      <c r="P21" s="11">
        <v>37</v>
      </c>
      <c r="Q21" s="12">
        <v>1.52</v>
      </c>
      <c r="R21" s="13"/>
      <c r="S21" s="21">
        <f t="shared" si="0"/>
        <v>41</v>
      </c>
      <c r="T21" s="7" t="str">
        <f t="shared" si="1"/>
        <v>Over 0.5</v>
      </c>
      <c r="U21" s="14"/>
      <c r="V21" s="14" t="str">
        <f t="shared" si="2"/>
        <v>Over 0.5</v>
      </c>
      <c r="W21" s="14" t="str">
        <f t="shared" si="3"/>
        <v>WON</v>
      </c>
      <c r="X21" s="14"/>
      <c r="Y21" s="7" t="str">
        <f t="shared" si="4"/>
        <v>…</v>
      </c>
      <c r="Z21" s="7"/>
      <c r="AA21" s="35" t="str">
        <f t="shared" si="5"/>
        <v>…</v>
      </c>
      <c r="AB21" s="35" t="str">
        <f t="shared" si="6"/>
        <v>.</v>
      </c>
    </row>
    <row r="22" spans="1:28">
      <c r="A22">
        <v>22</v>
      </c>
      <c r="B22" s="6"/>
      <c r="C22" t="s">
        <v>514</v>
      </c>
      <c r="D22" s="24" t="s">
        <v>93</v>
      </c>
      <c r="E22" s="17" t="s">
        <v>516</v>
      </c>
      <c r="F22" s="7" t="s">
        <v>4</v>
      </c>
      <c r="G22" s="10" t="s">
        <v>515</v>
      </c>
      <c r="H22" s="7">
        <v>45</v>
      </c>
      <c r="I22" s="7">
        <v>45</v>
      </c>
      <c r="J22" s="7">
        <v>10</v>
      </c>
      <c r="K22" s="7">
        <v>1</v>
      </c>
      <c r="L22" s="7">
        <v>1</v>
      </c>
      <c r="M22" s="7">
        <v>35</v>
      </c>
      <c r="N22" s="6" t="s">
        <v>69</v>
      </c>
      <c r="O22" s="6" t="s">
        <v>300</v>
      </c>
      <c r="P22" s="11">
        <v>41</v>
      </c>
      <c r="Q22" s="12">
        <v>1.62</v>
      </c>
      <c r="R22" s="13"/>
      <c r="S22" s="21">
        <f t="shared" si="0"/>
        <v>36.875</v>
      </c>
      <c r="T22" s="7" t="str">
        <f t="shared" si="1"/>
        <v>Over 0.5</v>
      </c>
      <c r="U22" s="14"/>
      <c r="V22" s="14" t="str">
        <f t="shared" si="2"/>
        <v>Over 0.5</v>
      </c>
      <c r="W22" s="14" t="str">
        <f t="shared" si="3"/>
        <v>WON</v>
      </c>
      <c r="X22" s="14"/>
      <c r="Y22" s="7" t="str">
        <f t="shared" si="4"/>
        <v>…</v>
      </c>
      <c r="Z22" s="7"/>
      <c r="AA22" s="35" t="str">
        <f t="shared" si="5"/>
        <v>…</v>
      </c>
      <c r="AB22" s="35" t="str">
        <f t="shared" si="6"/>
        <v>.</v>
      </c>
    </row>
    <row r="23" spans="1:28">
      <c r="A23">
        <v>23</v>
      </c>
      <c r="B23" s="6"/>
      <c r="C23" t="s">
        <v>1341</v>
      </c>
      <c r="D23" s="24" t="s">
        <v>93</v>
      </c>
      <c r="E23" s="17" t="s">
        <v>1343</v>
      </c>
      <c r="F23" s="7" t="s">
        <v>4</v>
      </c>
      <c r="G23" s="10" t="s">
        <v>1446</v>
      </c>
      <c r="H23" s="7">
        <v>71</v>
      </c>
      <c r="I23" s="7">
        <v>19</v>
      </c>
      <c r="J23" s="7">
        <v>10</v>
      </c>
      <c r="K23" s="7">
        <v>1</v>
      </c>
      <c r="L23" s="7">
        <v>1</v>
      </c>
      <c r="M23" s="7">
        <v>61</v>
      </c>
      <c r="N23" s="6" t="s">
        <v>47</v>
      </c>
      <c r="O23" s="6" t="s">
        <v>75</v>
      </c>
      <c r="P23" s="11">
        <v>33</v>
      </c>
      <c r="Q23" s="12">
        <v>1.42</v>
      </c>
      <c r="R23" s="13"/>
      <c r="S23" s="21">
        <f t="shared" si="0"/>
        <v>36.875</v>
      </c>
      <c r="T23" s="7" t="str">
        <f t="shared" si="1"/>
        <v>Over 0.5</v>
      </c>
      <c r="U23" s="14"/>
      <c r="V23" s="14" t="str">
        <f t="shared" si="2"/>
        <v>Under 1.5</v>
      </c>
      <c r="W23" s="14" t="str">
        <f t="shared" si="3"/>
        <v>WON</v>
      </c>
      <c r="X23" s="14"/>
      <c r="Y23" s="7" t="str">
        <f t="shared" si="4"/>
        <v>…</v>
      </c>
      <c r="Z23" s="7"/>
      <c r="AA23" s="35" t="str">
        <f t="shared" si="5"/>
        <v>…</v>
      </c>
      <c r="AB23" s="35" t="str">
        <f t="shared" si="6"/>
        <v>.</v>
      </c>
    </row>
    <row r="24" spans="1:28">
      <c r="A24">
        <v>24</v>
      </c>
      <c r="B24" s="6" t="s">
        <v>11</v>
      </c>
      <c r="C24" t="s">
        <v>363</v>
      </c>
      <c r="D24" s="24" t="s">
        <v>102</v>
      </c>
      <c r="E24" s="17" t="s">
        <v>375</v>
      </c>
      <c r="F24" s="7" t="s">
        <v>4</v>
      </c>
      <c r="G24" s="10" t="s">
        <v>364</v>
      </c>
      <c r="H24" s="7">
        <v>4</v>
      </c>
      <c r="I24" s="7">
        <v>80</v>
      </c>
      <c r="J24" s="7">
        <v>16</v>
      </c>
      <c r="K24" s="7" t="s">
        <v>16</v>
      </c>
      <c r="L24" s="7">
        <v>1</v>
      </c>
      <c r="M24" s="7">
        <v>12</v>
      </c>
      <c r="N24" s="6" t="s">
        <v>47</v>
      </c>
      <c r="O24" s="6" t="s">
        <v>69</v>
      </c>
      <c r="P24" s="11">
        <v>57</v>
      </c>
      <c r="Q24" s="12">
        <v>1.64</v>
      </c>
      <c r="R24" s="13"/>
      <c r="S24" s="21">
        <f t="shared" si="0"/>
        <v>79.400000000000006</v>
      </c>
      <c r="T24" s="7" t="str">
        <f t="shared" si="1"/>
        <v>Under 1.5</v>
      </c>
      <c r="U24" s="14"/>
      <c r="V24" s="14" t="str">
        <f t="shared" si="2"/>
        <v>Under 1.5</v>
      </c>
      <c r="W24" s="14" t="str">
        <f t="shared" si="3"/>
        <v>WON</v>
      </c>
      <c r="X24" s="14"/>
      <c r="Y24" s="7" t="str">
        <f t="shared" si="4"/>
        <v>…</v>
      </c>
      <c r="Z24" s="7"/>
      <c r="AA24" s="35" t="str">
        <f t="shared" si="5"/>
        <v>U25g</v>
      </c>
      <c r="AB24" s="35" t="str">
        <f t="shared" si="6"/>
        <v>WON</v>
      </c>
    </row>
    <row r="25" spans="1:28">
      <c r="A25">
        <v>25</v>
      </c>
      <c r="B25" s="6"/>
      <c r="C25" t="s">
        <v>84</v>
      </c>
      <c r="D25" s="24" t="s">
        <v>240</v>
      </c>
      <c r="E25" s="17" t="s">
        <v>672</v>
      </c>
      <c r="F25" s="7" t="s">
        <v>4</v>
      </c>
      <c r="G25" s="10" t="s">
        <v>1447</v>
      </c>
      <c r="H25" s="7">
        <v>55</v>
      </c>
      <c r="I25" s="7">
        <v>31</v>
      </c>
      <c r="J25" s="7">
        <v>15</v>
      </c>
      <c r="K25" s="7">
        <v>1</v>
      </c>
      <c r="L25" s="7">
        <v>1</v>
      </c>
      <c r="M25" s="7">
        <v>40</v>
      </c>
      <c r="N25" s="6" t="s">
        <v>96</v>
      </c>
      <c r="O25" s="6" t="s">
        <v>389</v>
      </c>
      <c r="P25" s="11">
        <v>38</v>
      </c>
      <c r="Q25" s="12">
        <v>1.67</v>
      </c>
      <c r="R25" s="13"/>
      <c r="S25" s="21">
        <f t="shared" si="0"/>
        <v>35.3125</v>
      </c>
      <c r="T25" s="7" t="str">
        <f t="shared" si="1"/>
        <v>Over 0.5</v>
      </c>
      <c r="U25" s="14"/>
      <c r="V25" s="14" t="str">
        <f t="shared" si="2"/>
        <v>Over 0.5</v>
      </c>
      <c r="W25" s="14" t="str">
        <f t="shared" si="3"/>
        <v>WON</v>
      </c>
      <c r="X25" s="14"/>
      <c r="Y25" s="7" t="str">
        <f t="shared" si="4"/>
        <v>…</v>
      </c>
      <c r="Z25" s="7"/>
      <c r="AA25" s="35" t="str">
        <f t="shared" si="5"/>
        <v>…</v>
      </c>
      <c r="AB25" s="35" t="str">
        <f t="shared" si="6"/>
        <v>.</v>
      </c>
    </row>
    <row r="26" spans="1:28">
      <c r="A26">
        <v>26</v>
      </c>
      <c r="B26" s="6"/>
      <c r="C26" t="s">
        <v>1437</v>
      </c>
      <c r="D26" s="24" t="s">
        <v>135</v>
      </c>
      <c r="E26" s="17" t="s">
        <v>1448</v>
      </c>
      <c r="F26" s="7" t="s">
        <v>4</v>
      </c>
      <c r="G26" s="10" t="s">
        <v>1449</v>
      </c>
      <c r="H26" s="7">
        <v>43</v>
      </c>
      <c r="I26" s="7">
        <v>7</v>
      </c>
      <c r="J26" s="7">
        <v>50</v>
      </c>
      <c r="K26" s="7">
        <v>2</v>
      </c>
      <c r="L26" s="7">
        <v>1</v>
      </c>
      <c r="M26" s="7">
        <v>7</v>
      </c>
      <c r="N26" s="6" t="s">
        <v>96</v>
      </c>
      <c r="O26" s="6" t="s">
        <v>299</v>
      </c>
      <c r="P26" s="11">
        <v>2</v>
      </c>
      <c r="Q26" s="12">
        <v>1.44</v>
      </c>
      <c r="R26" s="13"/>
      <c r="S26" s="21">
        <f t="shared" si="0"/>
        <v>32.375</v>
      </c>
      <c r="T26" s="7" t="str">
        <f t="shared" si="1"/>
        <v>Over 0.5</v>
      </c>
      <c r="U26" s="14"/>
      <c r="V26" s="14" t="str">
        <f t="shared" si="2"/>
        <v>Over 0.5</v>
      </c>
      <c r="W26" s="14" t="str">
        <f t="shared" si="3"/>
        <v>WON</v>
      </c>
      <c r="X26" s="14"/>
      <c r="Y26" s="7" t="str">
        <f t="shared" si="4"/>
        <v>…</v>
      </c>
      <c r="Z26" s="7"/>
      <c r="AA26" s="35" t="str">
        <f t="shared" si="5"/>
        <v>…</v>
      </c>
      <c r="AB26" s="35" t="str">
        <f t="shared" si="6"/>
        <v>.</v>
      </c>
    </row>
    <row r="27" spans="1:28">
      <c r="A27">
        <v>27</v>
      </c>
      <c r="B27" s="6"/>
      <c r="C27" t="s">
        <v>1437</v>
      </c>
      <c r="D27" s="24" t="s">
        <v>135</v>
      </c>
      <c r="E27" s="17" t="s">
        <v>1450</v>
      </c>
      <c r="F27" s="7" t="s">
        <v>4</v>
      </c>
      <c r="G27" s="10" t="s">
        <v>1451</v>
      </c>
      <c r="H27" s="7">
        <v>13</v>
      </c>
      <c r="I27" s="7">
        <v>29</v>
      </c>
      <c r="J27" s="7">
        <v>58</v>
      </c>
      <c r="K27" s="7">
        <v>2</v>
      </c>
      <c r="L27" s="7">
        <v>2</v>
      </c>
      <c r="M27" s="7">
        <v>45</v>
      </c>
      <c r="N27" s="6" t="s">
        <v>69</v>
      </c>
      <c r="O27" s="6" t="s">
        <v>298</v>
      </c>
      <c r="P27" s="11">
        <v>16</v>
      </c>
      <c r="Q27" s="12">
        <v>1.44</v>
      </c>
      <c r="R27" s="13"/>
      <c r="S27" s="21">
        <f t="shared" si="0"/>
        <v>21.875</v>
      </c>
      <c r="T27" s="7" t="str">
        <f t="shared" si="1"/>
        <v>Over 0.5</v>
      </c>
      <c r="U27" s="14"/>
      <c r="V27" s="14" t="str">
        <f t="shared" si="2"/>
        <v>Over 0.5</v>
      </c>
      <c r="W27" s="14" t="str">
        <f t="shared" si="3"/>
        <v>WON</v>
      </c>
      <c r="X27" s="14"/>
      <c r="Y27" s="7" t="str">
        <f t="shared" si="4"/>
        <v>…</v>
      </c>
      <c r="Z27" s="7"/>
      <c r="AA27" s="35" t="str">
        <f t="shared" si="5"/>
        <v>…</v>
      </c>
      <c r="AB27" s="35" t="str">
        <f t="shared" si="6"/>
        <v>.</v>
      </c>
    </row>
    <row r="28" spans="1:28">
      <c r="A28">
        <v>28</v>
      </c>
      <c r="B28" s="6"/>
      <c r="C28" t="s">
        <v>1437</v>
      </c>
      <c r="D28" s="24" t="s">
        <v>135</v>
      </c>
      <c r="E28" s="17" t="s">
        <v>1448</v>
      </c>
      <c r="F28" s="7" t="s">
        <v>4</v>
      </c>
      <c r="G28" s="10" t="s">
        <v>1449</v>
      </c>
      <c r="H28" s="7">
        <v>43</v>
      </c>
      <c r="I28" s="7">
        <v>7</v>
      </c>
      <c r="J28" s="7">
        <v>50</v>
      </c>
      <c r="K28" s="7">
        <v>2</v>
      </c>
      <c r="L28" s="7">
        <v>1</v>
      </c>
      <c r="M28" s="7">
        <v>7</v>
      </c>
      <c r="N28" s="6" t="s">
        <v>96</v>
      </c>
      <c r="O28" s="6" t="s">
        <v>299</v>
      </c>
      <c r="P28" s="11">
        <v>2</v>
      </c>
      <c r="Q28" s="12">
        <v>1.44</v>
      </c>
      <c r="R28" s="13"/>
      <c r="S28" s="21">
        <f t="shared" si="0"/>
        <v>32.375</v>
      </c>
      <c r="T28" s="7" t="str">
        <f t="shared" si="1"/>
        <v>Over 0.5</v>
      </c>
      <c r="U28" s="14"/>
      <c r="V28" s="14" t="str">
        <f t="shared" si="2"/>
        <v>Over 0.5</v>
      </c>
      <c r="W28" s="14" t="str">
        <f t="shared" si="3"/>
        <v>WON</v>
      </c>
      <c r="X28" s="14"/>
      <c r="Y28" s="7" t="str">
        <f t="shared" si="4"/>
        <v>…</v>
      </c>
      <c r="Z28" s="7"/>
      <c r="AA28" s="35" t="str">
        <f t="shared" si="5"/>
        <v>…</v>
      </c>
      <c r="AB28" s="35" t="str">
        <f t="shared" si="6"/>
        <v>.</v>
      </c>
    </row>
    <row r="29" spans="1:28">
      <c r="A29">
        <v>35</v>
      </c>
      <c r="B29" s="6"/>
      <c r="C29" t="s">
        <v>239</v>
      </c>
      <c r="D29" s="24" t="s">
        <v>152</v>
      </c>
      <c r="E29" s="17" t="s">
        <v>916</v>
      </c>
      <c r="F29" s="7" t="s">
        <v>4</v>
      </c>
      <c r="G29" s="10" t="s">
        <v>702</v>
      </c>
      <c r="H29" s="7">
        <v>36</v>
      </c>
      <c r="I29" s="7">
        <v>49</v>
      </c>
      <c r="J29" s="7">
        <v>15</v>
      </c>
      <c r="K29" s="7" t="s">
        <v>16</v>
      </c>
      <c r="L29" s="7">
        <v>1</v>
      </c>
      <c r="M29" s="7">
        <v>21</v>
      </c>
      <c r="N29" s="6" t="s">
        <v>24</v>
      </c>
      <c r="O29" s="6" t="s">
        <v>47</v>
      </c>
      <c r="P29" s="11">
        <v>18</v>
      </c>
      <c r="Q29" s="12">
        <v>1.6</v>
      </c>
      <c r="R29" s="13"/>
      <c r="S29" s="21">
        <f t="shared" si="0"/>
        <v>40</v>
      </c>
      <c r="T29" s="7" t="str">
        <f t="shared" si="1"/>
        <v>Over 0.5</v>
      </c>
      <c r="U29" s="14"/>
      <c r="V29" s="14" t="str">
        <f t="shared" si="2"/>
        <v>Under 1.5</v>
      </c>
      <c r="W29" s="14" t="str">
        <f t="shared" si="3"/>
        <v>LOST</v>
      </c>
      <c r="X29" s="14"/>
      <c r="Y29" s="7" t="str">
        <f t="shared" si="4"/>
        <v>…</v>
      </c>
      <c r="Z29" s="7"/>
      <c r="AA29" s="35" t="str">
        <f t="shared" si="5"/>
        <v>…</v>
      </c>
      <c r="AB29" s="35" t="str">
        <f t="shared" si="6"/>
        <v>.</v>
      </c>
    </row>
    <row r="30" spans="1:28">
      <c r="A30">
        <v>36</v>
      </c>
      <c r="B30" s="6"/>
      <c r="C30" t="s">
        <v>66</v>
      </c>
      <c r="D30" s="24" t="s">
        <v>152</v>
      </c>
      <c r="E30" s="17" t="s">
        <v>1452</v>
      </c>
      <c r="F30" s="7" t="s">
        <v>4</v>
      </c>
      <c r="G30" s="10" t="s">
        <v>1305</v>
      </c>
      <c r="H30" s="7">
        <v>42</v>
      </c>
      <c r="I30" s="7">
        <v>45</v>
      </c>
      <c r="J30" s="7">
        <v>14</v>
      </c>
      <c r="K30" s="7" t="s">
        <v>16</v>
      </c>
      <c r="L30" s="7">
        <v>1</v>
      </c>
      <c r="M30" s="7">
        <v>28</v>
      </c>
      <c r="N30" s="6" t="s">
        <v>47</v>
      </c>
      <c r="O30" s="6" t="s">
        <v>301</v>
      </c>
      <c r="P30" s="11">
        <v>52</v>
      </c>
      <c r="Q30" s="12">
        <v>1.75</v>
      </c>
      <c r="R30" s="13"/>
      <c r="S30" s="21">
        <f t="shared" si="0"/>
        <v>50.4</v>
      </c>
      <c r="T30" s="7" t="str">
        <f t="shared" si="1"/>
        <v>Over 0.5</v>
      </c>
      <c r="U30" s="14"/>
      <c r="V30" s="14" t="str">
        <f t="shared" si="2"/>
        <v>Under 1.5</v>
      </c>
      <c r="W30" s="14" t="str">
        <f t="shared" si="3"/>
        <v>WON</v>
      </c>
      <c r="X30" s="14"/>
      <c r="Y30" s="7" t="str">
        <f t="shared" si="4"/>
        <v>…</v>
      </c>
      <c r="Z30" s="7"/>
      <c r="AA30" s="35" t="str">
        <f t="shared" si="5"/>
        <v>…</v>
      </c>
      <c r="AB30" s="35" t="str">
        <f t="shared" si="6"/>
        <v>.</v>
      </c>
    </row>
    <row r="31" spans="1:28">
      <c r="A31">
        <v>37</v>
      </c>
      <c r="B31" s="6"/>
      <c r="C31" t="s">
        <v>66</v>
      </c>
      <c r="D31" s="24" t="s">
        <v>152</v>
      </c>
      <c r="E31" s="17" t="s">
        <v>1453</v>
      </c>
      <c r="F31" s="7" t="s">
        <v>4</v>
      </c>
      <c r="G31" s="10" t="s">
        <v>1454</v>
      </c>
      <c r="H31" s="7">
        <v>19</v>
      </c>
      <c r="I31" s="7">
        <v>30</v>
      </c>
      <c r="J31" s="7">
        <v>51</v>
      </c>
      <c r="K31" s="7">
        <v>2</v>
      </c>
      <c r="L31" s="7">
        <v>2</v>
      </c>
      <c r="M31" s="7">
        <v>32</v>
      </c>
      <c r="N31" s="6" t="s">
        <v>24</v>
      </c>
      <c r="O31" s="6" t="s">
        <v>24</v>
      </c>
      <c r="P31" s="11">
        <v>34</v>
      </c>
      <c r="Q31" s="12">
        <v>1.88</v>
      </c>
      <c r="R31" s="13"/>
      <c r="S31" s="21">
        <f t="shared" si="0"/>
        <v>24.0625</v>
      </c>
      <c r="T31" s="7" t="str">
        <f t="shared" si="1"/>
        <v>Over 0.5</v>
      </c>
      <c r="U31" s="14"/>
      <c r="V31" s="14" t="str">
        <f t="shared" si="2"/>
        <v>Under 1.5</v>
      </c>
      <c r="W31" s="14" t="str">
        <f t="shared" si="3"/>
        <v>LOST</v>
      </c>
      <c r="X31" s="14"/>
      <c r="Y31" s="7" t="str">
        <f t="shared" si="4"/>
        <v>…</v>
      </c>
      <c r="Z31" s="7"/>
      <c r="AA31" s="35" t="str">
        <f t="shared" si="5"/>
        <v>…</v>
      </c>
      <c r="AB31" s="35" t="str">
        <f t="shared" si="6"/>
        <v>.</v>
      </c>
    </row>
    <row r="32" spans="1:28">
      <c r="A32">
        <v>47</v>
      </c>
      <c r="B32" s="6" t="s">
        <v>11</v>
      </c>
      <c r="C32" t="s">
        <v>288</v>
      </c>
      <c r="D32" s="24" t="s">
        <v>289</v>
      </c>
      <c r="E32" s="17" t="s">
        <v>334</v>
      </c>
      <c r="F32" s="7" t="s">
        <v>4</v>
      </c>
      <c r="G32" s="10" t="s">
        <v>1455</v>
      </c>
      <c r="H32" s="7">
        <v>28</v>
      </c>
      <c r="I32" s="7">
        <v>64</v>
      </c>
      <c r="J32" s="7">
        <v>8</v>
      </c>
      <c r="K32" s="7" t="s">
        <v>16</v>
      </c>
      <c r="L32" s="7">
        <v>2</v>
      </c>
      <c r="M32" s="7">
        <v>20</v>
      </c>
      <c r="N32" s="6" t="s">
        <v>24</v>
      </c>
      <c r="O32" s="6" t="s">
        <v>24</v>
      </c>
      <c r="P32" s="11">
        <v>60</v>
      </c>
      <c r="Q32" s="12">
        <v>1.57</v>
      </c>
      <c r="R32" s="13"/>
      <c r="S32" s="21">
        <f t="shared" si="0"/>
        <v>72</v>
      </c>
      <c r="T32" s="7" t="str">
        <f t="shared" si="1"/>
        <v>Under 1.5</v>
      </c>
      <c r="U32" s="14"/>
      <c r="V32" s="14" t="str">
        <f t="shared" si="2"/>
        <v>Under 1.5</v>
      </c>
      <c r="W32" s="14" t="str">
        <f t="shared" si="3"/>
        <v>WON</v>
      </c>
      <c r="X32" s="14"/>
      <c r="Y32" s="7" t="str">
        <f t="shared" si="4"/>
        <v>…</v>
      </c>
      <c r="Z32" s="7"/>
      <c r="AA32" s="35" t="str">
        <f t="shared" si="5"/>
        <v>U25g</v>
      </c>
      <c r="AB32" s="35" t="str">
        <f t="shared" si="6"/>
        <v>WON</v>
      </c>
    </row>
    <row r="33" spans="1:28">
      <c r="A33">
        <v>48</v>
      </c>
      <c r="B33" s="6" t="s">
        <v>11</v>
      </c>
      <c r="C33" t="s">
        <v>231</v>
      </c>
      <c r="D33" s="24" t="s">
        <v>167</v>
      </c>
      <c r="E33" s="17" t="s">
        <v>232</v>
      </c>
      <c r="F33" s="7" t="s">
        <v>4</v>
      </c>
      <c r="G33" s="10" t="s">
        <v>757</v>
      </c>
      <c r="H33" s="7">
        <v>23</v>
      </c>
      <c r="I33" s="7">
        <v>64</v>
      </c>
      <c r="J33" s="7">
        <v>13</v>
      </c>
      <c r="K33" s="7" t="s">
        <v>16</v>
      </c>
      <c r="L33" s="7" t="s">
        <v>16</v>
      </c>
      <c r="M33" s="7">
        <v>10</v>
      </c>
      <c r="N33" s="6" t="s">
        <v>24</v>
      </c>
      <c r="O33" s="6" t="s">
        <v>69</v>
      </c>
      <c r="P33" s="11">
        <v>73</v>
      </c>
      <c r="Q33" s="12">
        <v>1.61</v>
      </c>
      <c r="R33" s="13"/>
      <c r="S33" s="21">
        <f t="shared" si="0"/>
        <v>84.6</v>
      </c>
      <c r="T33" s="7" t="str">
        <f t="shared" si="1"/>
        <v>Under 1.5</v>
      </c>
      <c r="U33" s="14"/>
      <c r="V33" s="14" t="str">
        <f>IF(N33="1-0","Under 1.5",IF(N33="0-0","Under 1.5",IF(N33="0-1","Under 1.5","Over 0.5")))</f>
        <v>Under 1.5</v>
      </c>
      <c r="W33" s="14" t="str">
        <f t="shared" si="3"/>
        <v>WON</v>
      </c>
      <c r="X33" s="14"/>
      <c r="Y33" s="7" t="str">
        <f t="shared" si="4"/>
        <v>Prime</v>
      </c>
      <c r="Z33" s="7"/>
      <c r="AA33" s="35" t="str">
        <f t="shared" si="5"/>
        <v>U25g</v>
      </c>
      <c r="AB33" s="35" t="str">
        <f t="shared" si="6"/>
        <v>WON</v>
      </c>
    </row>
    <row r="34" spans="1:28">
      <c r="A34">
        <v>49</v>
      </c>
      <c r="B34" s="6" t="s">
        <v>11</v>
      </c>
      <c r="C34" t="s">
        <v>62</v>
      </c>
      <c r="D34" s="24" t="s">
        <v>874</v>
      </c>
      <c r="E34" s="17" t="s">
        <v>1160</v>
      </c>
      <c r="F34" s="7" t="s">
        <v>4</v>
      </c>
      <c r="G34" s="10" t="s">
        <v>178</v>
      </c>
      <c r="H34" s="7">
        <v>26</v>
      </c>
      <c r="I34" s="7">
        <v>55</v>
      </c>
      <c r="J34" s="7">
        <v>19</v>
      </c>
      <c r="K34" s="7" t="s">
        <v>16</v>
      </c>
      <c r="L34" s="7">
        <v>1</v>
      </c>
      <c r="M34" s="7">
        <v>7</v>
      </c>
      <c r="N34" s="6" t="s">
        <v>120</v>
      </c>
      <c r="O34" s="6" t="s">
        <v>305</v>
      </c>
      <c r="P34" s="11">
        <v>24</v>
      </c>
      <c r="Q34" s="12">
        <v>1.5</v>
      </c>
      <c r="R34" s="13"/>
      <c r="S34" s="21">
        <f t="shared" si="0"/>
        <v>65.1875</v>
      </c>
      <c r="T34" s="7" t="str">
        <f t="shared" si="1"/>
        <v>Under 1.5</v>
      </c>
      <c r="U34" s="14"/>
      <c r="V34" s="14" t="str">
        <f>IF(N34="1-0","Under 1.5",IF(N34="0-0","Under 1.5",IF(N34="0-1","Under 1.5","Over 0.5")))</f>
        <v>Under 1.5</v>
      </c>
      <c r="W34" s="14" t="str">
        <f t="shared" si="3"/>
        <v>WON</v>
      </c>
      <c r="X34" s="14"/>
      <c r="Y34" s="7" t="str">
        <f t="shared" si="4"/>
        <v>Prime</v>
      </c>
      <c r="Z34" s="7"/>
      <c r="AA34" s="35" t="str">
        <f t="shared" si="5"/>
        <v>…</v>
      </c>
      <c r="AB34" s="35" t="str">
        <f t="shared" si="6"/>
        <v>.</v>
      </c>
    </row>
    <row r="35" spans="1:28">
      <c r="B35" s="6"/>
      <c r="C35" t="s">
        <v>1306</v>
      </c>
      <c r="D35" s="24" t="s">
        <v>1307</v>
      </c>
      <c r="E35" s="17" t="s">
        <v>1441</v>
      </c>
      <c r="F35" s="7" t="s">
        <v>4</v>
      </c>
      <c r="G35" s="10" t="s">
        <v>1379</v>
      </c>
      <c r="H35" s="7">
        <v>44</v>
      </c>
      <c r="I35" s="7">
        <v>29</v>
      </c>
      <c r="J35" s="7">
        <v>27</v>
      </c>
      <c r="K35" s="7">
        <v>1</v>
      </c>
      <c r="L35" s="7">
        <v>1</v>
      </c>
      <c r="M35" s="7">
        <v>17</v>
      </c>
      <c r="N35" s="6" t="s">
        <v>75</v>
      </c>
      <c r="O35" s="6" t="s">
        <v>17</v>
      </c>
      <c r="P35" s="11">
        <v>29</v>
      </c>
      <c r="Q35" s="12">
        <v>1.53</v>
      </c>
      <c r="R35" s="13"/>
      <c r="S35" s="21">
        <f t="shared" si="0"/>
        <v>31.5625</v>
      </c>
      <c r="T35" s="7" t="str">
        <f t="shared" si="1"/>
        <v>Over 0.5</v>
      </c>
      <c r="U35" s="14"/>
      <c r="V35" s="14" t="str">
        <f t="shared" ref="V35:V98" si="7">IF(N35="1-0","Under 1.5",IF(N35="0-0","Under 1.5",IF(N35="0-1","Under 1.5","Over 0.5")))</f>
        <v>Over 0.5</v>
      </c>
      <c r="W35" s="14" t="str">
        <f t="shared" si="3"/>
        <v>WON</v>
      </c>
      <c r="X35" s="14"/>
      <c r="Y35" s="7" t="str">
        <f t="shared" si="4"/>
        <v>…</v>
      </c>
      <c r="Z35" s="7"/>
      <c r="AA35" s="35" t="str">
        <f t="shared" si="5"/>
        <v>…</v>
      </c>
      <c r="AB35" s="35" t="str">
        <f t="shared" si="6"/>
        <v>.</v>
      </c>
    </row>
    <row r="36" spans="1:28">
      <c r="B36" s="6"/>
      <c r="D36" s="24"/>
      <c r="E36" s="17"/>
      <c r="F36" s="7"/>
      <c r="G36" s="10"/>
      <c r="H36" s="7"/>
      <c r="I36" s="7"/>
      <c r="J36" s="7"/>
      <c r="K36" s="7"/>
      <c r="L36" s="7"/>
      <c r="M36" s="7"/>
      <c r="N36" s="6"/>
      <c r="O36" s="6"/>
      <c r="P36" s="11"/>
      <c r="Q36" s="12"/>
      <c r="R36" s="13"/>
      <c r="S36" s="21">
        <f t="shared" si="0"/>
        <v>55</v>
      </c>
      <c r="T36" s="7" t="str">
        <f t="shared" si="1"/>
        <v>Over 0.5</v>
      </c>
      <c r="U36" s="14"/>
      <c r="V36" s="14" t="str">
        <f t="shared" si="7"/>
        <v>Over 0.5</v>
      </c>
      <c r="W36" s="14" t="str">
        <f t="shared" si="3"/>
        <v>WON</v>
      </c>
      <c r="X36" s="14"/>
      <c r="Y36" s="7" t="str">
        <f t="shared" si="4"/>
        <v>…</v>
      </c>
      <c r="Z36" s="7"/>
      <c r="AA36" s="35" t="str">
        <f t="shared" si="5"/>
        <v>…</v>
      </c>
      <c r="AB36" s="35" t="str">
        <f t="shared" si="6"/>
        <v>.</v>
      </c>
    </row>
    <row r="37" spans="1:28">
      <c r="B37" s="16" t="s">
        <v>1457</v>
      </c>
      <c r="D37" s="24"/>
      <c r="E37" s="17"/>
      <c r="F37" s="7"/>
      <c r="G37" s="10"/>
      <c r="H37" s="7"/>
      <c r="I37" s="7"/>
      <c r="J37" s="7"/>
      <c r="K37" s="7"/>
      <c r="L37" s="7"/>
      <c r="M37" s="7"/>
      <c r="N37" s="6"/>
      <c r="O37" s="6"/>
      <c r="P37" s="11"/>
      <c r="Q37" s="12"/>
      <c r="R37" s="13"/>
      <c r="S37" s="21">
        <f t="shared" si="0"/>
        <v>55</v>
      </c>
      <c r="T37" s="7" t="str">
        <f t="shared" si="1"/>
        <v>Over 0.5</v>
      </c>
      <c r="U37" s="14"/>
      <c r="V37" s="14" t="str">
        <f t="shared" si="7"/>
        <v>Over 0.5</v>
      </c>
      <c r="W37" s="14" t="str">
        <f t="shared" si="3"/>
        <v>WON</v>
      </c>
      <c r="X37" s="14"/>
      <c r="Y37" s="7" t="str">
        <f t="shared" si="4"/>
        <v>…</v>
      </c>
      <c r="Z37" s="7"/>
      <c r="AA37" s="35" t="str">
        <f t="shared" si="5"/>
        <v>…</v>
      </c>
      <c r="AB37" s="35" t="str">
        <f t="shared" si="6"/>
        <v>.</v>
      </c>
    </row>
    <row r="38" spans="1:28">
      <c r="B38" s="6"/>
      <c r="C38" t="s">
        <v>642</v>
      </c>
      <c r="D38" s="24" t="s">
        <v>240</v>
      </c>
      <c r="E38" s="17" t="s">
        <v>644</v>
      </c>
      <c r="F38" s="7" t="s">
        <v>4</v>
      </c>
      <c r="G38" s="10" t="s">
        <v>1458</v>
      </c>
      <c r="H38" s="7">
        <v>19</v>
      </c>
      <c r="I38" s="7">
        <v>30</v>
      </c>
      <c r="J38" s="7">
        <v>51</v>
      </c>
      <c r="K38" s="7">
        <v>2</v>
      </c>
      <c r="L38" s="7">
        <v>2</v>
      </c>
      <c r="M38" s="7">
        <v>32</v>
      </c>
      <c r="N38" s="6" t="s">
        <v>47</v>
      </c>
      <c r="O38" s="6" t="s">
        <v>75</v>
      </c>
      <c r="P38" s="11">
        <v>20</v>
      </c>
      <c r="Q38" s="12">
        <v>1.57</v>
      </c>
      <c r="R38" s="13"/>
      <c r="S38" s="21">
        <f t="shared" si="0"/>
        <v>24.0625</v>
      </c>
      <c r="T38" s="7" t="str">
        <f t="shared" si="1"/>
        <v>Over 0.5</v>
      </c>
      <c r="U38" s="14"/>
      <c r="V38" s="14" t="str">
        <f t="shared" si="7"/>
        <v>Under 1.5</v>
      </c>
      <c r="W38" s="14" t="str">
        <f t="shared" si="3"/>
        <v>WON</v>
      </c>
      <c r="X38" s="14"/>
      <c r="Y38" s="7" t="str">
        <f t="shared" si="4"/>
        <v>…</v>
      </c>
      <c r="Z38" s="7"/>
      <c r="AA38" s="35" t="str">
        <f t="shared" si="5"/>
        <v>…</v>
      </c>
      <c r="AB38" s="35" t="str">
        <f t="shared" si="6"/>
        <v>.</v>
      </c>
    </row>
    <row r="39" spans="1:28">
      <c r="B39" s="6"/>
      <c r="C39" t="s">
        <v>1422</v>
      </c>
      <c r="D39" s="24" t="s">
        <v>240</v>
      </c>
      <c r="E39" s="17" t="s">
        <v>1424</v>
      </c>
      <c r="F39" s="7" t="s">
        <v>4</v>
      </c>
      <c r="G39" s="10" t="s">
        <v>1459</v>
      </c>
      <c r="H39" s="7">
        <v>14</v>
      </c>
      <c r="I39" s="7">
        <v>52</v>
      </c>
      <c r="J39" s="7">
        <v>34</v>
      </c>
      <c r="K39" s="7" t="s">
        <v>16</v>
      </c>
      <c r="L39" s="7" t="s">
        <v>16</v>
      </c>
      <c r="M39" s="7">
        <v>20</v>
      </c>
      <c r="N39" s="6" t="s">
        <v>47</v>
      </c>
      <c r="O39" s="6" t="s">
        <v>297</v>
      </c>
      <c r="P39" s="11">
        <v>44</v>
      </c>
      <c r="Q39" s="12">
        <v>1.61</v>
      </c>
      <c r="R39" s="13"/>
      <c r="S39" s="21">
        <f t="shared" si="0"/>
        <v>61.25</v>
      </c>
      <c r="T39" s="7" t="str">
        <f t="shared" si="1"/>
        <v>Under 1.5</v>
      </c>
      <c r="U39" s="14"/>
      <c r="V39" s="14" t="str">
        <f t="shared" si="7"/>
        <v>Under 1.5</v>
      </c>
      <c r="W39" s="14" t="str">
        <f t="shared" si="3"/>
        <v>WON</v>
      </c>
      <c r="X39" s="14"/>
      <c r="Y39" s="7" t="str">
        <f t="shared" si="4"/>
        <v>…</v>
      </c>
      <c r="Z39" s="7"/>
      <c r="AA39" s="35" t="str">
        <f t="shared" si="5"/>
        <v>…</v>
      </c>
      <c r="AB39" s="35" t="str">
        <f t="shared" si="6"/>
        <v>.</v>
      </c>
    </row>
    <row r="40" spans="1:28">
      <c r="B40" s="6"/>
      <c r="C40" t="s">
        <v>642</v>
      </c>
      <c r="D40" s="24" t="s">
        <v>135</v>
      </c>
      <c r="E40" s="17" t="s">
        <v>1460</v>
      </c>
      <c r="F40" s="7" t="s">
        <v>4</v>
      </c>
      <c r="G40" s="10" t="s">
        <v>643</v>
      </c>
      <c r="H40" s="7">
        <v>15</v>
      </c>
      <c r="I40" s="7">
        <v>52</v>
      </c>
      <c r="J40" s="7">
        <v>33</v>
      </c>
      <c r="K40" s="7" t="s">
        <v>16</v>
      </c>
      <c r="L40" s="7">
        <v>1</v>
      </c>
      <c r="M40" s="7">
        <v>18</v>
      </c>
      <c r="N40" s="6" t="s">
        <v>24</v>
      </c>
      <c r="O40" s="6" t="s">
        <v>33</v>
      </c>
      <c r="P40" s="11">
        <v>38</v>
      </c>
      <c r="Q40" s="12">
        <v>1.67</v>
      </c>
      <c r="R40" s="13"/>
      <c r="S40" s="21">
        <f t="shared" si="0"/>
        <v>56.25</v>
      </c>
      <c r="T40" s="7" t="str">
        <f t="shared" si="1"/>
        <v>Under 1.5</v>
      </c>
      <c r="U40" s="14"/>
      <c r="V40" s="14" t="str">
        <f t="shared" si="7"/>
        <v>Under 1.5</v>
      </c>
      <c r="W40" s="14" t="str">
        <f t="shared" si="3"/>
        <v>WON</v>
      </c>
      <c r="X40" s="14"/>
      <c r="Y40" s="7" t="str">
        <f t="shared" si="4"/>
        <v>…</v>
      </c>
      <c r="Z40" s="7"/>
      <c r="AA40" s="35" t="str">
        <f t="shared" si="5"/>
        <v>…</v>
      </c>
      <c r="AB40" s="35" t="str">
        <f t="shared" si="6"/>
        <v>.</v>
      </c>
    </row>
    <row r="41" spans="1:28">
      <c r="B41" s="6"/>
      <c r="C41" t="s">
        <v>239</v>
      </c>
      <c r="D41" s="24" t="s">
        <v>152</v>
      </c>
      <c r="E41" s="17" t="s">
        <v>1461</v>
      </c>
      <c r="F41" s="7" t="s">
        <v>4</v>
      </c>
      <c r="G41" s="10" t="s">
        <v>241</v>
      </c>
      <c r="H41" s="7">
        <v>49</v>
      </c>
      <c r="I41" s="7">
        <v>44</v>
      </c>
      <c r="J41" s="7">
        <v>7</v>
      </c>
      <c r="K41" s="7">
        <v>1</v>
      </c>
      <c r="L41" s="7" t="s">
        <v>16</v>
      </c>
      <c r="M41" s="7">
        <v>42</v>
      </c>
      <c r="N41" s="6" t="s">
        <v>120</v>
      </c>
      <c r="O41" s="6" t="s">
        <v>632</v>
      </c>
      <c r="P41" s="11">
        <v>63</v>
      </c>
      <c r="Q41" s="12">
        <v>1.75</v>
      </c>
      <c r="R41" s="13"/>
      <c r="S41" s="21" t="e">
        <f t="shared" si="0"/>
        <v>#VALUE!</v>
      </c>
      <c r="T41" s="7" t="e">
        <f t="shared" si="1"/>
        <v>#VALUE!</v>
      </c>
      <c r="U41" s="14"/>
      <c r="V41" s="14" t="str">
        <f t="shared" si="7"/>
        <v>Under 1.5</v>
      </c>
      <c r="W41" s="14" t="e">
        <f t="shared" si="3"/>
        <v>#VALUE!</v>
      </c>
      <c r="X41" s="14"/>
      <c r="Y41" s="7" t="str">
        <f t="shared" si="4"/>
        <v>…</v>
      </c>
      <c r="Z41" s="7"/>
      <c r="AA41" s="35" t="str">
        <f t="shared" si="5"/>
        <v>…</v>
      </c>
      <c r="AB41" s="35" t="str">
        <f t="shared" si="6"/>
        <v>.</v>
      </c>
    </row>
    <row r="42" spans="1:28">
      <c r="B42" s="6"/>
      <c r="C42" t="s">
        <v>239</v>
      </c>
      <c r="D42" s="24" t="s">
        <v>152</v>
      </c>
      <c r="E42" s="17" t="s">
        <v>1461</v>
      </c>
      <c r="F42" s="7" t="s">
        <v>4</v>
      </c>
      <c r="G42" s="10" t="s">
        <v>241</v>
      </c>
      <c r="H42" s="7">
        <v>49</v>
      </c>
      <c r="I42" s="7">
        <v>44</v>
      </c>
      <c r="J42" s="7">
        <v>7</v>
      </c>
      <c r="K42" s="7">
        <v>1</v>
      </c>
      <c r="L42" s="7" t="s">
        <v>16</v>
      </c>
      <c r="M42" s="7">
        <v>42</v>
      </c>
      <c r="N42" s="6" t="s">
        <v>120</v>
      </c>
      <c r="O42" s="6" t="s">
        <v>632</v>
      </c>
      <c r="P42" s="11">
        <v>63</v>
      </c>
      <c r="Q42" s="12">
        <v>1.75</v>
      </c>
      <c r="R42" s="13"/>
      <c r="S42" s="21" t="e">
        <f t="shared" si="0"/>
        <v>#VALUE!</v>
      </c>
      <c r="T42" s="7" t="e">
        <f t="shared" si="1"/>
        <v>#VALUE!</v>
      </c>
      <c r="U42" s="14"/>
      <c r="V42" s="14" t="str">
        <f t="shared" si="7"/>
        <v>Under 1.5</v>
      </c>
      <c r="W42" s="14" t="e">
        <f t="shared" si="3"/>
        <v>#VALUE!</v>
      </c>
      <c r="X42" s="14"/>
      <c r="Y42" s="7" t="str">
        <f t="shared" si="4"/>
        <v>…</v>
      </c>
      <c r="Z42" s="7"/>
      <c r="AA42" s="35" t="str">
        <f t="shared" si="5"/>
        <v>…</v>
      </c>
      <c r="AB42" s="35" t="str">
        <f t="shared" si="6"/>
        <v>.</v>
      </c>
    </row>
    <row r="43" spans="1:28">
      <c r="B43" s="6"/>
      <c r="C43" s="25" t="s">
        <v>1332</v>
      </c>
      <c r="D43" s="24" t="s">
        <v>1307</v>
      </c>
      <c r="E43" s="17" t="s">
        <v>1333</v>
      </c>
      <c r="F43" s="7" t="s">
        <v>4</v>
      </c>
      <c r="G43" s="10" t="s">
        <v>1348</v>
      </c>
      <c r="H43" s="7">
        <v>18</v>
      </c>
      <c r="I43" s="7">
        <v>25</v>
      </c>
      <c r="J43" s="7">
        <v>57</v>
      </c>
      <c r="K43" s="7">
        <v>2</v>
      </c>
      <c r="L43" s="7">
        <v>1</v>
      </c>
      <c r="M43" s="7">
        <v>39</v>
      </c>
      <c r="N43" s="6" t="s">
        <v>120</v>
      </c>
      <c r="O43" s="6" t="s">
        <v>299</v>
      </c>
      <c r="P43" s="11">
        <v>32</v>
      </c>
      <c r="Q43" s="12">
        <v>1.57</v>
      </c>
      <c r="R43" s="13"/>
      <c r="S43" s="21">
        <f t="shared" si="0"/>
        <v>22.1875</v>
      </c>
      <c r="T43" s="7" t="str">
        <f t="shared" si="1"/>
        <v>Over 0.5</v>
      </c>
      <c r="U43" s="14"/>
      <c r="V43" s="14" t="str">
        <f t="shared" si="7"/>
        <v>Under 1.5</v>
      </c>
      <c r="W43" s="14" t="str">
        <f t="shared" si="3"/>
        <v>WON</v>
      </c>
      <c r="X43" s="14"/>
      <c r="Y43" s="7" t="str">
        <f t="shared" si="4"/>
        <v>…</v>
      </c>
      <c r="Z43" s="7"/>
      <c r="AA43" s="35" t="str">
        <f t="shared" si="5"/>
        <v>…</v>
      </c>
      <c r="AB43" s="35" t="str">
        <f t="shared" si="6"/>
        <v>.</v>
      </c>
    </row>
    <row r="44" spans="1:28">
      <c r="B44" s="6"/>
      <c r="D44" s="24"/>
      <c r="E44" s="17"/>
      <c r="F44" s="7"/>
      <c r="G44" s="10"/>
      <c r="H44" s="7"/>
      <c r="I44" s="7"/>
      <c r="J44" s="7"/>
      <c r="K44" s="7"/>
      <c r="L44" s="7"/>
      <c r="M44" s="7"/>
      <c r="N44" s="6"/>
      <c r="O44" s="6"/>
      <c r="P44" s="11"/>
      <c r="Q44" s="12"/>
      <c r="R44" s="13"/>
      <c r="S44" s="21">
        <f t="shared" si="0"/>
        <v>55</v>
      </c>
      <c r="T44" s="7" t="str">
        <f t="shared" si="1"/>
        <v>Over 0.5</v>
      </c>
      <c r="U44" s="14"/>
      <c r="V44" s="14" t="str">
        <f t="shared" si="7"/>
        <v>Over 0.5</v>
      </c>
      <c r="W44" s="14" t="str">
        <f t="shared" si="3"/>
        <v>WON</v>
      </c>
      <c r="X44" s="14"/>
      <c r="Y44" s="7" t="str">
        <f t="shared" si="4"/>
        <v>…</v>
      </c>
      <c r="Z44" s="7"/>
      <c r="AA44" s="35" t="str">
        <f t="shared" si="5"/>
        <v>…</v>
      </c>
      <c r="AB44" s="35" t="str">
        <f t="shared" si="6"/>
        <v>.</v>
      </c>
    </row>
    <row r="45" spans="1:28">
      <c r="B45" s="16" t="s">
        <v>1510</v>
      </c>
      <c r="D45" s="24"/>
      <c r="E45" s="17"/>
      <c r="F45" s="7"/>
      <c r="G45" s="10"/>
      <c r="H45" s="7"/>
      <c r="I45" s="7"/>
      <c r="J45" s="7"/>
      <c r="K45" s="7"/>
      <c r="L45" s="7"/>
      <c r="M45" s="7"/>
      <c r="N45" s="6"/>
      <c r="O45" s="6"/>
      <c r="P45" s="11"/>
      <c r="Q45" s="12"/>
      <c r="R45" s="13"/>
      <c r="S45" s="21">
        <f t="shared" si="0"/>
        <v>55</v>
      </c>
      <c r="T45" s="7" t="str">
        <f t="shared" si="1"/>
        <v>Over 0.5</v>
      </c>
      <c r="U45" s="14"/>
      <c r="V45" s="14" t="str">
        <f t="shared" si="7"/>
        <v>Over 0.5</v>
      </c>
      <c r="W45" s="14" t="str">
        <f t="shared" si="3"/>
        <v>WON</v>
      </c>
      <c r="X45" s="14"/>
      <c r="Y45" s="7" t="str">
        <f t="shared" si="4"/>
        <v>…</v>
      </c>
      <c r="Z45" s="7"/>
      <c r="AA45" s="35" t="str">
        <f t="shared" si="5"/>
        <v>…</v>
      </c>
      <c r="AB45" s="35" t="str">
        <f t="shared" si="6"/>
        <v>.</v>
      </c>
    </row>
    <row r="46" spans="1:28">
      <c r="B46" s="26"/>
      <c r="C46" s="27" t="s">
        <v>1437</v>
      </c>
      <c r="D46" s="32" t="s">
        <v>35</v>
      </c>
      <c r="E46" s="28" t="s">
        <v>1462</v>
      </c>
      <c r="F46" s="29" t="s">
        <v>4</v>
      </c>
      <c r="G46" s="9" t="s">
        <v>1448</v>
      </c>
      <c r="H46" s="29">
        <v>50</v>
      </c>
      <c r="I46" s="29">
        <v>19</v>
      </c>
      <c r="J46" s="29">
        <v>31</v>
      </c>
      <c r="K46" s="29">
        <v>1</v>
      </c>
      <c r="L46" s="29">
        <v>1</v>
      </c>
      <c r="M46" s="29">
        <v>19</v>
      </c>
      <c r="N46" s="26" t="s">
        <v>120</v>
      </c>
      <c r="O46" s="26" t="s">
        <v>299</v>
      </c>
      <c r="P46" s="30">
        <v>35</v>
      </c>
      <c r="Q46" s="31">
        <v>1.5</v>
      </c>
      <c r="R46" s="13"/>
      <c r="S46" s="21">
        <f t="shared" si="0"/>
        <v>30.3125</v>
      </c>
      <c r="T46" s="7" t="str">
        <f t="shared" si="1"/>
        <v>Over 0.5</v>
      </c>
      <c r="U46" s="14"/>
      <c r="V46" s="14" t="str">
        <f t="shared" si="7"/>
        <v>Under 1.5</v>
      </c>
      <c r="W46" s="14" t="str">
        <f t="shared" si="3"/>
        <v>WON</v>
      </c>
      <c r="X46" s="14"/>
      <c r="Y46" s="7" t="str">
        <f t="shared" si="4"/>
        <v>…</v>
      </c>
      <c r="Z46" s="7"/>
      <c r="AA46" s="35" t="str">
        <f t="shared" si="5"/>
        <v>…</v>
      </c>
      <c r="AB46" s="35" t="str">
        <f t="shared" si="6"/>
        <v>.</v>
      </c>
    </row>
    <row r="47" spans="1:28">
      <c r="B47" s="26"/>
      <c r="C47" s="27" t="s">
        <v>1463</v>
      </c>
      <c r="D47" s="32" t="s">
        <v>35</v>
      </c>
      <c r="E47" s="28" t="s">
        <v>1464</v>
      </c>
      <c r="F47" s="29" t="s">
        <v>4</v>
      </c>
      <c r="G47" s="9" t="s">
        <v>1465</v>
      </c>
      <c r="H47" s="29">
        <v>17</v>
      </c>
      <c r="I47" s="29">
        <v>48</v>
      </c>
      <c r="J47" s="29">
        <v>35</v>
      </c>
      <c r="K47" s="29" t="s">
        <v>16</v>
      </c>
      <c r="L47" s="29" t="s">
        <v>16</v>
      </c>
      <c r="M47" s="29">
        <v>18</v>
      </c>
      <c r="N47" s="26" t="s">
        <v>47</v>
      </c>
      <c r="O47" s="26" t="s">
        <v>47</v>
      </c>
      <c r="P47" s="30">
        <v>45</v>
      </c>
      <c r="Q47" s="31">
        <v>1.75</v>
      </c>
      <c r="R47" s="13"/>
      <c r="S47" s="21">
        <f t="shared" si="0"/>
        <v>45</v>
      </c>
      <c r="T47" s="7" t="str">
        <f t="shared" si="1"/>
        <v>Over 0.5</v>
      </c>
      <c r="U47" s="14"/>
      <c r="V47" s="14" t="str">
        <f t="shared" si="7"/>
        <v>Under 1.5</v>
      </c>
      <c r="W47" s="14" t="str">
        <f t="shared" si="3"/>
        <v>WON</v>
      </c>
      <c r="X47" s="14"/>
      <c r="Y47" s="7" t="str">
        <f t="shared" si="4"/>
        <v>…</v>
      </c>
      <c r="Z47" s="7"/>
      <c r="AA47" s="35" t="str">
        <f t="shared" si="5"/>
        <v>…</v>
      </c>
      <c r="AB47" s="35" t="str">
        <f t="shared" si="6"/>
        <v>.</v>
      </c>
    </row>
    <row r="48" spans="1:28">
      <c r="B48" s="26"/>
      <c r="C48" s="27" t="s">
        <v>517</v>
      </c>
      <c r="D48" s="32" t="s">
        <v>39</v>
      </c>
      <c r="E48" s="28" t="s">
        <v>1340</v>
      </c>
      <c r="F48" s="29" t="s">
        <v>4</v>
      </c>
      <c r="G48" s="9" t="s">
        <v>1466</v>
      </c>
      <c r="H48" s="29">
        <v>59</v>
      </c>
      <c r="I48" s="29">
        <v>31</v>
      </c>
      <c r="J48" s="29">
        <v>10</v>
      </c>
      <c r="K48" s="29">
        <v>1</v>
      </c>
      <c r="L48" s="29">
        <v>1</v>
      </c>
      <c r="M48" s="29">
        <v>49</v>
      </c>
      <c r="N48" s="26" t="s">
        <v>75</v>
      </c>
      <c r="O48" s="26" t="s">
        <v>304</v>
      </c>
      <c r="P48" s="30">
        <v>50</v>
      </c>
      <c r="Q48" s="31">
        <v>1.42</v>
      </c>
      <c r="R48" s="13"/>
      <c r="S48" s="21">
        <f t="shared" si="0"/>
        <v>46.875</v>
      </c>
      <c r="T48" s="7" t="str">
        <f t="shared" si="1"/>
        <v>Over 0.5</v>
      </c>
      <c r="U48" s="14"/>
      <c r="V48" s="14" t="str">
        <f t="shared" si="7"/>
        <v>Over 0.5</v>
      </c>
      <c r="W48" s="14" t="str">
        <f t="shared" si="3"/>
        <v>WON</v>
      </c>
      <c r="X48" s="14"/>
      <c r="Y48" s="7" t="str">
        <f t="shared" si="4"/>
        <v>…</v>
      </c>
      <c r="Z48" s="7"/>
      <c r="AA48" s="35" t="str">
        <f t="shared" si="5"/>
        <v>…</v>
      </c>
      <c r="AB48" s="35" t="str">
        <f t="shared" si="6"/>
        <v>.</v>
      </c>
    </row>
    <row r="49" spans="2:28">
      <c r="B49" s="26"/>
      <c r="C49" s="27" t="s">
        <v>517</v>
      </c>
      <c r="D49" s="32" t="s">
        <v>39</v>
      </c>
      <c r="E49" s="28" t="s">
        <v>1339</v>
      </c>
      <c r="F49" s="29" t="s">
        <v>4</v>
      </c>
      <c r="G49" s="9" t="s">
        <v>1209</v>
      </c>
      <c r="H49" s="29">
        <v>50</v>
      </c>
      <c r="I49" s="29">
        <v>41</v>
      </c>
      <c r="J49" s="29">
        <v>9</v>
      </c>
      <c r="K49" s="29">
        <v>1</v>
      </c>
      <c r="L49" s="29">
        <v>1</v>
      </c>
      <c r="M49" s="29">
        <v>41</v>
      </c>
      <c r="N49" s="26" t="s">
        <v>301</v>
      </c>
      <c r="O49" s="26" t="s">
        <v>1467</v>
      </c>
      <c r="P49" s="30">
        <v>37</v>
      </c>
      <c r="Q49" s="31">
        <v>1.57</v>
      </c>
      <c r="R49" s="13"/>
      <c r="S49" s="21">
        <f t="shared" si="0"/>
        <v>37.1875</v>
      </c>
      <c r="T49" s="7" t="str">
        <f t="shared" si="1"/>
        <v>Over 0.5</v>
      </c>
      <c r="U49" s="14"/>
      <c r="V49" s="14" t="str">
        <f t="shared" si="7"/>
        <v>Over 0.5</v>
      </c>
      <c r="W49" s="14" t="str">
        <f t="shared" si="3"/>
        <v>WON</v>
      </c>
      <c r="X49" s="14"/>
      <c r="Y49" s="7" t="str">
        <f t="shared" si="4"/>
        <v>…</v>
      </c>
      <c r="Z49" s="7"/>
      <c r="AA49" s="35" t="str">
        <f t="shared" si="5"/>
        <v>…</v>
      </c>
      <c r="AB49" s="35" t="str">
        <f t="shared" si="6"/>
        <v>.</v>
      </c>
    </row>
    <row r="50" spans="2:28">
      <c r="B50" s="26"/>
      <c r="C50" s="25" t="s">
        <v>1468</v>
      </c>
      <c r="D50" s="32" t="s">
        <v>52</v>
      </c>
      <c r="E50" s="28" t="s">
        <v>1469</v>
      </c>
      <c r="F50" s="29" t="s">
        <v>4</v>
      </c>
      <c r="G50" s="9" t="s">
        <v>1470</v>
      </c>
      <c r="H50" s="29">
        <v>59</v>
      </c>
      <c r="I50" s="29">
        <v>32</v>
      </c>
      <c r="J50" s="29">
        <v>9</v>
      </c>
      <c r="K50" s="29">
        <v>1</v>
      </c>
      <c r="L50" s="29">
        <v>1</v>
      </c>
      <c r="M50" s="29">
        <v>50</v>
      </c>
      <c r="N50" s="26" t="s">
        <v>297</v>
      </c>
      <c r="O50" s="26" t="s">
        <v>300</v>
      </c>
      <c r="P50" s="30">
        <v>37</v>
      </c>
      <c r="Q50" s="31">
        <v>1.44</v>
      </c>
      <c r="R50" s="13"/>
      <c r="S50" s="21">
        <f t="shared" si="0"/>
        <v>37.1875</v>
      </c>
      <c r="T50" s="7" t="str">
        <f t="shared" si="1"/>
        <v>Over 0.5</v>
      </c>
      <c r="U50" s="14"/>
      <c r="V50" s="14" t="str">
        <f t="shared" si="7"/>
        <v>Over 0.5</v>
      </c>
      <c r="W50" s="14" t="str">
        <f t="shared" si="3"/>
        <v>WON</v>
      </c>
      <c r="X50" s="14"/>
      <c r="Y50" s="7" t="str">
        <f t="shared" si="4"/>
        <v>…</v>
      </c>
      <c r="Z50" s="7"/>
      <c r="AA50" s="35" t="str">
        <f t="shared" si="5"/>
        <v>…</v>
      </c>
      <c r="AB50" s="35" t="str">
        <f t="shared" si="6"/>
        <v>.</v>
      </c>
    </row>
    <row r="51" spans="2:28">
      <c r="B51" s="26"/>
      <c r="C51" s="27" t="s">
        <v>1468</v>
      </c>
      <c r="D51" s="32" t="s">
        <v>52</v>
      </c>
      <c r="E51" s="28" t="s">
        <v>1471</v>
      </c>
      <c r="F51" s="29" t="s">
        <v>4</v>
      </c>
      <c r="G51" s="9" t="s">
        <v>1472</v>
      </c>
      <c r="H51" s="29">
        <v>14</v>
      </c>
      <c r="I51" s="29">
        <v>26</v>
      </c>
      <c r="J51" s="29">
        <v>60</v>
      </c>
      <c r="K51" s="29">
        <v>2</v>
      </c>
      <c r="L51" s="29">
        <v>2</v>
      </c>
      <c r="M51" s="29">
        <v>46</v>
      </c>
      <c r="N51" s="26" t="s">
        <v>120</v>
      </c>
      <c r="O51" s="26" t="s">
        <v>61</v>
      </c>
      <c r="P51" s="30">
        <v>30</v>
      </c>
      <c r="Q51" s="31">
        <v>1.5</v>
      </c>
      <c r="R51" s="13"/>
      <c r="S51" s="21">
        <f t="shared" si="0"/>
        <v>21.25</v>
      </c>
      <c r="T51" s="7" t="str">
        <f t="shared" si="1"/>
        <v>Over 0.5</v>
      </c>
      <c r="U51" s="14"/>
      <c r="V51" s="14" t="str">
        <f t="shared" si="7"/>
        <v>Under 1.5</v>
      </c>
      <c r="W51" s="14" t="str">
        <f t="shared" si="3"/>
        <v>WON</v>
      </c>
      <c r="X51" s="14"/>
      <c r="Y51" s="7" t="str">
        <f t="shared" si="4"/>
        <v>…</v>
      </c>
      <c r="Z51" s="7"/>
      <c r="AA51" s="35" t="str">
        <f t="shared" si="5"/>
        <v>…</v>
      </c>
      <c r="AB51" s="35" t="str">
        <f t="shared" si="6"/>
        <v>.</v>
      </c>
    </row>
    <row r="52" spans="2:28" ht="16.5" customHeight="1">
      <c r="B52" s="26" t="s">
        <v>11</v>
      </c>
      <c r="C52" s="27" t="s">
        <v>908</v>
      </c>
      <c r="D52" s="32" t="s">
        <v>52</v>
      </c>
      <c r="E52" s="28" t="s">
        <v>912</v>
      </c>
      <c r="F52" s="29" t="s">
        <v>4</v>
      </c>
      <c r="G52" s="9" t="s">
        <v>1303</v>
      </c>
      <c r="H52" s="29">
        <v>33</v>
      </c>
      <c r="I52" s="29">
        <v>51</v>
      </c>
      <c r="J52" s="29">
        <v>16</v>
      </c>
      <c r="K52" s="29" t="s">
        <v>16</v>
      </c>
      <c r="L52" s="29">
        <v>1</v>
      </c>
      <c r="M52" s="29">
        <v>17</v>
      </c>
      <c r="N52" s="26" t="s">
        <v>24</v>
      </c>
      <c r="O52" s="26" t="s">
        <v>69</v>
      </c>
      <c r="P52" s="30">
        <v>73</v>
      </c>
      <c r="Q52" s="31">
        <v>1.6</v>
      </c>
      <c r="R52" s="13"/>
      <c r="S52" s="21">
        <f t="shared" si="0"/>
        <v>70.537499999999994</v>
      </c>
      <c r="T52" s="7" t="str">
        <f t="shared" si="1"/>
        <v>Under 1.5</v>
      </c>
      <c r="U52" s="14"/>
      <c r="V52" s="14" t="str">
        <f t="shared" si="7"/>
        <v>Under 1.5</v>
      </c>
      <c r="W52" s="14" t="str">
        <f t="shared" si="3"/>
        <v>WON</v>
      </c>
      <c r="X52" s="14"/>
      <c r="Y52" s="7" t="str">
        <f t="shared" si="4"/>
        <v>…</v>
      </c>
      <c r="Z52" s="7"/>
      <c r="AA52" s="35" t="str">
        <f t="shared" si="5"/>
        <v>U25g</v>
      </c>
      <c r="AB52" s="35" t="str">
        <f t="shared" si="6"/>
        <v>WON</v>
      </c>
    </row>
    <row r="53" spans="2:28" ht="16.5" customHeight="1">
      <c r="B53" s="26" t="s">
        <v>11</v>
      </c>
      <c r="C53" s="27" t="s">
        <v>908</v>
      </c>
      <c r="D53" s="32" t="s">
        <v>52</v>
      </c>
      <c r="E53" s="28" t="s">
        <v>910</v>
      </c>
      <c r="F53" s="29" t="s">
        <v>4</v>
      </c>
      <c r="G53" s="9" t="s">
        <v>1251</v>
      </c>
      <c r="H53" s="29">
        <v>29</v>
      </c>
      <c r="I53" s="29">
        <v>45</v>
      </c>
      <c r="J53" s="29">
        <v>26</v>
      </c>
      <c r="K53" s="29" t="s">
        <v>16</v>
      </c>
      <c r="L53" s="29">
        <v>2</v>
      </c>
      <c r="M53" s="29">
        <v>3</v>
      </c>
      <c r="N53" s="26" t="s">
        <v>47</v>
      </c>
      <c r="O53" s="26" t="s">
        <v>69</v>
      </c>
      <c r="P53" s="30">
        <v>57</v>
      </c>
      <c r="Q53" s="31">
        <v>1.7</v>
      </c>
      <c r="R53" s="13"/>
      <c r="S53" s="21">
        <f t="shared" si="0"/>
        <v>63.4</v>
      </c>
      <c r="T53" s="7" t="str">
        <f t="shared" si="1"/>
        <v>Under 1.5</v>
      </c>
      <c r="U53" s="14"/>
      <c r="V53" s="14" t="str">
        <f t="shared" si="7"/>
        <v>Under 1.5</v>
      </c>
      <c r="W53" s="14" t="str">
        <f t="shared" si="3"/>
        <v>WON</v>
      </c>
      <c r="X53" s="14"/>
      <c r="Y53" s="7" t="str">
        <f t="shared" si="4"/>
        <v>…</v>
      </c>
      <c r="Z53" s="7"/>
      <c r="AA53" s="35" t="str">
        <f t="shared" si="5"/>
        <v>…</v>
      </c>
      <c r="AB53" s="35" t="str">
        <f t="shared" si="6"/>
        <v>.</v>
      </c>
    </row>
    <row r="54" spans="2:28">
      <c r="B54" s="26" t="s">
        <v>11</v>
      </c>
      <c r="C54" s="27" t="s">
        <v>908</v>
      </c>
      <c r="D54" s="32" t="s">
        <v>52</v>
      </c>
      <c r="E54" s="28" t="s">
        <v>1240</v>
      </c>
      <c r="F54" s="29" t="s">
        <v>4</v>
      </c>
      <c r="G54" s="9" t="s">
        <v>1250</v>
      </c>
      <c r="H54" s="29">
        <v>52</v>
      </c>
      <c r="I54" s="29">
        <v>35</v>
      </c>
      <c r="J54" s="29">
        <v>13</v>
      </c>
      <c r="K54" s="29">
        <v>1</v>
      </c>
      <c r="L54" s="29">
        <v>1</v>
      </c>
      <c r="M54" s="29">
        <v>39</v>
      </c>
      <c r="N54" s="26" t="s">
        <v>61</v>
      </c>
      <c r="O54" s="26" t="s">
        <v>303</v>
      </c>
      <c r="P54" s="30">
        <v>32</v>
      </c>
      <c r="Q54" s="31">
        <v>1.57</v>
      </c>
      <c r="R54" s="13"/>
      <c r="S54" s="21">
        <f t="shared" si="0"/>
        <v>35.9375</v>
      </c>
      <c r="T54" s="7" t="str">
        <f t="shared" si="1"/>
        <v>Over 0.5</v>
      </c>
      <c r="U54" s="14"/>
      <c r="V54" s="14" t="str">
        <f t="shared" si="7"/>
        <v>Over 0.5</v>
      </c>
      <c r="W54" s="14" t="str">
        <f t="shared" si="3"/>
        <v>WON</v>
      </c>
      <c r="X54" s="14"/>
      <c r="Y54" s="7" t="str">
        <f t="shared" si="4"/>
        <v>…</v>
      </c>
      <c r="Z54" s="7"/>
      <c r="AA54" s="35" t="str">
        <f t="shared" si="5"/>
        <v>…</v>
      </c>
      <c r="AB54" s="35" t="str">
        <f t="shared" si="6"/>
        <v>.</v>
      </c>
    </row>
    <row r="55" spans="2:28">
      <c r="B55" s="26"/>
      <c r="C55" s="27" t="s">
        <v>1473</v>
      </c>
      <c r="D55" s="32" t="s">
        <v>52</v>
      </c>
      <c r="E55" s="28" t="s">
        <v>1474</v>
      </c>
      <c r="F55" s="29" t="s">
        <v>4</v>
      </c>
      <c r="G55" s="9" t="s">
        <v>1475</v>
      </c>
      <c r="H55" s="29">
        <v>60</v>
      </c>
      <c r="I55" s="29">
        <v>27</v>
      </c>
      <c r="J55" s="29">
        <v>13</v>
      </c>
      <c r="K55" s="29">
        <v>1</v>
      </c>
      <c r="L55" s="29" t="s">
        <v>16</v>
      </c>
      <c r="M55" s="29">
        <v>47</v>
      </c>
      <c r="N55" s="26" t="s">
        <v>69</v>
      </c>
      <c r="O55" s="26" t="s">
        <v>298</v>
      </c>
      <c r="P55" s="30">
        <v>46</v>
      </c>
      <c r="Q55" s="31">
        <v>1.5</v>
      </c>
      <c r="R55" s="13"/>
      <c r="S55" s="21" t="e">
        <f t="shared" si="0"/>
        <v>#VALUE!</v>
      </c>
      <c r="T55" s="7" t="e">
        <f t="shared" si="1"/>
        <v>#VALUE!</v>
      </c>
      <c r="U55" s="14"/>
      <c r="V55" s="14" t="str">
        <f t="shared" si="7"/>
        <v>Over 0.5</v>
      </c>
      <c r="W55" s="14" t="e">
        <f t="shared" si="3"/>
        <v>#VALUE!</v>
      </c>
      <c r="X55" s="14"/>
      <c r="Y55" s="7" t="str">
        <f t="shared" si="4"/>
        <v>…</v>
      </c>
      <c r="Z55" s="7"/>
      <c r="AA55" s="35" t="str">
        <f t="shared" si="5"/>
        <v>…</v>
      </c>
      <c r="AB55" s="35" t="str">
        <f t="shared" si="6"/>
        <v>.</v>
      </c>
    </row>
    <row r="56" spans="2:28">
      <c r="B56" s="26"/>
      <c r="C56" s="27" t="s">
        <v>517</v>
      </c>
      <c r="D56" s="32" t="s">
        <v>52</v>
      </c>
      <c r="E56" s="28" t="s">
        <v>651</v>
      </c>
      <c r="F56" s="29" t="s">
        <v>4</v>
      </c>
      <c r="G56" s="9" t="s">
        <v>1476</v>
      </c>
      <c r="H56" s="29">
        <v>22</v>
      </c>
      <c r="I56" s="29">
        <v>27</v>
      </c>
      <c r="J56" s="29">
        <v>51</v>
      </c>
      <c r="K56" s="29">
        <v>2</v>
      </c>
      <c r="L56" s="29">
        <v>1</v>
      </c>
      <c r="M56" s="29">
        <v>29</v>
      </c>
      <c r="N56" s="26" t="s">
        <v>120</v>
      </c>
      <c r="O56" s="26" t="s">
        <v>120</v>
      </c>
      <c r="P56" s="30">
        <v>17</v>
      </c>
      <c r="Q56" s="31">
        <v>1.57</v>
      </c>
      <c r="R56" s="13"/>
      <c r="S56" s="21">
        <f t="shared" si="0"/>
        <v>24.0625</v>
      </c>
      <c r="T56" s="7" t="str">
        <f t="shared" si="1"/>
        <v>Over 0.5</v>
      </c>
      <c r="U56" s="14"/>
      <c r="V56" s="14" t="str">
        <f t="shared" si="7"/>
        <v>Under 1.5</v>
      </c>
      <c r="W56" s="14" t="str">
        <f t="shared" si="3"/>
        <v>WON</v>
      </c>
      <c r="X56" s="14"/>
      <c r="Y56" s="7" t="str">
        <f t="shared" si="4"/>
        <v>…</v>
      </c>
      <c r="Z56" s="7"/>
      <c r="AA56" s="35" t="str">
        <f t="shared" si="5"/>
        <v>…</v>
      </c>
      <c r="AB56" s="35" t="str">
        <f t="shared" si="6"/>
        <v>.</v>
      </c>
    </row>
    <row r="57" spans="2:28">
      <c r="B57" s="26"/>
      <c r="C57" s="27" t="s">
        <v>1463</v>
      </c>
      <c r="D57" s="32" t="s">
        <v>52</v>
      </c>
      <c r="E57" s="28" t="s">
        <v>1477</v>
      </c>
      <c r="F57" s="29" t="s">
        <v>4</v>
      </c>
      <c r="G57" s="9" t="s">
        <v>1478</v>
      </c>
      <c r="H57" s="29">
        <v>46</v>
      </c>
      <c r="I57" s="29">
        <v>23</v>
      </c>
      <c r="J57" s="29">
        <v>31</v>
      </c>
      <c r="K57" s="29">
        <v>1</v>
      </c>
      <c r="L57" s="29">
        <v>1</v>
      </c>
      <c r="M57" s="29">
        <v>15</v>
      </c>
      <c r="N57" s="26" t="s">
        <v>298</v>
      </c>
      <c r="O57" s="26" t="s">
        <v>1076</v>
      </c>
      <c r="P57" s="30">
        <v>23</v>
      </c>
      <c r="Q57" s="31">
        <v>1.57</v>
      </c>
      <c r="R57" s="13"/>
      <c r="S57" s="21">
        <f t="shared" si="0"/>
        <v>30.3125</v>
      </c>
      <c r="T57" s="7" t="str">
        <f t="shared" si="1"/>
        <v>Over 0.5</v>
      </c>
      <c r="U57" s="14"/>
      <c r="V57" s="14" t="str">
        <f t="shared" si="7"/>
        <v>Over 0.5</v>
      </c>
      <c r="W57" s="14" t="str">
        <f t="shared" si="3"/>
        <v>WON</v>
      </c>
      <c r="X57" s="14"/>
      <c r="Y57" s="7" t="str">
        <f t="shared" si="4"/>
        <v>…</v>
      </c>
      <c r="Z57" s="7"/>
      <c r="AA57" s="35" t="str">
        <f t="shared" si="5"/>
        <v>…</v>
      </c>
      <c r="AB57" s="35" t="str">
        <f t="shared" si="6"/>
        <v>.</v>
      </c>
    </row>
    <row r="58" spans="2:28">
      <c r="B58" s="26"/>
      <c r="C58" s="27" t="s">
        <v>1479</v>
      </c>
      <c r="D58" s="32" t="s">
        <v>218</v>
      </c>
      <c r="E58" s="28" t="s">
        <v>1480</v>
      </c>
      <c r="F58" s="29" t="s">
        <v>4</v>
      </c>
      <c r="G58" s="9" t="s">
        <v>1481</v>
      </c>
      <c r="H58" s="29">
        <v>45</v>
      </c>
      <c r="I58" s="29">
        <v>23</v>
      </c>
      <c r="J58" s="29">
        <v>33</v>
      </c>
      <c r="K58" s="29">
        <v>1</v>
      </c>
      <c r="L58" s="29">
        <v>2</v>
      </c>
      <c r="M58" s="29">
        <v>12</v>
      </c>
      <c r="N58" s="26" t="s">
        <v>33</v>
      </c>
      <c r="O58" s="26" t="s">
        <v>297</v>
      </c>
      <c r="P58" s="30">
        <v>16</v>
      </c>
      <c r="Q58" s="31">
        <v>1.42</v>
      </c>
      <c r="R58" s="13"/>
      <c r="S58" s="21">
        <f t="shared" si="0"/>
        <v>32.0625</v>
      </c>
      <c r="T58" s="7" t="str">
        <f t="shared" si="1"/>
        <v>Over 0.5</v>
      </c>
      <c r="U58" s="14"/>
      <c r="V58" s="14" t="str">
        <f t="shared" si="7"/>
        <v>Over 0.5</v>
      </c>
      <c r="W58" s="14" t="str">
        <f t="shared" si="3"/>
        <v>WON</v>
      </c>
      <c r="X58" s="14"/>
      <c r="Y58" s="7" t="str">
        <f t="shared" si="4"/>
        <v>…</v>
      </c>
      <c r="Z58" s="7"/>
      <c r="AA58" s="35" t="str">
        <f t="shared" si="5"/>
        <v>…</v>
      </c>
      <c r="AB58" s="35" t="str">
        <f t="shared" si="6"/>
        <v>.</v>
      </c>
    </row>
    <row r="59" spans="2:28">
      <c r="B59" s="26"/>
      <c r="C59" s="27" t="s">
        <v>1468</v>
      </c>
      <c r="D59" s="32" t="s">
        <v>63</v>
      </c>
      <c r="E59" s="28" t="s">
        <v>1482</v>
      </c>
      <c r="F59" s="29" t="s">
        <v>4</v>
      </c>
      <c r="G59" s="9" t="s">
        <v>1483</v>
      </c>
      <c r="H59" s="29">
        <v>49</v>
      </c>
      <c r="I59" s="29">
        <v>31</v>
      </c>
      <c r="J59" s="29">
        <v>20</v>
      </c>
      <c r="K59" s="29">
        <v>1</v>
      </c>
      <c r="L59" s="29">
        <v>1</v>
      </c>
      <c r="M59" s="29">
        <v>29</v>
      </c>
      <c r="N59" s="26" t="s">
        <v>24</v>
      </c>
      <c r="O59" s="26" t="s">
        <v>47</v>
      </c>
      <c r="P59" s="30">
        <v>20</v>
      </c>
      <c r="Q59" s="31">
        <v>1.72</v>
      </c>
      <c r="R59" s="13"/>
      <c r="S59" s="21">
        <f t="shared" si="0"/>
        <v>33.75</v>
      </c>
      <c r="T59" s="7" t="str">
        <f t="shared" si="1"/>
        <v>Over 0.5</v>
      </c>
      <c r="U59" s="14"/>
      <c r="V59" s="14" t="str">
        <f t="shared" si="7"/>
        <v>Under 1.5</v>
      </c>
      <c r="W59" s="14" t="str">
        <f t="shared" si="3"/>
        <v>LOST</v>
      </c>
      <c r="X59" s="14"/>
      <c r="Y59" s="7" t="str">
        <f t="shared" si="4"/>
        <v>…</v>
      </c>
      <c r="Z59" s="7"/>
      <c r="AA59" s="35" t="str">
        <f t="shared" si="5"/>
        <v>…</v>
      </c>
      <c r="AB59" s="35" t="str">
        <f t="shared" si="6"/>
        <v>.</v>
      </c>
    </row>
    <row r="60" spans="2:28">
      <c r="B60" s="26"/>
      <c r="C60" s="27" t="s">
        <v>1468</v>
      </c>
      <c r="D60" s="32" t="s">
        <v>63</v>
      </c>
      <c r="E60" s="28" t="s">
        <v>1484</v>
      </c>
      <c r="F60" s="29" t="s">
        <v>4</v>
      </c>
      <c r="G60" s="9" t="s">
        <v>1485</v>
      </c>
      <c r="H60" s="29">
        <v>27</v>
      </c>
      <c r="I60" s="29">
        <v>26</v>
      </c>
      <c r="J60" s="29">
        <v>47</v>
      </c>
      <c r="K60" s="29">
        <v>2</v>
      </c>
      <c r="L60" s="29">
        <v>1</v>
      </c>
      <c r="M60" s="29">
        <v>20</v>
      </c>
      <c r="N60" s="26" t="s">
        <v>61</v>
      </c>
      <c r="O60" s="26" t="s">
        <v>305</v>
      </c>
      <c r="P60" s="30">
        <v>40</v>
      </c>
      <c r="Q60" s="31">
        <v>1.47</v>
      </c>
      <c r="R60" s="13"/>
      <c r="S60" s="21">
        <f t="shared" si="0"/>
        <v>25.3125</v>
      </c>
      <c r="T60" s="7" t="str">
        <f t="shared" si="1"/>
        <v>Over 0.5</v>
      </c>
      <c r="U60" s="14"/>
      <c r="V60" s="14" t="str">
        <f t="shared" si="7"/>
        <v>Over 0.5</v>
      </c>
      <c r="W60" s="14" t="str">
        <f t="shared" si="3"/>
        <v>WON</v>
      </c>
      <c r="X60" s="14"/>
      <c r="Y60" s="7" t="str">
        <f t="shared" si="4"/>
        <v>…</v>
      </c>
      <c r="Z60" s="7"/>
      <c r="AA60" s="35" t="str">
        <f t="shared" si="5"/>
        <v>…</v>
      </c>
      <c r="AB60" s="35" t="str">
        <f t="shared" si="6"/>
        <v>.</v>
      </c>
    </row>
    <row r="61" spans="2:28">
      <c r="B61" s="26"/>
      <c r="C61" s="27" t="s">
        <v>711</v>
      </c>
      <c r="D61" s="32" t="s">
        <v>93</v>
      </c>
      <c r="E61" s="28" t="s">
        <v>1486</v>
      </c>
      <c r="F61" s="29" t="s">
        <v>4</v>
      </c>
      <c r="G61" s="9" t="s">
        <v>853</v>
      </c>
      <c r="H61" s="29">
        <v>37</v>
      </c>
      <c r="I61" s="29">
        <v>45</v>
      </c>
      <c r="J61" s="29">
        <v>18</v>
      </c>
      <c r="K61" s="29" t="s">
        <v>16</v>
      </c>
      <c r="L61" s="29">
        <v>1</v>
      </c>
      <c r="M61" s="29">
        <v>19</v>
      </c>
      <c r="N61" s="26" t="s">
        <v>47</v>
      </c>
      <c r="O61" s="26" t="s">
        <v>75</v>
      </c>
      <c r="P61" s="30">
        <v>61</v>
      </c>
      <c r="Q61" s="31">
        <v>1.4</v>
      </c>
      <c r="R61" s="13"/>
      <c r="S61" s="21">
        <f t="shared" si="0"/>
        <v>52.2</v>
      </c>
      <c r="T61" s="7" t="str">
        <f t="shared" si="1"/>
        <v>Over 0.5</v>
      </c>
      <c r="U61" s="14"/>
      <c r="V61" s="14" t="str">
        <f t="shared" si="7"/>
        <v>Under 1.5</v>
      </c>
      <c r="W61" s="14" t="str">
        <f t="shared" si="3"/>
        <v>WON</v>
      </c>
      <c r="X61" s="14"/>
      <c r="Y61" s="7" t="str">
        <f t="shared" si="4"/>
        <v>…</v>
      </c>
      <c r="Z61" s="7"/>
      <c r="AA61" s="35" t="str">
        <f t="shared" si="5"/>
        <v>…</v>
      </c>
      <c r="AB61" s="35" t="str">
        <f t="shared" si="6"/>
        <v>.</v>
      </c>
    </row>
    <row r="62" spans="2:28">
      <c r="B62" s="26"/>
      <c r="C62" s="27" t="s">
        <v>711</v>
      </c>
      <c r="D62" s="32" t="s">
        <v>93</v>
      </c>
      <c r="E62" s="28" t="s">
        <v>1487</v>
      </c>
      <c r="F62" s="29" t="s">
        <v>4</v>
      </c>
      <c r="G62" s="9" t="s">
        <v>713</v>
      </c>
      <c r="H62" s="29">
        <v>23</v>
      </c>
      <c r="I62" s="29">
        <v>24</v>
      </c>
      <c r="J62" s="29">
        <v>53</v>
      </c>
      <c r="K62" s="29">
        <v>2</v>
      </c>
      <c r="L62" s="29">
        <v>2</v>
      </c>
      <c r="M62" s="29">
        <v>30</v>
      </c>
      <c r="N62" s="26" t="s">
        <v>299</v>
      </c>
      <c r="O62" s="26" t="s">
        <v>1195</v>
      </c>
      <c r="P62" s="30">
        <v>47</v>
      </c>
      <c r="Q62" s="31">
        <v>1.57</v>
      </c>
      <c r="R62" s="13"/>
      <c r="S62" s="21">
        <f t="shared" si="0"/>
        <v>23.4375</v>
      </c>
      <c r="T62" s="7" t="str">
        <f t="shared" si="1"/>
        <v>Over 0.5</v>
      </c>
      <c r="U62" s="14"/>
      <c r="V62" s="14" t="str">
        <f t="shared" si="7"/>
        <v>Over 0.5</v>
      </c>
      <c r="W62" s="14" t="str">
        <f t="shared" si="3"/>
        <v>WON</v>
      </c>
      <c r="X62" s="14"/>
      <c r="Y62" s="7" t="str">
        <f t="shared" si="4"/>
        <v>…</v>
      </c>
      <c r="Z62" s="7"/>
      <c r="AA62" s="35" t="str">
        <f t="shared" si="5"/>
        <v>…</v>
      </c>
      <c r="AB62" s="35" t="str">
        <f t="shared" si="6"/>
        <v>.</v>
      </c>
    </row>
    <row r="63" spans="2:28">
      <c r="B63" s="26" t="s">
        <v>11</v>
      </c>
      <c r="C63" s="27" t="s">
        <v>1422</v>
      </c>
      <c r="D63" s="32" t="s">
        <v>93</v>
      </c>
      <c r="E63" s="28" t="s">
        <v>1488</v>
      </c>
      <c r="F63" s="29" t="s">
        <v>4</v>
      </c>
      <c r="G63" s="9" t="s">
        <v>1423</v>
      </c>
      <c r="H63" s="29">
        <v>50</v>
      </c>
      <c r="I63" s="29">
        <v>8</v>
      </c>
      <c r="J63" s="29">
        <v>42</v>
      </c>
      <c r="K63" s="29">
        <v>1</v>
      </c>
      <c r="L63" s="29" t="s">
        <v>16</v>
      </c>
      <c r="M63" s="29">
        <v>8</v>
      </c>
      <c r="N63" s="26" t="s">
        <v>47</v>
      </c>
      <c r="O63" s="26" t="s">
        <v>304</v>
      </c>
      <c r="P63" s="30">
        <v>65</v>
      </c>
      <c r="Q63" s="31">
        <v>1.59</v>
      </c>
      <c r="R63" s="13"/>
      <c r="S63" s="21" t="e">
        <f t="shared" si="0"/>
        <v>#VALUE!</v>
      </c>
      <c r="T63" s="7" t="e">
        <f t="shared" si="1"/>
        <v>#VALUE!</v>
      </c>
      <c r="U63" s="14"/>
      <c r="V63" s="14" t="str">
        <f t="shared" si="7"/>
        <v>Under 1.5</v>
      </c>
      <c r="W63" s="14" t="e">
        <f t="shared" si="3"/>
        <v>#VALUE!</v>
      </c>
      <c r="X63" s="14"/>
      <c r="Y63" s="7" t="str">
        <f t="shared" si="4"/>
        <v>…</v>
      </c>
      <c r="Z63" s="7"/>
      <c r="AA63" s="35" t="str">
        <f t="shared" si="5"/>
        <v>…</v>
      </c>
      <c r="AB63" s="35" t="str">
        <f t="shared" si="6"/>
        <v>.</v>
      </c>
    </row>
    <row r="64" spans="2:28">
      <c r="B64" s="26"/>
      <c r="C64" s="27" t="s">
        <v>1341</v>
      </c>
      <c r="D64" s="32" t="s">
        <v>93</v>
      </c>
      <c r="E64" s="28" t="s">
        <v>1436</v>
      </c>
      <c r="F64" s="29" t="s">
        <v>4</v>
      </c>
      <c r="G64" s="9" t="s">
        <v>1489</v>
      </c>
      <c r="H64" s="29">
        <v>58</v>
      </c>
      <c r="I64" s="29">
        <v>24</v>
      </c>
      <c r="J64" s="29">
        <v>18</v>
      </c>
      <c r="K64" s="29">
        <v>1</v>
      </c>
      <c r="L64" s="29">
        <v>1</v>
      </c>
      <c r="M64" s="29">
        <v>40</v>
      </c>
      <c r="N64" s="26" t="s">
        <v>69</v>
      </c>
      <c r="O64" s="26" t="s">
        <v>1076</v>
      </c>
      <c r="P64" s="30">
        <v>45</v>
      </c>
      <c r="Q64" s="31">
        <v>1.67</v>
      </c>
      <c r="R64" s="13"/>
      <c r="S64" s="21">
        <f t="shared" si="0"/>
        <v>34.375</v>
      </c>
      <c r="T64" s="7" t="str">
        <f t="shared" si="1"/>
        <v>Over 0.5</v>
      </c>
      <c r="U64" s="14"/>
      <c r="V64" s="14" t="str">
        <f t="shared" si="7"/>
        <v>Over 0.5</v>
      </c>
      <c r="W64" s="14" t="str">
        <f t="shared" si="3"/>
        <v>WON</v>
      </c>
      <c r="X64" s="14"/>
      <c r="Y64" s="7" t="str">
        <f t="shared" si="4"/>
        <v>…</v>
      </c>
      <c r="Z64" s="7"/>
      <c r="AA64" s="35" t="str">
        <f t="shared" si="5"/>
        <v>…</v>
      </c>
      <c r="AB64" s="35" t="str">
        <f t="shared" si="6"/>
        <v>.</v>
      </c>
    </row>
    <row r="65" spans="2:28">
      <c r="B65" s="26"/>
      <c r="C65" s="27" t="s">
        <v>1341</v>
      </c>
      <c r="D65" s="32" t="s">
        <v>93</v>
      </c>
      <c r="E65" s="28" t="s">
        <v>1435</v>
      </c>
      <c r="F65" s="29" t="s">
        <v>4</v>
      </c>
      <c r="G65" s="9" t="s">
        <v>1490</v>
      </c>
      <c r="H65" s="29">
        <v>51</v>
      </c>
      <c r="I65" s="29">
        <v>33</v>
      </c>
      <c r="J65" s="29">
        <v>16</v>
      </c>
      <c r="K65" s="29">
        <v>1</v>
      </c>
      <c r="L65" s="29">
        <v>1</v>
      </c>
      <c r="M65" s="29">
        <v>35</v>
      </c>
      <c r="N65" s="26" t="s">
        <v>24</v>
      </c>
      <c r="O65" s="26" t="s">
        <v>47</v>
      </c>
      <c r="P65" s="30">
        <v>50</v>
      </c>
      <c r="Q65" s="31">
        <v>1.52</v>
      </c>
      <c r="R65" s="13"/>
      <c r="S65" s="21">
        <f t="shared" si="0"/>
        <v>45</v>
      </c>
      <c r="T65" s="7" t="str">
        <f t="shared" si="1"/>
        <v>Over 0.5</v>
      </c>
      <c r="U65" s="14"/>
      <c r="V65" s="14" t="str">
        <f t="shared" si="7"/>
        <v>Under 1.5</v>
      </c>
      <c r="W65" s="14" t="str">
        <f t="shared" si="3"/>
        <v>LOST</v>
      </c>
      <c r="X65" s="14"/>
      <c r="Y65" s="7" t="str">
        <f t="shared" si="4"/>
        <v>…</v>
      </c>
      <c r="Z65" s="7"/>
      <c r="AA65" s="35" t="str">
        <f t="shared" si="5"/>
        <v>…</v>
      </c>
      <c r="AB65" s="35" t="str">
        <f t="shared" si="6"/>
        <v>.</v>
      </c>
    </row>
    <row r="66" spans="2:28">
      <c r="B66" s="26"/>
      <c r="C66" s="25" t="s">
        <v>1473</v>
      </c>
      <c r="D66" s="32" t="s">
        <v>93</v>
      </c>
      <c r="E66" s="28" t="s">
        <v>1491</v>
      </c>
      <c r="F66" s="29" t="s">
        <v>4</v>
      </c>
      <c r="G66" s="9" t="s">
        <v>1492</v>
      </c>
      <c r="H66" s="29">
        <v>78</v>
      </c>
      <c r="I66" s="29">
        <v>5</v>
      </c>
      <c r="J66" s="29">
        <v>17</v>
      </c>
      <c r="K66" s="29">
        <v>1</v>
      </c>
      <c r="L66" s="29">
        <v>1</v>
      </c>
      <c r="M66" s="29">
        <v>61</v>
      </c>
      <c r="N66" s="26" t="s">
        <v>69</v>
      </c>
      <c r="O66" s="26" t="s">
        <v>96</v>
      </c>
      <c r="P66" s="30">
        <v>27</v>
      </c>
      <c r="Q66" s="31">
        <v>1.47</v>
      </c>
      <c r="R66" s="13"/>
      <c r="S66" s="21">
        <f t="shared" si="0"/>
        <v>34.6875</v>
      </c>
      <c r="T66" s="7" t="str">
        <f t="shared" si="1"/>
        <v>Over 0.5</v>
      </c>
      <c r="U66" s="14"/>
      <c r="V66" s="14" t="str">
        <f t="shared" si="7"/>
        <v>Over 0.5</v>
      </c>
      <c r="W66" s="14" t="str">
        <f t="shared" si="3"/>
        <v>WON</v>
      </c>
      <c r="X66" s="14"/>
      <c r="Y66" s="7" t="str">
        <f t="shared" si="4"/>
        <v>…</v>
      </c>
      <c r="Z66" s="7"/>
      <c r="AA66" s="35" t="str">
        <f t="shared" si="5"/>
        <v>…</v>
      </c>
      <c r="AB66" s="35" t="str">
        <f t="shared" si="6"/>
        <v>.</v>
      </c>
    </row>
    <row r="67" spans="2:28">
      <c r="B67" s="26"/>
      <c r="C67" s="25" t="s">
        <v>1473</v>
      </c>
      <c r="D67" s="32" t="s">
        <v>93</v>
      </c>
      <c r="E67" s="28" t="s">
        <v>1493</v>
      </c>
      <c r="F67" s="29" t="s">
        <v>4</v>
      </c>
      <c r="G67" s="9" t="s">
        <v>1494</v>
      </c>
      <c r="H67" s="29">
        <v>67</v>
      </c>
      <c r="I67" s="29">
        <v>22</v>
      </c>
      <c r="J67" s="29">
        <v>11</v>
      </c>
      <c r="K67" s="29">
        <v>1</v>
      </c>
      <c r="L67" s="29">
        <v>1</v>
      </c>
      <c r="M67" s="29">
        <v>56</v>
      </c>
      <c r="N67" s="26" t="s">
        <v>120</v>
      </c>
      <c r="O67" s="26" t="s">
        <v>69</v>
      </c>
      <c r="P67" s="30">
        <v>46</v>
      </c>
      <c r="Q67" s="31">
        <v>1.5</v>
      </c>
      <c r="R67" s="13"/>
      <c r="S67" s="21">
        <f t="shared" ref="S67:S130" si="8">40+(IF(I67&lt;50,0,I67/3.2)+(IF(J67&gt;K67,-J67/3.2,0)+(IF(L67&gt;K67,-L67/3.2,0)+(IF(L67="X",5,IF(L67="2",2,0)))+(IF(M67&gt;15,0,15-M67))+(IF(P67&lt;50,0,P67/5)))))</f>
        <v>36.5625</v>
      </c>
      <c r="T67" s="7" t="str">
        <f t="shared" ref="T67:T130" si="9">IF(S67&lt;56,"Over 0.5","Under 1.5")</f>
        <v>Over 0.5</v>
      </c>
      <c r="U67" s="14"/>
      <c r="V67" s="14" t="str">
        <f t="shared" si="7"/>
        <v>Under 1.5</v>
      </c>
      <c r="W67" s="14" t="str">
        <f t="shared" ref="W67:W130" si="10">IF(N67="?",N67,IF(T67=V67,"WON",IF(N67="0-1","WON",IF(N67="1-0","WON","LOST"))))</f>
        <v>WON</v>
      </c>
      <c r="X67" s="14"/>
      <c r="Y67" s="7" t="str">
        <f t="shared" ref="Y67:Y130" si="11">IF(AND(B67="OK",I67&gt;52,M67&lt;11,Q67&lt;1.66),"Prime","…")</f>
        <v>…</v>
      </c>
      <c r="Z67" s="7"/>
      <c r="AA67" s="35" t="str">
        <f t="shared" si="5"/>
        <v>…</v>
      </c>
      <c r="AB67" s="35" t="str">
        <f t="shared" si="6"/>
        <v>.</v>
      </c>
    </row>
    <row r="68" spans="2:28">
      <c r="B68" s="26"/>
      <c r="C68" s="27" t="s">
        <v>1495</v>
      </c>
      <c r="D68" s="33">
        <v>0.625</v>
      </c>
      <c r="E68" s="28" t="s">
        <v>1496</v>
      </c>
      <c r="F68" s="29" t="s">
        <v>4</v>
      </c>
      <c r="G68" s="9" t="s">
        <v>1497</v>
      </c>
      <c r="H68" s="29">
        <v>43</v>
      </c>
      <c r="I68" s="29">
        <v>18</v>
      </c>
      <c r="J68" s="29">
        <v>39</v>
      </c>
      <c r="K68" s="29">
        <v>1</v>
      </c>
      <c r="L68" s="29">
        <v>1</v>
      </c>
      <c r="M68" s="29">
        <v>4</v>
      </c>
      <c r="N68" s="26" t="s">
        <v>297</v>
      </c>
      <c r="O68" s="26" t="s">
        <v>278</v>
      </c>
      <c r="P68" s="30">
        <v>28</v>
      </c>
      <c r="Q68" s="31">
        <v>1.57</v>
      </c>
      <c r="R68" s="13"/>
      <c r="S68" s="21">
        <f t="shared" si="8"/>
        <v>38.8125</v>
      </c>
      <c r="T68" s="7" t="str">
        <f t="shared" si="9"/>
        <v>Over 0.5</v>
      </c>
      <c r="U68" s="14"/>
      <c r="V68" s="14" t="str">
        <f t="shared" si="7"/>
        <v>Over 0.5</v>
      </c>
      <c r="W68" s="14" t="str">
        <f t="shared" si="10"/>
        <v>WON</v>
      </c>
      <c r="X68" s="14"/>
      <c r="Y68" s="7" t="str">
        <f t="shared" si="11"/>
        <v>…</v>
      </c>
      <c r="Z68" s="7"/>
      <c r="AA68" s="35" t="str">
        <f t="shared" ref="AA68:AA131" si="12">IF(AND(I68&gt;49,P68&gt;54,B68="OK"),"U25g","…")</f>
        <v>…</v>
      </c>
      <c r="AB68" s="35" t="str">
        <f t="shared" ref="AB68:AB131" si="13">IF(AND(AA68="U25g",(OR(O68="0-0",O68="0-1",O68="1-0",O68="1-1",O68="2-0",O68="0-2"))),"WON",".")</f>
        <v>.</v>
      </c>
    </row>
    <row r="69" spans="2:28">
      <c r="B69" s="26" t="s">
        <v>11</v>
      </c>
      <c r="C69" s="27" t="s">
        <v>363</v>
      </c>
      <c r="D69" s="33">
        <v>0.64583333333333337</v>
      </c>
      <c r="E69" s="28" t="s">
        <v>905</v>
      </c>
      <c r="F69" s="29" t="s">
        <v>4</v>
      </c>
      <c r="G69" s="9" t="s">
        <v>1104</v>
      </c>
      <c r="H69" s="29">
        <v>12</v>
      </c>
      <c r="I69" s="29">
        <v>77</v>
      </c>
      <c r="J69" s="29">
        <v>12</v>
      </c>
      <c r="K69" s="29" t="s">
        <v>16</v>
      </c>
      <c r="L69" s="29" t="s">
        <v>16</v>
      </c>
      <c r="M69" s="29">
        <v>0</v>
      </c>
      <c r="N69" s="26" t="s">
        <v>300</v>
      </c>
      <c r="O69" s="26" t="s">
        <v>1239</v>
      </c>
      <c r="P69" s="30">
        <v>72</v>
      </c>
      <c r="Q69" s="31">
        <v>1.43</v>
      </c>
      <c r="R69" s="13"/>
      <c r="S69" s="21">
        <f t="shared" si="8"/>
        <v>98.462500000000006</v>
      </c>
      <c r="T69" s="7" t="str">
        <f t="shared" si="9"/>
        <v>Under 1.5</v>
      </c>
      <c r="U69" s="14"/>
      <c r="V69" s="14" t="str">
        <f t="shared" si="7"/>
        <v>Over 0.5</v>
      </c>
      <c r="W69" s="14" t="str">
        <f t="shared" si="10"/>
        <v>LOST</v>
      </c>
      <c r="X69" s="14"/>
      <c r="Y69" s="7" t="str">
        <f t="shared" si="11"/>
        <v>Prime</v>
      </c>
      <c r="Z69" s="7"/>
      <c r="AA69" s="35" t="str">
        <f t="shared" si="12"/>
        <v>U25g</v>
      </c>
      <c r="AB69" s="35" t="str">
        <f t="shared" si="13"/>
        <v>.</v>
      </c>
    </row>
    <row r="70" spans="2:28">
      <c r="B70" s="26"/>
      <c r="C70" s="27" t="s">
        <v>1332</v>
      </c>
      <c r="D70" s="33">
        <v>0.66666666666666663</v>
      </c>
      <c r="E70" s="28" t="s">
        <v>1498</v>
      </c>
      <c r="F70" s="29" t="s">
        <v>4</v>
      </c>
      <c r="G70" s="9" t="s">
        <v>1499</v>
      </c>
      <c r="H70" s="29">
        <v>56</v>
      </c>
      <c r="I70" s="29">
        <v>21</v>
      </c>
      <c r="J70" s="29">
        <v>23</v>
      </c>
      <c r="K70" s="29">
        <v>1</v>
      </c>
      <c r="L70" s="29" t="s">
        <v>16</v>
      </c>
      <c r="M70" s="29">
        <v>33</v>
      </c>
      <c r="N70" s="26" t="s">
        <v>24</v>
      </c>
      <c r="O70" s="26" t="s">
        <v>33</v>
      </c>
      <c r="P70" s="30">
        <v>70</v>
      </c>
      <c r="Q70" s="31">
        <v>1.5</v>
      </c>
      <c r="R70" s="13"/>
      <c r="S70" s="21" t="e">
        <f t="shared" si="8"/>
        <v>#VALUE!</v>
      </c>
      <c r="T70" s="7" t="e">
        <f t="shared" si="9"/>
        <v>#VALUE!</v>
      </c>
      <c r="U70" s="14"/>
      <c r="V70" s="14" t="str">
        <f t="shared" si="7"/>
        <v>Under 1.5</v>
      </c>
      <c r="W70" s="14" t="e">
        <f t="shared" si="10"/>
        <v>#VALUE!</v>
      </c>
      <c r="X70" s="14"/>
      <c r="Y70" s="7" t="str">
        <f t="shared" si="11"/>
        <v>…</v>
      </c>
      <c r="Z70" s="7"/>
      <c r="AA70" s="35" t="str">
        <f t="shared" si="12"/>
        <v>…</v>
      </c>
      <c r="AB70" s="35" t="str">
        <f t="shared" si="13"/>
        <v>.</v>
      </c>
    </row>
    <row r="71" spans="2:28">
      <c r="B71" s="26" t="s">
        <v>11</v>
      </c>
      <c r="C71" s="27" t="s">
        <v>315</v>
      </c>
      <c r="D71" s="33">
        <v>0.6875</v>
      </c>
      <c r="E71" s="28" t="s">
        <v>995</v>
      </c>
      <c r="F71" s="29" t="s">
        <v>4</v>
      </c>
      <c r="G71" s="9" t="s">
        <v>538</v>
      </c>
      <c r="H71" s="29">
        <v>20</v>
      </c>
      <c r="I71" s="29">
        <v>54</v>
      </c>
      <c r="J71" s="29">
        <v>26</v>
      </c>
      <c r="K71" s="29" t="s">
        <v>16</v>
      </c>
      <c r="L71" s="29" t="s">
        <v>16</v>
      </c>
      <c r="M71" s="29">
        <v>6</v>
      </c>
      <c r="N71" s="26" t="s">
        <v>24</v>
      </c>
      <c r="O71" s="26" t="s">
        <v>24</v>
      </c>
      <c r="P71" s="30">
        <v>51</v>
      </c>
      <c r="Q71" s="31">
        <v>1.62</v>
      </c>
      <c r="R71" s="13"/>
      <c r="S71" s="21">
        <f t="shared" si="8"/>
        <v>81.075000000000003</v>
      </c>
      <c r="T71" s="7" t="str">
        <f t="shared" si="9"/>
        <v>Under 1.5</v>
      </c>
      <c r="U71" s="14"/>
      <c r="V71" s="14" t="str">
        <f t="shared" si="7"/>
        <v>Under 1.5</v>
      </c>
      <c r="W71" s="14" t="str">
        <f t="shared" si="10"/>
        <v>WON</v>
      </c>
      <c r="X71" s="14"/>
      <c r="Y71" s="7" t="str">
        <f t="shared" si="11"/>
        <v>Prime</v>
      </c>
      <c r="Z71" s="7"/>
      <c r="AA71" s="35" t="str">
        <f t="shared" si="12"/>
        <v>…</v>
      </c>
      <c r="AB71" s="35" t="str">
        <f t="shared" si="13"/>
        <v>.</v>
      </c>
    </row>
    <row r="72" spans="2:28">
      <c r="B72" s="26" t="s">
        <v>11</v>
      </c>
      <c r="C72" s="27" t="s">
        <v>315</v>
      </c>
      <c r="D72" s="33">
        <v>0.6875</v>
      </c>
      <c r="E72" s="28" t="s">
        <v>317</v>
      </c>
      <c r="F72" s="29" t="s">
        <v>4</v>
      </c>
      <c r="G72" s="9" t="s">
        <v>316</v>
      </c>
      <c r="H72" s="29">
        <v>22</v>
      </c>
      <c r="I72" s="29">
        <v>52</v>
      </c>
      <c r="J72" s="29">
        <v>25</v>
      </c>
      <c r="K72" s="29" t="s">
        <v>16</v>
      </c>
      <c r="L72" s="29" t="s">
        <v>16</v>
      </c>
      <c r="M72" s="29">
        <v>3</v>
      </c>
      <c r="N72" s="26" t="s">
        <v>120</v>
      </c>
      <c r="O72" s="26" t="s">
        <v>33</v>
      </c>
      <c r="P72" s="30">
        <v>48</v>
      </c>
      <c r="Q72" s="31">
        <v>1.45</v>
      </c>
      <c r="R72" s="13"/>
      <c r="S72" s="21">
        <f t="shared" si="8"/>
        <v>73.25</v>
      </c>
      <c r="T72" s="7" t="str">
        <f t="shared" si="9"/>
        <v>Under 1.5</v>
      </c>
      <c r="U72" s="14"/>
      <c r="V72" s="14" t="str">
        <f t="shared" si="7"/>
        <v>Under 1.5</v>
      </c>
      <c r="W72" s="14" t="str">
        <f t="shared" si="10"/>
        <v>WON</v>
      </c>
      <c r="X72" s="14"/>
      <c r="Y72" s="7" t="str">
        <f t="shared" si="11"/>
        <v>…</v>
      </c>
      <c r="Z72" s="7"/>
      <c r="AA72" s="35" t="str">
        <f t="shared" si="12"/>
        <v>…</v>
      </c>
      <c r="AB72" s="35" t="str">
        <f t="shared" si="13"/>
        <v>.</v>
      </c>
    </row>
    <row r="73" spans="2:28">
      <c r="B73" s="26"/>
      <c r="C73" s="27" t="s">
        <v>25</v>
      </c>
      <c r="D73" s="33">
        <v>0.79166666666666663</v>
      </c>
      <c r="E73" s="28" t="s">
        <v>1500</v>
      </c>
      <c r="F73" s="29" t="s">
        <v>4</v>
      </c>
      <c r="G73" s="9" t="s">
        <v>1501</v>
      </c>
      <c r="H73" s="29">
        <v>27</v>
      </c>
      <c r="I73" s="29">
        <v>46</v>
      </c>
      <c r="J73" s="29">
        <v>27</v>
      </c>
      <c r="K73" s="29" t="s">
        <v>16</v>
      </c>
      <c r="L73" s="29">
        <v>2</v>
      </c>
      <c r="M73" s="29">
        <v>0</v>
      </c>
      <c r="N73" s="26" t="s">
        <v>305</v>
      </c>
      <c r="O73" s="26" t="s">
        <v>305</v>
      </c>
      <c r="P73" s="30">
        <v>35</v>
      </c>
      <c r="Q73" s="31">
        <v>1.62</v>
      </c>
      <c r="R73" s="13"/>
      <c r="S73" s="21">
        <f t="shared" si="8"/>
        <v>55</v>
      </c>
      <c r="T73" s="7" t="str">
        <f t="shared" si="9"/>
        <v>Over 0.5</v>
      </c>
      <c r="U73" s="14"/>
      <c r="V73" s="14" t="str">
        <f t="shared" si="7"/>
        <v>Over 0.5</v>
      </c>
      <c r="W73" s="14" t="str">
        <f t="shared" si="10"/>
        <v>WON</v>
      </c>
      <c r="X73" s="14"/>
      <c r="Y73" s="7" t="str">
        <f t="shared" si="11"/>
        <v>…</v>
      </c>
      <c r="Z73" s="7"/>
      <c r="AA73" s="35" t="str">
        <f t="shared" si="12"/>
        <v>…</v>
      </c>
      <c r="AB73" s="35" t="str">
        <f t="shared" si="13"/>
        <v>.</v>
      </c>
    </row>
    <row r="74" spans="2:28">
      <c r="B74" s="26"/>
      <c r="C74" s="27" t="s">
        <v>181</v>
      </c>
      <c r="D74" s="33">
        <v>0.79166666666666663</v>
      </c>
      <c r="E74" s="28" t="s">
        <v>1502</v>
      </c>
      <c r="F74" s="29" t="s">
        <v>4</v>
      </c>
      <c r="G74" s="9" t="s">
        <v>1372</v>
      </c>
      <c r="H74" s="29">
        <v>21</v>
      </c>
      <c r="I74" s="29">
        <v>45</v>
      </c>
      <c r="J74" s="29">
        <v>34</v>
      </c>
      <c r="K74" s="29" t="s">
        <v>16</v>
      </c>
      <c r="L74" s="29">
        <v>2</v>
      </c>
      <c r="M74" s="29">
        <v>13</v>
      </c>
      <c r="N74" s="26" t="s">
        <v>69</v>
      </c>
      <c r="O74" s="26" t="s">
        <v>298</v>
      </c>
      <c r="P74" s="30">
        <v>15</v>
      </c>
      <c r="Q74" s="31">
        <v>1.72</v>
      </c>
      <c r="R74" s="13"/>
      <c r="S74" s="21">
        <f t="shared" si="8"/>
        <v>42</v>
      </c>
      <c r="T74" s="7" t="str">
        <f t="shared" si="9"/>
        <v>Over 0.5</v>
      </c>
      <c r="U74" s="14"/>
      <c r="V74" s="14" t="str">
        <f t="shared" si="7"/>
        <v>Over 0.5</v>
      </c>
      <c r="W74" s="14" t="str">
        <f t="shared" si="10"/>
        <v>WON</v>
      </c>
      <c r="X74" s="14"/>
      <c r="Y74" s="7" t="str">
        <f t="shared" si="11"/>
        <v>…</v>
      </c>
      <c r="Z74" s="7"/>
      <c r="AA74" s="35" t="str">
        <f t="shared" si="12"/>
        <v>…</v>
      </c>
      <c r="AB74" s="35" t="str">
        <f t="shared" si="13"/>
        <v>.</v>
      </c>
    </row>
    <row r="75" spans="2:28">
      <c r="B75" s="26" t="s">
        <v>11</v>
      </c>
      <c r="C75" s="27" t="s">
        <v>964</v>
      </c>
      <c r="D75" s="33">
        <v>0.83333333333333337</v>
      </c>
      <c r="E75" s="28" t="s">
        <v>1273</v>
      </c>
      <c r="F75" s="29" t="s">
        <v>4</v>
      </c>
      <c r="G75" s="9" t="s">
        <v>1418</v>
      </c>
      <c r="H75" s="29">
        <v>19</v>
      </c>
      <c r="I75" s="29">
        <v>53</v>
      </c>
      <c r="J75" s="29">
        <v>29</v>
      </c>
      <c r="K75" s="29" t="s">
        <v>16</v>
      </c>
      <c r="L75" s="29">
        <v>1</v>
      </c>
      <c r="M75" s="29">
        <v>10</v>
      </c>
      <c r="N75" s="26" t="s">
        <v>120</v>
      </c>
      <c r="O75" s="26" t="s">
        <v>69</v>
      </c>
      <c r="P75" s="30">
        <v>55</v>
      </c>
      <c r="Q75" s="31">
        <v>1.7</v>
      </c>
      <c r="R75" s="13"/>
      <c r="S75" s="21">
        <f t="shared" si="8"/>
        <v>72.5625</v>
      </c>
      <c r="T75" s="7" t="str">
        <f t="shared" si="9"/>
        <v>Under 1.5</v>
      </c>
      <c r="U75" s="14"/>
      <c r="V75" s="14" t="str">
        <f t="shared" si="7"/>
        <v>Under 1.5</v>
      </c>
      <c r="W75" s="14" t="str">
        <f t="shared" si="10"/>
        <v>WON</v>
      </c>
      <c r="X75" s="14"/>
      <c r="Y75" s="7" t="str">
        <f t="shared" si="11"/>
        <v>…</v>
      </c>
      <c r="Z75" s="7"/>
      <c r="AA75" s="35" t="str">
        <f t="shared" si="12"/>
        <v>U25g</v>
      </c>
      <c r="AB75" s="35" t="str">
        <f t="shared" si="13"/>
        <v>WON</v>
      </c>
    </row>
    <row r="76" spans="2:28">
      <c r="B76" s="26"/>
      <c r="C76" s="27" t="s">
        <v>192</v>
      </c>
      <c r="D76" s="33">
        <v>0.83333333333333337</v>
      </c>
      <c r="E76" s="28" t="s">
        <v>1503</v>
      </c>
      <c r="F76" s="29" t="s">
        <v>4</v>
      </c>
      <c r="G76" s="9" t="s">
        <v>1504</v>
      </c>
      <c r="H76" s="29">
        <v>24</v>
      </c>
      <c r="I76" s="29">
        <v>48</v>
      </c>
      <c r="J76" s="29">
        <v>28</v>
      </c>
      <c r="K76" s="29" t="s">
        <v>16</v>
      </c>
      <c r="L76" s="29" t="s">
        <v>16</v>
      </c>
      <c r="M76" s="29">
        <v>4</v>
      </c>
      <c r="N76" s="26" t="s">
        <v>24</v>
      </c>
      <c r="O76" s="26" t="s">
        <v>120</v>
      </c>
      <c r="P76" s="30">
        <v>41</v>
      </c>
      <c r="Q76" s="31">
        <v>1.85</v>
      </c>
      <c r="R76" s="13"/>
      <c r="S76" s="21">
        <f t="shared" si="8"/>
        <v>56</v>
      </c>
      <c r="T76" s="7" t="str">
        <f t="shared" si="9"/>
        <v>Under 1.5</v>
      </c>
      <c r="U76" s="14"/>
      <c r="V76" s="14" t="str">
        <f t="shared" si="7"/>
        <v>Under 1.5</v>
      </c>
      <c r="W76" s="14" t="str">
        <f t="shared" si="10"/>
        <v>WON</v>
      </c>
      <c r="X76" s="14"/>
      <c r="Y76" s="7" t="str">
        <f t="shared" si="11"/>
        <v>…</v>
      </c>
      <c r="Z76" s="7"/>
      <c r="AA76" s="35" t="str">
        <f t="shared" si="12"/>
        <v>…</v>
      </c>
      <c r="AB76" s="35" t="str">
        <f t="shared" si="13"/>
        <v>.</v>
      </c>
    </row>
    <row r="77" spans="2:28">
      <c r="B77" s="26" t="s">
        <v>11</v>
      </c>
      <c r="C77" s="27" t="s">
        <v>880</v>
      </c>
      <c r="D77" s="33">
        <v>0.85416666666666663</v>
      </c>
      <c r="E77" s="28" t="s">
        <v>1505</v>
      </c>
      <c r="F77" s="29" t="s">
        <v>4</v>
      </c>
      <c r="G77" s="9" t="s">
        <v>1286</v>
      </c>
      <c r="H77" s="29">
        <v>23</v>
      </c>
      <c r="I77" s="29">
        <v>68</v>
      </c>
      <c r="J77" s="29">
        <v>9</v>
      </c>
      <c r="K77" s="29" t="s">
        <v>16</v>
      </c>
      <c r="L77" s="29">
        <v>1</v>
      </c>
      <c r="M77" s="29">
        <v>14</v>
      </c>
      <c r="N77" s="26" t="s">
        <v>120</v>
      </c>
      <c r="O77" s="26" t="s">
        <v>96</v>
      </c>
      <c r="P77" s="30">
        <v>51</v>
      </c>
      <c r="Q77" s="31">
        <v>1.6</v>
      </c>
      <c r="R77" s="13"/>
      <c r="S77" s="21">
        <f t="shared" si="8"/>
        <v>72.45</v>
      </c>
      <c r="T77" s="7" t="str">
        <f t="shared" si="9"/>
        <v>Under 1.5</v>
      </c>
      <c r="U77" s="14"/>
      <c r="V77" s="14" t="str">
        <f t="shared" si="7"/>
        <v>Under 1.5</v>
      </c>
      <c r="W77" s="14" t="str">
        <f t="shared" si="10"/>
        <v>WON</v>
      </c>
      <c r="X77" s="14"/>
      <c r="Y77" s="7" t="str">
        <f t="shared" si="11"/>
        <v>…</v>
      </c>
      <c r="Z77" s="7"/>
      <c r="AA77" s="35" t="str">
        <f t="shared" si="12"/>
        <v>…</v>
      </c>
      <c r="AB77" s="35" t="str">
        <f t="shared" si="13"/>
        <v>.</v>
      </c>
    </row>
    <row r="78" spans="2:28">
      <c r="B78" s="26" t="s">
        <v>11</v>
      </c>
      <c r="C78" s="27" t="s">
        <v>880</v>
      </c>
      <c r="D78" s="33">
        <v>0.85416666666666663</v>
      </c>
      <c r="E78" s="28" t="s">
        <v>1090</v>
      </c>
      <c r="F78" s="29" t="s">
        <v>4</v>
      </c>
      <c r="G78" s="9" t="s">
        <v>1037</v>
      </c>
      <c r="H78" s="29">
        <v>23</v>
      </c>
      <c r="I78" s="29">
        <v>58</v>
      </c>
      <c r="J78" s="29">
        <v>18</v>
      </c>
      <c r="K78" s="29" t="s">
        <v>16</v>
      </c>
      <c r="L78" s="29">
        <v>2</v>
      </c>
      <c r="M78" s="29">
        <v>5</v>
      </c>
      <c r="N78" s="26" t="s">
        <v>24</v>
      </c>
      <c r="O78" s="26" t="s">
        <v>17</v>
      </c>
      <c r="P78" s="30">
        <v>61</v>
      </c>
      <c r="Q78" s="31">
        <v>1.57</v>
      </c>
      <c r="R78" s="13"/>
      <c r="S78" s="21">
        <f t="shared" si="8"/>
        <v>80.325000000000003</v>
      </c>
      <c r="T78" s="7" t="str">
        <f t="shared" si="9"/>
        <v>Under 1.5</v>
      </c>
      <c r="U78" s="14"/>
      <c r="V78" s="14" t="str">
        <f t="shared" si="7"/>
        <v>Under 1.5</v>
      </c>
      <c r="W78" s="14" t="str">
        <f t="shared" si="10"/>
        <v>WON</v>
      </c>
      <c r="X78" s="14"/>
      <c r="Y78" s="7" t="str">
        <f t="shared" si="11"/>
        <v>Prime</v>
      </c>
      <c r="Z78" s="7"/>
      <c r="AA78" s="35" t="str">
        <f t="shared" si="12"/>
        <v>U25g</v>
      </c>
      <c r="AB78" s="35" t="str">
        <f t="shared" si="13"/>
        <v>.</v>
      </c>
    </row>
    <row r="79" spans="2:28">
      <c r="B79" s="26" t="s">
        <v>11</v>
      </c>
      <c r="C79" s="27" t="s">
        <v>880</v>
      </c>
      <c r="D79" s="33">
        <v>0.85416666666666663</v>
      </c>
      <c r="E79" s="28" t="s">
        <v>1506</v>
      </c>
      <c r="F79" s="29" t="s">
        <v>4</v>
      </c>
      <c r="G79" s="9" t="s">
        <v>1287</v>
      </c>
      <c r="H79" s="29">
        <v>22</v>
      </c>
      <c r="I79" s="29">
        <v>50</v>
      </c>
      <c r="J79" s="29">
        <v>28</v>
      </c>
      <c r="K79" s="29" t="s">
        <v>16</v>
      </c>
      <c r="L79" s="29" t="s">
        <v>16</v>
      </c>
      <c r="M79" s="29">
        <v>6</v>
      </c>
      <c r="N79" s="26" t="s">
        <v>61</v>
      </c>
      <c r="O79" s="26" t="s">
        <v>298</v>
      </c>
      <c r="P79" s="30">
        <v>85</v>
      </c>
      <c r="Q79" s="31">
        <v>1.53</v>
      </c>
      <c r="R79" s="13"/>
      <c r="S79" s="21">
        <f t="shared" si="8"/>
        <v>86.625</v>
      </c>
      <c r="T79" s="7" t="str">
        <f t="shared" si="9"/>
        <v>Under 1.5</v>
      </c>
      <c r="U79" s="14"/>
      <c r="V79" s="14" t="str">
        <f t="shared" si="7"/>
        <v>Over 0.5</v>
      </c>
      <c r="W79" s="14" t="str">
        <f t="shared" si="10"/>
        <v>LOST</v>
      </c>
      <c r="X79" s="14"/>
      <c r="Y79" s="7" t="str">
        <f t="shared" si="11"/>
        <v>…</v>
      </c>
      <c r="Z79" s="7"/>
      <c r="AA79" s="35" t="str">
        <f t="shared" si="12"/>
        <v>U25g</v>
      </c>
      <c r="AB79" s="35" t="str">
        <f t="shared" si="13"/>
        <v>.</v>
      </c>
    </row>
    <row r="80" spans="2:28">
      <c r="B80" s="26" t="s">
        <v>11</v>
      </c>
      <c r="C80" s="27" t="s">
        <v>964</v>
      </c>
      <c r="D80" s="33">
        <v>0.875</v>
      </c>
      <c r="E80" s="28" t="s">
        <v>1405</v>
      </c>
      <c r="F80" s="29" t="s">
        <v>4</v>
      </c>
      <c r="G80" s="9" t="s">
        <v>1137</v>
      </c>
      <c r="H80" s="29">
        <v>34</v>
      </c>
      <c r="I80" s="29">
        <v>60</v>
      </c>
      <c r="J80" s="29">
        <v>5</v>
      </c>
      <c r="K80" s="29" t="s">
        <v>16</v>
      </c>
      <c r="L80" s="29">
        <v>1</v>
      </c>
      <c r="M80" s="29">
        <v>29</v>
      </c>
      <c r="N80" s="26" t="s">
        <v>120</v>
      </c>
      <c r="O80" s="26" t="s">
        <v>96</v>
      </c>
      <c r="P80" s="30">
        <v>67</v>
      </c>
      <c r="Q80" s="31">
        <v>1.72</v>
      </c>
      <c r="R80" s="13"/>
      <c r="S80" s="21">
        <f t="shared" si="8"/>
        <v>72.150000000000006</v>
      </c>
      <c r="T80" s="7" t="str">
        <f t="shared" si="9"/>
        <v>Under 1.5</v>
      </c>
      <c r="U80" s="14"/>
      <c r="V80" s="14" t="str">
        <f t="shared" si="7"/>
        <v>Under 1.5</v>
      </c>
      <c r="W80" s="14" t="str">
        <f t="shared" si="10"/>
        <v>WON</v>
      </c>
      <c r="X80" s="14"/>
      <c r="Y80" s="7" t="str">
        <f t="shared" si="11"/>
        <v>…</v>
      </c>
      <c r="Z80" s="7"/>
      <c r="AA80" s="35" t="str">
        <f t="shared" si="12"/>
        <v>U25g</v>
      </c>
      <c r="AB80" s="35" t="str">
        <f t="shared" si="13"/>
        <v>.</v>
      </c>
    </row>
    <row r="81" spans="2:28">
      <c r="B81" s="26"/>
      <c r="C81" s="27" t="s">
        <v>455</v>
      </c>
      <c r="D81" s="33">
        <v>0.91666666666666663</v>
      </c>
      <c r="E81" s="28" t="s">
        <v>1148</v>
      </c>
      <c r="F81" s="29" t="s">
        <v>4</v>
      </c>
      <c r="G81" s="9" t="s">
        <v>1507</v>
      </c>
      <c r="H81" s="29">
        <v>33</v>
      </c>
      <c r="I81" s="29">
        <v>44</v>
      </c>
      <c r="J81" s="29">
        <v>23</v>
      </c>
      <c r="K81" s="29" t="s">
        <v>16</v>
      </c>
      <c r="L81" s="29">
        <v>1</v>
      </c>
      <c r="M81" s="29">
        <v>10</v>
      </c>
      <c r="N81" s="26" t="s">
        <v>24</v>
      </c>
      <c r="O81" s="6" t="s">
        <v>120</v>
      </c>
      <c r="P81" s="30">
        <v>49</v>
      </c>
      <c r="Q81" s="31">
        <v>1.64</v>
      </c>
      <c r="R81" s="13"/>
      <c r="S81" s="21">
        <f t="shared" si="8"/>
        <v>45</v>
      </c>
      <c r="T81" s="7" t="str">
        <f t="shared" si="9"/>
        <v>Over 0.5</v>
      </c>
      <c r="U81" s="14"/>
      <c r="V81" s="14" t="str">
        <f t="shared" si="7"/>
        <v>Under 1.5</v>
      </c>
      <c r="W81" s="14" t="str">
        <f t="shared" si="10"/>
        <v>LOST</v>
      </c>
      <c r="X81" s="14"/>
      <c r="Y81" s="7" t="str">
        <f t="shared" si="11"/>
        <v>…</v>
      </c>
      <c r="Z81" s="7"/>
      <c r="AA81" s="35" t="str">
        <f t="shared" si="12"/>
        <v>…</v>
      </c>
      <c r="AB81" s="35" t="str">
        <f t="shared" si="13"/>
        <v>.</v>
      </c>
    </row>
    <row r="82" spans="2:28">
      <c r="B82" s="6"/>
      <c r="D82" s="34"/>
      <c r="E82" s="17"/>
      <c r="F82" s="7"/>
      <c r="G82" s="10"/>
      <c r="H82" s="7"/>
      <c r="I82" s="7"/>
      <c r="J82" s="7"/>
      <c r="K82" s="7"/>
      <c r="L82" s="7"/>
      <c r="M82" s="7"/>
      <c r="N82" s="6"/>
      <c r="O82" s="6"/>
      <c r="P82" s="11"/>
      <c r="Q82" s="12"/>
      <c r="R82" s="13"/>
      <c r="S82" s="21">
        <f t="shared" si="8"/>
        <v>55</v>
      </c>
      <c r="T82" s="7" t="str">
        <f t="shared" si="9"/>
        <v>Over 0.5</v>
      </c>
      <c r="U82" s="14"/>
      <c r="V82" s="14" t="str">
        <f t="shared" si="7"/>
        <v>Over 0.5</v>
      </c>
      <c r="W82" s="14" t="str">
        <f t="shared" si="10"/>
        <v>WON</v>
      </c>
      <c r="X82" s="14"/>
      <c r="Y82" s="7" t="str">
        <f t="shared" si="11"/>
        <v>…</v>
      </c>
      <c r="Z82" s="7"/>
      <c r="AA82" s="35" t="str">
        <f t="shared" si="12"/>
        <v>…</v>
      </c>
      <c r="AB82" s="35" t="str">
        <f t="shared" si="13"/>
        <v>.</v>
      </c>
    </row>
    <row r="83" spans="2:28">
      <c r="B83" s="16" t="s">
        <v>1511</v>
      </c>
      <c r="D83" s="34"/>
      <c r="E83" s="17"/>
      <c r="F83" s="7"/>
      <c r="G83" s="10"/>
      <c r="H83" s="7"/>
      <c r="I83" s="7"/>
      <c r="J83" s="7"/>
      <c r="K83" s="7"/>
      <c r="L83" s="7"/>
      <c r="M83" s="7"/>
      <c r="N83" s="6"/>
      <c r="O83" s="6"/>
      <c r="P83" s="11"/>
      <c r="Q83" s="12"/>
      <c r="R83" s="13"/>
      <c r="S83" s="21">
        <f t="shared" si="8"/>
        <v>55</v>
      </c>
      <c r="T83" s="7" t="str">
        <f t="shared" si="9"/>
        <v>Over 0.5</v>
      </c>
      <c r="U83" s="14"/>
      <c r="V83" s="14" t="str">
        <f t="shared" si="7"/>
        <v>Over 0.5</v>
      </c>
      <c r="W83" s="14" t="str">
        <f t="shared" si="10"/>
        <v>WON</v>
      </c>
      <c r="X83" s="14"/>
      <c r="Y83" s="7" t="str">
        <f t="shared" si="11"/>
        <v>…</v>
      </c>
      <c r="Z83" s="7"/>
      <c r="AA83" s="35" t="str">
        <f t="shared" si="12"/>
        <v>…</v>
      </c>
      <c r="AB83" s="35" t="str">
        <f t="shared" si="13"/>
        <v>.</v>
      </c>
    </row>
    <row r="84" spans="2:28">
      <c r="B84" s="6" t="s">
        <v>11</v>
      </c>
      <c r="C84" t="s">
        <v>206</v>
      </c>
      <c r="D84" s="34">
        <v>0.60416666666666663</v>
      </c>
      <c r="E84" s="17" t="s">
        <v>899</v>
      </c>
      <c r="F84" s="7" t="s">
        <v>4</v>
      </c>
      <c r="G84" s="10" t="s">
        <v>208</v>
      </c>
      <c r="H84" s="7">
        <v>34</v>
      </c>
      <c r="I84" s="7">
        <v>49</v>
      </c>
      <c r="J84" s="7">
        <v>17</v>
      </c>
      <c r="K84" s="7" t="s">
        <v>16</v>
      </c>
      <c r="L84" s="7">
        <v>2</v>
      </c>
      <c r="M84" s="7">
        <v>17</v>
      </c>
      <c r="N84" s="6" t="s">
        <v>24</v>
      </c>
      <c r="O84" s="6" t="s">
        <v>301</v>
      </c>
      <c r="P84" s="11">
        <v>72</v>
      </c>
      <c r="Q84" s="12">
        <v>1.71</v>
      </c>
      <c r="R84" s="13"/>
      <c r="S84" s="21">
        <f t="shared" si="8"/>
        <v>54.4</v>
      </c>
      <c r="T84" s="7" t="str">
        <f t="shared" si="9"/>
        <v>Over 0.5</v>
      </c>
      <c r="U84" s="14"/>
      <c r="V84" s="14" t="str">
        <f t="shared" si="7"/>
        <v>Under 1.5</v>
      </c>
      <c r="W84" s="14" t="str">
        <f t="shared" si="10"/>
        <v>LOST</v>
      </c>
      <c r="X84" s="14"/>
      <c r="Y84" s="7" t="str">
        <f t="shared" si="11"/>
        <v>…</v>
      </c>
      <c r="Z84" s="7"/>
      <c r="AA84" s="35" t="str">
        <f t="shared" si="12"/>
        <v>…</v>
      </c>
      <c r="AB84" s="35" t="str">
        <f t="shared" si="13"/>
        <v>.</v>
      </c>
    </row>
    <row r="85" spans="2:28">
      <c r="B85" s="6"/>
      <c r="C85" t="s">
        <v>206</v>
      </c>
      <c r="D85" s="34">
        <v>0.60416666666666663</v>
      </c>
      <c r="E85" s="17" t="s">
        <v>1508</v>
      </c>
      <c r="F85" s="7" t="s">
        <v>4</v>
      </c>
      <c r="G85" s="10" t="s">
        <v>1509</v>
      </c>
      <c r="H85" s="7">
        <v>34</v>
      </c>
      <c r="I85" s="7">
        <v>47</v>
      </c>
      <c r="J85" s="7">
        <v>19</v>
      </c>
      <c r="K85" s="7" t="s">
        <v>16</v>
      </c>
      <c r="L85" s="7">
        <v>1</v>
      </c>
      <c r="M85" s="7">
        <v>15</v>
      </c>
      <c r="N85" s="6" t="s">
        <v>33</v>
      </c>
      <c r="O85" s="6" t="s">
        <v>300</v>
      </c>
      <c r="P85" s="11">
        <v>37</v>
      </c>
      <c r="Q85" s="12">
        <v>1.72</v>
      </c>
      <c r="R85" s="13"/>
      <c r="S85" s="21">
        <f t="shared" si="8"/>
        <v>40</v>
      </c>
      <c r="T85" s="7" t="str">
        <f t="shared" si="9"/>
        <v>Over 0.5</v>
      </c>
      <c r="U85" s="14"/>
      <c r="V85" s="14" t="str">
        <f t="shared" si="7"/>
        <v>Over 0.5</v>
      </c>
      <c r="W85" s="14" t="str">
        <f t="shared" si="10"/>
        <v>WON</v>
      </c>
      <c r="X85" s="14"/>
      <c r="Y85" s="7" t="str">
        <f t="shared" si="11"/>
        <v>…</v>
      </c>
      <c r="Z85" s="7"/>
      <c r="AA85" s="35" t="str">
        <f t="shared" si="12"/>
        <v>…</v>
      </c>
      <c r="AB85" s="35" t="str">
        <f t="shared" si="13"/>
        <v>.</v>
      </c>
    </row>
    <row r="86" spans="2:28">
      <c r="B86" s="6"/>
      <c r="C86" t="s">
        <v>243</v>
      </c>
      <c r="D86" s="34">
        <v>0.75</v>
      </c>
      <c r="E86" s="17" t="s">
        <v>244</v>
      </c>
      <c r="F86" s="7" t="s">
        <v>4</v>
      </c>
      <c r="G86" s="10" t="s">
        <v>1069</v>
      </c>
      <c r="H86" s="7">
        <v>33</v>
      </c>
      <c r="I86" s="7">
        <v>48</v>
      </c>
      <c r="J86" s="7">
        <v>19</v>
      </c>
      <c r="K86" s="7" t="s">
        <v>16</v>
      </c>
      <c r="L86" s="7">
        <v>1</v>
      </c>
      <c r="M86" s="7">
        <v>14</v>
      </c>
      <c r="N86" s="6" t="s">
        <v>69</v>
      </c>
      <c r="O86" s="6" t="s">
        <v>389</v>
      </c>
      <c r="P86" s="11">
        <v>51</v>
      </c>
      <c r="Q86" s="12">
        <v>1.55</v>
      </c>
      <c r="R86" s="13"/>
      <c r="S86" s="21">
        <f t="shared" si="8"/>
        <v>51.2</v>
      </c>
      <c r="T86" s="7" t="str">
        <f t="shared" si="9"/>
        <v>Over 0.5</v>
      </c>
      <c r="U86" s="14"/>
      <c r="V86" s="14" t="str">
        <f t="shared" si="7"/>
        <v>Over 0.5</v>
      </c>
      <c r="W86" s="14" t="str">
        <f t="shared" si="10"/>
        <v>WON</v>
      </c>
      <c r="X86" s="14"/>
      <c r="Y86" s="7" t="str">
        <f t="shared" si="11"/>
        <v>…</v>
      </c>
      <c r="Z86" s="7"/>
      <c r="AA86" s="35" t="str">
        <f t="shared" si="12"/>
        <v>…</v>
      </c>
      <c r="AB86" s="35" t="str">
        <f t="shared" si="13"/>
        <v>.</v>
      </c>
    </row>
    <row r="87" spans="2:28">
      <c r="B87" s="6" t="s">
        <v>11</v>
      </c>
      <c r="C87" t="s">
        <v>363</v>
      </c>
      <c r="D87" s="34">
        <v>0.78125</v>
      </c>
      <c r="E87" s="17" t="s">
        <v>376</v>
      </c>
      <c r="F87" s="7" t="s">
        <v>4</v>
      </c>
      <c r="G87" s="10" t="s">
        <v>1066</v>
      </c>
      <c r="H87" s="7">
        <v>23</v>
      </c>
      <c r="I87" s="7">
        <v>49</v>
      </c>
      <c r="J87" s="7">
        <v>29</v>
      </c>
      <c r="K87" s="7" t="s">
        <v>16</v>
      </c>
      <c r="L87" s="7" t="s">
        <v>16</v>
      </c>
      <c r="M87" s="7">
        <v>6</v>
      </c>
      <c r="N87" s="6" t="s">
        <v>47</v>
      </c>
      <c r="O87" s="6" t="s">
        <v>47</v>
      </c>
      <c r="P87" s="11">
        <v>66</v>
      </c>
      <c r="Q87" s="12">
        <v>1.42</v>
      </c>
      <c r="R87" s="13"/>
      <c r="S87" s="21">
        <f t="shared" si="8"/>
        <v>67.2</v>
      </c>
      <c r="T87" s="7" t="str">
        <f t="shared" si="9"/>
        <v>Under 1.5</v>
      </c>
      <c r="U87" s="14"/>
      <c r="V87" s="14" t="str">
        <f t="shared" si="7"/>
        <v>Under 1.5</v>
      </c>
      <c r="W87" s="14" t="str">
        <f t="shared" si="10"/>
        <v>WON</v>
      </c>
      <c r="X87" s="14"/>
      <c r="Y87" s="7" t="str">
        <f t="shared" si="11"/>
        <v>…</v>
      </c>
      <c r="Z87" s="7"/>
      <c r="AA87" s="35" t="str">
        <f t="shared" si="12"/>
        <v>…</v>
      </c>
      <c r="AB87" s="35" t="str">
        <f t="shared" si="13"/>
        <v>.</v>
      </c>
    </row>
    <row r="88" spans="2:28">
      <c r="B88" s="6"/>
      <c r="D88" s="34"/>
      <c r="E88" s="17"/>
      <c r="F88" s="7"/>
      <c r="G88" s="10"/>
      <c r="H88" s="7"/>
      <c r="I88" s="7"/>
      <c r="J88" s="7"/>
      <c r="K88" s="7"/>
      <c r="L88" s="7"/>
      <c r="M88" s="7"/>
      <c r="N88" s="6"/>
      <c r="O88" s="6"/>
      <c r="P88" s="11"/>
      <c r="Q88" s="12"/>
      <c r="R88" s="13"/>
      <c r="S88" s="21">
        <f t="shared" si="8"/>
        <v>55</v>
      </c>
      <c r="T88" s="7" t="str">
        <f t="shared" si="9"/>
        <v>Over 0.5</v>
      </c>
      <c r="U88" s="14"/>
      <c r="V88" s="14" t="str">
        <f t="shared" si="7"/>
        <v>Over 0.5</v>
      </c>
      <c r="W88" s="14" t="str">
        <f t="shared" si="10"/>
        <v>WON</v>
      </c>
      <c r="X88" s="14"/>
      <c r="Y88" s="7" t="str">
        <f t="shared" si="11"/>
        <v>…</v>
      </c>
      <c r="Z88" s="7"/>
      <c r="AA88" s="35" t="str">
        <f t="shared" si="12"/>
        <v>…</v>
      </c>
      <c r="AB88" s="35" t="str">
        <f t="shared" si="13"/>
        <v>.</v>
      </c>
    </row>
    <row r="89" spans="2:28">
      <c r="B89" s="16" t="s">
        <v>1524</v>
      </c>
      <c r="D89" s="34"/>
      <c r="E89" s="17"/>
      <c r="F89" s="7"/>
      <c r="G89" s="10"/>
      <c r="H89" s="7"/>
      <c r="I89" s="7"/>
      <c r="J89" s="7"/>
      <c r="K89" s="7"/>
      <c r="L89" s="7"/>
      <c r="M89" s="7"/>
      <c r="N89" s="6"/>
      <c r="O89" s="6"/>
      <c r="P89" s="11"/>
      <c r="Q89" s="12"/>
      <c r="R89" s="13"/>
      <c r="S89" s="21">
        <f t="shared" si="8"/>
        <v>55</v>
      </c>
      <c r="T89" s="7" t="str">
        <f t="shared" si="9"/>
        <v>Over 0.5</v>
      </c>
      <c r="U89" s="14"/>
      <c r="V89" s="14" t="str">
        <f t="shared" si="7"/>
        <v>Over 0.5</v>
      </c>
      <c r="W89" s="14" t="str">
        <f t="shared" si="10"/>
        <v>WON</v>
      </c>
      <c r="X89" s="14"/>
      <c r="Y89" s="7" t="str">
        <f t="shared" si="11"/>
        <v>…</v>
      </c>
      <c r="Z89" s="7"/>
      <c r="AA89" s="35" t="str">
        <f t="shared" si="12"/>
        <v>…</v>
      </c>
      <c r="AB89" s="35" t="str">
        <f t="shared" si="13"/>
        <v>.</v>
      </c>
    </row>
    <row r="90" spans="2:28">
      <c r="B90" s="6"/>
      <c r="C90" t="s">
        <v>1463</v>
      </c>
      <c r="D90" s="34">
        <v>0.45833333333333331</v>
      </c>
      <c r="E90" s="17" t="s">
        <v>1512</v>
      </c>
      <c r="F90" s="7" t="s">
        <v>4</v>
      </c>
      <c r="G90" s="10" t="s">
        <v>1513</v>
      </c>
      <c r="H90" s="7">
        <v>42</v>
      </c>
      <c r="I90" s="7">
        <v>39</v>
      </c>
      <c r="J90" s="7">
        <v>20</v>
      </c>
      <c r="K90" s="7">
        <v>1</v>
      </c>
      <c r="L90" s="7" t="s">
        <v>16</v>
      </c>
      <c r="M90" s="7">
        <v>22</v>
      </c>
      <c r="N90" s="6" t="s">
        <v>24</v>
      </c>
      <c r="O90" s="6" t="s">
        <v>24</v>
      </c>
      <c r="P90" s="11">
        <v>29</v>
      </c>
      <c r="Q90" s="12">
        <v>1.55</v>
      </c>
      <c r="R90" s="13"/>
      <c r="S90" s="21" t="e">
        <f t="shared" si="8"/>
        <v>#VALUE!</v>
      </c>
      <c r="T90" s="7" t="e">
        <f t="shared" si="9"/>
        <v>#VALUE!</v>
      </c>
      <c r="U90" s="14"/>
      <c r="V90" s="14" t="str">
        <f t="shared" si="7"/>
        <v>Under 1.5</v>
      </c>
      <c r="W90" s="14" t="e">
        <f t="shared" si="10"/>
        <v>#VALUE!</v>
      </c>
      <c r="X90" s="14"/>
      <c r="Y90" s="7" t="str">
        <f t="shared" si="11"/>
        <v>…</v>
      </c>
      <c r="Z90" s="7"/>
      <c r="AA90" s="35" t="str">
        <f t="shared" si="12"/>
        <v>…</v>
      </c>
      <c r="AB90" s="35" t="str">
        <f t="shared" si="13"/>
        <v>.</v>
      </c>
    </row>
    <row r="91" spans="2:28">
      <c r="B91" s="6"/>
      <c r="C91" t="s">
        <v>1463</v>
      </c>
      <c r="D91" s="34">
        <v>0.45833333333333331</v>
      </c>
      <c r="E91" s="17" t="s">
        <v>1514</v>
      </c>
      <c r="F91" s="7" t="s">
        <v>4</v>
      </c>
      <c r="G91" s="10" t="s">
        <v>1515</v>
      </c>
      <c r="H91" s="7">
        <v>24</v>
      </c>
      <c r="I91" s="7">
        <v>40</v>
      </c>
      <c r="J91" s="7">
        <v>36</v>
      </c>
      <c r="K91" s="7" t="s">
        <v>16</v>
      </c>
      <c r="L91" s="7">
        <v>1</v>
      </c>
      <c r="M91" s="7">
        <v>12</v>
      </c>
      <c r="N91" s="6" t="s">
        <v>75</v>
      </c>
      <c r="O91" s="6" t="s">
        <v>302</v>
      </c>
      <c r="P91" s="11">
        <v>43</v>
      </c>
      <c r="Q91" s="12">
        <v>1.7</v>
      </c>
      <c r="R91" s="13"/>
      <c r="S91" s="21">
        <f t="shared" si="8"/>
        <v>43</v>
      </c>
      <c r="T91" s="7" t="str">
        <f t="shared" si="9"/>
        <v>Over 0.5</v>
      </c>
      <c r="U91" s="14"/>
      <c r="V91" s="14" t="str">
        <f t="shared" si="7"/>
        <v>Over 0.5</v>
      </c>
      <c r="W91" s="14" t="str">
        <f t="shared" si="10"/>
        <v>WON</v>
      </c>
      <c r="X91" s="14"/>
      <c r="Y91" s="7" t="str">
        <f t="shared" si="11"/>
        <v>…</v>
      </c>
      <c r="Z91" s="7"/>
      <c r="AA91" s="35" t="str">
        <f t="shared" si="12"/>
        <v>…</v>
      </c>
      <c r="AB91" s="35" t="str">
        <f t="shared" si="13"/>
        <v>.</v>
      </c>
    </row>
    <row r="92" spans="2:28">
      <c r="B92" s="6" t="s">
        <v>11</v>
      </c>
      <c r="C92" t="s">
        <v>206</v>
      </c>
      <c r="D92" s="34">
        <v>0.60416666666666663</v>
      </c>
      <c r="E92" s="17" t="s">
        <v>1516</v>
      </c>
      <c r="F92" s="7" t="s">
        <v>4</v>
      </c>
      <c r="G92" s="10" t="s">
        <v>1192</v>
      </c>
      <c r="H92" s="7">
        <v>33</v>
      </c>
      <c r="I92" s="7">
        <v>45</v>
      </c>
      <c r="J92" s="7">
        <v>22</v>
      </c>
      <c r="K92" s="7" t="s">
        <v>16</v>
      </c>
      <c r="L92" s="7">
        <v>2</v>
      </c>
      <c r="M92" s="7">
        <v>11</v>
      </c>
      <c r="N92" s="6" t="s">
        <v>24</v>
      </c>
      <c r="O92" s="6" t="s">
        <v>69</v>
      </c>
      <c r="P92" s="11">
        <v>65</v>
      </c>
      <c r="Q92" s="12">
        <v>1.65</v>
      </c>
      <c r="R92" s="13"/>
      <c r="S92" s="21">
        <f t="shared" si="8"/>
        <v>57</v>
      </c>
      <c r="T92" s="7" t="str">
        <f t="shared" si="9"/>
        <v>Under 1.5</v>
      </c>
      <c r="U92" s="14"/>
      <c r="V92" s="14" t="str">
        <f t="shared" si="7"/>
        <v>Under 1.5</v>
      </c>
      <c r="W92" s="14" t="str">
        <f t="shared" si="10"/>
        <v>WON</v>
      </c>
      <c r="X92" s="14"/>
      <c r="Y92" s="7" t="str">
        <f t="shared" si="11"/>
        <v>…</v>
      </c>
      <c r="Z92" s="7"/>
      <c r="AA92" s="35" t="str">
        <f t="shared" si="12"/>
        <v>…</v>
      </c>
      <c r="AB92" s="35" t="str">
        <f t="shared" si="13"/>
        <v>.</v>
      </c>
    </row>
    <row r="93" spans="2:28">
      <c r="B93" s="6"/>
      <c r="C93" t="s">
        <v>1495</v>
      </c>
      <c r="D93" s="34">
        <v>0.75</v>
      </c>
      <c r="E93" s="17" t="s">
        <v>1517</v>
      </c>
      <c r="F93" s="7" t="s">
        <v>4</v>
      </c>
      <c r="G93" s="10" t="s">
        <v>684</v>
      </c>
      <c r="H93" s="7">
        <v>65</v>
      </c>
      <c r="I93" s="7">
        <v>11</v>
      </c>
      <c r="J93" s="7">
        <v>23</v>
      </c>
      <c r="K93" s="7">
        <v>1</v>
      </c>
      <c r="L93" s="7">
        <v>1</v>
      </c>
      <c r="M93" s="7">
        <v>42</v>
      </c>
      <c r="N93" s="6" t="s">
        <v>454</v>
      </c>
      <c r="O93" s="6" t="s">
        <v>1518</v>
      </c>
      <c r="P93" s="11">
        <v>42</v>
      </c>
      <c r="Q93" s="12">
        <v>1.5</v>
      </c>
      <c r="R93" s="13"/>
      <c r="S93" s="21">
        <f t="shared" si="8"/>
        <v>32.8125</v>
      </c>
      <c r="T93" s="7" t="str">
        <f t="shared" si="9"/>
        <v>Over 0.5</v>
      </c>
      <c r="U93" s="14"/>
      <c r="V93" s="14" t="str">
        <f t="shared" si="7"/>
        <v>Over 0.5</v>
      </c>
      <c r="W93" s="14" t="str">
        <f t="shared" si="10"/>
        <v>WON</v>
      </c>
      <c r="X93" s="14"/>
      <c r="Y93" s="7" t="str">
        <f t="shared" si="11"/>
        <v>…</v>
      </c>
      <c r="Z93" s="7"/>
      <c r="AA93" s="35" t="str">
        <f t="shared" si="12"/>
        <v>…</v>
      </c>
      <c r="AB93" s="35" t="str">
        <f t="shared" si="13"/>
        <v>.</v>
      </c>
    </row>
    <row r="94" spans="2:28">
      <c r="B94" s="6"/>
      <c r="C94" t="s">
        <v>1473</v>
      </c>
      <c r="D94" s="34">
        <v>0.75</v>
      </c>
      <c r="E94" s="17" t="s">
        <v>1519</v>
      </c>
      <c r="F94" s="7" t="s">
        <v>4</v>
      </c>
      <c r="G94" s="10" t="s">
        <v>1520</v>
      </c>
      <c r="H94" s="7">
        <v>28</v>
      </c>
      <c r="I94" s="7">
        <v>33</v>
      </c>
      <c r="J94" s="7">
        <v>39</v>
      </c>
      <c r="K94" s="7">
        <v>2</v>
      </c>
      <c r="L94" s="7">
        <v>2</v>
      </c>
      <c r="M94" s="7">
        <v>11</v>
      </c>
      <c r="N94" s="6" t="s">
        <v>120</v>
      </c>
      <c r="O94" s="6" t="s">
        <v>299</v>
      </c>
      <c r="P94" s="11">
        <v>10</v>
      </c>
      <c r="Q94" s="12">
        <v>1.64</v>
      </c>
      <c r="R94" s="13"/>
      <c r="S94" s="21">
        <f t="shared" si="8"/>
        <v>31.8125</v>
      </c>
      <c r="T94" s="7" t="str">
        <f t="shared" si="9"/>
        <v>Over 0.5</v>
      </c>
      <c r="U94" s="14"/>
      <c r="V94" s="14" t="str">
        <f t="shared" si="7"/>
        <v>Under 1.5</v>
      </c>
      <c r="W94" s="14" t="str">
        <f t="shared" si="10"/>
        <v>WON</v>
      </c>
      <c r="X94" s="14"/>
      <c r="Y94" s="7" t="str">
        <f t="shared" si="11"/>
        <v>…</v>
      </c>
      <c r="Z94" s="7"/>
      <c r="AA94" s="35" t="str">
        <f t="shared" si="12"/>
        <v>…</v>
      </c>
      <c r="AB94" s="35" t="str">
        <f t="shared" si="13"/>
        <v>.</v>
      </c>
    </row>
    <row r="95" spans="2:28">
      <c r="B95" s="6"/>
      <c r="C95" t="s">
        <v>25</v>
      </c>
      <c r="D95" s="34">
        <v>0.875</v>
      </c>
      <c r="E95" s="17" t="s">
        <v>1521</v>
      </c>
      <c r="F95" s="7" t="s">
        <v>4</v>
      </c>
      <c r="G95" s="10" t="s">
        <v>204</v>
      </c>
      <c r="H95" s="7">
        <v>21</v>
      </c>
      <c r="I95" s="7">
        <v>41</v>
      </c>
      <c r="J95" s="7">
        <v>37</v>
      </c>
      <c r="K95" s="7" t="s">
        <v>16</v>
      </c>
      <c r="L95" s="7">
        <v>2</v>
      </c>
      <c r="M95" s="7">
        <v>16</v>
      </c>
      <c r="N95" s="6" t="s">
        <v>69</v>
      </c>
      <c r="O95" s="6" t="s">
        <v>303</v>
      </c>
      <c r="P95" s="11">
        <v>44</v>
      </c>
      <c r="Q95" s="12">
        <v>1.55</v>
      </c>
      <c r="R95" s="13"/>
      <c r="S95" s="21">
        <f t="shared" si="8"/>
        <v>40</v>
      </c>
      <c r="T95" s="7" t="str">
        <f t="shared" si="9"/>
        <v>Over 0.5</v>
      </c>
      <c r="U95" s="14"/>
      <c r="V95" s="14" t="str">
        <f t="shared" si="7"/>
        <v>Over 0.5</v>
      </c>
      <c r="W95" s="14" t="str">
        <f t="shared" si="10"/>
        <v>WON</v>
      </c>
      <c r="X95" s="14"/>
      <c r="Y95" s="7" t="str">
        <f t="shared" si="11"/>
        <v>…</v>
      </c>
      <c r="Z95" s="7"/>
      <c r="AA95" s="35" t="str">
        <f t="shared" si="12"/>
        <v>…</v>
      </c>
      <c r="AB95" s="35" t="str">
        <f t="shared" si="13"/>
        <v>.</v>
      </c>
    </row>
    <row r="96" spans="2:28">
      <c r="B96" s="6"/>
      <c r="C96" t="s">
        <v>888</v>
      </c>
      <c r="D96" s="34">
        <v>0.9375</v>
      </c>
      <c r="E96" s="17" t="s">
        <v>1522</v>
      </c>
      <c r="F96" s="7" t="s">
        <v>4</v>
      </c>
      <c r="G96" s="10" t="s">
        <v>1523</v>
      </c>
      <c r="H96" s="7">
        <v>36</v>
      </c>
      <c r="I96" s="7">
        <v>38</v>
      </c>
      <c r="J96" s="7">
        <v>26</v>
      </c>
      <c r="K96" s="7" t="s">
        <v>16</v>
      </c>
      <c r="L96" s="7" t="s">
        <v>16</v>
      </c>
      <c r="M96" s="7">
        <v>10</v>
      </c>
      <c r="N96" s="6" t="s">
        <v>18</v>
      </c>
      <c r="O96" s="6" t="s">
        <v>18</v>
      </c>
      <c r="P96" s="11">
        <v>47</v>
      </c>
      <c r="Q96" s="12">
        <v>1.69</v>
      </c>
      <c r="R96" s="13"/>
      <c r="S96" s="21">
        <f t="shared" si="8"/>
        <v>50</v>
      </c>
      <c r="T96" s="7" t="str">
        <f t="shared" si="9"/>
        <v>Over 0.5</v>
      </c>
      <c r="U96" s="14"/>
      <c r="V96" s="14" t="str">
        <f t="shared" si="7"/>
        <v>Over 0.5</v>
      </c>
      <c r="W96" s="14" t="str">
        <f t="shared" si="10"/>
        <v>?</v>
      </c>
      <c r="X96" s="14"/>
      <c r="Y96" s="7" t="str">
        <f t="shared" si="11"/>
        <v>…</v>
      </c>
      <c r="Z96" s="7"/>
      <c r="AA96" s="35" t="str">
        <f t="shared" si="12"/>
        <v>…</v>
      </c>
      <c r="AB96" s="35" t="str">
        <f t="shared" si="13"/>
        <v>.</v>
      </c>
    </row>
    <row r="97" spans="2:28">
      <c r="B97" s="6"/>
      <c r="D97" s="34"/>
      <c r="E97" s="17"/>
      <c r="F97" s="7"/>
      <c r="G97" s="10"/>
      <c r="H97" s="7"/>
      <c r="I97" s="7"/>
      <c r="J97" s="7"/>
      <c r="K97" s="7"/>
      <c r="L97" s="7"/>
      <c r="M97" s="7"/>
      <c r="N97" s="6"/>
      <c r="O97" s="6"/>
      <c r="P97" s="11"/>
      <c r="Q97" s="12"/>
      <c r="R97" s="13"/>
      <c r="S97" s="21">
        <f t="shared" si="8"/>
        <v>55</v>
      </c>
      <c r="T97" s="7" t="str">
        <f t="shared" si="9"/>
        <v>Over 0.5</v>
      </c>
      <c r="U97" s="14"/>
      <c r="V97" s="14" t="str">
        <f t="shared" si="7"/>
        <v>Over 0.5</v>
      </c>
      <c r="W97" s="14" t="str">
        <f t="shared" si="10"/>
        <v>WON</v>
      </c>
      <c r="X97" s="14"/>
      <c r="Y97" s="7" t="str">
        <f t="shared" si="11"/>
        <v>…</v>
      </c>
      <c r="Z97" s="7"/>
      <c r="AA97" s="35" t="str">
        <f t="shared" si="12"/>
        <v>…</v>
      </c>
      <c r="AB97" s="35" t="str">
        <f t="shared" si="13"/>
        <v>.</v>
      </c>
    </row>
    <row r="98" spans="2:28">
      <c r="B98" s="16" t="s">
        <v>1533</v>
      </c>
      <c r="D98" s="34"/>
      <c r="E98" s="17"/>
      <c r="F98" s="7"/>
      <c r="G98" s="10"/>
      <c r="H98" s="7"/>
      <c r="I98" s="7"/>
      <c r="J98" s="7"/>
      <c r="K98" s="7"/>
      <c r="L98" s="7"/>
      <c r="M98" s="7"/>
      <c r="N98" s="6"/>
      <c r="O98" s="6"/>
      <c r="P98" s="11"/>
      <c r="Q98" s="12"/>
      <c r="R98" s="13"/>
      <c r="S98" s="21">
        <f t="shared" si="8"/>
        <v>55</v>
      </c>
      <c r="T98" s="7" t="str">
        <f t="shared" si="9"/>
        <v>Over 0.5</v>
      </c>
      <c r="U98" s="14"/>
      <c r="V98" s="14" t="str">
        <f t="shared" si="7"/>
        <v>Over 0.5</v>
      </c>
      <c r="W98" s="14" t="str">
        <f t="shared" si="10"/>
        <v>WON</v>
      </c>
      <c r="X98" s="14"/>
      <c r="Y98" s="7" t="str">
        <f t="shared" si="11"/>
        <v>…</v>
      </c>
      <c r="Z98" s="7"/>
      <c r="AA98" s="35" t="str">
        <f t="shared" si="12"/>
        <v>…</v>
      </c>
      <c r="AB98" s="35" t="str">
        <f t="shared" si="13"/>
        <v>.</v>
      </c>
    </row>
    <row r="99" spans="2:28">
      <c r="B99" s="6"/>
      <c r="C99" t="s">
        <v>1463</v>
      </c>
      <c r="D99" s="34">
        <v>0.45833333333333331</v>
      </c>
      <c r="E99" s="17" t="s">
        <v>1525</v>
      </c>
      <c r="F99" s="7" t="s">
        <v>4</v>
      </c>
      <c r="G99" s="10" t="s">
        <v>1526</v>
      </c>
      <c r="H99" s="7">
        <v>51</v>
      </c>
      <c r="I99" s="7">
        <v>41</v>
      </c>
      <c r="J99" s="7">
        <v>9</v>
      </c>
      <c r="K99" s="7">
        <v>1</v>
      </c>
      <c r="L99" s="7">
        <v>1</v>
      </c>
      <c r="M99" s="7">
        <v>42</v>
      </c>
      <c r="N99" s="6" t="s">
        <v>69</v>
      </c>
      <c r="O99" s="6" t="s">
        <v>298</v>
      </c>
      <c r="P99" s="11">
        <v>72</v>
      </c>
      <c r="Q99" s="12">
        <v>1.71</v>
      </c>
      <c r="R99" s="13"/>
      <c r="S99" s="21">
        <f t="shared" si="8"/>
        <v>51.587499999999999</v>
      </c>
      <c r="T99" s="7" t="str">
        <f t="shared" si="9"/>
        <v>Over 0.5</v>
      </c>
      <c r="U99" s="14"/>
      <c r="V99" s="14" t="str">
        <f t="shared" ref="V99:V160" si="14">IF(N99="1-0","Under 1.5",IF(N99="0-0","Under 1.5",IF(N99="0-1","Under 1.5","Over 0.5")))</f>
        <v>Over 0.5</v>
      </c>
      <c r="W99" s="14" t="str">
        <f t="shared" si="10"/>
        <v>WON</v>
      </c>
      <c r="X99" s="14"/>
      <c r="Y99" s="7" t="str">
        <f t="shared" si="11"/>
        <v>…</v>
      </c>
      <c r="Z99" s="7"/>
      <c r="AA99" s="35" t="str">
        <f t="shared" si="12"/>
        <v>…</v>
      </c>
      <c r="AB99" s="35" t="str">
        <f t="shared" si="13"/>
        <v>.</v>
      </c>
    </row>
    <row r="100" spans="2:28">
      <c r="B100" s="6"/>
      <c r="C100" t="s">
        <v>1463</v>
      </c>
      <c r="D100" s="34">
        <v>0.5</v>
      </c>
      <c r="E100" s="17" t="s">
        <v>1527</v>
      </c>
      <c r="F100" s="7" t="s">
        <v>4</v>
      </c>
      <c r="G100" s="10" t="s">
        <v>1528</v>
      </c>
      <c r="H100" s="7">
        <v>28</v>
      </c>
      <c r="I100" s="7">
        <v>25</v>
      </c>
      <c r="J100" s="7">
        <v>47</v>
      </c>
      <c r="K100" s="7">
        <v>2</v>
      </c>
      <c r="L100" s="7">
        <v>2</v>
      </c>
      <c r="M100" s="7">
        <v>19</v>
      </c>
      <c r="N100" s="6" t="s">
        <v>24</v>
      </c>
      <c r="O100" s="6" t="s">
        <v>24</v>
      </c>
      <c r="P100" s="11">
        <v>37</v>
      </c>
      <c r="Q100" s="12">
        <v>1.7</v>
      </c>
      <c r="R100" s="13"/>
      <c r="S100" s="21">
        <f t="shared" si="8"/>
        <v>25.3125</v>
      </c>
      <c r="T100" s="7" t="str">
        <f t="shared" si="9"/>
        <v>Over 0.5</v>
      </c>
      <c r="U100" s="14"/>
      <c r="V100" s="14" t="str">
        <f t="shared" si="14"/>
        <v>Under 1.5</v>
      </c>
      <c r="W100" s="14" t="str">
        <f t="shared" si="10"/>
        <v>LOST</v>
      </c>
      <c r="X100" s="14"/>
      <c r="Y100" s="7" t="str">
        <f t="shared" si="11"/>
        <v>…</v>
      </c>
      <c r="Z100" s="7"/>
      <c r="AA100" s="35" t="str">
        <f t="shared" si="12"/>
        <v>…</v>
      </c>
      <c r="AB100" s="35" t="str">
        <f t="shared" si="13"/>
        <v>.</v>
      </c>
    </row>
    <row r="101" spans="2:28">
      <c r="B101" s="6"/>
      <c r="C101" t="s">
        <v>1463</v>
      </c>
      <c r="D101" s="34">
        <v>0.54166666666666663</v>
      </c>
      <c r="E101" s="17" t="s">
        <v>1465</v>
      </c>
      <c r="F101" s="7" t="s">
        <v>4</v>
      </c>
      <c r="G101" s="10" t="s">
        <v>1477</v>
      </c>
      <c r="H101" s="7">
        <v>16</v>
      </c>
      <c r="I101" s="7">
        <v>45</v>
      </c>
      <c r="J101" s="7">
        <v>39</v>
      </c>
      <c r="K101" s="7" t="s">
        <v>16</v>
      </c>
      <c r="L101" s="7">
        <v>2</v>
      </c>
      <c r="M101" s="7">
        <v>23</v>
      </c>
      <c r="N101" s="6" t="s">
        <v>96</v>
      </c>
      <c r="O101" s="6" t="s">
        <v>96</v>
      </c>
      <c r="P101" s="11">
        <v>57</v>
      </c>
      <c r="Q101" s="12">
        <v>1.4</v>
      </c>
      <c r="R101" s="13"/>
      <c r="S101" s="21">
        <f t="shared" si="8"/>
        <v>51.4</v>
      </c>
      <c r="T101" s="7" t="str">
        <f t="shared" si="9"/>
        <v>Over 0.5</v>
      </c>
      <c r="U101" s="14"/>
      <c r="V101" s="14" t="str">
        <f t="shared" si="14"/>
        <v>Over 0.5</v>
      </c>
      <c r="W101" s="14" t="str">
        <f t="shared" si="10"/>
        <v>WON</v>
      </c>
      <c r="X101" s="14"/>
      <c r="Y101" s="7" t="str">
        <f t="shared" si="11"/>
        <v>…</v>
      </c>
      <c r="Z101" s="7"/>
      <c r="AA101" s="35" t="str">
        <f t="shared" si="12"/>
        <v>…</v>
      </c>
      <c r="AB101" s="35" t="str">
        <f t="shared" si="13"/>
        <v>.</v>
      </c>
    </row>
    <row r="102" spans="2:28">
      <c r="B102" s="6"/>
      <c r="C102" t="s">
        <v>1479</v>
      </c>
      <c r="D102" s="34">
        <v>0.5625</v>
      </c>
      <c r="E102" s="17" t="s">
        <v>1529</v>
      </c>
      <c r="F102" s="7" t="s">
        <v>4</v>
      </c>
      <c r="G102" s="10" t="s">
        <v>1530</v>
      </c>
      <c r="H102" s="7">
        <v>12</v>
      </c>
      <c r="I102" s="7">
        <v>51</v>
      </c>
      <c r="J102" s="7">
        <v>38</v>
      </c>
      <c r="K102" s="7" t="s">
        <v>16</v>
      </c>
      <c r="L102" s="7">
        <v>2</v>
      </c>
      <c r="M102" s="7">
        <v>26</v>
      </c>
      <c r="N102" s="6" t="s">
        <v>120</v>
      </c>
      <c r="O102" s="6" t="s">
        <v>454</v>
      </c>
      <c r="P102" s="11">
        <v>46</v>
      </c>
      <c r="Q102" s="12">
        <v>1.5</v>
      </c>
      <c r="R102" s="13"/>
      <c r="S102" s="21">
        <f t="shared" si="8"/>
        <v>55.9375</v>
      </c>
      <c r="T102" s="7" t="str">
        <f t="shared" si="9"/>
        <v>Over 0.5</v>
      </c>
      <c r="U102" s="14"/>
      <c r="V102" s="14" t="str">
        <f t="shared" si="14"/>
        <v>Under 1.5</v>
      </c>
      <c r="W102" s="14" t="str">
        <f t="shared" si="10"/>
        <v>WON</v>
      </c>
      <c r="X102" s="14"/>
      <c r="Y102" s="7" t="str">
        <f t="shared" si="11"/>
        <v>…</v>
      </c>
      <c r="Z102" s="7"/>
      <c r="AA102" s="35" t="str">
        <f t="shared" si="12"/>
        <v>…</v>
      </c>
      <c r="AB102" s="35" t="str">
        <f t="shared" si="13"/>
        <v>.</v>
      </c>
    </row>
    <row r="103" spans="2:28">
      <c r="B103" s="6" t="s">
        <v>11</v>
      </c>
      <c r="C103" t="s">
        <v>206</v>
      </c>
      <c r="D103" s="34">
        <v>0.60416666666666663</v>
      </c>
      <c r="E103" s="17" t="s">
        <v>1531</v>
      </c>
      <c r="F103" s="7" t="s">
        <v>4</v>
      </c>
      <c r="G103" s="10" t="s">
        <v>1532</v>
      </c>
      <c r="H103" s="7">
        <v>33</v>
      </c>
      <c r="I103" s="7">
        <v>47</v>
      </c>
      <c r="J103" s="7">
        <v>21</v>
      </c>
      <c r="K103" s="7" t="s">
        <v>16</v>
      </c>
      <c r="L103" s="7">
        <v>1</v>
      </c>
      <c r="M103" s="7">
        <v>12</v>
      </c>
      <c r="N103" s="6" t="s">
        <v>47</v>
      </c>
      <c r="O103" s="6" t="s">
        <v>33</v>
      </c>
      <c r="P103" s="11">
        <v>41</v>
      </c>
      <c r="Q103" s="12">
        <v>1.62</v>
      </c>
      <c r="R103" s="13"/>
      <c r="S103" s="21">
        <f t="shared" si="8"/>
        <v>43</v>
      </c>
      <c r="T103" s="7" t="str">
        <f t="shared" si="9"/>
        <v>Over 0.5</v>
      </c>
      <c r="U103" s="14"/>
      <c r="V103" s="14" t="str">
        <f t="shared" si="14"/>
        <v>Under 1.5</v>
      </c>
      <c r="W103" s="14" t="str">
        <f t="shared" si="10"/>
        <v>WON</v>
      </c>
      <c r="X103" s="14"/>
      <c r="Y103" s="7" t="str">
        <f t="shared" si="11"/>
        <v>…</v>
      </c>
      <c r="Z103" s="7"/>
      <c r="AA103" s="35" t="str">
        <f t="shared" si="12"/>
        <v>…</v>
      </c>
      <c r="AB103" s="35" t="str">
        <f t="shared" si="13"/>
        <v>.</v>
      </c>
    </row>
    <row r="104" spans="2:28">
      <c r="B104" s="6" t="s">
        <v>11</v>
      </c>
      <c r="C104" t="s">
        <v>231</v>
      </c>
      <c r="D104" s="34">
        <v>0.8125</v>
      </c>
      <c r="E104" s="17" t="s">
        <v>232</v>
      </c>
      <c r="F104" s="7" t="s">
        <v>4</v>
      </c>
      <c r="G104" s="10" t="s">
        <v>272</v>
      </c>
      <c r="H104" s="7">
        <v>28</v>
      </c>
      <c r="I104" s="7">
        <v>48</v>
      </c>
      <c r="J104" s="7">
        <v>24</v>
      </c>
      <c r="K104" s="7" t="s">
        <v>16</v>
      </c>
      <c r="L104" s="7">
        <v>2</v>
      </c>
      <c r="M104" s="7">
        <v>4</v>
      </c>
      <c r="N104" s="6" t="s">
        <v>69</v>
      </c>
      <c r="O104" s="6" t="s">
        <v>33</v>
      </c>
      <c r="P104" s="11">
        <v>70</v>
      </c>
      <c r="Q104" s="12">
        <v>1.53</v>
      </c>
      <c r="R104" s="13"/>
      <c r="S104" s="21">
        <f t="shared" si="8"/>
        <v>65</v>
      </c>
      <c r="T104" s="7" t="str">
        <f t="shared" si="9"/>
        <v>Under 1.5</v>
      </c>
      <c r="U104" s="14"/>
      <c r="V104" s="14" t="str">
        <f t="shared" si="14"/>
        <v>Over 0.5</v>
      </c>
      <c r="W104" s="14" t="str">
        <f t="shared" si="10"/>
        <v>LOST</v>
      </c>
      <c r="X104" s="14"/>
      <c r="Y104" s="7" t="str">
        <f t="shared" si="11"/>
        <v>…</v>
      </c>
      <c r="Z104" s="7"/>
      <c r="AA104" s="35" t="str">
        <f t="shared" si="12"/>
        <v>…</v>
      </c>
      <c r="AB104" s="35" t="str">
        <f t="shared" si="13"/>
        <v>.</v>
      </c>
    </row>
    <row r="105" spans="2:28">
      <c r="B105" s="6"/>
      <c r="D105" s="34"/>
      <c r="E105" s="17"/>
      <c r="F105" s="7"/>
      <c r="G105" s="10"/>
      <c r="H105" s="7"/>
      <c r="I105" s="7"/>
      <c r="J105" s="7"/>
      <c r="K105" s="7"/>
      <c r="L105" s="7"/>
      <c r="M105" s="7"/>
      <c r="N105" s="6"/>
      <c r="O105" s="6"/>
      <c r="P105" s="11"/>
      <c r="Q105" s="12"/>
      <c r="R105" s="13"/>
      <c r="S105" s="21">
        <f t="shared" si="8"/>
        <v>55</v>
      </c>
      <c r="T105" s="7" t="str">
        <f t="shared" si="9"/>
        <v>Over 0.5</v>
      </c>
      <c r="U105" s="14"/>
      <c r="V105" s="14" t="str">
        <f t="shared" si="14"/>
        <v>Over 0.5</v>
      </c>
      <c r="W105" s="14" t="str">
        <f t="shared" si="10"/>
        <v>WON</v>
      </c>
      <c r="X105" s="14"/>
      <c r="Y105" s="7" t="str">
        <f t="shared" si="11"/>
        <v>…</v>
      </c>
      <c r="Z105" s="7"/>
      <c r="AA105" s="35" t="str">
        <f t="shared" si="12"/>
        <v>…</v>
      </c>
      <c r="AB105" s="35" t="str">
        <f t="shared" si="13"/>
        <v>.</v>
      </c>
    </row>
    <row r="106" spans="2:28">
      <c r="B106" s="16" t="s">
        <v>1537</v>
      </c>
      <c r="D106" s="34"/>
      <c r="E106" s="17"/>
      <c r="F106" s="7"/>
      <c r="G106" s="10"/>
      <c r="H106" s="7"/>
      <c r="I106" s="7"/>
      <c r="J106" s="7"/>
      <c r="K106" s="7"/>
      <c r="L106" s="7"/>
      <c r="M106" s="7"/>
      <c r="N106" s="6"/>
      <c r="O106" s="6"/>
      <c r="P106" s="11"/>
      <c r="Q106" s="12"/>
      <c r="R106" s="13"/>
      <c r="S106" s="21">
        <f t="shared" si="8"/>
        <v>55</v>
      </c>
      <c r="T106" s="7" t="str">
        <f t="shared" si="9"/>
        <v>Over 0.5</v>
      </c>
      <c r="U106" s="14"/>
      <c r="V106" s="14" t="str">
        <f t="shared" si="14"/>
        <v>Over 0.5</v>
      </c>
      <c r="W106" s="14" t="str">
        <f t="shared" si="10"/>
        <v>WON</v>
      </c>
      <c r="X106" s="14"/>
      <c r="Y106" s="7" t="str">
        <f t="shared" si="11"/>
        <v>…</v>
      </c>
      <c r="Z106" s="7"/>
      <c r="AA106" s="35" t="str">
        <f t="shared" si="12"/>
        <v>…</v>
      </c>
      <c r="AB106" s="35" t="str">
        <f t="shared" si="13"/>
        <v>.</v>
      </c>
    </row>
    <row r="107" spans="2:28">
      <c r="B107" s="6" t="s">
        <v>11</v>
      </c>
      <c r="C107" t="s">
        <v>471</v>
      </c>
      <c r="D107" s="34">
        <v>0.58333333333333337</v>
      </c>
      <c r="E107" s="17" t="s">
        <v>819</v>
      </c>
      <c r="F107" s="7" t="s">
        <v>4</v>
      </c>
      <c r="G107" s="10" t="s">
        <v>1103</v>
      </c>
      <c r="H107" s="7">
        <v>42</v>
      </c>
      <c r="I107" s="7">
        <v>48</v>
      </c>
      <c r="J107" s="7">
        <v>11</v>
      </c>
      <c r="K107" s="7" t="s">
        <v>16</v>
      </c>
      <c r="L107" s="7">
        <v>1</v>
      </c>
      <c r="M107" s="7">
        <v>31</v>
      </c>
      <c r="N107" s="6" t="s">
        <v>75</v>
      </c>
      <c r="O107" s="6" t="s">
        <v>75</v>
      </c>
      <c r="P107" s="11">
        <v>28</v>
      </c>
      <c r="Q107" s="12">
        <v>1.67</v>
      </c>
      <c r="R107" s="13"/>
      <c r="S107" s="21">
        <f t="shared" si="8"/>
        <v>40</v>
      </c>
      <c r="T107" s="7" t="str">
        <f t="shared" si="9"/>
        <v>Over 0.5</v>
      </c>
      <c r="U107" s="14"/>
      <c r="V107" s="14" t="str">
        <f t="shared" si="14"/>
        <v>Over 0.5</v>
      </c>
      <c r="W107" s="14" t="str">
        <f t="shared" si="10"/>
        <v>WON</v>
      </c>
      <c r="X107" s="14"/>
      <c r="Y107" s="7" t="str">
        <f t="shared" si="11"/>
        <v>…</v>
      </c>
      <c r="Z107" s="7"/>
      <c r="AA107" s="35" t="str">
        <f t="shared" si="12"/>
        <v>…</v>
      </c>
      <c r="AB107" s="35" t="str">
        <f t="shared" si="13"/>
        <v>.</v>
      </c>
    </row>
    <row r="108" spans="2:28">
      <c r="B108" s="6" t="s">
        <v>11</v>
      </c>
      <c r="C108" t="s">
        <v>471</v>
      </c>
      <c r="D108" s="24" t="s">
        <v>63</v>
      </c>
      <c r="E108" s="17" t="s">
        <v>1534</v>
      </c>
      <c r="F108" s="7" t="s">
        <v>4</v>
      </c>
      <c r="G108" s="10" t="s">
        <v>1535</v>
      </c>
      <c r="H108" s="7">
        <v>46</v>
      </c>
      <c r="I108" s="7">
        <v>30</v>
      </c>
      <c r="J108" s="7">
        <v>24</v>
      </c>
      <c r="K108" s="7">
        <v>1</v>
      </c>
      <c r="L108" s="7">
        <v>1</v>
      </c>
      <c r="M108" s="7">
        <v>22</v>
      </c>
      <c r="N108" s="6" t="s">
        <v>96</v>
      </c>
      <c r="O108" s="6" t="s">
        <v>278</v>
      </c>
      <c r="P108" s="11">
        <v>47</v>
      </c>
      <c r="Q108" s="12">
        <v>1.57</v>
      </c>
      <c r="R108" s="13"/>
      <c r="S108" s="21">
        <f t="shared" si="8"/>
        <v>32.5</v>
      </c>
      <c r="T108" s="7" t="str">
        <f t="shared" si="9"/>
        <v>Over 0.5</v>
      </c>
      <c r="U108" s="14"/>
      <c r="V108" s="14" t="str">
        <f t="shared" si="14"/>
        <v>Over 0.5</v>
      </c>
      <c r="W108" s="14" t="str">
        <f t="shared" si="10"/>
        <v>WON</v>
      </c>
      <c r="X108" s="14"/>
      <c r="Y108" s="7" t="str">
        <f t="shared" si="11"/>
        <v>…</v>
      </c>
      <c r="Z108" s="7"/>
      <c r="AA108" s="35" t="str">
        <f t="shared" si="12"/>
        <v>…</v>
      </c>
      <c r="AB108" s="35" t="str">
        <f t="shared" si="13"/>
        <v>.</v>
      </c>
    </row>
    <row r="109" spans="2:28">
      <c r="B109" s="6"/>
      <c r="C109" t="s">
        <v>181</v>
      </c>
      <c r="D109" s="24" t="s">
        <v>164</v>
      </c>
      <c r="E109" s="17" t="s">
        <v>1371</v>
      </c>
      <c r="F109" s="7" t="s">
        <v>4</v>
      </c>
      <c r="G109" s="10" t="s">
        <v>1502</v>
      </c>
      <c r="H109" s="7">
        <v>24</v>
      </c>
      <c r="I109" s="7">
        <v>47</v>
      </c>
      <c r="J109" s="7">
        <v>29</v>
      </c>
      <c r="K109" s="7" t="s">
        <v>16</v>
      </c>
      <c r="L109" s="7">
        <v>1</v>
      </c>
      <c r="M109" s="7">
        <v>5</v>
      </c>
      <c r="N109" s="6" t="s">
        <v>75</v>
      </c>
      <c r="O109" s="6" t="s">
        <v>297</v>
      </c>
      <c r="P109" s="11">
        <v>33</v>
      </c>
      <c r="Q109" s="12">
        <v>1.75</v>
      </c>
      <c r="R109" s="13"/>
      <c r="S109" s="21">
        <f t="shared" si="8"/>
        <v>50</v>
      </c>
      <c r="T109" s="7" t="str">
        <f t="shared" si="9"/>
        <v>Over 0.5</v>
      </c>
      <c r="U109" s="14"/>
      <c r="V109" s="14" t="str">
        <f t="shared" si="14"/>
        <v>Over 0.5</v>
      </c>
      <c r="W109" s="14" t="str">
        <f t="shared" si="10"/>
        <v>WON</v>
      </c>
      <c r="X109" s="14"/>
      <c r="Y109" s="7" t="str">
        <f t="shared" si="11"/>
        <v>…</v>
      </c>
      <c r="Z109" s="7"/>
      <c r="AA109" s="35" t="str">
        <f t="shared" si="12"/>
        <v>…</v>
      </c>
      <c r="AB109" s="35" t="str">
        <f t="shared" si="13"/>
        <v>.</v>
      </c>
    </row>
    <row r="110" spans="2:28">
      <c r="B110" s="6"/>
      <c r="C110" t="s">
        <v>181</v>
      </c>
      <c r="D110" s="34">
        <v>0.79166666666666663</v>
      </c>
      <c r="E110" s="17" t="s">
        <v>183</v>
      </c>
      <c r="F110" s="7" t="s">
        <v>4</v>
      </c>
      <c r="G110" s="10" t="s">
        <v>1536</v>
      </c>
      <c r="H110" s="7">
        <v>19</v>
      </c>
      <c r="I110" s="7">
        <v>37</v>
      </c>
      <c r="J110" s="7">
        <v>44</v>
      </c>
      <c r="K110" s="7">
        <v>2</v>
      </c>
      <c r="L110" s="7">
        <v>1</v>
      </c>
      <c r="M110" s="7">
        <v>25</v>
      </c>
      <c r="N110" s="6" t="s">
        <v>120</v>
      </c>
      <c r="O110" s="6" t="s">
        <v>33</v>
      </c>
      <c r="P110" s="11">
        <v>39</v>
      </c>
      <c r="Q110" s="12">
        <v>1.75</v>
      </c>
      <c r="R110" s="13"/>
      <c r="S110" s="21">
        <f t="shared" si="8"/>
        <v>26.25</v>
      </c>
      <c r="T110" s="7" t="str">
        <f t="shared" si="9"/>
        <v>Over 0.5</v>
      </c>
      <c r="U110" s="14"/>
      <c r="V110" s="14" t="str">
        <f t="shared" si="14"/>
        <v>Under 1.5</v>
      </c>
      <c r="W110" s="14" t="str">
        <f t="shared" si="10"/>
        <v>WON</v>
      </c>
      <c r="X110" s="14"/>
      <c r="Y110" s="7" t="str">
        <f t="shared" si="11"/>
        <v>…</v>
      </c>
      <c r="Z110" s="7"/>
      <c r="AA110" s="35" t="str">
        <f t="shared" si="12"/>
        <v>…</v>
      </c>
      <c r="AB110" s="35" t="str">
        <f t="shared" si="13"/>
        <v>.</v>
      </c>
    </row>
    <row r="111" spans="2:28">
      <c r="B111" s="6"/>
      <c r="C111" s="17" t="s">
        <v>1332</v>
      </c>
      <c r="D111" s="34">
        <v>0.84375</v>
      </c>
      <c r="E111" s="17" t="s">
        <v>1348</v>
      </c>
      <c r="F111" s="7" t="s">
        <v>4</v>
      </c>
      <c r="G111" s="10" t="s">
        <v>1391</v>
      </c>
      <c r="H111" s="7">
        <v>51</v>
      </c>
      <c r="I111" s="7">
        <v>43</v>
      </c>
      <c r="J111" s="7">
        <v>6</v>
      </c>
      <c r="K111" s="7">
        <v>1</v>
      </c>
      <c r="L111" s="7">
        <v>1</v>
      </c>
      <c r="M111" s="7">
        <v>45</v>
      </c>
      <c r="N111" s="6" t="s">
        <v>69</v>
      </c>
      <c r="O111" s="6" t="s">
        <v>33</v>
      </c>
      <c r="P111" s="11">
        <v>43</v>
      </c>
      <c r="Q111" s="12">
        <v>1.5</v>
      </c>
      <c r="R111" s="13"/>
      <c r="S111" s="21">
        <f t="shared" si="8"/>
        <v>38.125</v>
      </c>
      <c r="T111" s="7" t="str">
        <f t="shared" si="9"/>
        <v>Over 0.5</v>
      </c>
      <c r="U111" s="14"/>
      <c r="V111" s="14" t="str">
        <f t="shared" si="14"/>
        <v>Over 0.5</v>
      </c>
      <c r="W111" s="14" t="str">
        <f t="shared" si="10"/>
        <v>WON</v>
      </c>
      <c r="X111" s="14"/>
      <c r="Y111" s="7" t="str">
        <f t="shared" si="11"/>
        <v>…</v>
      </c>
      <c r="Z111" s="7"/>
      <c r="AA111" s="35" t="str">
        <f t="shared" si="12"/>
        <v>…</v>
      </c>
      <c r="AB111" s="35" t="str">
        <f t="shared" si="13"/>
        <v>.</v>
      </c>
    </row>
    <row r="112" spans="2:28">
      <c r="B112" s="6"/>
      <c r="C112" s="17"/>
      <c r="D112" s="34"/>
      <c r="E112" s="17"/>
      <c r="F112" s="7"/>
      <c r="G112" s="10"/>
      <c r="H112" s="7"/>
      <c r="I112" s="7"/>
      <c r="J112" s="7"/>
      <c r="K112" s="7"/>
      <c r="L112" s="7"/>
      <c r="M112" s="7"/>
      <c r="N112" s="6"/>
      <c r="O112" s="6"/>
      <c r="P112" s="11"/>
      <c r="Q112" s="12"/>
      <c r="R112" s="13"/>
      <c r="S112" s="21">
        <f t="shared" si="8"/>
        <v>55</v>
      </c>
      <c r="T112" s="7" t="str">
        <f t="shared" si="9"/>
        <v>Over 0.5</v>
      </c>
      <c r="U112" s="14"/>
      <c r="V112" s="14" t="str">
        <f t="shared" si="14"/>
        <v>Over 0.5</v>
      </c>
      <c r="W112" s="14" t="str">
        <f t="shared" si="10"/>
        <v>WON</v>
      </c>
      <c r="X112" s="14"/>
      <c r="Y112" s="7" t="str">
        <f t="shared" si="11"/>
        <v>…</v>
      </c>
      <c r="Z112" s="7"/>
      <c r="AA112" s="35" t="str">
        <f t="shared" si="12"/>
        <v>…</v>
      </c>
      <c r="AB112" s="35" t="str">
        <f t="shared" si="13"/>
        <v>.</v>
      </c>
    </row>
    <row r="113" spans="2:28">
      <c r="B113" s="16" t="s">
        <v>1542</v>
      </c>
      <c r="C113" s="17"/>
      <c r="D113" s="34"/>
      <c r="E113" s="17"/>
      <c r="F113" s="7"/>
      <c r="G113" s="10"/>
      <c r="H113" s="7"/>
      <c r="I113" s="7"/>
      <c r="J113" s="7"/>
      <c r="K113" s="7"/>
      <c r="L113" s="7"/>
      <c r="M113" s="7"/>
      <c r="N113" s="6"/>
      <c r="O113" s="6"/>
      <c r="P113" s="11"/>
      <c r="Q113" s="12"/>
      <c r="R113" s="13"/>
      <c r="S113" s="21">
        <f t="shared" si="8"/>
        <v>55</v>
      </c>
      <c r="T113" s="7" t="str">
        <f t="shared" si="9"/>
        <v>Over 0.5</v>
      </c>
      <c r="U113" s="14"/>
      <c r="V113" s="14" t="str">
        <f t="shared" si="14"/>
        <v>Over 0.5</v>
      </c>
      <c r="W113" s="14" t="str">
        <f t="shared" si="10"/>
        <v>WON</v>
      </c>
      <c r="X113" s="14"/>
      <c r="Y113" s="7" t="str">
        <f t="shared" si="11"/>
        <v>…</v>
      </c>
      <c r="Z113" s="7"/>
      <c r="AA113" s="35" t="str">
        <f t="shared" si="12"/>
        <v>…</v>
      </c>
      <c r="AB113" s="35" t="str">
        <f t="shared" si="13"/>
        <v>.</v>
      </c>
    </row>
    <row r="114" spans="2:28">
      <c r="B114" s="6"/>
      <c r="C114" s="17" t="s">
        <v>1341</v>
      </c>
      <c r="D114" s="34">
        <v>0.625</v>
      </c>
      <c r="E114" s="17" t="s">
        <v>1538</v>
      </c>
      <c r="F114" s="7" t="s">
        <v>4</v>
      </c>
      <c r="G114" s="10" t="s">
        <v>1490</v>
      </c>
      <c r="H114" s="7">
        <v>31</v>
      </c>
      <c r="I114" s="7">
        <v>56</v>
      </c>
      <c r="J114" s="7">
        <v>13</v>
      </c>
      <c r="K114" s="7" t="s">
        <v>16</v>
      </c>
      <c r="L114" s="7">
        <v>1</v>
      </c>
      <c r="M114" s="7">
        <v>18</v>
      </c>
      <c r="N114" s="6" t="s">
        <v>120</v>
      </c>
      <c r="O114" s="6" t="s">
        <v>61</v>
      </c>
      <c r="P114" s="11">
        <v>37</v>
      </c>
      <c r="Q114" s="12">
        <v>1.55</v>
      </c>
      <c r="R114" s="13"/>
      <c r="S114" s="21">
        <f t="shared" si="8"/>
        <v>57.5</v>
      </c>
      <c r="T114" s="7" t="str">
        <f t="shared" si="9"/>
        <v>Under 1.5</v>
      </c>
      <c r="U114" s="14"/>
      <c r="V114" s="14" t="str">
        <f t="shared" si="14"/>
        <v>Under 1.5</v>
      </c>
      <c r="W114" s="14" t="str">
        <f t="shared" si="10"/>
        <v>WON</v>
      </c>
      <c r="X114" s="14"/>
      <c r="Y114" s="7" t="str">
        <f t="shared" si="11"/>
        <v>…</v>
      </c>
      <c r="Z114" s="7"/>
      <c r="AA114" s="35" t="str">
        <f t="shared" si="12"/>
        <v>…</v>
      </c>
      <c r="AB114" s="35" t="str">
        <f t="shared" si="13"/>
        <v>.</v>
      </c>
    </row>
    <row r="115" spans="2:28">
      <c r="B115" s="6"/>
      <c r="C115" s="17" t="s">
        <v>1341</v>
      </c>
      <c r="D115" s="34">
        <v>0.625</v>
      </c>
      <c r="E115" s="17" t="s">
        <v>1342</v>
      </c>
      <c r="F115" s="7" t="s">
        <v>4</v>
      </c>
      <c r="G115" s="10" t="s">
        <v>1434</v>
      </c>
      <c r="H115" s="7">
        <v>63</v>
      </c>
      <c r="I115" s="7">
        <v>24</v>
      </c>
      <c r="J115" s="7">
        <v>12</v>
      </c>
      <c r="K115" s="7">
        <v>1</v>
      </c>
      <c r="L115" s="7">
        <v>1</v>
      </c>
      <c r="M115" s="7">
        <v>51</v>
      </c>
      <c r="N115" s="6" t="s">
        <v>17</v>
      </c>
      <c r="O115" s="6" t="s">
        <v>301</v>
      </c>
      <c r="P115" s="11">
        <v>38</v>
      </c>
      <c r="Q115" s="12">
        <v>1.57</v>
      </c>
      <c r="R115" s="13"/>
      <c r="S115" s="21">
        <f t="shared" si="8"/>
        <v>36.25</v>
      </c>
      <c r="T115" s="7" t="str">
        <f t="shared" si="9"/>
        <v>Over 0.5</v>
      </c>
      <c r="U115" s="14"/>
      <c r="V115" s="14" t="str">
        <f t="shared" si="14"/>
        <v>Over 0.5</v>
      </c>
      <c r="W115" s="14" t="str">
        <f t="shared" si="10"/>
        <v>WON</v>
      </c>
      <c r="X115" s="14"/>
      <c r="Y115" s="7" t="str">
        <f t="shared" si="11"/>
        <v>…</v>
      </c>
      <c r="Z115" s="7"/>
      <c r="AA115" s="35" t="str">
        <f t="shared" si="12"/>
        <v>…</v>
      </c>
      <c r="AB115" s="35" t="str">
        <f t="shared" si="13"/>
        <v>.</v>
      </c>
    </row>
    <row r="116" spans="2:28">
      <c r="B116" s="6" t="s">
        <v>11</v>
      </c>
      <c r="C116" s="17" t="s">
        <v>363</v>
      </c>
      <c r="D116" s="34">
        <v>0.69791666666666663</v>
      </c>
      <c r="E116" s="17" t="s">
        <v>1049</v>
      </c>
      <c r="F116" s="7" t="s">
        <v>4</v>
      </c>
      <c r="G116" s="10" t="s">
        <v>905</v>
      </c>
      <c r="H116" s="7">
        <v>20</v>
      </c>
      <c r="I116" s="7">
        <v>76</v>
      </c>
      <c r="J116" s="7">
        <v>4</v>
      </c>
      <c r="K116" s="7" t="s">
        <v>16</v>
      </c>
      <c r="L116" s="7">
        <v>1</v>
      </c>
      <c r="M116" s="7">
        <v>16</v>
      </c>
      <c r="N116" s="6" t="s">
        <v>24</v>
      </c>
      <c r="O116" s="6" t="s">
        <v>47</v>
      </c>
      <c r="P116" s="11">
        <v>76</v>
      </c>
      <c r="Q116" s="12">
        <v>1.62</v>
      </c>
      <c r="R116" s="13"/>
      <c r="S116" s="21">
        <f t="shared" si="8"/>
        <v>78.95</v>
      </c>
      <c r="T116" s="7" t="str">
        <f t="shared" si="9"/>
        <v>Under 1.5</v>
      </c>
      <c r="U116" s="14"/>
      <c r="V116" s="14" t="str">
        <f t="shared" si="14"/>
        <v>Under 1.5</v>
      </c>
      <c r="W116" s="14" t="str">
        <f t="shared" si="10"/>
        <v>WON</v>
      </c>
      <c r="X116" s="14"/>
      <c r="Y116" s="7" t="str">
        <f t="shared" si="11"/>
        <v>…</v>
      </c>
      <c r="Z116" s="7"/>
      <c r="AA116" s="35" t="str">
        <f t="shared" si="12"/>
        <v>U25g</v>
      </c>
      <c r="AB116" s="35" t="str">
        <f t="shared" si="13"/>
        <v>WON</v>
      </c>
    </row>
    <row r="117" spans="2:28">
      <c r="B117" s="6" t="s">
        <v>11</v>
      </c>
      <c r="C117" s="17" t="s">
        <v>363</v>
      </c>
      <c r="D117" s="34">
        <v>0.78125</v>
      </c>
      <c r="E117" s="17" t="s">
        <v>376</v>
      </c>
      <c r="F117" s="7" t="s">
        <v>4</v>
      </c>
      <c r="G117" s="10" t="s">
        <v>806</v>
      </c>
      <c r="H117" s="7">
        <v>24</v>
      </c>
      <c r="I117" s="7">
        <v>56</v>
      </c>
      <c r="J117" s="7">
        <v>19</v>
      </c>
      <c r="K117" s="7" t="s">
        <v>16</v>
      </c>
      <c r="L117" s="7" t="s">
        <v>16</v>
      </c>
      <c r="M117" s="7">
        <v>5</v>
      </c>
      <c r="N117" s="6" t="s">
        <v>120</v>
      </c>
      <c r="O117" s="6" t="s">
        <v>120</v>
      </c>
      <c r="P117" s="11">
        <v>70</v>
      </c>
      <c r="Q117" s="12">
        <v>1.5</v>
      </c>
      <c r="R117" s="13"/>
      <c r="S117" s="21">
        <f t="shared" si="8"/>
        <v>86.5</v>
      </c>
      <c r="T117" s="7" t="str">
        <f t="shared" si="9"/>
        <v>Under 1.5</v>
      </c>
      <c r="U117" s="14"/>
      <c r="V117" s="14" t="str">
        <f t="shared" si="14"/>
        <v>Under 1.5</v>
      </c>
      <c r="W117" s="14" t="str">
        <f t="shared" si="10"/>
        <v>WON</v>
      </c>
      <c r="X117" s="14"/>
      <c r="Y117" s="7" t="str">
        <f t="shared" si="11"/>
        <v>Prime</v>
      </c>
      <c r="Z117" s="7"/>
      <c r="AA117" s="35" t="str">
        <f t="shared" si="12"/>
        <v>U25g</v>
      </c>
      <c r="AB117" s="35" t="str">
        <f t="shared" si="13"/>
        <v>WON</v>
      </c>
    </row>
    <row r="118" spans="2:28">
      <c r="B118" s="6" t="s">
        <v>11</v>
      </c>
      <c r="C118" s="17" t="s">
        <v>121</v>
      </c>
      <c r="D118" s="34">
        <v>0.78125</v>
      </c>
      <c r="E118" s="17" t="s">
        <v>274</v>
      </c>
      <c r="F118" s="7" t="s">
        <v>4</v>
      </c>
      <c r="G118" s="10" t="s">
        <v>252</v>
      </c>
      <c r="H118" s="7">
        <v>40</v>
      </c>
      <c r="I118" s="7">
        <v>43</v>
      </c>
      <c r="J118" s="7">
        <v>18</v>
      </c>
      <c r="K118" s="7" t="s">
        <v>16</v>
      </c>
      <c r="L118" s="7">
        <v>1</v>
      </c>
      <c r="M118" s="7">
        <v>22</v>
      </c>
      <c r="N118" s="6" t="s">
        <v>24</v>
      </c>
      <c r="O118" s="6" t="s">
        <v>24</v>
      </c>
      <c r="P118" s="11">
        <v>60</v>
      </c>
      <c r="Q118" s="12">
        <v>1.75</v>
      </c>
      <c r="R118" s="13"/>
      <c r="S118" s="21">
        <f t="shared" si="8"/>
        <v>52</v>
      </c>
      <c r="T118" s="7" t="str">
        <f t="shared" si="9"/>
        <v>Over 0.5</v>
      </c>
      <c r="U118" s="14"/>
      <c r="V118" s="14" t="str">
        <f t="shared" si="14"/>
        <v>Under 1.5</v>
      </c>
      <c r="W118" s="14" t="str">
        <f t="shared" si="10"/>
        <v>LOST</v>
      </c>
      <c r="X118" s="14"/>
      <c r="Y118" s="7" t="str">
        <f t="shared" si="11"/>
        <v>…</v>
      </c>
      <c r="Z118" s="7"/>
      <c r="AA118" s="35" t="str">
        <f t="shared" si="12"/>
        <v>…</v>
      </c>
      <c r="AB118" s="35" t="str">
        <f t="shared" si="13"/>
        <v>.</v>
      </c>
    </row>
    <row r="119" spans="2:28">
      <c r="B119" s="6"/>
      <c r="C119" s="17" t="s">
        <v>438</v>
      </c>
      <c r="D119" s="34">
        <v>0.82291666666666663</v>
      </c>
      <c r="E119" s="17" t="s">
        <v>868</v>
      </c>
      <c r="F119" s="7" t="s">
        <v>4</v>
      </c>
      <c r="G119" s="10" t="s">
        <v>1281</v>
      </c>
      <c r="H119" s="7">
        <v>22</v>
      </c>
      <c r="I119" s="7">
        <v>57</v>
      </c>
      <c r="J119" s="7">
        <v>21</v>
      </c>
      <c r="K119" s="7" t="s">
        <v>16</v>
      </c>
      <c r="L119" s="7">
        <v>2</v>
      </c>
      <c r="M119" s="7">
        <v>1</v>
      </c>
      <c r="N119" s="6" t="s">
        <v>47</v>
      </c>
      <c r="O119" s="6" t="s">
        <v>69</v>
      </c>
      <c r="P119" s="11">
        <v>55</v>
      </c>
      <c r="Q119" s="12">
        <v>1.61</v>
      </c>
      <c r="R119" s="13"/>
      <c r="S119" s="21">
        <f t="shared" si="8"/>
        <v>82.8125</v>
      </c>
      <c r="T119" s="7" t="str">
        <f t="shared" si="9"/>
        <v>Under 1.5</v>
      </c>
      <c r="U119" s="14"/>
      <c r="V119" s="14" t="str">
        <f t="shared" si="14"/>
        <v>Under 1.5</v>
      </c>
      <c r="W119" s="14" t="str">
        <f t="shared" si="10"/>
        <v>WON</v>
      </c>
      <c r="X119" s="14"/>
      <c r="Y119" s="7" t="str">
        <f t="shared" si="11"/>
        <v>…</v>
      </c>
      <c r="Z119" s="7"/>
      <c r="AA119" s="35" t="str">
        <f t="shared" si="12"/>
        <v>…</v>
      </c>
      <c r="AB119" s="35" t="str">
        <f t="shared" si="13"/>
        <v>.</v>
      </c>
    </row>
    <row r="120" spans="2:28">
      <c r="B120" s="6"/>
      <c r="C120" s="17" t="s">
        <v>443</v>
      </c>
      <c r="D120" s="34">
        <v>0.82291666666666663</v>
      </c>
      <c r="E120" s="17" t="s">
        <v>1331</v>
      </c>
      <c r="F120" s="7" t="s">
        <v>4</v>
      </c>
      <c r="G120" s="10" t="s">
        <v>1204</v>
      </c>
      <c r="H120" s="7">
        <v>48</v>
      </c>
      <c r="I120" s="7">
        <v>36</v>
      </c>
      <c r="J120" s="7">
        <v>16</v>
      </c>
      <c r="K120" s="7">
        <v>1</v>
      </c>
      <c r="L120" s="7">
        <v>1</v>
      </c>
      <c r="M120" s="7">
        <v>32</v>
      </c>
      <c r="N120" s="6" t="s">
        <v>75</v>
      </c>
      <c r="O120" s="6" t="s">
        <v>300</v>
      </c>
      <c r="P120" s="11">
        <v>60</v>
      </c>
      <c r="Q120" s="12">
        <v>1.5</v>
      </c>
      <c r="R120" s="13"/>
      <c r="S120" s="21">
        <f t="shared" si="8"/>
        <v>47</v>
      </c>
      <c r="T120" s="7" t="str">
        <f t="shared" si="9"/>
        <v>Over 0.5</v>
      </c>
      <c r="U120" s="14"/>
      <c r="V120" s="14" t="str">
        <f t="shared" si="14"/>
        <v>Over 0.5</v>
      </c>
      <c r="W120" s="14" t="str">
        <f t="shared" si="10"/>
        <v>WON</v>
      </c>
      <c r="X120" s="14"/>
      <c r="Y120" s="7" t="str">
        <f t="shared" si="11"/>
        <v>…</v>
      </c>
      <c r="Z120" s="7"/>
      <c r="AA120" s="35" t="str">
        <f t="shared" si="12"/>
        <v>…</v>
      </c>
      <c r="AB120" s="35" t="str">
        <f t="shared" si="13"/>
        <v>.</v>
      </c>
    </row>
    <row r="121" spans="2:28">
      <c r="B121" s="6"/>
      <c r="C121" s="17" t="s">
        <v>443</v>
      </c>
      <c r="D121" s="34">
        <v>0.82291666666666663</v>
      </c>
      <c r="E121" s="17" t="s">
        <v>1203</v>
      </c>
      <c r="F121" s="7" t="s">
        <v>4</v>
      </c>
      <c r="G121" s="10" t="s">
        <v>1539</v>
      </c>
      <c r="H121" s="7">
        <v>45</v>
      </c>
      <c r="I121" s="7">
        <v>28</v>
      </c>
      <c r="J121" s="7">
        <v>28</v>
      </c>
      <c r="K121" s="7">
        <v>1</v>
      </c>
      <c r="L121" s="7">
        <v>1</v>
      </c>
      <c r="M121" s="7">
        <v>17</v>
      </c>
      <c r="N121" s="6" t="s">
        <v>75</v>
      </c>
      <c r="O121" s="6" t="s">
        <v>297</v>
      </c>
      <c r="P121" s="11">
        <v>62</v>
      </c>
      <c r="Q121" s="12">
        <v>1.75</v>
      </c>
      <c r="R121" s="13"/>
      <c r="S121" s="21">
        <f t="shared" si="8"/>
        <v>43.65</v>
      </c>
      <c r="T121" s="7" t="str">
        <f t="shared" si="9"/>
        <v>Over 0.5</v>
      </c>
      <c r="U121" s="14"/>
      <c r="V121" s="14" t="str">
        <f t="shared" si="14"/>
        <v>Over 0.5</v>
      </c>
      <c r="W121" s="14" t="str">
        <f t="shared" si="10"/>
        <v>WON</v>
      </c>
      <c r="X121" s="14"/>
      <c r="Y121" s="7" t="str">
        <f t="shared" si="11"/>
        <v>…</v>
      </c>
      <c r="Z121" s="7"/>
      <c r="AA121" s="35" t="str">
        <f t="shared" si="12"/>
        <v>…</v>
      </c>
      <c r="AB121" s="35" t="str">
        <f t="shared" si="13"/>
        <v>.</v>
      </c>
    </row>
    <row r="122" spans="2:28">
      <c r="B122" s="6"/>
      <c r="C122" s="17" t="s">
        <v>443</v>
      </c>
      <c r="D122" s="34">
        <v>0.82291666666666663</v>
      </c>
      <c r="E122" s="17" t="s">
        <v>1540</v>
      </c>
      <c r="F122" s="7" t="s">
        <v>4</v>
      </c>
      <c r="G122" s="10" t="s">
        <v>1541</v>
      </c>
      <c r="H122" s="7">
        <v>43</v>
      </c>
      <c r="I122" s="7">
        <v>35</v>
      </c>
      <c r="J122" s="7">
        <v>22</v>
      </c>
      <c r="K122" s="7">
        <v>1</v>
      </c>
      <c r="L122" s="7">
        <v>1</v>
      </c>
      <c r="M122" s="7">
        <v>21</v>
      </c>
      <c r="N122" s="6" t="s">
        <v>47</v>
      </c>
      <c r="O122" s="6" t="s">
        <v>75</v>
      </c>
      <c r="P122" s="11">
        <v>65</v>
      </c>
      <c r="Q122" s="12">
        <v>1.68</v>
      </c>
      <c r="R122" s="13"/>
      <c r="S122" s="21">
        <f t="shared" si="8"/>
        <v>46.125</v>
      </c>
      <c r="T122" s="7" t="str">
        <f t="shared" si="9"/>
        <v>Over 0.5</v>
      </c>
      <c r="U122" s="14"/>
      <c r="V122" s="14" t="str">
        <f t="shared" si="14"/>
        <v>Under 1.5</v>
      </c>
      <c r="W122" s="14" t="str">
        <f t="shared" si="10"/>
        <v>WON</v>
      </c>
      <c r="X122" s="14"/>
      <c r="Y122" s="7" t="str">
        <f t="shared" si="11"/>
        <v>…</v>
      </c>
      <c r="Z122" s="7"/>
      <c r="AA122" s="35" t="str">
        <f t="shared" si="12"/>
        <v>…</v>
      </c>
      <c r="AB122" s="35" t="str">
        <f t="shared" si="13"/>
        <v>.</v>
      </c>
    </row>
    <row r="123" spans="2:28">
      <c r="B123" s="6"/>
      <c r="C123" s="17"/>
      <c r="D123" s="34"/>
      <c r="E123" s="17"/>
      <c r="F123" s="7"/>
      <c r="G123" s="10"/>
      <c r="H123" s="7"/>
      <c r="I123" s="7"/>
      <c r="J123" s="7"/>
      <c r="K123" s="7"/>
      <c r="L123" s="7"/>
      <c r="M123" s="7"/>
      <c r="N123" s="6"/>
      <c r="O123" s="6"/>
      <c r="P123" s="11"/>
      <c r="Q123" s="12"/>
      <c r="R123" s="13"/>
      <c r="S123" s="21">
        <f t="shared" si="8"/>
        <v>55</v>
      </c>
      <c r="T123" s="7" t="str">
        <f t="shared" si="9"/>
        <v>Over 0.5</v>
      </c>
      <c r="U123" s="14"/>
      <c r="V123" s="14" t="str">
        <f t="shared" si="14"/>
        <v>Over 0.5</v>
      </c>
      <c r="W123" s="14" t="str">
        <f t="shared" si="10"/>
        <v>WON</v>
      </c>
      <c r="X123" s="14"/>
      <c r="Y123" s="7" t="str">
        <f t="shared" si="11"/>
        <v>…</v>
      </c>
      <c r="Z123" s="7"/>
      <c r="AA123" s="35" t="str">
        <f t="shared" si="12"/>
        <v>…</v>
      </c>
      <c r="AB123" s="35" t="str">
        <f t="shared" si="13"/>
        <v>.</v>
      </c>
    </row>
    <row r="124" spans="2:28">
      <c r="B124" s="16" t="s">
        <v>1630</v>
      </c>
      <c r="C124" s="17"/>
      <c r="D124" s="34"/>
      <c r="E124" s="17"/>
      <c r="F124" s="7"/>
      <c r="G124" s="10"/>
      <c r="H124" s="7"/>
      <c r="I124" s="7"/>
      <c r="J124" s="7"/>
      <c r="K124" s="7"/>
      <c r="L124" s="7"/>
      <c r="M124" s="7"/>
      <c r="N124" s="6"/>
      <c r="O124" s="6"/>
      <c r="P124" s="11"/>
      <c r="Q124" s="12"/>
      <c r="R124" s="13"/>
      <c r="S124" s="21">
        <f t="shared" si="8"/>
        <v>55</v>
      </c>
      <c r="T124" s="7" t="str">
        <f t="shared" si="9"/>
        <v>Over 0.5</v>
      </c>
      <c r="U124" s="14"/>
      <c r="V124" s="14" t="str">
        <f t="shared" si="14"/>
        <v>Over 0.5</v>
      </c>
      <c r="W124" s="14" t="str">
        <f t="shared" si="10"/>
        <v>WON</v>
      </c>
      <c r="X124" s="14"/>
      <c r="Y124" s="7" t="str">
        <f t="shared" si="11"/>
        <v>…</v>
      </c>
      <c r="Z124" s="7"/>
      <c r="AA124" s="35" t="str">
        <f t="shared" si="12"/>
        <v>…</v>
      </c>
      <c r="AB124" s="35" t="str">
        <f t="shared" si="13"/>
        <v>.</v>
      </c>
    </row>
    <row r="125" spans="2:28">
      <c r="B125" s="6" t="s">
        <v>11</v>
      </c>
      <c r="C125" s="17" t="s">
        <v>363</v>
      </c>
      <c r="D125" s="34">
        <v>0.53125</v>
      </c>
      <c r="E125" s="17" t="s">
        <v>1104</v>
      </c>
      <c r="F125" s="7" t="s">
        <v>4</v>
      </c>
      <c r="G125" s="10" t="s">
        <v>364</v>
      </c>
      <c r="H125" s="7">
        <v>9</v>
      </c>
      <c r="I125" s="7">
        <v>62</v>
      </c>
      <c r="J125" s="7">
        <v>30</v>
      </c>
      <c r="K125" s="7" t="s">
        <v>16</v>
      </c>
      <c r="L125" s="7" t="s">
        <v>16</v>
      </c>
      <c r="M125" s="7">
        <v>21</v>
      </c>
      <c r="N125" s="6" t="s">
        <v>120</v>
      </c>
      <c r="O125" s="6" t="s">
        <v>69</v>
      </c>
      <c r="P125" s="11">
        <v>70</v>
      </c>
      <c r="Q125" s="12">
        <v>1.62</v>
      </c>
      <c r="R125" s="13"/>
      <c r="S125" s="21">
        <f t="shared" si="8"/>
        <v>78.375</v>
      </c>
      <c r="T125" s="7" t="str">
        <f t="shared" si="9"/>
        <v>Under 1.5</v>
      </c>
      <c r="U125" s="14"/>
      <c r="V125" s="14" t="str">
        <f t="shared" si="14"/>
        <v>Under 1.5</v>
      </c>
      <c r="W125" s="14" t="str">
        <f t="shared" si="10"/>
        <v>WON</v>
      </c>
      <c r="X125" s="14"/>
      <c r="Y125" s="7" t="str">
        <f t="shared" si="11"/>
        <v>…</v>
      </c>
      <c r="Z125" s="7"/>
      <c r="AA125" s="35" t="str">
        <f t="shared" si="12"/>
        <v>U25g</v>
      </c>
      <c r="AB125" s="35" t="str">
        <f t="shared" si="13"/>
        <v>WON</v>
      </c>
    </row>
    <row r="126" spans="2:28">
      <c r="B126" s="6"/>
      <c r="C126" s="17" t="s">
        <v>1468</v>
      </c>
      <c r="D126" s="34">
        <v>0.54166666666666663</v>
      </c>
      <c r="E126" s="17" t="s">
        <v>1543</v>
      </c>
      <c r="F126" s="7" t="s">
        <v>4</v>
      </c>
      <c r="G126" s="10" t="s">
        <v>1483</v>
      </c>
      <c r="H126" s="7">
        <v>11</v>
      </c>
      <c r="I126" s="7">
        <v>58</v>
      </c>
      <c r="J126" s="7">
        <v>31</v>
      </c>
      <c r="K126" s="7" t="s">
        <v>16</v>
      </c>
      <c r="L126" s="7">
        <v>2</v>
      </c>
      <c r="M126" s="7">
        <v>20</v>
      </c>
      <c r="N126" s="6" t="s">
        <v>33</v>
      </c>
      <c r="O126" s="6" t="s">
        <v>278</v>
      </c>
      <c r="P126" s="11">
        <v>32</v>
      </c>
      <c r="Q126" s="12">
        <v>1.57</v>
      </c>
      <c r="R126" s="13"/>
      <c r="S126" s="21">
        <f t="shared" si="8"/>
        <v>58.125</v>
      </c>
      <c r="T126" s="7" t="str">
        <f t="shared" si="9"/>
        <v>Under 1.5</v>
      </c>
      <c r="U126" s="14"/>
      <c r="V126" s="14" t="str">
        <f t="shared" si="14"/>
        <v>Over 0.5</v>
      </c>
      <c r="W126" s="14" t="str">
        <f t="shared" si="10"/>
        <v>LOST</v>
      </c>
      <c r="X126" s="14"/>
      <c r="Y126" s="7" t="str">
        <f t="shared" si="11"/>
        <v>…</v>
      </c>
      <c r="Z126" s="7"/>
      <c r="AA126" s="35" t="str">
        <f t="shared" si="12"/>
        <v>…</v>
      </c>
      <c r="AB126" s="35" t="str">
        <f t="shared" si="13"/>
        <v>.</v>
      </c>
    </row>
    <row r="127" spans="2:28">
      <c r="B127" s="6"/>
      <c r="C127" s="17" t="s">
        <v>1468</v>
      </c>
      <c r="D127" s="34">
        <v>0.54166666666666663</v>
      </c>
      <c r="E127" s="17" t="s">
        <v>1544</v>
      </c>
      <c r="F127" s="7" t="s">
        <v>4</v>
      </c>
      <c r="G127" s="10" t="s">
        <v>1545</v>
      </c>
      <c r="H127" s="7">
        <v>44</v>
      </c>
      <c r="I127" s="7">
        <v>33</v>
      </c>
      <c r="J127" s="7">
        <v>23</v>
      </c>
      <c r="K127" s="7">
        <v>1</v>
      </c>
      <c r="L127" s="7">
        <v>1</v>
      </c>
      <c r="M127" s="7">
        <v>21</v>
      </c>
      <c r="N127" s="6" t="s">
        <v>24</v>
      </c>
      <c r="O127" s="6" t="s">
        <v>33</v>
      </c>
      <c r="P127" s="11">
        <v>18</v>
      </c>
      <c r="Q127" s="12">
        <v>1.57</v>
      </c>
      <c r="R127" s="13"/>
      <c r="S127" s="21">
        <f t="shared" si="8"/>
        <v>32.8125</v>
      </c>
      <c r="T127" s="7" t="str">
        <f t="shared" si="9"/>
        <v>Over 0.5</v>
      </c>
      <c r="U127" s="14"/>
      <c r="V127" s="14" t="str">
        <f t="shared" si="14"/>
        <v>Under 1.5</v>
      </c>
      <c r="W127" s="14" t="str">
        <f t="shared" si="10"/>
        <v>LOST</v>
      </c>
      <c r="X127" s="14"/>
      <c r="Y127" s="7" t="str">
        <f t="shared" si="11"/>
        <v>…</v>
      </c>
      <c r="Z127" s="7"/>
      <c r="AA127" s="35" t="str">
        <f t="shared" si="12"/>
        <v>…</v>
      </c>
      <c r="AB127" s="35" t="str">
        <f t="shared" si="13"/>
        <v>.</v>
      </c>
    </row>
    <row r="128" spans="2:28">
      <c r="B128" s="6"/>
      <c r="C128" s="17" t="s">
        <v>1468</v>
      </c>
      <c r="D128" s="34">
        <v>0.54166666666666663</v>
      </c>
      <c r="E128" s="17" t="s">
        <v>1546</v>
      </c>
      <c r="F128" s="7" t="s">
        <v>4</v>
      </c>
      <c r="G128" s="10" t="s">
        <v>1547</v>
      </c>
      <c r="H128" s="7">
        <v>15</v>
      </c>
      <c r="I128" s="7">
        <v>34</v>
      </c>
      <c r="J128" s="7">
        <v>51</v>
      </c>
      <c r="K128" s="7">
        <v>2</v>
      </c>
      <c r="L128" s="7">
        <v>2</v>
      </c>
      <c r="M128" s="7">
        <v>36</v>
      </c>
      <c r="N128" s="6" t="s">
        <v>96</v>
      </c>
      <c r="O128" s="6" t="s">
        <v>303</v>
      </c>
      <c r="P128" s="11">
        <v>47</v>
      </c>
      <c r="Q128" s="12">
        <v>1.75</v>
      </c>
      <c r="R128" s="13"/>
      <c r="S128" s="21">
        <f t="shared" si="8"/>
        <v>24.0625</v>
      </c>
      <c r="T128" s="7" t="str">
        <f t="shared" si="9"/>
        <v>Over 0.5</v>
      </c>
      <c r="U128" s="14"/>
      <c r="V128" s="14" t="str">
        <f t="shared" si="14"/>
        <v>Over 0.5</v>
      </c>
      <c r="W128" s="14" t="str">
        <f t="shared" si="10"/>
        <v>WON</v>
      </c>
      <c r="X128" s="14"/>
      <c r="Y128" s="7" t="str">
        <f t="shared" si="11"/>
        <v>…</v>
      </c>
      <c r="Z128" s="7"/>
      <c r="AA128" s="35" t="str">
        <f t="shared" si="12"/>
        <v>…</v>
      </c>
      <c r="AB128" s="35" t="str">
        <f t="shared" si="13"/>
        <v>.</v>
      </c>
    </row>
    <row r="129" spans="2:28">
      <c r="B129" s="6"/>
      <c r="C129" s="17" t="s">
        <v>1468</v>
      </c>
      <c r="D129" s="34">
        <v>0.54166666666666663</v>
      </c>
      <c r="E129" s="17" t="s">
        <v>1548</v>
      </c>
      <c r="F129" s="7" t="s">
        <v>4</v>
      </c>
      <c r="G129" s="10" t="s">
        <v>1484</v>
      </c>
      <c r="H129" s="7">
        <v>23</v>
      </c>
      <c r="I129" s="7">
        <v>28</v>
      </c>
      <c r="J129" s="7">
        <v>49</v>
      </c>
      <c r="K129" s="7">
        <v>2</v>
      </c>
      <c r="L129" s="7">
        <v>2</v>
      </c>
      <c r="M129" s="7">
        <v>26</v>
      </c>
      <c r="N129" s="6" t="s">
        <v>69</v>
      </c>
      <c r="O129" s="6" t="s">
        <v>33</v>
      </c>
      <c r="P129" s="11">
        <v>10</v>
      </c>
      <c r="Q129" s="12">
        <v>1.52</v>
      </c>
      <c r="R129" s="13"/>
      <c r="S129" s="21">
        <f t="shared" si="8"/>
        <v>24.6875</v>
      </c>
      <c r="T129" s="7" t="str">
        <f t="shared" si="9"/>
        <v>Over 0.5</v>
      </c>
      <c r="U129" s="14"/>
      <c r="V129" s="14" t="str">
        <f t="shared" si="14"/>
        <v>Over 0.5</v>
      </c>
      <c r="W129" s="14" t="str">
        <f t="shared" si="10"/>
        <v>WON</v>
      </c>
      <c r="X129" s="14"/>
      <c r="Y129" s="7" t="str">
        <f t="shared" si="11"/>
        <v>…</v>
      </c>
      <c r="Z129" s="7"/>
      <c r="AA129" s="35" t="str">
        <f t="shared" si="12"/>
        <v>…</v>
      </c>
      <c r="AB129" s="35" t="str">
        <f t="shared" si="13"/>
        <v>.</v>
      </c>
    </row>
    <row r="130" spans="2:28">
      <c r="B130" s="6"/>
      <c r="C130" s="17" t="s">
        <v>1479</v>
      </c>
      <c r="D130" s="34">
        <v>0.5625</v>
      </c>
      <c r="E130" s="17" t="s">
        <v>1549</v>
      </c>
      <c r="F130" s="7" t="s">
        <v>4</v>
      </c>
      <c r="G130" s="10" t="s">
        <v>1550</v>
      </c>
      <c r="H130" s="7">
        <v>59</v>
      </c>
      <c r="I130" s="7">
        <v>14</v>
      </c>
      <c r="J130" s="7">
        <v>27</v>
      </c>
      <c r="K130" s="7">
        <v>1</v>
      </c>
      <c r="L130" s="7">
        <v>1</v>
      </c>
      <c r="M130" s="7">
        <v>32</v>
      </c>
      <c r="N130" s="6" t="s">
        <v>69</v>
      </c>
      <c r="O130" s="6" t="s">
        <v>96</v>
      </c>
      <c r="P130" s="11">
        <v>36</v>
      </c>
      <c r="Q130" s="12">
        <v>1.64</v>
      </c>
      <c r="R130" s="13"/>
      <c r="S130" s="21">
        <f t="shared" si="8"/>
        <v>31.5625</v>
      </c>
      <c r="T130" s="7" t="str">
        <f t="shared" si="9"/>
        <v>Over 0.5</v>
      </c>
      <c r="U130" s="14"/>
      <c r="V130" s="14" t="str">
        <f t="shared" si="14"/>
        <v>Over 0.5</v>
      </c>
      <c r="W130" s="14" t="str">
        <f t="shared" si="10"/>
        <v>WON</v>
      </c>
      <c r="X130" s="14"/>
      <c r="Y130" s="7" t="str">
        <f t="shared" si="11"/>
        <v>…</v>
      </c>
      <c r="Z130" s="7"/>
      <c r="AA130" s="35" t="str">
        <f t="shared" si="12"/>
        <v>…</v>
      </c>
      <c r="AB130" s="35" t="str">
        <f t="shared" si="13"/>
        <v>.</v>
      </c>
    </row>
    <row r="131" spans="2:28">
      <c r="B131" s="6"/>
      <c r="C131" s="17" t="s">
        <v>1479</v>
      </c>
      <c r="D131" s="34">
        <v>0.5625</v>
      </c>
      <c r="E131" s="17" t="s">
        <v>1551</v>
      </c>
      <c r="F131" s="7" t="s">
        <v>4</v>
      </c>
      <c r="G131" s="10" t="s">
        <v>1552</v>
      </c>
      <c r="H131" s="7">
        <v>45</v>
      </c>
      <c r="I131" s="7">
        <v>34</v>
      </c>
      <c r="J131" s="7">
        <v>21</v>
      </c>
      <c r="K131" s="7">
        <v>1</v>
      </c>
      <c r="L131" s="7" t="s">
        <v>16</v>
      </c>
      <c r="M131" s="7">
        <v>24</v>
      </c>
      <c r="N131" s="6" t="s">
        <v>24</v>
      </c>
      <c r="O131" s="6" t="s">
        <v>75</v>
      </c>
      <c r="P131" s="11">
        <v>47</v>
      </c>
      <c r="Q131" s="12">
        <v>1.75</v>
      </c>
      <c r="R131" s="13"/>
      <c r="S131" s="21" t="e">
        <f t="shared" ref="S131:S194" si="15">40+(IF(I131&lt;50,0,I131/3.2)+(IF(J131&gt;K131,-J131/3.2,0)+(IF(L131&gt;K131,-L131/3.2,0)+(IF(L131="X",5,IF(L131="2",2,0)))+(IF(M131&gt;15,0,15-M131))+(IF(P131&lt;50,0,P131/5)))))</f>
        <v>#VALUE!</v>
      </c>
      <c r="T131" s="7" t="e">
        <f t="shared" ref="T131:T194" si="16">IF(S131&lt;56,"Over 0.5","Under 1.5")</f>
        <v>#VALUE!</v>
      </c>
      <c r="U131" s="14"/>
      <c r="V131" s="14" t="str">
        <f t="shared" si="14"/>
        <v>Under 1.5</v>
      </c>
      <c r="W131" s="14" t="e">
        <f t="shared" ref="W131:W194" si="17">IF(N131="?",N131,IF(T131=V131,"WON",IF(N131="0-1","WON",IF(N131="1-0","WON","LOST"))))</f>
        <v>#VALUE!</v>
      </c>
      <c r="X131" s="14"/>
      <c r="Y131" s="7" t="str">
        <f t="shared" ref="Y131:Y194" si="18">IF(AND(B131="OK",I131&gt;52,M131&lt;11,Q131&lt;1.66),"Prime","…")</f>
        <v>…</v>
      </c>
      <c r="Z131" s="7"/>
      <c r="AA131" s="35" t="str">
        <f t="shared" si="12"/>
        <v>…</v>
      </c>
      <c r="AB131" s="35" t="str">
        <f t="shared" si="13"/>
        <v>.</v>
      </c>
    </row>
    <row r="132" spans="2:28">
      <c r="B132" s="6"/>
      <c r="C132" s="17" t="s">
        <v>1495</v>
      </c>
      <c r="D132" s="24" t="s">
        <v>63</v>
      </c>
      <c r="E132" s="17" t="s">
        <v>1253</v>
      </c>
      <c r="F132" s="7" t="s">
        <v>4</v>
      </c>
      <c r="G132" s="10" t="s">
        <v>1553</v>
      </c>
      <c r="H132" s="7">
        <v>18</v>
      </c>
      <c r="I132" s="7">
        <v>36</v>
      </c>
      <c r="J132" s="7">
        <v>46</v>
      </c>
      <c r="K132" s="7">
        <v>2</v>
      </c>
      <c r="L132" s="7">
        <v>2</v>
      </c>
      <c r="M132" s="7">
        <v>28</v>
      </c>
      <c r="N132" s="6" t="s">
        <v>24</v>
      </c>
      <c r="O132" s="6" t="s">
        <v>47</v>
      </c>
      <c r="P132" s="11">
        <v>42</v>
      </c>
      <c r="Q132" s="12">
        <v>1.53</v>
      </c>
      <c r="R132" s="13"/>
      <c r="S132" s="21">
        <f t="shared" si="15"/>
        <v>25.625</v>
      </c>
      <c r="T132" s="7" t="str">
        <f t="shared" si="16"/>
        <v>Over 0.5</v>
      </c>
      <c r="U132" s="14"/>
      <c r="V132" s="14" t="str">
        <f t="shared" si="14"/>
        <v>Under 1.5</v>
      </c>
      <c r="W132" s="14" t="str">
        <f t="shared" si="17"/>
        <v>LOST</v>
      </c>
      <c r="X132" s="14"/>
      <c r="Y132" s="7" t="str">
        <f t="shared" si="18"/>
        <v>…</v>
      </c>
      <c r="Z132" s="7"/>
      <c r="AA132" s="35" t="str">
        <f t="shared" ref="AA132:AA195" si="19">IF(AND(I132&gt;49,P132&gt;54,B132="OK"),"U25g","…")</f>
        <v>…</v>
      </c>
      <c r="AB132" s="35" t="str">
        <f t="shared" ref="AB132:AB195" si="20">IF(AND(AA132="U25g",(OR(O132="0-0",O132="0-1",O132="1-0",O132="1-1",O132="2-0",O132="0-2"))),"WON",".")</f>
        <v>.</v>
      </c>
    </row>
    <row r="133" spans="2:28">
      <c r="B133" s="6"/>
      <c r="C133" s="17" t="s">
        <v>1495</v>
      </c>
      <c r="D133" s="24" t="s">
        <v>63</v>
      </c>
      <c r="E133" s="17" t="s">
        <v>1554</v>
      </c>
      <c r="F133" s="7" t="s">
        <v>4</v>
      </c>
      <c r="G133" s="10" t="s">
        <v>1496</v>
      </c>
      <c r="H133" s="7">
        <v>4</v>
      </c>
      <c r="I133" s="7">
        <v>41</v>
      </c>
      <c r="J133" s="7">
        <v>55</v>
      </c>
      <c r="K133" s="7">
        <v>2</v>
      </c>
      <c r="L133" s="7">
        <v>2</v>
      </c>
      <c r="M133" s="7">
        <v>51</v>
      </c>
      <c r="N133" s="6" t="s">
        <v>24</v>
      </c>
      <c r="O133" s="6" t="s">
        <v>120</v>
      </c>
      <c r="P133" s="11">
        <v>17</v>
      </c>
      <c r="Q133" s="12">
        <v>1.64</v>
      </c>
      <c r="R133" s="13"/>
      <c r="S133" s="21">
        <f t="shared" si="15"/>
        <v>22.8125</v>
      </c>
      <c r="T133" s="7" t="str">
        <f t="shared" si="16"/>
        <v>Over 0.5</v>
      </c>
      <c r="U133" s="14"/>
      <c r="V133" s="14" t="str">
        <f t="shared" si="14"/>
        <v>Under 1.5</v>
      </c>
      <c r="W133" s="14" t="str">
        <f t="shared" si="17"/>
        <v>LOST</v>
      </c>
      <c r="X133" s="14"/>
      <c r="Y133" s="7" t="str">
        <f t="shared" si="18"/>
        <v>…</v>
      </c>
      <c r="Z133" s="7"/>
      <c r="AA133" s="35" t="str">
        <f t="shared" si="19"/>
        <v>…</v>
      </c>
      <c r="AB133" s="35" t="str">
        <f t="shared" si="20"/>
        <v>.</v>
      </c>
    </row>
    <row r="134" spans="2:28">
      <c r="B134" s="6" t="s">
        <v>11</v>
      </c>
      <c r="C134" s="17" t="s">
        <v>288</v>
      </c>
      <c r="D134" s="34">
        <v>0.58333333333333337</v>
      </c>
      <c r="E134" s="17" t="s">
        <v>1455</v>
      </c>
      <c r="F134" s="7" t="s">
        <v>4</v>
      </c>
      <c r="G134" s="10" t="s">
        <v>334</v>
      </c>
      <c r="H134" s="7">
        <v>14</v>
      </c>
      <c r="I134" s="7">
        <v>56</v>
      </c>
      <c r="J134" s="7">
        <v>30</v>
      </c>
      <c r="K134" s="7" t="s">
        <v>16</v>
      </c>
      <c r="L134" s="7">
        <v>1</v>
      </c>
      <c r="M134" s="7">
        <v>16</v>
      </c>
      <c r="N134" s="6" t="s">
        <v>47</v>
      </c>
      <c r="O134" s="6" t="s">
        <v>33</v>
      </c>
      <c r="P134" s="11">
        <v>50</v>
      </c>
      <c r="Q134" s="12">
        <v>1.5</v>
      </c>
      <c r="R134" s="13"/>
      <c r="S134" s="21">
        <f t="shared" si="15"/>
        <v>67.5</v>
      </c>
      <c r="T134" s="7" t="str">
        <f t="shared" si="16"/>
        <v>Under 1.5</v>
      </c>
      <c r="U134" s="14"/>
      <c r="V134" s="14" t="str">
        <f t="shared" si="14"/>
        <v>Under 1.5</v>
      </c>
      <c r="W134" s="14" t="str">
        <f t="shared" si="17"/>
        <v>WON</v>
      </c>
      <c r="X134" s="14"/>
      <c r="Y134" s="7" t="str">
        <f t="shared" si="18"/>
        <v>…</v>
      </c>
      <c r="Z134" s="7"/>
      <c r="AA134" s="35" t="str">
        <f t="shared" si="19"/>
        <v>…</v>
      </c>
      <c r="AB134" s="35" t="str">
        <f t="shared" si="20"/>
        <v>.</v>
      </c>
    </row>
    <row r="135" spans="2:28">
      <c r="B135" s="6" t="s">
        <v>11</v>
      </c>
      <c r="C135" s="17" t="s">
        <v>363</v>
      </c>
      <c r="D135" s="34">
        <v>0.61458333333333337</v>
      </c>
      <c r="E135" s="17" t="s">
        <v>412</v>
      </c>
      <c r="F135" s="7" t="s">
        <v>4</v>
      </c>
      <c r="G135" s="10" t="s">
        <v>1245</v>
      </c>
      <c r="H135" s="7">
        <v>31</v>
      </c>
      <c r="I135" s="7">
        <v>43</v>
      </c>
      <c r="J135" s="7">
        <v>27</v>
      </c>
      <c r="K135" s="7" t="s">
        <v>16</v>
      </c>
      <c r="L135" s="7" t="s">
        <v>16</v>
      </c>
      <c r="M135" s="7">
        <v>4</v>
      </c>
      <c r="N135" s="6" t="s">
        <v>24</v>
      </c>
      <c r="O135" s="6" t="s">
        <v>120</v>
      </c>
      <c r="P135" s="11">
        <v>61</v>
      </c>
      <c r="Q135" s="12">
        <v>1.47</v>
      </c>
      <c r="R135" s="13"/>
      <c r="S135" s="21">
        <f t="shared" si="15"/>
        <v>68.2</v>
      </c>
      <c r="T135" s="7" t="str">
        <f t="shared" si="16"/>
        <v>Under 1.5</v>
      </c>
      <c r="U135" s="14"/>
      <c r="V135" s="14" t="str">
        <f t="shared" si="14"/>
        <v>Under 1.5</v>
      </c>
      <c r="W135" s="14" t="str">
        <f t="shared" si="17"/>
        <v>WON</v>
      </c>
      <c r="X135" s="14"/>
      <c r="Y135" s="7" t="str">
        <f t="shared" si="18"/>
        <v>…</v>
      </c>
      <c r="Z135" s="7"/>
      <c r="AA135" s="35" t="str">
        <f t="shared" si="19"/>
        <v>…</v>
      </c>
      <c r="AB135" s="35" t="str">
        <f t="shared" si="20"/>
        <v>.</v>
      </c>
    </row>
    <row r="136" spans="2:28">
      <c r="B136" s="24" t="s">
        <v>11</v>
      </c>
      <c r="C136" s="17" t="s">
        <v>1422</v>
      </c>
      <c r="D136" s="34">
        <v>0.625</v>
      </c>
      <c r="E136" s="17" t="s">
        <v>1488</v>
      </c>
      <c r="F136" s="7" t="s">
        <v>4</v>
      </c>
      <c r="G136" s="10" t="s">
        <v>1555</v>
      </c>
      <c r="H136" s="7">
        <v>35</v>
      </c>
      <c r="I136" s="7">
        <v>43</v>
      </c>
      <c r="J136" s="7">
        <v>23</v>
      </c>
      <c r="K136" s="7" t="s">
        <v>16</v>
      </c>
      <c r="L136" s="7">
        <v>1</v>
      </c>
      <c r="M136" s="7">
        <v>12</v>
      </c>
      <c r="N136" s="6" t="s">
        <v>24</v>
      </c>
      <c r="O136" s="6" t="s">
        <v>24</v>
      </c>
      <c r="P136" s="11">
        <v>39</v>
      </c>
      <c r="Q136" s="12">
        <v>1.8</v>
      </c>
      <c r="R136" s="13"/>
      <c r="S136" s="21">
        <f t="shared" si="15"/>
        <v>43</v>
      </c>
      <c r="T136" s="7" t="str">
        <f t="shared" si="16"/>
        <v>Over 0.5</v>
      </c>
      <c r="U136" s="14"/>
      <c r="V136" s="14" t="str">
        <f t="shared" si="14"/>
        <v>Under 1.5</v>
      </c>
      <c r="W136" s="14" t="str">
        <f t="shared" si="17"/>
        <v>LOST</v>
      </c>
      <c r="X136" s="14"/>
      <c r="Y136" s="7" t="str">
        <f t="shared" si="18"/>
        <v>…</v>
      </c>
      <c r="Z136" s="7"/>
      <c r="AA136" s="35" t="str">
        <f t="shared" si="19"/>
        <v>…</v>
      </c>
      <c r="AB136" s="35" t="str">
        <f t="shared" si="20"/>
        <v>.</v>
      </c>
    </row>
    <row r="137" spans="2:28">
      <c r="B137" s="24" t="s">
        <v>11</v>
      </c>
      <c r="C137" s="17" t="s">
        <v>1422</v>
      </c>
      <c r="D137" s="34">
        <v>0.625</v>
      </c>
      <c r="E137" s="17" t="s">
        <v>1556</v>
      </c>
      <c r="F137" s="7" t="s">
        <v>4</v>
      </c>
      <c r="G137" s="10" t="s">
        <v>1423</v>
      </c>
      <c r="H137" s="7">
        <v>48</v>
      </c>
      <c r="I137" s="7">
        <v>33</v>
      </c>
      <c r="J137" s="7">
        <v>20</v>
      </c>
      <c r="K137" s="7">
        <v>1</v>
      </c>
      <c r="L137" s="7">
        <v>1</v>
      </c>
      <c r="M137" s="7">
        <v>28</v>
      </c>
      <c r="N137" s="6" t="s">
        <v>96</v>
      </c>
      <c r="O137" s="6" t="s">
        <v>1195</v>
      </c>
      <c r="P137" s="11">
        <v>70</v>
      </c>
      <c r="Q137" s="12">
        <v>1.75</v>
      </c>
      <c r="R137" s="13"/>
      <c r="S137" s="21">
        <f t="shared" si="15"/>
        <v>47.75</v>
      </c>
      <c r="T137" s="7" t="str">
        <f t="shared" si="16"/>
        <v>Over 0.5</v>
      </c>
      <c r="U137" s="14"/>
      <c r="V137" s="14" t="str">
        <f t="shared" si="14"/>
        <v>Over 0.5</v>
      </c>
      <c r="W137" s="14" t="str">
        <f t="shared" si="17"/>
        <v>WON</v>
      </c>
      <c r="X137" s="14"/>
      <c r="Y137" s="7" t="str">
        <f t="shared" si="18"/>
        <v>…</v>
      </c>
      <c r="Z137" s="7"/>
      <c r="AA137" s="35" t="str">
        <f t="shared" si="19"/>
        <v>…</v>
      </c>
      <c r="AB137" s="35" t="str">
        <f t="shared" si="20"/>
        <v>.</v>
      </c>
    </row>
    <row r="138" spans="2:28">
      <c r="B138" s="24"/>
      <c r="C138" s="17" t="s">
        <v>1341</v>
      </c>
      <c r="D138" s="34">
        <v>0.625</v>
      </c>
      <c r="E138" s="17" t="s">
        <v>1343</v>
      </c>
      <c r="F138" s="7" t="s">
        <v>4</v>
      </c>
      <c r="G138" s="10" t="s">
        <v>1436</v>
      </c>
      <c r="H138" s="7">
        <v>27</v>
      </c>
      <c r="I138" s="7">
        <v>26</v>
      </c>
      <c r="J138" s="7">
        <v>48</v>
      </c>
      <c r="K138" s="7">
        <v>2</v>
      </c>
      <c r="L138" s="7">
        <v>1</v>
      </c>
      <c r="M138" s="7">
        <v>21</v>
      </c>
      <c r="N138" s="6" t="s">
        <v>47</v>
      </c>
      <c r="O138" s="6" t="s">
        <v>75</v>
      </c>
      <c r="P138" s="11">
        <v>55</v>
      </c>
      <c r="Q138" s="12">
        <v>1.4</v>
      </c>
      <c r="R138" s="13"/>
      <c r="S138" s="21">
        <f t="shared" si="15"/>
        <v>36</v>
      </c>
      <c r="T138" s="7" t="str">
        <f t="shared" si="16"/>
        <v>Over 0.5</v>
      </c>
      <c r="U138" s="14"/>
      <c r="V138" s="14" t="str">
        <f t="shared" si="14"/>
        <v>Under 1.5</v>
      </c>
      <c r="W138" s="14" t="str">
        <f t="shared" si="17"/>
        <v>WON</v>
      </c>
      <c r="X138" s="14"/>
      <c r="Y138" s="7" t="str">
        <f t="shared" si="18"/>
        <v>…</v>
      </c>
      <c r="Z138" s="7"/>
      <c r="AA138" s="35" t="str">
        <f t="shared" si="19"/>
        <v>…</v>
      </c>
      <c r="AB138" s="35" t="str">
        <f t="shared" si="20"/>
        <v>.</v>
      </c>
    </row>
    <row r="139" spans="2:28">
      <c r="B139" s="24"/>
      <c r="C139" s="17" t="s">
        <v>1473</v>
      </c>
      <c r="D139" s="34">
        <v>0.625</v>
      </c>
      <c r="E139" s="17" t="s">
        <v>1557</v>
      </c>
      <c r="F139" s="7" t="s">
        <v>4</v>
      </c>
      <c r="G139" s="10" t="s">
        <v>1558</v>
      </c>
      <c r="H139" s="7">
        <v>53</v>
      </c>
      <c r="I139" s="7">
        <v>36</v>
      </c>
      <c r="J139" s="7">
        <v>11</v>
      </c>
      <c r="K139" s="7">
        <v>1</v>
      </c>
      <c r="L139" s="7">
        <v>1</v>
      </c>
      <c r="M139" s="7">
        <v>42</v>
      </c>
      <c r="N139" s="6" t="s">
        <v>24</v>
      </c>
      <c r="O139" s="6" t="s">
        <v>96</v>
      </c>
      <c r="P139" s="11">
        <v>39</v>
      </c>
      <c r="Q139" s="12">
        <v>1.45</v>
      </c>
      <c r="R139" s="13"/>
      <c r="S139" s="21">
        <f t="shared" si="15"/>
        <v>36.5625</v>
      </c>
      <c r="T139" s="7" t="str">
        <f t="shared" si="16"/>
        <v>Over 0.5</v>
      </c>
      <c r="U139" s="14"/>
      <c r="V139" s="14" t="str">
        <f t="shared" si="14"/>
        <v>Under 1.5</v>
      </c>
      <c r="W139" s="14" t="str">
        <f t="shared" si="17"/>
        <v>LOST</v>
      </c>
      <c r="X139" s="14"/>
      <c r="Y139" s="7" t="str">
        <f t="shared" si="18"/>
        <v>…</v>
      </c>
      <c r="Z139" s="7"/>
      <c r="AA139" s="35" t="str">
        <f t="shared" si="19"/>
        <v>…</v>
      </c>
      <c r="AB139" s="35" t="str">
        <f t="shared" si="20"/>
        <v>.</v>
      </c>
    </row>
    <row r="140" spans="2:28">
      <c r="B140" s="24"/>
      <c r="C140" s="17" t="s">
        <v>1473</v>
      </c>
      <c r="D140" s="34">
        <v>0.625</v>
      </c>
      <c r="E140" s="17" t="s">
        <v>1559</v>
      </c>
      <c r="F140" s="7" t="s">
        <v>4</v>
      </c>
      <c r="G140" s="10" t="s">
        <v>1560</v>
      </c>
      <c r="H140" s="7">
        <v>21</v>
      </c>
      <c r="I140" s="7">
        <v>35</v>
      </c>
      <c r="J140" s="7">
        <v>45</v>
      </c>
      <c r="K140" s="7">
        <v>2</v>
      </c>
      <c r="L140" s="7">
        <v>1</v>
      </c>
      <c r="M140" s="7">
        <v>24</v>
      </c>
      <c r="N140" s="6" t="s">
        <v>75</v>
      </c>
      <c r="O140" s="6" t="s">
        <v>1239</v>
      </c>
      <c r="P140" s="11">
        <v>47</v>
      </c>
      <c r="Q140" s="12">
        <v>1.44</v>
      </c>
      <c r="R140" s="13"/>
      <c r="S140" s="21">
        <f t="shared" si="15"/>
        <v>25.9375</v>
      </c>
      <c r="T140" s="7" t="str">
        <f t="shared" si="16"/>
        <v>Over 0.5</v>
      </c>
      <c r="U140" s="14"/>
      <c r="V140" s="14" t="str">
        <f t="shared" si="14"/>
        <v>Over 0.5</v>
      </c>
      <c r="W140" s="14" t="str">
        <f t="shared" si="17"/>
        <v>WON</v>
      </c>
      <c r="X140" s="14"/>
      <c r="Y140" s="7" t="str">
        <f t="shared" si="18"/>
        <v>…</v>
      </c>
      <c r="Z140" s="7"/>
      <c r="AA140" s="35" t="str">
        <f t="shared" si="19"/>
        <v>…</v>
      </c>
      <c r="AB140" s="35" t="str">
        <f t="shared" si="20"/>
        <v>.</v>
      </c>
    </row>
    <row r="141" spans="2:28">
      <c r="B141" s="24"/>
      <c r="C141" s="17" t="s">
        <v>66</v>
      </c>
      <c r="D141" s="34">
        <v>0.625</v>
      </c>
      <c r="E141" s="17" t="s">
        <v>222</v>
      </c>
      <c r="F141" s="7" t="s">
        <v>4</v>
      </c>
      <c r="G141" s="10" t="s">
        <v>1023</v>
      </c>
      <c r="H141" s="7">
        <v>18</v>
      </c>
      <c r="I141" s="7">
        <v>36</v>
      </c>
      <c r="J141" s="7">
        <v>46</v>
      </c>
      <c r="K141" s="7">
        <v>2</v>
      </c>
      <c r="L141" s="7">
        <v>2</v>
      </c>
      <c r="M141" s="7">
        <v>28</v>
      </c>
      <c r="N141" s="6" t="s">
        <v>24</v>
      </c>
      <c r="O141" s="6" t="s">
        <v>75</v>
      </c>
      <c r="P141" s="11">
        <v>77</v>
      </c>
      <c r="Q141" s="12">
        <v>1.75</v>
      </c>
      <c r="R141" s="13"/>
      <c r="S141" s="21">
        <f t="shared" si="15"/>
        <v>41.024999999999999</v>
      </c>
      <c r="T141" s="7" t="str">
        <f t="shared" si="16"/>
        <v>Over 0.5</v>
      </c>
      <c r="U141" s="14"/>
      <c r="V141" s="14" t="str">
        <f t="shared" si="14"/>
        <v>Under 1.5</v>
      </c>
      <c r="W141" s="14" t="str">
        <f t="shared" si="17"/>
        <v>LOST</v>
      </c>
      <c r="X141" s="14"/>
      <c r="Y141" s="7" t="str">
        <f t="shared" si="18"/>
        <v>…</v>
      </c>
      <c r="Z141" s="7"/>
      <c r="AA141" s="35" t="str">
        <f t="shared" si="19"/>
        <v>…</v>
      </c>
      <c r="AB141" s="35" t="str">
        <f t="shared" si="20"/>
        <v>.</v>
      </c>
    </row>
    <row r="142" spans="2:28">
      <c r="B142" s="24"/>
      <c r="C142" s="17" t="s">
        <v>1495</v>
      </c>
      <c r="D142" s="34">
        <v>0.625</v>
      </c>
      <c r="E142" s="17" t="s">
        <v>1561</v>
      </c>
      <c r="F142" s="7" t="s">
        <v>4</v>
      </c>
      <c r="G142" s="10" t="s">
        <v>1562</v>
      </c>
      <c r="H142" s="7">
        <v>26</v>
      </c>
      <c r="I142" s="7">
        <v>63</v>
      </c>
      <c r="J142" s="7">
        <v>11</v>
      </c>
      <c r="K142" s="7" t="s">
        <v>16</v>
      </c>
      <c r="L142" s="7">
        <v>1</v>
      </c>
      <c r="M142" s="7">
        <v>15</v>
      </c>
      <c r="N142" s="6" t="s">
        <v>297</v>
      </c>
      <c r="O142" s="6" t="s">
        <v>297</v>
      </c>
      <c r="P142" s="11">
        <v>45</v>
      </c>
      <c r="Q142" s="12">
        <v>1.57</v>
      </c>
      <c r="R142" s="13"/>
      <c r="S142" s="21">
        <f t="shared" si="15"/>
        <v>59.6875</v>
      </c>
      <c r="T142" s="7" t="str">
        <f t="shared" si="16"/>
        <v>Under 1.5</v>
      </c>
      <c r="U142" s="14"/>
      <c r="V142" s="14" t="str">
        <f t="shared" si="14"/>
        <v>Over 0.5</v>
      </c>
      <c r="W142" s="14" t="str">
        <f t="shared" si="17"/>
        <v>LOST</v>
      </c>
      <c r="X142" s="14"/>
      <c r="Y142" s="7" t="str">
        <f t="shared" si="18"/>
        <v>…</v>
      </c>
      <c r="Z142" s="7"/>
      <c r="AA142" s="35" t="str">
        <f t="shared" si="19"/>
        <v>…</v>
      </c>
      <c r="AB142" s="35" t="str">
        <f t="shared" si="20"/>
        <v>.</v>
      </c>
    </row>
    <row r="143" spans="2:28">
      <c r="B143" s="24"/>
      <c r="C143" s="17" t="s">
        <v>1495</v>
      </c>
      <c r="D143" s="34">
        <v>0.625</v>
      </c>
      <c r="E143" s="17" t="s">
        <v>1563</v>
      </c>
      <c r="F143" s="7" t="s">
        <v>4</v>
      </c>
      <c r="G143" s="10" t="s">
        <v>1564</v>
      </c>
      <c r="H143" s="7">
        <v>16</v>
      </c>
      <c r="I143" s="7">
        <v>44</v>
      </c>
      <c r="J143" s="7">
        <v>41</v>
      </c>
      <c r="K143" s="7" t="s">
        <v>16</v>
      </c>
      <c r="L143" s="7">
        <v>2</v>
      </c>
      <c r="M143" s="7">
        <v>25</v>
      </c>
      <c r="N143" s="6" t="s">
        <v>24</v>
      </c>
      <c r="O143" s="6" t="s">
        <v>47</v>
      </c>
      <c r="P143" s="11">
        <v>35</v>
      </c>
      <c r="Q143" s="12">
        <v>1.53</v>
      </c>
      <c r="R143" s="13"/>
      <c r="S143" s="21">
        <f t="shared" si="15"/>
        <v>40</v>
      </c>
      <c r="T143" s="7" t="str">
        <f t="shared" si="16"/>
        <v>Over 0.5</v>
      </c>
      <c r="U143" s="14"/>
      <c r="V143" s="14" t="str">
        <f t="shared" si="14"/>
        <v>Under 1.5</v>
      </c>
      <c r="W143" s="14" t="str">
        <f t="shared" si="17"/>
        <v>LOST</v>
      </c>
      <c r="X143" s="14"/>
      <c r="Y143" s="7" t="str">
        <f t="shared" si="18"/>
        <v>…</v>
      </c>
      <c r="Z143" s="7"/>
      <c r="AA143" s="35" t="str">
        <f t="shared" si="19"/>
        <v>…</v>
      </c>
      <c r="AB143" s="35" t="str">
        <f t="shared" si="20"/>
        <v>.</v>
      </c>
    </row>
    <row r="144" spans="2:28">
      <c r="B144" s="24"/>
      <c r="C144" s="17" t="s">
        <v>1495</v>
      </c>
      <c r="D144" s="34">
        <v>0.625</v>
      </c>
      <c r="E144" s="17" t="s">
        <v>1565</v>
      </c>
      <c r="F144" s="7" t="s">
        <v>4</v>
      </c>
      <c r="G144" s="10" t="s">
        <v>1566</v>
      </c>
      <c r="H144" s="7">
        <v>19</v>
      </c>
      <c r="I144" s="7">
        <v>44</v>
      </c>
      <c r="J144" s="7">
        <v>38</v>
      </c>
      <c r="K144" s="7" t="s">
        <v>16</v>
      </c>
      <c r="L144" s="7">
        <v>2</v>
      </c>
      <c r="M144" s="7">
        <v>19</v>
      </c>
      <c r="N144" s="6" t="s">
        <v>305</v>
      </c>
      <c r="O144" s="6" t="s">
        <v>1567</v>
      </c>
      <c r="P144" s="11">
        <v>40</v>
      </c>
      <c r="Q144" s="12">
        <v>1.45</v>
      </c>
      <c r="R144" s="13"/>
      <c r="S144" s="21">
        <f t="shared" si="15"/>
        <v>40</v>
      </c>
      <c r="T144" s="7" t="str">
        <f t="shared" si="16"/>
        <v>Over 0.5</v>
      </c>
      <c r="U144" s="14"/>
      <c r="V144" s="14" t="str">
        <f t="shared" si="14"/>
        <v>Over 0.5</v>
      </c>
      <c r="W144" s="14" t="str">
        <f t="shared" si="17"/>
        <v>WON</v>
      </c>
      <c r="X144" s="14"/>
      <c r="Y144" s="7" t="str">
        <f t="shared" si="18"/>
        <v>…</v>
      </c>
      <c r="Z144" s="7"/>
      <c r="AA144" s="35" t="str">
        <f t="shared" si="19"/>
        <v>…</v>
      </c>
      <c r="AB144" s="35" t="str">
        <f t="shared" si="20"/>
        <v>.</v>
      </c>
    </row>
    <row r="145" spans="2:28">
      <c r="C145" t="s">
        <v>1495</v>
      </c>
      <c r="D145" s="34">
        <v>0.625</v>
      </c>
      <c r="E145" s="17" t="s">
        <v>685</v>
      </c>
      <c r="F145" s="7" t="s">
        <v>4</v>
      </c>
      <c r="G145" s="10" t="s">
        <v>1568</v>
      </c>
      <c r="H145" s="7">
        <v>35</v>
      </c>
      <c r="I145" s="7">
        <v>44</v>
      </c>
      <c r="J145" s="7">
        <v>21</v>
      </c>
      <c r="K145" s="7" t="s">
        <v>16</v>
      </c>
      <c r="L145" s="7">
        <v>1</v>
      </c>
      <c r="M145" s="7">
        <v>14</v>
      </c>
      <c r="N145" s="6" t="s">
        <v>75</v>
      </c>
      <c r="O145" s="6" t="s">
        <v>1040</v>
      </c>
      <c r="P145" s="11">
        <v>37</v>
      </c>
      <c r="Q145" s="12">
        <v>1.57</v>
      </c>
      <c r="R145" s="13"/>
      <c r="S145" s="21">
        <f t="shared" si="15"/>
        <v>41</v>
      </c>
      <c r="T145" s="7" t="str">
        <f t="shared" si="16"/>
        <v>Over 0.5</v>
      </c>
      <c r="U145" s="14"/>
      <c r="V145" s="14" t="str">
        <f t="shared" si="14"/>
        <v>Over 0.5</v>
      </c>
      <c r="W145" s="14" t="str">
        <f t="shared" si="17"/>
        <v>WON</v>
      </c>
      <c r="X145" s="14"/>
      <c r="Y145" s="7" t="str">
        <f t="shared" si="18"/>
        <v>…</v>
      </c>
      <c r="Z145" s="7"/>
      <c r="AA145" s="35" t="str">
        <f t="shared" si="19"/>
        <v>…</v>
      </c>
      <c r="AB145" s="35" t="str">
        <f t="shared" si="20"/>
        <v>.</v>
      </c>
    </row>
    <row r="146" spans="2:28">
      <c r="C146" t="s">
        <v>1495</v>
      </c>
      <c r="D146" s="34">
        <v>0.625</v>
      </c>
      <c r="E146" s="17" t="s">
        <v>1569</v>
      </c>
      <c r="F146" s="7" t="s">
        <v>4</v>
      </c>
      <c r="G146" s="10" t="s">
        <v>1497</v>
      </c>
      <c r="H146" s="7">
        <v>47</v>
      </c>
      <c r="I146" s="7">
        <v>19</v>
      </c>
      <c r="J146" s="7">
        <v>34</v>
      </c>
      <c r="K146" s="7">
        <v>1</v>
      </c>
      <c r="L146" s="7">
        <v>1</v>
      </c>
      <c r="M146" s="7">
        <v>13</v>
      </c>
      <c r="N146" s="6" t="s">
        <v>24</v>
      </c>
      <c r="O146" s="6" t="s">
        <v>47</v>
      </c>
      <c r="P146" s="11">
        <v>60</v>
      </c>
      <c r="Q146" s="12">
        <v>1.65</v>
      </c>
      <c r="R146" s="13"/>
      <c r="S146" s="21">
        <f t="shared" si="15"/>
        <v>43.375</v>
      </c>
      <c r="T146" s="7" t="str">
        <f t="shared" si="16"/>
        <v>Over 0.5</v>
      </c>
      <c r="U146" s="14"/>
      <c r="V146" s="14" t="str">
        <f t="shared" si="14"/>
        <v>Under 1.5</v>
      </c>
      <c r="W146" s="14" t="str">
        <f t="shared" si="17"/>
        <v>LOST</v>
      </c>
      <c r="X146" s="14"/>
      <c r="Y146" s="7" t="str">
        <f t="shared" si="18"/>
        <v>…</v>
      </c>
      <c r="Z146" s="7"/>
      <c r="AA146" s="35" t="str">
        <f t="shared" si="19"/>
        <v>…</v>
      </c>
      <c r="AB146" s="35" t="str">
        <f t="shared" si="20"/>
        <v>.</v>
      </c>
    </row>
    <row r="147" spans="2:28">
      <c r="C147" t="s">
        <v>1495</v>
      </c>
      <c r="D147" s="34">
        <v>0.625</v>
      </c>
      <c r="E147" s="17" t="s">
        <v>1570</v>
      </c>
      <c r="F147" s="7" t="s">
        <v>4</v>
      </c>
      <c r="G147" s="10" t="s">
        <v>1517</v>
      </c>
      <c r="H147" s="7">
        <v>27</v>
      </c>
      <c r="I147" s="7">
        <v>17</v>
      </c>
      <c r="J147" s="7">
        <v>56</v>
      </c>
      <c r="K147" s="7">
        <v>2</v>
      </c>
      <c r="L147" s="7" t="s">
        <v>16</v>
      </c>
      <c r="M147" s="7">
        <v>29</v>
      </c>
      <c r="N147" s="6" t="s">
        <v>69</v>
      </c>
      <c r="O147" s="6" t="s">
        <v>96</v>
      </c>
      <c r="P147" s="11">
        <v>70</v>
      </c>
      <c r="Q147" s="12">
        <v>1.61</v>
      </c>
      <c r="R147" s="13"/>
      <c r="S147" s="21" t="e">
        <f t="shared" si="15"/>
        <v>#VALUE!</v>
      </c>
      <c r="T147" s="7" t="e">
        <f t="shared" si="16"/>
        <v>#VALUE!</v>
      </c>
      <c r="U147" s="14"/>
      <c r="V147" s="14" t="str">
        <f t="shared" si="14"/>
        <v>Over 0.5</v>
      </c>
      <c r="W147" s="14" t="e">
        <f t="shared" si="17"/>
        <v>#VALUE!</v>
      </c>
      <c r="X147" s="14"/>
      <c r="Y147" s="7" t="str">
        <f t="shared" si="18"/>
        <v>…</v>
      </c>
      <c r="Z147" s="7"/>
      <c r="AA147" s="35" t="str">
        <f t="shared" si="19"/>
        <v>…</v>
      </c>
      <c r="AB147" s="35" t="str">
        <f t="shared" si="20"/>
        <v>.</v>
      </c>
    </row>
    <row r="148" spans="2:28">
      <c r="C148" t="s">
        <v>1332</v>
      </c>
      <c r="D148" s="34">
        <v>0.66666666666666663</v>
      </c>
      <c r="E148" s="17" t="s">
        <v>1571</v>
      </c>
      <c r="F148" s="7" t="s">
        <v>4</v>
      </c>
      <c r="G148" s="10" t="s">
        <v>1572</v>
      </c>
      <c r="H148" s="7">
        <v>6</v>
      </c>
      <c r="I148" s="7">
        <v>54</v>
      </c>
      <c r="J148" s="7">
        <v>40</v>
      </c>
      <c r="K148" s="7" t="s">
        <v>16</v>
      </c>
      <c r="L148" s="7">
        <v>2</v>
      </c>
      <c r="M148" s="7">
        <v>34</v>
      </c>
      <c r="N148" s="6" t="s">
        <v>120</v>
      </c>
      <c r="O148" s="6" t="s">
        <v>120</v>
      </c>
      <c r="P148" s="11">
        <v>45</v>
      </c>
      <c r="Q148" s="12">
        <v>1.6</v>
      </c>
      <c r="R148" s="13"/>
      <c r="S148" s="21">
        <f t="shared" si="15"/>
        <v>56.875</v>
      </c>
      <c r="T148" s="7" t="str">
        <f t="shared" si="16"/>
        <v>Under 1.5</v>
      </c>
      <c r="U148" s="14"/>
      <c r="V148" s="14" t="str">
        <f t="shared" si="14"/>
        <v>Under 1.5</v>
      </c>
      <c r="W148" s="14" t="str">
        <f t="shared" si="17"/>
        <v>WON</v>
      </c>
      <c r="X148" s="14"/>
      <c r="Y148" s="7" t="str">
        <f t="shared" si="18"/>
        <v>…</v>
      </c>
      <c r="Z148" s="7"/>
      <c r="AA148" s="35" t="str">
        <f t="shared" si="19"/>
        <v>…</v>
      </c>
      <c r="AB148" s="35" t="str">
        <f t="shared" si="20"/>
        <v>.</v>
      </c>
    </row>
    <row r="149" spans="2:28">
      <c r="B149" t="s">
        <v>11</v>
      </c>
      <c r="C149" t="s">
        <v>121</v>
      </c>
      <c r="D149" s="34">
        <v>0.6875</v>
      </c>
      <c r="E149" s="17" t="s">
        <v>273</v>
      </c>
      <c r="F149" s="7" t="s">
        <v>4</v>
      </c>
      <c r="G149" s="10" t="s">
        <v>820</v>
      </c>
      <c r="H149" s="7">
        <v>25</v>
      </c>
      <c r="I149" s="7">
        <v>54</v>
      </c>
      <c r="J149" s="7">
        <v>21</v>
      </c>
      <c r="K149" s="7" t="s">
        <v>16</v>
      </c>
      <c r="L149" s="7" t="s">
        <v>16</v>
      </c>
      <c r="M149" s="7">
        <v>4</v>
      </c>
      <c r="N149" s="6" t="s">
        <v>24</v>
      </c>
      <c r="O149" s="6" t="s">
        <v>75</v>
      </c>
      <c r="P149" s="11">
        <v>81</v>
      </c>
      <c r="Q149" s="12">
        <v>1.66</v>
      </c>
      <c r="R149" s="13"/>
      <c r="S149" s="21">
        <f t="shared" si="15"/>
        <v>89.075000000000003</v>
      </c>
      <c r="T149" s="7" t="str">
        <f t="shared" si="16"/>
        <v>Under 1.5</v>
      </c>
      <c r="U149" s="14"/>
      <c r="V149" s="14" t="str">
        <f t="shared" si="14"/>
        <v>Under 1.5</v>
      </c>
      <c r="W149" s="14" t="str">
        <f t="shared" si="17"/>
        <v>WON</v>
      </c>
      <c r="X149" s="14"/>
      <c r="Y149" s="7" t="str">
        <f t="shared" si="18"/>
        <v>…</v>
      </c>
      <c r="Z149" s="7"/>
      <c r="AA149" s="35" t="str">
        <f t="shared" si="19"/>
        <v>U25g</v>
      </c>
      <c r="AB149" s="35" t="str">
        <f t="shared" si="20"/>
        <v>WON</v>
      </c>
    </row>
    <row r="150" spans="2:28">
      <c r="B150" t="s">
        <v>11</v>
      </c>
      <c r="C150" t="s">
        <v>363</v>
      </c>
      <c r="D150" s="34">
        <v>0.69791666666666663</v>
      </c>
      <c r="E150" s="17" t="s">
        <v>413</v>
      </c>
      <c r="F150" s="7" t="s">
        <v>4</v>
      </c>
      <c r="G150" s="10" t="s">
        <v>365</v>
      </c>
      <c r="H150" s="7">
        <v>20</v>
      </c>
      <c r="I150" s="7">
        <v>67</v>
      </c>
      <c r="J150" s="7">
        <v>14</v>
      </c>
      <c r="K150" s="7" t="s">
        <v>16</v>
      </c>
      <c r="L150" s="7">
        <v>2</v>
      </c>
      <c r="M150" s="7">
        <v>6</v>
      </c>
      <c r="N150" s="6" t="s">
        <v>47</v>
      </c>
      <c r="O150" s="6" t="s">
        <v>47</v>
      </c>
      <c r="P150" s="11">
        <v>67</v>
      </c>
      <c r="Q150" s="12">
        <v>1.5</v>
      </c>
      <c r="R150" s="13"/>
      <c r="S150" s="21">
        <f t="shared" si="15"/>
        <v>83.337500000000006</v>
      </c>
      <c r="T150" s="7" t="str">
        <f t="shared" si="16"/>
        <v>Under 1.5</v>
      </c>
      <c r="U150" s="14"/>
      <c r="V150" s="14" t="str">
        <f t="shared" si="14"/>
        <v>Under 1.5</v>
      </c>
      <c r="W150" s="14" t="str">
        <f t="shared" si="17"/>
        <v>WON</v>
      </c>
      <c r="X150" s="14"/>
      <c r="Y150" s="7" t="str">
        <f t="shared" si="18"/>
        <v>Prime</v>
      </c>
      <c r="Z150" s="7"/>
      <c r="AA150" s="35" t="str">
        <f t="shared" si="19"/>
        <v>U25g</v>
      </c>
      <c r="AB150" s="35" t="str">
        <f t="shared" si="20"/>
        <v>WON</v>
      </c>
    </row>
    <row r="151" spans="2:28">
      <c r="C151" t="s">
        <v>66</v>
      </c>
      <c r="D151" s="34">
        <v>0.70833333333333337</v>
      </c>
      <c r="E151" s="17" t="s">
        <v>1573</v>
      </c>
      <c r="F151" s="7" t="s">
        <v>4</v>
      </c>
      <c r="G151" s="10" t="s">
        <v>1305</v>
      </c>
      <c r="H151" s="7">
        <v>45</v>
      </c>
      <c r="I151" s="7">
        <v>42</v>
      </c>
      <c r="J151" s="7">
        <v>14</v>
      </c>
      <c r="K151" s="7">
        <v>1</v>
      </c>
      <c r="L151" s="7">
        <v>1</v>
      </c>
      <c r="M151" s="7">
        <v>31</v>
      </c>
      <c r="N151" s="6" t="s">
        <v>75</v>
      </c>
      <c r="O151" s="6" t="s">
        <v>300</v>
      </c>
      <c r="P151" s="11">
        <v>43</v>
      </c>
      <c r="Q151" s="12">
        <v>1.8</v>
      </c>
      <c r="R151" s="13"/>
      <c r="S151" s="21">
        <f t="shared" si="15"/>
        <v>35.625</v>
      </c>
      <c r="T151" s="7" t="str">
        <f t="shared" si="16"/>
        <v>Over 0.5</v>
      </c>
      <c r="U151" s="14"/>
      <c r="V151" s="14" t="str">
        <f t="shared" si="14"/>
        <v>Over 0.5</v>
      </c>
      <c r="W151" s="14" t="str">
        <f t="shared" si="17"/>
        <v>WON</v>
      </c>
      <c r="X151" s="14"/>
      <c r="Y151" s="7" t="str">
        <f t="shared" si="18"/>
        <v>…</v>
      </c>
      <c r="Z151" s="7"/>
      <c r="AA151" s="35" t="str">
        <f t="shared" si="19"/>
        <v>…</v>
      </c>
      <c r="AB151" s="35" t="str">
        <f t="shared" si="20"/>
        <v>.</v>
      </c>
    </row>
    <row r="152" spans="2:28">
      <c r="C152" t="s">
        <v>460</v>
      </c>
      <c r="D152" s="34">
        <v>0.75</v>
      </c>
      <c r="E152" s="17" t="s">
        <v>969</v>
      </c>
      <c r="F152" s="7" t="s">
        <v>4</v>
      </c>
      <c r="G152" s="10" t="s">
        <v>898</v>
      </c>
      <c r="H152" s="7">
        <v>20</v>
      </c>
      <c r="I152" s="7">
        <v>50</v>
      </c>
      <c r="J152" s="7">
        <v>30</v>
      </c>
      <c r="K152" s="7" t="s">
        <v>16</v>
      </c>
      <c r="L152" s="7">
        <v>2</v>
      </c>
      <c r="M152" s="7">
        <v>10</v>
      </c>
      <c r="N152" s="6" t="s">
        <v>69</v>
      </c>
      <c r="O152" s="6" t="s">
        <v>303</v>
      </c>
      <c r="P152" s="11">
        <v>55</v>
      </c>
      <c r="Q152" s="12">
        <v>1.66</v>
      </c>
      <c r="R152" s="13"/>
      <c r="S152" s="21">
        <f t="shared" si="15"/>
        <v>71.625</v>
      </c>
      <c r="T152" s="7" t="str">
        <f t="shared" si="16"/>
        <v>Under 1.5</v>
      </c>
      <c r="U152" s="14"/>
      <c r="V152" s="14" t="str">
        <f t="shared" si="14"/>
        <v>Over 0.5</v>
      </c>
      <c r="W152" s="14" t="str">
        <f t="shared" si="17"/>
        <v>LOST</v>
      </c>
      <c r="X152" s="14"/>
      <c r="Y152" s="7" t="str">
        <f t="shared" si="18"/>
        <v>…</v>
      </c>
      <c r="Z152" s="7"/>
      <c r="AA152" s="35" t="str">
        <f t="shared" si="19"/>
        <v>…</v>
      </c>
      <c r="AB152" s="35" t="str">
        <f t="shared" si="20"/>
        <v>.</v>
      </c>
    </row>
    <row r="153" spans="2:28">
      <c r="C153" t="s">
        <v>496</v>
      </c>
      <c r="D153" s="34">
        <v>0.75</v>
      </c>
      <c r="E153" s="17" t="s">
        <v>850</v>
      </c>
      <c r="F153" s="7" t="s">
        <v>4</v>
      </c>
      <c r="G153" s="10" t="s">
        <v>851</v>
      </c>
      <c r="H153" s="7">
        <v>19</v>
      </c>
      <c r="I153" s="7">
        <v>33</v>
      </c>
      <c r="J153" s="7">
        <v>47</v>
      </c>
      <c r="K153" s="7">
        <v>2</v>
      </c>
      <c r="L153" s="7">
        <v>2</v>
      </c>
      <c r="M153" s="7">
        <v>28</v>
      </c>
      <c r="N153" s="6" t="s">
        <v>24</v>
      </c>
      <c r="O153" s="6" t="s">
        <v>33</v>
      </c>
      <c r="P153" s="11">
        <v>55</v>
      </c>
      <c r="Q153" s="12">
        <v>1.85</v>
      </c>
      <c r="R153" s="13"/>
      <c r="S153" s="21">
        <f t="shared" si="15"/>
        <v>36.3125</v>
      </c>
      <c r="T153" s="7" t="str">
        <f t="shared" si="16"/>
        <v>Over 0.5</v>
      </c>
      <c r="U153" s="14"/>
      <c r="V153" s="14" t="str">
        <f t="shared" si="14"/>
        <v>Under 1.5</v>
      </c>
      <c r="W153" s="14" t="str">
        <f t="shared" si="17"/>
        <v>LOST</v>
      </c>
      <c r="X153" s="14"/>
      <c r="Y153" s="7" t="str">
        <f t="shared" si="18"/>
        <v>…</v>
      </c>
      <c r="Z153" s="7"/>
      <c r="AA153" s="35" t="str">
        <f t="shared" si="19"/>
        <v>…</v>
      </c>
      <c r="AB153" s="35" t="str">
        <f t="shared" si="20"/>
        <v>.</v>
      </c>
    </row>
    <row r="154" spans="2:28">
      <c r="C154" t="s">
        <v>181</v>
      </c>
      <c r="D154" s="34">
        <v>0.79166666666666663</v>
      </c>
      <c r="E154" s="17" t="s">
        <v>182</v>
      </c>
      <c r="F154" s="7" t="s">
        <v>4</v>
      </c>
      <c r="G154" s="10" t="s">
        <v>1372</v>
      </c>
      <c r="H154" s="7">
        <v>18</v>
      </c>
      <c r="I154" s="7">
        <v>51</v>
      </c>
      <c r="J154" s="7">
        <v>31</v>
      </c>
      <c r="K154" s="7" t="s">
        <v>16</v>
      </c>
      <c r="L154" s="7">
        <v>2</v>
      </c>
      <c r="M154" s="7">
        <v>13</v>
      </c>
      <c r="N154" s="6" t="s">
        <v>120</v>
      </c>
      <c r="O154" s="6" t="s">
        <v>61</v>
      </c>
      <c r="P154" s="11">
        <v>29</v>
      </c>
      <c r="Q154" s="12">
        <v>1.67</v>
      </c>
      <c r="R154" s="13"/>
      <c r="S154" s="21">
        <f t="shared" si="15"/>
        <v>57.9375</v>
      </c>
      <c r="T154" s="7" t="str">
        <f t="shared" si="16"/>
        <v>Under 1.5</v>
      </c>
      <c r="U154" s="14"/>
      <c r="V154" s="14" t="str">
        <f t="shared" si="14"/>
        <v>Under 1.5</v>
      </c>
      <c r="W154" s="14" t="str">
        <f t="shared" si="17"/>
        <v>WON</v>
      </c>
      <c r="X154" s="14"/>
      <c r="Y154" s="7" t="str">
        <f t="shared" si="18"/>
        <v>…</v>
      </c>
      <c r="Z154" s="7"/>
      <c r="AA154" s="35" t="str">
        <f t="shared" si="19"/>
        <v>…</v>
      </c>
      <c r="AB154" s="35" t="str">
        <f t="shared" si="20"/>
        <v>.</v>
      </c>
    </row>
    <row r="155" spans="2:28">
      <c r="C155" t="s">
        <v>181</v>
      </c>
      <c r="D155" s="34">
        <v>0.79166666666666663</v>
      </c>
      <c r="E155" s="17" t="s">
        <v>1574</v>
      </c>
      <c r="F155" s="7" t="s">
        <v>4</v>
      </c>
      <c r="G155" s="10" t="s">
        <v>1403</v>
      </c>
      <c r="H155" s="7">
        <v>15</v>
      </c>
      <c r="I155" s="7">
        <v>35</v>
      </c>
      <c r="J155" s="7">
        <v>50</v>
      </c>
      <c r="K155" s="7">
        <v>2</v>
      </c>
      <c r="L155" s="7">
        <v>2</v>
      </c>
      <c r="M155" s="7">
        <v>35</v>
      </c>
      <c r="N155" s="6" t="s">
        <v>120</v>
      </c>
      <c r="O155" s="6" t="s">
        <v>61</v>
      </c>
      <c r="P155" s="11">
        <v>26</v>
      </c>
      <c r="Q155" s="12">
        <v>1.62</v>
      </c>
      <c r="R155" s="13"/>
      <c r="S155" s="21">
        <f t="shared" si="15"/>
        <v>24.375</v>
      </c>
      <c r="T155" s="7" t="str">
        <f t="shared" si="16"/>
        <v>Over 0.5</v>
      </c>
      <c r="U155" s="14"/>
      <c r="V155" s="14" t="str">
        <f t="shared" si="14"/>
        <v>Under 1.5</v>
      </c>
      <c r="W155" s="14" t="str">
        <f t="shared" si="17"/>
        <v>WON</v>
      </c>
      <c r="X155" s="14"/>
      <c r="Y155" s="7" t="str">
        <f t="shared" si="18"/>
        <v>…</v>
      </c>
      <c r="Z155" s="7"/>
      <c r="AA155" s="35" t="str">
        <f t="shared" si="19"/>
        <v>…</v>
      </c>
      <c r="AB155" s="35" t="str">
        <f t="shared" si="20"/>
        <v>.</v>
      </c>
    </row>
    <row r="156" spans="2:28">
      <c r="B156" t="s">
        <v>11</v>
      </c>
      <c r="C156" t="s">
        <v>964</v>
      </c>
      <c r="D156" s="34">
        <v>0.8125</v>
      </c>
      <c r="E156" s="17" t="s">
        <v>1575</v>
      </c>
      <c r="F156" s="7" t="s">
        <v>4</v>
      </c>
      <c r="G156" s="10" t="s">
        <v>1576</v>
      </c>
      <c r="H156" s="7">
        <v>27</v>
      </c>
      <c r="I156" s="7">
        <v>54</v>
      </c>
      <c r="J156" s="7">
        <v>18</v>
      </c>
      <c r="K156" s="7" t="s">
        <v>16</v>
      </c>
      <c r="L156" s="7">
        <v>1</v>
      </c>
      <c r="M156" s="7">
        <v>9</v>
      </c>
      <c r="N156" s="6" t="s">
        <v>33</v>
      </c>
      <c r="O156" s="6" t="s">
        <v>278</v>
      </c>
      <c r="P156" s="11">
        <v>77</v>
      </c>
      <c r="Q156" s="12">
        <v>1.47</v>
      </c>
      <c r="R156" s="13"/>
      <c r="S156" s="21">
        <f t="shared" si="15"/>
        <v>78.275000000000006</v>
      </c>
      <c r="T156" s="7" t="str">
        <f t="shared" si="16"/>
        <v>Under 1.5</v>
      </c>
      <c r="U156" s="14"/>
      <c r="V156" s="14" t="str">
        <f t="shared" si="14"/>
        <v>Over 0.5</v>
      </c>
      <c r="W156" s="14" t="str">
        <f t="shared" si="17"/>
        <v>LOST</v>
      </c>
      <c r="X156" s="14"/>
      <c r="Y156" s="7" t="str">
        <f t="shared" si="18"/>
        <v>Prime</v>
      </c>
      <c r="Z156" s="7"/>
      <c r="AA156" s="35" t="str">
        <f t="shared" si="19"/>
        <v>U25g</v>
      </c>
      <c r="AB156" s="35" t="str">
        <f t="shared" si="20"/>
        <v>.</v>
      </c>
    </row>
    <row r="157" spans="2:28">
      <c r="B157" t="s">
        <v>11</v>
      </c>
      <c r="C157" t="s">
        <v>97</v>
      </c>
      <c r="D157" s="34">
        <v>0.8125</v>
      </c>
      <c r="E157" s="17" t="s">
        <v>1216</v>
      </c>
      <c r="F157" s="7" t="s">
        <v>4</v>
      </c>
      <c r="G157" s="10" t="s">
        <v>98</v>
      </c>
      <c r="H157" s="7">
        <v>23</v>
      </c>
      <c r="I157" s="7">
        <v>54</v>
      </c>
      <c r="J157" s="7">
        <v>23</v>
      </c>
      <c r="K157" s="7" t="s">
        <v>16</v>
      </c>
      <c r="L157" s="7" t="s">
        <v>16</v>
      </c>
      <c r="M157" s="7">
        <v>0</v>
      </c>
      <c r="N157" s="6" t="s">
        <v>47</v>
      </c>
      <c r="O157" s="6" t="s">
        <v>75</v>
      </c>
      <c r="P157" s="11">
        <v>49</v>
      </c>
      <c r="Q157" s="12">
        <v>1.68</v>
      </c>
      <c r="R157" s="13"/>
      <c r="S157" s="21">
        <f t="shared" si="15"/>
        <v>76.875</v>
      </c>
      <c r="T157" s="7" t="str">
        <f t="shared" si="16"/>
        <v>Under 1.5</v>
      </c>
      <c r="U157" s="14"/>
      <c r="V157" s="14" t="str">
        <f t="shared" si="14"/>
        <v>Under 1.5</v>
      </c>
      <c r="W157" s="14" t="str">
        <f t="shared" si="17"/>
        <v>WON</v>
      </c>
      <c r="X157" s="14"/>
      <c r="Y157" s="7" t="str">
        <f t="shared" si="18"/>
        <v>…</v>
      </c>
      <c r="Z157" s="7"/>
      <c r="AA157" s="35" t="str">
        <f t="shared" si="19"/>
        <v>…</v>
      </c>
      <c r="AB157" s="35" t="str">
        <f t="shared" si="20"/>
        <v>.</v>
      </c>
    </row>
    <row r="158" spans="2:28">
      <c r="B158" t="s">
        <v>11</v>
      </c>
      <c r="C158" t="s">
        <v>97</v>
      </c>
      <c r="D158" s="34">
        <v>0.8125</v>
      </c>
      <c r="E158" s="17" t="s">
        <v>579</v>
      </c>
      <c r="F158" s="7" t="s">
        <v>4</v>
      </c>
      <c r="G158" s="10" t="s">
        <v>1205</v>
      </c>
      <c r="H158" s="7">
        <v>38</v>
      </c>
      <c r="I158" s="7">
        <v>54</v>
      </c>
      <c r="J158" s="7">
        <v>8</v>
      </c>
      <c r="K158" s="7" t="s">
        <v>16</v>
      </c>
      <c r="L158" s="7" t="s">
        <v>16</v>
      </c>
      <c r="M158" s="7">
        <v>30</v>
      </c>
      <c r="N158" s="6" t="s">
        <v>75</v>
      </c>
      <c r="O158" s="6" t="s">
        <v>17</v>
      </c>
      <c r="P158" s="11">
        <v>75</v>
      </c>
      <c r="Q158" s="12">
        <v>1.57</v>
      </c>
      <c r="R158" s="13"/>
      <c r="S158" s="21">
        <f t="shared" si="15"/>
        <v>76.875</v>
      </c>
      <c r="T158" s="7" t="str">
        <f t="shared" si="16"/>
        <v>Under 1.5</v>
      </c>
      <c r="U158" s="14"/>
      <c r="V158" s="14" t="str">
        <f t="shared" si="14"/>
        <v>Over 0.5</v>
      </c>
      <c r="W158" s="14" t="str">
        <f t="shared" si="17"/>
        <v>LOST</v>
      </c>
      <c r="X158" s="14"/>
      <c r="Y158" s="7" t="str">
        <f t="shared" si="18"/>
        <v>…</v>
      </c>
      <c r="Z158" s="7"/>
      <c r="AA158" s="35" t="str">
        <f t="shared" si="19"/>
        <v>U25g</v>
      </c>
      <c r="AB158" s="35" t="str">
        <f t="shared" si="20"/>
        <v>.</v>
      </c>
    </row>
    <row r="159" spans="2:28">
      <c r="B159" t="s">
        <v>11</v>
      </c>
      <c r="C159" t="s">
        <v>97</v>
      </c>
      <c r="D159" s="34">
        <v>0.8125</v>
      </c>
      <c r="E159" s="17" t="s">
        <v>1054</v>
      </c>
      <c r="F159" s="7" t="s">
        <v>4</v>
      </c>
      <c r="G159" s="10" t="s">
        <v>610</v>
      </c>
      <c r="H159" s="7">
        <v>21</v>
      </c>
      <c r="I159" s="7">
        <v>43</v>
      </c>
      <c r="J159" s="7">
        <v>36</v>
      </c>
      <c r="K159" s="7" t="s">
        <v>16</v>
      </c>
      <c r="L159" s="7">
        <v>2</v>
      </c>
      <c r="M159" s="7">
        <v>15</v>
      </c>
      <c r="N159" s="6" t="s">
        <v>75</v>
      </c>
      <c r="O159" s="6" t="s">
        <v>75</v>
      </c>
      <c r="P159" s="11">
        <v>31</v>
      </c>
      <c r="Q159" s="12">
        <v>1.64</v>
      </c>
      <c r="R159" s="13"/>
      <c r="S159" s="21">
        <f t="shared" si="15"/>
        <v>40</v>
      </c>
      <c r="T159" s="7" t="str">
        <f t="shared" si="16"/>
        <v>Over 0.5</v>
      </c>
      <c r="U159" s="14"/>
      <c r="V159" s="14" t="str">
        <f t="shared" si="14"/>
        <v>Over 0.5</v>
      </c>
      <c r="W159" s="14" t="str">
        <f t="shared" si="17"/>
        <v>WON</v>
      </c>
      <c r="X159" s="14"/>
      <c r="Y159" s="7" t="str">
        <f t="shared" si="18"/>
        <v>…</v>
      </c>
      <c r="Z159" s="7"/>
      <c r="AA159" s="35" t="str">
        <f t="shared" si="19"/>
        <v>…</v>
      </c>
      <c r="AB159" s="35" t="str">
        <f t="shared" si="20"/>
        <v>.</v>
      </c>
    </row>
    <row r="160" spans="2:28">
      <c r="B160" t="s">
        <v>11</v>
      </c>
      <c r="C160" t="s">
        <v>964</v>
      </c>
      <c r="D160" s="34">
        <v>0.83333333333333337</v>
      </c>
      <c r="E160" s="17" t="s">
        <v>1577</v>
      </c>
      <c r="F160" s="7" t="s">
        <v>4</v>
      </c>
      <c r="G160" s="10" t="s">
        <v>1138</v>
      </c>
      <c r="H160" s="7">
        <v>18</v>
      </c>
      <c r="I160" s="7">
        <v>54</v>
      </c>
      <c r="J160" s="7">
        <v>28</v>
      </c>
      <c r="K160" s="7" t="s">
        <v>16</v>
      </c>
      <c r="L160" s="7">
        <v>1</v>
      </c>
      <c r="M160" s="7">
        <v>10</v>
      </c>
      <c r="N160" s="6" t="s">
        <v>24</v>
      </c>
      <c r="O160" s="6" t="s">
        <v>24</v>
      </c>
      <c r="P160" s="11">
        <v>70</v>
      </c>
      <c r="Q160" s="12">
        <v>1.61</v>
      </c>
      <c r="R160" s="13"/>
      <c r="S160" s="21">
        <f t="shared" si="15"/>
        <v>75.875</v>
      </c>
      <c r="T160" s="7" t="str">
        <f t="shared" si="16"/>
        <v>Under 1.5</v>
      </c>
      <c r="U160" s="14"/>
      <c r="V160" s="14" t="str">
        <f t="shared" si="14"/>
        <v>Under 1.5</v>
      </c>
      <c r="W160" s="14" t="str">
        <f t="shared" si="17"/>
        <v>WON</v>
      </c>
      <c r="X160" s="14"/>
      <c r="Y160" s="7" t="str">
        <f t="shared" si="18"/>
        <v>Prime</v>
      </c>
      <c r="Z160" s="7"/>
      <c r="AA160" s="35" t="str">
        <f t="shared" si="19"/>
        <v>U25g</v>
      </c>
      <c r="AB160" s="35" t="str">
        <f t="shared" si="20"/>
        <v>WON</v>
      </c>
    </row>
    <row r="161" spans="2:28">
      <c r="C161" t="s">
        <v>1578</v>
      </c>
      <c r="D161" s="34">
        <v>0.83333333333333337</v>
      </c>
      <c r="E161" s="17" t="s">
        <v>1579</v>
      </c>
      <c r="F161" s="7" t="s">
        <v>4</v>
      </c>
      <c r="G161" s="10" t="s">
        <v>1580</v>
      </c>
      <c r="H161" s="7">
        <v>69</v>
      </c>
      <c r="I161" s="7">
        <v>16</v>
      </c>
      <c r="J161" s="7">
        <v>16</v>
      </c>
      <c r="K161" s="7">
        <v>1</v>
      </c>
      <c r="L161" s="7" t="s">
        <v>16</v>
      </c>
      <c r="M161" s="7">
        <v>53</v>
      </c>
      <c r="N161" s="6" t="s">
        <v>47</v>
      </c>
      <c r="O161" s="6" t="s">
        <v>33</v>
      </c>
      <c r="P161" s="11">
        <v>46</v>
      </c>
      <c r="Q161" s="12">
        <v>1.8</v>
      </c>
      <c r="R161" s="13"/>
      <c r="S161" s="21" t="e">
        <f t="shared" si="15"/>
        <v>#VALUE!</v>
      </c>
      <c r="T161" s="7" t="e">
        <f t="shared" si="16"/>
        <v>#VALUE!</v>
      </c>
      <c r="U161" s="14"/>
      <c r="V161" s="14" t="str">
        <f>IF(N161="1-0","Under 1.5",IF(N161="0-0","Under 1.5",IF(N161="0-1","Under 1.5","Over 0.5")))</f>
        <v>Under 1.5</v>
      </c>
      <c r="W161" s="14" t="e">
        <f t="shared" si="17"/>
        <v>#VALUE!</v>
      </c>
      <c r="X161" s="14"/>
      <c r="Y161" s="7" t="str">
        <f t="shared" si="18"/>
        <v>…</v>
      </c>
      <c r="Z161" s="7"/>
      <c r="AA161" s="35" t="str">
        <f t="shared" si="19"/>
        <v>…</v>
      </c>
      <c r="AB161" s="35" t="str">
        <f t="shared" si="20"/>
        <v>.</v>
      </c>
    </row>
    <row r="162" spans="2:28">
      <c r="C162" t="s">
        <v>1578</v>
      </c>
      <c r="D162" s="24" t="s">
        <v>877</v>
      </c>
      <c r="E162" s="17" t="s">
        <v>1581</v>
      </c>
      <c r="F162" s="7" t="s">
        <v>4</v>
      </c>
      <c r="G162" s="10" t="s">
        <v>1582</v>
      </c>
      <c r="H162" s="7">
        <v>10</v>
      </c>
      <c r="I162" s="7">
        <v>45</v>
      </c>
      <c r="J162" s="7">
        <v>45</v>
      </c>
      <c r="K162" s="7">
        <v>2</v>
      </c>
      <c r="L162" s="7" t="s">
        <v>16</v>
      </c>
      <c r="M162" s="7">
        <v>35</v>
      </c>
      <c r="N162" s="6" t="s">
        <v>75</v>
      </c>
      <c r="O162" s="6" t="s">
        <v>75</v>
      </c>
      <c r="P162" s="11">
        <v>59</v>
      </c>
      <c r="Q162" s="12">
        <v>1.93</v>
      </c>
      <c r="R162" s="13"/>
      <c r="S162" s="21" t="e">
        <f t="shared" si="15"/>
        <v>#VALUE!</v>
      </c>
      <c r="T162" s="7" t="e">
        <f t="shared" si="16"/>
        <v>#VALUE!</v>
      </c>
      <c r="U162" s="14"/>
      <c r="V162" s="14" t="str">
        <f>IF(N162="1-0","Under 1.5",IF(N162="0-0","Under 1.5",IF(N162="0-1","Under 1.5","Over 0.5")))</f>
        <v>Over 0.5</v>
      </c>
      <c r="W162" s="14" t="e">
        <f t="shared" si="17"/>
        <v>#VALUE!</v>
      </c>
      <c r="X162" s="14"/>
      <c r="Y162" s="7" t="str">
        <f t="shared" si="18"/>
        <v>…</v>
      </c>
      <c r="Z162" s="7"/>
      <c r="AA162" s="35" t="str">
        <f t="shared" si="19"/>
        <v>…</v>
      </c>
      <c r="AB162" s="35" t="str">
        <f t="shared" si="20"/>
        <v>.</v>
      </c>
    </row>
    <row r="163" spans="2:28">
      <c r="C163" t="s">
        <v>1578</v>
      </c>
      <c r="D163" s="24" t="s">
        <v>877</v>
      </c>
      <c r="E163" s="17" t="s">
        <v>1581</v>
      </c>
      <c r="F163" s="7" t="s">
        <v>4</v>
      </c>
      <c r="G163" s="10" t="s">
        <v>1582</v>
      </c>
      <c r="H163" s="7">
        <v>10</v>
      </c>
      <c r="I163" s="7">
        <v>45</v>
      </c>
      <c r="J163" s="7">
        <v>45</v>
      </c>
      <c r="K163" s="7">
        <v>2</v>
      </c>
      <c r="L163" s="7" t="s">
        <v>16</v>
      </c>
      <c r="M163" s="7">
        <v>35</v>
      </c>
      <c r="N163" s="6" t="s">
        <v>75</v>
      </c>
      <c r="O163" s="6" t="s">
        <v>75</v>
      </c>
      <c r="P163" s="11">
        <v>59</v>
      </c>
      <c r="Q163" s="12">
        <v>1.93</v>
      </c>
      <c r="R163" s="13"/>
      <c r="S163" s="21" t="e">
        <f t="shared" si="15"/>
        <v>#VALUE!</v>
      </c>
      <c r="T163" s="7" t="e">
        <f t="shared" si="16"/>
        <v>#VALUE!</v>
      </c>
      <c r="U163" s="14"/>
      <c r="V163" s="14" t="str">
        <f>IF(N163="1-0","Under 1.5",IF(N163="0-0","Under 1.5",IF(N163="0-1","Under 1.5","Over 0.5")))</f>
        <v>Over 0.5</v>
      </c>
      <c r="W163" s="14" t="e">
        <f t="shared" si="17"/>
        <v>#VALUE!</v>
      </c>
      <c r="X163" s="14"/>
      <c r="Y163" s="7" t="str">
        <f t="shared" si="18"/>
        <v>…</v>
      </c>
      <c r="Z163" s="7"/>
      <c r="AA163" s="35" t="str">
        <f t="shared" si="19"/>
        <v>…</v>
      </c>
      <c r="AB163" s="35" t="str">
        <f t="shared" si="20"/>
        <v>.</v>
      </c>
    </row>
    <row r="164" spans="2:28">
      <c r="B164" t="s">
        <v>11</v>
      </c>
      <c r="C164" t="s">
        <v>964</v>
      </c>
      <c r="D164" s="34">
        <v>0.91666666666666663</v>
      </c>
      <c r="E164" s="17" t="s">
        <v>1583</v>
      </c>
      <c r="F164" s="7" t="s">
        <v>4</v>
      </c>
      <c r="G164" s="10" t="s">
        <v>1584</v>
      </c>
      <c r="H164" s="7">
        <v>35</v>
      </c>
      <c r="I164" s="7">
        <v>53</v>
      </c>
      <c r="J164" s="7">
        <v>12</v>
      </c>
      <c r="K164" s="7" t="s">
        <v>16</v>
      </c>
      <c r="L164" s="7">
        <v>1</v>
      </c>
      <c r="M164" s="7">
        <v>23</v>
      </c>
      <c r="N164" s="6" t="s">
        <v>47</v>
      </c>
      <c r="O164" s="6" t="s">
        <v>47</v>
      </c>
      <c r="P164" s="11">
        <v>63</v>
      </c>
      <c r="Q164" s="12">
        <v>1.47</v>
      </c>
      <c r="R164" s="13"/>
      <c r="S164" s="21">
        <f t="shared" si="15"/>
        <v>69.162499999999994</v>
      </c>
      <c r="T164" s="7" t="str">
        <f t="shared" si="16"/>
        <v>Under 1.5</v>
      </c>
      <c r="U164" s="14"/>
      <c r="V164" s="14" t="str">
        <f t="shared" ref="V164:V202" si="21">IF(N164="1-0","Under 1.5",IF(N164="0-0","Under 1.5",IF(N164="0-1","Under 1.5","Over 0.5")))</f>
        <v>Under 1.5</v>
      </c>
      <c r="W164" s="14" t="str">
        <f t="shared" si="17"/>
        <v>WON</v>
      </c>
      <c r="X164" s="14"/>
      <c r="Y164" s="7" t="str">
        <f t="shared" si="18"/>
        <v>…</v>
      </c>
      <c r="Z164" s="7"/>
      <c r="AA164" s="35" t="str">
        <f t="shared" si="19"/>
        <v>U25g</v>
      </c>
      <c r="AB164" s="35" t="str">
        <f t="shared" si="20"/>
        <v>WON</v>
      </c>
    </row>
    <row r="165" spans="2:28">
      <c r="C165" t="s">
        <v>455</v>
      </c>
      <c r="D165" s="34">
        <v>0.91666666666666663</v>
      </c>
      <c r="E165" s="17" t="s">
        <v>1377</v>
      </c>
      <c r="F165" s="7" t="s">
        <v>4</v>
      </c>
      <c r="G165" s="10" t="s">
        <v>1585</v>
      </c>
      <c r="H165" s="7">
        <v>39</v>
      </c>
      <c r="I165" s="7">
        <v>48</v>
      </c>
      <c r="J165" s="7">
        <v>14</v>
      </c>
      <c r="K165" s="7" t="s">
        <v>16</v>
      </c>
      <c r="L165" s="7">
        <v>1</v>
      </c>
      <c r="M165" s="7">
        <v>25</v>
      </c>
      <c r="N165" s="6" t="s">
        <v>120</v>
      </c>
      <c r="O165" s="6" t="s">
        <v>69</v>
      </c>
      <c r="P165" s="11">
        <v>37</v>
      </c>
      <c r="Q165" s="12">
        <v>1.58</v>
      </c>
      <c r="R165" s="13"/>
      <c r="S165" s="21">
        <f t="shared" si="15"/>
        <v>40</v>
      </c>
      <c r="T165" s="7" t="str">
        <f t="shared" si="16"/>
        <v>Over 0.5</v>
      </c>
      <c r="U165" s="14"/>
      <c r="V165" s="14" t="str">
        <f t="shared" si="21"/>
        <v>Under 1.5</v>
      </c>
      <c r="W165" s="14" t="str">
        <f t="shared" si="17"/>
        <v>WON</v>
      </c>
      <c r="X165" s="14"/>
      <c r="Y165" s="7" t="str">
        <f t="shared" si="18"/>
        <v>…</v>
      </c>
      <c r="Z165" s="7"/>
      <c r="AA165" s="35" t="str">
        <f t="shared" si="19"/>
        <v>…</v>
      </c>
      <c r="AB165" s="35" t="str">
        <f t="shared" si="20"/>
        <v>.</v>
      </c>
    </row>
    <row r="166" spans="2:28">
      <c r="D166" s="34"/>
      <c r="E166" s="17"/>
      <c r="F166" s="7"/>
      <c r="G166" s="10"/>
      <c r="H166" s="7"/>
      <c r="I166" s="7"/>
      <c r="J166" s="7"/>
      <c r="K166" s="7"/>
      <c r="L166" s="7"/>
      <c r="M166" s="7"/>
      <c r="N166" s="6"/>
      <c r="O166" s="6"/>
      <c r="P166" s="11"/>
      <c r="Q166" s="12"/>
      <c r="R166" s="13"/>
      <c r="S166" s="21">
        <f t="shared" si="15"/>
        <v>55</v>
      </c>
      <c r="T166" s="7" t="str">
        <f t="shared" si="16"/>
        <v>Over 0.5</v>
      </c>
      <c r="U166" s="14"/>
      <c r="V166" s="14" t="str">
        <f t="shared" si="21"/>
        <v>Over 0.5</v>
      </c>
      <c r="W166" s="14" t="str">
        <f t="shared" si="17"/>
        <v>WON</v>
      </c>
      <c r="X166" s="14"/>
      <c r="Y166" s="7" t="str">
        <f t="shared" si="18"/>
        <v>…</v>
      </c>
      <c r="Z166" s="7"/>
      <c r="AA166" s="35" t="str">
        <f t="shared" si="19"/>
        <v>…</v>
      </c>
      <c r="AB166" s="35" t="str">
        <f t="shared" si="20"/>
        <v>.</v>
      </c>
    </row>
    <row r="167" spans="2:28">
      <c r="B167" s="16" t="s">
        <v>1631</v>
      </c>
      <c r="D167" s="34"/>
      <c r="E167" s="17"/>
      <c r="F167" s="7"/>
      <c r="G167" s="10"/>
      <c r="H167" s="7"/>
      <c r="I167" s="7"/>
      <c r="J167" s="7"/>
      <c r="K167" s="7"/>
      <c r="L167" s="7"/>
      <c r="M167" s="7"/>
      <c r="N167" s="6"/>
      <c r="O167" s="6"/>
      <c r="P167" s="11"/>
      <c r="Q167" s="12"/>
      <c r="R167" s="13"/>
      <c r="S167" s="21">
        <f t="shared" si="15"/>
        <v>55</v>
      </c>
      <c r="T167" s="7" t="str">
        <f t="shared" si="16"/>
        <v>Over 0.5</v>
      </c>
      <c r="U167" s="14"/>
      <c r="V167" s="14" t="str">
        <f t="shared" si="21"/>
        <v>Over 0.5</v>
      </c>
      <c r="W167" s="14" t="str">
        <f t="shared" si="17"/>
        <v>WON</v>
      </c>
      <c r="X167" s="14"/>
      <c r="Y167" s="7" t="str">
        <f t="shared" si="18"/>
        <v>…</v>
      </c>
      <c r="Z167" s="7"/>
      <c r="AA167" s="35" t="str">
        <f t="shared" si="19"/>
        <v>…</v>
      </c>
      <c r="AB167" s="35" t="str">
        <f t="shared" si="20"/>
        <v>.</v>
      </c>
    </row>
    <row r="168" spans="2:28">
      <c r="B168" t="s">
        <v>11</v>
      </c>
      <c r="C168" t="s">
        <v>959</v>
      </c>
      <c r="D168" s="34">
        <v>0.95833333333333337</v>
      </c>
      <c r="E168" s="17" t="s">
        <v>1586</v>
      </c>
      <c r="F168" s="7" t="s">
        <v>4</v>
      </c>
      <c r="G168" s="10" t="s">
        <v>1587</v>
      </c>
      <c r="H168" s="7">
        <v>23</v>
      </c>
      <c r="I168" s="7">
        <v>56</v>
      </c>
      <c r="J168" s="7">
        <v>21</v>
      </c>
      <c r="K168" s="7" t="s">
        <v>16</v>
      </c>
      <c r="L168" s="7">
        <v>1</v>
      </c>
      <c r="M168" s="7">
        <v>2</v>
      </c>
      <c r="N168" s="6" t="s">
        <v>61</v>
      </c>
      <c r="O168" s="6" t="s">
        <v>96</v>
      </c>
      <c r="P168" s="11">
        <v>40</v>
      </c>
      <c r="Q168" s="12">
        <v>1.61</v>
      </c>
      <c r="R168" s="13"/>
      <c r="S168" s="21">
        <f t="shared" si="15"/>
        <v>70.5</v>
      </c>
      <c r="T168" s="7" t="str">
        <f t="shared" si="16"/>
        <v>Under 1.5</v>
      </c>
      <c r="U168" s="14"/>
      <c r="V168" s="14" t="str">
        <f t="shared" si="21"/>
        <v>Over 0.5</v>
      </c>
      <c r="W168" s="14" t="str">
        <f t="shared" si="17"/>
        <v>LOST</v>
      </c>
      <c r="X168" s="14"/>
      <c r="Y168" s="7" t="str">
        <f t="shared" si="18"/>
        <v>Prime</v>
      </c>
      <c r="Z168" s="7"/>
      <c r="AA168" s="35" t="str">
        <f t="shared" si="19"/>
        <v>…</v>
      </c>
      <c r="AB168" s="35" t="str">
        <f t="shared" si="20"/>
        <v>.</v>
      </c>
    </row>
    <row r="169" spans="2:28">
      <c r="C169" t="s">
        <v>460</v>
      </c>
      <c r="D169" s="34">
        <v>0.95833333333333337</v>
      </c>
      <c r="E169" s="17" t="s">
        <v>968</v>
      </c>
      <c r="F169" s="7" t="s">
        <v>4</v>
      </c>
      <c r="G169" s="10" t="s">
        <v>1588</v>
      </c>
      <c r="H169" s="7">
        <v>29</v>
      </c>
      <c r="I169" s="7">
        <v>55</v>
      </c>
      <c r="J169" s="7">
        <v>16</v>
      </c>
      <c r="K169" s="7" t="s">
        <v>16</v>
      </c>
      <c r="L169" s="7">
        <v>1</v>
      </c>
      <c r="M169" s="7">
        <v>13</v>
      </c>
      <c r="N169" s="6" t="s">
        <v>47</v>
      </c>
      <c r="O169" s="6" t="s">
        <v>17</v>
      </c>
      <c r="P169" s="11">
        <v>27</v>
      </c>
      <c r="Q169" s="12">
        <v>1.64</v>
      </c>
      <c r="R169" s="13"/>
      <c r="S169" s="21">
        <f t="shared" si="15"/>
        <v>59.1875</v>
      </c>
      <c r="T169" s="7" t="str">
        <f t="shared" si="16"/>
        <v>Under 1.5</v>
      </c>
      <c r="U169" s="14"/>
      <c r="V169" s="14" t="str">
        <f t="shared" si="21"/>
        <v>Under 1.5</v>
      </c>
      <c r="W169" s="14" t="str">
        <f t="shared" si="17"/>
        <v>WON</v>
      </c>
      <c r="X169" s="14"/>
      <c r="Y169" s="7" t="str">
        <f t="shared" si="18"/>
        <v>…</v>
      </c>
      <c r="Z169" s="7"/>
      <c r="AA169" s="35" t="str">
        <f t="shared" si="19"/>
        <v>…</v>
      </c>
      <c r="AB169" s="35" t="str">
        <f t="shared" si="20"/>
        <v>.</v>
      </c>
    </row>
    <row r="170" spans="2:28">
      <c r="C170" t="s">
        <v>455</v>
      </c>
      <c r="D170" s="34">
        <v>2.0833333333333332E-2</v>
      </c>
      <c r="E170" s="17" t="s">
        <v>1589</v>
      </c>
      <c r="F170" s="7" t="s">
        <v>4</v>
      </c>
      <c r="G170" s="10" t="s">
        <v>1590</v>
      </c>
      <c r="H170" s="7">
        <v>48</v>
      </c>
      <c r="I170" s="7">
        <v>27</v>
      </c>
      <c r="J170" s="7">
        <v>25</v>
      </c>
      <c r="K170" s="7">
        <v>1</v>
      </c>
      <c r="L170" s="7">
        <v>1</v>
      </c>
      <c r="M170" s="7">
        <v>23</v>
      </c>
      <c r="N170" s="6" t="s">
        <v>47</v>
      </c>
      <c r="O170" s="6" t="s">
        <v>17</v>
      </c>
      <c r="P170" s="11">
        <v>35</v>
      </c>
      <c r="Q170" s="12">
        <v>1.5</v>
      </c>
      <c r="R170" s="13"/>
      <c r="S170" s="21">
        <f t="shared" si="15"/>
        <v>32.1875</v>
      </c>
      <c r="T170" s="7" t="str">
        <f t="shared" si="16"/>
        <v>Over 0.5</v>
      </c>
      <c r="U170" s="14"/>
      <c r="V170" s="14" t="str">
        <f t="shared" si="21"/>
        <v>Under 1.5</v>
      </c>
      <c r="W170" s="14" t="str">
        <f t="shared" si="17"/>
        <v>WON</v>
      </c>
      <c r="X170" s="14"/>
      <c r="Y170" s="7" t="str">
        <f t="shared" si="18"/>
        <v>…</v>
      </c>
      <c r="Z170" s="7"/>
      <c r="AA170" s="35" t="str">
        <f t="shared" si="19"/>
        <v>…</v>
      </c>
      <c r="AB170" s="35" t="str">
        <f t="shared" si="20"/>
        <v>.</v>
      </c>
    </row>
    <row r="171" spans="2:28">
      <c r="C171" t="s">
        <v>455</v>
      </c>
      <c r="D171" s="34">
        <v>2.0833333333333332E-2</v>
      </c>
      <c r="E171" s="17" t="s">
        <v>1591</v>
      </c>
      <c r="F171" s="7" t="s">
        <v>4</v>
      </c>
      <c r="G171" s="10" t="s">
        <v>1592</v>
      </c>
      <c r="H171" s="7">
        <v>48</v>
      </c>
      <c r="I171" s="7">
        <v>40</v>
      </c>
      <c r="J171" s="7">
        <v>13</v>
      </c>
      <c r="K171" s="7">
        <v>1</v>
      </c>
      <c r="L171" s="7">
        <v>1</v>
      </c>
      <c r="M171" s="7">
        <v>35</v>
      </c>
      <c r="N171" s="6" t="s">
        <v>61</v>
      </c>
      <c r="O171" s="6" t="s">
        <v>405</v>
      </c>
      <c r="P171" s="11">
        <v>42</v>
      </c>
      <c r="Q171" s="12">
        <v>1.8</v>
      </c>
      <c r="R171" s="13"/>
      <c r="S171" s="21">
        <f t="shared" si="15"/>
        <v>35.9375</v>
      </c>
      <c r="T171" s="7" t="str">
        <f t="shared" si="16"/>
        <v>Over 0.5</v>
      </c>
      <c r="U171" s="14"/>
      <c r="V171" s="14" t="str">
        <f t="shared" si="21"/>
        <v>Over 0.5</v>
      </c>
      <c r="W171" s="14" t="str">
        <f t="shared" si="17"/>
        <v>WON</v>
      </c>
      <c r="X171" s="14"/>
      <c r="Y171" s="7" t="str">
        <f t="shared" si="18"/>
        <v>…</v>
      </c>
      <c r="Z171" s="7"/>
      <c r="AA171" s="35" t="str">
        <f t="shared" si="19"/>
        <v>…</v>
      </c>
      <c r="AB171" s="35" t="str">
        <f t="shared" si="20"/>
        <v>.</v>
      </c>
    </row>
    <row r="172" spans="2:28">
      <c r="C172" t="s">
        <v>455</v>
      </c>
      <c r="D172" s="34">
        <v>4.1666666666666664E-2</v>
      </c>
      <c r="E172" s="17" t="s">
        <v>1406</v>
      </c>
      <c r="F172" s="7" t="s">
        <v>4</v>
      </c>
      <c r="G172" s="10" t="s">
        <v>1593</v>
      </c>
      <c r="H172" s="7">
        <v>29</v>
      </c>
      <c r="I172" s="7">
        <v>25</v>
      </c>
      <c r="J172" s="7">
        <v>46</v>
      </c>
      <c r="K172" s="7">
        <v>2</v>
      </c>
      <c r="L172" s="7" t="s">
        <v>16</v>
      </c>
      <c r="M172" s="7">
        <v>17</v>
      </c>
      <c r="N172" s="6" t="s">
        <v>47</v>
      </c>
      <c r="O172" s="6" t="s">
        <v>33</v>
      </c>
      <c r="P172" s="11">
        <v>40</v>
      </c>
      <c r="Q172" s="12">
        <v>1.6</v>
      </c>
      <c r="R172" s="13"/>
      <c r="S172" s="21" t="e">
        <f t="shared" si="15"/>
        <v>#VALUE!</v>
      </c>
      <c r="T172" s="7" t="e">
        <f t="shared" si="16"/>
        <v>#VALUE!</v>
      </c>
      <c r="U172" s="14"/>
      <c r="V172" s="14" t="str">
        <f t="shared" si="21"/>
        <v>Under 1.5</v>
      </c>
      <c r="W172" s="14" t="e">
        <f t="shared" si="17"/>
        <v>#VALUE!</v>
      </c>
      <c r="X172" s="14"/>
      <c r="Y172" s="7" t="str">
        <f t="shared" si="18"/>
        <v>…</v>
      </c>
      <c r="Z172" s="7"/>
      <c r="AA172" s="35" t="str">
        <f t="shared" si="19"/>
        <v>…</v>
      </c>
      <c r="AB172" s="35" t="str">
        <f t="shared" si="20"/>
        <v>.</v>
      </c>
    </row>
    <row r="173" spans="2:28">
      <c r="C173" t="s">
        <v>455</v>
      </c>
      <c r="D173" s="34">
        <v>6.25E-2</v>
      </c>
      <c r="E173" s="17" t="s">
        <v>1594</v>
      </c>
      <c r="F173" s="7" t="s">
        <v>4</v>
      </c>
      <c r="G173" s="10" t="s">
        <v>1352</v>
      </c>
      <c r="H173" s="7">
        <v>25</v>
      </c>
      <c r="I173" s="7">
        <v>49</v>
      </c>
      <c r="J173" s="7">
        <v>26</v>
      </c>
      <c r="K173" s="7" t="s">
        <v>16</v>
      </c>
      <c r="L173" s="7">
        <v>1</v>
      </c>
      <c r="M173" s="7">
        <v>1</v>
      </c>
      <c r="N173" s="6" t="s">
        <v>47</v>
      </c>
      <c r="O173" s="6" t="s">
        <v>33</v>
      </c>
      <c r="P173" s="11">
        <v>39</v>
      </c>
      <c r="Q173" s="12">
        <v>1.6</v>
      </c>
      <c r="R173" s="13"/>
      <c r="S173" s="21">
        <f t="shared" si="15"/>
        <v>54</v>
      </c>
      <c r="T173" s="7" t="str">
        <f t="shared" si="16"/>
        <v>Over 0.5</v>
      </c>
      <c r="U173" s="14"/>
      <c r="V173" s="14" t="str">
        <f t="shared" si="21"/>
        <v>Under 1.5</v>
      </c>
      <c r="W173" s="14" t="str">
        <f t="shared" si="17"/>
        <v>WON</v>
      </c>
      <c r="X173" s="14"/>
      <c r="Y173" s="7" t="str">
        <f t="shared" si="18"/>
        <v>…</v>
      </c>
      <c r="Z173" s="7"/>
      <c r="AA173" s="35" t="str">
        <f t="shared" si="19"/>
        <v>…</v>
      </c>
      <c r="AB173" s="35" t="str">
        <f t="shared" si="20"/>
        <v>.</v>
      </c>
    </row>
    <row r="174" spans="2:28">
      <c r="C174" t="s">
        <v>1595</v>
      </c>
      <c r="D174" s="34">
        <v>0.25</v>
      </c>
      <c r="E174" s="17" t="s">
        <v>1596</v>
      </c>
      <c r="F174" s="7" t="s">
        <v>4</v>
      </c>
      <c r="G174" s="10" t="s">
        <v>1597</v>
      </c>
      <c r="H174" s="7">
        <v>41</v>
      </c>
      <c r="I174" s="7">
        <v>43</v>
      </c>
      <c r="J174" s="7">
        <v>16</v>
      </c>
      <c r="K174" s="7" t="s">
        <v>16</v>
      </c>
      <c r="L174" s="7">
        <v>1</v>
      </c>
      <c r="M174" s="7">
        <v>25</v>
      </c>
      <c r="N174" s="6" t="s">
        <v>47</v>
      </c>
      <c r="O174" s="6" t="s">
        <v>75</v>
      </c>
      <c r="P174" s="11">
        <v>41</v>
      </c>
      <c r="Q174" s="12">
        <v>1.8</v>
      </c>
      <c r="R174" s="13"/>
      <c r="S174" s="21">
        <f t="shared" si="15"/>
        <v>40</v>
      </c>
      <c r="T174" s="7" t="str">
        <f t="shared" si="16"/>
        <v>Over 0.5</v>
      </c>
      <c r="U174" s="14"/>
      <c r="V174" s="14" t="str">
        <f t="shared" si="21"/>
        <v>Under 1.5</v>
      </c>
      <c r="W174" s="14" t="str">
        <f t="shared" si="17"/>
        <v>WON</v>
      </c>
      <c r="X174" s="14"/>
      <c r="Y174" s="7" t="str">
        <f t="shared" si="18"/>
        <v>…</v>
      </c>
      <c r="Z174" s="7"/>
      <c r="AA174" s="35" t="str">
        <f t="shared" si="19"/>
        <v>…</v>
      </c>
      <c r="AB174" s="35" t="str">
        <f t="shared" si="20"/>
        <v>.</v>
      </c>
    </row>
    <row r="175" spans="2:28">
      <c r="C175" t="s">
        <v>409</v>
      </c>
      <c r="D175" s="34">
        <v>0.48958333333333331</v>
      </c>
      <c r="E175" s="17" t="s">
        <v>787</v>
      </c>
      <c r="F175" s="7" t="s">
        <v>4</v>
      </c>
      <c r="G175" s="10" t="s">
        <v>587</v>
      </c>
      <c r="H175" s="7">
        <v>51</v>
      </c>
      <c r="I175" s="7">
        <v>24</v>
      </c>
      <c r="J175" s="7">
        <v>25</v>
      </c>
      <c r="K175" s="7">
        <v>1</v>
      </c>
      <c r="L175" s="7">
        <v>1</v>
      </c>
      <c r="M175" s="7">
        <v>26</v>
      </c>
      <c r="N175" s="6" t="s">
        <v>17</v>
      </c>
      <c r="O175" s="6" t="s">
        <v>301</v>
      </c>
      <c r="P175" s="11">
        <v>47</v>
      </c>
      <c r="Q175" s="12">
        <v>1.91</v>
      </c>
      <c r="R175" s="13"/>
      <c r="S175" s="21">
        <f t="shared" si="15"/>
        <v>32.1875</v>
      </c>
      <c r="T175" s="7" t="str">
        <f t="shared" si="16"/>
        <v>Over 0.5</v>
      </c>
      <c r="U175" s="14"/>
      <c r="V175" s="14" t="str">
        <f t="shared" si="21"/>
        <v>Over 0.5</v>
      </c>
      <c r="W175" s="14" t="str">
        <f t="shared" si="17"/>
        <v>WON</v>
      </c>
      <c r="X175" s="14"/>
      <c r="Y175" s="7" t="str">
        <f t="shared" si="18"/>
        <v>…</v>
      </c>
      <c r="Z175" s="7"/>
      <c r="AA175" s="35" t="str">
        <f t="shared" si="19"/>
        <v>…</v>
      </c>
      <c r="AB175" s="35" t="str">
        <f t="shared" si="20"/>
        <v>.</v>
      </c>
    </row>
    <row r="176" spans="2:28">
      <c r="C176" t="s">
        <v>409</v>
      </c>
      <c r="D176" s="34">
        <v>0.48958333333333331</v>
      </c>
      <c r="E176" s="17" t="s">
        <v>1598</v>
      </c>
      <c r="F176" s="7" t="s">
        <v>4</v>
      </c>
      <c r="G176" s="10" t="s">
        <v>789</v>
      </c>
      <c r="H176" s="7">
        <v>50</v>
      </c>
      <c r="I176" s="7">
        <v>28</v>
      </c>
      <c r="J176" s="7">
        <v>21</v>
      </c>
      <c r="K176" s="7">
        <v>1</v>
      </c>
      <c r="L176" s="7">
        <v>1</v>
      </c>
      <c r="M176" s="7">
        <v>29</v>
      </c>
      <c r="N176" s="6" t="s">
        <v>24</v>
      </c>
      <c r="O176" s="6" t="s">
        <v>69</v>
      </c>
      <c r="P176" s="11">
        <v>53</v>
      </c>
      <c r="Q176" s="12">
        <v>1.75</v>
      </c>
      <c r="R176" s="13"/>
      <c r="S176" s="21">
        <f t="shared" si="15"/>
        <v>44.037500000000001</v>
      </c>
      <c r="T176" s="7" t="str">
        <f t="shared" si="16"/>
        <v>Over 0.5</v>
      </c>
      <c r="U176" s="14"/>
      <c r="V176" s="14" t="str">
        <f t="shared" si="21"/>
        <v>Under 1.5</v>
      </c>
      <c r="W176" s="14" t="str">
        <f t="shared" si="17"/>
        <v>LOST</v>
      </c>
      <c r="X176" s="14"/>
      <c r="Y176" s="7" t="str">
        <f t="shared" si="18"/>
        <v>…</v>
      </c>
      <c r="Z176" s="7"/>
      <c r="AA176" s="35" t="str">
        <f t="shared" si="19"/>
        <v>…</v>
      </c>
      <c r="AB176" s="35" t="str">
        <f t="shared" si="20"/>
        <v>.</v>
      </c>
    </row>
    <row r="177" spans="2:28">
      <c r="C177" t="s">
        <v>409</v>
      </c>
      <c r="D177" s="34">
        <v>0.48958333333333331</v>
      </c>
      <c r="E177" s="17" t="s">
        <v>589</v>
      </c>
      <c r="F177" s="7" t="s">
        <v>4</v>
      </c>
      <c r="G177" s="10" t="s">
        <v>591</v>
      </c>
      <c r="H177" s="7">
        <v>48</v>
      </c>
      <c r="I177" s="7">
        <v>28</v>
      </c>
      <c r="J177" s="7">
        <v>24</v>
      </c>
      <c r="K177" s="7">
        <v>1</v>
      </c>
      <c r="L177" s="7">
        <v>1</v>
      </c>
      <c r="M177" s="7">
        <v>24</v>
      </c>
      <c r="N177" s="6" t="s">
        <v>75</v>
      </c>
      <c r="O177" s="6" t="s">
        <v>1040</v>
      </c>
      <c r="P177" s="11">
        <v>32</v>
      </c>
      <c r="Q177" s="12">
        <v>1.97</v>
      </c>
      <c r="R177" s="13"/>
      <c r="S177" s="21">
        <f t="shared" si="15"/>
        <v>32.5</v>
      </c>
      <c r="T177" s="7" t="str">
        <f t="shared" si="16"/>
        <v>Over 0.5</v>
      </c>
      <c r="U177" s="14"/>
      <c r="V177" s="14" t="str">
        <f t="shared" si="21"/>
        <v>Over 0.5</v>
      </c>
      <c r="W177" s="14" t="str">
        <f t="shared" si="17"/>
        <v>WON</v>
      </c>
      <c r="X177" s="14"/>
      <c r="Y177" s="7" t="str">
        <f t="shared" si="18"/>
        <v>…</v>
      </c>
      <c r="Z177" s="7"/>
      <c r="AA177" s="35" t="str">
        <f t="shared" si="19"/>
        <v>…</v>
      </c>
      <c r="AB177" s="35" t="str">
        <f t="shared" si="20"/>
        <v>.</v>
      </c>
    </row>
    <row r="178" spans="2:28">
      <c r="C178" t="s">
        <v>1468</v>
      </c>
      <c r="D178" s="34">
        <v>0.5</v>
      </c>
      <c r="E178" s="17" t="s">
        <v>1472</v>
      </c>
      <c r="F178" s="7" t="s">
        <v>4</v>
      </c>
      <c r="G178" s="10" t="s">
        <v>1599</v>
      </c>
      <c r="H178" s="7">
        <v>54</v>
      </c>
      <c r="I178" s="7">
        <v>32</v>
      </c>
      <c r="J178" s="7">
        <v>14</v>
      </c>
      <c r="K178" s="7">
        <v>1</v>
      </c>
      <c r="L178" s="7">
        <v>1</v>
      </c>
      <c r="M178" s="7">
        <v>40</v>
      </c>
      <c r="N178" s="6" t="s">
        <v>24</v>
      </c>
      <c r="O178" s="6" t="s">
        <v>47</v>
      </c>
      <c r="P178" s="11">
        <v>27</v>
      </c>
      <c r="Q178" s="12">
        <v>1.6</v>
      </c>
      <c r="R178" s="13"/>
      <c r="S178" s="21">
        <f t="shared" si="15"/>
        <v>35.625</v>
      </c>
      <c r="T178" s="7" t="str">
        <f t="shared" si="16"/>
        <v>Over 0.5</v>
      </c>
      <c r="U178" s="14"/>
      <c r="V178" s="14" t="str">
        <f t="shared" si="21"/>
        <v>Under 1.5</v>
      </c>
      <c r="W178" s="14" t="str">
        <f t="shared" si="17"/>
        <v>LOST</v>
      </c>
      <c r="X178" s="14"/>
      <c r="Y178" s="7" t="str">
        <f t="shared" si="18"/>
        <v>…</v>
      </c>
      <c r="Z178" s="7"/>
      <c r="AA178" s="35" t="str">
        <f t="shared" si="19"/>
        <v>…</v>
      </c>
      <c r="AB178" s="35" t="str">
        <f t="shared" si="20"/>
        <v>.</v>
      </c>
    </row>
    <row r="179" spans="2:28">
      <c r="C179" t="s">
        <v>1473</v>
      </c>
      <c r="D179" s="34">
        <v>0.54166666666666663</v>
      </c>
      <c r="E179" s="17" t="s">
        <v>1600</v>
      </c>
      <c r="F179" s="7" t="s">
        <v>4</v>
      </c>
      <c r="G179" s="10" t="s">
        <v>1601</v>
      </c>
      <c r="H179" s="7">
        <v>56</v>
      </c>
      <c r="I179" s="7">
        <v>21</v>
      </c>
      <c r="J179" s="7">
        <v>23</v>
      </c>
      <c r="K179" s="7">
        <v>1</v>
      </c>
      <c r="L179" s="7">
        <v>1</v>
      </c>
      <c r="M179" s="7">
        <v>33</v>
      </c>
      <c r="N179" s="6" t="s">
        <v>278</v>
      </c>
      <c r="O179" s="6" t="s">
        <v>1076</v>
      </c>
      <c r="P179" s="11">
        <v>40</v>
      </c>
      <c r="Q179" s="12">
        <v>1.44</v>
      </c>
      <c r="R179" s="13"/>
      <c r="S179" s="21">
        <f t="shared" si="15"/>
        <v>32.8125</v>
      </c>
      <c r="T179" s="7" t="str">
        <f t="shared" si="16"/>
        <v>Over 0.5</v>
      </c>
      <c r="U179" s="14"/>
      <c r="V179" s="14" t="str">
        <f t="shared" si="21"/>
        <v>Over 0.5</v>
      </c>
      <c r="W179" s="14" t="str">
        <f t="shared" si="17"/>
        <v>WON</v>
      </c>
      <c r="X179" s="14"/>
      <c r="Y179" s="7" t="str">
        <f t="shared" si="18"/>
        <v>…</v>
      </c>
      <c r="Z179" s="7"/>
      <c r="AA179" s="35" t="str">
        <f t="shared" si="19"/>
        <v>…</v>
      </c>
      <c r="AB179" s="35" t="str">
        <f t="shared" si="20"/>
        <v>.</v>
      </c>
    </row>
    <row r="180" spans="2:28">
      <c r="C180" t="s">
        <v>1473</v>
      </c>
      <c r="D180" s="34">
        <v>0.54166666666666663</v>
      </c>
      <c r="E180" s="17" t="s">
        <v>1602</v>
      </c>
      <c r="F180" s="7" t="s">
        <v>4</v>
      </c>
      <c r="G180" s="10" t="s">
        <v>1519</v>
      </c>
      <c r="H180" s="7">
        <v>48</v>
      </c>
      <c r="I180" s="7">
        <v>26</v>
      </c>
      <c r="J180" s="7">
        <v>26</v>
      </c>
      <c r="K180" s="7">
        <v>1</v>
      </c>
      <c r="L180" s="7">
        <v>1</v>
      </c>
      <c r="M180" s="7">
        <v>22</v>
      </c>
      <c r="N180" s="6" t="s">
        <v>297</v>
      </c>
      <c r="O180" s="6" t="s">
        <v>1239</v>
      </c>
      <c r="P180" s="11">
        <v>22</v>
      </c>
      <c r="Q180" s="12">
        <v>1.45</v>
      </c>
      <c r="R180" s="13"/>
      <c r="S180" s="21">
        <f t="shared" si="15"/>
        <v>31.875</v>
      </c>
      <c r="T180" s="7" t="str">
        <f t="shared" si="16"/>
        <v>Over 0.5</v>
      </c>
      <c r="U180" s="14"/>
      <c r="V180" s="14" t="str">
        <f t="shared" si="21"/>
        <v>Over 0.5</v>
      </c>
      <c r="W180" s="14" t="str">
        <f t="shared" si="17"/>
        <v>WON</v>
      </c>
      <c r="X180" s="14"/>
      <c r="Y180" s="7" t="str">
        <f t="shared" si="18"/>
        <v>…</v>
      </c>
      <c r="Z180" s="7"/>
      <c r="AA180" s="35" t="str">
        <f t="shared" si="19"/>
        <v>…</v>
      </c>
      <c r="AB180" s="35" t="str">
        <f t="shared" si="20"/>
        <v>.</v>
      </c>
    </row>
    <row r="181" spans="2:28">
      <c r="C181" t="s">
        <v>1479</v>
      </c>
      <c r="D181" s="34">
        <v>0.5625</v>
      </c>
      <c r="E181" s="17" t="s">
        <v>1530</v>
      </c>
      <c r="F181" s="7" t="s">
        <v>4</v>
      </c>
      <c r="G181" s="10" t="s">
        <v>1529</v>
      </c>
      <c r="H181" s="7">
        <v>47</v>
      </c>
      <c r="I181" s="7">
        <v>48</v>
      </c>
      <c r="J181" s="7">
        <v>6</v>
      </c>
      <c r="K181" s="7" t="s">
        <v>16</v>
      </c>
      <c r="L181" s="7">
        <v>1</v>
      </c>
      <c r="M181" s="7">
        <v>41</v>
      </c>
      <c r="N181" s="6" t="s">
        <v>33</v>
      </c>
      <c r="O181" s="6" t="s">
        <v>297</v>
      </c>
      <c r="P181" s="11">
        <v>31</v>
      </c>
      <c r="Q181" s="12">
        <v>1.44</v>
      </c>
      <c r="R181" s="13"/>
      <c r="S181" s="21">
        <f t="shared" si="15"/>
        <v>40</v>
      </c>
      <c r="T181" s="7" t="str">
        <f t="shared" si="16"/>
        <v>Over 0.5</v>
      </c>
      <c r="U181" s="14"/>
      <c r="V181" s="14" t="str">
        <f t="shared" si="21"/>
        <v>Over 0.5</v>
      </c>
      <c r="W181" s="14" t="str">
        <f t="shared" si="17"/>
        <v>WON</v>
      </c>
      <c r="X181" s="14"/>
      <c r="Y181" s="7" t="str">
        <f t="shared" si="18"/>
        <v>…</v>
      </c>
      <c r="Z181" s="7"/>
      <c r="AA181" s="35" t="str">
        <f t="shared" si="19"/>
        <v>…</v>
      </c>
      <c r="AB181" s="35" t="str">
        <f t="shared" si="20"/>
        <v>.</v>
      </c>
    </row>
    <row r="182" spans="2:28">
      <c r="C182" t="s">
        <v>1479</v>
      </c>
      <c r="D182" s="34">
        <v>0.5625</v>
      </c>
      <c r="E182" s="17" t="s">
        <v>1603</v>
      </c>
      <c r="F182" s="7" t="s">
        <v>4</v>
      </c>
      <c r="G182" s="10" t="s">
        <v>1481</v>
      </c>
      <c r="H182" s="7">
        <v>50</v>
      </c>
      <c r="I182" s="7">
        <v>40</v>
      </c>
      <c r="J182" s="7">
        <v>10</v>
      </c>
      <c r="K182" s="7">
        <v>1</v>
      </c>
      <c r="L182" s="7">
        <v>1</v>
      </c>
      <c r="M182" s="7">
        <v>40</v>
      </c>
      <c r="N182" s="6" t="s">
        <v>17</v>
      </c>
      <c r="O182" s="6" t="s">
        <v>304</v>
      </c>
      <c r="P182" s="11">
        <v>47</v>
      </c>
      <c r="Q182" s="12">
        <v>1.44</v>
      </c>
      <c r="R182" s="13"/>
      <c r="S182" s="21">
        <f t="shared" si="15"/>
        <v>36.875</v>
      </c>
      <c r="T182" s="7" t="str">
        <f t="shared" si="16"/>
        <v>Over 0.5</v>
      </c>
      <c r="U182" s="14"/>
      <c r="V182" s="14" t="str">
        <f t="shared" si="21"/>
        <v>Over 0.5</v>
      </c>
      <c r="W182" s="14" t="str">
        <f t="shared" si="17"/>
        <v>WON</v>
      </c>
      <c r="X182" s="14"/>
      <c r="Y182" s="7" t="str">
        <f t="shared" si="18"/>
        <v>…</v>
      </c>
      <c r="Z182" s="7"/>
      <c r="AA182" s="35" t="str">
        <f t="shared" si="19"/>
        <v>…</v>
      </c>
      <c r="AB182" s="35" t="str">
        <f t="shared" si="20"/>
        <v>.</v>
      </c>
    </row>
    <row r="183" spans="2:28">
      <c r="C183" t="s">
        <v>1479</v>
      </c>
      <c r="D183" s="34">
        <v>0.5625</v>
      </c>
      <c r="E183" s="17" t="s">
        <v>1530</v>
      </c>
      <c r="F183" s="7" t="s">
        <v>4</v>
      </c>
      <c r="G183" s="10" t="s">
        <v>1529</v>
      </c>
      <c r="H183" s="7">
        <v>47</v>
      </c>
      <c r="I183" s="7">
        <v>48</v>
      </c>
      <c r="J183" s="7">
        <v>6</v>
      </c>
      <c r="K183" s="7" t="s">
        <v>16</v>
      </c>
      <c r="L183" s="7">
        <v>1</v>
      </c>
      <c r="M183" s="7">
        <v>41</v>
      </c>
      <c r="N183" s="6" t="s">
        <v>33</v>
      </c>
      <c r="O183" s="6" t="s">
        <v>297</v>
      </c>
      <c r="P183" s="11">
        <v>31</v>
      </c>
      <c r="Q183" s="12">
        <v>1.44</v>
      </c>
      <c r="R183" s="13"/>
      <c r="S183" s="21">
        <f t="shared" si="15"/>
        <v>40</v>
      </c>
      <c r="T183" s="7" t="str">
        <f t="shared" si="16"/>
        <v>Over 0.5</v>
      </c>
      <c r="U183" s="14"/>
      <c r="V183" s="14" t="str">
        <f t="shared" si="21"/>
        <v>Over 0.5</v>
      </c>
      <c r="W183" s="14" t="str">
        <f t="shared" si="17"/>
        <v>WON</v>
      </c>
      <c r="X183" s="14"/>
      <c r="Y183" s="7" t="str">
        <f t="shared" si="18"/>
        <v>…</v>
      </c>
      <c r="Z183" s="7"/>
      <c r="AA183" s="35" t="str">
        <f t="shared" si="19"/>
        <v>…</v>
      </c>
      <c r="AB183" s="35" t="str">
        <f t="shared" si="20"/>
        <v>.</v>
      </c>
    </row>
    <row r="184" spans="2:28">
      <c r="B184" t="s">
        <v>11</v>
      </c>
      <c r="C184" t="s">
        <v>363</v>
      </c>
      <c r="D184" s="34">
        <v>0.58333333333333337</v>
      </c>
      <c r="E184" s="17" t="s">
        <v>1117</v>
      </c>
      <c r="F184" s="7" t="s">
        <v>4</v>
      </c>
      <c r="G184" s="10" t="s">
        <v>904</v>
      </c>
      <c r="H184" s="7">
        <v>19</v>
      </c>
      <c r="I184" s="7">
        <v>60</v>
      </c>
      <c r="J184" s="7">
        <v>22</v>
      </c>
      <c r="K184" s="7" t="s">
        <v>16</v>
      </c>
      <c r="L184" s="7" t="s">
        <v>16</v>
      </c>
      <c r="M184" s="7">
        <v>3</v>
      </c>
      <c r="N184" s="6" t="s">
        <v>24</v>
      </c>
      <c r="O184" s="6" t="s">
        <v>47</v>
      </c>
      <c r="P184" s="11">
        <v>62</v>
      </c>
      <c r="Q184" s="12">
        <v>1.5</v>
      </c>
      <c r="R184" s="13"/>
      <c r="S184" s="21">
        <f t="shared" si="15"/>
        <v>88.15</v>
      </c>
      <c r="T184" s="7" t="str">
        <f t="shared" si="16"/>
        <v>Under 1.5</v>
      </c>
      <c r="U184" s="14"/>
      <c r="V184" s="14" t="str">
        <f t="shared" si="21"/>
        <v>Under 1.5</v>
      </c>
      <c r="W184" s="14" t="str">
        <f t="shared" si="17"/>
        <v>WON</v>
      </c>
      <c r="X184" s="14"/>
      <c r="Y184" s="7" t="str">
        <f t="shared" si="18"/>
        <v>Prime</v>
      </c>
      <c r="Z184" s="7"/>
      <c r="AA184" s="35" t="str">
        <f t="shared" si="19"/>
        <v>U25g</v>
      </c>
      <c r="AB184" s="35" t="str">
        <f t="shared" si="20"/>
        <v>WON</v>
      </c>
    </row>
    <row r="185" spans="2:28">
      <c r="C185" t="s">
        <v>227</v>
      </c>
      <c r="D185" s="34">
        <v>0.58333333333333337</v>
      </c>
      <c r="E185" s="17" t="s">
        <v>1604</v>
      </c>
      <c r="F185" s="7" t="s">
        <v>4</v>
      </c>
      <c r="G185" s="10" t="s">
        <v>228</v>
      </c>
      <c r="H185" s="7">
        <v>25</v>
      </c>
      <c r="I185" s="7">
        <v>45</v>
      </c>
      <c r="J185" s="7">
        <v>29</v>
      </c>
      <c r="K185" s="7" t="s">
        <v>16</v>
      </c>
      <c r="L185" s="7">
        <v>1</v>
      </c>
      <c r="M185" s="7">
        <v>4</v>
      </c>
      <c r="N185" s="6" t="s">
        <v>17</v>
      </c>
      <c r="O185" s="6" t="s">
        <v>389</v>
      </c>
      <c r="P185" s="11">
        <v>41</v>
      </c>
      <c r="Q185" s="12">
        <v>1.57</v>
      </c>
      <c r="R185" s="13"/>
      <c r="S185" s="21">
        <f t="shared" si="15"/>
        <v>51</v>
      </c>
      <c r="T185" s="7" t="str">
        <f t="shared" si="16"/>
        <v>Over 0.5</v>
      </c>
      <c r="U185" s="14"/>
      <c r="V185" s="14" t="str">
        <f t="shared" si="21"/>
        <v>Over 0.5</v>
      </c>
      <c r="W185" s="14" t="str">
        <f t="shared" si="17"/>
        <v>WON</v>
      </c>
      <c r="X185" s="14"/>
      <c r="Y185" s="7" t="str">
        <f t="shared" si="18"/>
        <v>…</v>
      </c>
      <c r="Z185" s="7"/>
      <c r="AA185" s="35" t="str">
        <f t="shared" si="19"/>
        <v>…</v>
      </c>
      <c r="AB185" s="35" t="str">
        <f t="shared" si="20"/>
        <v>.</v>
      </c>
    </row>
    <row r="186" spans="2:28">
      <c r="B186" t="s">
        <v>11</v>
      </c>
      <c r="C186" t="s">
        <v>206</v>
      </c>
      <c r="D186" s="34">
        <v>0.60416666666666663</v>
      </c>
      <c r="E186" s="17" t="s">
        <v>1605</v>
      </c>
      <c r="F186" s="7" t="s">
        <v>4</v>
      </c>
      <c r="G186" s="10" t="s">
        <v>1606</v>
      </c>
      <c r="H186" s="7">
        <v>35</v>
      </c>
      <c r="I186" s="7">
        <v>53</v>
      </c>
      <c r="J186" s="7">
        <v>12</v>
      </c>
      <c r="K186" s="7" t="s">
        <v>16</v>
      </c>
      <c r="L186" s="7">
        <v>1</v>
      </c>
      <c r="M186" s="7">
        <v>23</v>
      </c>
      <c r="N186" s="6" t="s">
        <v>47</v>
      </c>
      <c r="O186" s="6" t="s">
        <v>298</v>
      </c>
      <c r="P186" s="11">
        <v>44</v>
      </c>
      <c r="Q186" s="12">
        <v>1.55</v>
      </c>
      <c r="R186" s="13"/>
      <c r="S186" s="21">
        <f t="shared" si="15"/>
        <v>56.5625</v>
      </c>
      <c r="T186" s="7" t="str">
        <f t="shared" si="16"/>
        <v>Under 1.5</v>
      </c>
      <c r="U186" s="14"/>
      <c r="V186" s="14" t="str">
        <f t="shared" si="21"/>
        <v>Under 1.5</v>
      </c>
      <c r="W186" s="14" t="str">
        <f t="shared" si="17"/>
        <v>WON</v>
      </c>
      <c r="X186" s="14"/>
      <c r="Y186" s="7" t="str">
        <f t="shared" si="18"/>
        <v>…</v>
      </c>
      <c r="Z186" s="7"/>
      <c r="AA186" s="35" t="str">
        <f t="shared" si="19"/>
        <v>…</v>
      </c>
      <c r="AB186" s="35" t="str">
        <f t="shared" si="20"/>
        <v>.</v>
      </c>
    </row>
    <row r="187" spans="2:28">
      <c r="C187" t="s">
        <v>1332</v>
      </c>
      <c r="D187" s="34">
        <v>0.625</v>
      </c>
      <c r="E187" s="17" t="s">
        <v>1499</v>
      </c>
      <c r="F187" s="7" t="s">
        <v>4</v>
      </c>
      <c r="G187" s="10" t="s">
        <v>1333</v>
      </c>
      <c r="H187" s="7">
        <v>16</v>
      </c>
      <c r="I187" s="7">
        <v>48</v>
      </c>
      <c r="J187" s="7">
        <v>36</v>
      </c>
      <c r="K187" s="7" t="s">
        <v>16</v>
      </c>
      <c r="L187" s="7">
        <v>2</v>
      </c>
      <c r="M187" s="7">
        <v>20</v>
      </c>
      <c r="N187" s="6" t="s">
        <v>61</v>
      </c>
      <c r="O187" s="6" t="s">
        <v>632</v>
      </c>
      <c r="P187" s="11">
        <v>77</v>
      </c>
      <c r="Q187" s="12">
        <v>1.4</v>
      </c>
      <c r="R187" s="13"/>
      <c r="S187" s="21">
        <f t="shared" si="15"/>
        <v>55.4</v>
      </c>
      <c r="T187" s="7" t="str">
        <f t="shared" si="16"/>
        <v>Over 0.5</v>
      </c>
      <c r="U187" s="14"/>
      <c r="V187" s="14" t="str">
        <f t="shared" si="21"/>
        <v>Over 0.5</v>
      </c>
      <c r="W187" s="14" t="str">
        <f t="shared" si="17"/>
        <v>WON</v>
      </c>
      <c r="X187" s="14"/>
      <c r="Y187" s="7" t="str">
        <f t="shared" si="18"/>
        <v>…</v>
      </c>
      <c r="Z187" s="7"/>
      <c r="AA187" s="35" t="str">
        <f t="shared" si="19"/>
        <v>…</v>
      </c>
      <c r="AB187" s="35" t="str">
        <f t="shared" si="20"/>
        <v>.</v>
      </c>
    </row>
    <row r="188" spans="2:28">
      <c r="C188" t="s">
        <v>1495</v>
      </c>
      <c r="D188" s="34">
        <v>0.625</v>
      </c>
      <c r="E188" s="17" t="s">
        <v>684</v>
      </c>
      <c r="F188" s="7" t="s">
        <v>4</v>
      </c>
      <c r="G188" s="10" t="s">
        <v>1607</v>
      </c>
      <c r="H188" s="7">
        <v>9</v>
      </c>
      <c r="I188" s="7">
        <v>47</v>
      </c>
      <c r="J188" s="7">
        <v>44</v>
      </c>
      <c r="K188" s="7" t="s">
        <v>16</v>
      </c>
      <c r="L188" s="7">
        <v>1</v>
      </c>
      <c r="M188" s="7">
        <v>35</v>
      </c>
      <c r="N188" s="6" t="s">
        <v>120</v>
      </c>
      <c r="O188" s="6" t="s">
        <v>389</v>
      </c>
      <c r="P188" s="11">
        <v>47</v>
      </c>
      <c r="Q188" s="12">
        <v>1.64</v>
      </c>
      <c r="R188" s="13"/>
      <c r="S188" s="21">
        <f t="shared" si="15"/>
        <v>40</v>
      </c>
      <c r="T188" s="7" t="str">
        <f t="shared" si="16"/>
        <v>Over 0.5</v>
      </c>
      <c r="U188" s="14"/>
      <c r="V188" s="14" t="str">
        <f t="shared" si="21"/>
        <v>Under 1.5</v>
      </c>
      <c r="W188" s="14" t="str">
        <f t="shared" si="17"/>
        <v>WON</v>
      </c>
      <c r="X188" s="14"/>
      <c r="Y188" s="7" t="str">
        <f t="shared" si="18"/>
        <v>…</v>
      </c>
      <c r="Z188" s="7"/>
      <c r="AA188" s="35" t="str">
        <f t="shared" si="19"/>
        <v>…</v>
      </c>
      <c r="AB188" s="35" t="str">
        <f t="shared" si="20"/>
        <v>.</v>
      </c>
    </row>
    <row r="189" spans="2:28">
      <c r="C189" t="s">
        <v>1495</v>
      </c>
      <c r="D189" s="34">
        <v>0.625</v>
      </c>
      <c r="E189" s="17" t="s">
        <v>684</v>
      </c>
      <c r="F189" s="7" t="s">
        <v>4</v>
      </c>
      <c r="G189" s="10" t="s">
        <v>1607</v>
      </c>
      <c r="H189" s="7">
        <v>9</v>
      </c>
      <c r="I189" s="7">
        <v>47</v>
      </c>
      <c r="J189" s="7">
        <v>44</v>
      </c>
      <c r="K189" s="7" t="s">
        <v>16</v>
      </c>
      <c r="L189" s="7">
        <v>1</v>
      </c>
      <c r="M189" s="7">
        <v>35</v>
      </c>
      <c r="N189" s="6" t="s">
        <v>120</v>
      </c>
      <c r="O189" s="6" t="s">
        <v>389</v>
      </c>
      <c r="P189" s="11">
        <v>47</v>
      </c>
      <c r="Q189" s="12">
        <v>1.64</v>
      </c>
      <c r="R189" s="13"/>
      <c r="S189" s="21">
        <f t="shared" si="15"/>
        <v>40</v>
      </c>
      <c r="T189" s="7" t="str">
        <f t="shared" si="16"/>
        <v>Over 0.5</v>
      </c>
      <c r="U189" s="14"/>
      <c r="V189" s="14" t="str">
        <f t="shared" si="21"/>
        <v>Under 1.5</v>
      </c>
      <c r="W189" s="14" t="str">
        <f t="shared" si="17"/>
        <v>WON</v>
      </c>
      <c r="X189" s="14"/>
      <c r="Y189" s="7" t="str">
        <f t="shared" si="18"/>
        <v>…</v>
      </c>
      <c r="Z189" s="7"/>
      <c r="AA189" s="35" t="str">
        <f t="shared" si="19"/>
        <v>…</v>
      </c>
      <c r="AB189" s="35" t="str">
        <f t="shared" si="20"/>
        <v>.</v>
      </c>
    </row>
    <row r="190" spans="2:28">
      <c r="B190" t="s">
        <v>11</v>
      </c>
      <c r="C190" t="s">
        <v>363</v>
      </c>
      <c r="D190" s="24" t="s">
        <v>115</v>
      </c>
      <c r="E190" s="17" t="s">
        <v>1066</v>
      </c>
      <c r="F190" s="7" t="s">
        <v>4</v>
      </c>
      <c r="G190" s="10" t="s">
        <v>375</v>
      </c>
      <c r="H190" s="7">
        <v>14</v>
      </c>
      <c r="I190" s="7">
        <v>54</v>
      </c>
      <c r="J190" s="7">
        <v>33</v>
      </c>
      <c r="K190" s="7" t="s">
        <v>16</v>
      </c>
      <c r="L190" s="7" t="s">
        <v>16</v>
      </c>
      <c r="M190" s="7">
        <v>19</v>
      </c>
      <c r="N190" s="6" t="s">
        <v>75</v>
      </c>
      <c r="O190" s="6" t="s">
        <v>75</v>
      </c>
      <c r="P190" s="11">
        <v>54</v>
      </c>
      <c r="Q190" s="12">
        <v>1.5</v>
      </c>
      <c r="R190" s="13"/>
      <c r="S190" s="21">
        <f t="shared" si="15"/>
        <v>72.674999999999997</v>
      </c>
      <c r="T190" s="7" t="str">
        <f t="shared" si="16"/>
        <v>Under 1.5</v>
      </c>
      <c r="U190" s="14"/>
      <c r="V190" s="14" t="str">
        <f t="shared" si="21"/>
        <v>Over 0.5</v>
      </c>
      <c r="W190" s="14" t="str">
        <f t="shared" si="17"/>
        <v>LOST</v>
      </c>
      <c r="X190" s="14"/>
      <c r="Y190" s="7" t="str">
        <f t="shared" si="18"/>
        <v>…</v>
      </c>
      <c r="Z190" s="7"/>
      <c r="AA190" s="35" t="str">
        <f t="shared" si="19"/>
        <v>…</v>
      </c>
      <c r="AB190" s="35" t="str">
        <f t="shared" si="20"/>
        <v>.</v>
      </c>
    </row>
    <row r="191" spans="2:28">
      <c r="C191" t="s">
        <v>1495</v>
      </c>
      <c r="D191" s="24" t="s">
        <v>115</v>
      </c>
      <c r="E191" s="17" t="s">
        <v>1608</v>
      </c>
      <c r="F191" s="7" t="s">
        <v>4</v>
      </c>
      <c r="G191" s="10" t="s">
        <v>495</v>
      </c>
      <c r="H191" s="7">
        <v>41</v>
      </c>
      <c r="I191" s="7">
        <v>51</v>
      </c>
      <c r="J191" s="7">
        <v>8</v>
      </c>
      <c r="K191" s="7" t="s">
        <v>16</v>
      </c>
      <c r="L191" s="7">
        <v>1</v>
      </c>
      <c r="M191" s="7">
        <v>33</v>
      </c>
      <c r="N191" s="6" t="s">
        <v>61</v>
      </c>
      <c r="O191" s="6" t="s">
        <v>299</v>
      </c>
      <c r="P191" s="11">
        <v>40</v>
      </c>
      <c r="Q191" s="12">
        <v>1.44</v>
      </c>
      <c r="R191" s="13"/>
      <c r="S191" s="21">
        <f t="shared" si="15"/>
        <v>55.9375</v>
      </c>
      <c r="T191" s="7" t="str">
        <f t="shared" si="16"/>
        <v>Over 0.5</v>
      </c>
      <c r="U191" s="14"/>
      <c r="V191" s="14" t="str">
        <f t="shared" si="21"/>
        <v>Over 0.5</v>
      </c>
      <c r="W191" s="14" t="str">
        <f t="shared" si="17"/>
        <v>WON</v>
      </c>
      <c r="X191" s="14"/>
      <c r="Y191" s="7" t="str">
        <f t="shared" si="18"/>
        <v>…</v>
      </c>
      <c r="Z191" s="7"/>
      <c r="AA191" s="35" t="str">
        <f t="shared" si="19"/>
        <v>…</v>
      </c>
      <c r="AB191" s="35" t="str">
        <f t="shared" si="20"/>
        <v>.</v>
      </c>
    </row>
    <row r="192" spans="2:28">
      <c r="C192" t="s">
        <v>66</v>
      </c>
      <c r="D192" s="34">
        <v>0.6875</v>
      </c>
      <c r="E192" s="17" t="s">
        <v>1452</v>
      </c>
      <c r="F192" s="7" t="s">
        <v>4</v>
      </c>
      <c r="G192" s="10" t="s">
        <v>1609</v>
      </c>
      <c r="H192" s="7">
        <v>48</v>
      </c>
      <c r="I192" s="7">
        <v>28</v>
      </c>
      <c r="J192" s="7">
        <v>24</v>
      </c>
      <c r="K192" s="7">
        <v>1</v>
      </c>
      <c r="L192" s="7">
        <v>1</v>
      </c>
      <c r="M192" s="7">
        <v>24</v>
      </c>
      <c r="N192" s="6" t="s">
        <v>24</v>
      </c>
      <c r="O192" s="6" t="s">
        <v>69</v>
      </c>
      <c r="P192" s="11">
        <v>21</v>
      </c>
      <c r="Q192" s="12">
        <v>1.85</v>
      </c>
      <c r="R192" s="13"/>
      <c r="S192" s="21">
        <f t="shared" si="15"/>
        <v>32.5</v>
      </c>
      <c r="T192" s="7" t="str">
        <f t="shared" si="16"/>
        <v>Over 0.5</v>
      </c>
      <c r="U192" s="14"/>
      <c r="V192" s="14" t="str">
        <f t="shared" si="21"/>
        <v>Under 1.5</v>
      </c>
      <c r="W192" s="14" t="str">
        <f t="shared" si="17"/>
        <v>LOST</v>
      </c>
      <c r="X192" s="14"/>
      <c r="Y192" s="7" t="str">
        <f t="shared" si="18"/>
        <v>…</v>
      </c>
      <c r="Z192" s="7"/>
      <c r="AA192" s="35" t="str">
        <f t="shared" si="19"/>
        <v>…</v>
      </c>
      <c r="AB192" s="35" t="str">
        <f t="shared" si="20"/>
        <v>.</v>
      </c>
    </row>
    <row r="193" spans="2:28">
      <c r="C193" t="s">
        <v>1306</v>
      </c>
      <c r="D193" s="34">
        <v>0.70833333333333337</v>
      </c>
      <c r="E193" s="17" t="s">
        <v>1610</v>
      </c>
      <c r="F193" s="7" t="s">
        <v>4</v>
      </c>
      <c r="G193" s="10" t="s">
        <v>1440</v>
      </c>
      <c r="H193" s="7">
        <v>42</v>
      </c>
      <c r="I193" s="7">
        <v>46</v>
      </c>
      <c r="J193" s="7">
        <v>13</v>
      </c>
      <c r="K193" s="7" t="s">
        <v>16</v>
      </c>
      <c r="L193" s="7" t="s">
        <v>16</v>
      </c>
      <c r="M193" s="7">
        <v>29</v>
      </c>
      <c r="N193" s="6" t="s">
        <v>75</v>
      </c>
      <c r="O193" s="6" t="s">
        <v>300</v>
      </c>
      <c r="P193" s="11">
        <v>59</v>
      </c>
      <c r="Q193" s="12">
        <v>1.65</v>
      </c>
      <c r="R193" s="13"/>
      <c r="S193" s="21">
        <f t="shared" si="15"/>
        <v>56.8</v>
      </c>
      <c r="T193" s="7" t="str">
        <f t="shared" si="16"/>
        <v>Under 1.5</v>
      </c>
      <c r="U193" s="14"/>
      <c r="V193" s="14" t="str">
        <f t="shared" si="21"/>
        <v>Over 0.5</v>
      </c>
      <c r="W193" s="14" t="str">
        <f t="shared" si="17"/>
        <v>LOST</v>
      </c>
      <c r="X193" s="14"/>
      <c r="Y193" s="7" t="str">
        <f t="shared" si="18"/>
        <v>…</v>
      </c>
      <c r="Z193" s="7"/>
      <c r="AA193" s="35" t="str">
        <f t="shared" si="19"/>
        <v>…</v>
      </c>
      <c r="AB193" s="35" t="str">
        <f t="shared" si="20"/>
        <v>.</v>
      </c>
    </row>
    <row r="194" spans="2:28">
      <c r="C194" t="s">
        <v>227</v>
      </c>
      <c r="D194" s="34">
        <v>0.70833333333333337</v>
      </c>
      <c r="E194" s="17" t="s">
        <v>1611</v>
      </c>
      <c r="F194" s="7" t="s">
        <v>4</v>
      </c>
      <c r="G194" s="10" t="s">
        <v>1612</v>
      </c>
      <c r="H194" s="7">
        <v>31</v>
      </c>
      <c r="I194" s="7">
        <v>46</v>
      </c>
      <c r="J194" s="7">
        <v>23</v>
      </c>
      <c r="K194" s="7" t="s">
        <v>16</v>
      </c>
      <c r="L194" s="7">
        <v>2</v>
      </c>
      <c r="M194" s="7">
        <v>8</v>
      </c>
      <c r="N194" s="6" t="s">
        <v>47</v>
      </c>
      <c r="O194" s="6" t="s">
        <v>47</v>
      </c>
      <c r="P194" s="11">
        <v>50</v>
      </c>
      <c r="Q194" s="12">
        <v>1.6</v>
      </c>
      <c r="R194" s="13"/>
      <c r="S194" s="21">
        <f t="shared" si="15"/>
        <v>57</v>
      </c>
      <c r="T194" s="7" t="str">
        <f t="shared" si="16"/>
        <v>Under 1.5</v>
      </c>
      <c r="U194" s="14"/>
      <c r="V194" s="14" t="str">
        <f t="shared" si="21"/>
        <v>Under 1.5</v>
      </c>
      <c r="W194" s="14" t="str">
        <f t="shared" si="17"/>
        <v>WON</v>
      </c>
      <c r="X194" s="14"/>
      <c r="Y194" s="7" t="str">
        <f t="shared" si="18"/>
        <v>…</v>
      </c>
      <c r="Z194" s="7"/>
      <c r="AA194" s="35" t="str">
        <f t="shared" si="19"/>
        <v>…</v>
      </c>
      <c r="AB194" s="35" t="str">
        <f t="shared" si="20"/>
        <v>.</v>
      </c>
    </row>
    <row r="195" spans="2:28">
      <c r="C195" t="s">
        <v>1473</v>
      </c>
      <c r="D195" s="34">
        <v>0.70833333333333337</v>
      </c>
      <c r="E195" s="17" t="s">
        <v>1492</v>
      </c>
      <c r="F195" s="7" t="s">
        <v>4</v>
      </c>
      <c r="G195" s="10" t="s">
        <v>1613</v>
      </c>
      <c r="H195" s="7">
        <v>17</v>
      </c>
      <c r="I195" s="7">
        <v>46</v>
      </c>
      <c r="J195" s="7">
        <v>38</v>
      </c>
      <c r="K195" s="7" t="s">
        <v>16</v>
      </c>
      <c r="L195" s="7">
        <v>2</v>
      </c>
      <c r="M195" s="7">
        <v>21</v>
      </c>
      <c r="N195" s="6" t="s">
        <v>120</v>
      </c>
      <c r="O195" s="6" t="s">
        <v>298</v>
      </c>
      <c r="P195" s="11">
        <v>45</v>
      </c>
      <c r="Q195" s="12">
        <v>1.45</v>
      </c>
      <c r="R195" s="13"/>
      <c r="S195" s="21">
        <f t="shared" ref="S195:S258" si="22">40+(IF(I195&lt;50,0,I195/3.2)+(IF(J195&gt;K195,-J195/3.2,0)+(IF(L195&gt;K195,-L195/3.2,0)+(IF(L195="X",5,IF(L195="2",2,0)))+(IF(M195&gt;15,0,15-M195))+(IF(P195&lt;50,0,P195/5)))))</f>
        <v>40</v>
      </c>
      <c r="T195" s="7" t="str">
        <f t="shared" ref="T195:T258" si="23">IF(S195&lt;56,"Over 0.5","Under 1.5")</f>
        <v>Over 0.5</v>
      </c>
      <c r="U195" s="14"/>
      <c r="V195" s="14" t="str">
        <f t="shared" si="21"/>
        <v>Under 1.5</v>
      </c>
      <c r="W195" s="14" t="str">
        <f t="shared" ref="W195:W258" si="24">IF(N195="?",N195,IF(T195=V195,"WON",IF(N195="0-1","WON",IF(N195="1-0","WON","LOST"))))</f>
        <v>WON</v>
      </c>
      <c r="X195" s="14"/>
      <c r="Y195" s="7" t="str">
        <f t="shared" ref="Y195:Y258" si="25">IF(AND(B195="OK",I195&gt;52,M195&lt;11,Q195&lt;1.66),"Prime","…")</f>
        <v>…</v>
      </c>
      <c r="Z195" s="7"/>
      <c r="AA195" s="35" t="str">
        <f t="shared" si="19"/>
        <v>…</v>
      </c>
      <c r="AB195" s="35" t="str">
        <f t="shared" si="20"/>
        <v>.</v>
      </c>
    </row>
    <row r="196" spans="2:28">
      <c r="C196" t="s">
        <v>1473</v>
      </c>
      <c r="D196" s="34">
        <v>0.70833333333333337</v>
      </c>
      <c r="E196" s="17" t="s">
        <v>1520</v>
      </c>
      <c r="F196" s="7" t="s">
        <v>4</v>
      </c>
      <c r="G196" s="10" t="s">
        <v>1491</v>
      </c>
      <c r="H196" s="7">
        <v>27</v>
      </c>
      <c r="I196" s="7">
        <v>26</v>
      </c>
      <c r="J196" s="7">
        <v>47</v>
      </c>
      <c r="K196" s="7">
        <v>2</v>
      </c>
      <c r="L196" s="7">
        <v>1</v>
      </c>
      <c r="M196" s="7">
        <v>20</v>
      </c>
      <c r="N196" s="6" t="s">
        <v>24</v>
      </c>
      <c r="O196" s="6" t="s">
        <v>96</v>
      </c>
      <c r="P196" s="11">
        <v>42</v>
      </c>
      <c r="Q196" s="12">
        <v>1.44</v>
      </c>
      <c r="R196" s="13"/>
      <c r="S196" s="21">
        <f t="shared" si="22"/>
        <v>25.3125</v>
      </c>
      <c r="T196" s="7" t="str">
        <f t="shared" si="23"/>
        <v>Over 0.5</v>
      </c>
      <c r="U196" s="14"/>
      <c r="V196" s="14" t="str">
        <f t="shared" si="21"/>
        <v>Under 1.5</v>
      </c>
      <c r="W196" s="14" t="str">
        <f t="shared" si="24"/>
        <v>LOST</v>
      </c>
      <c r="X196" s="14"/>
      <c r="Y196" s="7" t="str">
        <f t="shared" si="25"/>
        <v>…</v>
      </c>
      <c r="Z196" s="7"/>
      <c r="AA196" s="35" t="str">
        <f t="shared" ref="AA196:AA259" si="26">IF(AND(I196&gt;49,P196&gt;54,B196="OK"),"U25g","…")</f>
        <v>…</v>
      </c>
      <c r="AB196" s="35" t="str">
        <f t="shared" ref="AB196:AB259" si="27">IF(AND(AA196="U25g",(OR(O196="0-0",O196="0-1",O196="1-0",O196="1-1",O196="2-0",O196="0-2"))),"WON",".")</f>
        <v>.</v>
      </c>
    </row>
    <row r="197" spans="2:28">
      <c r="B197" t="s">
        <v>11</v>
      </c>
      <c r="C197" t="s">
        <v>508</v>
      </c>
      <c r="D197" s="34">
        <v>0.72916666666666663</v>
      </c>
      <c r="E197" s="17" t="s">
        <v>511</v>
      </c>
      <c r="F197" s="7" t="s">
        <v>4</v>
      </c>
      <c r="G197" s="10" t="s">
        <v>1047</v>
      </c>
      <c r="H197" s="7">
        <v>23</v>
      </c>
      <c r="I197" s="7">
        <v>52</v>
      </c>
      <c r="J197" s="7">
        <v>24</v>
      </c>
      <c r="K197" s="7" t="s">
        <v>16</v>
      </c>
      <c r="L197" s="7" t="s">
        <v>16</v>
      </c>
      <c r="M197" s="7">
        <v>1</v>
      </c>
      <c r="N197" s="6" t="s">
        <v>24</v>
      </c>
      <c r="O197" s="6" t="s">
        <v>298</v>
      </c>
      <c r="P197" s="11">
        <v>52</v>
      </c>
      <c r="Q197" s="12">
        <v>1.63</v>
      </c>
      <c r="R197" s="13"/>
      <c r="S197" s="21">
        <f t="shared" si="22"/>
        <v>85.65</v>
      </c>
      <c r="T197" s="7" t="str">
        <f t="shared" si="23"/>
        <v>Under 1.5</v>
      </c>
      <c r="U197" s="14"/>
      <c r="V197" s="14" t="str">
        <f t="shared" si="21"/>
        <v>Under 1.5</v>
      </c>
      <c r="W197" s="14" t="str">
        <f t="shared" si="24"/>
        <v>WON</v>
      </c>
      <c r="X197" s="14"/>
      <c r="Y197" s="7" t="str">
        <f t="shared" si="25"/>
        <v>…</v>
      </c>
      <c r="Z197" s="7"/>
      <c r="AA197" s="35" t="str">
        <f t="shared" si="26"/>
        <v>…</v>
      </c>
      <c r="AB197" s="35" t="str">
        <f t="shared" si="27"/>
        <v>.</v>
      </c>
    </row>
    <row r="198" spans="2:28">
      <c r="B198" t="s">
        <v>11</v>
      </c>
      <c r="C198" t="s">
        <v>964</v>
      </c>
      <c r="D198" s="34">
        <v>0.8125</v>
      </c>
      <c r="E198" s="17" t="s">
        <v>1614</v>
      </c>
      <c r="F198" s="7" t="s">
        <v>4</v>
      </c>
      <c r="G198" s="10" t="s">
        <v>1615</v>
      </c>
      <c r="H198" s="7">
        <v>24</v>
      </c>
      <c r="I198" s="7">
        <v>58</v>
      </c>
      <c r="J198" s="7">
        <v>18</v>
      </c>
      <c r="K198" s="7" t="s">
        <v>16</v>
      </c>
      <c r="L198" s="7" t="s">
        <v>16</v>
      </c>
      <c r="M198" s="7">
        <v>6</v>
      </c>
      <c r="N198" s="6" t="s">
        <v>120</v>
      </c>
      <c r="O198" s="6" t="s">
        <v>305</v>
      </c>
      <c r="P198" s="11">
        <v>47</v>
      </c>
      <c r="Q198" s="12">
        <v>1.5</v>
      </c>
      <c r="R198" s="13"/>
      <c r="S198" s="21">
        <f t="shared" si="22"/>
        <v>72.125</v>
      </c>
      <c r="T198" s="7" t="str">
        <f t="shared" si="23"/>
        <v>Under 1.5</v>
      </c>
      <c r="U198" s="14"/>
      <c r="V198" s="14" t="str">
        <f t="shared" si="21"/>
        <v>Under 1.5</v>
      </c>
      <c r="W198" s="14" t="str">
        <f t="shared" si="24"/>
        <v>WON</v>
      </c>
      <c r="X198" s="14"/>
      <c r="Y198" s="7" t="str">
        <f t="shared" si="25"/>
        <v>Prime</v>
      </c>
      <c r="Z198" s="7"/>
      <c r="AA198" s="35" t="str">
        <f t="shared" si="26"/>
        <v>…</v>
      </c>
      <c r="AB198" s="35" t="str">
        <f t="shared" si="27"/>
        <v>.</v>
      </c>
    </row>
    <row r="199" spans="2:28">
      <c r="B199" t="s">
        <v>11</v>
      </c>
      <c r="C199" t="s">
        <v>231</v>
      </c>
      <c r="D199" s="34">
        <v>0.8125</v>
      </c>
      <c r="E199" s="17" t="s">
        <v>272</v>
      </c>
      <c r="F199" s="7" t="s">
        <v>4</v>
      </c>
      <c r="G199" s="10" t="s">
        <v>232</v>
      </c>
      <c r="H199" s="7">
        <v>23</v>
      </c>
      <c r="I199" s="7">
        <v>49</v>
      </c>
      <c r="J199" s="7">
        <v>27</v>
      </c>
      <c r="K199" s="7" t="s">
        <v>16</v>
      </c>
      <c r="L199" s="7" t="s">
        <v>16</v>
      </c>
      <c r="M199" s="7">
        <v>4</v>
      </c>
      <c r="N199" s="6" t="s">
        <v>47</v>
      </c>
      <c r="O199" s="6" t="s">
        <v>33</v>
      </c>
      <c r="P199" s="11">
        <v>73</v>
      </c>
      <c r="Q199" s="12">
        <v>1.61</v>
      </c>
      <c r="R199" s="13"/>
      <c r="S199" s="21">
        <f t="shared" si="22"/>
        <v>70.599999999999994</v>
      </c>
      <c r="T199" s="7" t="str">
        <f t="shared" si="23"/>
        <v>Under 1.5</v>
      </c>
      <c r="U199" s="14"/>
      <c r="V199" s="14" t="str">
        <f t="shared" si="21"/>
        <v>Under 1.5</v>
      </c>
      <c r="W199" s="14" t="str">
        <f t="shared" si="24"/>
        <v>WON</v>
      </c>
      <c r="X199" s="14"/>
      <c r="Y199" s="7" t="str">
        <f t="shared" si="25"/>
        <v>…</v>
      </c>
      <c r="Z199" s="7"/>
      <c r="AA199" s="35" t="str">
        <f t="shared" si="26"/>
        <v>…</v>
      </c>
      <c r="AB199" s="35" t="str">
        <f t="shared" si="27"/>
        <v>.</v>
      </c>
    </row>
    <row r="200" spans="2:28">
      <c r="C200" t="s">
        <v>25</v>
      </c>
      <c r="D200" s="34">
        <v>8.3333333333333329E-2</v>
      </c>
      <c r="E200" s="17" t="s">
        <v>1616</v>
      </c>
      <c r="F200" s="7" t="s">
        <v>4</v>
      </c>
      <c r="G200" s="10" t="s">
        <v>1617</v>
      </c>
      <c r="H200" s="7">
        <v>35</v>
      </c>
      <c r="I200" s="7">
        <v>44</v>
      </c>
      <c r="J200" s="7">
        <v>21</v>
      </c>
      <c r="K200" s="7" t="s">
        <v>16</v>
      </c>
      <c r="L200" s="7">
        <v>1</v>
      </c>
      <c r="M200" s="7">
        <v>14</v>
      </c>
      <c r="N200" s="6" t="s">
        <v>24</v>
      </c>
      <c r="O200" s="6" t="s">
        <v>75</v>
      </c>
      <c r="P200" s="11">
        <v>51</v>
      </c>
      <c r="Q200" s="12">
        <v>1.71</v>
      </c>
      <c r="R200" s="13"/>
      <c r="S200" s="21">
        <f t="shared" si="22"/>
        <v>51.2</v>
      </c>
      <c r="T200" s="7" t="str">
        <f t="shared" si="23"/>
        <v>Over 0.5</v>
      </c>
      <c r="U200" s="14"/>
      <c r="V200" s="14" t="str">
        <f t="shared" si="21"/>
        <v>Under 1.5</v>
      </c>
      <c r="W200" s="14" t="str">
        <f t="shared" si="24"/>
        <v>LOST</v>
      </c>
      <c r="X200" s="14"/>
      <c r="Y200" s="7" t="str">
        <f t="shared" si="25"/>
        <v>…</v>
      </c>
      <c r="Z200" s="7"/>
      <c r="AA200" s="35" t="str">
        <f t="shared" si="26"/>
        <v>…</v>
      </c>
      <c r="AB200" s="35" t="str">
        <f t="shared" si="27"/>
        <v>.</v>
      </c>
    </row>
    <row r="201" spans="2:28">
      <c r="C201" t="s">
        <v>1618</v>
      </c>
      <c r="D201" s="34">
        <v>0.83333333333333337</v>
      </c>
      <c r="E201" s="17" t="s">
        <v>743</v>
      </c>
      <c r="F201" s="7" t="s">
        <v>4</v>
      </c>
      <c r="G201" s="10" t="s">
        <v>1619</v>
      </c>
      <c r="H201" s="7">
        <v>34</v>
      </c>
      <c r="I201" s="7">
        <v>44</v>
      </c>
      <c r="J201" s="7">
        <v>21</v>
      </c>
      <c r="K201" s="7" t="s">
        <v>16</v>
      </c>
      <c r="L201" s="7">
        <v>1</v>
      </c>
      <c r="M201" s="7">
        <v>13</v>
      </c>
      <c r="N201" s="6" t="s">
        <v>33</v>
      </c>
      <c r="O201" s="6" t="s">
        <v>33</v>
      </c>
      <c r="P201" s="11">
        <v>58</v>
      </c>
      <c r="Q201" s="12">
        <v>1.4</v>
      </c>
      <c r="R201" s="13"/>
      <c r="S201" s="21">
        <f t="shared" si="22"/>
        <v>53.6</v>
      </c>
      <c r="T201" s="7" t="str">
        <f t="shared" si="23"/>
        <v>Over 0.5</v>
      </c>
      <c r="U201" s="14"/>
      <c r="V201" s="14" t="str">
        <f t="shared" si="21"/>
        <v>Over 0.5</v>
      </c>
      <c r="W201" s="14" t="str">
        <f t="shared" si="24"/>
        <v>WON</v>
      </c>
      <c r="X201" s="14"/>
      <c r="Y201" s="7" t="str">
        <f t="shared" si="25"/>
        <v>…</v>
      </c>
      <c r="Z201" s="7"/>
      <c r="AA201" s="35" t="str">
        <f t="shared" si="26"/>
        <v>…</v>
      </c>
      <c r="AB201" s="35" t="str">
        <f t="shared" si="27"/>
        <v>.</v>
      </c>
    </row>
    <row r="202" spans="2:28">
      <c r="B202" t="s">
        <v>11</v>
      </c>
      <c r="C202" t="s">
        <v>959</v>
      </c>
      <c r="D202" s="34">
        <v>0.83333333333333337</v>
      </c>
      <c r="E202" s="17" t="s">
        <v>1620</v>
      </c>
      <c r="F202" s="7" t="s">
        <v>4</v>
      </c>
      <c r="G202" s="10" t="s">
        <v>1621</v>
      </c>
      <c r="H202" s="7">
        <v>10</v>
      </c>
      <c r="I202" s="7">
        <v>71</v>
      </c>
      <c r="J202" s="7">
        <v>20</v>
      </c>
      <c r="K202" s="7" t="s">
        <v>16</v>
      </c>
      <c r="L202" s="7" t="s">
        <v>16</v>
      </c>
      <c r="M202" s="7">
        <v>10</v>
      </c>
      <c r="N202" s="6" t="s">
        <v>120</v>
      </c>
      <c r="O202" s="6" t="s">
        <v>61</v>
      </c>
      <c r="P202" s="11">
        <v>62</v>
      </c>
      <c r="Q202" s="12">
        <v>1.65</v>
      </c>
      <c r="R202" s="13"/>
      <c r="S202" s="21">
        <f t="shared" si="22"/>
        <v>84.587500000000006</v>
      </c>
      <c r="T202" s="7" t="str">
        <f t="shared" si="23"/>
        <v>Under 1.5</v>
      </c>
      <c r="U202" s="14"/>
      <c r="V202" s="14" t="str">
        <f t="shared" si="21"/>
        <v>Under 1.5</v>
      </c>
      <c r="W202" s="14" t="str">
        <f t="shared" si="24"/>
        <v>WON</v>
      </c>
      <c r="X202" s="14"/>
      <c r="Y202" s="7" t="str">
        <f t="shared" si="25"/>
        <v>Prime</v>
      </c>
      <c r="Z202" s="7"/>
      <c r="AA202" s="35" t="str">
        <f t="shared" si="26"/>
        <v>U25g</v>
      </c>
      <c r="AB202" s="35" t="str">
        <f t="shared" si="27"/>
        <v>WON</v>
      </c>
    </row>
    <row r="203" spans="2:28">
      <c r="B203" t="s">
        <v>11</v>
      </c>
      <c r="C203" t="s">
        <v>959</v>
      </c>
      <c r="D203" s="34">
        <v>0.83333333333333337</v>
      </c>
      <c r="E203" s="17" t="s">
        <v>1622</v>
      </c>
      <c r="F203" s="7" t="s">
        <v>4</v>
      </c>
      <c r="G203" s="10" t="s">
        <v>1623</v>
      </c>
      <c r="H203" s="7">
        <v>15</v>
      </c>
      <c r="I203" s="7">
        <v>50</v>
      </c>
      <c r="J203" s="7">
        <v>35</v>
      </c>
      <c r="K203" s="7" t="s">
        <v>16</v>
      </c>
      <c r="L203" s="7">
        <v>1</v>
      </c>
      <c r="M203" s="7">
        <v>20</v>
      </c>
      <c r="N203" s="6" t="s">
        <v>24</v>
      </c>
      <c r="O203" s="6" t="s">
        <v>47</v>
      </c>
      <c r="P203" s="11">
        <v>58</v>
      </c>
      <c r="Q203" s="12">
        <v>1.67</v>
      </c>
      <c r="R203" s="13"/>
      <c r="S203" s="21">
        <f t="shared" si="22"/>
        <v>67.224999999999994</v>
      </c>
      <c r="T203" s="7" t="str">
        <f t="shared" si="23"/>
        <v>Under 1.5</v>
      </c>
      <c r="U203" s="14"/>
      <c r="V203" s="14" t="str">
        <f>IF(N203="1-0","Under 1.5",IF(N203="0-0","Under 1.5",IF(N203="0-1","Under 1.5","Over 0.5")))</f>
        <v>Under 1.5</v>
      </c>
      <c r="W203" s="14" t="str">
        <f t="shared" si="24"/>
        <v>WON</v>
      </c>
      <c r="X203" s="14"/>
      <c r="Y203" s="7" t="str">
        <f t="shared" si="25"/>
        <v>…</v>
      </c>
      <c r="Z203" s="7"/>
      <c r="AA203" s="35" t="str">
        <f t="shared" si="26"/>
        <v>U25g</v>
      </c>
      <c r="AB203" s="35" t="str">
        <f t="shared" si="27"/>
        <v>WON</v>
      </c>
    </row>
    <row r="204" spans="2:28">
      <c r="C204" t="s">
        <v>1578</v>
      </c>
      <c r="D204" s="34">
        <v>0.875</v>
      </c>
      <c r="E204" s="17" t="s">
        <v>1624</v>
      </c>
      <c r="F204" s="7" t="s">
        <v>4</v>
      </c>
      <c r="G204" s="10" t="s">
        <v>1625</v>
      </c>
      <c r="H204" s="7">
        <v>53</v>
      </c>
      <c r="I204" s="7">
        <v>16</v>
      </c>
      <c r="J204" s="7">
        <v>31</v>
      </c>
      <c r="K204" s="7">
        <v>1</v>
      </c>
      <c r="L204" s="7">
        <v>2</v>
      </c>
      <c r="M204" s="7">
        <v>22</v>
      </c>
      <c r="N204" s="6" t="s">
        <v>120</v>
      </c>
      <c r="O204" s="6" t="s">
        <v>61</v>
      </c>
      <c r="P204" s="11">
        <v>40</v>
      </c>
      <c r="Q204" s="12">
        <v>1.72</v>
      </c>
      <c r="R204" s="13"/>
      <c r="S204" s="21">
        <f t="shared" si="22"/>
        <v>29.6875</v>
      </c>
      <c r="T204" s="7" t="str">
        <f t="shared" si="23"/>
        <v>Over 0.5</v>
      </c>
      <c r="U204" s="14"/>
      <c r="V204" s="14" t="str">
        <f>IF(N204="1-0","Under 1.5",IF(N204="0-0","Under 1.5",IF(N204="0-1","Under 1.5","Over 0.5")))</f>
        <v>Under 1.5</v>
      </c>
      <c r="W204" s="14" t="str">
        <f t="shared" si="24"/>
        <v>WON</v>
      </c>
      <c r="X204" s="14"/>
      <c r="Y204" s="7" t="str">
        <f t="shared" si="25"/>
        <v>…</v>
      </c>
      <c r="Z204" s="7"/>
      <c r="AA204" s="35" t="str">
        <f t="shared" si="26"/>
        <v>…</v>
      </c>
      <c r="AB204" s="35" t="str">
        <f t="shared" si="27"/>
        <v>.</v>
      </c>
    </row>
    <row r="205" spans="2:28">
      <c r="C205" t="s">
        <v>1306</v>
      </c>
      <c r="D205" s="34">
        <v>0.875</v>
      </c>
      <c r="E205" s="17" t="s">
        <v>1350</v>
      </c>
      <c r="F205" s="7" t="s">
        <v>4</v>
      </c>
      <c r="G205" s="10" t="s">
        <v>1441</v>
      </c>
      <c r="H205" s="7">
        <v>47</v>
      </c>
      <c r="I205" s="7">
        <v>41</v>
      </c>
      <c r="J205" s="7">
        <v>12</v>
      </c>
      <c r="K205" s="7">
        <v>1</v>
      </c>
      <c r="L205" s="7">
        <v>1</v>
      </c>
      <c r="M205" s="7">
        <v>35</v>
      </c>
      <c r="N205" s="6" t="s">
        <v>24</v>
      </c>
      <c r="O205" s="6" t="s">
        <v>120</v>
      </c>
      <c r="P205" s="11">
        <v>52</v>
      </c>
      <c r="Q205" s="12">
        <v>1.65</v>
      </c>
      <c r="R205" s="13"/>
      <c r="S205" s="21">
        <f t="shared" si="22"/>
        <v>46.65</v>
      </c>
      <c r="T205" s="7" t="str">
        <f t="shared" si="23"/>
        <v>Over 0.5</v>
      </c>
      <c r="U205" s="14"/>
      <c r="V205" s="14" t="str">
        <f>IF(N205="1-0","Under 1.5",IF(N205="0-0","Under 1.5",IF(N205="0-1","Under 1.5","Over 0.5")))</f>
        <v>Under 1.5</v>
      </c>
      <c r="W205" s="14" t="str">
        <f t="shared" si="24"/>
        <v>LOST</v>
      </c>
      <c r="X205" s="14"/>
      <c r="Y205" s="7" t="str">
        <f t="shared" si="25"/>
        <v>…</v>
      </c>
      <c r="Z205" s="7"/>
      <c r="AA205" s="35" t="str">
        <f t="shared" si="26"/>
        <v>…</v>
      </c>
      <c r="AB205" s="35" t="str">
        <f t="shared" si="27"/>
        <v>.</v>
      </c>
    </row>
    <row r="206" spans="2:28">
      <c r="C206" t="s">
        <v>888</v>
      </c>
      <c r="D206" s="34">
        <v>0.89583333333333337</v>
      </c>
      <c r="E206" s="17" t="s">
        <v>1626</v>
      </c>
      <c r="F206" s="7" t="s">
        <v>4</v>
      </c>
      <c r="G206" s="10" t="s">
        <v>1627</v>
      </c>
      <c r="H206" s="7">
        <v>14</v>
      </c>
      <c r="I206" s="7">
        <v>46</v>
      </c>
      <c r="J206" s="7">
        <v>40</v>
      </c>
      <c r="K206" s="7" t="s">
        <v>16</v>
      </c>
      <c r="L206" s="7">
        <v>2</v>
      </c>
      <c r="M206" s="7">
        <v>26</v>
      </c>
      <c r="N206" s="6" t="s">
        <v>69</v>
      </c>
      <c r="O206" s="6" t="s">
        <v>298</v>
      </c>
      <c r="P206" s="11">
        <v>52</v>
      </c>
      <c r="Q206" s="12">
        <v>1.68</v>
      </c>
      <c r="R206" s="13"/>
      <c r="S206" s="21">
        <f t="shared" si="22"/>
        <v>50.4</v>
      </c>
      <c r="T206" s="7" t="str">
        <f t="shared" si="23"/>
        <v>Over 0.5</v>
      </c>
      <c r="U206" s="14"/>
      <c r="V206" s="14" t="str">
        <f>IF(N206="1-0","Under 1.5",IF(N206="0-0","Under 1.5",IF(N206="0-1","Under 1.5","Over 0.5")))</f>
        <v>Over 0.5</v>
      </c>
      <c r="W206" s="14" t="str">
        <f t="shared" si="24"/>
        <v>WON</v>
      </c>
      <c r="X206" s="14"/>
      <c r="Y206" s="7" t="str">
        <f t="shared" si="25"/>
        <v>…</v>
      </c>
      <c r="Z206" s="7"/>
      <c r="AA206" s="35" t="str">
        <f t="shared" si="26"/>
        <v>…</v>
      </c>
      <c r="AB206" s="35" t="str">
        <f t="shared" si="27"/>
        <v>.</v>
      </c>
    </row>
    <row r="207" spans="2:28">
      <c r="C207" t="s">
        <v>25</v>
      </c>
      <c r="D207" s="34">
        <v>0.91666666666666663</v>
      </c>
      <c r="E207" s="17" t="s">
        <v>1095</v>
      </c>
      <c r="F207" s="7" t="s">
        <v>4</v>
      </c>
      <c r="G207" s="10" t="s">
        <v>205</v>
      </c>
      <c r="H207" s="7">
        <v>33</v>
      </c>
      <c r="I207" s="7">
        <v>48</v>
      </c>
      <c r="J207" s="7">
        <v>19</v>
      </c>
      <c r="K207" s="7" t="s">
        <v>16</v>
      </c>
      <c r="L207" s="7" t="s">
        <v>16</v>
      </c>
      <c r="M207" s="7">
        <v>14</v>
      </c>
      <c r="N207" s="6" t="s">
        <v>47</v>
      </c>
      <c r="O207" s="6" t="s">
        <v>298</v>
      </c>
      <c r="P207" s="11">
        <v>69</v>
      </c>
      <c r="Q207" s="12">
        <v>1.85</v>
      </c>
      <c r="R207" s="13"/>
      <c r="S207" s="21">
        <f t="shared" si="22"/>
        <v>59.8</v>
      </c>
      <c r="T207" s="7" t="str">
        <f t="shared" si="23"/>
        <v>Under 1.5</v>
      </c>
      <c r="U207" s="14"/>
      <c r="V207" s="14" t="str">
        <f t="shared" ref="V207:V212" si="28">IF(N207="1-0","Under 1.5",IF(N207="0-0","Under 1.5",IF(N207="0-1","Under 1.5","Over 0.5")))</f>
        <v>Under 1.5</v>
      </c>
      <c r="W207" s="14" t="str">
        <f t="shared" si="24"/>
        <v>WON</v>
      </c>
      <c r="X207" s="14"/>
      <c r="Y207" s="7" t="str">
        <f t="shared" si="25"/>
        <v>…</v>
      </c>
      <c r="Z207" s="7"/>
      <c r="AA207" s="35" t="str">
        <f t="shared" si="26"/>
        <v>…</v>
      </c>
      <c r="AB207" s="35" t="str">
        <f t="shared" si="27"/>
        <v>.</v>
      </c>
    </row>
    <row r="208" spans="2:28">
      <c r="C208" t="s">
        <v>181</v>
      </c>
      <c r="D208" s="34">
        <v>0.91666666666666663</v>
      </c>
      <c r="E208" s="17" t="s">
        <v>1628</v>
      </c>
      <c r="F208" s="7" t="s">
        <v>4</v>
      </c>
      <c r="G208" s="10" t="s">
        <v>1629</v>
      </c>
      <c r="H208" s="7">
        <v>13</v>
      </c>
      <c r="I208" s="7">
        <v>29</v>
      </c>
      <c r="J208" s="7">
        <v>57</v>
      </c>
      <c r="K208" s="7">
        <v>2</v>
      </c>
      <c r="L208" s="7">
        <v>2</v>
      </c>
      <c r="M208" s="7">
        <v>44</v>
      </c>
      <c r="N208" s="6" t="s">
        <v>24</v>
      </c>
      <c r="O208" s="6" t="s">
        <v>47</v>
      </c>
      <c r="P208" s="11">
        <v>53</v>
      </c>
      <c r="Q208" s="12">
        <v>1.85</v>
      </c>
      <c r="R208" s="13"/>
      <c r="S208" s="21">
        <f t="shared" si="22"/>
        <v>32.787500000000001</v>
      </c>
      <c r="T208" s="7" t="str">
        <f t="shared" si="23"/>
        <v>Over 0.5</v>
      </c>
      <c r="U208" s="14"/>
      <c r="V208" s="14" t="str">
        <f t="shared" si="28"/>
        <v>Under 1.5</v>
      </c>
      <c r="W208" s="14" t="str">
        <f t="shared" si="24"/>
        <v>LOST</v>
      </c>
      <c r="X208" s="14"/>
      <c r="Y208" s="7" t="str">
        <f t="shared" si="25"/>
        <v>…</v>
      </c>
      <c r="Z208" s="7"/>
      <c r="AA208" s="35" t="str">
        <f t="shared" si="26"/>
        <v>…</v>
      </c>
      <c r="AB208" s="35" t="str">
        <f t="shared" si="27"/>
        <v>.</v>
      </c>
    </row>
    <row r="209" spans="2:28">
      <c r="D209" s="34"/>
      <c r="E209" s="17"/>
      <c r="F209" s="7"/>
      <c r="G209" s="10"/>
      <c r="H209" s="7"/>
      <c r="I209" s="7"/>
      <c r="J209" s="7"/>
      <c r="K209" s="7"/>
      <c r="L209" s="7"/>
      <c r="M209" s="7"/>
      <c r="N209" s="6"/>
      <c r="O209" s="6"/>
      <c r="P209" s="11"/>
      <c r="Q209" s="12"/>
      <c r="R209" s="13"/>
      <c r="S209" s="21">
        <f t="shared" si="22"/>
        <v>55</v>
      </c>
      <c r="T209" s="7" t="str">
        <f t="shared" si="23"/>
        <v>Over 0.5</v>
      </c>
      <c r="U209" s="14"/>
      <c r="V209" s="14" t="str">
        <f t="shared" si="28"/>
        <v>Over 0.5</v>
      </c>
      <c r="W209" s="14" t="str">
        <f t="shared" si="24"/>
        <v>WON</v>
      </c>
      <c r="X209" s="14"/>
      <c r="Y209" s="7" t="str">
        <f t="shared" si="25"/>
        <v>…</v>
      </c>
      <c r="Z209" s="7"/>
      <c r="AA209" s="35" t="str">
        <f t="shared" si="26"/>
        <v>…</v>
      </c>
      <c r="AB209" s="35" t="str">
        <f t="shared" si="27"/>
        <v>.</v>
      </c>
    </row>
    <row r="210" spans="2:28">
      <c r="B210" s="16" t="s">
        <v>1632</v>
      </c>
      <c r="D210" s="34"/>
      <c r="E210" s="17"/>
      <c r="F210" s="7"/>
      <c r="G210" s="10"/>
      <c r="H210" s="7"/>
      <c r="I210" s="7"/>
      <c r="J210" s="7"/>
      <c r="K210" s="7"/>
      <c r="L210" s="7"/>
      <c r="M210" s="7"/>
      <c r="N210" s="6"/>
      <c r="O210" s="6"/>
      <c r="P210" s="11"/>
      <c r="Q210" s="12"/>
      <c r="R210" s="13"/>
      <c r="S210" s="21">
        <f t="shared" si="22"/>
        <v>55</v>
      </c>
      <c r="T210" s="7" t="str">
        <f t="shared" si="23"/>
        <v>Over 0.5</v>
      </c>
      <c r="U210" s="14"/>
      <c r="V210" s="14" t="str">
        <f t="shared" si="28"/>
        <v>Over 0.5</v>
      </c>
      <c r="W210" s="14" t="str">
        <f t="shared" si="24"/>
        <v>WON</v>
      </c>
      <c r="X210" s="14"/>
      <c r="Y210" s="7" t="str">
        <f t="shared" si="25"/>
        <v>…</v>
      </c>
      <c r="Z210" s="7"/>
      <c r="AA210" s="35" t="str">
        <f t="shared" si="26"/>
        <v>…</v>
      </c>
      <c r="AB210" s="35" t="str">
        <f t="shared" si="27"/>
        <v>.</v>
      </c>
    </row>
    <row r="211" spans="2:28">
      <c r="B211" t="s">
        <v>11</v>
      </c>
      <c r="C211" t="s">
        <v>206</v>
      </c>
      <c r="D211" s="34">
        <v>0.52083333333333337</v>
      </c>
      <c r="E211" s="17" t="s">
        <v>1192</v>
      </c>
      <c r="F211" s="7" t="s">
        <v>4</v>
      </c>
      <c r="G211" s="10" t="s">
        <v>1633</v>
      </c>
      <c r="H211" s="7">
        <v>37</v>
      </c>
      <c r="I211" s="7">
        <v>43</v>
      </c>
      <c r="J211" s="7">
        <v>20</v>
      </c>
      <c r="K211" s="7" t="s">
        <v>16</v>
      </c>
      <c r="L211" s="7" t="s">
        <v>16</v>
      </c>
      <c r="M211" s="7">
        <v>17</v>
      </c>
      <c r="N211" s="6" t="s">
        <v>24</v>
      </c>
      <c r="O211" s="6" t="s">
        <v>69</v>
      </c>
      <c r="P211" s="11">
        <v>37</v>
      </c>
      <c r="Q211" s="12">
        <v>1.64</v>
      </c>
      <c r="R211" s="13"/>
      <c r="S211" s="21">
        <f t="shared" si="22"/>
        <v>45</v>
      </c>
      <c r="T211" s="7" t="str">
        <f t="shared" si="23"/>
        <v>Over 0.5</v>
      </c>
      <c r="U211" s="14"/>
      <c r="V211" s="14" t="str">
        <f t="shared" si="28"/>
        <v>Under 1.5</v>
      </c>
      <c r="W211" s="14" t="str">
        <f t="shared" si="24"/>
        <v>LOST</v>
      </c>
      <c r="X211" s="14"/>
      <c r="Y211" s="7" t="str">
        <f t="shared" si="25"/>
        <v>…</v>
      </c>
      <c r="Z211" s="7"/>
      <c r="AA211" s="35" t="str">
        <f t="shared" si="26"/>
        <v>…</v>
      </c>
      <c r="AB211" s="35" t="str">
        <f t="shared" si="27"/>
        <v>.</v>
      </c>
    </row>
    <row r="212" spans="2:28">
      <c r="B212" t="s">
        <v>11</v>
      </c>
      <c r="C212" t="s">
        <v>206</v>
      </c>
      <c r="D212" s="34">
        <v>0.60416666666666663</v>
      </c>
      <c r="E212" s="17" t="s">
        <v>1509</v>
      </c>
      <c r="F212" s="7" t="s">
        <v>4</v>
      </c>
      <c r="G212" s="10" t="s">
        <v>1531</v>
      </c>
      <c r="H212" s="7">
        <v>39</v>
      </c>
      <c r="I212" s="7">
        <v>30</v>
      </c>
      <c r="J212" s="7">
        <v>31</v>
      </c>
      <c r="K212" s="7">
        <v>1</v>
      </c>
      <c r="L212" s="7">
        <v>2</v>
      </c>
      <c r="M212" s="7">
        <v>8</v>
      </c>
      <c r="N212" s="6" t="s">
        <v>47</v>
      </c>
      <c r="O212" s="6" t="s">
        <v>47</v>
      </c>
      <c r="P212" s="11">
        <v>59</v>
      </c>
      <c r="Q212" s="12">
        <v>1.5</v>
      </c>
      <c r="R212" s="13"/>
      <c r="S212" s="21">
        <f t="shared" si="22"/>
        <v>48.487499999999997</v>
      </c>
      <c r="T212" s="7" t="str">
        <f t="shared" si="23"/>
        <v>Over 0.5</v>
      </c>
      <c r="U212" s="14"/>
      <c r="V212" s="14" t="str">
        <f t="shared" si="28"/>
        <v>Under 1.5</v>
      </c>
      <c r="W212" s="14" t="str">
        <f t="shared" si="24"/>
        <v>WON</v>
      </c>
      <c r="X212" s="14"/>
      <c r="Y212" s="7" t="str">
        <f t="shared" si="25"/>
        <v>…</v>
      </c>
      <c r="Z212" s="7"/>
      <c r="AA212" s="35" t="str">
        <f t="shared" si="26"/>
        <v>…</v>
      </c>
      <c r="AB212" s="35" t="str">
        <f t="shared" si="27"/>
        <v>.</v>
      </c>
    </row>
    <row r="213" spans="2:28">
      <c r="C213" t="s">
        <v>438</v>
      </c>
      <c r="D213" s="34">
        <v>0.625</v>
      </c>
      <c r="E213" s="17" t="s">
        <v>440</v>
      </c>
      <c r="F213" s="7" t="s">
        <v>4</v>
      </c>
      <c r="G213" s="10" t="s">
        <v>1027</v>
      </c>
      <c r="H213" s="7">
        <v>37</v>
      </c>
      <c r="I213" s="7">
        <v>49</v>
      </c>
      <c r="J213" s="7">
        <v>14</v>
      </c>
      <c r="K213" s="7" t="s">
        <v>16</v>
      </c>
      <c r="L213" s="7">
        <v>1</v>
      </c>
      <c r="M213" s="7">
        <v>23</v>
      </c>
      <c r="N213" s="6" t="s">
        <v>47</v>
      </c>
      <c r="O213" s="6" t="s">
        <v>389</v>
      </c>
      <c r="P213" s="11">
        <v>30</v>
      </c>
      <c r="Q213" s="12">
        <v>1.87</v>
      </c>
      <c r="R213" s="13"/>
      <c r="S213" s="21">
        <f t="shared" si="22"/>
        <v>40</v>
      </c>
      <c r="T213" s="7" t="str">
        <f t="shared" si="23"/>
        <v>Over 0.5</v>
      </c>
      <c r="U213" s="14"/>
      <c r="V213" s="14" t="str">
        <f>IF(N213="1-0","Under 1.5",IF(N213="0-0","Under 1.5",IF(N213="0-1","Under 1.5","Over 0.5")))</f>
        <v>Under 1.5</v>
      </c>
      <c r="W213" s="14" t="str">
        <f t="shared" si="24"/>
        <v>WON</v>
      </c>
      <c r="X213" s="14"/>
      <c r="Y213" s="7" t="str">
        <f t="shared" si="25"/>
        <v>…</v>
      </c>
      <c r="Z213" s="7"/>
      <c r="AA213" s="35" t="str">
        <f t="shared" si="26"/>
        <v>…</v>
      </c>
      <c r="AB213" s="35" t="str">
        <f t="shared" si="27"/>
        <v>.</v>
      </c>
    </row>
    <row r="214" spans="2:28">
      <c r="C214" t="s">
        <v>443</v>
      </c>
      <c r="D214" s="34">
        <v>0.625</v>
      </c>
      <c r="E214" s="17" t="s">
        <v>1541</v>
      </c>
      <c r="F214" s="7" t="s">
        <v>4</v>
      </c>
      <c r="G214" s="10" t="s">
        <v>1634</v>
      </c>
      <c r="H214" s="7">
        <v>54</v>
      </c>
      <c r="I214" s="7">
        <v>18</v>
      </c>
      <c r="J214" s="7">
        <v>28</v>
      </c>
      <c r="K214" s="7">
        <v>1</v>
      </c>
      <c r="L214" s="7">
        <v>1</v>
      </c>
      <c r="M214" s="7">
        <v>26</v>
      </c>
      <c r="N214" s="6" t="s">
        <v>75</v>
      </c>
      <c r="O214" s="6" t="s">
        <v>301</v>
      </c>
      <c r="P214" s="11">
        <v>36</v>
      </c>
      <c r="Q214" s="12">
        <v>1.4</v>
      </c>
      <c r="R214" s="13"/>
      <c r="S214" s="21">
        <f t="shared" si="22"/>
        <v>31.25</v>
      </c>
      <c r="T214" s="7" t="str">
        <f t="shared" si="23"/>
        <v>Over 0.5</v>
      </c>
      <c r="U214" s="14"/>
      <c r="V214" s="14" t="str">
        <f>IF(N214="1-0","Under 1.5",IF(N214="0-0","Under 1.5",IF(N214="0-1","Under 1.5","Over 0.5")))</f>
        <v>Over 0.5</v>
      </c>
      <c r="W214" s="14" t="str">
        <f t="shared" si="24"/>
        <v>WON</v>
      </c>
      <c r="X214" s="14"/>
      <c r="Y214" s="7" t="str">
        <f t="shared" si="25"/>
        <v>…</v>
      </c>
      <c r="Z214" s="7"/>
      <c r="AA214" s="35" t="str">
        <f t="shared" si="26"/>
        <v>…</v>
      </c>
      <c r="AB214" s="35" t="str">
        <f t="shared" si="27"/>
        <v>.</v>
      </c>
    </row>
    <row r="215" spans="2:28">
      <c r="C215" t="s">
        <v>1306</v>
      </c>
      <c r="D215" s="34">
        <v>0.84375</v>
      </c>
      <c r="E215" s="17" t="s">
        <v>1309</v>
      </c>
      <c r="F215" s="7" t="s">
        <v>4</v>
      </c>
      <c r="G215" s="10" t="s">
        <v>1379</v>
      </c>
      <c r="H215" s="7">
        <v>40</v>
      </c>
      <c r="I215" s="7">
        <v>27</v>
      </c>
      <c r="J215" s="7">
        <v>33</v>
      </c>
      <c r="K215" s="7">
        <v>1</v>
      </c>
      <c r="L215" s="7">
        <v>1</v>
      </c>
      <c r="M215" s="7">
        <v>7</v>
      </c>
      <c r="N215" s="6" t="s">
        <v>120</v>
      </c>
      <c r="O215" s="6" t="s">
        <v>33</v>
      </c>
      <c r="P215" s="11">
        <v>39</v>
      </c>
      <c r="Q215" s="12">
        <v>1.7</v>
      </c>
      <c r="R215" s="13"/>
      <c r="S215" s="21">
        <f t="shared" si="22"/>
        <v>37.6875</v>
      </c>
      <c r="T215" s="7" t="str">
        <f t="shared" si="23"/>
        <v>Over 0.5</v>
      </c>
      <c r="U215" s="14"/>
      <c r="V215" s="14" t="str">
        <f>IF(N215="1-0","Under 1.5",IF(N215="0-0","Under 1.5",IF(N215="0-1","Under 1.5","Over 0.5")))</f>
        <v>Under 1.5</v>
      </c>
      <c r="W215" s="14" t="str">
        <f t="shared" si="24"/>
        <v>WON</v>
      </c>
      <c r="X215" s="14"/>
      <c r="Y215" s="7" t="str">
        <f t="shared" si="25"/>
        <v>…</v>
      </c>
      <c r="Z215" s="7"/>
      <c r="AA215" s="35" t="str">
        <f t="shared" si="26"/>
        <v>…</v>
      </c>
      <c r="AB215" s="35" t="str">
        <f t="shared" si="27"/>
        <v>.</v>
      </c>
    </row>
    <row r="216" spans="2:28">
      <c r="C216" t="s">
        <v>1306</v>
      </c>
      <c r="D216" s="34">
        <v>0.84375</v>
      </c>
      <c r="E216" s="17" t="s">
        <v>1369</v>
      </c>
      <c r="F216" s="7" t="s">
        <v>4</v>
      </c>
      <c r="G216" s="10" t="s">
        <v>1378</v>
      </c>
      <c r="H216" s="7">
        <v>40</v>
      </c>
      <c r="I216" s="7">
        <v>48</v>
      </c>
      <c r="J216" s="7">
        <v>13</v>
      </c>
      <c r="K216" s="7" t="s">
        <v>16</v>
      </c>
      <c r="L216" s="7" t="s">
        <v>16</v>
      </c>
      <c r="M216" s="7">
        <v>27</v>
      </c>
      <c r="N216" s="6" t="s">
        <v>120</v>
      </c>
      <c r="O216" s="6" t="s">
        <v>61</v>
      </c>
      <c r="P216" s="11">
        <v>32</v>
      </c>
      <c r="Q216" s="12">
        <v>1.61</v>
      </c>
      <c r="R216" s="13"/>
      <c r="S216" s="21">
        <f t="shared" si="22"/>
        <v>45</v>
      </c>
      <c r="T216" s="7" t="str">
        <f t="shared" si="23"/>
        <v>Over 0.5</v>
      </c>
      <c r="U216" s="14"/>
      <c r="V216" s="14" t="str">
        <f>IF(N216="1-0","Under 1.5",IF(N216="0-0","Under 1.5",IF(N216="0-1","Under 1.5","Over 0.5")))</f>
        <v>Under 1.5</v>
      </c>
      <c r="W216" s="14" t="str">
        <f t="shared" si="24"/>
        <v>WON</v>
      </c>
      <c r="X216" s="14"/>
      <c r="Y216" s="7" t="str">
        <f t="shared" si="25"/>
        <v>…</v>
      </c>
      <c r="Z216" s="7"/>
      <c r="AA216" s="35" t="str">
        <f t="shared" si="26"/>
        <v>…</v>
      </c>
      <c r="AB216" s="35" t="str">
        <f t="shared" si="27"/>
        <v>.</v>
      </c>
    </row>
    <row r="217" spans="2:28">
      <c r="C217" t="s">
        <v>888</v>
      </c>
      <c r="D217" s="34">
        <v>0.91666666666666663</v>
      </c>
      <c r="E217" s="17" t="s">
        <v>1523</v>
      </c>
      <c r="F217" s="7" t="s">
        <v>4</v>
      </c>
      <c r="G217" s="10" t="s">
        <v>1635</v>
      </c>
      <c r="H217" s="7">
        <v>38</v>
      </c>
      <c r="I217" s="7">
        <v>41</v>
      </c>
      <c r="J217" s="7">
        <v>22</v>
      </c>
      <c r="K217" s="7" t="s">
        <v>16</v>
      </c>
      <c r="L217" s="7" t="s">
        <v>16</v>
      </c>
      <c r="M217" s="7">
        <v>16</v>
      </c>
      <c r="N217" s="6" t="s">
        <v>47</v>
      </c>
      <c r="O217" s="6" t="s">
        <v>1076</v>
      </c>
      <c r="P217" s="11">
        <v>28</v>
      </c>
      <c r="Q217" s="12">
        <v>1.9</v>
      </c>
      <c r="R217" s="13"/>
      <c r="S217" s="21">
        <f t="shared" si="22"/>
        <v>45</v>
      </c>
      <c r="T217" s="7" t="str">
        <f t="shared" si="23"/>
        <v>Over 0.5</v>
      </c>
      <c r="U217" s="14"/>
      <c r="V217" s="14" t="str">
        <f>IF(N217="1-0","Under 1.5",IF(N217="0-0","Under 1.5",IF(N217="0-1","Under 1.5","Over 0.5")))</f>
        <v>Under 1.5</v>
      </c>
      <c r="W217" s="14" t="str">
        <f t="shared" si="24"/>
        <v>WON</v>
      </c>
      <c r="X217" s="14"/>
      <c r="Y217" s="7" t="str">
        <f t="shared" si="25"/>
        <v>…</v>
      </c>
      <c r="Z217" s="7"/>
      <c r="AA217" s="35" t="str">
        <f t="shared" si="26"/>
        <v>…</v>
      </c>
      <c r="AB217" s="35" t="str">
        <f t="shared" si="27"/>
        <v>.</v>
      </c>
    </row>
    <row r="218" spans="2:28">
      <c r="D218" s="34"/>
      <c r="E218" s="17"/>
      <c r="F218" s="7"/>
      <c r="G218" s="10"/>
      <c r="H218" s="7"/>
      <c r="I218" s="7"/>
      <c r="J218" s="7"/>
      <c r="K218" s="7"/>
      <c r="L218" s="7"/>
      <c r="M218" s="7"/>
      <c r="N218" s="6"/>
      <c r="O218" s="6"/>
      <c r="P218" s="11"/>
      <c r="Q218" s="12"/>
      <c r="R218" s="13"/>
      <c r="S218" s="21">
        <f t="shared" si="22"/>
        <v>55</v>
      </c>
      <c r="T218" s="7" t="str">
        <f t="shared" si="23"/>
        <v>Over 0.5</v>
      </c>
      <c r="U218" s="14"/>
      <c r="V218" s="14" t="str">
        <f t="shared" ref="V218:V230" si="29">IF(N218="1-0","Under 1.5",IF(N218="0-0","Under 1.5",IF(N218="0-1","Under 1.5","Over 0.5")))</f>
        <v>Over 0.5</v>
      </c>
      <c r="W218" s="14" t="str">
        <f t="shared" si="24"/>
        <v>WON</v>
      </c>
      <c r="X218" s="14"/>
      <c r="Y218" s="7" t="str">
        <f t="shared" si="25"/>
        <v>…</v>
      </c>
      <c r="Z218" s="7"/>
      <c r="AA218" s="35" t="str">
        <f t="shared" si="26"/>
        <v>…</v>
      </c>
      <c r="AB218" s="35" t="str">
        <f t="shared" si="27"/>
        <v>.</v>
      </c>
    </row>
    <row r="219" spans="2:28">
      <c r="B219" s="16" t="s">
        <v>1638</v>
      </c>
      <c r="D219" s="34"/>
      <c r="E219" s="17"/>
      <c r="F219" s="7"/>
      <c r="G219" s="10"/>
      <c r="H219" s="7"/>
      <c r="I219" s="7"/>
      <c r="J219" s="7"/>
      <c r="K219" s="7"/>
      <c r="L219" s="7"/>
      <c r="M219" s="7"/>
      <c r="N219" s="6"/>
      <c r="O219" s="6"/>
      <c r="P219" s="11"/>
      <c r="Q219" s="12"/>
      <c r="R219" s="13"/>
      <c r="S219" s="21">
        <f t="shared" si="22"/>
        <v>55</v>
      </c>
      <c r="T219" s="7" t="str">
        <f t="shared" si="23"/>
        <v>Over 0.5</v>
      </c>
      <c r="U219" s="14"/>
      <c r="V219" s="14" t="str">
        <f t="shared" si="29"/>
        <v>Over 0.5</v>
      </c>
      <c r="W219" s="14" t="str">
        <f t="shared" si="24"/>
        <v>WON</v>
      </c>
      <c r="X219" s="14"/>
      <c r="Y219" s="7" t="str">
        <f t="shared" si="25"/>
        <v>…</v>
      </c>
      <c r="Z219" s="7"/>
      <c r="AA219" s="35" t="str">
        <f t="shared" si="26"/>
        <v>…</v>
      </c>
      <c r="AB219" s="35" t="str">
        <f t="shared" si="27"/>
        <v>.</v>
      </c>
    </row>
    <row r="220" spans="2:28">
      <c r="C220" t="s">
        <v>1341</v>
      </c>
      <c r="D220" s="34">
        <v>0.625</v>
      </c>
      <c r="E220" s="17" t="s">
        <v>1489</v>
      </c>
      <c r="F220" s="7" t="s">
        <v>4</v>
      </c>
      <c r="G220" s="10" t="s">
        <v>1435</v>
      </c>
      <c r="H220" s="7">
        <v>37</v>
      </c>
      <c r="I220" s="7">
        <v>43</v>
      </c>
      <c r="J220" s="7">
        <v>21</v>
      </c>
      <c r="K220" s="7" t="s">
        <v>16</v>
      </c>
      <c r="L220" s="7">
        <v>2</v>
      </c>
      <c r="M220" s="7">
        <v>16</v>
      </c>
      <c r="N220" s="6" t="s">
        <v>120</v>
      </c>
      <c r="O220" s="6" t="s">
        <v>33</v>
      </c>
      <c r="P220" s="11">
        <v>82</v>
      </c>
      <c r="Q220" s="12">
        <v>1.71</v>
      </c>
      <c r="R220" s="13"/>
      <c r="S220" s="21">
        <f t="shared" si="22"/>
        <v>56.4</v>
      </c>
      <c r="T220" s="7" t="str">
        <f t="shared" si="23"/>
        <v>Under 1.5</v>
      </c>
      <c r="U220" s="14"/>
      <c r="V220" s="14" t="str">
        <f t="shared" si="29"/>
        <v>Under 1.5</v>
      </c>
      <c r="W220" s="14" t="str">
        <f t="shared" si="24"/>
        <v>WON</v>
      </c>
      <c r="X220" s="14"/>
      <c r="Y220" s="7" t="str">
        <f t="shared" si="25"/>
        <v>…</v>
      </c>
      <c r="Z220" s="7"/>
      <c r="AA220" s="35" t="str">
        <f t="shared" si="26"/>
        <v>…</v>
      </c>
      <c r="AB220" s="35" t="str">
        <f t="shared" si="27"/>
        <v>.</v>
      </c>
    </row>
    <row r="221" spans="2:28">
      <c r="C221" t="s">
        <v>1341</v>
      </c>
      <c r="D221" s="34">
        <v>0.625</v>
      </c>
      <c r="E221" s="17" t="s">
        <v>1538</v>
      </c>
      <c r="F221" s="7" t="s">
        <v>4</v>
      </c>
      <c r="G221" s="10" t="s">
        <v>1434</v>
      </c>
      <c r="H221" s="7">
        <v>76</v>
      </c>
      <c r="I221" s="7">
        <v>8</v>
      </c>
      <c r="J221" s="7">
        <v>16</v>
      </c>
      <c r="K221" s="7">
        <v>1</v>
      </c>
      <c r="L221" s="7">
        <v>1</v>
      </c>
      <c r="M221" s="7">
        <v>60</v>
      </c>
      <c r="N221" s="6" t="s">
        <v>47</v>
      </c>
      <c r="O221" s="6" t="s">
        <v>96</v>
      </c>
      <c r="P221" s="11">
        <v>41</v>
      </c>
      <c r="Q221" s="12">
        <v>1.44</v>
      </c>
      <c r="R221" s="13"/>
      <c r="S221" s="21">
        <f t="shared" si="22"/>
        <v>35</v>
      </c>
      <c r="T221" s="7" t="str">
        <f t="shared" si="23"/>
        <v>Over 0.5</v>
      </c>
      <c r="U221" s="14"/>
      <c r="V221" s="14" t="str">
        <f t="shared" si="29"/>
        <v>Under 1.5</v>
      </c>
      <c r="W221" s="14" t="str">
        <f t="shared" si="24"/>
        <v>WON</v>
      </c>
      <c r="X221" s="14"/>
      <c r="Y221" s="7" t="str">
        <f t="shared" si="25"/>
        <v>…</v>
      </c>
      <c r="Z221" s="7"/>
      <c r="AA221" s="35" t="str">
        <f t="shared" si="26"/>
        <v>…</v>
      </c>
      <c r="AB221" s="35" t="str">
        <f t="shared" si="27"/>
        <v>.</v>
      </c>
    </row>
    <row r="222" spans="2:28">
      <c r="C222" t="s">
        <v>66</v>
      </c>
      <c r="D222" s="34">
        <v>0.75</v>
      </c>
      <c r="E222" s="17" t="s">
        <v>1636</v>
      </c>
      <c r="F222" s="7" t="s">
        <v>4</v>
      </c>
      <c r="G222" s="10" t="s">
        <v>670</v>
      </c>
      <c r="H222" s="7">
        <v>19</v>
      </c>
      <c r="I222" s="7">
        <v>46</v>
      </c>
      <c r="J222" s="7">
        <v>34</v>
      </c>
      <c r="K222" s="7" t="s">
        <v>16</v>
      </c>
      <c r="L222" s="7">
        <v>2</v>
      </c>
      <c r="M222" s="7">
        <v>15</v>
      </c>
      <c r="N222" s="6" t="s">
        <v>47</v>
      </c>
      <c r="O222" s="6" t="s">
        <v>69</v>
      </c>
      <c r="P222" s="11">
        <v>38</v>
      </c>
      <c r="Q222" s="12">
        <v>1.72</v>
      </c>
      <c r="R222" s="13"/>
      <c r="S222" s="21">
        <f t="shared" si="22"/>
        <v>40</v>
      </c>
      <c r="T222" s="7" t="str">
        <f t="shared" si="23"/>
        <v>Over 0.5</v>
      </c>
      <c r="U222" s="14"/>
      <c r="V222" s="14" t="str">
        <f t="shared" si="29"/>
        <v>Under 1.5</v>
      </c>
      <c r="W222" s="14" t="str">
        <f t="shared" si="24"/>
        <v>WON</v>
      </c>
      <c r="X222" s="14"/>
      <c r="Y222" s="7" t="str">
        <f t="shared" si="25"/>
        <v>…</v>
      </c>
      <c r="Z222" s="7"/>
      <c r="AA222" s="35" t="str">
        <f t="shared" si="26"/>
        <v>…</v>
      </c>
      <c r="AB222" s="35" t="str">
        <f t="shared" si="27"/>
        <v>.</v>
      </c>
    </row>
    <row r="223" spans="2:28">
      <c r="C223" t="s">
        <v>25</v>
      </c>
      <c r="D223" s="34">
        <v>0.89583333333333337</v>
      </c>
      <c r="E223" s="17" t="s">
        <v>1637</v>
      </c>
      <c r="F223" s="7" t="s">
        <v>4</v>
      </c>
      <c r="G223" s="10" t="s">
        <v>204</v>
      </c>
      <c r="H223" s="7">
        <v>20</v>
      </c>
      <c r="I223" s="7">
        <v>59</v>
      </c>
      <c r="J223" s="7">
        <v>20</v>
      </c>
      <c r="K223" s="7" t="s">
        <v>16</v>
      </c>
      <c r="L223" s="7" t="s">
        <v>16</v>
      </c>
      <c r="M223" s="7">
        <v>0</v>
      </c>
      <c r="N223" s="6" t="s">
        <v>24</v>
      </c>
      <c r="O223" s="6" t="s">
        <v>47</v>
      </c>
      <c r="P223" s="11">
        <v>85</v>
      </c>
      <c r="Q223" s="12">
        <v>1.8</v>
      </c>
      <c r="R223" s="13"/>
      <c r="S223" s="21">
        <f t="shared" si="22"/>
        <v>95.4375</v>
      </c>
      <c r="T223" s="7" t="str">
        <f t="shared" si="23"/>
        <v>Under 1.5</v>
      </c>
      <c r="U223" s="14"/>
      <c r="V223" s="14" t="str">
        <f t="shared" si="29"/>
        <v>Under 1.5</v>
      </c>
      <c r="W223" s="14" t="str">
        <f t="shared" si="24"/>
        <v>WON</v>
      </c>
      <c r="X223" s="14"/>
      <c r="Y223" s="7" t="str">
        <f t="shared" si="25"/>
        <v>…</v>
      </c>
      <c r="Z223" s="7"/>
      <c r="AA223" s="35" t="str">
        <f t="shared" si="26"/>
        <v>…</v>
      </c>
      <c r="AB223" s="35" t="str">
        <f t="shared" si="27"/>
        <v>.</v>
      </c>
    </row>
    <row r="224" spans="2:28">
      <c r="D224" s="34"/>
      <c r="E224" s="17"/>
      <c r="F224" s="7"/>
      <c r="G224" s="10"/>
      <c r="H224" s="7"/>
      <c r="I224" s="7"/>
      <c r="J224" s="7"/>
      <c r="K224" s="7"/>
      <c r="L224" s="7"/>
      <c r="M224" s="7"/>
      <c r="N224" s="6"/>
      <c r="O224" s="6"/>
      <c r="P224" s="11"/>
      <c r="Q224" s="12"/>
      <c r="R224" s="13"/>
      <c r="S224" s="21">
        <f t="shared" si="22"/>
        <v>55</v>
      </c>
      <c r="T224" s="7" t="str">
        <f t="shared" si="23"/>
        <v>Over 0.5</v>
      </c>
      <c r="U224" s="14"/>
      <c r="V224" s="14" t="str">
        <f t="shared" si="29"/>
        <v>Over 0.5</v>
      </c>
      <c r="W224" s="14" t="str">
        <f t="shared" si="24"/>
        <v>WON</v>
      </c>
      <c r="X224" s="14"/>
      <c r="Y224" s="7" t="str">
        <f t="shared" si="25"/>
        <v>…</v>
      </c>
      <c r="Z224" s="7"/>
      <c r="AA224" s="35" t="str">
        <f t="shared" si="26"/>
        <v>…</v>
      </c>
      <c r="AB224" s="35" t="str">
        <f t="shared" si="27"/>
        <v>.</v>
      </c>
    </row>
    <row r="225" spans="2:28">
      <c r="B225" s="16" t="s">
        <v>1646</v>
      </c>
      <c r="D225" s="34"/>
      <c r="E225" s="17"/>
      <c r="F225" s="7"/>
      <c r="G225" s="10"/>
      <c r="H225" s="7"/>
      <c r="I225" s="7"/>
      <c r="J225" s="7"/>
      <c r="K225" s="7"/>
      <c r="L225" s="7"/>
      <c r="M225" s="7"/>
      <c r="N225" s="6"/>
      <c r="O225" s="6"/>
      <c r="P225" s="11"/>
      <c r="Q225" s="12"/>
      <c r="R225" s="13"/>
      <c r="S225" s="21">
        <f t="shared" si="22"/>
        <v>55</v>
      </c>
      <c r="T225" s="7" t="str">
        <f t="shared" si="23"/>
        <v>Over 0.5</v>
      </c>
      <c r="U225" s="14"/>
      <c r="V225" s="14" t="str">
        <f t="shared" si="29"/>
        <v>Over 0.5</v>
      </c>
      <c r="W225" s="14" t="str">
        <f t="shared" si="24"/>
        <v>WON</v>
      </c>
      <c r="X225" s="14"/>
      <c r="Y225" s="7" t="str">
        <f t="shared" si="25"/>
        <v>…</v>
      </c>
      <c r="Z225" s="7"/>
      <c r="AA225" s="35" t="str">
        <f t="shared" si="26"/>
        <v>…</v>
      </c>
      <c r="AB225" s="35" t="str">
        <f t="shared" si="27"/>
        <v>.</v>
      </c>
    </row>
    <row r="226" spans="2:28">
      <c r="C226" t="s">
        <v>1495</v>
      </c>
      <c r="D226" s="34">
        <v>0.54166666666666663</v>
      </c>
      <c r="E226" s="17" t="s">
        <v>1639</v>
      </c>
      <c r="F226" s="7" t="s">
        <v>4</v>
      </c>
      <c r="G226" s="10" t="s">
        <v>1496</v>
      </c>
      <c r="H226" s="7">
        <v>11</v>
      </c>
      <c r="I226" s="7">
        <v>42</v>
      </c>
      <c r="J226" s="7">
        <v>47</v>
      </c>
      <c r="K226" s="7">
        <v>2</v>
      </c>
      <c r="L226" s="7">
        <v>2</v>
      </c>
      <c r="M226" s="7">
        <v>36</v>
      </c>
      <c r="N226" s="6" t="s">
        <v>75</v>
      </c>
      <c r="O226" s="6" t="s">
        <v>33</v>
      </c>
      <c r="P226" s="11">
        <v>53</v>
      </c>
      <c r="Q226" s="12">
        <v>1.55</v>
      </c>
      <c r="R226" s="13"/>
      <c r="S226" s="21">
        <f t="shared" si="22"/>
        <v>35.912500000000001</v>
      </c>
      <c r="T226" s="7" t="str">
        <f t="shared" si="23"/>
        <v>Over 0.5</v>
      </c>
      <c r="U226" s="14"/>
      <c r="V226" s="14" t="str">
        <f t="shared" si="29"/>
        <v>Over 0.5</v>
      </c>
      <c r="W226" s="14" t="str">
        <f t="shared" si="24"/>
        <v>WON</v>
      </c>
      <c r="X226" s="14"/>
      <c r="Y226" s="7" t="str">
        <f t="shared" si="25"/>
        <v>…</v>
      </c>
      <c r="Z226" s="7"/>
      <c r="AA226" s="35" t="str">
        <f t="shared" si="26"/>
        <v>…</v>
      </c>
      <c r="AB226" s="35" t="str">
        <f t="shared" si="27"/>
        <v>.</v>
      </c>
    </row>
    <row r="227" spans="2:28">
      <c r="C227" t="s">
        <v>1479</v>
      </c>
      <c r="D227" s="34">
        <v>0.5625</v>
      </c>
      <c r="E227" s="17" t="s">
        <v>1480</v>
      </c>
      <c r="F227" s="7" t="s">
        <v>4</v>
      </c>
      <c r="G227" s="10" t="s">
        <v>1529</v>
      </c>
      <c r="H227" s="7">
        <v>50</v>
      </c>
      <c r="I227" s="7">
        <v>30</v>
      </c>
      <c r="J227" s="7">
        <v>20</v>
      </c>
      <c r="K227" s="7">
        <v>1</v>
      </c>
      <c r="L227" s="7">
        <v>1</v>
      </c>
      <c r="M227" s="7">
        <v>30</v>
      </c>
      <c r="N227" s="6" t="s">
        <v>33</v>
      </c>
      <c r="O227" s="6" t="s">
        <v>300</v>
      </c>
      <c r="P227" s="11">
        <v>31</v>
      </c>
      <c r="Q227" s="12">
        <v>1.4</v>
      </c>
      <c r="R227" s="13"/>
      <c r="S227" s="21">
        <f t="shared" si="22"/>
        <v>33.75</v>
      </c>
      <c r="T227" s="7" t="str">
        <f t="shared" si="23"/>
        <v>Over 0.5</v>
      </c>
      <c r="U227" s="14"/>
      <c r="V227" s="14" t="str">
        <f t="shared" si="29"/>
        <v>Over 0.5</v>
      </c>
      <c r="W227" s="14" t="str">
        <f t="shared" si="24"/>
        <v>WON</v>
      </c>
      <c r="X227" s="14"/>
      <c r="Y227" s="7" t="str">
        <f t="shared" si="25"/>
        <v>…</v>
      </c>
      <c r="Z227" s="7"/>
      <c r="AA227" s="35" t="str">
        <f t="shared" si="26"/>
        <v>…</v>
      </c>
      <c r="AB227" s="35" t="str">
        <f t="shared" si="27"/>
        <v>.</v>
      </c>
    </row>
    <row r="228" spans="2:28">
      <c r="C228" t="s">
        <v>1495</v>
      </c>
      <c r="D228" s="34">
        <v>0.58333333333333337</v>
      </c>
      <c r="E228" s="17" t="s">
        <v>1640</v>
      </c>
      <c r="F228" s="7" t="s">
        <v>4</v>
      </c>
      <c r="G228" s="10" t="s">
        <v>1641</v>
      </c>
      <c r="H228" s="7">
        <v>44</v>
      </c>
      <c r="I228" s="7">
        <v>42</v>
      </c>
      <c r="J228" s="7">
        <v>14</v>
      </c>
      <c r="K228" s="7">
        <v>1</v>
      </c>
      <c r="L228" s="7">
        <v>1</v>
      </c>
      <c r="M228" s="7">
        <v>30</v>
      </c>
      <c r="N228" s="6" t="s">
        <v>120</v>
      </c>
      <c r="O228" s="6" t="s">
        <v>69</v>
      </c>
      <c r="P228" s="11">
        <v>33</v>
      </c>
      <c r="Q228" s="12">
        <v>1.72</v>
      </c>
      <c r="R228" s="13"/>
      <c r="S228" s="21">
        <f t="shared" si="22"/>
        <v>35.625</v>
      </c>
      <c r="T228" s="7" t="str">
        <f t="shared" si="23"/>
        <v>Over 0.5</v>
      </c>
      <c r="U228" s="14"/>
      <c r="V228" s="14" t="str">
        <f t="shared" si="29"/>
        <v>Under 1.5</v>
      </c>
      <c r="W228" s="14" t="str">
        <f t="shared" si="24"/>
        <v>WON</v>
      </c>
      <c r="X228" s="14"/>
      <c r="Y228" s="7" t="str">
        <f t="shared" si="25"/>
        <v>…</v>
      </c>
      <c r="Z228" s="7"/>
      <c r="AA228" s="35" t="str">
        <f t="shared" si="26"/>
        <v>…</v>
      </c>
      <c r="AB228" s="35" t="str">
        <f t="shared" si="27"/>
        <v>.</v>
      </c>
    </row>
    <row r="229" spans="2:28">
      <c r="C229" t="s">
        <v>1341</v>
      </c>
      <c r="D229" s="34">
        <v>0.625</v>
      </c>
      <c r="E229" s="17" t="s">
        <v>1343</v>
      </c>
      <c r="F229" s="7" t="s">
        <v>4</v>
      </c>
      <c r="G229" s="10" t="s">
        <v>1642</v>
      </c>
      <c r="H229" s="7">
        <v>59</v>
      </c>
      <c r="I229" s="7">
        <v>24</v>
      </c>
      <c r="J229" s="7">
        <v>18</v>
      </c>
      <c r="K229" s="7">
        <v>1</v>
      </c>
      <c r="L229" s="7">
        <v>1</v>
      </c>
      <c r="M229" s="7">
        <v>41</v>
      </c>
      <c r="N229" s="6" t="s">
        <v>18</v>
      </c>
      <c r="O229" s="6" t="s">
        <v>1647</v>
      </c>
      <c r="P229" s="11">
        <v>42</v>
      </c>
      <c r="Q229" s="12">
        <v>1.75</v>
      </c>
      <c r="R229" s="13"/>
      <c r="S229" s="21">
        <f t="shared" si="22"/>
        <v>34.375</v>
      </c>
      <c r="T229" s="7" t="str">
        <f t="shared" si="23"/>
        <v>Over 0.5</v>
      </c>
      <c r="U229" s="14"/>
      <c r="V229" s="14" t="str">
        <f t="shared" si="29"/>
        <v>Over 0.5</v>
      </c>
      <c r="W229" s="14" t="str">
        <f t="shared" si="24"/>
        <v>?</v>
      </c>
      <c r="X229" s="14"/>
      <c r="Y229" s="7" t="str">
        <f t="shared" si="25"/>
        <v>…</v>
      </c>
      <c r="Z229" s="7"/>
      <c r="AA229" s="35" t="str">
        <f t="shared" si="26"/>
        <v>…</v>
      </c>
      <c r="AB229" s="35" t="str">
        <f t="shared" si="27"/>
        <v>.</v>
      </c>
    </row>
    <row r="230" spans="2:28">
      <c r="C230" t="s">
        <v>1341</v>
      </c>
      <c r="D230" s="34">
        <v>0.625</v>
      </c>
      <c r="E230" s="17" t="s">
        <v>1446</v>
      </c>
      <c r="F230" s="7" t="s">
        <v>4</v>
      </c>
      <c r="G230" s="10" t="s">
        <v>1436</v>
      </c>
      <c r="H230" s="7">
        <v>34</v>
      </c>
      <c r="I230" s="7">
        <v>13</v>
      </c>
      <c r="J230" s="7">
        <v>53</v>
      </c>
      <c r="K230" s="7">
        <v>2</v>
      </c>
      <c r="L230" s="7">
        <v>2</v>
      </c>
      <c r="M230" s="7">
        <v>19</v>
      </c>
      <c r="N230" s="6" t="s">
        <v>24</v>
      </c>
      <c r="O230" s="6" t="s">
        <v>69</v>
      </c>
      <c r="P230" s="11">
        <v>40</v>
      </c>
      <c r="Q230" s="12">
        <v>1.64</v>
      </c>
      <c r="R230" s="13"/>
      <c r="S230" s="21">
        <f t="shared" si="22"/>
        <v>23.4375</v>
      </c>
      <c r="T230" s="7" t="str">
        <f t="shared" si="23"/>
        <v>Over 0.5</v>
      </c>
      <c r="U230" s="14"/>
      <c r="V230" s="14" t="str">
        <f t="shared" si="29"/>
        <v>Under 1.5</v>
      </c>
      <c r="W230" s="14" t="str">
        <f t="shared" si="24"/>
        <v>LOST</v>
      </c>
      <c r="X230" s="14"/>
      <c r="Y230" s="7" t="str">
        <f t="shared" si="25"/>
        <v>…</v>
      </c>
      <c r="Z230" s="7"/>
      <c r="AA230" s="35" t="str">
        <f t="shared" si="26"/>
        <v>…</v>
      </c>
      <c r="AB230" s="35" t="str">
        <f t="shared" si="27"/>
        <v>.</v>
      </c>
    </row>
    <row r="231" spans="2:28">
      <c r="C231" t="s">
        <v>1495</v>
      </c>
      <c r="D231" s="34">
        <v>0.625</v>
      </c>
      <c r="E231" s="17" t="s">
        <v>1553</v>
      </c>
      <c r="F231" s="7" t="s">
        <v>4</v>
      </c>
      <c r="G231" s="10" t="s">
        <v>1643</v>
      </c>
      <c r="H231" s="7">
        <v>47</v>
      </c>
      <c r="I231" s="7">
        <v>25</v>
      </c>
      <c r="J231" s="7">
        <v>27</v>
      </c>
      <c r="K231" s="7">
        <v>1</v>
      </c>
      <c r="L231" s="7">
        <v>2</v>
      </c>
      <c r="M231" s="7">
        <v>20</v>
      </c>
      <c r="N231" s="6" t="s">
        <v>47</v>
      </c>
      <c r="O231" s="6" t="s">
        <v>298</v>
      </c>
      <c r="P231" s="11">
        <v>53</v>
      </c>
      <c r="Q231" s="12">
        <v>1.4</v>
      </c>
      <c r="R231" s="13"/>
      <c r="S231" s="21">
        <f t="shared" si="22"/>
        <v>41.537500000000001</v>
      </c>
      <c r="T231" s="7" t="str">
        <f t="shared" si="23"/>
        <v>Over 0.5</v>
      </c>
      <c r="U231" s="14"/>
      <c r="V231" s="14" t="str">
        <f>IF(N231="1-0","Under 1.5",IF(N231="0-0","Under 1.5",IF(N231="0-1","Under 1.5","Over 0.5")))</f>
        <v>Under 1.5</v>
      </c>
      <c r="W231" s="14" t="str">
        <f t="shared" si="24"/>
        <v>WON</v>
      </c>
      <c r="X231" s="14"/>
      <c r="Y231" s="7" t="str">
        <f t="shared" si="25"/>
        <v>…</v>
      </c>
      <c r="Z231" s="7"/>
      <c r="AA231" s="35" t="str">
        <f t="shared" si="26"/>
        <v>…</v>
      </c>
      <c r="AB231" s="35" t="str">
        <f t="shared" si="27"/>
        <v>.</v>
      </c>
    </row>
    <row r="232" spans="2:28">
      <c r="C232" t="s">
        <v>1495</v>
      </c>
      <c r="D232" s="34">
        <v>0.625</v>
      </c>
      <c r="E232" s="17" t="s">
        <v>684</v>
      </c>
      <c r="F232" s="7" t="s">
        <v>4</v>
      </c>
      <c r="G232" s="10" t="s">
        <v>1644</v>
      </c>
      <c r="H232" s="7">
        <v>15</v>
      </c>
      <c r="I232" s="7">
        <v>33</v>
      </c>
      <c r="J232" s="7">
        <v>52</v>
      </c>
      <c r="K232" s="7">
        <v>2</v>
      </c>
      <c r="L232" s="7">
        <v>2</v>
      </c>
      <c r="M232" s="7">
        <v>37</v>
      </c>
      <c r="N232" s="6" t="s">
        <v>75</v>
      </c>
      <c r="O232" s="6" t="s">
        <v>75</v>
      </c>
      <c r="P232" s="11">
        <v>37</v>
      </c>
      <c r="Q232" s="12">
        <v>1.5</v>
      </c>
      <c r="R232" s="13"/>
      <c r="S232" s="21">
        <f t="shared" si="22"/>
        <v>23.75</v>
      </c>
      <c r="T232" s="7" t="str">
        <f t="shared" si="23"/>
        <v>Over 0.5</v>
      </c>
      <c r="U232" s="14"/>
      <c r="V232" s="14" t="str">
        <f>IF(N232="1-0","Under 1.5",IF(N232="0-0","Under 1.5",IF(N232="0-1","Under 1.5","Over 0.5")))</f>
        <v>Over 0.5</v>
      </c>
      <c r="W232" s="14" t="str">
        <f t="shared" si="24"/>
        <v>WON</v>
      </c>
      <c r="X232" s="14"/>
      <c r="Y232" s="7" t="str">
        <f t="shared" si="25"/>
        <v>…</v>
      </c>
      <c r="Z232" s="7"/>
      <c r="AA232" s="35" t="str">
        <f t="shared" si="26"/>
        <v>…</v>
      </c>
      <c r="AB232" s="35" t="str">
        <f t="shared" si="27"/>
        <v>.</v>
      </c>
    </row>
    <row r="233" spans="2:28">
      <c r="C233" t="s">
        <v>1495</v>
      </c>
      <c r="D233" s="34">
        <v>0.625</v>
      </c>
      <c r="E233" s="17" t="s">
        <v>1569</v>
      </c>
      <c r="F233" s="7" t="s">
        <v>4</v>
      </c>
      <c r="G233" s="10" t="s">
        <v>685</v>
      </c>
      <c r="H233" s="7">
        <v>20</v>
      </c>
      <c r="I233" s="7">
        <v>38</v>
      </c>
      <c r="J233" s="7">
        <v>43</v>
      </c>
      <c r="K233" s="7">
        <v>2</v>
      </c>
      <c r="L233" s="7">
        <v>2</v>
      </c>
      <c r="M233" s="7">
        <v>23</v>
      </c>
      <c r="N233" s="6" t="s">
        <v>120</v>
      </c>
      <c r="O233" s="6" t="s">
        <v>33</v>
      </c>
      <c r="P233" s="11">
        <v>55</v>
      </c>
      <c r="Q233" s="12">
        <v>1.45</v>
      </c>
      <c r="R233" s="13"/>
      <c r="S233" s="21">
        <f t="shared" si="22"/>
        <v>37.5625</v>
      </c>
      <c r="T233" s="7" t="str">
        <f t="shared" si="23"/>
        <v>Over 0.5</v>
      </c>
      <c r="U233" s="14"/>
      <c r="V233" s="14" t="str">
        <f>IF(N233="1-0","Under 1.5",IF(N233="0-0","Under 1.5",IF(N233="0-1","Under 1.5","Over 0.5")))</f>
        <v>Under 1.5</v>
      </c>
      <c r="W233" s="14" t="str">
        <f t="shared" si="24"/>
        <v>WON</v>
      </c>
      <c r="X233" s="14"/>
      <c r="Y233" s="7" t="str">
        <f t="shared" si="25"/>
        <v>…</v>
      </c>
      <c r="Z233" s="7"/>
      <c r="AA233" s="35" t="str">
        <f t="shared" si="26"/>
        <v>…</v>
      </c>
      <c r="AB233" s="35" t="str">
        <f t="shared" si="27"/>
        <v>.</v>
      </c>
    </row>
    <row r="234" spans="2:28">
      <c r="C234" t="s">
        <v>1495</v>
      </c>
      <c r="D234" s="34">
        <v>0.66666666666666663</v>
      </c>
      <c r="E234" s="17" t="s">
        <v>1568</v>
      </c>
      <c r="F234" s="7" t="s">
        <v>4</v>
      </c>
      <c r="G234" s="10" t="s">
        <v>1570</v>
      </c>
      <c r="H234" s="7">
        <v>61</v>
      </c>
      <c r="I234" s="7">
        <v>35</v>
      </c>
      <c r="J234" s="7">
        <v>5</v>
      </c>
      <c r="K234" s="7">
        <v>1</v>
      </c>
      <c r="L234" s="7">
        <v>1</v>
      </c>
      <c r="M234" s="7">
        <v>56</v>
      </c>
      <c r="N234" s="6" t="s">
        <v>69</v>
      </c>
      <c r="O234" s="6" t="s">
        <v>69</v>
      </c>
      <c r="P234" s="11">
        <v>67</v>
      </c>
      <c r="Q234" s="12">
        <v>1.4</v>
      </c>
      <c r="R234" s="13"/>
      <c r="S234" s="21">
        <f t="shared" si="22"/>
        <v>51.837499999999999</v>
      </c>
      <c r="T234" s="7" t="str">
        <f t="shared" si="23"/>
        <v>Over 0.5</v>
      </c>
      <c r="U234" s="14"/>
      <c r="V234" s="14" t="str">
        <f>IF(N234="1-0","Under 1.5",IF(N234="0-0","Under 1.5",IF(N234="0-1","Under 1.5","Over 0.5")))</f>
        <v>Over 0.5</v>
      </c>
      <c r="W234" s="14" t="str">
        <f t="shared" si="24"/>
        <v>WON</v>
      </c>
      <c r="X234" s="14"/>
      <c r="Y234" s="7" t="str">
        <f t="shared" si="25"/>
        <v>…</v>
      </c>
      <c r="Z234" s="7"/>
      <c r="AA234" s="35" t="str">
        <f t="shared" si="26"/>
        <v>…</v>
      </c>
      <c r="AB234" s="35" t="str">
        <f t="shared" si="27"/>
        <v>.</v>
      </c>
    </row>
    <row r="235" spans="2:28">
      <c r="B235" t="s">
        <v>11</v>
      </c>
      <c r="C235" t="s">
        <v>508</v>
      </c>
      <c r="D235" s="24" t="s">
        <v>143</v>
      </c>
      <c r="E235" s="17" t="s">
        <v>1047</v>
      </c>
      <c r="F235" s="7" t="s">
        <v>4</v>
      </c>
      <c r="G235" s="10" t="s">
        <v>830</v>
      </c>
      <c r="H235" s="7">
        <v>17</v>
      </c>
      <c r="I235" s="7">
        <v>56</v>
      </c>
      <c r="J235" s="7">
        <v>27</v>
      </c>
      <c r="K235" s="7" t="s">
        <v>16</v>
      </c>
      <c r="L235" s="7" t="s">
        <v>16</v>
      </c>
      <c r="M235" s="7">
        <v>10</v>
      </c>
      <c r="N235" s="6" t="s">
        <v>69</v>
      </c>
      <c r="O235" s="6" t="s">
        <v>69</v>
      </c>
      <c r="P235" s="11">
        <v>63</v>
      </c>
      <c r="Q235" s="12">
        <v>1.64</v>
      </c>
      <c r="R235" s="13"/>
      <c r="S235" s="21">
        <f t="shared" si="22"/>
        <v>80.099999999999994</v>
      </c>
      <c r="T235" s="7" t="str">
        <f t="shared" si="23"/>
        <v>Under 1.5</v>
      </c>
      <c r="U235" s="14"/>
      <c r="V235" s="14" t="str">
        <f t="shared" ref="V235:V298" si="30">IF(N235="1-0","Under 1.5",IF(N235="0-0","Under 1.5",IF(N235="0-1","Under 1.5","Over 0.5")))</f>
        <v>Over 0.5</v>
      </c>
      <c r="W235" s="14" t="str">
        <f t="shared" si="24"/>
        <v>LOST</v>
      </c>
      <c r="X235" s="14"/>
      <c r="Y235" s="7" t="str">
        <f t="shared" si="25"/>
        <v>Prime</v>
      </c>
      <c r="Z235" s="7"/>
      <c r="AA235" s="35" t="str">
        <f>IF(AND(I235&gt;49,P235&gt;54,B235="OK"),"U25g","…")</f>
        <v>U25g</v>
      </c>
      <c r="AB235" s="35" t="str">
        <f t="shared" si="27"/>
        <v>WON</v>
      </c>
    </row>
    <row r="236" spans="2:28">
      <c r="C236" t="s">
        <v>227</v>
      </c>
      <c r="D236" s="24" t="s">
        <v>152</v>
      </c>
      <c r="E236" s="17" t="s">
        <v>228</v>
      </c>
      <c r="F236" s="7" t="s">
        <v>4</v>
      </c>
      <c r="G236" s="10" t="s">
        <v>229</v>
      </c>
      <c r="H236" s="7">
        <v>24</v>
      </c>
      <c r="I236" s="7">
        <v>45</v>
      </c>
      <c r="J236" s="7">
        <v>30</v>
      </c>
      <c r="K236" s="7" t="s">
        <v>16</v>
      </c>
      <c r="L236" s="7">
        <v>2</v>
      </c>
      <c r="M236" s="7">
        <v>6</v>
      </c>
      <c r="N236" s="6" t="s">
        <v>24</v>
      </c>
      <c r="O236" s="6" t="s">
        <v>47</v>
      </c>
      <c r="P236" s="11">
        <v>22</v>
      </c>
      <c r="Q236" s="12">
        <v>1.7</v>
      </c>
      <c r="R236" s="13"/>
      <c r="S236" s="21">
        <f t="shared" si="22"/>
        <v>49</v>
      </c>
      <c r="T236" s="7" t="str">
        <f t="shared" si="23"/>
        <v>Over 0.5</v>
      </c>
      <c r="U236" s="14"/>
      <c r="V236" s="14" t="str">
        <f t="shared" si="30"/>
        <v>Under 1.5</v>
      </c>
      <c r="W236" s="14" t="str">
        <f t="shared" si="24"/>
        <v>LOST</v>
      </c>
      <c r="X236" s="14"/>
      <c r="Y236" s="7" t="str">
        <f t="shared" si="25"/>
        <v>…</v>
      </c>
      <c r="Z236" s="7"/>
      <c r="AA236" s="35" t="str">
        <f t="shared" si="26"/>
        <v>…</v>
      </c>
      <c r="AB236" s="35" t="str">
        <f t="shared" si="27"/>
        <v>.</v>
      </c>
    </row>
    <row r="237" spans="2:28">
      <c r="C237" t="s">
        <v>25</v>
      </c>
      <c r="D237" s="34">
        <v>0.79166666666666663</v>
      </c>
      <c r="E237" s="17" t="s">
        <v>1094</v>
      </c>
      <c r="F237" s="7" t="s">
        <v>4</v>
      </c>
      <c r="G237" s="10" t="s">
        <v>1645</v>
      </c>
      <c r="H237" s="7">
        <v>51</v>
      </c>
      <c r="I237" s="7">
        <v>30</v>
      </c>
      <c r="J237" s="7">
        <v>19</v>
      </c>
      <c r="K237" s="7">
        <v>1</v>
      </c>
      <c r="L237" s="7">
        <v>1</v>
      </c>
      <c r="M237" s="7">
        <v>32</v>
      </c>
      <c r="N237" s="6" t="s">
        <v>17</v>
      </c>
      <c r="O237" s="6" t="s">
        <v>302</v>
      </c>
      <c r="P237" s="11">
        <v>46</v>
      </c>
      <c r="Q237" s="12">
        <v>1.67</v>
      </c>
      <c r="R237" s="13"/>
      <c r="S237" s="21">
        <f t="shared" si="22"/>
        <v>34.0625</v>
      </c>
      <c r="T237" s="7" t="str">
        <f t="shared" si="23"/>
        <v>Over 0.5</v>
      </c>
      <c r="U237" s="14"/>
      <c r="V237" s="14" t="str">
        <f t="shared" si="30"/>
        <v>Over 0.5</v>
      </c>
      <c r="W237" s="14" t="str">
        <f t="shared" si="24"/>
        <v>WON</v>
      </c>
      <c r="X237" s="14"/>
      <c r="Y237" s="7" t="str">
        <f t="shared" si="25"/>
        <v>…</v>
      </c>
      <c r="Z237" s="7"/>
      <c r="AA237" s="35" t="str">
        <f t="shared" si="26"/>
        <v>…</v>
      </c>
      <c r="AB237" s="35" t="str">
        <f t="shared" si="27"/>
        <v>.</v>
      </c>
    </row>
    <row r="238" spans="2:28">
      <c r="C238" t="s">
        <v>181</v>
      </c>
      <c r="D238" s="34">
        <v>0.79166666666666663</v>
      </c>
      <c r="E238" s="17" t="s">
        <v>1372</v>
      </c>
      <c r="F238" s="7" t="s">
        <v>4</v>
      </c>
      <c r="G238" s="10" t="s">
        <v>1403</v>
      </c>
      <c r="H238" s="7">
        <v>24</v>
      </c>
      <c r="I238" s="7">
        <v>26</v>
      </c>
      <c r="J238" s="7">
        <v>50</v>
      </c>
      <c r="K238" s="7">
        <v>2</v>
      </c>
      <c r="L238" s="7">
        <v>2</v>
      </c>
      <c r="M238" s="7">
        <v>26</v>
      </c>
      <c r="N238" s="6" t="s">
        <v>120</v>
      </c>
      <c r="O238" s="6" t="s">
        <v>61</v>
      </c>
      <c r="P238" s="11">
        <v>38</v>
      </c>
      <c r="Q238" s="12">
        <v>1.85</v>
      </c>
      <c r="R238" s="13"/>
      <c r="S238" s="21">
        <f t="shared" si="22"/>
        <v>24.375</v>
      </c>
      <c r="T238" s="7" t="str">
        <f t="shared" si="23"/>
        <v>Over 0.5</v>
      </c>
      <c r="U238" s="14"/>
      <c r="V238" s="14" t="str">
        <f t="shared" si="30"/>
        <v>Under 1.5</v>
      </c>
      <c r="W238" s="14" t="str">
        <f t="shared" si="24"/>
        <v>WON</v>
      </c>
      <c r="X238" s="14"/>
      <c r="Y238" s="7" t="str">
        <f t="shared" si="25"/>
        <v>…</v>
      </c>
      <c r="Z238" s="7"/>
      <c r="AA238" s="35" t="str">
        <f t="shared" si="26"/>
        <v>…</v>
      </c>
      <c r="AB238" s="35" t="str">
        <f t="shared" si="27"/>
        <v>.</v>
      </c>
    </row>
    <row r="239" spans="2:28">
      <c r="D239" s="34"/>
      <c r="E239" s="17"/>
      <c r="F239" s="7"/>
      <c r="G239" s="10"/>
      <c r="H239" s="7"/>
      <c r="I239" s="7"/>
      <c r="J239" s="7"/>
      <c r="K239" s="7"/>
      <c r="L239" s="7"/>
      <c r="M239" s="7"/>
      <c r="N239" s="6"/>
      <c r="O239" s="6"/>
      <c r="P239" s="11"/>
      <c r="Q239" s="12"/>
      <c r="R239" s="13"/>
      <c r="S239" s="21">
        <f t="shared" si="22"/>
        <v>55</v>
      </c>
      <c r="T239" s="7" t="str">
        <f t="shared" si="23"/>
        <v>Over 0.5</v>
      </c>
      <c r="U239" s="14"/>
      <c r="V239" s="14" t="str">
        <f t="shared" si="30"/>
        <v>Over 0.5</v>
      </c>
      <c r="W239" s="14" t="str">
        <f t="shared" si="24"/>
        <v>WON</v>
      </c>
      <c r="X239" s="14"/>
      <c r="Y239" s="7" t="str">
        <f t="shared" si="25"/>
        <v>…</v>
      </c>
      <c r="Z239" s="7"/>
      <c r="AA239" s="35" t="str">
        <f t="shared" si="26"/>
        <v>…</v>
      </c>
      <c r="AB239" s="35" t="str">
        <f t="shared" si="27"/>
        <v>.</v>
      </c>
    </row>
    <row r="240" spans="2:28">
      <c r="B240" s="16" t="s">
        <v>1649</v>
      </c>
      <c r="D240" s="34"/>
      <c r="E240" s="17"/>
      <c r="F240" s="7"/>
      <c r="G240" s="10"/>
      <c r="H240" s="7"/>
      <c r="I240" s="7"/>
      <c r="J240" s="7"/>
      <c r="K240" s="7"/>
      <c r="L240" s="7"/>
      <c r="M240" s="7"/>
      <c r="N240" s="6"/>
      <c r="O240" s="6"/>
      <c r="P240" s="11"/>
      <c r="Q240" s="12"/>
      <c r="R240" s="13"/>
      <c r="S240" s="21">
        <f t="shared" si="22"/>
        <v>55</v>
      </c>
      <c r="T240" s="7" t="str">
        <f t="shared" si="23"/>
        <v>Over 0.5</v>
      </c>
      <c r="U240" s="14"/>
      <c r="V240" s="14" t="str">
        <f t="shared" si="30"/>
        <v>Over 0.5</v>
      </c>
      <c r="W240" s="14" t="str">
        <f t="shared" si="24"/>
        <v>WON</v>
      </c>
      <c r="X240" s="14"/>
      <c r="Y240" s="7" t="str">
        <f t="shared" si="25"/>
        <v>…</v>
      </c>
      <c r="Z240" s="7"/>
      <c r="AA240" s="35" t="str">
        <f t="shared" si="26"/>
        <v>…</v>
      </c>
      <c r="AB240" s="35" t="str">
        <f t="shared" si="27"/>
        <v>.</v>
      </c>
    </row>
    <row r="241" spans="2:28">
      <c r="B241" t="s">
        <v>11</v>
      </c>
      <c r="C241" t="s">
        <v>206</v>
      </c>
      <c r="D241" s="34">
        <v>0.60416666666666663</v>
      </c>
      <c r="E241" s="17" t="s">
        <v>1508</v>
      </c>
      <c r="F241" s="7" t="s">
        <v>4</v>
      </c>
      <c r="G241" s="10" t="s">
        <v>208</v>
      </c>
      <c r="H241" s="7">
        <v>45</v>
      </c>
      <c r="I241" s="7">
        <v>37</v>
      </c>
      <c r="J241" s="7">
        <v>18</v>
      </c>
      <c r="K241" s="7">
        <v>1</v>
      </c>
      <c r="L241" s="7">
        <v>1</v>
      </c>
      <c r="M241" s="7">
        <v>27</v>
      </c>
      <c r="N241" s="6" t="s">
        <v>120</v>
      </c>
      <c r="O241" s="6" t="s">
        <v>297</v>
      </c>
      <c r="P241" s="11">
        <v>37</v>
      </c>
      <c r="Q241" s="12">
        <v>1.7</v>
      </c>
      <c r="R241" s="13"/>
      <c r="S241" s="21">
        <f t="shared" si="22"/>
        <v>34.375</v>
      </c>
      <c r="T241" s="7" t="str">
        <f t="shared" si="23"/>
        <v>Over 0.5</v>
      </c>
      <c r="U241" s="14"/>
      <c r="V241" s="14" t="str">
        <f t="shared" si="30"/>
        <v>Under 1.5</v>
      </c>
      <c r="W241" s="14" t="str">
        <f t="shared" si="24"/>
        <v>WON</v>
      </c>
      <c r="X241" s="14"/>
      <c r="Y241" s="7" t="str">
        <f t="shared" si="25"/>
        <v>…</v>
      </c>
      <c r="Z241" s="7"/>
      <c r="AA241" s="35" t="str">
        <f t="shared" si="26"/>
        <v>…</v>
      </c>
      <c r="AB241" s="35" t="str">
        <f t="shared" si="27"/>
        <v>.</v>
      </c>
    </row>
    <row r="242" spans="2:28">
      <c r="B242" t="s">
        <v>11</v>
      </c>
      <c r="C242" t="s">
        <v>206</v>
      </c>
      <c r="D242" s="34">
        <v>0.60416666666666663</v>
      </c>
      <c r="E242" s="17" t="s">
        <v>1429</v>
      </c>
      <c r="F242" s="7" t="s">
        <v>4</v>
      </c>
      <c r="G242" s="10" t="s">
        <v>1605</v>
      </c>
      <c r="H242" s="7">
        <v>26</v>
      </c>
      <c r="I242" s="7">
        <v>43</v>
      </c>
      <c r="J242" s="7">
        <v>32</v>
      </c>
      <c r="K242" s="7" t="s">
        <v>16</v>
      </c>
      <c r="L242" s="7">
        <v>1</v>
      </c>
      <c r="M242" s="7">
        <v>6</v>
      </c>
      <c r="N242" s="6" t="s">
        <v>47</v>
      </c>
      <c r="O242" s="6" t="s">
        <v>47</v>
      </c>
      <c r="P242" s="11">
        <v>47</v>
      </c>
      <c r="Q242" s="12">
        <v>1.57</v>
      </c>
      <c r="R242" s="13"/>
      <c r="S242" s="21">
        <f t="shared" si="22"/>
        <v>49</v>
      </c>
      <c r="T242" s="7" t="str">
        <f t="shared" si="23"/>
        <v>Over 0.5</v>
      </c>
      <c r="U242" s="14"/>
      <c r="V242" s="14" t="str">
        <f t="shared" si="30"/>
        <v>Under 1.5</v>
      </c>
      <c r="W242" s="14" t="str">
        <f t="shared" si="24"/>
        <v>WON</v>
      </c>
      <c r="X242" s="14"/>
      <c r="Y242" s="7" t="str">
        <f t="shared" si="25"/>
        <v>…</v>
      </c>
      <c r="Z242" s="7"/>
      <c r="AA242" s="35" t="str">
        <f t="shared" si="26"/>
        <v>…</v>
      </c>
      <c r="AB242" s="35" t="str">
        <f t="shared" si="27"/>
        <v>.</v>
      </c>
    </row>
    <row r="243" spans="2:28">
      <c r="C243" t="s">
        <v>181</v>
      </c>
      <c r="D243" s="34">
        <v>0.79166666666666663</v>
      </c>
      <c r="E243" s="17" t="s">
        <v>1648</v>
      </c>
      <c r="F243" s="7" t="s">
        <v>4</v>
      </c>
      <c r="G243" s="10" t="s">
        <v>1628</v>
      </c>
      <c r="H243" s="7">
        <v>45</v>
      </c>
      <c r="I243" s="7">
        <v>37</v>
      </c>
      <c r="J243" s="7">
        <v>19</v>
      </c>
      <c r="K243" s="7">
        <v>1</v>
      </c>
      <c r="L243" s="7">
        <v>1</v>
      </c>
      <c r="M243" s="7">
        <v>26</v>
      </c>
      <c r="N243" s="6" t="s">
        <v>120</v>
      </c>
      <c r="O243" s="6" t="s">
        <v>61</v>
      </c>
      <c r="P243" s="11">
        <v>40</v>
      </c>
      <c r="Q243" s="12">
        <v>1.85</v>
      </c>
      <c r="R243" s="13"/>
      <c r="S243" s="21">
        <f t="shared" si="22"/>
        <v>34.0625</v>
      </c>
      <c r="T243" s="7" t="str">
        <f t="shared" si="23"/>
        <v>Over 0.5</v>
      </c>
      <c r="U243" s="14"/>
      <c r="V243" s="14" t="str">
        <f t="shared" si="30"/>
        <v>Under 1.5</v>
      </c>
      <c r="W243" s="14" t="str">
        <f t="shared" si="24"/>
        <v>WON</v>
      </c>
      <c r="X243" s="14"/>
      <c r="Y243" s="7" t="str">
        <f t="shared" si="25"/>
        <v>…</v>
      </c>
      <c r="Z243" s="7"/>
      <c r="AA243" s="35" t="str">
        <f t="shared" si="26"/>
        <v>…</v>
      </c>
      <c r="AB243" s="35" t="str">
        <f t="shared" si="27"/>
        <v>.</v>
      </c>
    </row>
    <row r="244" spans="2:28">
      <c r="D244" s="34"/>
      <c r="E244" s="17"/>
      <c r="F244" s="7"/>
      <c r="G244" s="10"/>
      <c r="H244" s="7"/>
      <c r="I244" s="7"/>
      <c r="J244" s="7"/>
      <c r="K244" s="7"/>
      <c r="L244" s="7"/>
      <c r="M244" s="7"/>
      <c r="N244" s="6"/>
      <c r="O244" s="6"/>
      <c r="P244" s="11"/>
      <c r="Q244" s="12"/>
      <c r="R244" s="13"/>
      <c r="S244" s="21">
        <f t="shared" si="22"/>
        <v>55</v>
      </c>
      <c r="T244" s="7" t="str">
        <f t="shared" si="23"/>
        <v>Over 0.5</v>
      </c>
      <c r="U244" s="14"/>
      <c r="V244" s="14" t="str">
        <f t="shared" si="30"/>
        <v>Over 0.5</v>
      </c>
      <c r="W244" s="14" t="str">
        <f t="shared" si="24"/>
        <v>WON</v>
      </c>
      <c r="X244" s="14"/>
      <c r="Y244" s="7" t="str">
        <f t="shared" si="25"/>
        <v>…</v>
      </c>
      <c r="Z244" s="7"/>
      <c r="AA244" s="35" t="str">
        <f t="shared" si="26"/>
        <v>…</v>
      </c>
      <c r="AB244" s="35" t="str">
        <f t="shared" si="27"/>
        <v>.</v>
      </c>
    </row>
    <row r="245" spans="2:28">
      <c r="B245" s="16" t="s">
        <v>1650</v>
      </c>
      <c r="D245" s="34"/>
      <c r="E245" s="17"/>
      <c r="F245" s="7"/>
      <c r="G245" s="10"/>
      <c r="H245" s="7"/>
      <c r="I245" s="7"/>
      <c r="J245" s="7"/>
      <c r="K245" s="7"/>
      <c r="L245" s="7"/>
      <c r="M245" s="7"/>
      <c r="N245" s="6"/>
      <c r="O245" s="6"/>
      <c r="P245" s="11"/>
      <c r="Q245" s="12"/>
      <c r="R245" s="13"/>
      <c r="S245" s="21">
        <f t="shared" si="22"/>
        <v>55</v>
      </c>
      <c r="T245" s="7" t="str">
        <f t="shared" si="23"/>
        <v>Over 0.5</v>
      </c>
      <c r="U245" s="14"/>
      <c r="V245" s="14" t="str">
        <f t="shared" si="30"/>
        <v>Over 0.5</v>
      </c>
      <c r="W245" s="14" t="str">
        <f t="shared" si="24"/>
        <v>WON</v>
      </c>
      <c r="X245" s="14"/>
      <c r="Y245" s="7" t="str">
        <f t="shared" si="25"/>
        <v>…</v>
      </c>
      <c r="Z245" s="7"/>
      <c r="AA245" s="35" t="str">
        <f t="shared" si="26"/>
        <v>…</v>
      </c>
      <c r="AB245" s="35" t="str">
        <f t="shared" si="27"/>
        <v>.</v>
      </c>
    </row>
    <row r="246" spans="2:28">
      <c r="C246" t="s">
        <v>1463</v>
      </c>
      <c r="D246" s="34">
        <v>0.45833333333333331</v>
      </c>
      <c r="E246" s="17" t="s">
        <v>1512</v>
      </c>
      <c r="F246" s="7" t="s">
        <v>4</v>
      </c>
      <c r="G246" s="10" t="s">
        <v>1527</v>
      </c>
      <c r="H246" s="7">
        <v>20</v>
      </c>
      <c r="I246" s="7">
        <v>49</v>
      </c>
      <c r="J246" s="7">
        <v>31</v>
      </c>
      <c r="K246" s="7" t="s">
        <v>16</v>
      </c>
      <c r="L246" s="7">
        <v>1</v>
      </c>
      <c r="M246" s="7">
        <v>11</v>
      </c>
      <c r="N246" s="6" t="s">
        <v>47</v>
      </c>
      <c r="O246" s="6" t="s">
        <v>69</v>
      </c>
      <c r="P246" s="11">
        <v>56</v>
      </c>
      <c r="Q246" s="12">
        <v>1.55</v>
      </c>
      <c r="R246" s="13"/>
      <c r="S246" s="21">
        <f t="shared" si="22"/>
        <v>55.2</v>
      </c>
      <c r="T246" s="7" t="str">
        <f t="shared" si="23"/>
        <v>Over 0.5</v>
      </c>
      <c r="U246" s="14"/>
      <c r="V246" s="14" t="str">
        <f t="shared" si="30"/>
        <v>Under 1.5</v>
      </c>
      <c r="W246" s="14" t="str">
        <f t="shared" si="24"/>
        <v>WON</v>
      </c>
      <c r="X246" s="14"/>
      <c r="Y246" s="7" t="str">
        <f t="shared" si="25"/>
        <v>…</v>
      </c>
      <c r="Z246" s="7"/>
      <c r="AA246" s="35" t="str">
        <f t="shared" si="26"/>
        <v>…</v>
      </c>
      <c r="AB246" s="35" t="str">
        <f t="shared" si="27"/>
        <v>.</v>
      </c>
    </row>
    <row r="247" spans="2:28">
      <c r="B247" t="s">
        <v>11</v>
      </c>
      <c r="C247" t="s">
        <v>206</v>
      </c>
      <c r="D247" s="34">
        <v>0.60416666666666663</v>
      </c>
      <c r="E247" s="17" t="s">
        <v>1531</v>
      </c>
      <c r="F247" s="7" t="s">
        <v>4</v>
      </c>
      <c r="G247" s="10" t="s">
        <v>1428</v>
      </c>
      <c r="H247" s="7">
        <v>29</v>
      </c>
      <c r="I247" s="7">
        <v>48</v>
      </c>
      <c r="J247" s="7">
        <v>23</v>
      </c>
      <c r="K247" s="7" t="s">
        <v>16</v>
      </c>
      <c r="L247" s="7">
        <v>1</v>
      </c>
      <c r="M247" s="7">
        <v>6</v>
      </c>
      <c r="N247" s="6" t="s">
        <v>47</v>
      </c>
      <c r="O247" s="6" t="s">
        <v>297</v>
      </c>
      <c r="P247" s="11">
        <v>44</v>
      </c>
      <c r="Q247" s="12">
        <v>1.57</v>
      </c>
      <c r="R247" s="13"/>
      <c r="S247" s="21">
        <f t="shared" si="22"/>
        <v>49</v>
      </c>
      <c r="T247" s="7" t="str">
        <f t="shared" si="23"/>
        <v>Over 0.5</v>
      </c>
      <c r="U247" s="14"/>
      <c r="V247" s="14" t="str">
        <f t="shared" si="30"/>
        <v>Under 1.5</v>
      </c>
      <c r="W247" s="14" t="str">
        <f t="shared" si="24"/>
        <v>WON</v>
      </c>
      <c r="X247" s="14"/>
      <c r="Y247" s="7" t="str">
        <f t="shared" si="25"/>
        <v>…</v>
      </c>
      <c r="Z247" s="7"/>
      <c r="AA247" s="35" t="str">
        <f t="shared" si="26"/>
        <v>…</v>
      </c>
      <c r="AB247" s="35" t="str">
        <f t="shared" si="27"/>
        <v>.</v>
      </c>
    </row>
    <row r="248" spans="2:28">
      <c r="C248" t="s">
        <v>1341</v>
      </c>
      <c r="D248" s="34">
        <v>0.625</v>
      </c>
      <c r="E248" s="17" t="s">
        <v>1343</v>
      </c>
      <c r="F248" s="7" t="s">
        <v>4</v>
      </c>
      <c r="G248" s="10" t="s">
        <v>1642</v>
      </c>
      <c r="H248" s="7">
        <v>59</v>
      </c>
      <c r="I248" s="7">
        <v>24</v>
      </c>
      <c r="J248" s="7">
        <v>18</v>
      </c>
      <c r="K248" s="7">
        <v>1</v>
      </c>
      <c r="L248" s="7">
        <v>1</v>
      </c>
      <c r="M248" s="7">
        <v>41</v>
      </c>
      <c r="N248" s="6" t="s">
        <v>47</v>
      </c>
      <c r="O248" s="6" t="s">
        <v>47</v>
      </c>
      <c r="P248" s="11">
        <v>42</v>
      </c>
      <c r="Q248" s="12">
        <v>1.75</v>
      </c>
      <c r="R248" s="13"/>
      <c r="S248" s="21">
        <f t="shared" si="22"/>
        <v>34.375</v>
      </c>
      <c r="T248" s="7" t="str">
        <f t="shared" si="23"/>
        <v>Over 0.5</v>
      </c>
      <c r="U248" s="14"/>
      <c r="V248" s="14" t="str">
        <f t="shared" si="30"/>
        <v>Under 1.5</v>
      </c>
      <c r="W248" s="14" t="str">
        <f t="shared" si="24"/>
        <v>WON</v>
      </c>
      <c r="X248" s="14"/>
      <c r="Y248" s="7" t="str">
        <f t="shared" si="25"/>
        <v>…</v>
      </c>
      <c r="Z248" s="7"/>
      <c r="AA248" s="35" t="str">
        <f t="shared" si="26"/>
        <v>…</v>
      </c>
      <c r="AB248" s="35" t="str">
        <f t="shared" si="27"/>
        <v>.</v>
      </c>
    </row>
    <row r="249" spans="2:28">
      <c r="C249" t="s">
        <v>1341</v>
      </c>
      <c r="D249" s="34">
        <v>0.625</v>
      </c>
      <c r="E249" s="17" t="s">
        <v>1434</v>
      </c>
      <c r="F249" s="7" t="s">
        <v>4</v>
      </c>
      <c r="G249" s="10" t="s">
        <v>1538</v>
      </c>
      <c r="H249" s="7">
        <v>18</v>
      </c>
      <c r="I249" s="7">
        <v>23</v>
      </c>
      <c r="J249" s="7">
        <v>59</v>
      </c>
      <c r="K249" s="7">
        <v>2</v>
      </c>
      <c r="L249" s="7">
        <v>2</v>
      </c>
      <c r="M249" s="7">
        <v>41</v>
      </c>
      <c r="N249" s="6" t="s">
        <v>120</v>
      </c>
      <c r="O249" s="6" t="s">
        <v>120</v>
      </c>
      <c r="P249" s="11">
        <v>48</v>
      </c>
      <c r="Q249" s="12">
        <v>1.45</v>
      </c>
      <c r="R249" s="13"/>
      <c r="S249" s="21">
        <f t="shared" si="22"/>
        <v>21.5625</v>
      </c>
      <c r="T249" s="7" t="str">
        <f t="shared" si="23"/>
        <v>Over 0.5</v>
      </c>
      <c r="U249" s="14"/>
      <c r="V249" s="14" t="str">
        <f t="shared" si="30"/>
        <v>Under 1.5</v>
      </c>
      <c r="W249" s="14" t="str">
        <f t="shared" si="24"/>
        <v>WON</v>
      </c>
      <c r="X249" s="14"/>
      <c r="Y249" s="7" t="str">
        <f t="shared" si="25"/>
        <v>…</v>
      </c>
      <c r="Z249" s="7"/>
      <c r="AA249" s="35" t="str">
        <f t="shared" si="26"/>
        <v>…</v>
      </c>
      <c r="AB249" s="35" t="str">
        <f t="shared" si="27"/>
        <v>.</v>
      </c>
    </row>
    <row r="250" spans="2:28">
      <c r="C250" t="s">
        <v>1332</v>
      </c>
      <c r="D250" s="34">
        <v>0.79166666666666663</v>
      </c>
      <c r="E250" s="17" t="s">
        <v>1651</v>
      </c>
      <c r="F250" s="7" t="s">
        <v>4</v>
      </c>
      <c r="G250" s="10" t="s">
        <v>1571</v>
      </c>
      <c r="H250" s="7">
        <v>40</v>
      </c>
      <c r="I250" s="7">
        <v>46</v>
      </c>
      <c r="J250" s="7">
        <v>14</v>
      </c>
      <c r="K250" s="7" t="s">
        <v>16</v>
      </c>
      <c r="L250" s="7">
        <v>1</v>
      </c>
      <c r="M250" s="7">
        <v>26</v>
      </c>
      <c r="N250" s="6" t="s">
        <v>47</v>
      </c>
      <c r="O250" s="6" t="s">
        <v>17</v>
      </c>
      <c r="P250" s="11">
        <v>42</v>
      </c>
      <c r="Q250" s="12">
        <v>1.47</v>
      </c>
      <c r="R250" s="13"/>
      <c r="S250" s="21">
        <f t="shared" si="22"/>
        <v>40</v>
      </c>
      <c r="T250" s="7" t="str">
        <f t="shared" si="23"/>
        <v>Over 0.5</v>
      </c>
      <c r="U250" s="14"/>
      <c r="V250" s="14" t="str">
        <f t="shared" si="30"/>
        <v>Under 1.5</v>
      </c>
      <c r="W250" s="14" t="str">
        <f t="shared" si="24"/>
        <v>WON</v>
      </c>
      <c r="X250" s="14"/>
      <c r="Y250" s="7" t="str">
        <f t="shared" si="25"/>
        <v>…</v>
      </c>
      <c r="Z250" s="7"/>
      <c r="AA250" s="35" t="str">
        <f t="shared" si="26"/>
        <v>…</v>
      </c>
      <c r="AB250" s="35" t="str">
        <f t="shared" si="27"/>
        <v>.</v>
      </c>
    </row>
    <row r="251" spans="2:28">
      <c r="C251" t="s">
        <v>1306</v>
      </c>
      <c r="D251" s="34">
        <v>0.84375</v>
      </c>
      <c r="E251" s="17" t="s">
        <v>1379</v>
      </c>
      <c r="F251" s="7" t="s">
        <v>4</v>
      </c>
      <c r="G251" s="10" t="s">
        <v>1308</v>
      </c>
      <c r="H251" s="7">
        <v>50</v>
      </c>
      <c r="I251" s="7">
        <v>26</v>
      </c>
      <c r="J251" s="7">
        <v>24</v>
      </c>
      <c r="K251" s="7">
        <v>1</v>
      </c>
      <c r="L251" s="7" t="s">
        <v>16</v>
      </c>
      <c r="M251" s="7">
        <v>26</v>
      </c>
      <c r="N251" s="6" t="s">
        <v>47</v>
      </c>
      <c r="O251" s="6" t="s">
        <v>75</v>
      </c>
      <c r="P251" s="11">
        <v>44</v>
      </c>
      <c r="Q251" s="12">
        <v>1.72</v>
      </c>
      <c r="R251" s="13"/>
      <c r="S251" s="21" t="e">
        <f t="shared" si="22"/>
        <v>#VALUE!</v>
      </c>
      <c r="T251" s="7" t="e">
        <f t="shared" si="23"/>
        <v>#VALUE!</v>
      </c>
      <c r="U251" s="14"/>
      <c r="V251" s="14" t="str">
        <f t="shared" si="30"/>
        <v>Under 1.5</v>
      </c>
      <c r="W251" s="14" t="e">
        <f t="shared" si="24"/>
        <v>#VALUE!</v>
      </c>
      <c r="X251" s="14"/>
      <c r="Y251" s="7" t="str">
        <f t="shared" si="25"/>
        <v>…</v>
      </c>
      <c r="Z251" s="7"/>
      <c r="AA251" s="35" t="str">
        <f t="shared" si="26"/>
        <v>…</v>
      </c>
      <c r="AB251" s="35" t="str">
        <f t="shared" si="27"/>
        <v>.</v>
      </c>
    </row>
    <row r="252" spans="2:28">
      <c r="C252" t="s">
        <v>1332</v>
      </c>
      <c r="D252" s="34">
        <v>0.84375</v>
      </c>
      <c r="E252" s="17" t="s">
        <v>1652</v>
      </c>
      <c r="F252" s="7" t="s">
        <v>4</v>
      </c>
      <c r="G252" s="10" t="s">
        <v>1334</v>
      </c>
      <c r="H252" s="7">
        <v>34</v>
      </c>
      <c r="I252" s="7">
        <v>46</v>
      </c>
      <c r="J252" s="7">
        <v>20</v>
      </c>
      <c r="K252" s="7" t="s">
        <v>16</v>
      </c>
      <c r="L252" s="7">
        <v>2</v>
      </c>
      <c r="M252" s="7">
        <v>14</v>
      </c>
      <c r="N252" s="6" t="s">
        <v>47</v>
      </c>
      <c r="O252" s="6" t="s">
        <v>298</v>
      </c>
      <c r="P252" s="11">
        <v>67</v>
      </c>
      <c r="Q252" s="12">
        <v>1.5</v>
      </c>
      <c r="R252" s="13" t="s">
        <v>1444</v>
      </c>
      <c r="S252" s="21">
        <f t="shared" si="22"/>
        <v>54.4</v>
      </c>
      <c r="T252" s="7" t="str">
        <f t="shared" si="23"/>
        <v>Over 0.5</v>
      </c>
      <c r="U252" s="14"/>
      <c r="V252" s="14" t="str">
        <f t="shared" si="30"/>
        <v>Under 1.5</v>
      </c>
      <c r="W252" s="14" t="str">
        <f t="shared" si="24"/>
        <v>WON</v>
      </c>
      <c r="X252" s="14"/>
      <c r="Y252" s="7" t="str">
        <f t="shared" si="25"/>
        <v>…</v>
      </c>
      <c r="Z252" s="7"/>
      <c r="AA252" s="35" t="str">
        <f t="shared" si="26"/>
        <v>…</v>
      </c>
      <c r="AB252" s="35" t="str">
        <f t="shared" si="27"/>
        <v>.</v>
      </c>
    </row>
    <row r="253" spans="2:28">
      <c r="D253" s="34"/>
      <c r="E253" s="17"/>
      <c r="F253" s="7"/>
      <c r="G253" s="10"/>
      <c r="H253" s="7"/>
      <c r="I253" s="7"/>
      <c r="J253" s="7"/>
      <c r="K253" s="7"/>
      <c r="L253" s="7"/>
      <c r="M253" s="7"/>
      <c r="N253" s="6"/>
      <c r="O253" s="6"/>
      <c r="P253" s="11"/>
      <c r="Q253" s="12"/>
      <c r="R253" s="13"/>
      <c r="S253" s="21">
        <f t="shared" si="22"/>
        <v>55</v>
      </c>
      <c r="T253" s="7" t="str">
        <f t="shared" si="23"/>
        <v>Over 0.5</v>
      </c>
      <c r="U253" s="14"/>
      <c r="V253" s="14" t="str">
        <f t="shared" si="30"/>
        <v>Over 0.5</v>
      </c>
      <c r="W253" s="14" t="str">
        <f t="shared" si="24"/>
        <v>WON</v>
      </c>
      <c r="X253" s="14"/>
      <c r="Y253" s="7" t="str">
        <f t="shared" si="25"/>
        <v>…</v>
      </c>
      <c r="Z253" s="7"/>
      <c r="AA253" s="35" t="str">
        <f t="shared" si="26"/>
        <v>…</v>
      </c>
      <c r="AB253" s="35" t="str">
        <f t="shared" si="27"/>
        <v>.</v>
      </c>
    </row>
    <row r="254" spans="2:28">
      <c r="B254" s="16" t="s">
        <v>1673</v>
      </c>
      <c r="D254" s="34"/>
      <c r="E254" s="17"/>
      <c r="F254" s="7"/>
      <c r="G254" s="10"/>
      <c r="H254" s="7"/>
      <c r="I254" s="7"/>
      <c r="J254" s="7"/>
      <c r="K254" s="7"/>
      <c r="L254" s="7"/>
      <c r="M254" s="7"/>
      <c r="N254" s="6"/>
      <c r="O254" s="6"/>
      <c r="P254" s="11"/>
      <c r="Q254" s="12"/>
      <c r="R254" s="13"/>
      <c r="S254" s="21">
        <f t="shared" si="22"/>
        <v>55</v>
      </c>
      <c r="T254" s="7" t="str">
        <f t="shared" si="23"/>
        <v>Over 0.5</v>
      </c>
      <c r="U254" s="14"/>
      <c r="V254" s="14" t="str">
        <f t="shared" si="30"/>
        <v>Over 0.5</v>
      </c>
      <c r="W254" s="14" t="str">
        <f t="shared" si="24"/>
        <v>WON</v>
      </c>
      <c r="X254" s="14"/>
      <c r="Y254" s="7" t="str">
        <f t="shared" si="25"/>
        <v>…</v>
      </c>
      <c r="Z254" s="7"/>
      <c r="AA254" s="35" t="str">
        <f t="shared" si="26"/>
        <v>…</v>
      </c>
      <c r="AB254" s="35" t="str">
        <f t="shared" si="27"/>
        <v>.</v>
      </c>
    </row>
    <row r="255" spans="2:28">
      <c r="C255" t="s">
        <v>517</v>
      </c>
      <c r="D255" s="34">
        <v>0.48958333333333331</v>
      </c>
      <c r="E255" s="17" t="s">
        <v>1476</v>
      </c>
      <c r="F255" s="7" t="s">
        <v>4</v>
      </c>
      <c r="G255" s="10" t="s">
        <v>1236</v>
      </c>
      <c r="H255" s="7">
        <v>52</v>
      </c>
      <c r="I255" s="7">
        <v>22</v>
      </c>
      <c r="J255" s="7">
        <v>26</v>
      </c>
      <c r="K255" s="7">
        <v>1</v>
      </c>
      <c r="L255" s="7">
        <v>1</v>
      </c>
      <c r="M255" s="7">
        <v>26</v>
      </c>
      <c r="N255" s="6" t="s">
        <v>24</v>
      </c>
      <c r="O255" s="6" t="s">
        <v>303</v>
      </c>
      <c r="P255" s="11">
        <v>21</v>
      </c>
      <c r="Q255" s="12">
        <v>1.55</v>
      </c>
      <c r="R255" s="13"/>
      <c r="S255" s="21">
        <f t="shared" si="22"/>
        <v>31.875</v>
      </c>
      <c r="T255" s="7" t="str">
        <f t="shared" si="23"/>
        <v>Over 0.5</v>
      </c>
      <c r="U255" s="14"/>
      <c r="V255" s="14" t="str">
        <f t="shared" si="30"/>
        <v>Under 1.5</v>
      </c>
      <c r="W255" s="14" t="str">
        <f t="shared" si="24"/>
        <v>LOST</v>
      </c>
      <c r="X255" s="14"/>
      <c r="Y255" s="7" t="str">
        <f t="shared" si="25"/>
        <v>…</v>
      </c>
      <c r="Z255" s="7"/>
      <c r="AA255" s="35" t="str">
        <f t="shared" si="26"/>
        <v>…</v>
      </c>
      <c r="AB255" s="35" t="str">
        <f t="shared" si="27"/>
        <v>.</v>
      </c>
    </row>
    <row r="256" spans="2:28">
      <c r="C256" t="s">
        <v>1468</v>
      </c>
      <c r="D256" s="34">
        <v>0.54166666666666663</v>
      </c>
      <c r="E256" s="17" t="s">
        <v>1545</v>
      </c>
      <c r="F256" s="7" t="s">
        <v>4</v>
      </c>
      <c r="G256" s="10" t="s">
        <v>1470</v>
      </c>
      <c r="H256" s="7">
        <v>27</v>
      </c>
      <c r="I256" s="7">
        <v>49</v>
      </c>
      <c r="J256" s="7">
        <v>24</v>
      </c>
      <c r="K256" s="7" t="s">
        <v>16</v>
      </c>
      <c r="L256" s="7">
        <v>1</v>
      </c>
      <c r="M256" s="7">
        <v>3</v>
      </c>
      <c r="N256" s="6" t="s">
        <v>75</v>
      </c>
      <c r="O256" s="6" t="s">
        <v>17</v>
      </c>
      <c r="P256" s="11">
        <v>30</v>
      </c>
      <c r="Q256" s="12">
        <v>1.62</v>
      </c>
      <c r="R256" s="13"/>
      <c r="S256" s="21">
        <f t="shared" si="22"/>
        <v>52</v>
      </c>
      <c r="T256" s="7" t="str">
        <f t="shared" si="23"/>
        <v>Over 0.5</v>
      </c>
      <c r="U256" s="14"/>
      <c r="V256" s="14" t="str">
        <f t="shared" si="30"/>
        <v>Over 0.5</v>
      </c>
      <c r="W256" s="14" t="str">
        <f t="shared" si="24"/>
        <v>WON</v>
      </c>
      <c r="X256" s="14"/>
      <c r="Y256" s="7" t="str">
        <f t="shared" si="25"/>
        <v>…</v>
      </c>
      <c r="Z256" s="7"/>
      <c r="AA256" s="35" t="str">
        <f t="shared" si="26"/>
        <v>…</v>
      </c>
      <c r="AB256" s="35" t="str">
        <f t="shared" si="27"/>
        <v>.</v>
      </c>
    </row>
    <row r="257" spans="2:28">
      <c r="C257" t="s">
        <v>1468</v>
      </c>
      <c r="D257" s="34">
        <v>0.54166666666666663</v>
      </c>
      <c r="E257" s="17" t="s">
        <v>1547</v>
      </c>
      <c r="F257" s="7" t="s">
        <v>4</v>
      </c>
      <c r="G257" s="10" t="s">
        <v>1544</v>
      </c>
      <c r="H257" s="7">
        <v>40</v>
      </c>
      <c r="I257" s="7">
        <v>45</v>
      </c>
      <c r="J257" s="7">
        <v>14</v>
      </c>
      <c r="K257" s="7" t="s">
        <v>16</v>
      </c>
      <c r="L257" s="7">
        <v>1</v>
      </c>
      <c r="M257" s="7">
        <v>26</v>
      </c>
      <c r="N257" s="6" t="s">
        <v>24</v>
      </c>
      <c r="O257" s="6" t="s">
        <v>69</v>
      </c>
      <c r="P257" s="11">
        <v>40</v>
      </c>
      <c r="Q257" s="12">
        <v>1.44</v>
      </c>
      <c r="R257" s="13"/>
      <c r="S257" s="21">
        <f t="shared" si="22"/>
        <v>40</v>
      </c>
      <c r="T257" s="7" t="str">
        <f t="shared" si="23"/>
        <v>Over 0.5</v>
      </c>
      <c r="U257" s="14"/>
      <c r="V257" s="14" t="str">
        <f t="shared" si="30"/>
        <v>Under 1.5</v>
      </c>
      <c r="W257" s="14" t="str">
        <f t="shared" si="24"/>
        <v>LOST</v>
      </c>
      <c r="X257" s="14"/>
      <c r="Y257" s="7" t="str">
        <f t="shared" si="25"/>
        <v>…</v>
      </c>
      <c r="Z257" s="7"/>
      <c r="AA257" s="35" t="str">
        <f t="shared" si="26"/>
        <v>…</v>
      </c>
      <c r="AB257" s="35" t="str">
        <f t="shared" si="27"/>
        <v>.</v>
      </c>
    </row>
    <row r="258" spans="2:28">
      <c r="C258" t="s">
        <v>1468</v>
      </c>
      <c r="D258" s="34">
        <v>0.54166666666666663</v>
      </c>
      <c r="E258" s="17" t="s">
        <v>1653</v>
      </c>
      <c r="F258" s="7" t="s">
        <v>4</v>
      </c>
      <c r="G258" s="10" t="s">
        <v>1469</v>
      </c>
      <c r="H258" s="7">
        <v>17</v>
      </c>
      <c r="I258" s="7">
        <v>45</v>
      </c>
      <c r="J258" s="7">
        <v>38</v>
      </c>
      <c r="K258" s="7" t="s">
        <v>16</v>
      </c>
      <c r="L258" s="7">
        <v>2</v>
      </c>
      <c r="M258" s="7">
        <v>21</v>
      </c>
      <c r="N258" s="6" t="s">
        <v>61</v>
      </c>
      <c r="O258" s="6" t="s">
        <v>1518</v>
      </c>
      <c r="P258" s="11">
        <v>45</v>
      </c>
      <c r="Q258" s="12">
        <v>1.52</v>
      </c>
      <c r="R258" s="13"/>
      <c r="S258" s="21">
        <f t="shared" si="22"/>
        <v>40</v>
      </c>
      <c r="T258" s="7" t="str">
        <f t="shared" si="23"/>
        <v>Over 0.5</v>
      </c>
      <c r="U258" s="14"/>
      <c r="V258" s="14" t="str">
        <f t="shared" si="30"/>
        <v>Over 0.5</v>
      </c>
      <c r="W258" s="14" t="str">
        <f t="shared" si="24"/>
        <v>WON</v>
      </c>
      <c r="X258" s="14"/>
      <c r="Y258" s="7" t="str">
        <f t="shared" si="25"/>
        <v>…</v>
      </c>
      <c r="Z258" s="7"/>
      <c r="AA258" s="35" t="str">
        <f t="shared" si="26"/>
        <v>…</v>
      </c>
      <c r="AB258" s="35" t="str">
        <f t="shared" si="27"/>
        <v>.</v>
      </c>
    </row>
    <row r="259" spans="2:28">
      <c r="C259" t="s">
        <v>1468</v>
      </c>
      <c r="D259" s="34">
        <v>0.54166666666666663</v>
      </c>
      <c r="E259" s="17" t="s">
        <v>1654</v>
      </c>
      <c r="F259" s="7" t="s">
        <v>4</v>
      </c>
      <c r="G259" s="10" t="s">
        <v>1485</v>
      </c>
      <c r="H259" s="7">
        <v>33</v>
      </c>
      <c r="I259" s="7">
        <v>44</v>
      </c>
      <c r="J259" s="7">
        <v>23</v>
      </c>
      <c r="K259" s="7" t="s">
        <v>16</v>
      </c>
      <c r="L259" s="7">
        <v>2</v>
      </c>
      <c r="M259" s="7">
        <v>10</v>
      </c>
      <c r="N259" s="6" t="s">
        <v>75</v>
      </c>
      <c r="O259" s="6" t="s">
        <v>304</v>
      </c>
      <c r="P259" s="11">
        <v>33</v>
      </c>
      <c r="Q259" s="12">
        <v>1.55</v>
      </c>
      <c r="R259" s="13"/>
      <c r="S259" s="21">
        <f t="shared" ref="S259:S293" si="31">40+(IF(I259&lt;50,0,I259/3.2)+(IF(J259&gt;K259,-J259/3.2,0)+(IF(L259&gt;K259,-L259/3.2,0)+(IF(L259="X",5,IF(L259="2",2,0)))+(IF(M259&gt;15,0,15-M259))+(IF(P259&lt;50,0,P259/5)))))</f>
        <v>45</v>
      </c>
      <c r="T259" s="7" t="str">
        <f t="shared" ref="T259:T322" si="32">IF(S259&lt;56,"Over 0.5","Under 1.5")</f>
        <v>Over 0.5</v>
      </c>
      <c r="U259" s="14"/>
      <c r="V259" s="14" t="str">
        <f t="shared" si="30"/>
        <v>Over 0.5</v>
      </c>
      <c r="W259" s="14" t="str">
        <f t="shared" ref="W259:W322" si="33">IF(N259="?",N259,IF(T259=V259,"WON",IF(N259="0-1","WON",IF(N259="1-0","WON","LOST"))))</f>
        <v>WON</v>
      </c>
      <c r="X259" s="14"/>
      <c r="Y259" s="7" t="str">
        <f t="shared" ref="Y259:Y322" si="34">IF(AND(B259="OK",I259&gt;52,M259&lt;11,Q259&lt;1.66),"Prime","…")</f>
        <v>…</v>
      </c>
      <c r="Z259" s="7"/>
      <c r="AA259" s="35" t="str">
        <f t="shared" si="26"/>
        <v>…</v>
      </c>
      <c r="AB259" s="35" t="str">
        <f t="shared" si="27"/>
        <v>.</v>
      </c>
    </row>
    <row r="260" spans="2:28">
      <c r="C260" t="s">
        <v>1468</v>
      </c>
      <c r="D260" s="34">
        <v>0.54166666666666663</v>
      </c>
      <c r="E260" s="17" t="s">
        <v>1482</v>
      </c>
      <c r="F260" s="7" t="s">
        <v>4</v>
      </c>
      <c r="G260" s="10" t="s">
        <v>1655</v>
      </c>
      <c r="H260" s="7">
        <v>44</v>
      </c>
      <c r="I260" s="7">
        <v>37</v>
      </c>
      <c r="J260" s="7">
        <v>19</v>
      </c>
      <c r="K260" s="7">
        <v>1</v>
      </c>
      <c r="L260" s="7">
        <v>1</v>
      </c>
      <c r="M260" s="7">
        <v>25</v>
      </c>
      <c r="N260" s="6" t="s">
        <v>69</v>
      </c>
      <c r="O260" s="6" t="s">
        <v>33</v>
      </c>
      <c r="P260" s="11">
        <v>51</v>
      </c>
      <c r="Q260" s="12">
        <v>1.68</v>
      </c>
      <c r="R260" s="13"/>
      <c r="S260" s="21">
        <f t="shared" si="31"/>
        <v>44.262500000000003</v>
      </c>
      <c r="T260" s="7" t="str">
        <f t="shared" si="32"/>
        <v>Over 0.5</v>
      </c>
      <c r="U260" s="14"/>
      <c r="V260" s="14" t="str">
        <f t="shared" si="30"/>
        <v>Over 0.5</v>
      </c>
      <c r="W260" s="14" t="str">
        <f t="shared" si="33"/>
        <v>WON</v>
      </c>
      <c r="X260" s="14"/>
      <c r="Y260" s="7" t="str">
        <f t="shared" si="34"/>
        <v>…</v>
      </c>
      <c r="Z260" s="7"/>
      <c r="AA260" s="35" t="str">
        <f t="shared" ref="AA260:AA323" si="35">IF(AND(I260&gt;49,P260&gt;54,B260="OK"),"U25g","…")</f>
        <v>…</v>
      </c>
      <c r="AB260" s="35" t="str">
        <f t="shared" ref="AB260:AB323" si="36">IF(AND(AA260="U25g",(OR(O260="0-0",O260="0-1",O260="1-0",O260="1-1",O260="2-0",O260="0-2"))),"WON",".")</f>
        <v>.</v>
      </c>
    </row>
    <row r="261" spans="2:28">
      <c r="C261" t="s">
        <v>1468</v>
      </c>
      <c r="D261" s="34">
        <v>0.54166666666666663</v>
      </c>
      <c r="E261" s="17" t="s">
        <v>1548</v>
      </c>
      <c r="F261" s="7" t="s">
        <v>4</v>
      </c>
      <c r="G261" s="10" t="s">
        <v>1599</v>
      </c>
      <c r="H261" s="7">
        <v>20</v>
      </c>
      <c r="I261" s="7">
        <v>37</v>
      </c>
      <c r="J261" s="7">
        <v>43</v>
      </c>
      <c r="K261" s="7">
        <v>2</v>
      </c>
      <c r="L261" s="7">
        <v>2</v>
      </c>
      <c r="M261" s="7">
        <v>23</v>
      </c>
      <c r="N261" s="6" t="s">
        <v>69</v>
      </c>
      <c r="O261" s="6" t="s">
        <v>96</v>
      </c>
      <c r="P261" s="11">
        <v>27</v>
      </c>
      <c r="Q261" s="12">
        <v>1.61</v>
      </c>
      <c r="R261" s="13"/>
      <c r="S261" s="21">
        <f t="shared" si="31"/>
        <v>26.5625</v>
      </c>
      <c r="T261" s="7" t="str">
        <f t="shared" si="32"/>
        <v>Over 0.5</v>
      </c>
      <c r="U261" s="14"/>
      <c r="V261" s="14" t="str">
        <f t="shared" si="30"/>
        <v>Over 0.5</v>
      </c>
      <c r="W261" s="14" t="str">
        <f t="shared" si="33"/>
        <v>WON</v>
      </c>
      <c r="X261" s="14"/>
      <c r="Y261" s="7" t="str">
        <f t="shared" si="34"/>
        <v>…</v>
      </c>
      <c r="Z261" s="7"/>
      <c r="AA261" s="35" t="str">
        <f t="shared" si="35"/>
        <v>…</v>
      </c>
      <c r="AB261" s="35" t="str">
        <f t="shared" si="36"/>
        <v>.</v>
      </c>
    </row>
    <row r="262" spans="2:28">
      <c r="C262" t="s">
        <v>517</v>
      </c>
      <c r="D262" s="34">
        <v>0.54166666666666663</v>
      </c>
      <c r="E262" s="17" t="s">
        <v>1656</v>
      </c>
      <c r="F262" s="7" t="s">
        <v>4</v>
      </c>
      <c r="G262" s="10" t="s">
        <v>518</v>
      </c>
      <c r="H262" s="7">
        <v>40</v>
      </c>
      <c r="I262" s="7">
        <v>45</v>
      </c>
      <c r="J262" s="7">
        <v>15</v>
      </c>
      <c r="K262" s="7" t="s">
        <v>16</v>
      </c>
      <c r="L262" s="7">
        <v>1</v>
      </c>
      <c r="M262" s="7">
        <v>25</v>
      </c>
      <c r="N262" s="6" t="s">
        <v>69</v>
      </c>
      <c r="O262" s="6" t="s">
        <v>33</v>
      </c>
      <c r="P262" s="11">
        <v>20</v>
      </c>
      <c r="Q262" s="12">
        <v>1.45</v>
      </c>
      <c r="R262" s="13"/>
      <c r="S262" s="21">
        <f t="shared" si="31"/>
        <v>40</v>
      </c>
      <c r="T262" s="7" t="str">
        <f t="shared" si="32"/>
        <v>Over 0.5</v>
      </c>
      <c r="U262" s="14"/>
      <c r="V262" s="14" t="str">
        <f t="shared" si="30"/>
        <v>Over 0.5</v>
      </c>
      <c r="W262" s="14" t="str">
        <f t="shared" si="33"/>
        <v>WON</v>
      </c>
      <c r="X262" s="14"/>
      <c r="Y262" s="7" t="str">
        <f t="shared" si="34"/>
        <v>…</v>
      </c>
      <c r="Z262" s="7"/>
      <c r="AA262" s="35" t="str">
        <f t="shared" si="35"/>
        <v>…</v>
      </c>
      <c r="AB262" s="35" t="str">
        <f t="shared" si="36"/>
        <v>.</v>
      </c>
    </row>
    <row r="263" spans="2:28">
      <c r="C263" t="s">
        <v>517</v>
      </c>
      <c r="D263" s="34">
        <v>0.54166666666666663</v>
      </c>
      <c r="E263" s="17" t="s">
        <v>1657</v>
      </c>
      <c r="F263" s="7" t="s">
        <v>4</v>
      </c>
      <c r="G263" s="10" t="s">
        <v>1340</v>
      </c>
      <c r="H263" s="7">
        <v>18</v>
      </c>
      <c r="I263" s="7">
        <v>37</v>
      </c>
      <c r="J263" s="7">
        <v>45</v>
      </c>
      <c r="K263" s="7">
        <v>2</v>
      </c>
      <c r="L263" s="7">
        <v>2</v>
      </c>
      <c r="M263" s="7">
        <v>27</v>
      </c>
      <c r="N263" s="6" t="s">
        <v>69</v>
      </c>
      <c r="O263" s="6" t="s">
        <v>96</v>
      </c>
      <c r="P263" s="11">
        <v>46</v>
      </c>
      <c r="Q263" s="12">
        <v>1.45</v>
      </c>
      <c r="R263" s="13"/>
      <c r="S263" s="21">
        <f t="shared" si="31"/>
        <v>25.9375</v>
      </c>
      <c r="T263" s="7" t="str">
        <f t="shared" si="32"/>
        <v>Over 0.5</v>
      </c>
      <c r="U263" s="14"/>
      <c r="V263" s="14" t="str">
        <f t="shared" si="30"/>
        <v>Over 0.5</v>
      </c>
      <c r="W263" s="14" t="str">
        <f t="shared" si="33"/>
        <v>WON</v>
      </c>
      <c r="X263" s="14"/>
      <c r="Y263" s="7" t="str">
        <f t="shared" si="34"/>
        <v>…</v>
      </c>
      <c r="Z263" s="7"/>
      <c r="AA263" s="35" t="str">
        <f t="shared" si="35"/>
        <v>…</v>
      </c>
      <c r="AB263" s="35" t="str">
        <f t="shared" si="36"/>
        <v>.</v>
      </c>
    </row>
    <row r="264" spans="2:28">
      <c r="C264" t="s">
        <v>1479</v>
      </c>
      <c r="D264" s="34">
        <v>0.5625</v>
      </c>
      <c r="E264" s="17" t="s">
        <v>1552</v>
      </c>
      <c r="F264" s="7" t="s">
        <v>4</v>
      </c>
      <c r="G264" s="10" t="s">
        <v>1530</v>
      </c>
      <c r="H264" s="7">
        <v>3</v>
      </c>
      <c r="I264" s="7">
        <v>40</v>
      </c>
      <c r="J264" s="7">
        <v>57</v>
      </c>
      <c r="K264" s="7">
        <v>2</v>
      </c>
      <c r="L264" s="7">
        <v>2</v>
      </c>
      <c r="M264" s="7">
        <v>54</v>
      </c>
      <c r="N264" s="6" t="s">
        <v>120</v>
      </c>
      <c r="O264" s="6" t="s">
        <v>61</v>
      </c>
      <c r="P264" s="11">
        <v>34</v>
      </c>
      <c r="Q264" s="12">
        <v>1.57</v>
      </c>
      <c r="R264" s="13"/>
      <c r="S264" s="21">
        <f t="shared" si="31"/>
        <v>22.1875</v>
      </c>
      <c r="T264" s="7" t="str">
        <f t="shared" si="32"/>
        <v>Over 0.5</v>
      </c>
      <c r="U264" s="14"/>
      <c r="V264" s="14" t="str">
        <f t="shared" si="30"/>
        <v>Under 1.5</v>
      </c>
      <c r="W264" s="14" t="str">
        <f t="shared" si="33"/>
        <v>WON</v>
      </c>
      <c r="X264" s="14"/>
      <c r="Y264" s="7" t="str">
        <f t="shared" si="34"/>
        <v>…</v>
      </c>
      <c r="Z264" s="7"/>
      <c r="AA264" s="35" t="str">
        <f t="shared" si="35"/>
        <v>…</v>
      </c>
      <c r="AB264" s="35" t="str">
        <f t="shared" si="36"/>
        <v>.</v>
      </c>
    </row>
    <row r="265" spans="2:28">
      <c r="C265" t="s">
        <v>517</v>
      </c>
      <c r="D265" s="34">
        <v>0.58333333333333337</v>
      </c>
      <c r="E265" s="17" t="s">
        <v>770</v>
      </c>
      <c r="F265" s="7" t="s">
        <v>4</v>
      </c>
      <c r="G265" s="10" t="s">
        <v>1658</v>
      </c>
      <c r="H265" s="7">
        <v>26</v>
      </c>
      <c r="I265" s="7">
        <v>47</v>
      </c>
      <c r="J265" s="7">
        <v>27</v>
      </c>
      <c r="K265" s="7" t="s">
        <v>16</v>
      </c>
      <c r="L265" s="7">
        <v>2</v>
      </c>
      <c r="M265" s="7">
        <v>1</v>
      </c>
      <c r="N265" s="6" t="s">
        <v>24</v>
      </c>
      <c r="O265" s="6" t="s">
        <v>298</v>
      </c>
      <c r="P265" s="11">
        <v>61</v>
      </c>
      <c r="Q265" s="12">
        <v>1.6</v>
      </c>
      <c r="R265" s="13"/>
      <c r="S265" s="21">
        <f t="shared" si="31"/>
        <v>66.2</v>
      </c>
      <c r="T265" s="7" t="str">
        <f t="shared" si="32"/>
        <v>Under 1.5</v>
      </c>
      <c r="U265" s="14"/>
      <c r="V265" s="14" t="str">
        <f t="shared" si="30"/>
        <v>Under 1.5</v>
      </c>
      <c r="W265" s="14" t="str">
        <f t="shared" si="33"/>
        <v>WON</v>
      </c>
      <c r="X265" s="14"/>
      <c r="Y265" s="7" t="str">
        <f t="shared" si="34"/>
        <v>…</v>
      </c>
      <c r="Z265" s="7"/>
      <c r="AA265" s="35" t="str">
        <f t="shared" si="35"/>
        <v>…</v>
      </c>
      <c r="AB265" s="35" t="str">
        <f t="shared" si="36"/>
        <v>.</v>
      </c>
    </row>
    <row r="266" spans="2:28">
      <c r="C266" t="s">
        <v>227</v>
      </c>
      <c r="D266" s="34">
        <v>0.60416666666666663</v>
      </c>
      <c r="E266" s="17" t="s">
        <v>1659</v>
      </c>
      <c r="F266" s="7" t="s">
        <v>4</v>
      </c>
      <c r="G266" s="10" t="s">
        <v>765</v>
      </c>
      <c r="H266" s="7">
        <v>30</v>
      </c>
      <c r="I266" s="7">
        <v>21</v>
      </c>
      <c r="J266" s="7">
        <v>49</v>
      </c>
      <c r="K266" s="7">
        <v>2</v>
      </c>
      <c r="L266" s="7">
        <v>2</v>
      </c>
      <c r="M266" s="7">
        <v>19</v>
      </c>
      <c r="N266" s="6" t="s">
        <v>47</v>
      </c>
      <c r="O266" s="6" t="s">
        <v>47</v>
      </c>
      <c r="P266" s="11">
        <v>21</v>
      </c>
      <c r="Q266" s="12">
        <v>1.72</v>
      </c>
      <c r="R266" s="13"/>
      <c r="S266" s="21">
        <f t="shared" si="31"/>
        <v>24.6875</v>
      </c>
      <c r="T266" s="7" t="str">
        <f t="shared" si="32"/>
        <v>Over 0.5</v>
      </c>
      <c r="U266" s="14"/>
      <c r="V266" s="14" t="str">
        <f t="shared" si="30"/>
        <v>Under 1.5</v>
      </c>
      <c r="W266" s="14" t="str">
        <f t="shared" si="33"/>
        <v>WON</v>
      </c>
      <c r="X266" s="14"/>
      <c r="Y266" s="7" t="str">
        <f t="shared" si="34"/>
        <v>…</v>
      </c>
      <c r="Z266" s="7"/>
      <c r="AA266" s="35" t="str">
        <f t="shared" si="35"/>
        <v>…</v>
      </c>
      <c r="AB266" s="35" t="str">
        <f t="shared" si="36"/>
        <v>.</v>
      </c>
    </row>
    <row r="267" spans="2:28">
      <c r="B267" t="s">
        <v>11</v>
      </c>
      <c r="C267" t="s">
        <v>1422</v>
      </c>
      <c r="D267" s="34">
        <v>0.625</v>
      </c>
      <c r="E267" s="17" t="s">
        <v>1459</v>
      </c>
      <c r="F267" s="7" t="s">
        <v>4</v>
      </c>
      <c r="G267" s="10" t="s">
        <v>1556</v>
      </c>
      <c r="H267" s="7">
        <v>41</v>
      </c>
      <c r="I267" s="7">
        <v>49</v>
      </c>
      <c r="J267" s="7">
        <v>10</v>
      </c>
      <c r="K267" s="7" t="s">
        <v>16</v>
      </c>
      <c r="L267" s="7">
        <v>1</v>
      </c>
      <c r="M267" s="7">
        <v>31</v>
      </c>
      <c r="N267" s="6" t="s">
        <v>24</v>
      </c>
      <c r="O267" s="6" t="s">
        <v>33</v>
      </c>
      <c r="P267" s="11">
        <v>52</v>
      </c>
      <c r="Q267" s="12">
        <v>1.68</v>
      </c>
      <c r="R267" s="13"/>
      <c r="S267" s="21">
        <f t="shared" si="31"/>
        <v>50.4</v>
      </c>
      <c r="T267" s="7" t="str">
        <f t="shared" si="32"/>
        <v>Over 0.5</v>
      </c>
      <c r="U267" s="14"/>
      <c r="V267" s="14" t="str">
        <f t="shared" si="30"/>
        <v>Under 1.5</v>
      </c>
      <c r="W267" s="14" t="str">
        <f t="shared" si="33"/>
        <v>LOST</v>
      </c>
      <c r="X267" s="14"/>
      <c r="Y267" s="7" t="str">
        <f t="shared" si="34"/>
        <v>…</v>
      </c>
      <c r="Z267" s="7"/>
      <c r="AA267" s="35" t="str">
        <f t="shared" si="35"/>
        <v>…</v>
      </c>
      <c r="AB267" s="35" t="str">
        <f t="shared" si="36"/>
        <v>.</v>
      </c>
    </row>
    <row r="268" spans="2:28">
      <c r="B268" t="s">
        <v>11</v>
      </c>
      <c r="C268" t="s">
        <v>1422</v>
      </c>
      <c r="D268" s="34">
        <v>0.625</v>
      </c>
      <c r="E268" s="17" t="s">
        <v>1660</v>
      </c>
      <c r="F268" s="7" t="s">
        <v>4</v>
      </c>
      <c r="G268" s="10" t="s">
        <v>1661</v>
      </c>
      <c r="H268" s="7">
        <v>39</v>
      </c>
      <c r="I268" s="7">
        <v>43</v>
      </c>
      <c r="J268" s="7">
        <v>19</v>
      </c>
      <c r="K268" s="7" t="s">
        <v>16</v>
      </c>
      <c r="L268" s="7">
        <v>1</v>
      </c>
      <c r="M268" s="7">
        <v>20</v>
      </c>
      <c r="N268" s="6" t="s">
        <v>69</v>
      </c>
      <c r="O268" s="6" t="s">
        <v>69</v>
      </c>
      <c r="P268" s="11">
        <v>53</v>
      </c>
      <c r="Q268" s="12">
        <v>1.75</v>
      </c>
      <c r="R268" s="13"/>
      <c r="S268" s="21">
        <f t="shared" si="31"/>
        <v>50.6</v>
      </c>
      <c r="T268" s="7" t="str">
        <f t="shared" si="32"/>
        <v>Over 0.5</v>
      </c>
      <c r="U268" s="14"/>
      <c r="V268" s="14" t="str">
        <f t="shared" si="30"/>
        <v>Over 0.5</v>
      </c>
      <c r="W268" s="14" t="str">
        <f t="shared" si="33"/>
        <v>WON</v>
      </c>
      <c r="X268" s="14"/>
      <c r="Y268" s="7" t="str">
        <f t="shared" si="34"/>
        <v>…</v>
      </c>
      <c r="Z268" s="7"/>
      <c r="AA268" s="35" t="str">
        <f t="shared" si="35"/>
        <v>…</v>
      </c>
      <c r="AB268" s="35" t="str">
        <f t="shared" si="36"/>
        <v>.</v>
      </c>
    </row>
    <row r="269" spans="2:28">
      <c r="B269" t="s">
        <v>11</v>
      </c>
      <c r="C269" t="s">
        <v>1422</v>
      </c>
      <c r="D269" s="34">
        <v>0.625</v>
      </c>
      <c r="E269" s="17" t="s">
        <v>1424</v>
      </c>
      <c r="F269" s="7" t="s">
        <v>4</v>
      </c>
      <c r="G269" s="10" t="s">
        <v>1662</v>
      </c>
      <c r="H269" s="7">
        <v>61</v>
      </c>
      <c r="I269" s="7">
        <v>27</v>
      </c>
      <c r="J269" s="7">
        <v>12</v>
      </c>
      <c r="K269" s="7">
        <v>1</v>
      </c>
      <c r="L269" s="7">
        <v>1</v>
      </c>
      <c r="M269" s="7">
        <v>49</v>
      </c>
      <c r="N269" s="6" t="s">
        <v>24</v>
      </c>
      <c r="O269" s="6" t="s">
        <v>61</v>
      </c>
      <c r="P269" s="11">
        <v>32</v>
      </c>
      <c r="Q269" s="12">
        <v>1.76</v>
      </c>
      <c r="R269" s="13"/>
      <c r="S269" s="21">
        <f t="shared" si="31"/>
        <v>36.25</v>
      </c>
      <c r="T269" s="7" t="str">
        <f t="shared" si="32"/>
        <v>Over 0.5</v>
      </c>
      <c r="U269" s="14"/>
      <c r="V269" s="14" t="str">
        <f t="shared" si="30"/>
        <v>Under 1.5</v>
      </c>
      <c r="W269" s="14" t="str">
        <f t="shared" si="33"/>
        <v>LOST</v>
      </c>
      <c r="X269" s="14"/>
      <c r="Y269" s="7" t="str">
        <f t="shared" si="34"/>
        <v>…</v>
      </c>
      <c r="Z269" s="7"/>
      <c r="AA269" s="35" t="str">
        <f t="shared" si="35"/>
        <v>…</v>
      </c>
      <c r="AB269" s="35" t="str">
        <f t="shared" si="36"/>
        <v>.</v>
      </c>
    </row>
    <row r="270" spans="2:28">
      <c r="B270" t="s">
        <v>11</v>
      </c>
      <c r="C270" t="s">
        <v>1422</v>
      </c>
      <c r="D270" s="34">
        <v>0.625</v>
      </c>
      <c r="E270" s="17" t="s">
        <v>1663</v>
      </c>
      <c r="F270" s="7" t="s">
        <v>4</v>
      </c>
      <c r="G270" s="10" t="s">
        <v>1488</v>
      </c>
      <c r="H270" s="7">
        <v>48</v>
      </c>
      <c r="I270" s="7">
        <v>17</v>
      </c>
      <c r="J270" s="7">
        <v>35</v>
      </c>
      <c r="K270" s="7">
        <v>1</v>
      </c>
      <c r="L270" s="7">
        <v>2</v>
      </c>
      <c r="M270" s="7">
        <v>13</v>
      </c>
      <c r="N270" s="6" t="s">
        <v>24</v>
      </c>
      <c r="O270" s="6" t="s">
        <v>24</v>
      </c>
      <c r="P270" s="11">
        <v>30</v>
      </c>
      <c r="Q270" s="12">
        <v>1.85</v>
      </c>
      <c r="R270" s="13"/>
      <c r="S270" s="21">
        <f t="shared" si="31"/>
        <v>30.4375</v>
      </c>
      <c r="T270" s="7" t="str">
        <f t="shared" si="32"/>
        <v>Over 0.5</v>
      </c>
      <c r="U270" s="14"/>
      <c r="V270" s="14" t="str">
        <f t="shared" si="30"/>
        <v>Under 1.5</v>
      </c>
      <c r="W270" s="14" t="str">
        <f t="shared" si="33"/>
        <v>LOST</v>
      </c>
      <c r="X270" s="14"/>
      <c r="Y270" s="7" t="str">
        <f t="shared" si="34"/>
        <v>…</v>
      </c>
      <c r="Z270" s="7"/>
      <c r="AA270" s="35" t="str">
        <f t="shared" si="35"/>
        <v>…</v>
      </c>
      <c r="AB270" s="35" t="str">
        <f t="shared" si="36"/>
        <v>.</v>
      </c>
    </row>
    <row r="271" spans="2:28">
      <c r="C271" t="s">
        <v>1306</v>
      </c>
      <c r="D271" s="34">
        <v>0.625</v>
      </c>
      <c r="E271" s="17" t="s">
        <v>1440</v>
      </c>
      <c r="F271" s="7" t="s">
        <v>4</v>
      </c>
      <c r="G271" s="10" t="s">
        <v>1664</v>
      </c>
      <c r="H271" s="7">
        <v>26</v>
      </c>
      <c r="I271" s="7">
        <v>27</v>
      </c>
      <c r="J271" s="7">
        <v>47</v>
      </c>
      <c r="K271" s="7">
        <v>2</v>
      </c>
      <c r="L271" s="7">
        <v>2</v>
      </c>
      <c r="M271" s="7">
        <v>21</v>
      </c>
      <c r="N271" s="6" t="s">
        <v>47</v>
      </c>
      <c r="O271" s="6" t="s">
        <v>33</v>
      </c>
      <c r="P271" s="11">
        <v>43</v>
      </c>
      <c r="Q271" s="12">
        <v>1.8</v>
      </c>
      <c r="R271" s="13"/>
      <c r="S271" s="21">
        <f t="shared" si="31"/>
        <v>25.3125</v>
      </c>
      <c r="T271" s="7" t="str">
        <f t="shared" si="32"/>
        <v>Over 0.5</v>
      </c>
      <c r="U271" s="14"/>
      <c r="V271" s="14" t="str">
        <f t="shared" si="30"/>
        <v>Under 1.5</v>
      </c>
      <c r="W271" s="14" t="str">
        <f t="shared" si="33"/>
        <v>WON</v>
      </c>
      <c r="X271" s="14"/>
      <c r="Y271" s="7" t="str">
        <f t="shared" si="34"/>
        <v>…</v>
      </c>
      <c r="Z271" s="7"/>
      <c r="AA271" s="35" t="str">
        <f t="shared" si="35"/>
        <v>…</v>
      </c>
      <c r="AB271" s="35" t="str">
        <f t="shared" si="36"/>
        <v>.</v>
      </c>
    </row>
    <row r="272" spans="2:28">
      <c r="C272" t="s">
        <v>1341</v>
      </c>
      <c r="D272" s="34">
        <v>0.625</v>
      </c>
      <c r="E272" s="17" t="s">
        <v>1436</v>
      </c>
      <c r="F272" s="7" t="s">
        <v>4</v>
      </c>
      <c r="G272" s="10" t="s">
        <v>1446</v>
      </c>
      <c r="H272" s="7">
        <v>56</v>
      </c>
      <c r="I272" s="7">
        <v>19</v>
      </c>
      <c r="J272" s="7">
        <v>25</v>
      </c>
      <c r="K272" s="7">
        <v>1</v>
      </c>
      <c r="L272" s="7">
        <v>1</v>
      </c>
      <c r="M272" s="7">
        <v>31</v>
      </c>
      <c r="N272" s="6" t="s">
        <v>24</v>
      </c>
      <c r="O272" s="6" t="s">
        <v>75</v>
      </c>
      <c r="P272" s="11">
        <v>40</v>
      </c>
      <c r="Q272" s="12">
        <v>1.47</v>
      </c>
      <c r="R272" s="13"/>
      <c r="S272" s="21">
        <f t="shared" si="31"/>
        <v>32.1875</v>
      </c>
      <c r="T272" s="7" t="str">
        <f t="shared" si="32"/>
        <v>Over 0.5</v>
      </c>
      <c r="U272" s="14"/>
      <c r="V272" s="14" t="str">
        <f t="shared" si="30"/>
        <v>Under 1.5</v>
      </c>
      <c r="W272" s="14" t="str">
        <f t="shared" si="33"/>
        <v>LOST</v>
      </c>
      <c r="X272" s="14"/>
      <c r="Y272" s="7" t="str">
        <f t="shared" si="34"/>
        <v>…</v>
      </c>
      <c r="Z272" s="7"/>
      <c r="AA272" s="35" t="str">
        <f t="shared" si="35"/>
        <v>…</v>
      </c>
      <c r="AB272" s="35" t="str">
        <f t="shared" si="36"/>
        <v>.</v>
      </c>
    </row>
    <row r="273" spans="2:28">
      <c r="C273" t="s">
        <v>1341</v>
      </c>
      <c r="D273" s="34">
        <v>0.625</v>
      </c>
      <c r="E273" s="17" t="s">
        <v>1490</v>
      </c>
      <c r="F273" s="7" t="s">
        <v>4</v>
      </c>
      <c r="G273" s="10" t="s">
        <v>1433</v>
      </c>
      <c r="H273" s="7">
        <v>47</v>
      </c>
      <c r="I273" s="7">
        <v>26</v>
      </c>
      <c r="J273" s="7">
        <v>26</v>
      </c>
      <c r="K273" s="7">
        <v>1</v>
      </c>
      <c r="L273" s="7">
        <v>1</v>
      </c>
      <c r="M273" s="7">
        <v>21</v>
      </c>
      <c r="N273" s="6" t="s">
        <v>33</v>
      </c>
      <c r="O273" s="6" t="s">
        <v>681</v>
      </c>
      <c r="P273" s="11">
        <v>63</v>
      </c>
      <c r="Q273" s="12">
        <v>1.5</v>
      </c>
      <c r="R273" s="13"/>
      <c r="S273" s="21">
        <f t="shared" si="31"/>
        <v>44.475000000000001</v>
      </c>
      <c r="T273" s="7" t="str">
        <f t="shared" si="32"/>
        <v>Over 0.5</v>
      </c>
      <c r="U273" s="14"/>
      <c r="V273" s="14" t="str">
        <f t="shared" si="30"/>
        <v>Over 0.5</v>
      </c>
      <c r="W273" s="14" t="str">
        <f t="shared" si="33"/>
        <v>WON</v>
      </c>
      <c r="X273" s="14"/>
      <c r="Y273" s="7" t="str">
        <f t="shared" si="34"/>
        <v>…</v>
      </c>
      <c r="Z273" s="7"/>
      <c r="AA273" s="35" t="str">
        <f t="shared" si="35"/>
        <v>…</v>
      </c>
      <c r="AB273" s="35" t="str">
        <f t="shared" si="36"/>
        <v>.</v>
      </c>
    </row>
    <row r="274" spans="2:28">
      <c r="C274" t="s">
        <v>1473</v>
      </c>
      <c r="D274" s="34">
        <v>0.625</v>
      </c>
      <c r="E274" s="17" t="s">
        <v>1665</v>
      </c>
      <c r="F274" s="7" t="s">
        <v>4</v>
      </c>
      <c r="G274" s="10" t="s">
        <v>1557</v>
      </c>
      <c r="H274" s="7">
        <v>42</v>
      </c>
      <c r="I274" s="7">
        <v>44</v>
      </c>
      <c r="J274" s="7">
        <v>14</v>
      </c>
      <c r="K274" s="7" t="s">
        <v>16</v>
      </c>
      <c r="L274" s="7" t="s">
        <v>16</v>
      </c>
      <c r="M274" s="7">
        <v>28</v>
      </c>
      <c r="N274" s="6" t="s">
        <v>24</v>
      </c>
      <c r="O274" s="6" t="s">
        <v>96</v>
      </c>
      <c r="P274" s="11">
        <v>38</v>
      </c>
      <c r="Q274" s="12">
        <v>1.4</v>
      </c>
      <c r="R274" s="13"/>
      <c r="S274" s="21">
        <f t="shared" si="31"/>
        <v>45</v>
      </c>
      <c r="T274" s="7" t="str">
        <f t="shared" si="32"/>
        <v>Over 0.5</v>
      </c>
      <c r="U274" s="14"/>
      <c r="V274" s="14" t="str">
        <f t="shared" si="30"/>
        <v>Under 1.5</v>
      </c>
      <c r="W274" s="14" t="str">
        <f t="shared" si="33"/>
        <v>LOST</v>
      </c>
      <c r="X274" s="14"/>
      <c r="Y274" s="7" t="str">
        <f t="shared" si="34"/>
        <v>…</v>
      </c>
      <c r="Z274" s="7"/>
      <c r="AA274" s="35" t="str">
        <f t="shared" si="35"/>
        <v>…</v>
      </c>
      <c r="AB274" s="35" t="str">
        <f t="shared" si="36"/>
        <v>.</v>
      </c>
    </row>
    <row r="275" spans="2:28">
      <c r="C275" t="s">
        <v>1473</v>
      </c>
      <c r="D275" s="34">
        <v>0.625</v>
      </c>
      <c r="E275" s="17" t="s">
        <v>1666</v>
      </c>
      <c r="F275" s="7" t="s">
        <v>4</v>
      </c>
      <c r="G275" s="10" t="s">
        <v>1667</v>
      </c>
      <c r="H275" s="7">
        <v>28</v>
      </c>
      <c r="I275" s="7">
        <v>25</v>
      </c>
      <c r="J275" s="7">
        <v>48</v>
      </c>
      <c r="K275" s="7">
        <v>2</v>
      </c>
      <c r="L275" s="7" t="s">
        <v>16</v>
      </c>
      <c r="M275" s="7">
        <v>20</v>
      </c>
      <c r="N275" s="6" t="s">
        <v>47</v>
      </c>
      <c r="O275" s="6" t="s">
        <v>69</v>
      </c>
      <c r="P275" s="11">
        <v>37</v>
      </c>
      <c r="Q275" s="12">
        <v>1.5</v>
      </c>
      <c r="R275" s="13"/>
      <c r="S275" s="21" t="e">
        <f t="shared" si="31"/>
        <v>#VALUE!</v>
      </c>
      <c r="T275" s="7" t="e">
        <f t="shared" si="32"/>
        <v>#VALUE!</v>
      </c>
      <c r="U275" s="14"/>
      <c r="V275" s="14" t="str">
        <f t="shared" si="30"/>
        <v>Under 1.5</v>
      </c>
      <c r="W275" s="14" t="e">
        <f t="shared" si="33"/>
        <v>#VALUE!</v>
      </c>
      <c r="X275" s="14"/>
      <c r="Y275" s="7" t="str">
        <f t="shared" si="34"/>
        <v>…</v>
      </c>
      <c r="Z275" s="7"/>
      <c r="AA275" s="35" t="str">
        <f t="shared" si="35"/>
        <v>…</v>
      </c>
      <c r="AB275" s="35" t="str">
        <f t="shared" si="36"/>
        <v>.</v>
      </c>
    </row>
    <row r="276" spans="2:28">
      <c r="C276" t="s">
        <v>66</v>
      </c>
      <c r="D276" s="34">
        <v>0.625</v>
      </c>
      <c r="E276" s="17" t="s">
        <v>1454</v>
      </c>
      <c r="F276" s="7" t="s">
        <v>4</v>
      </c>
      <c r="G276" s="10" t="s">
        <v>221</v>
      </c>
      <c r="H276" s="7">
        <v>32</v>
      </c>
      <c r="I276" s="7">
        <v>45</v>
      </c>
      <c r="J276" s="7">
        <v>23</v>
      </c>
      <c r="K276" s="7" t="s">
        <v>16</v>
      </c>
      <c r="L276" s="7">
        <v>1</v>
      </c>
      <c r="M276" s="7">
        <v>9</v>
      </c>
      <c r="N276" s="6" t="s">
        <v>120</v>
      </c>
      <c r="O276" s="6" t="s">
        <v>298</v>
      </c>
      <c r="P276" s="11">
        <v>30</v>
      </c>
      <c r="Q276" s="12">
        <v>1.64</v>
      </c>
      <c r="R276" s="13"/>
      <c r="S276" s="21">
        <f t="shared" si="31"/>
        <v>46</v>
      </c>
      <c r="T276" s="7" t="str">
        <f t="shared" si="32"/>
        <v>Over 0.5</v>
      </c>
      <c r="U276" s="14"/>
      <c r="V276" s="14" t="str">
        <f t="shared" si="30"/>
        <v>Under 1.5</v>
      </c>
      <c r="W276" s="14" t="str">
        <f t="shared" si="33"/>
        <v>WON</v>
      </c>
      <c r="X276" s="14"/>
      <c r="Y276" s="7" t="str">
        <f t="shared" si="34"/>
        <v>…</v>
      </c>
      <c r="Z276" s="7"/>
      <c r="AA276" s="35" t="str">
        <f t="shared" si="35"/>
        <v>…</v>
      </c>
      <c r="AB276" s="35" t="str">
        <f t="shared" si="36"/>
        <v>.</v>
      </c>
    </row>
    <row r="277" spans="2:28">
      <c r="C277" t="s">
        <v>1495</v>
      </c>
      <c r="D277" s="34">
        <v>0.625</v>
      </c>
      <c r="E277" s="17" t="s">
        <v>1554</v>
      </c>
      <c r="F277" s="7" t="s">
        <v>4</v>
      </c>
      <c r="G277" s="10" t="s">
        <v>1569</v>
      </c>
      <c r="H277" s="7">
        <v>22</v>
      </c>
      <c r="I277" s="7">
        <v>47</v>
      </c>
      <c r="J277" s="7">
        <v>31</v>
      </c>
      <c r="K277" s="7" t="s">
        <v>16</v>
      </c>
      <c r="L277" s="7">
        <v>2</v>
      </c>
      <c r="M277" s="7">
        <v>9</v>
      </c>
      <c r="N277" s="6" t="s">
        <v>75</v>
      </c>
      <c r="O277" s="6" t="s">
        <v>301</v>
      </c>
      <c r="P277" s="11">
        <v>34</v>
      </c>
      <c r="Q277" s="12">
        <v>1.8</v>
      </c>
      <c r="R277" s="13"/>
      <c r="S277" s="21">
        <f t="shared" si="31"/>
        <v>46</v>
      </c>
      <c r="T277" s="7" t="str">
        <f t="shared" si="32"/>
        <v>Over 0.5</v>
      </c>
      <c r="U277" s="14"/>
      <c r="V277" s="14" t="str">
        <f t="shared" si="30"/>
        <v>Over 0.5</v>
      </c>
      <c r="W277" s="14" t="str">
        <f t="shared" si="33"/>
        <v>WON</v>
      </c>
      <c r="X277" s="14"/>
      <c r="Y277" s="7" t="str">
        <f t="shared" si="34"/>
        <v>…</v>
      </c>
      <c r="Z277" s="7"/>
      <c r="AA277" s="35" t="str">
        <f t="shared" si="35"/>
        <v>…</v>
      </c>
      <c r="AB277" s="35" t="str">
        <f t="shared" si="36"/>
        <v>.</v>
      </c>
    </row>
    <row r="278" spans="2:28">
      <c r="C278" t="s">
        <v>1306</v>
      </c>
      <c r="D278" s="34">
        <v>0.70833333333333337</v>
      </c>
      <c r="E278" s="17" t="s">
        <v>1309</v>
      </c>
      <c r="F278" s="7" t="s">
        <v>4</v>
      </c>
      <c r="G278" s="10" t="s">
        <v>1350</v>
      </c>
      <c r="H278" s="7">
        <v>15</v>
      </c>
      <c r="I278" s="7">
        <v>41</v>
      </c>
      <c r="J278" s="7">
        <v>44</v>
      </c>
      <c r="K278" s="7">
        <v>2</v>
      </c>
      <c r="L278" s="7">
        <v>1</v>
      </c>
      <c r="M278" s="7">
        <v>29</v>
      </c>
      <c r="N278" s="6" t="s">
        <v>24</v>
      </c>
      <c r="O278" s="6" t="s">
        <v>61</v>
      </c>
      <c r="P278" s="11">
        <v>30</v>
      </c>
      <c r="Q278" s="12">
        <v>1.72</v>
      </c>
      <c r="R278" s="13"/>
      <c r="S278" s="21">
        <f t="shared" si="31"/>
        <v>26.25</v>
      </c>
      <c r="T278" s="7" t="str">
        <f t="shared" si="32"/>
        <v>Over 0.5</v>
      </c>
      <c r="U278" s="14"/>
      <c r="V278" s="14" t="str">
        <f t="shared" si="30"/>
        <v>Under 1.5</v>
      </c>
      <c r="W278" s="14" t="str">
        <f t="shared" si="33"/>
        <v>LOST</v>
      </c>
      <c r="X278" s="14"/>
      <c r="Y278" s="7" t="str">
        <f t="shared" si="34"/>
        <v>…</v>
      </c>
      <c r="Z278" s="7"/>
      <c r="AA278" s="35" t="str">
        <f t="shared" si="35"/>
        <v>…</v>
      </c>
      <c r="AB278" s="35" t="str">
        <f t="shared" si="36"/>
        <v>.</v>
      </c>
    </row>
    <row r="279" spans="2:28">
      <c r="C279" t="s">
        <v>1332</v>
      </c>
      <c r="D279" s="34">
        <v>0.70833333333333337</v>
      </c>
      <c r="E279" s="17" t="s">
        <v>1391</v>
      </c>
      <c r="F279" s="7" t="s">
        <v>4</v>
      </c>
      <c r="G279" s="10" t="s">
        <v>1499</v>
      </c>
      <c r="H279" s="7">
        <v>48</v>
      </c>
      <c r="I279" s="7">
        <v>46</v>
      </c>
      <c r="J279" s="7">
        <v>6</v>
      </c>
      <c r="K279" s="7">
        <v>1</v>
      </c>
      <c r="L279" s="7">
        <v>1</v>
      </c>
      <c r="M279" s="7">
        <v>42</v>
      </c>
      <c r="N279" s="6" t="s">
        <v>17</v>
      </c>
      <c r="O279" s="6" t="s">
        <v>297</v>
      </c>
      <c r="P279" s="11">
        <v>60</v>
      </c>
      <c r="Q279" s="12">
        <v>1.52</v>
      </c>
      <c r="R279" s="13"/>
      <c r="S279" s="21">
        <f t="shared" si="31"/>
        <v>50.125</v>
      </c>
      <c r="T279" s="7" t="str">
        <f t="shared" si="32"/>
        <v>Over 0.5</v>
      </c>
      <c r="U279" s="14"/>
      <c r="V279" s="14" t="str">
        <f t="shared" si="30"/>
        <v>Over 0.5</v>
      </c>
      <c r="W279" s="14" t="str">
        <f t="shared" si="33"/>
        <v>WON</v>
      </c>
      <c r="X279" s="14"/>
      <c r="Y279" s="7" t="str">
        <f t="shared" si="34"/>
        <v>…</v>
      </c>
      <c r="Z279" s="7"/>
      <c r="AA279" s="35" t="str">
        <f t="shared" si="35"/>
        <v>…</v>
      </c>
      <c r="AB279" s="35" t="str">
        <f t="shared" si="36"/>
        <v>.</v>
      </c>
    </row>
    <row r="280" spans="2:28">
      <c r="C280" t="s">
        <v>1332</v>
      </c>
      <c r="D280" s="34">
        <v>0.70833333333333337</v>
      </c>
      <c r="E280" s="17" t="s">
        <v>1391</v>
      </c>
      <c r="F280" s="7" t="s">
        <v>4</v>
      </c>
      <c r="G280" s="10" t="s">
        <v>1499</v>
      </c>
      <c r="H280" s="7">
        <v>48</v>
      </c>
      <c r="I280" s="7">
        <v>46</v>
      </c>
      <c r="J280" s="7">
        <v>6</v>
      </c>
      <c r="K280" s="7">
        <v>1</v>
      </c>
      <c r="L280" s="7">
        <v>1</v>
      </c>
      <c r="M280" s="7">
        <v>42</v>
      </c>
      <c r="N280" s="6" t="s">
        <v>17</v>
      </c>
      <c r="O280" s="6" t="s">
        <v>297</v>
      </c>
      <c r="P280" s="11">
        <v>60</v>
      </c>
      <c r="Q280" s="12">
        <v>1.52</v>
      </c>
      <c r="R280" s="13"/>
      <c r="S280" s="21">
        <f t="shared" si="31"/>
        <v>50.125</v>
      </c>
      <c r="T280" s="7" t="str">
        <f t="shared" si="32"/>
        <v>Over 0.5</v>
      </c>
      <c r="U280" s="14"/>
      <c r="V280" s="14" t="str">
        <f t="shared" si="30"/>
        <v>Over 0.5</v>
      </c>
      <c r="W280" s="14" t="str">
        <f t="shared" si="33"/>
        <v>WON</v>
      </c>
      <c r="X280" s="14"/>
      <c r="Y280" s="7" t="str">
        <f t="shared" si="34"/>
        <v>…</v>
      </c>
      <c r="Z280" s="7"/>
      <c r="AA280" s="35" t="str">
        <f t="shared" si="35"/>
        <v>…</v>
      </c>
      <c r="AB280" s="35" t="str">
        <f t="shared" si="36"/>
        <v>.</v>
      </c>
    </row>
    <row r="281" spans="2:28">
      <c r="C281" t="s">
        <v>66</v>
      </c>
      <c r="D281" s="34">
        <v>0.70833333333333337</v>
      </c>
      <c r="E281" s="17" t="s">
        <v>1668</v>
      </c>
      <c r="F281" s="7" t="s">
        <v>4</v>
      </c>
      <c r="G281" s="10" t="s">
        <v>1453</v>
      </c>
      <c r="H281" s="7">
        <v>34</v>
      </c>
      <c r="I281" s="7">
        <v>45</v>
      </c>
      <c r="J281" s="7">
        <v>21</v>
      </c>
      <c r="K281" s="7" t="s">
        <v>16</v>
      </c>
      <c r="L281" s="7">
        <v>1</v>
      </c>
      <c r="M281" s="7">
        <v>13</v>
      </c>
      <c r="N281" s="6" t="s">
        <v>24</v>
      </c>
      <c r="O281" s="6" t="s">
        <v>75</v>
      </c>
      <c r="P281" s="11">
        <v>62</v>
      </c>
      <c r="Q281" s="12">
        <v>1.64</v>
      </c>
      <c r="R281" s="13"/>
      <c r="S281" s="21">
        <f t="shared" si="31"/>
        <v>54.4</v>
      </c>
      <c r="T281" s="7" t="str">
        <f t="shared" si="32"/>
        <v>Over 0.5</v>
      </c>
      <c r="U281" s="14"/>
      <c r="V281" s="14" t="str">
        <f t="shared" si="30"/>
        <v>Under 1.5</v>
      </c>
      <c r="W281" s="14" t="str">
        <f t="shared" si="33"/>
        <v>LOST</v>
      </c>
      <c r="X281" s="14"/>
      <c r="Y281" s="7" t="str">
        <f t="shared" si="34"/>
        <v>…</v>
      </c>
      <c r="Z281" s="7"/>
      <c r="AA281" s="35" t="str">
        <f t="shared" si="35"/>
        <v>…</v>
      </c>
      <c r="AB281" s="35" t="str">
        <f t="shared" si="36"/>
        <v>.</v>
      </c>
    </row>
    <row r="282" spans="2:28">
      <c r="C282" t="s">
        <v>1306</v>
      </c>
      <c r="D282" s="34">
        <v>0.75</v>
      </c>
      <c r="E282" s="17" t="s">
        <v>1378</v>
      </c>
      <c r="F282" s="7" t="s">
        <v>4</v>
      </c>
      <c r="G282" s="10" t="s">
        <v>1610</v>
      </c>
      <c r="H282" s="7">
        <v>37</v>
      </c>
      <c r="I282" s="7">
        <v>48</v>
      </c>
      <c r="J282" s="7">
        <v>16</v>
      </c>
      <c r="K282" s="7" t="s">
        <v>16</v>
      </c>
      <c r="L282" s="7">
        <v>1</v>
      </c>
      <c r="M282" s="7">
        <v>21</v>
      </c>
      <c r="N282" s="6" t="s">
        <v>33</v>
      </c>
      <c r="O282" s="6" t="s">
        <v>297</v>
      </c>
      <c r="P282" s="11">
        <v>42</v>
      </c>
      <c r="Q282" s="12">
        <v>1.6</v>
      </c>
      <c r="R282" s="13"/>
      <c r="S282" s="21">
        <f t="shared" si="31"/>
        <v>40</v>
      </c>
      <c r="T282" s="7" t="str">
        <f t="shared" si="32"/>
        <v>Over 0.5</v>
      </c>
      <c r="U282" s="14"/>
      <c r="V282" s="14" t="str">
        <f t="shared" si="30"/>
        <v>Over 0.5</v>
      </c>
      <c r="W282" s="14" t="str">
        <f t="shared" si="33"/>
        <v>WON</v>
      </c>
      <c r="X282" s="14"/>
      <c r="Y282" s="7" t="str">
        <f t="shared" si="34"/>
        <v>…</v>
      </c>
      <c r="Z282" s="7"/>
      <c r="AA282" s="35" t="str">
        <f t="shared" si="35"/>
        <v>…</v>
      </c>
      <c r="AB282" s="35" t="str">
        <f t="shared" si="36"/>
        <v>.</v>
      </c>
    </row>
    <row r="283" spans="2:28">
      <c r="C283" t="s">
        <v>438</v>
      </c>
      <c r="D283" s="34">
        <v>0.79166666666666663</v>
      </c>
      <c r="E283" s="17" t="s">
        <v>1202</v>
      </c>
      <c r="F283" s="7" t="s">
        <v>4</v>
      </c>
      <c r="G283" s="10" t="s">
        <v>1282</v>
      </c>
      <c r="H283" s="7">
        <v>45</v>
      </c>
      <c r="I283" s="7">
        <v>46</v>
      </c>
      <c r="J283" s="7">
        <v>9</v>
      </c>
      <c r="K283" s="7" t="s">
        <v>16</v>
      </c>
      <c r="L283" s="7">
        <v>1</v>
      </c>
      <c r="M283" s="7">
        <v>36</v>
      </c>
      <c r="N283" s="6" t="s">
        <v>47</v>
      </c>
      <c r="O283" s="6" t="s">
        <v>304</v>
      </c>
      <c r="P283" s="11">
        <v>33</v>
      </c>
      <c r="Q283" s="12">
        <v>1.5</v>
      </c>
      <c r="R283" s="13"/>
      <c r="S283" s="21">
        <f t="shared" si="31"/>
        <v>40</v>
      </c>
      <c r="T283" s="7" t="str">
        <f t="shared" si="32"/>
        <v>Over 0.5</v>
      </c>
      <c r="U283" s="14"/>
      <c r="V283" s="14" t="str">
        <f t="shared" si="30"/>
        <v>Under 1.5</v>
      </c>
      <c r="W283" s="14" t="str">
        <f t="shared" si="33"/>
        <v>WON</v>
      </c>
      <c r="X283" s="14"/>
      <c r="Y283" s="7" t="str">
        <f t="shared" si="34"/>
        <v>…</v>
      </c>
      <c r="Z283" s="7"/>
      <c r="AA283" s="35" t="str">
        <f t="shared" si="35"/>
        <v>…</v>
      </c>
      <c r="AB283" s="35" t="str">
        <f t="shared" si="36"/>
        <v>.</v>
      </c>
    </row>
    <row r="284" spans="2:28">
      <c r="C284" t="s">
        <v>438</v>
      </c>
      <c r="D284" s="34">
        <v>0.79166666666666663</v>
      </c>
      <c r="E284" s="17" t="s">
        <v>1202</v>
      </c>
      <c r="F284" s="7" t="s">
        <v>4</v>
      </c>
      <c r="G284" s="10" t="s">
        <v>1282</v>
      </c>
      <c r="H284" s="7">
        <v>45</v>
      </c>
      <c r="I284" s="7">
        <v>46</v>
      </c>
      <c r="J284" s="7">
        <v>9</v>
      </c>
      <c r="K284" s="7" t="s">
        <v>16</v>
      </c>
      <c r="L284" s="7">
        <v>1</v>
      </c>
      <c r="M284" s="7">
        <v>36</v>
      </c>
      <c r="N284" s="6" t="s">
        <v>47</v>
      </c>
      <c r="O284" s="6" t="s">
        <v>304</v>
      </c>
      <c r="P284" s="11">
        <v>33</v>
      </c>
      <c r="Q284" s="12">
        <v>1.5</v>
      </c>
      <c r="R284" s="13"/>
      <c r="S284" s="21">
        <f t="shared" si="31"/>
        <v>40</v>
      </c>
      <c r="T284" s="7" t="str">
        <f t="shared" si="32"/>
        <v>Over 0.5</v>
      </c>
      <c r="U284" s="14"/>
      <c r="V284" s="14" t="str">
        <f t="shared" si="30"/>
        <v>Under 1.5</v>
      </c>
      <c r="W284" s="14" t="str">
        <f t="shared" si="33"/>
        <v>WON</v>
      </c>
      <c r="X284" s="14"/>
      <c r="Y284" s="7" t="str">
        <f t="shared" si="34"/>
        <v>…</v>
      </c>
      <c r="Z284" s="7"/>
      <c r="AA284" s="35" t="str">
        <f t="shared" si="35"/>
        <v>…</v>
      </c>
      <c r="AB284" s="35" t="str">
        <f t="shared" si="36"/>
        <v>.</v>
      </c>
    </row>
    <row r="285" spans="2:28">
      <c r="B285" t="s">
        <v>11</v>
      </c>
      <c r="C285" t="s">
        <v>964</v>
      </c>
      <c r="D285" s="34">
        <v>0.83333333333333337</v>
      </c>
      <c r="E285" s="17" t="s">
        <v>1669</v>
      </c>
      <c r="F285" s="7" t="s">
        <v>4</v>
      </c>
      <c r="G285" s="10" t="s">
        <v>1614</v>
      </c>
      <c r="H285" s="7">
        <v>9</v>
      </c>
      <c r="I285" s="7">
        <v>59</v>
      </c>
      <c r="J285" s="7">
        <v>33</v>
      </c>
      <c r="K285" s="7" t="s">
        <v>16</v>
      </c>
      <c r="L285" s="7" t="s">
        <v>16</v>
      </c>
      <c r="M285" s="7">
        <v>24</v>
      </c>
      <c r="N285" s="6" t="s">
        <v>47</v>
      </c>
      <c r="O285" s="6" t="s">
        <v>300</v>
      </c>
      <c r="P285" s="11">
        <v>57</v>
      </c>
      <c r="Q285" s="12">
        <v>1.55</v>
      </c>
      <c r="R285" s="13"/>
      <c r="S285" s="21">
        <f t="shared" si="31"/>
        <v>74.837500000000006</v>
      </c>
      <c r="T285" s="7" t="str">
        <f t="shared" si="32"/>
        <v>Under 1.5</v>
      </c>
      <c r="U285" s="14"/>
      <c r="V285" s="14" t="str">
        <f t="shared" si="30"/>
        <v>Under 1.5</v>
      </c>
      <c r="W285" s="14" t="str">
        <f t="shared" si="33"/>
        <v>WON</v>
      </c>
      <c r="X285" s="14"/>
      <c r="Y285" s="7" t="str">
        <f t="shared" si="34"/>
        <v>…</v>
      </c>
      <c r="Z285" s="7"/>
      <c r="AA285" s="35" t="str">
        <f t="shared" si="35"/>
        <v>U25g</v>
      </c>
      <c r="AB285" s="35" t="str">
        <f t="shared" si="36"/>
        <v>.</v>
      </c>
    </row>
    <row r="286" spans="2:28">
      <c r="B286" t="s">
        <v>11</v>
      </c>
      <c r="C286" t="s">
        <v>880</v>
      </c>
      <c r="D286" s="34">
        <v>0.85416666666666663</v>
      </c>
      <c r="E286" s="17" t="s">
        <v>1670</v>
      </c>
      <c r="F286" s="7" t="s">
        <v>4</v>
      </c>
      <c r="G286" s="10" t="s">
        <v>1671</v>
      </c>
      <c r="H286" s="7">
        <v>5</v>
      </c>
      <c r="I286" s="7">
        <v>61</v>
      </c>
      <c r="J286" s="7">
        <v>34</v>
      </c>
      <c r="K286" s="7" t="s">
        <v>16</v>
      </c>
      <c r="L286" s="7" t="s">
        <v>16</v>
      </c>
      <c r="M286" s="7">
        <v>29</v>
      </c>
      <c r="N286" s="6" t="s">
        <v>24</v>
      </c>
      <c r="O286" s="6" t="s">
        <v>33</v>
      </c>
      <c r="P286" s="11">
        <v>75</v>
      </c>
      <c r="Q286" s="12">
        <v>1.53</v>
      </c>
      <c r="R286" s="13"/>
      <c r="S286" s="21">
        <f t="shared" si="31"/>
        <v>79.0625</v>
      </c>
      <c r="T286" s="7" t="str">
        <f t="shared" si="32"/>
        <v>Under 1.5</v>
      </c>
      <c r="U286" s="14"/>
      <c r="V286" s="14" t="str">
        <f t="shared" si="30"/>
        <v>Under 1.5</v>
      </c>
      <c r="W286" s="14" t="str">
        <f t="shared" si="33"/>
        <v>WON</v>
      </c>
      <c r="X286" s="14"/>
      <c r="Y286" s="7" t="str">
        <f t="shared" si="34"/>
        <v>…</v>
      </c>
      <c r="Z286" s="7"/>
      <c r="AA286" s="35" t="str">
        <f t="shared" si="35"/>
        <v>U25g</v>
      </c>
      <c r="AB286" s="35" t="str">
        <f t="shared" si="36"/>
        <v>.</v>
      </c>
    </row>
    <row r="287" spans="2:28">
      <c r="C287" t="s">
        <v>25</v>
      </c>
      <c r="D287" s="34">
        <v>0.89583333333333337</v>
      </c>
      <c r="E287" s="17" t="s">
        <v>1500</v>
      </c>
      <c r="F287" s="7" t="s">
        <v>4</v>
      </c>
      <c r="G287" s="10" t="s">
        <v>1094</v>
      </c>
      <c r="H287" s="7">
        <v>19</v>
      </c>
      <c r="I287" s="7">
        <v>43</v>
      </c>
      <c r="J287" s="7">
        <v>38</v>
      </c>
      <c r="K287" s="7" t="s">
        <v>16</v>
      </c>
      <c r="L287" s="7">
        <v>2</v>
      </c>
      <c r="M287" s="7">
        <v>19</v>
      </c>
      <c r="N287" s="6" t="s">
        <v>69</v>
      </c>
      <c r="O287" s="6" t="s">
        <v>69</v>
      </c>
      <c r="P287" s="11">
        <v>48</v>
      </c>
      <c r="Q287" s="12">
        <v>1.62</v>
      </c>
      <c r="R287" s="13"/>
      <c r="S287" s="21">
        <f t="shared" si="31"/>
        <v>40</v>
      </c>
      <c r="T287" s="7" t="str">
        <f t="shared" si="32"/>
        <v>Over 0.5</v>
      </c>
      <c r="U287" s="14"/>
      <c r="V287" s="14" t="str">
        <f t="shared" si="30"/>
        <v>Over 0.5</v>
      </c>
      <c r="W287" s="14" t="str">
        <f t="shared" si="33"/>
        <v>WON</v>
      </c>
      <c r="X287" s="14"/>
      <c r="Y287" s="7" t="str">
        <f t="shared" si="34"/>
        <v>…</v>
      </c>
      <c r="Z287" s="7"/>
      <c r="AA287" s="35" t="str">
        <f t="shared" si="35"/>
        <v>…</v>
      </c>
      <c r="AB287" s="35" t="str">
        <f t="shared" si="36"/>
        <v>.</v>
      </c>
    </row>
    <row r="288" spans="2:28">
      <c r="B288" t="s">
        <v>11</v>
      </c>
      <c r="C288" t="s">
        <v>964</v>
      </c>
      <c r="D288" s="34">
        <v>0.9375</v>
      </c>
      <c r="E288" s="17" t="s">
        <v>1584</v>
      </c>
      <c r="F288" s="7" t="s">
        <v>4</v>
      </c>
      <c r="G288" s="10" t="s">
        <v>1672</v>
      </c>
      <c r="H288" s="7">
        <v>28</v>
      </c>
      <c r="I288" s="7">
        <v>48</v>
      </c>
      <c r="J288" s="7">
        <v>23</v>
      </c>
      <c r="K288" s="7" t="s">
        <v>16</v>
      </c>
      <c r="L288" s="7">
        <v>1</v>
      </c>
      <c r="M288" s="7">
        <v>5</v>
      </c>
      <c r="N288" s="6" t="s">
        <v>24</v>
      </c>
      <c r="O288" s="6" t="s">
        <v>69</v>
      </c>
      <c r="P288" s="11">
        <v>73</v>
      </c>
      <c r="Q288" s="12">
        <v>1.57</v>
      </c>
      <c r="R288" s="13"/>
      <c r="S288" s="21">
        <f t="shared" si="31"/>
        <v>64.599999999999994</v>
      </c>
      <c r="T288" s="7" t="str">
        <f t="shared" si="32"/>
        <v>Under 1.5</v>
      </c>
      <c r="U288" s="14"/>
      <c r="V288" s="14" t="str">
        <f t="shared" si="30"/>
        <v>Under 1.5</v>
      </c>
      <c r="W288" s="14" t="str">
        <f t="shared" si="33"/>
        <v>WON</v>
      </c>
      <c r="X288" s="14"/>
      <c r="Y288" s="7" t="str">
        <f t="shared" si="34"/>
        <v>…</v>
      </c>
      <c r="Z288" s="7"/>
      <c r="AA288" s="35" t="str">
        <f t="shared" si="35"/>
        <v>…</v>
      </c>
      <c r="AB288" s="35" t="str">
        <f t="shared" si="36"/>
        <v>.</v>
      </c>
    </row>
    <row r="289" spans="2:28">
      <c r="D289" s="34"/>
      <c r="E289" s="17"/>
      <c r="F289" s="7"/>
      <c r="G289" s="10"/>
      <c r="H289" s="7"/>
      <c r="I289" s="7"/>
      <c r="J289" s="7"/>
      <c r="K289" s="7"/>
      <c r="L289" s="7"/>
      <c r="M289" s="7"/>
      <c r="N289" s="6"/>
      <c r="O289" s="6"/>
      <c r="P289" s="11"/>
      <c r="Q289" s="12"/>
      <c r="R289" s="13"/>
      <c r="S289" s="21">
        <f t="shared" si="31"/>
        <v>55</v>
      </c>
      <c r="T289" s="7" t="str">
        <f t="shared" si="32"/>
        <v>Over 0.5</v>
      </c>
      <c r="U289" s="14"/>
      <c r="V289" s="14" t="str">
        <f t="shared" si="30"/>
        <v>Over 0.5</v>
      </c>
      <c r="W289" s="14" t="str">
        <f t="shared" si="33"/>
        <v>WON</v>
      </c>
      <c r="X289" s="14"/>
      <c r="Y289" s="7" t="str">
        <f t="shared" si="34"/>
        <v>…</v>
      </c>
      <c r="Z289" s="7"/>
      <c r="AA289" s="35" t="str">
        <f t="shared" si="35"/>
        <v>…</v>
      </c>
      <c r="AB289" s="35" t="str">
        <f t="shared" si="36"/>
        <v>.</v>
      </c>
    </row>
    <row r="290" spans="2:28">
      <c r="B290" s="16" t="s">
        <v>1680</v>
      </c>
      <c r="D290" s="34"/>
      <c r="E290" s="17"/>
      <c r="F290" s="7"/>
      <c r="G290" s="10"/>
      <c r="H290" s="7"/>
      <c r="I290" s="7"/>
      <c r="J290" s="7"/>
      <c r="K290" s="7"/>
      <c r="L290" s="7"/>
      <c r="M290" s="7"/>
      <c r="N290" s="6"/>
      <c r="O290" s="6"/>
      <c r="P290" s="11"/>
      <c r="Q290" s="12"/>
      <c r="R290" s="13"/>
      <c r="S290" s="21">
        <f t="shared" si="31"/>
        <v>55</v>
      </c>
      <c r="T290" s="7" t="str">
        <f t="shared" si="32"/>
        <v>Over 0.5</v>
      </c>
      <c r="U290" s="14"/>
      <c r="V290" s="14" t="str">
        <f t="shared" si="30"/>
        <v>Over 0.5</v>
      </c>
      <c r="W290" s="14" t="str">
        <f t="shared" si="33"/>
        <v>WON</v>
      </c>
      <c r="X290" s="14"/>
      <c r="Y290" s="7" t="str">
        <f t="shared" si="34"/>
        <v>…</v>
      </c>
      <c r="Z290" s="7"/>
      <c r="AA290" s="35" t="str">
        <f t="shared" si="35"/>
        <v>…</v>
      </c>
      <c r="AB290" s="35" t="str">
        <f t="shared" si="36"/>
        <v>.</v>
      </c>
    </row>
    <row r="291" spans="2:28">
      <c r="C291" t="s">
        <v>517</v>
      </c>
      <c r="D291" s="34">
        <v>0.5</v>
      </c>
      <c r="E291" s="17" t="s">
        <v>652</v>
      </c>
      <c r="F291" s="7" t="s">
        <v>4</v>
      </c>
      <c r="G291" s="10" t="s">
        <v>1106</v>
      </c>
      <c r="H291" s="7">
        <v>48</v>
      </c>
      <c r="I291" s="7">
        <v>16</v>
      </c>
      <c r="J291" s="7">
        <v>36</v>
      </c>
      <c r="K291" s="7">
        <v>1</v>
      </c>
      <c r="L291" s="7">
        <v>1</v>
      </c>
      <c r="M291" s="7">
        <v>12</v>
      </c>
      <c r="N291" s="6" t="s">
        <v>120</v>
      </c>
      <c r="O291" s="6" t="s">
        <v>96</v>
      </c>
      <c r="P291" s="11">
        <v>21</v>
      </c>
      <c r="Q291" s="12">
        <v>1.62</v>
      </c>
      <c r="R291" s="13"/>
      <c r="S291" s="21">
        <f t="shared" si="31"/>
        <v>31.75</v>
      </c>
      <c r="T291" s="7" t="str">
        <f t="shared" si="32"/>
        <v>Over 0.5</v>
      </c>
      <c r="U291" s="14"/>
      <c r="V291" s="14" t="str">
        <f t="shared" si="30"/>
        <v>Under 1.5</v>
      </c>
      <c r="W291" s="14" t="str">
        <f t="shared" si="33"/>
        <v>WON</v>
      </c>
      <c r="X291" s="14"/>
      <c r="Y291" s="7" t="str">
        <f t="shared" si="34"/>
        <v>…</v>
      </c>
      <c r="Z291" s="7"/>
      <c r="AA291" s="35" t="str">
        <f t="shared" si="35"/>
        <v>…</v>
      </c>
      <c r="AB291" s="35" t="str">
        <f t="shared" si="36"/>
        <v>.</v>
      </c>
    </row>
    <row r="292" spans="2:28">
      <c r="C292" t="s">
        <v>517</v>
      </c>
      <c r="D292" s="34">
        <v>0.54166666666666663</v>
      </c>
      <c r="E292" s="17" t="s">
        <v>1466</v>
      </c>
      <c r="F292" s="7" t="s">
        <v>4</v>
      </c>
      <c r="G292" s="10" t="s">
        <v>519</v>
      </c>
      <c r="H292" s="7">
        <v>13</v>
      </c>
      <c r="I292" s="7">
        <v>43</v>
      </c>
      <c r="J292" s="7">
        <v>44</v>
      </c>
      <c r="K292" s="7">
        <v>2</v>
      </c>
      <c r="L292" s="7">
        <v>2</v>
      </c>
      <c r="M292" s="7">
        <v>31</v>
      </c>
      <c r="N292" s="6" t="s">
        <v>120</v>
      </c>
      <c r="O292" s="6" t="s">
        <v>120</v>
      </c>
      <c r="P292" s="11">
        <v>50</v>
      </c>
      <c r="Q292" s="12">
        <v>1.55</v>
      </c>
      <c r="R292" s="13"/>
      <c r="S292" s="21">
        <f t="shared" si="31"/>
        <v>36.25</v>
      </c>
      <c r="T292" s="7" t="str">
        <f t="shared" si="32"/>
        <v>Over 0.5</v>
      </c>
      <c r="U292" s="14"/>
      <c r="V292" s="14" t="str">
        <f t="shared" si="30"/>
        <v>Under 1.5</v>
      </c>
      <c r="W292" s="14" t="str">
        <f t="shared" si="33"/>
        <v>WON</v>
      </c>
      <c r="X292" s="14"/>
      <c r="Y292" s="7" t="str">
        <f t="shared" si="34"/>
        <v>…</v>
      </c>
      <c r="Z292" s="7"/>
      <c r="AA292" s="35" t="str">
        <f t="shared" si="35"/>
        <v>…</v>
      </c>
      <c r="AB292" s="35" t="str">
        <f t="shared" si="36"/>
        <v>.</v>
      </c>
    </row>
    <row r="293" spans="2:28">
      <c r="C293" t="s">
        <v>517</v>
      </c>
      <c r="D293" s="34">
        <v>0.54166666666666663</v>
      </c>
      <c r="E293" s="17" t="s">
        <v>1209</v>
      </c>
      <c r="F293" s="7" t="s">
        <v>4</v>
      </c>
      <c r="G293" s="10" t="s">
        <v>651</v>
      </c>
      <c r="H293" s="7">
        <v>15</v>
      </c>
      <c r="I293" s="7">
        <v>35</v>
      </c>
      <c r="J293" s="7">
        <v>49</v>
      </c>
      <c r="K293" s="7">
        <v>2</v>
      </c>
      <c r="L293" s="7">
        <v>2</v>
      </c>
      <c r="M293" s="7">
        <v>34</v>
      </c>
      <c r="N293" s="6" t="s">
        <v>33</v>
      </c>
      <c r="O293" s="6" t="s">
        <v>297</v>
      </c>
      <c r="P293" s="11">
        <v>30</v>
      </c>
      <c r="Q293" s="12">
        <v>1.65</v>
      </c>
      <c r="R293" s="13"/>
      <c r="S293" s="21">
        <f t="shared" si="31"/>
        <v>24.6875</v>
      </c>
      <c r="T293" s="7" t="str">
        <f t="shared" si="32"/>
        <v>Over 0.5</v>
      </c>
      <c r="U293" s="14"/>
      <c r="V293" s="14" t="str">
        <f t="shared" si="30"/>
        <v>Over 0.5</v>
      </c>
      <c r="W293" s="14" t="str">
        <f t="shared" si="33"/>
        <v>WON</v>
      </c>
      <c r="X293" s="14"/>
      <c r="Y293" s="7" t="str">
        <f t="shared" si="34"/>
        <v>…</v>
      </c>
      <c r="Z293" s="7"/>
      <c r="AA293" s="35" t="str">
        <f t="shared" si="35"/>
        <v>…</v>
      </c>
      <c r="AB293" s="35" t="str">
        <f t="shared" si="36"/>
        <v>.</v>
      </c>
    </row>
    <row r="294" spans="2:28">
      <c r="C294" t="s">
        <v>517</v>
      </c>
      <c r="D294" s="34">
        <v>0.54166666666666663</v>
      </c>
      <c r="E294" s="17" t="s">
        <v>1466</v>
      </c>
      <c r="F294" s="7" t="s">
        <v>4</v>
      </c>
      <c r="G294" s="10" t="s">
        <v>519</v>
      </c>
      <c r="H294" s="7">
        <v>13</v>
      </c>
      <c r="I294" s="7">
        <v>43</v>
      </c>
      <c r="J294" s="7">
        <v>44</v>
      </c>
      <c r="K294" s="7">
        <v>2</v>
      </c>
      <c r="L294" s="7">
        <v>2</v>
      </c>
      <c r="M294" s="7">
        <v>31</v>
      </c>
      <c r="N294" s="6" t="s">
        <v>120</v>
      </c>
      <c r="O294" s="6" t="s">
        <v>120</v>
      </c>
      <c r="P294" s="11">
        <v>50</v>
      </c>
      <c r="Q294" s="12">
        <v>1.55</v>
      </c>
      <c r="R294" s="13"/>
      <c r="S294" s="21">
        <f t="shared" ref="S294" si="37">40+(IF(I294&lt;50,0,I294/3.2)+(IF(J294&gt;K294,-J294/3.2,0)+(IF(L294&gt;K294,-L294/3.2,0)+(IF(L294="X",5,IF(L294="2",2,0)))+(IF(M294&gt;15,0,15-M294))+(IF(P294&lt;50,0,P294/5)))))</f>
        <v>36.25</v>
      </c>
      <c r="T294" s="7" t="str">
        <f t="shared" si="32"/>
        <v>Over 0.5</v>
      </c>
      <c r="U294" s="14"/>
      <c r="V294" s="14" t="str">
        <f t="shared" si="30"/>
        <v>Under 1.5</v>
      </c>
      <c r="W294" s="14" t="str">
        <f t="shared" si="33"/>
        <v>WON</v>
      </c>
      <c r="X294" s="14"/>
      <c r="Y294" s="7" t="str">
        <f t="shared" si="34"/>
        <v>…</v>
      </c>
      <c r="Z294" s="7"/>
      <c r="AA294" s="35" t="str">
        <f t="shared" si="35"/>
        <v>…</v>
      </c>
      <c r="AB294" s="35" t="str">
        <f t="shared" si="36"/>
        <v>.</v>
      </c>
    </row>
    <row r="295" spans="2:28">
      <c r="C295" t="s">
        <v>1479</v>
      </c>
      <c r="D295" s="34">
        <v>0.5625</v>
      </c>
      <c r="E295" s="17" t="s">
        <v>1529</v>
      </c>
      <c r="F295" s="7" t="s">
        <v>4</v>
      </c>
      <c r="G295" s="10" t="s">
        <v>1549</v>
      </c>
      <c r="H295" s="7">
        <v>17</v>
      </c>
      <c r="I295" s="7">
        <v>27</v>
      </c>
      <c r="J295" s="7">
        <v>56</v>
      </c>
      <c r="K295" s="7">
        <v>2</v>
      </c>
      <c r="L295" s="7" t="s">
        <v>16</v>
      </c>
      <c r="M295" s="7">
        <v>39</v>
      </c>
      <c r="N295" s="6" t="s">
        <v>120</v>
      </c>
      <c r="O295" s="6" t="s">
        <v>61</v>
      </c>
      <c r="P295" s="11">
        <v>45</v>
      </c>
      <c r="Q295" s="12">
        <v>1.62</v>
      </c>
      <c r="R295" s="13"/>
      <c r="S295" s="21">
        <f>40+(IF(I295&lt;50,0,I295/3.2)+(IF(H295&gt;I295,-H295/3.2,0)+(IF(J295&gt;I295,-J295/3.2,0)+(IF(L295="X",5,IF(L295="2",2,0)))+(IF(M295&gt;15,0,15-M295))+(IF(P295&lt;50,0,P295/5)))))</f>
        <v>27.5</v>
      </c>
      <c r="T295" s="7" t="str">
        <f t="shared" si="32"/>
        <v>Over 0.5</v>
      </c>
      <c r="U295" s="14"/>
      <c r="V295" s="14" t="str">
        <f t="shared" si="30"/>
        <v>Under 1.5</v>
      </c>
      <c r="W295" s="14" t="str">
        <f t="shared" si="33"/>
        <v>WON</v>
      </c>
      <c r="X295" s="14"/>
      <c r="Y295" s="7" t="str">
        <f t="shared" si="34"/>
        <v>…</v>
      </c>
      <c r="Z295" s="7"/>
      <c r="AA295" s="35" t="str">
        <f t="shared" si="35"/>
        <v>…</v>
      </c>
      <c r="AB295" s="35" t="str">
        <f t="shared" si="36"/>
        <v>.</v>
      </c>
    </row>
    <row r="296" spans="2:28">
      <c r="C296" t="s">
        <v>66</v>
      </c>
      <c r="D296" s="34">
        <v>0.58333333333333337</v>
      </c>
      <c r="E296" s="17" t="s">
        <v>1609</v>
      </c>
      <c r="F296" s="7" t="s">
        <v>4</v>
      </c>
      <c r="G296" s="10" t="s">
        <v>1636</v>
      </c>
      <c r="H296" s="7">
        <v>18</v>
      </c>
      <c r="I296" s="7">
        <v>43</v>
      </c>
      <c r="J296" s="7">
        <v>39</v>
      </c>
      <c r="K296" s="7" t="s">
        <v>16</v>
      </c>
      <c r="L296" s="7">
        <v>1</v>
      </c>
      <c r="M296" s="7">
        <v>21</v>
      </c>
      <c r="N296" s="6" t="s">
        <v>75</v>
      </c>
      <c r="O296" s="6" t="s">
        <v>17</v>
      </c>
      <c r="P296" s="11">
        <v>49</v>
      </c>
      <c r="Q296" s="12">
        <v>1.57</v>
      </c>
      <c r="R296" s="13"/>
      <c r="S296" s="21">
        <f t="shared" ref="S296:S359" si="38">40+(IF(I296&lt;50,0,I296/3.2)+(IF(H296&gt;I296,-H296/3.2,0)+(IF(J296&gt;I296,-J296/3.2,0)+(IF(L296="X",5,IF(L296="2",2,0)))+(IF(M296&gt;15,0,15-M296))+(IF(P296&lt;50,0,P296/5)))))</f>
        <v>40</v>
      </c>
      <c r="T296" s="7" t="str">
        <f t="shared" si="32"/>
        <v>Over 0.5</v>
      </c>
      <c r="U296" s="14"/>
      <c r="V296" s="14" t="str">
        <f t="shared" si="30"/>
        <v>Over 0.5</v>
      </c>
      <c r="W296" s="14" t="str">
        <f t="shared" si="33"/>
        <v>WON</v>
      </c>
      <c r="X296" s="14"/>
      <c r="Y296" s="7" t="str">
        <f t="shared" si="34"/>
        <v>…</v>
      </c>
      <c r="Z296" s="7"/>
      <c r="AA296" s="35" t="str">
        <f t="shared" si="35"/>
        <v>…</v>
      </c>
      <c r="AB296" s="35" t="str">
        <f t="shared" si="36"/>
        <v>.</v>
      </c>
    </row>
    <row r="297" spans="2:28">
      <c r="C297" t="s">
        <v>1495</v>
      </c>
      <c r="D297" s="34">
        <v>0.625</v>
      </c>
      <c r="E297" s="17" t="s">
        <v>1641</v>
      </c>
      <c r="F297" s="7" t="s">
        <v>4</v>
      </c>
      <c r="G297" s="10" t="s">
        <v>684</v>
      </c>
      <c r="H297" s="7">
        <v>51</v>
      </c>
      <c r="I297" s="7">
        <v>13</v>
      </c>
      <c r="J297" s="7">
        <v>36</v>
      </c>
      <c r="K297" s="7">
        <v>1</v>
      </c>
      <c r="L297" s="7" t="s">
        <v>16</v>
      </c>
      <c r="M297" s="7">
        <v>15</v>
      </c>
      <c r="N297" s="6" t="s">
        <v>69</v>
      </c>
      <c r="O297" s="6" t="s">
        <v>297</v>
      </c>
      <c r="P297" s="11">
        <v>33</v>
      </c>
      <c r="Q297" s="12">
        <v>1.6</v>
      </c>
      <c r="R297" s="13"/>
      <c r="S297" s="21">
        <f t="shared" si="38"/>
        <v>17.8125</v>
      </c>
      <c r="T297" s="7" t="str">
        <f t="shared" si="32"/>
        <v>Over 0.5</v>
      </c>
      <c r="U297" s="14"/>
      <c r="V297" s="14" t="str">
        <f t="shared" si="30"/>
        <v>Over 0.5</v>
      </c>
      <c r="W297" s="14" t="str">
        <f t="shared" si="33"/>
        <v>WON</v>
      </c>
      <c r="X297" s="14"/>
      <c r="Y297" s="7" t="str">
        <f t="shared" si="34"/>
        <v>…</v>
      </c>
      <c r="Z297" s="7"/>
      <c r="AA297" s="35" t="str">
        <f t="shared" si="35"/>
        <v>…</v>
      </c>
      <c r="AB297" s="35" t="str">
        <f t="shared" si="36"/>
        <v>.</v>
      </c>
    </row>
    <row r="298" spans="2:28">
      <c r="C298" t="s">
        <v>1495</v>
      </c>
      <c r="D298" s="34">
        <v>0.625</v>
      </c>
      <c r="E298" s="17" t="s">
        <v>1496</v>
      </c>
      <c r="F298" s="7" t="s">
        <v>4</v>
      </c>
      <c r="G298" s="10" t="s">
        <v>1517</v>
      </c>
      <c r="H298" s="7">
        <v>48</v>
      </c>
      <c r="I298" s="7">
        <v>28</v>
      </c>
      <c r="J298" s="7">
        <v>24</v>
      </c>
      <c r="K298" s="7">
        <v>1</v>
      </c>
      <c r="L298" s="7">
        <v>1</v>
      </c>
      <c r="M298" s="7">
        <v>24</v>
      </c>
      <c r="N298" s="6" t="s">
        <v>24</v>
      </c>
      <c r="O298" s="6" t="s">
        <v>24</v>
      </c>
      <c r="P298" s="11">
        <v>28</v>
      </c>
      <c r="Q298" s="12">
        <v>1.4</v>
      </c>
      <c r="R298" s="13"/>
      <c r="S298" s="21">
        <f t="shared" si="38"/>
        <v>25</v>
      </c>
      <c r="T298" s="7" t="str">
        <f t="shared" si="32"/>
        <v>Over 0.5</v>
      </c>
      <c r="U298" s="14"/>
      <c r="V298" s="14" t="str">
        <f t="shared" si="30"/>
        <v>Under 1.5</v>
      </c>
      <c r="W298" s="14" t="str">
        <f t="shared" si="33"/>
        <v>LOST</v>
      </c>
      <c r="X298" s="14"/>
      <c r="Y298" s="7" t="str">
        <f t="shared" si="34"/>
        <v>…</v>
      </c>
      <c r="Z298" s="7"/>
      <c r="AA298" s="35" t="str">
        <f t="shared" si="35"/>
        <v>…</v>
      </c>
      <c r="AB298" s="35" t="str">
        <f t="shared" si="36"/>
        <v>.</v>
      </c>
    </row>
    <row r="299" spans="2:28">
      <c r="C299" t="s">
        <v>1495</v>
      </c>
      <c r="D299" s="34">
        <v>0.625</v>
      </c>
      <c r="E299" s="17" t="s">
        <v>1411</v>
      </c>
      <c r="F299" s="7" t="s">
        <v>4</v>
      </c>
      <c r="G299" s="10" t="s">
        <v>685</v>
      </c>
      <c r="H299" s="7">
        <v>8</v>
      </c>
      <c r="I299" s="7">
        <v>29</v>
      </c>
      <c r="J299" s="7">
        <v>63</v>
      </c>
      <c r="K299" s="7">
        <v>2</v>
      </c>
      <c r="L299" s="7">
        <v>2</v>
      </c>
      <c r="M299" s="7">
        <v>55</v>
      </c>
      <c r="N299" s="6" t="s">
        <v>75</v>
      </c>
      <c r="O299" s="6" t="s">
        <v>298</v>
      </c>
      <c r="P299" s="11">
        <v>23</v>
      </c>
      <c r="Q299" s="12">
        <v>1.46</v>
      </c>
      <c r="R299" s="13"/>
      <c r="S299" s="21">
        <f t="shared" si="38"/>
        <v>20.3125</v>
      </c>
      <c r="T299" s="7" t="str">
        <f t="shared" si="32"/>
        <v>Over 0.5</v>
      </c>
      <c r="U299" s="14"/>
      <c r="V299" s="14" t="str">
        <f t="shared" ref="V299:V362" si="39">IF(N299="1-0","Under 1.5",IF(N299="0-0","Under 1.5",IF(N299="0-1","Under 1.5","Over 0.5")))</f>
        <v>Over 0.5</v>
      </c>
      <c r="W299" s="14" t="str">
        <f t="shared" si="33"/>
        <v>WON</v>
      </c>
      <c r="X299" s="14"/>
      <c r="Y299" s="7" t="str">
        <f t="shared" si="34"/>
        <v>…</v>
      </c>
      <c r="Z299" s="7"/>
      <c r="AA299" s="35" t="str">
        <f t="shared" si="35"/>
        <v>…</v>
      </c>
      <c r="AB299" s="35" t="str">
        <f t="shared" si="36"/>
        <v>.</v>
      </c>
    </row>
    <row r="300" spans="2:28">
      <c r="C300" t="s">
        <v>1495</v>
      </c>
      <c r="D300" s="34">
        <v>0.66666666666666663</v>
      </c>
      <c r="E300" s="17" t="s">
        <v>1608</v>
      </c>
      <c r="F300" s="7" t="s">
        <v>4</v>
      </c>
      <c r="G300" s="10" t="s">
        <v>1564</v>
      </c>
      <c r="H300" s="7">
        <v>28</v>
      </c>
      <c r="I300" s="7">
        <v>44</v>
      </c>
      <c r="J300" s="7">
        <v>28</v>
      </c>
      <c r="K300" s="7" t="s">
        <v>16</v>
      </c>
      <c r="L300" s="7">
        <v>1</v>
      </c>
      <c r="M300" s="7">
        <v>0</v>
      </c>
      <c r="N300" s="6" t="s">
        <v>298</v>
      </c>
      <c r="O300" s="6" t="s">
        <v>681</v>
      </c>
      <c r="P300" s="11">
        <v>22</v>
      </c>
      <c r="Q300" s="12">
        <v>1.4</v>
      </c>
      <c r="R300" s="13"/>
      <c r="S300" s="21">
        <f t="shared" si="38"/>
        <v>55</v>
      </c>
      <c r="T300" s="7" t="str">
        <f t="shared" si="32"/>
        <v>Over 0.5</v>
      </c>
      <c r="U300" s="14"/>
      <c r="V300" s="14" t="str">
        <f t="shared" si="39"/>
        <v>Over 0.5</v>
      </c>
      <c r="W300" s="14" t="str">
        <f t="shared" si="33"/>
        <v>WON</v>
      </c>
      <c r="X300" s="14"/>
      <c r="Y300" s="7" t="str">
        <f t="shared" si="34"/>
        <v>…</v>
      </c>
      <c r="Z300" s="7"/>
      <c r="AA300" s="35" t="str">
        <f t="shared" si="35"/>
        <v>…</v>
      </c>
      <c r="AB300" s="35" t="str">
        <f t="shared" si="36"/>
        <v>.</v>
      </c>
    </row>
    <row r="301" spans="2:28">
      <c r="C301" t="s">
        <v>227</v>
      </c>
      <c r="D301" s="34">
        <v>0.70833333333333337</v>
      </c>
      <c r="E301" s="17" t="s">
        <v>229</v>
      </c>
      <c r="F301" s="7" t="s">
        <v>4</v>
      </c>
      <c r="G301" s="10" t="s">
        <v>1133</v>
      </c>
      <c r="H301" s="7">
        <v>32</v>
      </c>
      <c r="I301" s="7">
        <v>43</v>
      </c>
      <c r="J301" s="7">
        <v>25</v>
      </c>
      <c r="K301" s="7" t="s">
        <v>16</v>
      </c>
      <c r="L301" s="7">
        <v>1</v>
      </c>
      <c r="M301" s="7">
        <v>7</v>
      </c>
      <c r="N301" s="6" t="s">
        <v>75</v>
      </c>
      <c r="O301" s="6" t="s">
        <v>300</v>
      </c>
      <c r="P301" s="11">
        <v>23</v>
      </c>
      <c r="Q301" s="12">
        <v>1.72</v>
      </c>
      <c r="R301" s="13"/>
      <c r="S301" s="21">
        <f t="shared" si="38"/>
        <v>48</v>
      </c>
      <c r="T301" s="7" t="str">
        <f t="shared" si="32"/>
        <v>Over 0.5</v>
      </c>
      <c r="U301" s="14"/>
      <c r="V301" s="14" t="str">
        <f t="shared" si="39"/>
        <v>Over 0.5</v>
      </c>
      <c r="W301" s="14" t="str">
        <f t="shared" si="33"/>
        <v>WON</v>
      </c>
      <c r="X301" s="14"/>
      <c r="Y301" s="7" t="str">
        <f t="shared" si="34"/>
        <v>…</v>
      </c>
      <c r="Z301" s="7"/>
      <c r="AA301" s="35" t="str">
        <f t="shared" si="35"/>
        <v>…</v>
      </c>
      <c r="AB301" s="35" t="str">
        <f t="shared" si="36"/>
        <v>.</v>
      </c>
    </row>
    <row r="302" spans="2:28">
      <c r="C302" t="s">
        <v>227</v>
      </c>
      <c r="D302" s="34">
        <v>0.70833333333333337</v>
      </c>
      <c r="E302" s="17" t="s">
        <v>228</v>
      </c>
      <c r="F302" s="7" t="s">
        <v>4</v>
      </c>
      <c r="G302" s="10" t="s">
        <v>1261</v>
      </c>
      <c r="H302" s="7">
        <v>50</v>
      </c>
      <c r="I302" s="7">
        <v>18</v>
      </c>
      <c r="J302" s="7">
        <v>32</v>
      </c>
      <c r="K302" s="7">
        <v>1</v>
      </c>
      <c r="L302" s="7">
        <v>2</v>
      </c>
      <c r="M302" s="7">
        <v>18</v>
      </c>
      <c r="N302" s="6" t="s">
        <v>47</v>
      </c>
      <c r="O302" s="6" t="s">
        <v>47</v>
      </c>
      <c r="P302" s="11">
        <v>44</v>
      </c>
      <c r="Q302" s="12">
        <v>1.64</v>
      </c>
      <c r="R302" s="13"/>
      <c r="S302" s="21">
        <f t="shared" si="38"/>
        <v>14.375</v>
      </c>
      <c r="T302" s="7" t="str">
        <f t="shared" si="32"/>
        <v>Over 0.5</v>
      </c>
      <c r="U302" s="14"/>
      <c r="V302" s="14" t="str">
        <f t="shared" si="39"/>
        <v>Under 1.5</v>
      </c>
      <c r="W302" s="14" t="str">
        <f t="shared" si="33"/>
        <v>WON</v>
      </c>
      <c r="X302" s="14"/>
      <c r="Y302" s="7" t="str">
        <f t="shared" si="34"/>
        <v>…</v>
      </c>
      <c r="Z302" s="7"/>
      <c r="AA302" s="35" t="str">
        <f t="shared" si="35"/>
        <v>…</v>
      </c>
      <c r="AB302" s="35" t="str">
        <f t="shared" si="36"/>
        <v>.</v>
      </c>
    </row>
    <row r="303" spans="2:28">
      <c r="C303" t="s">
        <v>227</v>
      </c>
      <c r="D303" s="34">
        <v>0.70833333333333337</v>
      </c>
      <c r="E303" s="17" t="s">
        <v>1262</v>
      </c>
      <c r="F303" s="7" t="s">
        <v>4</v>
      </c>
      <c r="G303" s="10" t="s">
        <v>1611</v>
      </c>
      <c r="H303" s="7">
        <v>20</v>
      </c>
      <c r="I303" s="7">
        <v>28</v>
      </c>
      <c r="J303" s="7">
        <v>52</v>
      </c>
      <c r="K303" s="7">
        <v>2</v>
      </c>
      <c r="L303" s="7">
        <v>2</v>
      </c>
      <c r="M303" s="7">
        <v>32</v>
      </c>
      <c r="N303" s="6" t="s">
        <v>47</v>
      </c>
      <c r="O303" s="6" t="s">
        <v>33</v>
      </c>
      <c r="P303" s="11">
        <v>25</v>
      </c>
      <c r="Q303" s="12">
        <v>1.6</v>
      </c>
      <c r="R303" s="13"/>
      <c r="S303" s="21">
        <f t="shared" si="38"/>
        <v>23.75</v>
      </c>
      <c r="T303" s="7" t="str">
        <f t="shared" si="32"/>
        <v>Over 0.5</v>
      </c>
      <c r="U303" s="14"/>
      <c r="V303" s="14" t="str">
        <f t="shared" si="39"/>
        <v>Under 1.5</v>
      </c>
      <c r="W303" s="14" t="str">
        <f t="shared" si="33"/>
        <v>WON</v>
      </c>
      <c r="X303" s="14"/>
      <c r="Y303" s="7" t="str">
        <f t="shared" si="34"/>
        <v>…</v>
      </c>
      <c r="Z303" s="7"/>
      <c r="AA303" s="35" t="str">
        <f t="shared" si="35"/>
        <v>…</v>
      </c>
      <c r="AB303" s="35" t="str">
        <f t="shared" si="36"/>
        <v>.</v>
      </c>
    </row>
    <row r="304" spans="2:28">
      <c r="C304" t="s">
        <v>227</v>
      </c>
      <c r="D304" s="34">
        <v>0.70833333333333337</v>
      </c>
      <c r="E304" s="17" t="s">
        <v>1612</v>
      </c>
      <c r="F304" s="7" t="s">
        <v>4</v>
      </c>
      <c r="G304" s="10" t="s">
        <v>1260</v>
      </c>
      <c r="H304" s="7">
        <v>23</v>
      </c>
      <c r="I304" s="7">
        <v>29</v>
      </c>
      <c r="J304" s="7">
        <v>49</v>
      </c>
      <c r="K304" s="7">
        <v>2</v>
      </c>
      <c r="L304" s="7">
        <v>1</v>
      </c>
      <c r="M304" s="7">
        <v>26</v>
      </c>
      <c r="N304" s="6" t="s">
        <v>24</v>
      </c>
      <c r="O304" s="6" t="s">
        <v>47</v>
      </c>
      <c r="P304" s="11">
        <v>48</v>
      </c>
      <c r="Q304" s="12">
        <v>1.65</v>
      </c>
      <c r="R304" s="13"/>
      <c r="S304" s="21">
        <f t="shared" si="38"/>
        <v>24.6875</v>
      </c>
      <c r="T304" s="7" t="str">
        <f t="shared" si="32"/>
        <v>Over 0.5</v>
      </c>
      <c r="U304" s="14"/>
      <c r="V304" s="14" t="str">
        <f t="shared" si="39"/>
        <v>Under 1.5</v>
      </c>
      <c r="W304" s="14" t="str">
        <f t="shared" si="33"/>
        <v>LOST</v>
      </c>
      <c r="X304" s="14"/>
      <c r="Y304" s="7" t="str">
        <f t="shared" si="34"/>
        <v>…</v>
      </c>
      <c r="Z304" s="7"/>
      <c r="AA304" s="35" t="str">
        <f t="shared" si="35"/>
        <v>…</v>
      </c>
      <c r="AB304" s="35" t="str">
        <f t="shared" si="36"/>
        <v>.</v>
      </c>
    </row>
    <row r="305" spans="2:28">
      <c r="C305" t="s">
        <v>1473</v>
      </c>
      <c r="D305" s="34">
        <v>0.70833333333333337</v>
      </c>
      <c r="E305" s="17" t="s">
        <v>1674</v>
      </c>
      <c r="F305" s="7" t="s">
        <v>4</v>
      </c>
      <c r="G305" s="10" t="s">
        <v>1675</v>
      </c>
      <c r="H305" s="7">
        <v>46</v>
      </c>
      <c r="I305" s="7">
        <v>31</v>
      </c>
      <c r="J305" s="7">
        <v>23</v>
      </c>
      <c r="K305" s="7">
        <v>1</v>
      </c>
      <c r="L305" s="7">
        <v>1</v>
      </c>
      <c r="M305" s="7">
        <v>23</v>
      </c>
      <c r="N305" s="6" t="s">
        <v>47</v>
      </c>
      <c r="O305" s="6" t="s">
        <v>47</v>
      </c>
      <c r="P305" s="11">
        <v>20</v>
      </c>
      <c r="Q305" s="12">
        <v>1.44</v>
      </c>
      <c r="R305" s="13"/>
      <c r="S305" s="21">
        <f t="shared" si="38"/>
        <v>25.625</v>
      </c>
      <c r="T305" s="7" t="str">
        <f t="shared" si="32"/>
        <v>Over 0.5</v>
      </c>
      <c r="U305" s="14"/>
      <c r="V305" s="14" t="str">
        <f t="shared" si="39"/>
        <v>Under 1.5</v>
      </c>
      <c r="W305" s="14" t="str">
        <f t="shared" si="33"/>
        <v>WON</v>
      </c>
      <c r="X305" s="14"/>
      <c r="Y305" s="7" t="str">
        <f t="shared" si="34"/>
        <v>…</v>
      </c>
      <c r="Z305" s="7"/>
      <c r="AA305" s="35" t="str">
        <f t="shared" si="35"/>
        <v>…</v>
      </c>
      <c r="AB305" s="35" t="str">
        <f t="shared" si="36"/>
        <v>.</v>
      </c>
    </row>
    <row r="306" spans="2:28">
      <c r="B306" t="s">
        <v>11</v>
      </c>
      <c r="C306" t="s">
        <v>508</v>
      </c>
      <c r="D306" s="34">
        <v>0.72916666666666663</v>
      </c>
      <c r="E306" s="17" t="s">
        <v>1199</v>
      </c>
      <c r="F306" s="7" t="s">
        <v>4</v>
      </c>
      <c r="G306" s="10" t="s">
        <v>668</v>
      </c>
      <c r="H306" s="7">
        <v>19</v>
      </c>
      <c r="I306" s="7">
        <v>55</v>
      </c>
      <c r="J306" s="7">
        <v>25</v>
      </c>
      <c r="K306" s="7" t="s">
        <v>16</v>
      </c>
      <c r="L306" s="7" t="s">
        <v>16</v>
      </c>
      <c r="M306" s="7">
        <v>6</v>
      </c>
      <c r="N306" s="6" t="s">
        <v>47</v>
      </c>
      <c r="O306" s="6" t="s">
        <v>47</v>
      </c>
      <c r="P306" s="11">
        <v>78</v>
      </c>
      <c r="Q306" s="12">
        <v>1.63</v>
      </c>
      <c r="R306" s="13"/>
      <c r="S306" s="21">
        <f t="shared" si="38"/>
        <v>86.787499999999994</v>
      </c>
      <c r="T306" s="7" t="str">
        <f t="shared" si="32"/>
        <v>Under 1.5</v>
      </c>
      <c r="U306" s="14"/>
      <c r="V306" s="14" t="str">
        <f t="shared" si="39"/>
        <v>Under 1.5</v>
      </c>
      <c r="W306" s="14" t="str">
        <f t="shared" si="33"/>
        <v>WON</v>
      </c>
      <c r="X306" s="14"/>
      <c r="Y306" s="7" t="str">
        <f t="shared" si="34"/>
        <v>Prime</v>
      </c>
      <c r="Z306" s="7"/>
      <c r="AA306" s="35" t="str">
        <f t="shared" si="35"/>
        <v>U25g</v>
      </c>
      <c r="AB306" s="35" t="str">
        <f t="shared" si="36"/>
        <v>WON</v>
      </c>
    </row>
    <row r="307" spans="2:28">
      <c r="C307" t="s">
        <v>1306</v>
      </c>
      <c r="D307" s="34">
        <v>0.75</v>
      </c>
      <c r="E307" s="17" t="s">
        <v>1441</v>
      </c>
      <c r="F307" s="7" t="s">
        <v>4</v>
      </c>
      <c r="G307" s="10" t="s">
        <v>1369</v>
      </c>
      <c r="H307" s="7">
        <v>27</v>
      </c>
      <c r="I307" s="7">
        <v>28</v>
      </c>
      <c r="J307" s="7">
        <v>45</v>
      </c>
      <c r="K307" s="7">
        <v>2</v>
      </c>
      <c r="L307" s="7" t="s">
        <v>16</v>
      </c>
      <c r="M307" s="7">
        <v>18</v>
      </c>
      <c r="N307" s="6" t="s">
        <v>69</v>
      </c>
      <c r="O307" s="6" t="s">
        <v>1239</v>
      </c>
      <c r="P307" s="11">
        <v>41</v>
      </c>
      <c r="Q307" s="12">
        <v>1.57</v>
      </c>
      <c r="R307" s="13"/>
      <c r="S307" s="21">
        <f t="shared" si="38"/>
        <v>30.9375</v>
      </c>
      <c r="T307" s="7" t="str">
        <f t="shared" si="32"/>
        <v>Over 0.5</v>
      </c>
      <c r="U307" s="14"/>
      <c r="V307" s="14" t="str">
        <f t="shared" si="39"/>
        <v>Over 0.5</v>
      </c>
      <c r="W307" s="14" t="str">
        <f t="shared" si="33"/>
        <v>WON</v>
      </c>
      <c r="X307" s="14"/>
      <c r="Y307" s="7" t="str">
        <f t="shared" si="34"/>
        <v>…</v>
      </c>
      <c r="Z307" s="7"/>
      <c r="AA307" s="35" t="str">
        <f t="shared" si="35"/>
        <v>…</v>
      </c>
      <c r="AB307" s="35" t="str">
        <f t="shared" si="36"/>
        <v>.</v>
      </c>
    </row>
    <row r="308" spans="2:28">
      <c r="B308" t="s">
        <v>11</v>
      </c>
      <c r="C308" t="s">
        <v>231</v>
      </c>
      <c r="D308" s="34">
        <v>0.8125</v>
      </c>
      <c r="E308" s="17" t="s">
        <v>662</v>
      </c>
      <c r="F308" s="7" t="s">
        <v>4</v>
      </c>
      <c r="G308" s="10" t="s">
        <v>233</v>
      </c>
      <c r="H308" s="7">
        <v>24</v>
      </c>
      <c r="I308" s="7">
        <v>61</v>
      </c>
      <c r="J308" s="7">
        <v>15</v>
      </c>
      <c r="K308" s="7" t="s">
        <v>16</v>
      </c>
      <c r="L308" s="7">
        <v>2</v>
      </c>
      <c r="M308" s="7">
        <v>9</v>
      </c>
      <c r="N308" s="6" t="s">
        <v>24</v>
      </c>
      <c r="O308" s="6" t="s">
        <v>75</v>
      </c>
      <c r="P308" s="11">
        <v>57</v>
      </c>
      <c r="Q308" s="12">
        <v>1.61</v>
      </c>
      <c r="R308" s="13"/>
      <c r="S308" s="21">
        <f t="shared" si="38"/>
        <v>76.462500000000006</v>
      </c>
      <c r="T308" s="7" t="str">
        <f t="shared" si="32"/>
        <v>Under 1.5</v>
      </c>
      <c r="U308" s="14"/>
      <c r="V308" s="14" t="str">
        <f t="shared" si="39"/>
        <v>Under 1.5</v>
      </c>
      <c r="W308" s="14" t="str">
        <f t="shared" si="33"/>
        <v>WON</v>
      </c>
      <c r="X308" s="14"/>
      <c r="Y308" s="7" t="str">
        <f t="shared" si="34"/>
        <v>Prime</v>
      </c>
      <c r="Z308" s="7"/>
      <c r="AA308" s="35" t="str">
        <f t="shared" si="35"/>
        <v>U25g</v>
      </c>
      <c r="AB308" s="35" t="str">
        <f t="shared" si="36"/>
        <v>WON</v>
      </c>
    </row>
    <row r="309" spans="2:28">
      <c r="B309" t="s">
        <v>11</v>
      </c>
      <c r="C309" t="s">
        <v>231</v>
      </c>
      <c r="D309" s="34">
        <v>0.8125</v>
      </c>
      <c r="E309" s="17" t="s">
        <v>756</v>
      </c>
      <c r="F309" s="7" t="s">
        <v>4</v>
      </c>
      <c r="G309" s="10" t="s">
        <v>272</v>
      </c>
      <c r="H309" s="7">
        <v>25</v>
      </c>
      <c r="I309" s="7">
        <v>49</v>
      </c>
      <c r="J309" s="7">
        <v>26</v>
      </c>
      <c r="K309" s="7" t="s">
        <v>16</v>
      </c>
      <c r="L309" s="7" t="s">
        <v>16</v>
      </c>
      <c r="M309" s="7">
        <v>1</v>
      </c>
      <c r="N309" s="6" t="s">
        <v>69</v>
      </c>
      <c r="O309" s="6" t="s">
        <v>33</v>
      </c>
      <c r="P309" s="11">
        <v>48</v>
      </c>
      <c r="Q309" s="12">
        <v>1.65</v>
      </c>
      <c r="R309" s="13"/>
      <c r="S309" s="21">
        <f t="shared" si="38"/>
        <v>59</v>
      </c>
      <c r="T309" s="7" t="str">
        <f t="shared" si="32"/>
        <v>Under 1.5</v>
      </c>
      <c r="U309" s="14"/>
      <c r="V309" s="14" t="str">
        <f t="shared" si="39"/>
        <v>Over 0.5</v>
      </c>
      <c r="W309" s="14" t="str">
        <f t="shared" si="33"/>
        <v>LOST</v>
      </c>
      <c r="X309" s="14"/>
      <c r="Y309" s="7" t="str">
        <f t="shared" si="34"/>
        <v>…</v>
      </c>
      <c r="Z309" s="7"/>
      <c r="AA309" s="35" t="str">
        <f t="shared" si="35"/>
        <v>…</v>
      </c>
      <c r="AB309" s="35" t="str">
        <f t="shared" si="36"/>
        <v>.</v>
      </c>
    </row>
    <row r="310" spans="2:28">
      <c r="B310" t="s">
        <v>11</v>
      </c>
      <c r="C310" t="s">
        <v>959</v>
      </c>
      <c r="D310" s="34">
        <v>0.83333333333333337</v>
      </c>
      <c r="E310" s="17" t="s">
        <v>1620</v>
      </c>
      <c r="F310" s="7" t="s">
        <v>4</v>
      </c>
      <c r="G310" s="10" t="s">
        <v>1587</v>
      </c>
      <c r="H310" s="7">
        <v>17</v>
      </c>
      <c r="I310" s="7">
        <v>52</v>
      </c>
      <c r="J310" s="7">
        <v>31</v>
      </c>
      <c r="K310" s="7" t="s">
        <v>16</v>
      </c>
      <c r="L310" s="7">
        <v>2</v>
      </c>
      <c r="M310" s="7">
        <v>14</v>
      </c>
      <c r="N310" s="6" t="s">
        <v>69</v>
      </c>
      <c r="O310" s="6" t="s">
        <v>405</v>
      </c>
      <c r="P310" s="11">
        <v>40</v>
      </c>
      <c r="Q310" s="12">
        <v>1.55</v>
      </c>
      <c r="R310" s="13"/>
      <c r="S310" s="21">
        <f t="shared" si="38"/>
        <v>57.25</v>
      </c>
      <c r="T310" s="7" t="str">
        <f t="shared" si="32"/>
        <v>Under 1.5</v>
      </c>
      <c r="U310" s="14"/>
      <c r="V310" s="14" t="str">
        <f t="shared" si="39"/>
        <v>Over 0.5</v>
      </c>
      <c r="W310" s="14" t="str">
        <f t="shared" si="33"/>
        <v>LOST</v>
      </c>
      <c r="X310" s="14"/>
      <c r="Y310" s="7" t="str">
        <f t="shared" si="34"/>
        <v>…</v>
      </c>
      <c r="Z310" s="7"/>
      <c r="AA310" s="35" t="str">
        <f t="shared" si="35"/>
        <v>…</v>
      </c>
      <c r="AB310" s="35" t="str">
        <f t="shared" si="36"/>
        <v>.</v>
      </c>
    </row>
    <row r="311" spans="2:28">
      <c r="B311" t="s">
        <v>11</v>
      </c>
      <c r="C311" t="s">
        <v>964</v>
      </c>
      <c r="D311" s="34">
        <v>0.83333333333333337</v>
      </c>
      <c r="E311" s="17" t="s">
        <v>1615</v>
      </c>
      <c r="F311" s="7" t="s">
        <v>4</v>
      </c>
      <c r="G311" s="10" t="s">
        <v>1575</v>
      </c>
      <c r="H311" s="7">
        <v>31</v>
      </c>
      <c r="I311" s="7">
        <v>55</v>
      </c>
      <c r="J311" s="7">
        <v>14</v>
      </c>
      <c r="K311" s="7" t="s">
        <v>16</v>
      </c>
      <c r="L311" s="7" t="s">
        <v>16</v>
      </c>
      <c r="M311" s="7">
        <v>17</v>
      </c>
      <c r="N311" s="6" t="s">
        <v>47</v>
      </c>
      <c r="O311" s="6" t="s">
        <v>47</v>
      </c>
      <c r="P311" s="11">
        <v>63</v>
      </c>
      <c r="Q311" s="12">
        <v>1.5</v>
      </c>
      <c r="R311" s="13"/>
      <c r="S311" s="21">
        <f t="shared" si="38"/>
        <v>74.787499999999994</v>
      </c>
      <c r="T311" s="7" t="str">
        <f t="shared" si="32"/>
        <v>Under 1.5</v>
      </c>
      <c r="U311" s="14"/>
      <c r="V311" s="14" t="str">
        <f t="shared" si="39"/>
        <v>Under 1.5</v>
      </c>
      <c r="W311" s="14" t="str">
        <f t="shared" si="33"/>
        <v>WON</v>
      </c>
      <c r="X311" s="14"/>
      <c r="Y311" s="7" t="str">
        <f t="shared" si="34"/>
        <v>…</v>
      </c>
      <c r="Z311" s="7"/>
      <c r="AA311" s="35" t="str">
        <f t="shared" si="35"/>
        <v>U25g</v>
      </c>
      <c r="AB311" s="35" t="str">
        <f t="shared" si="36"/>
        <v>WON</v>
      </c>
    </row>
    <row r="312" spans="2:28">
      <c r="B312" t="s">
        <v>11</v>
      </c>
      <c r="C312" t="s">
        <v>508</v>
      </c>
      <c r="D312" s="34">
        <v>0.83333333333333337</v>
      </c>
      <c r="E312" s="17" t="s">
        <v>830</v>
      </c>
      <c r="F312" s="7" t="s">
        <v>4</v>
      </c>
      <c r="G312" s="10" t="s">
        <v>1047</v>
      </c>
      <c r="H312" s="7">
        <v>30</v>
      </c>
      <c r="I312" s="7">
        <v>54</v>
      </c>
      <c r="J312" s="7">
        <v>16</v>
      </c>
      <c r="K312" s="7" t="s">
        <v>16</v>
      </c>
      <c r="L312" s="7" t="s">
        <v>16</v>
      </c>
      <c r="M312" s="7">
        <v>14</v>
      </c>
      <c r="N312" s="6" t="s">
        <v>24</v>
      </c>
      <c r="O312" s="6" t="s">
        <v>69</v>
      </c>
      <c r="P312" s="11">
        <v>38</v>
      </c>
      <c r="Q312" s="12">
        <v>1.65</v>
      </c>
      <c r="R312" s="13"/>
      <c r="S312" s="21">
        <f t="shared" si="38"/>
        <v>62.875</v>
      </c>
      <c r="T312" s="7" t="str">
        <f t="shared" si="32"/>
        <v>Under 1.5</v>
      </c>
      <c r="U312" s="14"/>
      <c r="V312" s="14" t="str">
        <f t="shared" si="39"/>
        <v>Under 1.5</v>
      </c>
      <c r="W312" s="14" t="str">
        <f t="shared" si="33"/>
        <v>WON</v>
      </c>
      <c r="X312" s="14"/>
      <c r="Y312" s="7" t="str">
        <f t="shared" si="34"/>
        <v>…</v>
      </c>
      <c r="Z312" s="7"/>
      <c r="AA312" s="35" t="str">
        <f t="shared" si="35"/>
        <v>…</v>
      </c>
      <c r="AB312" s="35" t="str">
        <f t="shared" si="36"/>
        <v>.</v>
      </c>
    </row>
    <row r="313" spans="2:28">
      <c r="C313" t="s">
        <v>25</v>
      </c>
      <c r="D313" s="34">
        <v>0.91666666666666663</v>
      </c>
      <c r="E313" s="17" t="s">
        <v>205</v>
      </c>
      <c r="F313" s="7" t="s">
        <v>4</v>
      </c>
      <c r="G313" s="10" t="s">
        <v>1521</v>
      </c>
      <c r="H313" s="7">
        <v>30</v>
      </c>
      <c r="I313" s="7">
        <v>46</v>
      </c>
      <c r="J313" s="7">
        <v>24</v>
      </c>
      <c r="K313" s="7" t="s">
        <v>16</v>
      </c>
      <c r="L313" s="7" t="s">
        <v>16</v>
      </c>
      <c r="M313" s="7">
        <v>6</v>
      </c>
      <c r="N313" s="6" t="s">
        <v>69</v>
      </c>
      <c r="O313" s="6" t="s">
        <v>69</v>
      </c>
      <c r="P313" s="11">
        <v>22</v>
      </c>
      <c r="Q313" s="12">
        <v>1.55</v>
      </c>
      <c r="R313" s="13"/>
      <c r="S313" s="21">
        <f t="shared" si="38"/>
        <v>54</v>
      </c>
      <c r="T313" s="7" t="str">
        <f t="shared" si="32"/>
        <v>Over 0.5</v>
      </c>
      <c r="U313" s="14"/>
      <c r="V313" s="14" t="str">
        <f t="shared" si="39"/>
        <v>Over 0.5</v>
      </c>
      <c r="W313" s="14" t="str">
        <f t="shared" si="33"/>
        <v>WON</v>
      </c>
      <c r="X313" s="14"/>
      <c r="Y313" s="7" t="str">
        <f t="shared" si="34"/>
        <v>…</v>
      </c>
      <c r="Z313" s="7"/>
      <c r="AA313" s="35" t="str">
        <f t="shared" si="35"/>
        <v>…</v>
      </c>
      <c r="AB313" s="35" t="str">
        <f t="shared" si="36"/>
        <v>.</v>
      </c>
    </row>
    <row r="314" spans="2:28">
      <c r="D314" s="34"/>
      <c r="E314" s="17"/>
      <c r="F314" s="7"/>
      <c r="G314" s="10"/>
      <c r="H314" s="7"/>
      <c r="I314" s="7"/>
      <c r="J314" s="7"/>
      <c r="K314" s="7"/>
      <c r="L314" s="7"/>
      <c r="M314" s="7"/>
      <c r="N314" s="6"/>
      <c r="O314" s="6"/>
      <c r="P314" s="11"/>
      <c r="Q314" s="12"/>
      <c r="R314" s="13"/>
      <c r="S314" s="21">
        <f t="shared" si="38"/>
        <v>55</v>
      </c>
      <c r="T314" s="7" t="str">
        <f t="shared" si="32"/>
        <v>Over 0.5</v>
      </c>
      <c r="U314" s="14"/>
      <c r="V314" s="14" t="str">
        <f t="shared" si="39"/>
        <v>Over 0.5</v>
      </c>
      <c r="W314" s="14" t="str">
        <f t="shared" si="33"/>
        <v>WON</v>
      </c>
      <c r="X314" s="14"/>
      <c r="Y314" s="7" t="str">
        <f t="shared" si="34"/>
        <v>…</v>
      </c>
      <c r="Z314" s="7"/>
      <c r="AA314" s="35" t="str">
        <f t="shared" si="35"/>
        <v>…</v>
      </c>
      <c r="AB314" s="35" t="str">
        <f t="shared" si="36"/>
        <v>.</v>
      </c>
    </row>
    <row r="315" spans="2:28">
      <c r="B315" s="16" t="s">
        <v>1681</v>
      </c>
      <c r="D315" s="34"/>
      <c r="E315" s="17"/>
      <c r="F315" s="7"/>
      <c r="G315" s="10"/>
      <c r="H315" s="7"/>
      <c r="I315" s="7"/>
      <c r="J315" s="7"/>
      <c r="K315" s="7"/>
      <c r="L315" s="7"/>
      <c r="M315" s="7"/>
      <c r="N315" s="6"/>
      <c r="O315" s="6"/>
      <c r="P315" s="11"/>
      <c r="Q315" s="12"/>
      <c r="R315" s="13"/>
      <c r="S315" s="21">
        <f t="shared" si="38"/>
        <v>55</v>
      </c>
      <c r="T315" s="7" t="str">
        <f t="shared" si="32"/>
        <v>Over 0.5</v>
      </c>
      <c r="U315" s="14"/>
      <c r="V315" s="14" t="str">
        <f t="shared" si="39"/>
        <v>Over 0.5</v>
      </c>
      <c r="W315" s="14" t="str">
        <f t="shared" si="33"/>
        <v>WON</v>
      </c>
      <c r="X315" s="14"/>
      <c r="Y315" s="7" t="str">
        <f t="shared" si="34"/>
        <v>…</v>
      </c>
      <c r="Z315" s="7"/>
      <c r="AA315" s="35" t="str">
        <f t="shared" si="35"/>
        <v>…</v>
      </c>
      <c r="AB315" s="35" t="str">
        <f t="shared" si="36"/>
        <v>.</v>
      </c>
    </row>
    <row r="316" spans="2:28">
      <c r="C316" t="s">
        <v>1473</v>
      </c>
      <c r="D316" s="34">
        <v>0.70833333333333337</v>
      </c>
      <c r="E316" s="17" t="s">
        <v>1676</v>
      </c>
      <c r="F316" s="7" t="s">
        <v>4</v>
      </c>
      <c r="G316" s="10" t="s">
        <v>1677</v>
      </c>
      <c r="H316" s="7">
        <v>56</v>
      </c>
      <c r="I316" s="7">
        <v>16</v>
      </c>
      <c r="J316" s="7">
        <v>28</v>
      </c>
      <c r="K316" s="7">
        <v>1</v>
      </c>
      <c r="L316" s="7">
        <v>1</v>
      </c>
      <c r="M316" s="7">
        <v>28</v>
      </c>
      <c r="N316" s="6" t="s">
        <v>47</v>
      </c>
      <c r="O316" s="6" t="s">
        <v>96</v>
      </c>
      <c r="P316" s="11">
        <v>25</v>
      </c>
      <c r="Q316" s="12">
        <v>1.44</v>
      </c>
      <c r="R316" s="13"/>
      <c r="S316" s="21">
        <f t="shared" si="38"/>
        <v>13.75</v>
      </c>
      <c r="T316" s="7" t="str">
        <f t="shared" si="32"/>
        <v>Over 0.5</v>
      </c>
      <c r="U316" s="14"/>
      <c r="V316" s="14" t="str">
        <f t="shared" si="39"/>
        <v>Under 1.5</v>
      </c>
      <c r="W316" s="14" t="str">
        <f t="shared" si="33"/>
        <v>WON</v>
      </c>
      <c r="X316" s="14"/>
      <c r="Y316" s="7" t="str">
        <f t="shared" si="34"/>
        <v>…</v>
      </c>
      <c r="Z316" s="7"/>
      <c r="AA316" s="35" t="str">
        <f t="shared" si="35"/>
        <v>…</v>
      </c>
      <c r="AB316" s="35" t="str">
        <f t="shared" si="36"/>
        <v>.</v>
      </c>
    </row>
    <row r="317" spans="2:28">
      <c r="C317" t="s">
        <v>243</v>
      </c>
      <c r="D317" s="34">
        <v>0.75</v>
      </c>
      <c r="E317" s="17" t="s">
        <v>1678</v>
      </c>
      <c r="F317" s="7" t="s">
        <v>4</v>
      </c>
      <c r="G317" s="10" t="s">
        <v>1679</v>
      </c>
      <c r="H317" s="7">
        <v>20</v>
      </c>
      <c r="I317" s="7">
        <v>44</v>
      </c>
      <c r="J317" s="7">
        <v>36</v>
      </c>
      <c r="K317" s="7" t="s">
        <v>16</v>
      </c>
      <c r="L317" s="7">
        <v>2</v>
      </c>
      <c r="M317" s="7">
        <v>16</v>
      </c>
      <c r="N317" s="6" t="s">
        <v>47</v>
      </c>
      <c r="O317" s="6" t="s">
        <v>33</v>
      </c>
      <c r="P317" s="11">
        <v>47</v>
      </c>
      <c r="Q317" s="12">
        <v>1.91</v>
      </c>
      <c r="R317" s="13"/>
      <c r="S317" s="21">
        <f t="shared" si="38"/>
        <v>40</v>
      </c>
      <c r="T317" s="7" t="str">
        <f t="shared" si="32"/>
        <v>Over 0.5</v>
      </c>
      <c r="U317" s="14"/>
      <c r="V317" s="14" t="str">
        <f t="shared" si="39"/>
        <v>Under 1.5</v>
      </c>
      <c r="W317" s="14" t="str">
        <f t="shared" si="33"/>
        <v>WON</v>
      </c>
      <c r="X317" s="14"/>
      <c r="Y317" s="7" t="str">
        <f t="shared" si="34"/>
        <v>…</v>
      </c>
      <c r="Z317" s="7"/>
      <c r="AA317" s="35" t="str">
        <f t="shared" si="35"/>
        <v>…</v>
      </c>
      <c r="AB317" s="35" t="str">
        <f t="shared" si="36"/>
        <v>.</v>
      </c>
    </row>
    <row r="318" spans="2:28">
      <c r="C318" t="s">
        <v>66</v>
      </c>
      <c r="D318" s="34">
        <v>0.75</v>
      </c>
      <c r="E318" s="17" t="s">
        <v>1305</v>
      </c>
      <c r="F318" s="7" t="s">
        <v>4</v>
      </c>
      <c r="G318" s="10" t="s">
        <v>68</v>
      </c>
      <c r="H318" s="7">
        <v>25</v>
      </c>
      <c r="I318" s="7">
        <v>48</v>
      </c>
      <c r="J318" s="7">
        <v>27</v>
      </c>
      <c r="K318" s="7" t="s">
        <v>16</v>
      </c>
      <c r="L318" s="7">
        <v>2</v>
      </c>
      <c r="M318" s="7">
        <v>2</v>
      </c>
      <c r="N318" s="6" t="s">
        <v>24</v>
      </c>
      <c r="O318" s="6" t="s">
        <v>120</v>
      </c>
      <c r="P318" s="11">
        <v>39</v>
      </c>
      <c r="Q318" s="12">
        <v>1.75</v>
      </c>
      <c r="R318" s="13"/>
      <c r="S318" s="21">
        <f t="shared" si="38"/>
        <v>53</v>
      </c>
      <c r="T318" s="7" t="str">
        <f t="shared" si="32"/>
        <v>Over 0.5</v>
      </c>
      <c r="U318" s="14"/>
      <c r="V318" s="14" t="str">
        <f t="shared" si="39"/>
        <v>Under 1.5</v>
      </c>
      <c r="W318" s="14" t="str">
        <f t="shared" si="33"/>
        <v>LOST</v>
      </c>
      <c r="X318" s="14"/>
      <c r="Y318" s="7" t="str">
        <f t="shared" si="34"/>
        <v>…</v>
      </c>
      <c r="Z318" s="7"/>
      <c r="AA318" s="35" t="str">
        <f t="shared" si="35"/>
        <v>…</v>
      </c>
      <c r="AB318" s="35" t="str">
        <f t="shared" si="36"/>
        <v>.</v>
      </c>
    </row>
    <row r="319" spans="2:28">
      <c r="D319" s="34"/>
      <c r="E319" s="17"/>
      <c r="F319" s="7"/>
      <c r="G319" s="10"/>
      <c r="H319" s="7"/>
      <c r="I319" s="7"/>
      <c r="J319" s="7"/>
      <c r="K319" s="7"/>
      <c r="L319" s="7"/>
      <c r="M319" s="7"/>
      <c r="N319" s="6"/>
      <c r="O319" s="6"/>
      <c r="P319" s="11"/>
      <c r="Q319" s="12"/>
      <c r="R319" s="13"/>
      <c r="S319" s="21">
        <f t="shared" si="38"/>
        <v>55</v>
      </c>
      <c r="T319" s="7" t="str">
        <f t="shared" si="32"/>
        <v>Over 0.5</v>
      </c>
      <c r="U319" s="14"/>
      <c r="V319" s="14" t="str">
        <f t="shared" si="39"/>
        <v>Over 0.5</v>
      </c>
      <c r="W319" s="14" t="str">
        <f t="shared" si="33"/>
        <v>WON</v>
      </c>
      <c r="X319" s="14"/>
      <c r="Y319" s="7" t="str">
        <f t="shared" si="34"/>
        <v>…</v>
      </c>
      <c r="Z319" s="7"/>
      <c r="AA319" s="35" t="str">
        <f t="shared" si="35"/>
        <v>…</v>
      </c>
      <c r="AB319" s="35" t="str">
        <f t="shared" si="36"/>
        <v>.</v>
      </c>
    </row>
    <row r="320" spans="2:28">
      <c r="B320" s="16" t="s">
        <v>1682</v>
      </c>
      <c r="D320" s="34"/>
      <c r="E320" s="17"/>
      <c r="F320" s="7"/>
      <c r="G320" s="10"/>
      <c r="H320" s="7"/>
      <c r="I320" s="7"/>
      <c r="J320" s="7"/>
      <c r="K320" s="7"/>
      <c r="L320" s="7"/>
      <c r="M320" s="7"/>
      <c r="N320" s="6"/>
      <c r="O320" s="6"/>
      <c r="P320" s="11"/>
      <c r="Q320" s="12"/>
      <c r="R320" s="13"/>
      <c r="S320" s="21">
        <f t="shared" si="38"/>
        <v>55</v>
      </c>
      <c r="T320" s="7" t="str">
        <f t="shared" si="32"/>
        <v>Over 0.5</v>
      </c>
      <c r="U320" s="14"/>
      <c r="V320" s="14" t="str">
        <f t="shared" si="39"/>
        <v>Over 0.5</v>
      </c>
      <c r="W320" s="14" t="str">
        <f t="shared" si="33"/>
        <v>WON</v>
      </c>
      <c r="X320" s="14"/>
      <c r="Y320" s="7" t="str">
        <f t="shared" si="34"/>
        <v>…</v>
      </c>
      <c r="Z320" s="7"/>
      <c r="AA320" s="35" t="str">
        <f t="shared" si="35"/>
        <v>…</v>
      </c>
      <c r="AB320" s="35" t="str">
        <f t="shared" si="36"/>
        <v>.</v>
      </c>
    </row>
    <row r="321" spans="2:28">
      <c r="C321" t="s">
        <v>1341</v>
      </c>
      <c r="D321" s="34">
        <v>0.625</v>
      </c>
      <c r="E321" s="17" t="s">
        <v>1642</v>
      </c>
      <c r="F321" s="7" t="s">
        <v>4</v>
      </c>
      <c r="G321" s="10" t="s">
        <v>1343</v>
      </c>
      <c r="H321" s="7">
        <v>29</v>
      </c>
      <c r="I321" s="7">
        <v>26</v>
      </c>
      <c r="J321" s="7">
        <v>45</v>
      </c>
      <c r="K321" s="7">
        <v>2</v>
      </c>
      <c r="L321" s="7" t="s">
        <v>16</v>
      </c>
      <c r="M321" s="7">
        <v>16</v>
      </c>
      <c r="N321" s="6" t="s">
        <v>120</v>
      </c>
      <c r="O321" s="6" t="s">
        <v>96</v>
      </c>
      <c r="P321" s="11">
        <v>42</v>
      </c>
      <c r="Q321" s="12">
        <v>1.45</v>
      </c>
      <c r="R321" s="13"/>
      <c r="S321" s="21">
        <f t="shared" si="38"/>
        <v>21.875</v>
      </c>
      <c r="T321" s="7" t="str">
        <f t="shared" si="32"/>
        <v>Over 0.5</v>
      </c>
      <c r="U321" s="14"/>
      <c r="V321" s="14" t="str">
        <f t="shared" si="39"/>
        <v>Under 1.5</v>
      </c>
      <c r="W321" s="14" t="str">
        <f t="shared" si="33"/>
        <v>WON</v>
      </c>
      <c r="X321" s="14"/>
      <c r="Y321" s="7" t="str">
        <f t="shared" si="34"/>
        <v>…</v>
      </c>
      <c r="Z321" s="7"/>
      <c r="AA321" s="35" t="str">
        <f t="shared" si="35"/>
        <v>…</v>
      </c>
      <c r="AB321" s="35" t="str">
        <f t="shared" si="36"/>
        <v>.</v>
      </c>
    </row>
    <row r="322" spans="2:28">
      <c r="B322" t="s">
        <v>11</v>
      </c>
      <c r="C322" t="s">
        <v>360</v>
      </c>
      <c r="D322" s="34">
        <v>0.63263888888888886</v>
      </c>
      <c r="E322" s="17" t="s">
        <v>1168</v>
      </c>
      <c r="F322" s="7" t="s">
        <v>4</v>
      </c>
      <c r="G322" s="10" t="s">
        <v>1051</v>
      </c>
      <c r="H322" s="7">
        <v>21</v>
      </c>
      <c r="I322" s="7">
        <v>56</v>
      </c>
      <c r="J322" s="7">
        <v>23</v>
      </c>
      <c r="K322" s="7" t="s">
        <v>16</v>
      </c>
      <c r="L322" s="7">
        <v>1</v>
      </c>
      <c r="M322" s="7">
        <v>2</v>
      </c>
      <c r="N322" s="6" t="s">
        <v>61</v>
      </c>
      <c r="O322" s="6" t="s">
        <v>298</v>
      </c>
      <c r="P322" s="11">
        <v>62</v>
      </c>
      <c r="Q322" s="12">
        <v>1.65</v>
      </c>
      <c r="R322" s="13"/>
      <c r="S322" s="21">
        <f t="shared" si="38"/>
        <v>82.9</v>
      </c>
      <c r="T322" s="7" t="str">
        <f t="shared" si="32"/>
        <v>Under 1.5</v>
      </c>
      <c r="U322" s="14"/>
      <c r="V322" s="14" t="str">
        <f t="shared" si="39"/>
        <v>Over 0.5</v>
      </c>
      <c r="W322" s="14" t="str">
        <f t="shared" si="33"/>
        <v>LOST</v>
      </c>
      <c r="X322" s="14"/>
      <c r="Y322" s="7" t="str">
        <f t="shared" si="34"/>
        <v>Prime</v>
      </c>
      <c r="Z322" s="7"/>
      <c r="AA322" s="35" t="str">
        <f t="shared" si="35"/>
        <v>U25g</v>
      </c>
      <c r="AB322" s="35" t="str">
        <f t="shared" si="36"/>
        <v>.</v>
      </c>
    </row>
    <row r="323" spans="2:28">
      <c r="B323" t="s">
        <v>11</v>
      </c>
      <c r="C323" t="s">
        <v>360</v>
      </c>
      <c r="D323" s="34">
        <v>0.63263888888888886</v>
      </c>
      <c r="E323" s="17" t="s">
        <v>1067</v>
      </c>
      <c r="F323" s="7" t="s">
        <v>4</v>
      </c>
      <c r="G323" s="10" t="s">
        <v>362</v>
      </c>
      <c r="H323" s="7">
        <v>46</v>
      </c>
      <c r="I323" s="7">
        <v>35</v>
      </c>
      <c r="J323" s="7">
        <v>20</v>
      </c>
      <c r="K323" s="7">
        <v>1</v>
      </c>
      <c r="L323" s="7">
        <v>1</v>
      </c>
      <c r="M323" s="7">
        <v>26</v>
      </c>
      <c r="N323" s="6" t="s">
        <v>24</v>
      </c>
      <c r="O323" s="6" t="s">
        <v>33</v>
      </c>
      <c r="P323" s="11">
        <v>48</v>
      </c>
      <c r="Q323" s="12">
        <v>1.45</v>
      </c>
      <c r="R323" s="13"/>
      <c r="S323" s="21">
        <f t="shared" si="38"/>
        <v>25.625</v>
      </c>
      <c r="T323" s="7" t="str">
        <f t="shared" ref="T323:T386" si="40">IF(S323&lt;56,"Over 0.5","Under 1.5")</f>
        <v>Over 0.5</v>
      </c>
      <c r="U323" s="14"/>
      <c r="V323" s="14" t="str">
        <f t="shared" si="39"/>
        <v>Under 1.5</v>
      </c>
      <c r="W323" s="14" t="str">
        <f t="shared" ref="W323:W386" si="41">IF(N323="?",N323,IF(T323=V323,"WON",IF(N323="0-1","WON",IF(N323="1-0","WON","LOST"))))</f>
        <v>LOST</v>
      </c>
      <c r="X323" s="14"/>
      <c r="Y323" s="7" t="str">
        <f t="shared" ref="Y323:Y386" si="42">IF(AND(B323="OK",I323&gt;52,M323&lt;11,Q323&lt;1.66),"Prime","…")</f>
        <v>…</v>
      </c>
      <c r="Z323" s="7"/>
      <c r="AA323" s="35" t="str">
        <f t="shared" si="35"/>
        <v>…</v>
      </c>
      <c r="AB323" s="35" t="str">
        <f t="shared" si="36"/>
        <v>.</v>
      </c>
    </row>
    <row r="324" spans="2:28">
      <c r="B324" t="s">
        <v>11</v>
      </c>
      <c r="C324" t="s">
        <v>908</v>
      </c>
      <c r="D324" s="34">
        <v>0.6875</v>
      </c>
      <c r="E324" s="17" t="s">
        <v>912</v>
      </c>
      <c r="F324" s="7" t="s">
        <v>4</v>
      </c>
      <c r="G324" s="10" t="s">
        <v>911</v>
      </c>
      <c r="H324" s="7">
        <v>20</v>
      </c>
      <c r="I324" s="7">
        <v>53</v>
      </c>
      <c r="J324" s="7">
        <v>27</v>
      </c>
      <c r="K324" s="7" t="s">
        <v>16</v>
      </c>
      <c r="L324" s="7" t="s">
        <v>16</v>
      </c>
      <c r="M324" s="7">
        <v>7</v>
      </c>
      <c r="N324" s="6" t="s">
        <v>47</v>
      </c>
      <c r="O324" s="6" t="s">
        <v>69</v>
      </c>
      <c r="P324" s="11">
        <v>55</v>
      </c>
      <c r="Q324" s="12">
        <v>1.66</v>
      </c>
      <c r="R324" s="13"/>
      <c r="S324" s="21">
        <f t="shared" si="38"/>
        <v>80.5625</v>
      </c>
      <c r="T324" s="7" t="str">
        <f t="shared" si="40"/>
        <v>Under 1.5</v>
      </c>
      <c r="U324" s="14"/>
      <c r="V324" s="14" t="str">
        <f t="shared" si="39"/>
        <v>Under 1.5</v>
      </c>
      <c r="W324" s="14" t="str">
        <f t="shared" si="41"/>
        <v>WON</v>
      </c>
      <c r="X324" s="14"/>
      <c r="Y324" s="7" t="str">
        <f t="shared" si="42"/>
        <v>…</v>
      </c>
      <c r="Z324" s="7"/>
      <c r="AA324" s="35" t="str">
        <f t="shared" ref="AA324:AA387" si="43">IF(AND(I324&gt;49,P324&gt;54,B324="OK"),"U25g","…")</f>
        <v>U25g</v>
      </c>
      <c r="AB324" s="35" t="str">
        <f t="shared" ref="AB324:AB387" si="44">IF(AND(AA324="U25g",(OR(O324="0-0",O324="0-1",O324="1-0",O324="1-1",O324="2-0",O324="0-2"))),"WON",".")</f>
        <v>WON</v>
      </c>
    </row>
    <row r="325" spans="2:28">
      <c r="B325" t="s">
        <v>11</v>
      </c>
      <c r="C325" t="s">
        <v>908</v>
      </c>
      <c r="D325" s="34">
        <v>0.6875</v>
      </c>
      <c r="E325" s="17" t="s">
        <v>910</v>
      </c>
      <c r="F325" s="7" t="s">
        <v>4</v>
      </c>
      <c r="G325" s="10" t="s">
        <v>909</v>
      </c>
      <c r="H325" s="7">
        <v>25</v>
      </c>
      <c r="I325" s="7">
        <v>48</v>
      </c>
      <c r="J325" s="7">
        <v>27</v>
      </c>
      <c r="K325" s="7" t="s">
        <v>16</v>
      </c>
      <c r="L325" s="7">
        <v>1</v>
      </c>
      <c r="M325" s="7">
        <v>2</v>
      </c>
      <c r="N325" s="6" t="s">
        <v>75</v>
      </c>
      <c r="O325" s="6" t="s">
        <v>301</v>
      </c>
      <c r="P325" s="11">
        <v>63</v>
      </c>
      <c r="Q325" s="12">
        <v>1.66</v>
      </c>
      <c r="R325" s="13"/>
      <c r="S325" s="21">
        <f t="shared" si="38"/>
        <v>65.599999999999994</v>
      </c>
      <c r="T325" s="7" t="str">
        <f t="shared" si="40"/>
        <v>Under 1.5</v>
      </c>
      <c r="U325" s="14"/>
      <c r="V325" s="14" t="str">
        <f t="shared" si="39"/>
        <v>Over 0.5</v>
      </c>
      <c r="W325" s="14" t="str">
        <f t="shared" si="41"/>
        <v>LOST</v>
      </c>
      <c r="X325" s="14"/>
      <c r="Y325" s="7" t="str">
        <f t="shared" si="42"/>
        <v>…</v>
      </c>
      <c r="Z325" s="7"/>
      <c r="AA325" s="35" t="str">
        <f t="shared" si="43"/>
        <v>…</v>
      </c>
      <c r="AB325" s="35" t="str">
        <f t="shared" si="44"/>
        <v>.</v>
      </c>
    </row>
    <row r="326" spans="2:28">
      <c r="B326" t="s">
        <v>11</v>
      </c>
      <c r="C326" t="s">
        <v>908</v>
      </c>
      <c r="D326" s="34">
        <v>0.6875</v>
      </c>
      <c r="E326" s="17" t="s">
        <v>1302</v>
      </c>
      <c r="F326" s="7" t="s">
        <v>4</v>
      </c>
      <c r="G326" s="10" t="s">
        <v>1251</v>
      </c>
      <c r="H326" s="7">
        <v>43</v>
      </c>
      <c r="I326" s="7">
        <v>39</v>
      </c>
      <c r="J326" s="7">
        <v>18</v>
      </c>
      <c r="K326" s="7">
        <v>1</v>
      </c>
      <c r="L326" s="7">
        <v>1</v>
      </c>
      <c r="M326" s="7">
        <v>25</v>
      </c>
      <c r="N326" s="6" t="s">
        <v>47</v>
      </c>
      <c r="O326" s="6" t="s">
        <v>75</v>
      </c>
      <c r="P326" s="11">
        <v>41</v>
      </c>
      <c r="Q326" s="12">
        <v>1.61</v>
      </c>
      <c r="R326" s="13"/>
      <c r="S326" s="21">
        <f t="shared" si="38"/>
        <v>26.5625</v>
      </c>
      <c r="T326" s="7" t="str">
        <f t="shared" si="40"/>
        <v>Over 0.5</v>
      </c>
      <c r="U326" s="14"/>
      <c r="V326" s="14" t="str">
        <f t="shared" si="39"/>
        <v>Under 1.5</v>
      </c>
      <c r="W326" s="14" t="str">
        <f t="shared" si="41"/>
        <v>WON</v>
      </c>
      <c r="X326" s="14"/>
      <c r="Y326" s="7" t="str">
        <f t="shared" si="42"/>
        <v>…</v>
      </c>
      <c r="Z326" s="7"/>
      <c r="AA326" s="35" t="str">
        <f t="shared" si="43"/>
        <v>…</v>
      </c>
      <c r="AB326" s="35" t="str">
        <f t="shared" si="44"/>
        <v>.</v>
      </c>
    </row>
    <row r="327" spans="2:28">
      <c r="C327" t="s">
        <v>1332</v>
      </c>
      <c r="D327" s="34">
        <v>0.84375</v>
      </c>
      <c r="E327" s="17" t="s">
        <v>1571</v>
      </c>
      <c r="F327" s="7" t="s">
        <v>4</v>
      </c>
      <c r="G327" s="10" t="s">
        <v>1652</v>
      </c>
      <c r="H327" s="7">
        <v>5</v>
      </c>
      <c r="I327" s="7">
        <v>49</v>
      </c>
      <c r="J327" s="7">
        <v>46</v>
      </c>
      <c r="K327" s="7" t="s">
        <v>16</v>
      </c>
      <c r="L327" s="7">
        <v>2</v>
      </c>
      <c r="M327" s="7">
        <v>41</v>
      </c>
      <c r="N327" s="6" t="s">
        <v>69</v>
      </c>
      <c r="O327" s="6" t="s">
        <v>96</v>
      </c>
      <c r="P327" s="11">
        <v>25</v>
      </c>
      <c r="Q327" s="12">
        <v>1.5</v>
      </c>
      <c r="R327" s="13"/>
      <c r="S327" s="21">
        <f t="shared" si="38"/>
        <v>40</v>
      </c>
      <c r="T327" s="7" t="str">
        <f t="shared" si="40"/>
        <v>Over 0.5</v>
      </c>
      <c r="U327" s="14"/>
      <c r="V327" s="14" t="str">
        <f t="shared" si="39"/>
        <v>Over 0.5</v>
      </c>
      <c r="W327" s="14" t="str">
        <f t="shared" si="41"/>
        <v>WON</v>
      </c>
      <c r="X327" s="14"/>
      <c r="Y327" s="7" t="str">
        <f t="shared" si="42"/>
        <v>…</v>
      </c>
      <c r="Z327" s="7"/>
      <c r="AA327" s="35" t="str">
        <f t="shared" si="43"/>
        <v>…</v>
      </c>
      <c r="AB327" s="35" t="str">
        <f t="shared" si="44"/>
        <v>.</v>
      </c>
    </row>
    <row r="328" spans="2:28">
      <c r="C328" t="s">
        <v>1332</v>
      </c>
      <c r="D328" s="34">
        <v>0.84375</v>
      </c>
      <c r="E328" s="17" t="s">
        <v>1334</v>
      </c>
      <c r="F328" s="7" t="s">
        <v>4</v>
      </c>
      <c r="G328" s="10" t="s">
        <v>1683</v>
      </c>
      <c r="H328" s="7">
        <v>44</v>
      </c>
      <c r="I328" s="7">
        <v>24</v>
      </c>
      <c r="J328" s="7">
        <v>32</v>
      </c>
      <c r="K328" s="7">
        <v>1</v>
      </c>
      <c r="L328" s="7" t="s">
        <v>16</v>
      </c>
      <c r="M328" s="7">
        <v>12</v>
      </c>
      <c r="N328" s="6" t="s">
        <v>47</v>
      </c>
      <c r="O328" s="6" t="s">
        <v>297</v>
      </c>
      <c r="P328" s="11">
        <v>41</v>
      </c>
      <c r="Q328" s="12">
        <v>1.4</v>
      </c>
      <c r="R328" s="13"/>
      <c r="S328" s="21">
        <f t="shared" si="38"/>
        <v>24.25</v>
      </c>
      <c r="T328" s="7" t="str">
        <f t="shared" si="40"/>
        <v>Over 0.5</v>
      </c>
      <c r="U328" s="14"/>
      <c r="V328" s="14" t="str">
        <f t="shared" si="39"/>
        <v>Under 1.5</v>
      </c>
      <c r="W328" s="14" t="str">
        <f t="shared" si="41"/>
        <v>WON</v>
      </c>
      <c r="X328" s="14"/>
      <c r="Y328" s="7" t="str">
        <f t="shared" si="42"/>
        <v>…</v>
      </c>
      <c r="Z328" s="7"/>
      <c r="AA328" s="35" t="str">
        <f t="shared" si="43"/>
        <v>…</v>
      </c>
      <c r="AB328" s="35" t="str">
        <f t="shared" si="44"/>
        <v>.</v>
      </c>
    </row>
    <row r="329" spans="2:28">
      <c r="B329" t="s">
        <v>11</v>
      </c>
      <c r="C329" t="s">
        <v>880</v>
      </c>
      <c r="D329" s="34">
        <v>0.91666666666666663</v>
      </c>
      <c r="E329" s="17" t="s">
        <v>883</v>
      </c>
      <c r="F329" s="7" t="s">
        <v>4</v>
      </c>
      <c r="G329" s="10" t="s">
        <v>1684</v>
      </c>
      <c r="H329" s="7">
        <v>5</v>
      </c>
      <c r="I329" s="7">
        <v>76</v>
      </c>
      <c r="J329" s="7">
        <v>20</v>
      </c>
      <c r="K329" s="7" t="s">
        <v>16</v>
      </c>
      <c r="L329" s="7">
        <v>1</v>
      </c>
      <c r="M329" s="7">
        <v>15</v>
      </c>
      <c r="N329" s="6" t="s">
        <v>120</v>
      </c>
      <c r="O329" s="6" t="s">
        <v>299</v>
      </c>
      <c r="P329" s="11">
        <v>52</v>
      </c>
      <c r="Q329" s="12">
        <v>1.63</v>
      </c>
      <c r="R329" s="13"/>
      <c r="S329" s="21">
        <f t="shared" si="38"/>
        <v>74.150000000000006</v>
      </c>
      <c r="T329" s="7" t="str">
        <f t="shared" si="40"/>
        <v>Under 1.5</v>
      </c>
      <c r="U329" s="14"/>
      <c r="V329" s="14" t="str">
        <f t="shared" si="39"/>
        <v>Under 1.5</v>
      </c>
      <c r="W329" s="14" t="str">
        <f t="shared" si="41"/>
        <v>WON</v>
      </c>
      <c r="X329" s="14"/>
      <c r="Y329" s="7" t="str">
        <f t="shared" si="42"/>
        <v>…</v>
      </c>
      <c r="Z329" s="7"/>
      <c r="AA329" s="35" t="str">
        <f t="shared" si="43"/>
        <v>…</v>
      </c>
      <c r="AB329" s="35" t="str">
        <f t="shared" si="44"/>
        <v>.</v>
      </c>
    </row>
    <row r="330" spans="2:28">
      <c r="D330" s="34"/>
      <c r="E330" s="17"/>
      <c r="F330" s="7"/>
      <c r="G330" s="10"/>
      <c r="H330" s="7"/>
      <c r="I330" s="7"/>
      <c r="J330" s="7"/>
      <c r="K330" s="7"/>
      <c r="L330" s="7"/>
      <c r="M330" s="7"/>
      <c r="N330" s="6"/>
      <c r="O330" s="6"/>
      <c r="P330" s="11"/>
      <c r="Q330" s="12"/>
      <c r="R330" s="13"/>
      <c r="S330" s="21">
        <f t="shared" si="38"/>
        <v>55</v>
      </c>
      <c r="T330" s="7" t="str">
        <f t="shared" si="40"/>
        <v>Over 0.5</v>
      </c>
      <c r="U330" s="14"/>
      <c r="V330" s="14" t="str">
        <f t="shared" si="39"/>
        <v>Over 0.5</v>
      </c>
      <c r="W330" s="14" t="str">
        <f t="shared" si="41"/>
        <v>WON</v>
      </c>
      <c r="X330" s="14"/>
      <c r="Y330" s="7" t="str">
        <f t="shared" si="42"/>
        <v>…</v>
      </c>
      <c r="Z330" s="7"/>
      <c r="AA330" s="35" t="str">
        <f t="shared" si="43"/>
        <v>…</v>
      </c>
      <c r="AB330" s="35" t="str">
        <f t="shared" si="44"/>
        <v>.</v>
      </c>
    </row>
    <row r="331" spans="2:28">
      <c r="B331" s="16" t="s">
        <v>1685</v>
      </c>
      <c r="D331" s="34"/>
      <c r="E331" s="17"/>
      <c r="F331" s="7"/>
      <c r="G331" s="10"/>
      <c r="H331" s="7"/>
      <c r="I331" s="7"/>
      <c r="J331" s="7"/>
      <c r="K331" s="7"/>
      <c r="L331" s="7"/>
      <c r="M331" s="7"/>
      <c r="N331" s="6"/>
      <c r="O331" s="6"/>
      <c r="P331" s="11"/>
      <c r="Q331" s="12"/>
      <c r="R331" s="13"/>
      <c r="S331" s="21">
        <f t="shared" si="38"/>
        <v>55</v>
      </c>
      <c r="T331" s="7" t="str">
        <f t="shared" si="40"/>
        <v>Over 0.5</v>
      </c>
      <c r="U331" s="14"/>
      <c r="V331" s="14" t="str">
        <f t="shared" si="39"/>
        <v>Over 0.5</v>
      </c>
      <c r="W331" s="14" t="str">
        <f t="shared" si="41"/>
        <v>WON</v>
      </c>
      <c r="X331" s="14"/>
      <c r="Y331" s="7" t="str">
        <f t="shared" si="42"/>
        <v>…</v>
      </c>
      <c r="Z331" s="7"/>
      <c r="AA331" s="35" t="str">
        <f t="shared" si="43"/>
        <v>…</v>
      </c>
      <c r="AB331" s="35" t="str">
        <f t="shared" si="44"/>
        <v>.</v>
      </c>
    </row>
    <row r="332" spans="2:28">
      <c r="C332" t="s">
        <v>1463</v>
      </c>
      <c r="D332" s="34">
        <v>0.5</v>
      </c>
      <c r="E332" s="17" t="s">
        <v>1526</v>
      </c>
      <c r="F332" s="7" t="s">
        <v>4</v>
      </c>
      <c r="G332" s="10" t="s">
        <v>1515</v>
      </c>
      <c r="H332" s="7">
        <v>17</v>
      </c>
      <c r="I332" s="7">
        <v>39</v>
      </c>
      <c r="J332" s="7">
        <v>44</v>
      </c>
      <c r="K332" s="7">
        <v>2</v>
      </c>
      <c r="L332" s="7" t="s">
        <v>16</v>
      </c>
      <c r="M332" s="7">
        <v>27</v>
      </c>
      <c r="N332" s="6" t="s">
        <v>24</v>
      </c>
      <c r="O332" s="6" t="s">
        <v>47</v>
      </c>
      <c r="P332" s="11">
        <v>42</v>
      </c>
      <c r="Q332" s="12">
        <v>1.7</v>
      </c>
      <c r="R332" s="13"/>
      <c r="S332" s="21">
        <f t="shared" si="38"/>
        <v>31.25</v>
      </c>
      <c r="T332" s="7" t="str">
        <f t="shared" si="40"/>
        <v>Over 0.5</v>
      </c>
      <c r="U332" s="14"/>
      <c r="V332" s="14" t="str">
        <f t="shared" si="39"/>
        <v>Under 1.5</v>
      </c>
      <c r="W332" s="14" t="str">
        <f t="shared" si="41"/>
        <v>LOST</v>
      </c>
      <c r="X332" s="14"/>
      <c r="Y332" s="7" t="str">
        <f t="shared" si="42"/>
        <v>…</v>
      </c>
      <c r="Z332" s="7"/>
      <c r="AA332" s="35" t="str">
        <f t="shared" si="43"/>
        <v>…</v>
      </c>
      <c r="AB332" s="35" t="str">
        <f t="shared" si="44"/>
        <v>.</v>
      </c>
    </row>
    <row r="333" spans="2:28">
      <c r="C333" t="s">
        <v>1306</v>
      </c>
      <c r="D333" s="34">
        <v>0.79166666666666663</v>
      </c>
      <c r="E333" s="17" t="s">
        <v>1664</v>
      </c>
      <c r="F333" s="7" t="s">
        <v>4</v>
      </c>
      <c r="G333" s="10" t="s">
        <v>1378</v>
      </c>
      <c r="H333" s="7">
        <v>22</v>
      </c>
      <c r="I333" s="7">
        <v>43</v>
      </c>
      <c r="J333" s="7">
        <v>35</v>
      </c>
      <c r="K333" s="7" t="s">
        <v>16</v>
      </c>
      <c r="L333" s="7">
        <v>2</v>
      </c>
      <c r="M333" s="7">
        <v>13</v>
      </c>
      <c r="N333" s="6" t="s">
        <v>24</v>
      </c>
      <c r="O333" s="6" t="s">
        <v>120</v>
      </c>
      <c r="P333" s="11">
        <v>52</v>
      </c>
      <c r="Q333" s="12">
        <v>1.61</v>
      </c>
      <c r="R333" s="13"/>
      <c r="S333" s="21">
        <f t="shared" si="38"/>
        <v>52.4</v>
      </c>
      <c r="T333" s="7" t="str">
        <f t="shared" si="40"/>
        <v>Over 0.5</v>
      </c>
      <c r="U333" s="14"/>
      <c r="V333" s="14" t="str">
        <f t="shared" si="39"/>
        <v>Under 1.5</v>
      </c>
      <c r="W333" s="14" t="str">
        <f t="shared" si="41"/>
        <v>LOST</v>
      </c>
      <c r="X333" s="14"/>
      <c r="Y333" s="7" t="str">
        <f t="shared" si="42"/>
        <v>…</v>
      </c>
      <c r="Z333" s="7"/>
      <c r="AA333" s="35" t="str">
        <f t="shared" si="43"/>
        <v>…</v>
      </c>
      <c r="AB333" s="35" t="str">
        <f t="shared" si="44"/>
        <v>.</v>
      </c>
    </row>
    <row r="334" spans="2:28">
      <c r="C334" t="s">
        <v>1332</v>
      </c>
      <c r="D334" s="34">
        <v>0.84375</v>
      </c>
      <c r="E334" s="17" t="s">
        <v>1499</v>
      </c>
      <c r="F334" s="7" t="s">
        <v>4</v>
      </c>
      <c r="G334" s="10" t="s">
        <v>1572</v>
      </c>
      <c r="H334" s="7">
        <v>10</v>
      </c>
      <c r="I334" s="7">
        <v>36</v>
      </c>
      <c r="J334" s="7">
        <v>54</v>
      </c>
      <c r="K334" s="7">
        <v>2</v>
      </c>
      <c r="L334" s="7">
        <v>2</v>
      </c>
      <c r="M334" s="7">
        <v>44</v>
      </c>
      <c r="N334" s="6" t="s">
        <v>24</v>
      </c>
      <c r="O334" s="6" t="s">
        <v>96</v>
      </c>
      <c r="P334" s="11">
        <v>80</v>
      </c>
      <c r="Q334" s="12">
        <v>1.62</v>
      </c>
      <c r="R334" s="13"/>
      <c r="S334" s="21">
        <f t="shared" si="38"/>
        <v>39.125</v>
      </c>
      <c r="T334" s="7" t="str">
        <f t="shared" si="40"/>
        <v>Over 0.5</v>
      </c>
      <c r="U334" s="14"/>
      <c r="V334" s="14" t="str">
        <f t="shared" si="39"/>
        <v>Under 1.5</v>
      </c>
      <c r="W334" s="14" t="str">
        <f t="shared" si="41"/>
        <v>LOST</v>
      </c>
      <c r="X334" s="14"/>
      <c r="Y334" s="7" t="str">
        <f t="shared" si="42"/>
        <v>…</v>
      </c>
      <c r="Z334" s="7"/>
      <c r="AA334" s="35" t="str">
        <f t="shared" si="43"/>
        <v>…</v>
      </c>
      <c r="AB334" s="35" t="str">
        <f t="shared" si="44"/>
        <v>.</v>
      </c>
    </row>
    <row r="335" spans="2:28">
      <c r="D335" s="34"/>
      <c r="E335" s="17"/>
      <c r="F335" s="7"/>
      <c r="G335" s="10"/>
      <c r="H335" s="7"/>
      <c r="I335" s="7"/>
      <c r="J335" s="7"/>
      <c r="K335" s="7"/>
      <c r="L335" s="7"/>
      <c r="M335" s="7"/>
      <c r="N335" s="6"/>
      <c r="O335" s="6"/>
      <c r="P335" s="11"/>
      <c r="Q335" s="12"/>
      <c r="R335" s="13"/>
      <c r="S335" s="21">
        <f t="shared" si="38"/>
        <v>55</v>
      </c>
      <c r="T335" s="7" t="str">
        <f t="shared" si="40"/>
        <v>Over 0.5</v>
      </c>
      <c r="U335" s="14"/>
      <c r="V335" s="14" t="str">
        <f t="shared" si="39"/>
        <v>Over 0.5</v>
      </c>
      <c r="W335" s="14" t="str">
        <f t="shared" si="41"/>
        <v>WON</v>
      </c>
      <c r="X335" s="14"/>
      <c r="Y335" s="7" t="str">
        <f t="shared" si="42"/>
        <v>…</v>
      </c>
      <c r="Z335" s="7"/>
      <c r="AA335" s="35" t="str">
        <f t="shared" si="43"/>
        <v>…</v>
      </c>
      <c r="AB335" s="35" t="str">
        <f t="shared" si="44"/>
        <v>.</v>
      </c>
    </row>
    <row r="336" spans="2:28">
      <c r="B336" s="16" t="s">
        <v>1686</v>
      </c>
      <c r="D336" s="34"/>
      <c r="E336" s="17"/>
      <c r="F336" s="7"/>
      <c r="G336" s="10"/>
      <c r="H336" s="7"/>
      <c r="I336" s="7"/>
      <c r="J336" s="7"/>
      <c r="K336" s="7"/>
      <c r="L336" s="7"/>
      <c r="M336" s="7"/>
      <c r="N336" s="6"/>
      <c r="O336" s="6"/>
      <c r="P336" s="11"/>
      <c r="Q336" s="12"/>
      <c r="R336" s="13"/>
      <c r="S336" s="21">
        <f t="shared" si="38"/>
        <v>55</v>
      </c>
      <c r="T336" s="7" t="str">
        <f t="shared" si="40"/>
        <v>Over 0.5</v>
      </c>
      <c r="U336" s="14"/>
      <c r="V336" s="14" t="str">
        <f t="shared" si="39"/>
        <v>Over 0.5</v>
      </c>
      <c r="W336" s="14" t="str">
        <f t="shared" si="41"/>
        <v>WON</v>
      </c>
      <c r="X336" s="14"/>
      <c r="Y336" s="7" t="str">
        <f t="shared" si="42"/>
        <v>…</v>
      </c>
      <c r="Z336" s="7"/>
      <c r="AA336" s="35" t="str">
        <f t="shared" si="43"/>
        <v>…</v>
      </c>
      <c r="AB336" s="35" t="str">
        <f t="shared" si="44"/>
        <v>.</v>
      </c>
    </row>
    <row r="337" spans="2:28">
      <c r="B337" t="s">
        <v>11</v>
      </c>
      <c r="C337" t="s">
        <v>908</v>
      </c>
      <c r="D337" s="34">
        <v>0.77083333333333337</v>
      </c>
      <c r="E337" s="17" t="s">
        <v>909</v>
      </c>
      <c r="F337" s="7" t="s">
        <v>4</v>
      </c>
      <c r="G337" s="10" t="s">
        <v>912</v>
      </c>
      <c r="H337" s="7">
        <v>10</v>
      </c>
      <c r="I337" s="7">
        <v>53</v>
      </c>
      <c r="J337" s="7">
        <v>37</v>
      </c>
      <c r="K337" s="7" t="s">
        <v>16</v>
      </c>
      <c r="L337" s="7">
        <v>2</v>
      </c>
      <c r="M337" s="7">
        <v>27</v>
      </c>
      <c r="N337" s="6" t="s">
        <v>47</v>
      </c>
      <c r="O337" s="6" t="s">
        <v>69</v>
      </c>
      <c r="P337" s="11">
        <v>62</v>
      </c>
      <c r="Q337" s="12">
        <v>1.64</v>
      </c>
      <c r="R337" s="13"/>
      <c r="S337" s="21">
        <f t="shared" si="38"/>
        <v>68.962500000000006</v>
      </c>
      <c r="T337" s="7" t="str">
        <f t="shared" si="40"/>
        <v>Under 1.5</v>
      </c>
      <c r="U337" s="14"/>
      <c r="V337" s="14" t="str">
        <f t="shared" si="39"/>
        <v>Under 1.5</v>
      </c>
      <c r="W337" s="14" t="str">
        <f t="shared" si="41"/>
        <v>WON</v>
      </c>
      <c r="X337" s="14"/>
      <c r="Y337" s="7" t="str">
        <f t="shared" si="42"/>
        <v>…</v>
      </c>
      <c r="Z337" s="7"/>
      <c r="AA337" s="35" t="str">
        <f t="shared" si="43"/>
        <v>U25g</v>
      </c>
      <c r="AB337" s="35" t="str">
        <f t="shared" si="44"/>
        <v>WON</v>
      </c>
    </row>
    <row r="338" spans="2:28">
      <c r="C338" t="s">
        <v>438</v>
      </c>
      <c r="D338" s="34">
        <v>0.82291666666666663</v>
      </c>
      <c r="E338" s="17" t="s">
        <v>1282</v>
      </c>
      <c r="F338" s="7" t="s">
        <v>4</v>
      </c>
      <c r="G338" s="10" t="s">
        <v>439</v>
      </c>
      <c r="H338" s="7">
        <v>15</v>
      </c>
      <c r="I338" s="7">
        <v>49</v>
      </c>
      <c r="J338" s="7">
        <v>36</v>
      </c>
      <c r="K338" s="7" t="s">
        <v>16</v>
      </c>
      <c r="L338" s="7">
        <v>2</v>
      </c>
      <c r="M338" s="7">
        <v>21</v>
      </c>
      <c r="N338" s="6" t="s">
        <v>24</v>
      </c>
      <c r="O338" s="6" t="s">
        <v>24</v>
      </c>
      <c r="P338" s="11">
        <v>44</v>
      </c>
      <c r="Q338" s="12">
        <v>1.8</v>
      </c>
      <c r="R338" s="13"/>
      <c r="S338" s="21">
        <f t="shared" si="38"/>
        <v>40</v>
      </c>
      <c r="T338" s="7" t="str">
        <f t="shared" si="40"/>
        <v>Over 0.5</v>
      </c>
      <c r="U338" s="14"/>
      <c r="V338" s="14" t="str">
        <f t="shared" si="39"/>
        <v>Under 1.5</v>
      </c>
      <c r="W338" s="14" t="str">
        <f t="shared" si="41"/>
        <v>LOST</v>
      </c>
      <c r="X338" s="14"/>
      <c r="Y338" s="7" t="str">
        <f t="shared" si="42"/>
        <v>…</v>
      </c>
      <c r="Z338" s="7"/>
      <c r="AA338" s="35" t="str">
        <f t="shared" si="43"/>
        <v>…</v>
      </c>
      <c r="AB338" s="35" t="str">
        <f t="shared" si="44"/>
        <v>.</v>
      </c>
    </row>
    <row r="339" spans="2:28">
      <c r="C339" t="s">
        <v>438</v>
      </c>
      <c r="D339" s="34">
        <v>0.82291666666666663</v>
      </c>
      <c r="E339" s="17" t="s">
        <v>1027</v>
      </c>
      <c r="F339" s="7" t="s">
        <v>4</v>
      </c>
      <c r="G339" s="10" t="s">
        <v>1026</v>
      </c>
      <c r="H339" s="7">
        <v>16</v>
      </c>
      <c r="I339" s="7">
        <v>33</v>
      </c>
      <c r="J339" s="7">
        <v>51</v>
      </c>
      <c r="K339" s="7">
        <v>2</v>
      </c>
      <c r="L339" s="7">
        <v>2</v>
      </c>
      <c r="M339" s="7">
        <v>35</v>
      </c>
      <c r="N339" s="6" t="s">
        <v>120</v>
      </c>
      <c r="O339" s="6" t="s">
        <v>454</v>
      </c>
      <c r="P339" s="11">
        <v>37</v>
      </c>
      <c r="Q339" s="12">
        <v>1.66</v>
      </c>
      <c r="R339" s="13"/>
      <c r="S339" s="21">
        <f t="shared" si="38"/>
        <v>24.0625</v>
      </c>
      <c r="T339" s="7" t="str">
        <f t="shared" si="40"/>
        <v>Over 0.5</v>
      </c>
      <c r="U339" s="14"/>
      <c r="V339" s="14" t="str">
        <f t="shared" si="39"/>
        <v>Under 1.5</v>
      </c>
      <c r="W339" s="14" t="str">
        <f t="shared" si="41"/>
        <v>WON</v>
      </c>
      <c r="X339" s="14"/>
      <c r="Y339" s="7" t="str">
        <f t="shared" si="42"/>
        <v>…</v>
      </c>
      <c r="Z339" s="7"/>
      <c r="AA339" s="35" t="str">
        <f t="shared" si="43"/>
        <v>…</v>
      </c>
      <c r="AB339" s="35" t="str">
        <f t="shared" si="44"/>
        <v>.</v>
      </c>
    </row>
    <row r="340" spans="2:28">
      <c r="C340" t="s">
        <v>438</v>
      </c>
      <c r="D340" s="34">
        <v>0.82291666666666663</v>
      </c>
      <c r="E340" s="17" t="s">
        <v>440</v>
      </c>
      <c r="F340" s="7" t="s">
        <v>4</v>
      </c>
      <c r="G340" s="10" t="s">
        <v>1281</v>
      </c>
      <c r="H340" s="7">
        <v>55</v>
      </c>
      <c r="I340" s="7">
        <v>40</v>
      </c>
      <c r="J340" s="7">
        <v>5</v>
      </c>
      <c r="K340" s="7">
        <v>1</v>
      </c>
      <c r="L340" s="7">
        <v>1</v>
      </c>
      <c r="M340" s="7">
        <v>50</v>
      </c>
      <c r="N340" s="6" t="s">
        <v>24</v>
      </c>
      <c r="O340" s="6" t="s">
        <v>47</v>
      </c>
      <c r="P340" s="11">
        <v>44</v>
      </c>
      <c r="Q340" s="12">
        <v>1.72</v>
      </c>
      <c r="R340" s="13"/>
      <c r="S340" s="21">
        <f t="shared" si="38"/>
        <v>22.8125</v>
      </c>
      <c r="T340" s="7" t="str">
        <f t="shared" si="40"/>
        <v>Over 0.5</v>
      </c>
      <c r="U340" s="14"/>
      <c r="V340" s="14" t="str">
        <f t="shared" si="39"/>
        <v>Under 1.5</v>
      </c>
      <c r="W340" s="14" t="str">
        <f t="shared" si="41"/>
        <v>LOST</v>
      </c>
      <c r="X340" s="14"/>
      <c r="Y340" s="7" t="str">
        <f t="shared" si="42"/>
        <v>…</v>
      </c>
      <c r="Z340" s="7"/>
      <c r="AA340" s="35" t="str">
        <f t="shared" si="43"/>
        <v>…</v>
      </c>
      <c r="AB340" s="35" t="str">
        <f t="shared" si="44"/>
        <v>.</v>
      </c>
    </row>
    <row r="341" spans="2:28">
      <c r="C341" t="s">
        <v>443</v>
      </c>
      <c r="D341" s="34">
        <v>0.82291666666666663</v>
      </c>
      <c r="E341" s="17" t="s">
        <v>1401</v>
      </c>
      <c r="F341" s="7" t="s">
        <v>4</v>
      </c>
      <c r="G341" s="10" t="s">
        <v>1540</v>
      </c>
      <c r="H341" s="7">
        <v>46</v>
      </c>
      <c r="I341" s="7">
        <v>30</v>
      </c>
      <c r="J341" s="7">
        <v>25</v>
      </c>
      <c r="K341" s="7">
        <v>1</v>
      </c>
      <c r="L341" s="7">
        <v>2</v>
      </c>
      <c r="M341" s="7">
        <v>21</v>
      </c>
      <c r="N341" s="6" t="s">
        <v>47</v>
      </c>
      <c r="O341" s="6" t="s">
        <v>47</v>
      </c>
      <c r="P341" s="11">
        <v>56</v>
      </c>
      <c r="Q341" s="12">
        <v>1.75</v>
      </c>
      <c r="R341" s="13"/>
      <c r="S341" s="21">
        <f t="shared" si="38"/>
        <v>36.825000000000003</v>
      </c>
      <c r="T341" s="7" t="str">
        <f t="shared" si="40"/>
        <v>Over 0.5</v>
      </c>
      <c r="U341" s="14"/>
      <c r="V341" s="14" t="str">
        <f t="shared" si="39"/>
        <v>Under 1.5</v>
      </c>
      <c r="W341" s="14" t="str">
        <f t="shared" si="41"/>
        <v>WON</v>
      </c>
      <c r="X341" s="14"/>
      <c r="Y341" s="7" t="str">
        <f t="shared" si="42"/>
        <v>…</v>
      </c>
      <c r="Z341" s="7"/>
      <c r="AA341" s="35" t="str">
        <f t="shared" si="43"/>
        <v>…</v>
      </c>
      <c r="AB341" s="35" t="str">
        <f t="shared" si="44"/>
        <v>.</v>
      </c>
    </row>
    <row r="342" spans="2:28">
      <c r="C342" t="s">
        <v>443</v>
      </c>
      <c r="D342" s="34">
        <v>0.82291666666666663</v>
      </c>
      <c r="E342" s="17" t="s">
        <v>1539</v>
      </c>
      <c r="F342" s="7" t="s">
        <v>4</v>
      </c>
      <c r="G342" s="10" t="s">
        <v>1634</v>
      </c>
      <c r="H342" s="7">
        <v>57</v>
      </c>
      <c r="I342" s="7">
        <v>20</v>
      </c>
      <c r="J342" s="7">
        <v>23</v>
      </c>
      <c r="K342" s="7">
        <v>1</v>
      </c>
      <c r="L342" s="7">
        <v>1</v>
      </c>
      <c r="M342" s="7">
        <v>34</v>
      </c>
      <c r="N342" s="6" t="s">
        <v>24</v>
      </c>
      <c r="O342" s="6" t="s">
        <v>47</v>
      </c>
      <c r="P342" s="11">
        <v>39</v>
      </c>
      <c r="Q342" s="12">
        <v>1.4</v>
      </c>
      <c r="R342" s="13"/>
      <c r="S342" s="21">
        <f t="shared" si="38"/>
        <v>15</v>
      </c>
      <c r="T342" s="7" t="str">
        <f t="shared" si="40"/>
        <v>Over 0.5</v>
      </c>
      <c r="U342" s="14"/>
      <c r="V342" s="14" t="str">
        <f t="shared" si="39"/>
        <v>Under 1.5</v>
      </c>
      <c r="W342" s="14" t="str">
        <f t="shared" si="41"/>
        <v>LOST</v>
      </c>
      <c r="X342" s="14"/>
      <c r="Y342" s="7" t="str">
        <f t="shared" si="42"/>
        <v>…</v>
      </c>
      <c r="Z342" s="7"/>
      <c r="AA342" s="35" t="str">
        <f t="shared" si="43"/>
        <v>…</v>
      </c>
      <c r="AB342" s="35" t="str">
        <f t="shared" si="44"/>
        <v>.</v>
      </c>
    </row>
    <row r="343" spans="2:28">
      <c r="C343" t="s">
        <v>443</v>
      </c>
      <c r="D343" s="34">
        <v>0.83333333333333337</v>
      </c>
      <c r="E343" s="17" t="s">
        <v>1204</v>
      </c>
      <c r="F343" s="7" t="s">
        <v>4</v>
      </c>
      <c r="G343" s="10" t="s">
        <v>445</v>
      </c>
      <c r="H343" s="7">
        <v>27</v>
      </c>
      <c r="I343" s="7">
        <v>27</v>
      </c>
      <c r="J343" s="7">
        <v>46</v>
      </c>
      <c r="K343" s="7">
        <v>2</v>
      </c>
      <c r="L343" s="7">
        <v>2</v>
      </c>
      <c r="M343" s="7">
        <v>19</v>
      </c>
      <c r="N343" s="6" t="s">
        <v>24</v>
      </c>
      <c r="O343" s="6" t="s">
        <v>24</v>
      </c>
      <c r="P343" s="11">
        <v>12</v>
      </c>
      <c r="Q343" s="12">
        <v>1.5</v>
      </c>
      <c r="R343" s="13"/>
      <c r="S343" s="21">
        <f t="shared" si="38"/>
        <v>25.625</v>
      </c>
      <c r="T343" s="7" t="str">
        <f t="shared" si="40"/>
        <v>Over 0.5</v>
      </c>
      <c r="U343" s="14"/>
      <c r="V343" s="14" t="str">
        <f t="shared" si="39"/>
        <v>Under 1.5</v>
      </c>
      <c r="W343" s="14" t="str">
        <f t="shared" si="41"/>
        <v>LOST</v>
      </c>
      <c r="X343" s="14"/>
      <c r="Y343" s="7" t="str">
        <f t="shared" si="42"/>
        <v>…</v>
      </c>
      <c r="Z343" s="7"/>
      <c r="AA343" s="35" t="str">
        <f t="shared" si="43"/>
        <v>…</v>
      </c>
      <c r="AB343" s="35" t="str">
        <f t="shared" si="44"/>
        <v>.</v>
      </c>
    </row>
    <row r="344" spans="2:28">
      <c r="D344" s="34"/>
      <c r="E344" s="17"/>
      <c r="F344" s="7"/>
      <c r="G344" s="10"/>
      <c r="H344" s="7"/>
      <c r="I344" s="7"/>
      <c r="J344" s="7"/>
      <c r="K344" s="7"/>
      <c r="L344" s="7"/>
      <c r="M344" s="7"/>
      <c r="N344" s="6"/>
      <c r="O344" s="6"/>
      <c r="P344" s="11"/>
      <c r="Q344" s="12"/>
      <c r="R344" s="13"/>
      <c r="S344" s="21">
        <f t="shared" si="38"/>
        <v>55</v>
      </c>
      <c r="T344" s="7" t="str">
        <f t="shared" si="40"/>
        <v>Over 0.5</v>
      </c>
      <c r="U344" s="14"/>
      <c r="V344" s="14" t="str">
        <f t="shared" si="39"/>
        <v>Over 0.5</v>
      </c>
      <c r="W344" s="14" t="str">
        <f t="shared" si="41"/>
        <v>WON</v>
      </c>
      <c r="X344" s="14"/>
      <c r="Y344" s="7" t="str">
        <f t="shared" si="42"/>
        <v>…</v>
      </c>
      <c r="Z344" s="7"/>
      <c r="AA344" s="35" t="str">
        <f t="shared" si="43"/>
        <v>…</v>
      </c>
      <c r="AB344" s="35" t="str">
        <f t="shared" si="44"/>
        <v>.</v>
      </c>
    </row>
    <row r="345" spans="2:28">
      <c r="B345" s="16" t="s">
        <v>1693</v>
      </c>
      <c r="D345" s="34"/>
      <c r="E345" s="17"/>
      <c r="F345" s="7"/>
      <c r="G345" s="10"/>
      <c r="H345" s="7"/>
      <c r="I345" s="7"/>
      <c r="J345" s="7"/>
      <c r="K345" s="7"/>
      <c r="L345" s="7"/>
      <c r="M345" s="7"/>
      <c r="N345" s="6"/>
      <c r="O345" s="6"/>
      <c r="P345" s="11"/>
      <c r="Q345" s="12"/>
      <c r="R345" s="13"/>
      <c r="S345" s="21">
        <f t="shared" si="38"/>
        <v>55</v>
      </c>
      <c r="T345" s="7" t="str">
        <f t="shared" si="40"/>
        <v>Over 0.5</v>
      </c>
      <c r="U345" s="14"/>
      <c r="V345" s="14" t="str">
        <f t="shared" si="39"/>
        <v>Over 0.5</v>
      </c>
      <c r="W345" s="14" t="str">
        <f t="shared" si="41"/>
        <v>WON</v>
      </c>
      <c r="X345" s="14"/>
      <c r="Y345" s="7" t="str">
        <f t="shared" si="42"/>
        <v>…</v>
      </c>
      <c r="Z345" s="7"/>
      <c r="AA345" s="35" t="str">
        <f t="shared" si="43"/>
        <v>…</v>
      </c>
      <c r="AB345" s="35" t="str">
        <f t="shared" si="44"/>
        <v>.</v>
      </c>
    </row>
    <row r="346" spans="2:28">
      <c r="C346" t="s">
        <v>517</v>
      </c>
      <c r="D346" s="34">
        <v>0.5</v>
      </c>
      <c r="E346" s="17" t="s">
        <v>1658</v>
      </c>
      <c r="F346" s="7" t="s">
        <v>4</v>
      </c>
      <c r="G346" s="10" t="s">
        <v>769</v>
      </c>
      <c r="H346" s="7">
        <v>18</v>
      </c>
      <c r="I346" s="7">
        <v>45</v>
      </c>
      <c r="J346" s="7">
        <v>37</v>
      </c>
      <c r="K346" s="7" t="s">
        <v>16</v>
      </c>
      <c r="L346" s="7">
        <v>2</v>
      </c>
      <c r="M346" s="7">
        <v>19</v>
      </c>
      <c r="N346" s="6" t="s">
        <v>61</v>
      </c>
      <c r="O346" s="6" t="s">
        <v>96</v>
      </c>
      <c r="P346" s="11">
        <v>41</v>
      </c>
      <c r="Q346" s="12">
        <v>1.58</v>
      </c>
      <c r="R346" s="13"/>
      <c r="S346" s="21">
        <f t="shared" si="38"/>
        <v>40</v>
      </c>
      <c r="T346" s="7" t="str">
        <f t="shared" si="40"/>
        <v>Over 0.5</v>
      </c>
      <c r="U346" s="14"/>
      <c r="V346" s="14" t="str">
        <f t="shared" si="39"/>
        <v>Over 0.5</v>
      </c>
      <c r="W346" s="14" t="str">
        <f t="shared" si="41"/>
        <v>WON</v>
      </c>
      <c r="X346" s="14"/>
      <c r="Y346" s="7" t="str">
        <f t="shared" si="42"/>
        <v>…</v>
      </c>
      <c r="Z346" s="7"/>
      <c r="AA346" s="35" t="str">
        <f t="shared" si="43"/>
        <v>…</v>
      </c>
      <c r="AB346" s="35" t="str">
        <f t="shared" si="44"/>
        <v>.</v>
      </c>
    </row>
    <row r="347" spans="2:28">
      <c r="C347" t="s">
        <v>1468</v>
      </c>
      <c r="D347" s="34">
        <v>0.54166666666666663</v>
      </c>
      <c r="E347" s="17" t="s">
        <v>1687</v>
      </c>
      <c r="F347" s="7" t="s">
        <v>4</v>
      </c>
      <c r="G347" s="10" t="s">
        <v>1471</v>
      </c>
      <c r="H347" s="7">
        <v>55</v>
      </c>
      <c r="I347" s="7">
        <v>23</v>
      </c>
      <c r="J347" s="7">
        <v>23</v>
      </c>
      <c r="K347" s="7">
        <v>1</v>
      </c>
      <c r="L347" s="7">
        <v>1</v>
      </c>
      <c r="M347" s="7">
        <v>32</v>
      </c>
      <c r="N347" s="6" t="s">
        <v>47</v>
      </c>
      <c r="O347" s="6" t="s">
        <v>300</v>
      </c>
      <c r="P347" s="11">
        <v>20</v>
      </c>
      <c r="Q347" s="12">
        <v>1.4</v>
      </c>
      <c r="R347" s="13"/>
      <c r="S347" s="21">
        <f t="shared" si="38"/>
        <v>22.8125</v>
      </c>
      <c r="T347" s="7" t="str">
        <f t="shared" si="40"/>
        <v>Over 0.5</v>
      </c>
      <c r="U347" s="14"/>
      <c r="V347" s="14" t="str">
        <f t="shared" si="39"/>
        <v>Under 1.5</v>
      </c>
      <c r="W347" s="14" t="str">
        <f t="shared" si="41"/>
        <v>WON</v>
      </c>
      <c r="X347" s="14"/>
      <c r="Y347" s="7" t="str">
        <f t="shared" si="42"/>
        <v>…</v>
      </c>
      <c r="Z347" s="7"/>
      <c r="AA347" s="35" t="str">
        <f t="shared" si="43"/>
        <v>…</v>
      </c>
      <c r="AB347" s="35" t="str">
        <f t="shared" si="44"/>
        <v>.</v>
      </c>
    </row>
    <row r="348" spans="2:28">
      <c r="C348" t="s">
        <v>1468</v>
      </c>
      <c r="D348" s="34">
        <v>0.54166666666666663</v>
      </c>
      <c r="E348" s="17" t="s">
        <v>1484</v>
      </c>
      <c r="F348" s="7" t="s">
        <v>4</v>
      </c>
      <c r="G348" s="10" t="s">
        <v>1688</v>
      </c>
      <c r="H348" s="7">
        <v>45</v>
      </c>
      <c r="I348" s="7">
        <v>25</v>
      </c>
      <c r="J348" s="7">
        <v>30</v>
      </c>
      <c r="K348" s="7">
        <v>1</v>
      </c>
      <c r="L348" s="7">
        <v>2</v>
      </c>
      <c r="M348" s="7">
        <v>15</v>
      </c>
      <c r="N348" s="6" t="s">
        <v>33</v>
      </c>
      <c r="O348" s="6" t="s">
        <v>278</v>
      </c>
      <c r="P348" s="11">
        <v>17</v>
      </c>
      <c r="Q348" s="12">
        <v>1.55</v>
      </c>
      <c r="R348" s="13"/>
      <c r="S348" s="21">
        <f t="shared" si="38"/>
        <v>16.5625</v>
      </c>
      <c r="T348" s="7" t="str">
        <f t="shared" si="40"/>
        <v>Over 0.5</v>
      </c>
      <c r="U348" s="14"/>
      <c r="V348" s="14" t="str">
        <f t="shared" si="39"/>
        <v>Over 0.5</v>
      </c>
      <c r="W348" s="14" t="str">
        <f t="shared" si="41"/>
        <v>WON</v>
      </c>
      <c r="X348" s="14"/>
      <c r="Y348" s="7" t="str">
        <f t="shared" si="42"/>
        <v>…</v>
      </c>
      <c r="Z348" s="7"/>
      <c r="AA348" s="35" t="str">
        <f t="shared" si="43"/>
        <v>…</v>
      </c>
      <c r="AB348" s="35" t="str">
        <f t="shared" si="44"/>
        <v>.</v>
      </c>
    </row>
    <row r="349" spans="2:28">
      <c r="C349" t="s">
        <v>1473</v>
      </c>
      <c r="D349" s="34">
        <v>0.625</v>
      </c>
      <c r="E349" s="17" t="s">
        <v>1689</v>
      </c>
      <c r="F349" s="7" t="s">
        <v>4</v>
      </c>
      <c r="G349" s="10" t="s">
        <v>1676</v>
      </c>
      <c r="H349" s="7">
        <v>43</v>
      </c>
      <c r="I349" s="7">
        <v>26</v>
      </c>
      <c r="J349" s="7">
        <v>32</v>
      </c>
      <c r="K349" s="7">
        <v>1</v>
      </c>
      <c r="L349" s="7">
        <v>1</v>
      </c>
      <c r="M349" s="7">
        <v>11</v>
      </c>
      <c r="N349" s="6" t="s">
        <v>96</v>
      </c>
      <c r="O349" s="6" t="s">
        <v>405</v>
      </c>
      <c r="P349" s="11">
        <v>57</v>
      </c>
      <c r="Q349" s="12">
        <v>1.45</v>
      </c>
      <c r="R349" s="13"/>
      <c r="S349" s="21">
        <f t="shared" si="38"/>
        <v>31.962499999999999</v>
      </c>
      <c r="T349" s="7" t="str">
        <f t="shared" si="40"/>
        <v>Over 0.5</v>
      </c>
      <c r="U349" s="14"/>
      <c r="V349" s="14" t="str">
        <f t="shared" si="39"/>
        <v>Over 0.5</v>
      </c>
      <c r="W349" s="14" t="str">
        <f t="shared" si="41"/>
        <v>WON</v>
      </c>
      <c r="X349" s="14"/>
      <c r="Y349" s="7" t="str">
        <f t="shared" si="42"/>
        <v>…</v>
      </c>
      <c r="Z349" s="7"/>
      <c r="AA349" s="35" t="str">
        <f t="shared" si="43"/>
        <v>…</v>
      </c>
      <c r="AB349" s="35" t="str">
        <f t="shared" si="44"/>
        <v>.</v>
      </c>
    </row>
    <row r="350" spans="2:28">
      <c r="C350" t="s">
        <v>66</v>
      </c>
      <c r="D350" s="34">
        <v>0.625</v>
      </c>
      <c r="E350" s="17" t="s">
        <v>1453</v>
      </c>
      <c r="F350" s="7" t="s">
        <v>4</v>
      </c>
      <c r="G350" s="10" t="s">
        <v>1023</v>
      </c>
      <c r="H350" s="7">
        <v>22</v>
      </c>
      <c r="I350" s="7">
        <v>57</v>
      </c>
      <c r="J350" s="7">
        <v>22</v>
      </c>
      <c r="K350" s="7" t="s">
        <v>16</v>
      </c>
      <c r="L350" s="7" t="s">
        <v>16</v>
      </c>
      <c r="M350" s="7">
        <v>0</v>
      </c>
      <c r="N350" s="6" t="s">
        <v>69</v>
      </c>
      <c r="O350" s="6" t="s">
        <v>96</v>
      </c>
      <c r="P350" s="11">
        <v>64</v>
      </c>
      <c r="Q350" s="12">
        <v>1.95</v>
      </c>
      <c r="R350" s="13"/>
      <c r="S350" s="21">
        <f t="shared" si="38"/>
        <v>90.612499999999997</v>
      </c>
      <c r="T350" s="7" t="str">
        <f t="shared" si="40"/>
        <v>Under 1.5</v>
      </c>
      <c r="U350" s="14"/>
      <c r="V350" s="14" t="str">
        <f t="shared" si="39"/>
        <v>Over 0.5</v>
      </c>
      <c r="W350" s="14" t="str">
        <f t="shared" si="41"/>
        <v>LOST</v>
      </c>
      <c r="X350" s="14"/>
      <c r="Y350" s="7" t="str">
        <f t="shared" si="42"/>
        <v>…</v>
      </c>
      <c r="Z350" s="7"/>
      <c r="AA350" s="35" t="str">
        <f t="shared" si="43"/>
        <v>…</v>
      </c>
      <c r="AB350" s="35" t="str">
        <f t="shared" si="44"/>
        <v>.</v>
      </c>
    </row>
    <row r="351" spans="2:28">
      <c r="B351" t="s">
        <v>11</v>
      </c>
      <c r="C351" t="s">
        <v>363</v>
      </c>
      <c r="D351" s="34">
        <v>0.65625</v>
      </c>
      <c r="E351" s="17" t="s">
        <v>1104</v>
      </c>
      <c r="F351" s="7" t="s">
        <v>4</v>
      </c>
      <c r="G351" s="10" t="s">
        <v>375</v>
      </c>
      <c r="H351" s="7">
        <v>12</v>
      </c>
      <c r="I351" s="7">
        <v>51</v>
      </c>
      <c r="J351" s="7">
        <v>37</v>
      </c>
      <c r="K351" s="7" t="s">
        <v>16</v>
      </c>
      <c r="L351" s="7">
        <v>2</v>
      </c>
      <c r="M351" s="7">
        <v>25</v>
      </c>
      <c r="N351" s="6" t="s">
        <v>120</v>
      </c>
      <c r="O351" s="6" t="s">
        <v>120</v>
      </c>
      <c r="P351" s="11">
        <v>85</v>
      </c>
      <c r="Q351" s="12">
        <v>1.4</v>
      </c>
      <c r="R351" s="13"/>
      <c r="S351" s="21">
        <f t="shared" si="38"/>
        <v>72.9375</v>
      </c>
      <c r="T351" s="7" t="str">
        <f t="shared" si="40"/>
        <v>Under 1.5</v>
      </c>
      <c r="U351" s="14"/>
      <c r="V351" s="14" t="str">
        <f t="shared" si="39"/>
        <v>Under 1.5</v>
      </c>
      <c r="W351" s="14" t="str">
        <f t="shared" si="41"/>
        <v>WON</v>
      </c>
      <c r="X351" s="14"/>
      <c r="Y351" s="7" t="str">
        <f t="shared" si="42"/>
        <v>…</v>
      </c>
      <c r="Z351" s="7"/>
      <c r="AA351" s="35" t="str">
        <f t="shared" si="43"/>
        <v>U25g</v>
      </c>
      <c r="AB351" s="35" t="str">
        <f t="shared" si="44"/>
        <v>WON</v>
      </c>
    </row>
    <row r="352" spans="2:28">
      <c r="B352" t="s">
        <v>11</v>
      </c>
      <c r="C352" t="s">
        <v>1422</v>
      </c>
      <c r="D352" s="34">
        <v>0.6875</v>
      </c>
      <c r="E352" s="17" t="s">
        <v>1555</v>
      </c>
      <c r="F352" s="7" t="s">
        <v>4</v>
      </c>
      <c r="G352" s="10" t="s">
        <v>1663</v>
      </c>
      <c r="H352" s="7">
        <v>26</v>
      </c>
      <c r="I352" s="7">
        <v>62</v>
      </c>
      <c r="J352" s="7">
        <v>12</v>
      </c>
      <c r="K352" s="7" t="s">
        <v>16</v>
      </c>
      <c r="L352" s="7">
        <v>1</v>
      </c>
      <c r="M352" s="7">
        <v>14</v>
      </c>
      <c r="N352" s="6" t="s">
        <v>120</v>
      </c>
      <c r="O352" s="6" t="s">
        <v>61</v>
      </c>
      <c r="P352" s="11">
        <v>62</v>
      </c>
      <c r="Q352" s="12">
        <v>1.66</v>
      </c>
      <c r="R352" s="13"/>
      <c r="S352" s="21">
        <f t="shared" si="38"/>
        <v>72.775000000000006</v>
      </c>
      <c r="T352" s="7" t="str">
        <f t="shared" si="40"/>
        <v>Under 1.5</v>
      </c>
      <c r="U352" s="14"/>
      <c r="V352" s="14" t="str">
        <f t="shared" si="39"/>
        <v>Under 1.5</v>
      </c>
      <c r="W352" s="14" t="str">
        <f t="shared" si="41"/>
        <v>WON</v>
      </c>
      <c r="X352" s="14"/>
      <c r="Y352" s="7" t="str">
        <f t="shared" si="42"/>
        <v>…</v>
      </c>
      <c r="Z352" s="7"/>
      <c r="AA352" s="35" t="str">
        <f t="shared" si="43"/>
        <v>U25g</v>
      </c>
      <c r="AB352" s="35" t="str">
        <f t="shared" si="44"/>
        <v>WON</v>
      </c>
    </row>
    <row r="353" spans="2:28">
      <c r="B353" t="s">
        <v>11</v>
      </c>
      <c r="C353" t="s">
        <v>1422</v>
      </c>
      <c r="D353" s="34">
        <v>0.6875</v>
      </c>
      <c r="E353" s="17" t="s">
        <v>1662</v>
      </c>
      <c r="F353" s="7" t="s">
        <v>4</v>
      </c>
      <c r="G353" s="10" t="s">
        <v>1423</v>
      </c>
      <c r="H353" s="7">
        <v>25</v>
      </c>
      <c r="I353" s="7">
        <v>29</v>
      </c>
      <c r="J353" s="7">
        <v>46</v>
      </c>
      <c r="K353" s="7">
        <v>2</v>
      </c>
      <c r="L353" s="7">
        <v>2</v>
      </c>
      <c r="M353" s="7">
        <v>21</v>
      </c>
      <c r="N353" s="6" t="s">
        <v>120</v>
      </c>
      <c r="O353" s="6" t="s">
        <v>298</v>
      </c>
      <c r="P353" s="11">
        <v>47</v>
      </c>
      <c r="Q353" s="12">
        <v>1.57</v>
      </c>
      <c r="R353" s="13"/>
      <c r="S353" s="21">
        <f t="shared" si="38"/>
        <v>25.625</v>
      </c>
      <c r="T353" s="7" t="str">
        <f t="shared" si="40"/>
        <v>Over 0.5</v>
      </c>
      <c r="U353" s="14"/>
      <c r="V353" s="14" t="str">
        <f t="shared" si="39"/>
        <v>Under 1.5</v>
      </c>
      <c r="W353" s="14" t="str">
        <f t="shared" si="41"/>
        <v>WON</v>
      </c>
      <c r="X353" s="14"/>
      <c r="Y353" s="7" t="str">
        <f t="shared" si="42"/>
        <v>…</v>
      </c>
      <c r="Z353" s="7"/>
      <c r="AA353" s="35" t="str">
        <f t="shared" si="43"/>
        <v>…</v>
      </c>
      <c r="AB353" s="35" t="str">
        <f t="shared" si="44"/>
        <v>.</v>
      </c>
    </row>
    <row r="354" spans="2:28">
      <c r="C354" t="s">
        <v>66</v>
      </c>
      <c r="D354" s="34">
        <v>0.70833333333333337</v>
      </c>
      <c r="E354" s="17" t="s">
        <v>1452</v>
      </c>
      <c r="F354" s="7" t="s">
        <v>4</v>
      </c>
      <c r="G354" s="10" t="s">
        <v>222</v>
      </c>
      <c r="H354" s="7">
        <v>51</v>
      </c>
      <c r="I354" s="7">
        <v>34</v>
      </c>
      <c r="J354" s="7">
        <v>14</v>
      </c>
      <c r="K354" s="7">
        <v>1</v>
      </c>
      <c r="L354" s="7">
        <v>1</v>
      </c>
      <c r="M354" s="7">
        <v>37</v>
      </c>
      <c r="N354" s="6" t="s">
        <v>61</v>
      </c>
      <c r="O354" s="6" t="s">
        <v>96</v>
      </c>
      <c r="P354" s="11">
        <v>29</v>
      </c>
      <c r="Q354" s="12">
        <v>1.64</v>
      </c>
      <c r="R354" s="13"/>
      <c r="S354" s="21">
        <f t="shared" si="38"/>
        <v>24.0625</v>
      </c>
      <c r="T354" s="7" t="str">
        <f t="shared" si="40"/>
        <v>Over 0.5</v>
      </c>
      <c r="U354" s="14"/>
      <c r="V354" s="14" t="str">
        <f t="shared" si="39"/>
        <v>Over 0.5</v>
      </c>
      <c r="W354" s="14" t="str">
        <f t="shared" si="41"/>
        <v>WON</v>
      </c>
      <c r="X354" s="14"/>
      <c r="Y354" s="7" t="str">
        <f t="shared" si="42"/>
        <v>…</v>
      </c>
      <c r="Z354" s="7"/>
      <c r="AA354" s="35" t="str">
        <f t="shared" si="43"/>
        <v>…</v>
      </c>
      <c r="AB354" s="35" t="str">
        <f t="shared" si="44"/>
        <v>.</v>
      </c>
    </row>
    <row r="355" spans="2:28">
      <c r="B355" t="s">
        <v>11</v>
      </c>
      <c r="C355" t="s">
        <v>363</v>
      </c>
      <c r="D355" s="34">
        <v>0.73958333333333337</v>
      </c>
      <c r="E355" s="17" t="s">
        <v>1118</v>
      </c>
      <c r="F355" s="7" t="s">
        <v>4</v>
      </c>
      <c r="G355" s="10" t="s">
        <v>905</v>
      </c>
      <c r="H355" s="7">
        <v>11</v>
      </c>
      <c r="I355" s="7">
        <v>66</v>
      </c>
      <c r="J355" s="7">
        <v>23</v>
      </c>
      <c r="K355" s="7" t="s">
        <v>16</v>
      </c>
      <c r="L355" s="7" t="s">
        <v>16</v>
      </c>
      <c r="M355" s="7">
        <v>12</v>
      </c>
      <c r="N355" s="6" t="s">
        <v>47</v>
      </c>
      <c r="O355" s="6" t="s">
        <v>96</v>
      </c>
      <c r="P355" s="11">
        <v>65</v>
      </c>
      <c r="Q355" s="12">
        <v>1.4</v>
      </c>
      <c r="R355" s="13"/>
      <c r="S355" s="21">
        <f t="shared" si="38"/>
        <v>81.625</v>
      </c>
      <c r="T355" s="7" t="str">
        <f t="shared" si="40"/>
        <v>Under 1.5</v>
      </c>
      <c r="U355" s="14"/>
      <c r="V355" s="14" t="str">
        <f t="shared" si="39"/>
        <v>Under 1.5</v>
      </c>
      <c r="W355" s="14" t="str">
        <f t="shared" si="41"/>
        <v>WON</v>
      </c>
      <c r="X355" s="14"/>
      <c r="Y355" s="7" t="str">
        <f t="shared" si="42"/>
        <v>…</v>
      </c>
      <c r="Z355" s="7"/>
      <c r="AA355" s="35" t="str">
        <f t="shared" si="43"/>
        <v>U25g</v>
      </c>
      <c r="AB355" s="35" t="str">
        <f t="shared" si="44"/>
        <v>.</v>
      </c>
    </row>
    <row r="356" spans="2:28">
      <c r="B356" t="s">
        <v>11</v>
      </c>
      <c r="C356" t="s">
        <v>964</v>
      </c>
      <c r="D356" s="34">
        <v>0.8125</v>
      </c>
      <c r="E356" s="17" t="s">
        <v>1614</v>
      </c>
      <c r="F356" s="7" t="s">
        <v>4</v>
      </c>
      <c r="G356" s="10" t="s">
        <v>1690</v>
      </c>
      <c r="H356" s="7">
        <v>17</v>
      </c>
      <c r="I356" s="7">
        <v>58</v>
      </c>
      <c r="J356" s="7">
        <v>25</v>
      </c>
      <c r="K356" s="7" t="s">
        <v>16</v>
      </c>
      <c r="L356" s="7">
        <v>1</v>
      </c>
      <c r="M356" s="7">
        <v>8</v>
      </c>
      <c r="N356" s="6" t="s">
        <v>47</v>
      </c>
      <c r="O356" s="6" t="s">
        <v>75</v>
      </c>
      <c r="P356" s="11">
        <v>53</v>
      </c>
      <c r="Q356" s="12">
        <v>1.64</v>
      </c>
      <c r="R356" s="13"/>
      <c r="S356" s="21">
        <f t="shared" si="38"/>
        <v>75.724999999999994</v>
      </c>
      <c r="T356" s="7" t="str">
        <f t="shared" si="40"/>
        <v>Under 1.5</v>
      </c>
      <c r="U356" s="14"/>
      <c r="V356" s="14" t="str">
        <f t="shared" si="39"/>
        <v>Under 1.5</v>
      </c>
      <c r="W356" s="14" t="str">
        <f t="shared" si="41"/>
        <v>WON</v>
      </c>
      <c r="X356" s="14"/>
      <c r="Y356" s="7" t="str">
        <f t="shared" si="42"/>
        <v>Prime</v>
      </c>
      <c r="Z356" s="7"/>
      <c r="AA356" s="35" t="str">
        <f t="shared" si="43"/>
        <v>…</v>
      </c>
      <c r="AB356" s="35" t="str">
        <f t="shared" si="44"/>
        <v>.</v>
      </c>
    </row>
    <row r="357" spans="2:28">
      <c r="C357" t="s">
        <v>97</v>
      </c>
      <c r="D357" s="34">
        <v>0.8125</v>
      </c>
      <c r="E357" s="17" t="s">
        <v>1216</v>
      </c>
      <c r="F357" s="7" t="s">
        <v>4</v>
      </c>
      <c r="G357" s="10" t="s">
        <v>580</v>
      </c>
      <c r="H357" s="7">
        <v>45</v>
      </c>
      <c r="I357" s="7">
        <v>41</v>
      </c>
      <c r="J357" s="7">
        <v>15</v>
      </c>
      <c r="K357" s="7">
        <v>1</v>
      </c>
      <c r="L357" s="7">
        <v>1</v>
      </c>
      <c r="M357" s="7">
        <v>30</v>
      </c>
      <c r="N357" s="6" t="s">
        <v>24</v>
      </c>
      <c r="O357" s="6" t="s">
        <v>69</v>
      </c>
      <c r="P357" s="11">
        <v>35</v>
      </c>
      <c r="Q357" s="12">
        <v>1.83</v>
      </c>
      <c r="R357" s="13"/>
      <c r="S357" s="21">
        <f t="shared" si="38"/>
        <v>25.9375</v>
      </c>
      <c r="T357" s="7" t="str">
        <f t="shared" si="40"/>
        <v>Over 0.5</v>
      </c>
      <c r="U357" s="14"/>
      <c r="V357" s="14" t="str">
        <f t="shared" si="39"/>
        <v>Under 1.5</v>
      </c>
      <c r="W357" s="14" t="str">
        <f t="shared" si="41"/>
        <v>LOST</v>
      </c>
      <c r="X357" s="14"/>
      <c r="Y357" s="7" t="str">
        <f t="shared" si="42"/>
        <v>…</v>
      </c>
      <c r="Z357" s="7"/>
      <c r="AA357" s="35" t="str">
        <f t="shared" si="43"/>
        <v>…</v>
      </c>
      <c r="AB357" s="35" t="str">
        <f t="shared" si="44"/>
        <v>.</v>
      </c>
    </row>
    <row r="358" spans="2:28">
      <c r="B358" t="s">
        <v>11</v>
      </c>
      <c r="C358" t="s">
        <v>508</v>
      </c>
      <c r="D358" s="34">
        <v>0.8125</v>
      </c>
      <c r="E358" s="17" t="s">
        <v>830</v>
      </c>
      <c r="F358" s="7" t="s">
        <v>4</v>
      </c>
      <c r="G358" s="10" t="s">
        <v>1199</v>
      </c>
      <c r="H358" s="7">
        <v>13</v>
      </c>
      <c r="I358" s="7">
        <v>60</v>
      </c>
      <c r="J358" s="7">
        <v>27</v>
      </c>
      <c r="K358" s="7" t="s">
        <v>16</v>
      </c>
      <c r="L358" s="7">
        <v>2</v>
      </c>
      <c r="M358" s="7">
        <v>14</v>
      </c>
      <c r="N358" s="6" t="s">
        <v>24</v>
      </c>
      <c r="O358" s="6" t="s">
        <v>75</v>
      </c>
      <c r="P358" s="11">
        <v>58</v>
      </c>
      <c r="Q358" s="12">
        <v>1.57</v>
      </c>
      <c r="R358" s="13"/>
      <c r="S358" s="21">
        <f t="shared" si="38"/>
        <v>71.349999999999994</v>
      </c>
      <c r="T358" s="7" t="str">
        <f t="shared" si="40"/>
        <v>Under 1.5</v>
      </c>
      <c r="U358" s="14"/>
      <c r="V358" s="14" t="str">
        <f t="shared" si="39"/>
        <v>Under 1.5</v>
      </c>
      <c r="W358" s="14" t="str">
        <f t="shared" si="41"/>
        <v>WON</v>
      </c>
      <c r="X358" s="14"/>
      <c r="Y358" s="7" t="str">
        <f t="shared" si="42"/>
        <v>…</v>
      </c>
      <c r="Z358" s="7"/>
      <c r="AA358" s="35" t="str">
        <f t="shared" si="43"/>
        <v>U25g</v>
      </c>
      <c r="AB358" s="35" t="str">
        <f t="shared" si="44"/>
        <v>WON</v>
      </c>
    </row>
    <row r="359" spans="2:28">
      <c r="B359" t="s">
        <v>11</v>
      </c>
      <c r="C359" t="s">
        <v>231</v>
      </c>
      <c r="D359" s="34">
        <v>0.82291666666666663</v>
      </c>
      <c r="E359" s="17" t="s">
        <v>272</v>
      </c>
      <c r="F359" s="7" t="s">
        <v>4</v>
      </c>
      <c r="G359" s="10" t="s">
        <v>662</v>
      </c>
      <c r="H359" s="7">
        <v>18</v>
      </c>
      <c r="I359" s="7">
        <v>58</v>
      </c>
      <c r="J359" s="7">
        <v>25</v>
      </c>
      <c r="K359" s="7" t="s">
        <v>16</v>
      </c>
      <c r="L359" s="7">
        <v>1</v>
      </c>
      <c r="M359" s="7">
        <v>7</v>
      </c>
      <c r="N359" s="6" t="s">
        <v>120</v>
      </c>
      <c r="O359" s="6" t="s">
        <v>299</v>
      </c>
      <c r="P359" s="11">
        <v>64</v>
      </c>
      <c r="Q359" s="12">
        <v>1.6</v>
      </c>
      <c r="R359" s="13"/>
      <c r="S359" s="21">
        <f t="shared" si="38"/>
        <v>78.924999999999997</v>
      </c>
      <c r="T359" s="7" t="str">
        <f t="shared" si="40"/>
        <v>Under 1.5</v>
      </c>
      <c r="U359" s="14"/>
      <c r="V359" s="14" t="str">
        <f t="shared" si="39"/>
        <v>Under 1.5</v>
      </c>
      <c r="W359" s="14" t="str">
        <f t="shared" si="41"/>
        <v>WON</v>
      </c>
      <c r="X359" s="14"/>
      <c r="Y359" s="7" t="str">
        <f t="shared" si="42"/>
        <v>Prime</v>
      </c>
      <c r="Z359" s="7"/>
      <c r="AA359" s="35" t="str">
        <f t="shared" si="43"/>
        <v>U25g</v>
      </c>
      <c r="AB359" s="35" t="str">
        <f t="shared" si="44"/>
        <v>.</v>
      </c>
    </row>
    <row r="360" spans="2:28">
      <c r="B360" t="s">
        <v>11</v>
      </c>
      <c r="C360" t="s">
        <v>964</v>
      </c>
      <c r="D360" s="34">
        <v>0.91666666666666663</v>
      </c>
      <c r="E360" s="17" t="s">
        <v>1672</v>
      </c>
      <c r="F360" s="7" t="s">
        <v>4</v>
      </c>
      <c r="G360" s="10" t="s">
        <v>1691</v>
      </c>
      <c r="H360" s="7">
        <v>29</v>
      </c>
      <c r="I360" s="7">
        <v>52</v>
      </c>
      <c r="J360" s="7">
        <v>19</v>
      </c>
      <c r="K360" s="7" t="s">
        <v>16</v>
      </c>
      <c r="L360" s="7">
        <v>2</v>
      </c>
      <c r="M360" s="7">
        <v>10</v>
      </c>
      <c r="N360" s="6" t="s">
        <v>24</v>
      </c>
      <c r="O360" s="6" t="s">
        <v>24</v>
      </c>
      <c r="P360" s="11">
        <v>65</v>
      </c>
      <c r="Q360" s="12">
        <v>1.5</v>
      </c>
      <c r="R360" s="13"/>
      <c r="S360" s="21">
        <f t="shared" ref="S360:S423" si="45">40+(IF(I360&lt;50,0,I360/3.2)+(IF(H360&gt;I360,-H360/3.2,0)+(IF(J360&gt;I360,-J360/3.2,0)+(IF(L360="X",5,IF(L360="2",2,0)))+(IF(M360&gt;15,0,15-M360))+(IF(P360&lt;50,0,P360/5)))))</f>
        <v>74.25</v>
      </c>
      <c r="T360" s="7" t="str">
        <f t="shared" si="40"/>
        <v>Under 1.5</v>
      </c>
      <c r="U360" s="14"/>
      <c r="V360" s="14" t="str">
        <f t="shared" si="39"/>
        <v>Under 1.5</v>
      </c>
      <c r="W360" s="14" t="str">
        <f t="shared" si="41"/>
        <v>WON</v>
      </c>
      <c r="X360" s="14"/>
      <c r="Y360" s="7" t="str">
        <f t="shared" si="42"/>
        <v>…</v>
      </c>
      <c r="Z360" s="7"/>
      <c r="AA360" s="35" t="str">
        <f t="shared" si="43"/>
        <v>U25g</v>
      </c>
      <c r="AB360" s="35" t="str">
        <f t="shared" si="44"/>
        <v>WON</v>
      </c>
    </row>
    <row r="361" spans="2:28">
      <c r="B361" t="s">
        <v>11</v>
      </c>
      <c r="C361" t="s">
        <v>964</v>
      </c>
      <c r="D361" s="34">
        <v>0.91666666666666663</v>
      </c>
      <c r="E361" s="17" t="s">
        <v>1577</v>
      </c>
      <c r="F361" s="7" t="s">
        <v>4</v>
      </c>
      <c r="G361" s="10" t="s">
        <v>1615</v>
      </c>
      <c r="H361" s="7">
        <v>21</v>
      </c>
      <c r="I361" s="7">
        <v>50</v>
      </c>
      <c r="J361" s="7">
        <v>29</v>
      </c>
      <c r="K361" s="7" t="s">
        <v>16</v>
      </c>
      <c r="L361" s="7" t="s">
        <v>16</v>
      </c>
      <c r="M361" s="7">
        <v>8</v>
      </c>
      <c r="N361" s="6" t="s">
        <v>61</v>
      </c>
      <c r="O361" s="6" t="s">
        <v>61</v>
      </c>
      <c r="P361" s="11">
        <v>47</v>
      </c>
      <c r="Q361" s="12">
        <v>1.4</v>
      </c>
      <c r="R361" s="13"/>
      <c r="S361" s="21">
        <f t="shared" si="45"/>
        <v>67.625</v>
      </c>
      <c r="T361" s="7" t="str">
        <f t="shared" si="40"/>
        <v>Under 1.5</v>
      </c>
      <c r="U361" s="14"/>
      <c r="V361" s="14" t="str">
        <f t="shared" si="39"/>
        <v>Over 0.5</v>
      </c>
      <c r="W361" s="14" t="str">
        <f t="shared" si="41"/>
        <v>LOST</v>
      </c>
      <c r="X361" s="14"/>
      <c r="Y361" s="7" t="str">
        <f t="shared" si="42"/>
        <v>…</v>
      </c>
      <c r="Z361" s="7"/>
      <c r="AA361" s="35" t="str">
        <f t="shared" si="43"/>
        <v>…</v>
      </c>
      <c r="AB361" s="35" t="str">
        <f t="shared" si="44"/>
        <v>.</v>
      </c>
    </row>
    <row r="362" spans="2:28">
      <c r="B362" t="s">
        <v>11</v>
      </c>
      <c r="C362" t="s">
        <v>880</v>
      </c>
      <c r="D362" s="34">
        <v>0.9375</v>
      </c>
      <c r="E362" s="17" t="s">
        <v>881</v>
      </c>
      <c r="F362" s="7" t="s">
        <v>4</v>
      </c>
      <c r="G362" s="10" t="s">
        <v>1692</v>
      </c>
      <c r="H362" s="7">
        <v>16</v>
      </c>
      <c r="I362" s="7">
        <v>66</v>
      </c>
      <c r="J362" s="7">
        <v>18</v>
      </c>
      <c r="K362" s="7" t="s">
        <v>16</v>
      </c>
      <c r="L362" s="7" t="s">
        <v>16</v>
      </c>
      <c r="M362" s="7">
        <v>2</v>
      </c>
      <c r="N362" s="6" t="s">
        <v>24</v>
      </c>
      <c r="O362" s="6" t="s">
        <v>24</v>
      </c>
      <c r="P362" s="11">
        <v>54</v>
      </c>
      <c r="Q362" s="12">
        <v>1.61</v>
      </c>
      <c r="R362" s="13"/>
      <c r="S362" s="21">
        <f t="shared" si="45"/>
        <v>89.424999999999997</v>
      </c>
      <c r="T362" s="7" t="str">
        <f t="shared" si="40"/>
        <v>Under 1.5</v>
      </c>
      <c r="U362" s="14"/>
      <c r="V362" s="14" t="str">
        <f t="shared" si="39"/>
        <v>Under 1.5</v>
      </c>
      <c r="W362" s="14" t="str">
        <f t="shared" si="41"/>
        <v>WON</v>
      </c>
      <c r="X362" s="14"/>
      <c r="Y362" s="7" t="str">
        <f t="shared" si="42"/>
        <v>Prime</v>
      </c>
      <c r="Z362" s="7"/>
      <c r="AA362" s="35" t="str">
        <f t="shared" si="43"/>
        <v>…</v>
      </c>
      <c r="AB362" s="35" t="str">
        <f t="shared" si="44"/>
        <v>.</v>
      </c>
    </row>
    <row r="363" spans="2:28">
      <c r="D363" s="34"/>
      <c r="E363" s="17"/>
      <c r="F363" s="7"/>
      <c r="G363" s="10"/>
      <c r="H363" s="7"/>
      <c r="I363" s="7"/>
      <c r="J363" s="7"/>
      <c r="K363" s="7"/>
      <c r="L363" s="7"/>
      <c r="M363" s="7"/>
      <c r="N363" s="6"/>
      <c r="O363" s="6"/>
      <c r="P363" s="11"/>
      <c r="Q363" s="12"/>
      <c r="R363" s="13"/>
      <c r="S363" s="21">
        <f t="shared" si="45"/>
        <v>55</v>
      </c>
      <c r="T363" s="7" t="str">
        <f t="shared" si="40"/>
        <v>Over 0.5</v>
      </c>
      <c r="U363" s="14"/>
      <c r="V363" s="14" t="str">
        <f t="shared" ref="V363:V426" si="46">IF(N363="1-0","Under 1.5",IF(N363="0-0","Under 1.5",IF(N363="0-1","Under 1.5","Over 0.5")))</f>
        <v>Over 0.5</v>
      </c>
      <c r="W363" s="14" t="str">
        <f t="shared" si="41"/>
        <v>WON</v>
      </c>
      <c r="X363" s="14"/>
      <c r="Y363" s="7" t="str">
        <f t="shared" si="42"/>
        <v>…</v>
      </c>
      <c r="Z363" s="7"/>
      <c r="AA363" s="35" t="str">
        <f t="shared" si="43"/>
        <v>…</v>
      </c>
      <c r="AB363" s="35" t="str">
        <f t="shared" si="44"/>
        <v>.</v>
      </c>
    </row>
    <row r="364" spans="2:28">
      <c r="B364" s="16" t="s">
        <v>1694</v>
      </c>
      <c r="D364" s="34"/>
      <c r="E364" s="17"/>
      <c r="F364" s="7"/>
      <c r="G364" s="10"/>
      <c r="H364" s="7"/>
      <c r="I364" s="7"/>
      <c r="J364" s="7"/>
      <c r="K364" s="7"/>
      <c r="L364" s="7"/>
      <c r="M364" s="7"/>
      <c r="N364" s="6"/>
      <c r="O364" s="6"/>
      <c r="P364" s="11"/>
      <c r="Q364" s="12"/>
      <c r="R364" s="13"/>
      <c r="S364" s="21">
        <f t="shared" si="45"/>
        <v>55</v>
      </c>
      <c r="T364" s="7" t="str">
        <f t="shared" si="40"/>
        <v>Over 0.5</v>
      </c>
      <c r="U364" s="14"/>
      <c r="V364" s="14" t="str">
        <f t="shared" si="46"/>
        <v>Over 0.5</v>
      </c>
      <c r="W364" s="14" t="str">
        <f t="shared" si="41"/>
        <v>WON</v>
      </c>
      <c r="X364" s="14"/>
      <c r="Y364" s="7" t="str">
        <f t="shared" si="42"/>
        <v>…</v>
      </c>
      <c r="Z364" s="7"/>
      <c r="AA364" s="35" t="str">
        <f t="shared" si="43"/>
        <v>…</v>
      </c>
      <c r="AB364" s="35" t="str">
        <f t="shared" si="44"/>
        <v>.</v>
      </c>
    </row>
    <row r="365" spans="2:28">
      <c r="C365" t="s">
        <v>1463</v>
      </c>
      <c r="D365" s="34">
        <v>0.45833333333333331</v>
      </c>
      <c r="E365" s="17" t="s">
        <v>1514</v>
      </c>
      <c r="F365" s="7" t="s">
        <v>4</v>
      </c>
      <c r="G365" s="10" t="s">
        <v>1465</v>
      </c>
      <c r="H365" s="7">
        <v>25</v>
      </c>
      <c r="I365" s="7">
        <v>47</v>
      </c>
      <c r="J365" s="7">
        <v>29</v>
      </c>
      <c r="K365" s="7" t="s">
        <v>16</v>
      </c>
      <c r="L365" s="7">
        <v>1</v>
      </c>
      <c r="M365" s="7">
        <v>4</v>
      </c>
      <c r="N365" s="6" t="s">
        <v>120</v>
      </c>
      <c r="O365" s="6" t="s">
        <v>96</v>
      </c>
      <c r="P365" s="11">
        <v>40</v>
      </c>
      <c r="Q365" s="12">
        <v>1.65</v>
      </c>
      <c r="R365" s="13"/>
      <c r="S365" s="21">
        <f t="shared" si="45"/>
        <v>51</v>
      </c>
      <c r="T365" s="7" t="str">
        <f t="shared" si="40"/>
        <v>Over 0.5</v>
      </c>
      <c r="U365" s="14"/>
      <c r="V365" s="14" t="str">
        <f t="shared" si="46"/>
        <v>Under 1.5</v>
      </c>
      <c r="W365" s="14" t="str">
        <f t="shared" si="41"/>
        <v>WON</v>
      </c>
      <c r="X365" s="14"/>
      <c r="Y365" s="7" t="str">
        <f t="shared" si="42"/>
        <v>…</v>
      </c>
      <c r="Z365" s="7"/>
      <c r="AA365" s="35" t="str">
        <f t="shared" si="43"/>
        <v>…</v>
      </c>
      <c r="AB365" s="35" t="str">
        <f t="shared" si="44"/>
        <v>.</v>
      </c>
    </row>
    <row r="366" spans="2:28">
      <c r="B366" t="s">
        <v>11</v>
      </c>
      <c r="C366" t="s">
        <v>471</v>
      </c>
      <c r="D366" s="34">
        <v>0.5</v>
      </c>
      <c r="E366" s="17" t="s">
        <v>1695</v>
      </c>
      <c r="F366" s="7" t="s">
        <v>4</v>
      </c>
      <c r="G366" s="10" t="s">
        <v>819</v>
      </c>
      <c r="H366" s="7">
        <v>30</v>
      </c>
      <c r="I366" s="7">
        <v>53</v>
      </c>
      <c r="J366" s="7">
        <v>17</v>
      </c>
      <c r="K366" s="7" t="s">
        <v>16</v>
      </c>
      <c r="L366" s="7">
        <v>1</v>
      </c>
      <c r="M366" s="7">
        <v>13</v>
      </c>
      <c r="N366" s="6" t="s">
        <v>47</v>
      </c>
      <c r="O366" s="6" t="s">
        <v>17</v>
      </c>
      <c r="P366" s="11">
        <v>45</v>
      </c>
      <c r="Q366" s="12">
        <v>1.8</v>
      </c>
      <c r="R366" s="13"/>
      <c r="S366" s="21">
        <f t="shared" si="45"/>
        <v>58.5625</v>
      </c>
      <c r="T366" s="7" t="str">
        <f t="shared" si="40"/>
        <v>Under 1.5</v>
      </c>
      <c r="U366" s="14"/>
      <c r="V366" s="14" t="str">
        <f t="shared" si="46"/>
        <v>Under 1.5</v>
      </c>
      <c r="W366" s="14" t="str">
        <f t="shared" si="41"/>
        <v>WON</v>
      </c>
      <c r="X366" s="14"/>
      <c r="Y366" s="7" t="str">
        <f t="shared" si="42"/>
        <v>…</v>
      </c>
      <c r="Z366" s="7"/>
      <c r="AA366" s="35" t="str">
        <f t="shared" si="43"/>
        <v>…</v>
      </c>
      <c r="AB366" s="35" t="str">
        <f t="shared" si="44"/>
        <v>.</v>
      </c>
    </row>
    <row r="367" spans="2:28">
      <c r="C367" t="s">
        <v>517</v>
      </c>
      <c r="D367" s="34">
        <v>0.5</v>
      </c>
      <c r="E367" s="17" t="s">
        <v>1106</v>
      </c>
      <c r="F367" s="7" t="s">
        <v>4</v>
      </c>
      <c r="G367" s="10" t="s">
        <v>1656</v>
      </c>
      <c r="H367" s="7">
        <v>30</v>
      </c>
      <c r="I367" s="7">
        <v>19</v>
      </c>
      <c r="J367" s="7">
        <v>51</v>
      </c>
      <c r="K367" s="7">
        <v>2</v>
      </c>
      <c r="L367" s="7">
        <v>2</v>
      </c>
      <c r="M367" s="7">
        <v>21</v>
      </c>
      <c r="N367" s="6" t="s">
        <v>24</v>
      </c>
      <c r="O367" s="6" t="s">
        <v>24</v>
      </c>
      <c r="P367" s="11">
        <v>45</v>
      </c>
      <c r="Q367" s="12">
        <v>1.55</v>
      </c>
      <c r="R367" s="13"/>
      <c r="S367" s="21">
        <f t="shared" si="45"/>
        <v>14.6875</v>
      </c>
      <c r="T367" s="7" t="str">
        <f t="shared" si="40"/>
        <v>Over 0.5</v>
      </c>
      <c r="U367" s="14"/>
      <c r="V367" s="14" t="str">
        <f t="shared" si="46"/>
        <v>Under 1.5</v>
      </c>
      <c r="W367" s="14" t="str">
        <f t="shared" si="41"/>
        <v>LOST</v>
      </c>
      <c r="X367" s="14"/>
      <c r="Y367" s="7" t="str">
        <f t="shared" si="42"/>
        <v>…</v>
      </c>
      <c r="Z367" s="7"/>
      <c r="AA367" s="35" t="str">
        <f t="shared" si="43"/>
        <v>…</v>
      </c>
      <c r="AB367" s="35" t="str">
        <f t="shared" si="44"/>
        <v>.</v>
      </c>
    </row>
    <row r="368" spans="2:28">
      <c r="C368" t="s">
        <v>517</v>
      </c>
      <c r="D368" s="34">
        <v>0.54166666666666663</v>
      </c>
      <c r="E368" s="17" t="s">
        <v>1236</v>
      </c>
      <c r="F368" s="7" t="s">
        <v>4</v>
      </c>
      <c r="G368" s="10" t="s">
        <v>1466</v>
      </c>
      <c r="H368" s="7">
        <v>56</v>
      </c>
      <c r="I368" s="7">
        <v>31</v>
      </c>
      <c r="J368" s="7">
        <v>13</v>
      </c>
      <c r="K368" s="7">
        <v>1</v>
      </c>
      <c r="L368" s="7">
        <v>1</v>
      </c>
      <c r="M368" s="7">
        <v>43</v>
      </c>
      <c r="N368" s="6" t="s">
        <v>33</v>
      </c>
      <c r="O368" s="6" t="s">
        <v>297</v>
      </c>
      <c r="P368" s="11">
        <v>40</v>
      </c>
      <c r="Q368" s="12">
        <v>1.4</v>
      </c>
      <c r="R368" s="13"/>
      <c r="S368" s="21">
        <f t="shared" si="45"/>
        <v>22.5</v>
      </c>
      <c r="T368" s="7" t="str">
        <f t="shared" si="40"/>
        <v>Over 0.5</v>
      </c>
      <c r="U368" s="14"/>
      <c r="V368" s="14" t="str">
        <f t="shared" si="46"/>
        <v>Over 0.5</v>
      </c>
      <c r="W368" s="14" t="str">
        <f t="shared" si="41"/>
        <v>WON</v>
      </c>
      <c r="X368" s="14"/>
      <c r="Y368" s="7" t="str">
        <f t="shared" si="42"/>
        <v>…</v>
      </c>
      <c r="Z368" s="7"/>
      <c r="AA368" s="35" t="str">
        <f t="shared" si="43"/>
        <v>…</v>
      </c>
      <c r="AB368" s="35" t="str">
        <f t="shared" si="44"/>
        <v>.</v>
      </c>
    </row>
    <row r="369" spans="2:28">
      <c r="C369" t="s">
        <v>517</v>
      </c>
      <c r="D369" s="34">
        <v>0.54166666666666663</v>
      </c>
      <c r="E369" s="17" t="s">
        <v>1657</v>
      </c>
      <c r="F369" s="7" t="s">
        <v>4</v>
      </c>
      <c r="G369" s="10" t="s">
        <v>1209</v>
      </c>
      <c r="H369" s="7">
        <v>56</v>
      </c>
      <c r="I369" s="7">
        <v>31</v>
      </c>
      <c r="J369" s="7">
        <v>13</v>
      </c>
      <c r="K369" s="7">
        <v>1</v>
      </c>
      <c r="L369" s="7">
        <v>1</v>
      </c>
      <c r="M369" s="7">
        <v>43</v>
      </c>
      <c r="N369" s="6" t="s">
        <v>24</v>
      </c>
      <c r="O369" s="6" t="s">
        <v>120</v>
      </c>
      <c r="P369" s="11">
        <v>30</v>
      </c>
      <c r="Q369" s="12">
        <v>1.44</v>
      </c>
      <c r="R369" s="13"/>
      <c r="S369" s="21">
        <f t="shared" si="45"/>
        <v>22.5</v>
      </c>
      <c r="T369" s="7" t="str">
        <f t="shared" si="40"/>
        <v>Over 0.5</v>
      </c>
      <c r="U369" s="14"/>
      <c r="V369" s="14" t="str">
        <f t="shared" si="46"/>
        <v>Under 1.5</v>
      </c>
      <c r="W369" s="14" t="str">
        <f t="shared" si="41"/>
        <v>LOST</v>
      </c>
      <c r="X369" s="14"/>
      <c r="Y369" s="7" t="str">
        <f t="shared" si="42"/>
        <v>…</v>
      </c>
      <c r="Z369" s="7"/>
      <c r="AA369" s="35" t="str">
        <f t="shared" si="43"/>
        <v>…</v>
      </c>
      <c r="AB369" s="35" t="str">
        <f t="shared" si="44"/>
        <v>.</v>
      </c>
    </row>
    <row r="370" spans="2:28">
      <c r="C370" t="s">
        <v>1463</v>
      </c>
      <c r="D370" s="34">
        <v>0.54166666666666663</v>
      </c>
      <c r="E370" s="17" t="s">
        <v>1515</v>
      </c>
      <c r="F370" s="7" t="s">
        <v>4</v>
      </c>
      <c r="G370" s="10" t="s">
        <v>1477</v>
      </c>
      <c r="H370" s="7">
        <v>15</v>
      </c>
      <c r="I370" s="7">
        <v>47</v>
      </c>
      <c r="J370" s="7">
        <v>38</v>
      </c>
      <c r="K370" s="7" t="s">
        <v>16</v>
      </c>
      <c r="L370" s="7">
        <v>2</v>
      </c>
      <c r="M370" s="7">
        <v>23</v>
      </c>
      <c r="N370" s="6" t="s">
        <v>33</v>
      </c>
      <c r="O370" s="6" t="s">
        <v>714</v>
      </c>
      <c r="P370" s="11">
        <v>54</v>
      </c>
      <c r="Q370" s="12">
        <v>1.7</v>
      </c>
      <c r="R370" s="13"/>
      <c r="S370" s="21">
        <f t="shared" si="45"/>
        <v>50.8</v>
      </c>
      <c r="T370" s="7" t="str">
        <f t="shared" si="40"/>
        <v>Over 0.5</v>
      </c>
      <c r="U370" s="14"/>
      <c r="V370" s="14" t="str">
        <f t="shared" si="46"/>
        <v>Over 0.5</v>
      </c>
      <c r="W370" s="14" t="str">
        <f t="shared" si="41"/>
        <v>WON</v>
      </c>
      <c r="X370" s="14"/>
      <c r="Y370" s="7" t="str">
        <f t="shared" si="42"/>
        <v>…</v>
      </c>
      <c r="Z370" s="7"/>
      <c r="AA370" s="35" t="str">
        <f t="shared" si="43"/>
        <v>…</v>
      </c>
      <c r="AB370" s="35" t="str">
        <f t="shared" si="44"/>
        <v>.</v>
      </c>
    </row>
    <row r="371" spans="2:28">
      <c r="C371" t="s">
        <v>1473</v>
      </c>
      <c r="D371" s="34">
        <v>0.625</v>
      </c>
      <c r="E371" s="17" t="s">
        <v>1677</v>
      </c>
      <c r="F371" s="7" t="s">
        <v>4</v>
      </c>
      <c r="G371" s="10" t="s">
        <v>1558</v>
      </c>
      <c r="H371" s="7">
        <v>22</v>
      </c>
      <c r="I371" s="7">
        <v>35</v>
      </c>
      <c r="J371" s="7">
        <v>43</v>
      </c>
      <c r="K371" s="7">
        <v>2</v>
      </c>
      <c r="L371" s="7">
        <v>2</v>
      </c>
      <c r="M371" s="7">
        <v>21</v>
      </c>
      <c r="N371" s="6" t="s">
        <v>24</v>
      </c>
      <c r="O371" s="6" t="s">
        <v>120</v>
      </c>
      <c r="P371" s="11">
        <v>40</v>
      </c>
      <c r="Q371" s="12">
        <v>1.6</v>
      </c>
      <c r="R371" s="13"/>
      <c r="S371" s="21">
        <f t="shared" si="45"/>
        <v>26.5625</v>
      </c>
      <c r="T371" s="7" t="str">
        <f t="shared" si="40"/>
        <v>Over 0.5</v>
      </c>
      <c r="U371" s="14"/>
      <c r="V371" s="14" t="str">
        <f t="shared" si="46"/>
        <v>Under 1.5</v>
      </c>
      <c r="W371" s="14" t="str">
        <f t="shared" si="41"/>
        <v>LOST</v>
      </c>
      <c r="X371" s="14"/>
      <c r="Y371" s="7" t="str">
        <f t="shared" si="42"/>
        <v>…</v>
      </c>
      <c r="Z371" s="7"/>
      <c r="AA371" s="35" t="str">
        <f t="shared" si="43"/>
        <v>…</v>
      </c>
      <c r="AB371" s="35" t="str">
        <f t="shared" si="44"/>
        <v>.</v>
      </c>
    </row>
    <row r="372" spans="2:28">
      <c r="C372" t="s">
        <v>1495</v>
      </c>
      <c r="D372" s="34">
        <v>0.66666666666666663</v>
      </c>
      <c r="E372" s="17" t="s">
        <v>1641</v>
      </c>
      <c r="F372" s="7" t="s">
        <v>4</v>
      </c>
      <c r="G372" s="10" t="s">
        <v>1411</v>
      </c>
      <c r="H372" s="7">
        <v>11</v>
      </c>
      <c r="I372" s="7">
        <v>30</v>
      </c>
      <c r="J372" s="7">
        <v>59</v>
      </c>
      <c r="K372" s="7">
        <v>2</v>
      </c>
      <c r="L372" s="7" t="s">
        <v>16</v>
      </c>
      <c r="M372" s="7">
        <v>48</v>
      </c>
      <c r="N372" s="6" t="s">
        <v>298</v>
      </c>
      <c r="O372" s="6" t="s">
        <v>1076</v>
      </c>
      <c r="P372" s="11">
        <v>45</v>
      </c>
      <c r="Q372" s="12">
        <v>1.64</v>
      </c>
      <c r="R372" s="13"/>
      <c r="S372" s="21">
        <f t="shared" si="45"/>
        <v>26.5625</v>
      </c>
      <c r="T372" s="7" t="str">
        <f t="shared" si="40"/>
        <v>Over 0.5</v>
      </c>
      <c r="U372" s="14"/>
      <c r="V372" s="14" t="str">
        <f t="shared" si="46"/>
        <v>Over 0.5</v>
      </c>
      <c r="W372" s="14" t="str">
        <f t="shared" si="41"/>
        <v>WON</v>
      </c>
      <c r="X372" s="14"/>
      <c r="Y372" s="7" t="str">
        <f t="shared" si="42"/>
        <v>…</v>
      </c>
      <c r="Z372" s="7"/>
      <c r="AA372" s="35" t="str">
        <f t="shared" si="43"/>
        <v>…</v>
      </c>
      <c r="AB372" s="35" t="str">
        <f t="shared" si="44"/>
        <v>.</v>
      </c>
    </row>
    <row r="373" spans="2:28">
      <c r="C373" t="s">
        <v>227</v>
      </c>
      <c r="D373" s="34">
        <v>0.70833333333333337</v>
      </c>
      <c r="E373" s="17" t="s">
        <v>1611</v>
      </c>
      <c r="F373" s="7" t="s">
        <v>4</v>
      </c>
      <c r="G373" s="10" t="s">
        <v>228</v>
      </c>
      <c r="H373" s="7">
        <v>49</v>
      </c>
      <c r="I373" s="7">
        <v>23</v>
      </c>
      <c r="J373" s="7">
        <v>29</v>
      </c>
      <c r="K373" s="7">
        <v>1</v>
      </c>
      <c r="L373" s="7">
        <v>2</v>
      </c>
      <c r="M373" s="7">
        <v>20</v>
      </c>
      <c r="N373" s="6" t="s">
        <v>120</v>
      </c>
      <c r="O373" s="6" t="s">
        <v>299</v>
      </c>
      <c r="P373" s="11">
        <v>37</v>
      </c>
      <c r="Q373" s="12">
        <v>1.64</v>
      </c>
      <c r="R373" s="13"/>
      <c r="S373" s="21">
        <f t="shared" si="45"/>
        <v>15.625</v>
      </c>
      <c r="T373" s="7" t="str">
        <f t="shared" si="40"/>
        <v>Over 0.5</v>
      </c>
      <c r="U373" s="14"/>
      <c r="V373" s="14" t="str">
        <f t="shared" si="46"/>
        <v>Under 1.5</v>
      </c>
      <c r="W373" s="14" t="str">
        <f t="shared" si="41"/>
        <v>WON</v>
      </c>
      <c r="X373" s="14"/>
      <c r="Y373" s="7" t="str">
        <f t="shared" si="42"/>
        <v>…</v>
      </c>
      <c r="Z373" s="7"/>
      <c r="AA373" s="35" t="str">
        <f t="shared" si="43"/>
        <v>…</v>
      </c>
      <c r="AB373" s="35" t="str">
        <f t="shared" si="44"/>
        <v>.</v>
      </c>
    </row>
    <row r="374" spans="2:28">
      <c r="C374" t="s">
        <v>227</v>
      </c>
      <c r="D374" s="34">
        <v>0.70833333333333337</v>
      </c>
      <c r="E374" s="17" t="s">
        <v>1261</v>
      </c>
      <c r="F374" s="7" t="s">
        <v>4</v>
      </c>
      <c r="G374" s="10" t="s">
        <v>1604</v>
      </c>
      <c r="H374" s="7">
        <v>15</v>
      </c>
      <c r="I374" s="7">
        <v>27</v>
      </c>
      <c r="J374" s="7">
        <v>58</v>
      </c>
      <c r="K374" s="7">
        <v>2</v>
      </c>
      <c r="L374" s="7">
        <v>2</v>
      </c>
      <c r="M374" s="7">
        <v>43</v>
      </c>
      <c r="N374" s="6" t="s">
        <v>299</v>
      </c>
      <c r="O374" s="6" t="s">
        <v>1195</v>
      </c>
      <c r="P374" s="11">
        <v>27</v>
      </c>
      <c r="Q374" s="12">
        <v>1.44</v>
      </c>
      <c r="R374" s="13"/>
      <c r="S374" s="21">
        <f t="shared" si="45"/>
        <v>21.875</v>
      </c>
      <c r="T374" s="7" t="str">
        <f t="shared" si="40"/>
        <v>Over 0.5</v>
      </c>
      <c r="U374" s="14"/>
      <c r="V374" s="14" t="str">
        <f t="shared" si="46"/>
        <v>Over 0.5</v>
      </c>
      <c r="W374" s="14" t="str">
        <f t="shared" si="41"/>
        <v>WON</v>
      </c>
      <c r="X374" s="14"/>
      <c r="Y374" s="7" t="str">
        <f t="shared" si="42"/>
        <v>…</v>
      </c>
      <c r="Z374" s="7"/>
      <c r="AA374" s="35" t="str">
        <f t="shared" si="43"/>
        <v>…</v>
      </c>
      <c r="AB374" s="35" t="str">
        <f t="shared" si="44"/>
        <v>.</v>
      </c>
    </row>
    <row r="375" spans="2:28">
      <c r="C375" t="s">
        <v>227</v>
      </c>
      <c r="D375" s="34">
        <v>0.70833333333333337</v>
      </c>
      <c r="E375" s="17" t="s">
        <v>1612</v>
      </c>
      <c r="F375" s="7" t="s">
        <v>4</v>
      </c>
      <c r="G375" s="10" t="s">
        <v>1696</v>
      </c>
      <c r="H375" s="7">
        <v>17</v>
      </c>
      <c r="I375" s="7">
        <v>32</v>
      </c>
      <c r="J375" s="7">
        <v>51</v>
      </c>
      <c r="K375" s="7">
        <v>2</v>
      </c>
      <c r="L375" s="7">
        <v>2</v>
      </c>
      <c r="M375" s="7">
        <v>34</v>
      </c>
      <c r="N375" s="6" t="s">
        <v>96</v>
      </c>
      <c r="O375" s="6" t="s">
        <v>96</v>
      </c>
      <c r="P375" s="11">
        <v>48</v>
      </c>
      <c r="Q375" s="12">
        <v>1.66</v>
      </c>
      <c r="R375" s="13"/>
      <c r="S375" s="21">
        <f t="shared" si="45"/>
        <v>24.0625</v>
      </c>
      <c r="T375" s="7" t="str">
        <f t="shared" si="40"/>
        <v>Over 0.5</v>
      </c>
      <c r="U375" s="14"/>
      <c r="V375" s="14" t="str">
        <f t="shared" si="46"/>
        <v>Over 0.5</v>
      </c>
      <c r="W375" s="14" t="str">
        <f t="shared" si="41"/>
        <v>WON</v>
      </c>
      <c r="X375" s="14"/>
      <c r="Y375" s="7" t="str">
        <f t="shared" si="42"/>
        <v>…</v>
      </c>
      <c r="Z375" s="7"/>
      <c r="AA375" s="35" t="str">
        <f t="shared" si="43"/>
        <v>…</v>
      </c>
      <c r="AB375" s="35" t="str">
        <f t="shared" si="44"/>
        <v>.</v>
      </c>
    </row>
    <row r="376" spans="2:28">
      <c r="C376" t="s">
        <v>1473</v>
      </c>
      <c r="D376" s="34">
        <v>0.70833333333333337</v>
      </c>
      <c r="E376" s="17" t="s">
        <v>1492</v>
      </c>
      <c r="F376" s="7" t="s">
        <v>4</v>
      </c>
      <c r="G376" s="10" t="s">
        <v>1493</v>
      </c>
      <c r="H376" s="7">
        <v>23</v>
      </c>
      <c r="I376" s="7">
        <v>18</v>
      </c>
      <c r="J376" s="7">
        <v>59</v>
      </c>
      <c r="K376" s="7">
        <v>2</v>
      </c>
      <c r="L376" s="7">
        <v>2</v>
      </c>
      <c r="M376" s="7">
        <v>36</v>
      </c>
      <c r="N376" s="6" t="s">
        <v>120</v>
      </c>
      <c r="O376" s="6" t="s">
        <v>96</v>
      </c>
      <c r="P376" s="11">
        <v>42</v>
      </c>
      <c r="Q376" s="12">
        <v>1.44</v>
      </c>
      <c r="R376" s="13"/>
      <c r="S376" s="21">
        <f t="shared" si="45"/>
        <v>14.375</v>
      </c>
      <c r="T376" s="7" t="str">
        <f t="shared" si="40"/>
        <v>Over 0.5</v>
      </c>
      <c r="U376" s="14"/>
      <c r="V376" s="14" t="str">
        <f t="shared" si="46"/>
        <v>Under 1.5</v>
      </c>
      <c r="W376" s="14" t="str">
        <f t="shared" si="41"/>
        <v>WON</v>
      </c>
      <c r="X376" s="14"/>
      <c r="Y376" s="7" t="str">
        <f t="shared" si="42"/>
        <v>…</v>
      </c>
      <c r="Z376" s="7"/>
      <c r="AA376" s="35" t="str">
        <f t="shared" si="43"/>
        <v>…</v>
      </c>
      <c r="AB376" s="35" t="str">
        <f t="shared" si="44"/>
        <v>.</v>
      </c>
    </row>
    <row r="377" spans="2:28">
      <c r="D377" s="34"/>
      <c r="E377" s="17"/>
      <c r="F377" s="7"/>
      <c r="G377" s="10"/>
      <c r="H377" s="7"/>
      <c r="I377" s="7"/>
      <c r="J377" s="7"/>
      <c r="K377" s="7"/>
      <c r="L377" s="7"/>
      <c r="M377" s="7"/>
      <c r="N377" s="6"/>
      <c r="O377" s="6"/>
      <c r="P377" s="11"/>
      <c r="Q377" s="12"/>
      <c r="R377" s="13"/>
      <c r="S377" s="21">
        <f t="shared" si="45"/>
        <v>55</v>
      </c>
      <c r="T377" s="7" t="str">
        <f t="shared" si="40"/>
        <v>Over 0.5</v>
      </c>
      <c r="U377" s="14"/>
      <c r="V377" s="14" t="str">
        <f t="shared" si="46"/>
        <v>Over 0.5</v>
      </c>
      <c r="W377" s="14" t="str">
        <f t="shared" si="41"/>
        <v>WON</v>
      </c>
      <c r="X377" s="14"/>
      <c r="Y377" s="7" t="str">
        <f t="shared" si="42"/>
        <v>…</v>
      </c>
      <c r="Z377" s="7"/>
      <c r="AA377" s="35" t="str">
        <f t="shared" si="43"/>
        <v>…</v>
      </c>
      <c r="AB377" s="35" t="str">
        <f t="shared" si="44"/>
        <v>.</v>
      </c>
    </row>
    <row r="378" spans="2:28">
      <c r="B378" s="16" t="s">
        <v>1697</v>
      </c>
      <c r="D378" s="34"/>
      <c r="E378" s="17"/>
      <c r="F378" s="7"/>
      <c r="G378" s="10"/>
      <c r="H378" s="7"/>
      <c r="I378" s="7"/>
      <c r="J378" s="7"/>
      <c r="K378" s="7"/>
      <c r="L378" s="7"/>
      <c r="M378" s="7"/>
      <c r="N378" s="6"/>
      <c r="O378" s="6"/>
      <c r="P378" s="11"/>
      <c r="Q378" s="12"/>
      <c r="R378" s="13"/>
      <c r="S378" s="21">
        <f t="shared" si="45"/>
        <v>55</v>
      </c>
      <c r="T378" s="7" t="str">
        <f t="shared" si="40"/>
        <v>Over 0.5</v>
      </c>
      <c r="U378" s="14"/>
      <c r="V378" s="14" t="str">
        <f t="shared" si="46"/>
        <v>Over 0.5</v>
      </c>
      <c r="W378" s="14" t="str">
        <f t="shared" si="41"/>
        <v>WON</v>
      </c>
      <c r="X378" s="14"/>
      <c r="Y378" s="7" t="str">
        <f t="shared" si="42"/>
        <v>…</v>
      </c>
      <c r="Z378" s="7"/>
      <c r="AA378" s="35" t="str">
        <f t="shared" si="43"/>
        <v>…</v>
      </c>
      <c r="AB378" s="35" t="str">
        <f t="shared" si="44"/>
        <v>.</v>
      </c>
    </row>
    <row r="379" spans="2:28">
      <c r="B379" t="s">
        <v>11</v>
      </c>
      <c r="C379" t="s">
        <v>363</v>
      </c>
      <c r="D379" s="34">
        <v>0.625</v>
      </c>
      <c r="E379" s="17" t="s">
        <v>1049</v>
      </c>
      <c r="F379" s="7" t="s">
        <v>4</v>
      </c>
      <c r="G379" s="10" t="s">
        <v>1245</v>
      </c>
      <c r="H379" s="7">
        <v>30</v>
      </c>
      <c r="I379" s="7">
        <v>53</v>
      </c>
      <c r="J379" s="7">
        <v>17</v>
      </c>
      <c r="K379" s="7" t="s">
        <v>16</v>
      </c>
      <c r="L379" s="7" t="s">
        <v>16</v>
      </c>
      <c r="M379" s="7">
        <v>13</v>
      </c>
      <c r="N379" s="6" t="s">
        <v>47</v>
      </c>
      <c r="O379" s="6" t="s">
        <v>69</v>
      </c>
      <c r="P379" s="11">
        <v>62</v>
      </c>
      <c r="Q379" s="12">
        <v>1.47</v>
      </c>
      <c r="R379" s="13"/>
      <c r="S379" s="21">
        <f t="shared" si="45"/>
        <v>75.962500000000006</v>
      </c>
      <c r="T379" s="7" t="str">
        <f t="shared" si="40"/>
        <v>Under 1.5</v>
      </c>
      <c r="U379" s="14"/>
      <c r="V379" s="14" t="str">
        <f t="shared" si="46"/>
        <v>Under 1.5</v>
      </c>
      <c r="W379" s="14" t="str">
        <f t="shared" si="41"/>
        <v>WON</v>
      </c>
      <c r="X379" s="14"/>
      <c r="Y379" s="7" t="str">
        <f t="shared" si="42"/>
        <v>…</v>
      </c>
      <c r="Z379" s="7"/>
      <c r="AA379" s="35" t="str">
        <f t="shared" si="43"/>
        <v>U25g</v>
      </c>
      <c r="AB379" s="35" t="str">
        <f t="shared" si="44"/>
        <v>WON</v>
      </c>
    </row>
    <row r="380" spans="2:28">
      <c r="B380" t="s">
        <v>11</v>
      </c>
      <c r="C380" t="s">
        <v>363</v>
      </c>
      <c r="D380" s="34">
        <v>0.69791666666666663</v>
      </c>
      <c r="E380" s="17" t="s">
        <v>413</v>
      </c>
      <c r="F380" s="7" t="s">
        <v>4</v>
      </c>
      <c r="G380" s="10" t="s">
        <v>904</v>
      </c>
      <c r="H380" s="7">
        <v>16</v>
      </c>
      <c r="I380" s="7">
        <v>76</v>
      </c>
      <c r="J380" s="7">
        <v>9</v>
      </c>
      <c r="K380" s="7" t="s">
        <v>16</v>
      </c>
      <c r="L380" s="7">
        <v>1</v>
      </c>
      <c r="M380" s="7">
        <v>7</v>
      </c>
      <c r="N380" s="6" t="s">
        <v>120</v>
      </c>
      <c r="O380" s="6" t="s">
        <v>61</v>
      </c>
      <c r="P380" s="11">
        <v>55</v>
      </c>
      <c r="Q380" s="12">
        <v>1.4</v>
      </c>
      <c r="R380" s="13"/>
      <c r="S380" s="21">
        <f t="shared" si="45"/>
        <v>82.75</v>
      </c>
      <c r="T380" s="7" t="str">
        <f t="shared" si="40"/>
        <v>Under 1.5</v>
      </c>
      <c r="U380" s="14"/>
      <c r="V380" s="14" t="str">
        <f t="shared" si="46"/>
        <v>Under 1.5</v>
      </c>
      <c r="W380" s="14" t="str">
        <f t="shared" si="41"/>
        <v>WON</v>
      </c>
      <c r="X380" s="14"/>
      <c r="Y380" s="7" t="str">
        <f t="shared" si="42"/>
        <v>Prime</v>
      </c>
      <c r="Z380" s="7"/>
      <c r="AA380" s="35" t="str">
        <f t="shared" si="43"/>
        <v>U25g</v>
      </c>
      <c r="AB380" s="35" t="str">
        <f t="shared" si="44"/>
        <v>WON</v>
      </c>
    </row>
    <row r="381" spans="2:28">
      <c r="B381" t="s">
        <v>11</v>
      </c>
      <c r="C381" t="s">
        <v>363</v>
      </c>
      <c r="D381" s="34">
        <v>0.78125</v>
      </c>
      <c r="E381" s="17" t="s">
        <v>1117</v>
      </c>
      <c r="F381" s="7" t="s">
        <v>4</v>
      </c>
      <c r="G381" s="10" t="s">
        <v>364</v>
      </c>
      <c r="H381" s="7">
        <v>9</v>
      </c>
      <c r="I381" s="7">
        <v>50</v>
      </c>
      <c r="J381" s="7">
        <v>41</v>
      </c>
      <c r="K381" s="7" t="s">
        <v>16</v>
      </c>
      <c r="L381" s="7" t="s">
        <v>16</v>
      </c>
      <c r="M381" s="7">
        <v>32</v>
      </c>
      <c r="N381" s="6" t="s">
        <v>120</v>
      </c>
      <c r="O381" s="6" t="s">
        <v>120</v>
      </c>
      <c r="P381" s="11">
        <v>47</v>
      </c>
      <c r="Q381" s="12">
        <v>1.45</v>
      </c>
      <c r="R381" s="13"/>
      <c r="S381" s="21">
        <f t="shared" si="45"/>
        <v>60.625</v>
      </c>
      <c r="T381" s="7" t="str">
        <f t="shared" si="40"/>
        <v>Under 1.5</v>
      </c>
      <c r="U381" s="14"/>
      <c r="V381" s="14" t="str">
        <f t="shared" si="46"/>
        <v>Under 1.5</v>
      </c>
      <c r="W381" s="14" t="str">
        <f t="shared" si="41"/>
        <v>WON</v>
      </c>
      <c r="X381" s="14"/>
      <c r="Y381" s="7" t="str">
        <f t="shared" si="42"/>
        <v>…</v>
      </c>
      <c r="Z381" s="7"/>
      <c r="AA381" s="35" t="str">
        <f t="shared" si="43"/>
        <v>…</v>
      </c>
      <c r="AB381" s="35" t="str">
        <f t="shared" si="44"/>
        <v>.</v>
      </c>
    </row>
    <row r="382" spans="2:28">
      <c r="D382" s="34"/>
      <c r="E382" s="17"/>
      <c r="F382" s="7"/>
      <c r="G382" s="10"/>
      <c r="H382" s="7"/>
      <c r="I382" s="7"/>
      <c r="J382" s="7"/>
      <c r="K382" s="7"/>
      <c r="L382" s="7"/>
      <c r="M382" s="7"/>
      <c r="N382" s="6"/>
      <c r="O382" s="6"/>
      <c r="P382" s="11"/>
      <c r="Q382" s="12"/>
      <c r="R382" s="13"/>
      <c r="S382" s="21">
        <f t="shared" si="45"/>
        <v>55</v>
      </c>
      <c r="T382" s="7" t="str">
        <f t="shared" si="40"/>
        <v>Over 0.5</v>
      </c>
      <c r="U382" s="14"/>
      <c r="V382" s="14" t="str">
        <f t="shared" si="46"/>
        <v>Over 0.5</v>
      </c>
      <c r="W382" s="14" t="str">
        <f t="shared" si="41"/>
        <v>WON</v>
      </c>
      <c r="X382" s="14"/>
      <c r="Y382" s="7" t="str">
        <f t="shared" si="42"/>
        <v>…</v>
      </c>
      <c r="Z382" s="7"/>
      <c r="AA382" s="35" t="str">
        <f t="shared" si="43"/>
        <v>…</v>
      </c>
      <c r="AB382" s="35" t="str">
        <f t="shared" si="44"/>
        <v>.</v>
      </c>
    </row>
    <row r="383" spans="2:28">
      <c r="B383" s="16" t="s">
        <v>1699</v>
      </c>
      <c r="D383" s="34"/>
      <c r="E383" s="17"/>
      <c r="F383" s="7"/>
      <c r="G383" s="10"/>
      <c r="H383" s="7"/>
      <c r="I383" s="7"/>
      <c r="J383" s="7"/>
      <c r="K383" s="7"/>
      <c r="L383" s="7"/>
      <c r="M383" s="7"/>
      <c r="N383" s="6"/>
      <c r="O383" s="6"/>
      <c r="P383" s="11"/>
      <c r="Q383" s="12"/>
      <c r="R383" s="13"/>
      <c r="S383" s="21">
        <f t="shared" si="45"/>
        <v>55</v>
      </c>
      <c r="T383" s="7" t="str">
        <f t="shared" si="40"/>
        <v>Over 0.5</v>
      </c>
      <c r="U383" s="14"/>
      <c r="V383" s="14" t="str">
        <f t="shared" si="46"/>
        <v>Over 0.5</v>
      </c>
      <c r="W383" s="14" t="str">
        <f t="shared" si="41"/>
        <v>WON</v>
      </c>
      <c r="X383" s="14"/>
      <c r="Y383" s="7" t="str">
        <f t="shared" si="42"/>
        <v>…</v>
      </c>
      <c r="Z383" s="7"/>
      <c r="AA383" s="35" t="str">
        <f t="shared" si="43"/>
        <v>…</v>
      </c>
      <c r="AB383" s="35" t="str">
        <f t="shared" si="44"/>
        <v>.</v>
      </c>
    </row>
    <row r="384" spans="2:28">
      <c r="C384" t="s">
        <v>1341</v>
      </c>
      <c r="D384" s="34">
        <v>0.58333333333333337</v>
      </c>
      <c r="E384" s="17" t="s">
        <v>1342</v>
      </c>
      <c r="F384" s="7" t="s">
        <v>4</v>
      </c>
      <c r="G384" s="10" t="s">
        <v>1436</v>
      </c>
      <c r="H384" s="7">
        <v>23</v>
      </c>
      <c r="I384" s="7">
        <v>42</v>
      </c>
      <c r="J384" s="7">
        <v>35</v>
      </c>
      <c r="K384" s="7" t="s">
        <v>16</v>
      </c>
      <c r="L384" s="7">
        <v>2</v>
      </c>
      <c r="M384" s="7">
        <v>12</v>
      </c>
      <c r="N384" s="6" t="s">
        <v>120</v>
      </c>
      <c r="O384" s="6" t="s">
        <v>69</v>
      </c>
      <c r="P384" s="11">
        <v>48</v>
      </c>
      <c r="Q384" s="12">
        <v>1.56</v>
      </c>
      <c r="R384" s="13"/>
      <c r="S384" s="21">
        <f t="shared" si="45"/>
        <v>43</v>
      </c>
      <c r="T384" s="7" t="str">
        <f t="shared" si="40"/>
        <v>Over 0.5</v>
      </c>
      <c r="U384" s="14"/>
      <c r="V384" s="14" t="str">
        <f t="shared" si="46"/>
        <v>Under 1.5</v>
      </c>
      <c r="W384" s="14" t="str">
        <f t="shared" si="41"/>
        <v>WON</v>
      </c>
      <c r="X384" s="14"/>
      <c r="Y384" s="7" t="str">
        <f t="shared" si="42"/>
        <v>…</v>
      </c>
      <c r="Z384" s="7"/>
      <c r="AA384" s="35" t="str">
        <f t="shared" si="43"/>
        <v>…</v>
      </c>
      <c r="AB384" s="35" t="str">
        <f t="shared" si="44"/>
        <v>.</v>
      </c>
    </row>
    <row r="385" spans="2:28">
      <c r="C385" t="s">
        <v>1341</v>
      </c>
      <c r="D385" s="34">
        <v>0.58333333333333337</v>
      </c>
      <c r="E385" s="17" t="s">
        <v>1489</v>
      </c>
      <c r="F385" s="7" t="s">
        <v>4</v>
      </c>
      <c r="G385" s="10" t="s">
        <v>1490</v>
      </c>
      <c r="H385" s="7">
        <v>12</v>
      </c>
      <c r="I385" s="7">
        <v>43</v>
      </c>
      <c r="J385" s="7">
        <v>44</v>
      </c>
      <c r="K385" s="7">
        <v>2</v>
      </c>
      <c r="L385" s="7">
        <v>2</v>
      </c>
      <c r="M385" s="7">
        <v>32</v>
      </c>
      <c r="N385" s="6" t="s">
        <v>24</v>
      </c>
      <c r="O385" s="6" t="s">
        <v>96</v>
      </c>
      <c r="P385" s="11">
        <v>53</v>
      </c>
      <c r="Q385" s="12">
        <v>1.6</v>
      </c>
      <c r="R385" s="13"/>
      <c r="S385" s="21">
        <f t="shared" si="45"/>
        <v>36.85</v>
      </c>
      <c r="T385" s="7" t="str">
        <f t="shared" si="40"/>
        <v>Over 0.5</v>
      </c>
      <c r="U385" s="14"/>
      <c r="V385" s="14" t="str">
        <f t="shared" si="46"/>
        <v>Under 1.5</v>
      </c>
      <c r="W385" s="14" t="str">
        <f t="shared" si="41"/>
        <v>LOST</v>
      </c>
      <c r="X385" s="14"/>
      <c r="Y385" s="7" t="str">
        <f t="shared" si="42"/>
        <v>…</v>
      </c>
      <c r="Z385" s="7"/>
      <c r="AA385" s="35" t="str">
        <f t="shared" si="43"/>
        <v>…</v>
      </c>
      <c r="AB385" s="35" t="str">
        <f t="shared" si="44"/>
        <v>.</v>
      </c>
    </row>
    <row r="386" spans="2:28">
      <c r="C386" t="s">
        <v>1341</v>
      </c>
      <c r="D386" s="34">
        <v>0.58333333333333337</v>
      </c>
      <c r="E386" s="17" t="s">
        <v>1434</v>
      </c>
      <c r="F386" s="7" t="s">
        <v>4</v>
      </c>
      <c r="G386" s="10" t="s">
        <v>1698</v>
      </c>
      <c r="H386" s="7">
        <v>16</v>
      </c>
      <c r="I386" s="7">
        <v>40</v>
      </c>
      <c r="J386" s="7">
        <v>44</v>
      </c>
      <c r="K386" s="7">
        <v>2</v>
      </c>
      <c r="L386" s="7">
        <v>2</v>
      </c>
      <c r="M386" s="7">
        <v>28</v>
      </c>
      <c r="N386" s="6" t="s">
        <v>120</v>
      </c>
      <c r="O386" s="6" t="s">
        <v>61</v>
      </c>
      <c r="P386" s="11">
        <v>52</v>
      </c>
      <c r="Q386" s="12">
        <v>1.6</v>
      </c>
      <c r="R386" s="13"/>
      <c r="S386" s="21">
        <f t="shared" si="45"/>
        <v>36.65</v>
      </c>
      <c r="T386" s="7" t="str">
        <f t="shared" si="40"/>
        <v>Over 0.5</v>
      </c>
      <c r="U386" s="14"/>
      <c r="V386" s="14" t="str">
        <f t="shared" si="46"/>
        <v>Under 1.5</v>
      </c>
      <c r="W386" s="14" t="str">
        <f t="shared" si="41"/>
        <v>WON</v>
      </c>
      <c r="X386" s="14"/>
      <c r="Y386" s="7" t="str">
        <f t="shared" si="42"/>
        <v>…</v>
      </c>
      <c r="Z386" s="7"/>
      <c r="AA386" s="35" t="str">
        <f t="shared" si="43"/>
        <v>…</v>
      </c>
      <c r="AB386" s="35" t="str">
        <f t="shared" si="44"/>
        <v>.</v>
      </c>
    </row>
    <row r="387" spans="2:28">
      <c r="C387" t="s">
        <v>1341</v>
      </c>
      <c r="D387" s="34">
        <v>0.58333333333333337</v>
      </c>
      <c r="E387" s="17" t="s">
        <v>1446</v>
      </c>
      <c r="F387" s="7" t="s">
        <v>4</v>
      </c>
      <c r="G387" s="10" t="s">
        <v>1642</v>
      </c>
      <c r="H387" s="7">
        <v>34</v>
      </c>
      <c r="I387" s="7">
        <v>18</v>
      </c>
      <c r="J387" s="7">
        <v>48</v>
      </c>
      <c r="K387" s="7">
        <v>2</v>
      </c>
      <c r="L387" s="7">
        <v>2</v>
      </c>
      <c r="M387" s="7">
        <v>14</v>
      </c>
      <c r="N387" s="6" t="s">
        <v>120</v>
      </c>
      <c r="O387" s="6" t="s">
        <v>299</v>
      </c>
      <c r="P387" s="11">
        <v>41</v>
      </c>
      <c r="Q387" s="12">
        <v>1.52</v>
      </c>
      <c r="R387" s="13"/>
      <c r="S387" s="21">
        <f t="shared" si="45"/>
        <v>15.375</v>
      </c>
      <c r="T387" s="7" t="str">
        <f t="shared" ref="T387:T450" si="47">IF(S387&lt;56,"Over 0.5","Under 1.5")</f>
        <v>Over 0.5</v>
      </c>
      <c r="U387" s="14"/>
      <c r="V387" s="14" t="str">
        <f t="shared" si="46"/>
        <v>Under 1.5</v>
      </c>
      <c r="W387" s="14" t="str">
        <f t="shared" ref="W387:W450" si="48">IF(N387="?",N387,IF(T387=V387,"WON",IF(N387="0-1","WON",IF(N387="1-0","WON","LOST"))))</f>
        <v>WON</v>
      </c>
      <c r="X387" s="14"/>
      <c r="Y387" s="7" t="str">
        <f t="shared" ref="Y387:Y449" si="49">IF(AND(B387="OK",I387&gt;52,M387&lt;11,Q387&lt;1.66),"Prime","…")</f>
        <v>…</v>
      </c>
      <c r="Z387" s="7"/>
      <c r="AA387" s="35" t="str">
        <f t="shared" si="43"/>
        <v>…</v>
      </c>
      <c r="AB387" s="35" t="str">
        <f t="shared" si="44"/>
        <v>.</v>
      </c>
    </row>
    <row r="388" spans="2:28">
      <c r="C388" t="s">
        <v>1306</v>
      </c>
      <c r="D388" s="34">
        <v>0.79166666666666663</v>
      </c>
      <c r="E388" s="17" t="s">
        <v>1441</v>
      </c>
      <c r="F388" s="7" t="s">
        <v>4</v>
      </c>
      <c r="G388" s="10" t="s">
        <v>1664</v>
      </c>
      <c r="H388" s="7">
        <v>42</v>
      </c>
      <c r="I388" s="7">
        <v>33</v>
      </c>
      <c r="J388" s="7">
        <v>26</v>
      </c>
      <c r="K388" s="7">
        <v>1</v>
      </c>
      <c r="L388" s="7">
        <v>1</v>
      </c>
      <c r="M388" s="7">
        <v>16</v>
      </c>
      <c r="N388" s="6" t="s">
        <v>69</v>
      </c>
      <c r="O388" s="6" t="s">
        <v>33</v>
      </c>
      <c r="P388" s="11">
        <v>32</v>
      </c>
      <c r="Q388" s="12">
        <v>1.53</v>
      </c>
      <c r="R388" s="13"/>
      <c r="S388" s="21">
        <f t="shared" si="45"/>
        <v>26.875</v>
      </c>
      <c r="T388" s="7" t="str">
        <f t="shared" si="47"/>
        <v>Over 0.5</v>
      </c>
      <c r="U388" s="14"/>
      <c r="V388" s="14" t="str">
        <f t="shared" si="46"/>
        <v>Over 0.5</v>
      </c>
      <c r="W388" s="14" t="str">
        <f t="shared" si="48"/>
        <v>WON</v>
      </c>
      <c r="X388" s="14"/>
      <c r="Y388" s="7" t="str">
        <f t="shared" si="49"/>
        <v>…</v>
      </c>
      <c r="Z388" s="7"/>
      <c r="AA388" s="35" t="str">
        <f t="shared" ref="AA388:AA451" si="50">IF(AND(I388&gt;49,P388&gt;54,B388="OK"),"U25g","…")</f>
        <v>…</v>
      </c>
      <c r="AB388" s="35" t="str">
        <f t="shared" ref="AB388:AB451" si="51">IF(AND(AA388="U25g",(OR(O388="0-0",O388="0-1",O388="1-0",O388="1-1",O388="2-0",O388="0-2"))),"WON",".")</f>
        <v>.</v>
      </c>
    </row>
    <row r="389" spans="2:28">
      <c r="D389" s="34"/>
      <c r="E389" s="17"/>
      <c r="F389" s="7"/>
      <c r="G389" s="10"/>
      <c r="H389" s="7"/>
      <c r="I389" s="7"/>
      <c r="J389" s="7"/>
      <c r="K389" s="7"/>
      <c r="L389" s="7"/>
      <c r="M389" s="7"/>
      <c r="N389" s="6"/>
      <c r="O389" s="6"/>
      <c r="P389" s="11"/>
      <c r="Q389" s="12"/>
      <c r="R389" s="13"/>
      <c r="S389" s="21">
        <f t="shared" si="45"/>
        <v>55</v>
      </c>
      <c r="T389" s="7" t="str">
        <f t="shared" si="47"/>
        <v>Over 0.5</v>
      </c>
      <c r="U389" s="14"/>
      <c r="V389" s="14" t="str">
        <f t="shared" si="46"/>
        <v>Over 0.5</v>
      </c>
      <c r="W389" s="14" t="str">
        <f t="shared" si="48"/>
        <v>WON</v>
      </c>
      <c r="X389" s="14"/>
      <c r="Y389" s="7" t="str">
        <f t="shared" si="49"/>
        <v>…</v>
      </c>
      <c r="Z389" s="7"/>
      <c r="AA389" s="35" t="str">
        <f t="shared" si="50"/>
        <v>…</v>
      </c>
      <c r="AB389" s="35" t="str">
        <f t="shared" si="51"/>
        <v>.</v>
      </c>
    </row>
    <row r="390" spans="2:28">
      <c r="B390" s="16" t="s">
        <v>1703</v>
      </c>
      <c r="D390" s="34"/>
      <c r="E390" s="17"/>
      <c r="F390" s="7"/>
      <c r="G390" s="10"/>
      <c r="H390" s="7"/>
      <c r="I390" s="7"/>
      <c r="J390" s="7"/>
      <c r="K390" s="7"/>
      <c r="L390" s="7"/>
      <c r="M390" s="7"/>
      <c r="N390" s="6"/>
      <c r="O390" s="6"/>
      <c r="P390" s="11"/>
      <c r="Q390" s="12"/>
      <c r="R390" s="13"/>
      <c r="S390" s="21">
        <f t="shared" si="45"/>
        <v>55</v>
      </c>
      <c r="T390" s="7" t="str">
        <f t="shared" si="47"/>
        <v>Over 0.5</v>
      </c>
      <c r="U390" s="14"/>
      <c r="V390" s="14" t="str">
        <f t="shared" si="46"/>
        <v>Over 0.5</v>
      </c>
      <c r="W390" s="14" t="str">
        <f t="shared" si="48"/>
        <v>WON</v>
      </c>
      <c r="X390" s="14"/>
      <c r="Y390" s="7" t="str">
        <f t="shared" si="49"/>
        <v>…</v>
      </c>
      <c r="Z390" s="7"/>
      <c r="AA390" s="35" t="str">
        <f t="shared" si="50"/>
        <v>…</v>
      </c>
      <c r="AB390" s="35" t="str">
        <f t="shared" si="51"/>
        <v>.</v>
      </c>
    </row>
    <row r="391" spans="2:28">
      <c r="C391" t="s">
        <v>1341</v>
      </c>
      <c r="D391" s="34">
        <v>0.58333333333333337</v>
      </c>
      <c r="E391" s="17" t="s">
        <v>1343</v>
      </c>
      <c r="F391" s="7" t="s">
        <v>4</v>
      </c>
      <c r="G391" s="10" t="s">
        <v>1435</v>
      </c>
      <c r="H391" s="7">
        <v>60</v>
      </c>
      <c r="I391" s="7">
        <v>23</v>
      </c>
      <c r="J391" s="7">
        <v>18</v>
      </c>
      <c r="K391" s="7">
        <v>1</v>
      </c>
      <c r="L391" s="7">
        <v>1</v>
      </c>
      <c r="M391" s="7">
        <v>42</v>
      </c>
      <c r="N391" s="6" t="s">
        <v>75</v>
      </c>
      <c r="O391" s="6" t="s">
        <v>75</v>
      </c>
      <c r="P391" s="11">
        <v>52</v>
      </c>
      <c r="Q391" s="12">
        <v>1.44</v>
      </c>
      <c r="R391" s="13"/>
      <c r="S391" s="21">
        <f t="shared" si="45"/>
        <v>31.65</v>
      </c>
      <c r="T391" s="7" t="str">
        <f t="shared" si="47"/>
        <v>Over 0.5</v>
      </c>
      <c r="U391" s="14"/>
      <c r="V391" s="14" t="str">
        <f t="shared" si="46"/>
        <v>Over 0.5</v>
      </c>
      <c r="W391" s="14" t="str">
        <f t="shared" si="48"/>
        <v>WON</v>
      </c>
      <c r="X391" s="14"/>
      <c r="Y391" s="7" t="str">
        <f t="shared" si="49"/>
        <v>…</v>
      </c>
      <c r="Z391" s="7"/>
      <c r="AA391" s="35" t="str">
        <f t="shared" si="50"/>
        <v>…</v>
      </c>
      <c r="AB391" s="35" t="str">
        <f t="shared" si="51"/>
        <v>.</v>
      </c>
    </row>
    <row r="392" spans="2:28">
      <c r="B392" t="s">
        <v>11</v>
      </c>
      <c r="C392" t="s">
        <v>1232</v>
      </c>
      <c r="D392" s="34">
        <v>0.66666666666666663</v>
      </c>
      <c r="E392" s="17" t="s">
        <v>1700</v>
      </c>
      <c r="F392" s="7" t="s">
        <v>4</v>
      </c>
      <c r="G392" s="10" t="s">
        <v>1318</v>
      </c>
      <c r="H392" s="7">
        <v>53</v>
      </c>
      <c r="I392" s="7">
        <v>34</v>
      </c>
      <c r="J392" s="7">
        <v>13</v>
      </c>
      <c r="K392" s="7">
        <v>1</v>
      </c>
      <c r="L392" s="7">
        <v>1</v>
      </c>
      <c r="M392" s="7">
        <v>40</v>
      </c>
      <c r="N392" s="6" t="s">
        <v>47</v>
      </c>
      <c r="O392" s="6" t="s">
        <v>75</v>
      </c>
      <c r="P392" s="11">
        <v>48</v>
      </c>
      <c r="Q392" s="12">
        <v>1.57</v>
      </c>
      <c r="R392" s="13"/>
      <c r="S392" s="21">
        <f t="shared" si="45"/>
        <v>23.4375</v>
      </c>
      <c r="T392" s="7" t="str">
        <f t="shared" si="47"/>
        <v>Over 0.5</v>
      </c>
      <c r="U392" s="14"/>
      <c r="V392" s="14" t="str">
        <f t="shared" si="46"/>
        <v>Under 1.5</v>
      </c>
      <c r="W392" s="14" t="str">
        <f t="shared" si="48"/>
        <v>WON</v>
      </c>
      <c r="X392" s="14"/>
      <c r="Y392" s="7" t="str">
        <f t="shared" si="49"/>
        <v>…</v>
      </c>
      <c r="Z392" s="7"/>
      <c r="AA392" s="35" t="str">
        <f t="shared" si="50"/>
        <v>…</v>
      </c>
      <c r="AB392" s="35" t="str">
        <f t="shared" si="51"/>
        <v>.</v>
      </c>
    </row>
    <row r="393" spans="2:28">
      <c r="B393" t="s">
        <v>11</v>
      </c>
      <c r="C393" t="s">
        <v>908</v>
      </c>
      <c r="D393" s="34">
        <v>0.6875</v>
      </c>
      <c r="E393" s="17" t="s">
        <v>1241</v>
      </c>
      <c r="F393" s="7" t="s">
        <v>4</v>
      </c>
      <c r="G393" s="10" t="s">
        <v>912</v>
      </c>
      <c r="H393" s="7">
        <v>25</v>
      </c>
      <c r="I393" s="7">
        <v>49</v>
      </c>
      <c r="J393" s="7">
        <v>25</v>
      </c>
      <c r="K393" s="7" t="s">
        <v>16</v>
      </c>
      <c r="L393" s="7" t="s">
        <v>16</v>
      </c>
      <c r="M393" s="7">
        <v>0</v>
      </c>
      <c r="N393" s="6" t="s">
        <v>24</v>
      </c>
      <c r="O393" s="6" t="s">
        <v>24</v>
      </c>
      <c r="P393" s="11">
        <v>66</v>
      </c>
      <c r="Q393" s="12">
        <v>1.53</v>
      </c>
      <c r="R393" s="13"/>
      <c r="S393" s="21">
        <f t="shared" si="45"/>
        <v>73.2</v>
      </c>
      <c r="T393" s="7" t="str">
        <f t="shared" si="47"/>
        <v>Under 1.5</v>
      </c>
      <c r="U393" s="14"/>
      <c r="V393" s="14" t="str">
        <f t="shared" si="46"/>
        <v>Under 1.5</v>
      </c>
      <c r="W393" s="14" t="str">
        <f t="shared" si="48"/>
        <v>WON</v>
      </c>
      <c r="X393" s="14"/>
      <c r="Y393" s="7" t="str">
        <f t="shared" si="49"/>
        <v>…</v>
      </c>
      <c r="Z393" s="7"/>
      <c r="AA393" s="35" t="str">
        <f t="shared" si="50"/>
        <v>…</v>
      </c>
      <c r="AB393" s="35" t="str">
        <f t="shared" si="51"/>
        <v>.</v>
      </c>
    </row>
    <row r="394" spans="2:28">
      <c r="B394" t="s">
        <v>11</v>
      </c>
      <c r="C394" t="s">
        <v>1422</v>
      </c>
      <c r="D394" s="34">
        <v>0.6875</v>
      </c>
      <c r="E394" s="17" t="s">
        <v>1663</v>
      </c>
      <c r="F394" s="7" t="s">
        <v>4</v>
      </c>
      <c r="G394" s="10" t="s">
        <v>1662</v>
      </c>
      <c r="H394" s="7">
        <v>45</v>
      </c>
      <c r="I394" s="7">
        <v>33</v>
      </c>
      <c r="J394" s="7">
        <v>23</v>
      </c>
      <c r="K394" s="7">
        <v>1</v>
      </c>
      <c r="L394" s="7">
        <v>1</v>
      </c>
      <c r="M394" s="7">
        <v>22</v>
      </c>
      <c r="N394" s="6" t="s">
        <v>24</v>
      </c>
      <c r="O394" s="6" t="s">
        <v>33</v>
      </c>
      <c r="P394" s="11">
        <v>57</v>
      </c>
      <c r="Q394" s="12">
        <v>1.78</v>
      </c>
      <c r="R394" s="13"/>
      <c r="S394" s="21">
        <f t="shared" si="45"/>
        <v>37.337499999999999</v>
      </c>
      <c r="T394" s="7" t="str">
        <f t="shared" si="47"/>
        <v>Over 0.5</v>
      </c>
      <c r="U394" s="14"/>
      <c r="V394" s="14" t="str">
        <f t="shared" si="46"/>
        <v>Under 1.5</v>
      </c>
      <c r="W394" s="14" t="str">
        <f t="shared" si="48"/>
        <v>LOST</v>
      </c>
      <c r="X394" s="14"/>
      <c r="Y394" s="7" t="str">
        <f t="shared" si="49"/>
        <v>…</v>
      </c>
      <c r="Z394" s="7"/>
      <c r="AA394" s="35" t="str">
        <f t="shared" si="50"/>
        <v>…</v>
      </c>
      <c r="AB394" s="35" t="str">
        <f t="shared" si="51"/>
        <v>.</v>
      </c>
    </row>
    <row r="395" spans="2:28">
      <c r="B395" t="s">
        <v>11</v>
      </c>
      <c r="C395" t="s">
        <v>1232</v>
      </c>
      <c r="D395" s="34">
        <v>0.75</v>
      </c>
      <c r="E395" s="17" t="s">
        <v>1701</v>
      </c>
      <c r="F395" s="7" t="s">
        <v>4</v>
      </c>
      <c r="G395" s="10" t="s">
        <v>1702</v>
      </c>
      <c r="H395" s="7">
        <v>44</v>
      </c>
      <c r="I395" s="7">
        <v>50</v>
      </c>
      <c r="J395" s="7">
        <v>6</v>
      </c>
      <c r="K395" s="7" t="s">
        <v>16</v>
      </c>
      <c r="L395" s="7">
        <v>1</v>
      </c>
      <c r="M395" s="7">
        <v>38</v>
      </c>
      <c r="N395" s="6" t="s">
        <v>47</v>
      </c>
      <c r="O395" s="6" t="s">
        <v>75</v>
      </c>
      <c r="P395" s="11">
        <v>41</v>
      </c>
      <c r="Q395" s="12">
        <v>1.57</v>
      </c>
      <c r="R395" s="13"/>
      <c r="S395" s="21">
        <f t="shared" si="45"/>
        <v>55.625</v>
      </c>
      <c r="T395" s="7" t="str">
        <f t="shared" si="47"/>
        <v>Over 0.5</v>
      </c>
      <c r="U395" s="14"/>
      <c r="V395" s="14" t="str">
        <f t="shared" si="46"/>
        <v>Under 1.5</v>
      </c>
      <c r="W395" s="14" t="str">
        <f t="shared" si="48"/>
        <v>WON</v>
      </c>
      <c r="X395" s="14"/>
      <c r="Y395" s="7" t="str">
        <f t="shared" si="49"/>
        <v>…</v>
      </c>
      <c r="Z395" s="7"/>
      <c r="AA395" s="35" t="str">
        <f t="shared" si="50"/>
        <v>…</v>
      </c>
      <c r="AB395" s="35" t="str">
        <f t="shared" si="51"/>
        <v>.</v>
      </c>
    </row>
    <row r="396" spans="2:28">
      <c r="B396" t="s">
        <v>11</v>
      </c>
      <c r="C396" t="s">
        <v>1232</v>
      </c>
      <c r="D396" s="24" t="s">
        <v>152</v>
      </c>
      <c r="E396" s="17" t="s">
        <v>1701</v>
      </c>
      <c r="F396" s="7" t="s">
        <v>4</v>
      </c>
      <c r="G396" s="10" t="s">
        <v>1702</v>
      </c>
      <c r="H396" s="7">
        <v>44</v>
      </c>
      <c r="I396" s="7">
        <v>50</v>
      </c>
      <c r="J396" s="7">
        <v>6</v>
      </c>
      <c r="K396" s="7" t="s">
        <v>16</v>
      </c>
      <c r="L396" s="7">
        <v>1</v>
      </c>
      <c r="M396" s="7">
        <v>38</v>
      </c>
      <c r="N396" s="6" t="s">
        <v>47</v>
      </c>
      <c r="O396" s="6" t="s">
        <v>75</v>
      </c>
      <c r="P396" s="11">
        <v>41</v>
      </c>
      <c r="Q396" s="12">
        <v>1.57</v>
      </c>
      <c r="R396" s="13"/>
      <c r="S396" s="21">
        <f t="shared" si="45"/>
        <v>55.625</v>
      </c>
      <c r="T396" s="7" t="str">
        <f t="shared" si="47"/>
        <v>Over 0.5</v>
      </c>
      <c r="U396" s="14"/>
      <c r="V396" s="14" t="str">
        <f t="shared" si="46"/>
        <v>Under 1.5</v>
      </c>
      <c r="W396" s="14" t="str">
        <f t="shared" si="48"/>
        <v>WON</v>
      </c>
      <c r="X396" s="14"/>
      <c r="Y396" s="7" t="str">
        <f t="shared" si="49"/>
        <v>…</v>
      </c>
      <c r="Z396" s="7"/>
      <c r="AA396" s="35" t="str">
        <f t="shared" si="50"/>
        <v>…</v>
      </c>
      <c r="AB396" s="35" t="str">
        <f t="shared" si="51"/>
        <v>.</v>
      </c>
    </row>
    <row r="397" spans="2:28">
      <c r="C397" t="s">
        <v>1332</v>
      </c>
      <c r="D397" s="24" t="s">
        <v>164</v>
      </c>
      <c r="E397" s="17" t="s">
        <v>1572</v>
      </c>
      <c r="F397" s="7" t="s">
        <v>4</v>
      </c>
      <c r="G397" s="10" t="s">
        <v>1349</v>
      </c>
      <c r="H397" s="7">
        <v>30</v>
      </c>
      <c r="I397" s="7">
        <v>60</v>
      </c>
      <c r="J397" s="7">
        <v>10</v>
      </c>
      <c r="K397" s="7" t="s">
        <v>16</v>
      </c>
      <c r="L397" s="7">
        <v>1</v>
      </c>
      <c r="M397" s="7">
        <v>20</v>
      </c>
      <c r="N397" s="6" t="s">
        <v>24</v>
      </c>
      <c r="O397" s="6" t="s">
        <v>61</v>
      </c>
      <c r="P397" s="11">
        <v>39</v>
      </c>
      <c r="Q397" s="12">
        <v>1.74</v>
      </c>
      <c r="R397" s="13"/>
      <c r="S397" s="21">
        <f t="shared" si="45"/>
        <v>58.75</v>
      </c>
      <c r="T397" s="7" t="str">
        <f t="shared" si="47"/>
        <v>Under 1.5</v>
      </c>
      <c r="U397" s="14"/>
      <c r="V397" s="14" t="str">
        <f t="shared" si="46"/>
        <v>Under 1.5</v>
      </c>
      <c r="W397" s="14" t="str">
        <f t="shared" si="48"/>
        <v>WON</v>
      </c>
      <c r="X397" s="14"/>
      <c r="Y397" s="7" t="str">
        <f t="shared" si="49"/>
        <v>…</v>
      </c>
      <c r="Z397" s="7"/>
      <c r="AA397" s="35" t="str">
        <f t="shared" si="50"/>
        <v>…</v>
      </c>
      <c r="AB397" s="35" t="str">
        <f t="shared" si="51"/>
        <v>.</v>
      </c>
    </row>
    <row r="398" spans="2:28">
      <c r="C398" t="s">
        <v>1332</v>
      </c>
      <c r="D398" s="34">
        <v>0.79166666666666663</v>
      </c>
      <c r="E398" s="17" t="s">
        <v>1651</v>
      </c>
      <c r="F398" s="7" t="s">
        <v>4</v>
      </c>
      <c r="G398" s="10" t="s">
        <v>1499</v>
      </c>
      <c r="H398" s="7">
        <v>45</v>
      </c>
      <c r="I398" s="7">
        <v>45</v>
      </c>
      <c r="J398" s="7">
        <v>10</v>
      </c>
      <c r="K398" s="7">
        <v>1</v>
      </c>
      <c r="L398" s="7">
        <v>1</v>
      </c>
      <c r="M398" s="7">
        <v>35</v>
      </c>
      <c r="N398" s="6" t="s">
        <v>17</v>
      </c>
      <c r="O398" s="6" t="s">
        <v>304</v>
      </c>
      <c r="P398" s="11">
        <v>65</v>
      </c>
      <c r="Q398" s="12">
        <v>1.41</v>
      </c>
      <c r="R398" s="13"/>
      <c r="S398" s="21">
        <f t="shared" si="45"/>
        <v>53</v>
      </c>
      <c r="T398" s="7" t="str">
        <f t="shared" si="47"/>
        <v>Over 0.5</v>
      </c>
      <c r="U398" s="14"/>
      <c r="V398" s="14" t="str">
        <f t="shared" si="46"/>
        <v>Over 0.5</v>
      </c>
      <c r="W398" s="14" t="str">
        <f t="shared" si="48"/>
        <v>WON</v>
      </c>
      <c r="X398" s="14"/>
      <c r="Y398" s="7" t="str">
        <f t="shared" si="49"/>
        <v>…</v>
      </c>
      <c r="Z398" s="7"/>
      <c r="AA398" s="35" t="str">
        <f t="shared" si="50"/>
        <v>…</v>
      </c>
      <c r="AB398" s="35" t="str">
        <f t="shared" si="51"/>
        <v>.</v>
      </c>
    </row>
    <row r="399" spans="2:28">
      <c r="C399" t="s">
        <v>1332</v>
      </c>
      <c r="D399" s="34">
        <v>0.79166666666666663</v>
      </c>
      <c r="E399" s="17" t="s">
        <v>1651</v>
      </c>
      <c r="F399" s="7" t="s">
        <v>4</v>
      </c>
      <c r="G399" s="10" t="s">
        <v>1499</v>
      </c>
      <c r="H399" s="7">
        <v>45</v>
      </c>
      <c r="I399" s="7">
        <v>45</v>
      </c>
      <c r="J399" s="7">
        <v>10</v>
      </c>
      <c r="K399" s="7">
        <v>1</v>
      </c>
      <c r="L399" s="7">
        <v>1</v>
      </c>
      <c r="M399" s="7">
        <v>35</v>
      </c>
      <c r="N399" s="6" t="s">
        <v>17</v>
      </c>
      <c r="O399" s="6" t="s">
        <v>304</v>
      </c>
      <c r="P399" s="11">
        <v>65</v>
      </c>
      <c r="Q399" s="12">
        <v>1.41</v>
      </c>
      <c r="R399" s="13"/>
      <c r="S399" s="21">
        <f t="shared" si="45"/>
        <v>53</v>
      </c>
      <c r="T399" s="7" t="str">
        <f t="shared" si="47"/>
        <v>Over 0.5</v>
      </c>
      <c r="U399" s="14"/>
      <c r="V399" s="14" t="str">
        <f t="shared" si="46"/>
        <v>Over 0.5</v>
      </c>
      <c r="W399" s="14" t="str">
        <f t="shared" si="48"/>
        <v>WON</v>
      </c>
      <c r="X399" s="14"/>
      <c r="Y399" s="7" t="str">
        <f t="shared" si="49"/>
        <v>…</v>
      </c>
      <c r="Z399" s="7"/>
      <c r="AA399" s="35" t="str">
        <f t="shared" si="50"/>
        <v>…</v>
      </c>
      <c r="AB399" s="35" t="str">
        <f t="shared" si="51"/>
        <v>.</v>
      </c>
    </row>
    <row r="400" spans="2:28">
      <c r="C400" t="s">
        <v>1332</v>
      </c>
      <c r="D400" s="34">
        <v>0.84375</v>
      </c>
      <c r="E400" s="17" t="s">
        <v>1334</v>
      </c>
      <c r="F400" s="7" t="s">
        <v>4</v>
      </c>
      <c r="G400" s="10" t="s">
        <v>1571</v>
      </c>
      <c r="H400" s="7">
        <v>45</v>
      </c>
      <c r="I400" s="7">
        <v>24</v>
      </c>
      <c r="J400" s="7">
        <v>32</v>
      </c>
      <c r="K400" s="7">
        <v>1</v>
      </c>
      <c r="L400" s="7">
        <v>1</v>
      </c>
      <c r="M400" s="7">
        <v>13</v>
      </c>
      <c r="N400" s="6" t="s">
        <v>96</v>
      </c>
      <c r="O400" s="6" t="s">
        <v>96</v>
      </c>
      <c r="P400" s="11">
        <v>35</v>
      </c>
      <c r="Q400" s="12">
        <v>1.47</v>
      </c>
      <c r="R400" s="13"/>
      <c r="S400" s="21">
        <f t="shared" si="45"/>
        <v>17.9375</v>
      </c>
      <c r="T400" s="7" t="str">
        <f t="shared" si="47"/>
        <v>Over 0.5</v>
      </c>
      <c r="U400" s="14"/>
      <c r="V400" s="14" t="str">
        <f t="shared" si="46"/>
        <v>Over 0.5</v>
      </c>
      <c r="W400" s="14" t="str">
        <f t="shared" si="48"/>
        <v>WON</v>
      </c>
      <c r="X400" s="14"/>
      <c r="Y400" s="7" t="str">
        <f t="shared" si="49"/>
        <v>…</v>
      </c>
      <c r="Z400" s="7"/>
      <c r="AA400" s="35" t="str">
        <f t="shared" si="50"/>
        <v>…</v>
      </c>
      <c r="AB400" s="35" t="str">
        <f t="shared" si="51"/>
        <v>.</v>
      </c>
    </row>
    <row r="401" spans="2:28">
      <c r="D401" s="34"/>
      <c r="E401" s="17"/>
      <c r="F401" s="7"/>
      <c r="G401" s="10"/>
      <c r="H401" s="7"/>
      <c r="I401" s="7"/>
      <c r="J401" s="7"/>
      <c r="K401" s="7"/>
      <c r="L401" s="7"/>
      <c r="M401" s="7"/>
      <c r="N401" s="6"/>
      <c r="O401" s="6"/>
      <c r="P401" s="11"/>
      <c r="Q401" s="12"/>
      <c r="R401" s="13"/>
      <c r="S401" s="21">
        <f t="shared" si="45"/>
        <v>55</v>
      </c>
      <c r="T401" s="7" t="str">
        <f t="shared" si="47"/>
        <v>Over 0.5</v>
      </c>
      <c r="U401" s="14"/>
      <c r="V401" s="14" t="str">
        <f t="shared" si="46"/>
        <v>Over 0.5</v>
      </c>
      <c r="W401" s="14" t="str">
        <f t="shared" si="48"/>
        <v>WON</v>
      </c>
      <c r="X401" s="14"/>
      <c r="Y401" s="7" t="str">
        <f t="shared" si="49"/>
        <v>…</v>
      </c>
      <c r="Z401" s="7"/>
      <c r="AA401" s="35" t="str">
        <f t="shared" si="50"/>
        <v>…</v>
      </c>
      <c r="AB401" s="35" t="str">
        <f t="shared" si="51"/>
        <v>.</v>
      </c>
    </row>
    <row r="402" spans="2:28">
      <c r="B402" s="16" t="s">
        <v>1705</v>
      </c>
      <c r="D402" s="34"/>
      <c r="E402" s="17"/>
      <c r="F402" s="7"/>
      <c r="G402" s="10"/>
      <c r="H402" s="7"/>
      <c r="I402" s="7"/>
      <c r="J402" s="7"/>
      <c r="K402" s="7"/>
      <c r="L402" s="7"/>
      <c r="M402" s="7"/>
      <c r="N402" s="6"/>
      <c r="O402" s="6"/>
      <c r="P402" s="11"/>
      <c r="Q402" s="12"/>
      <c r="R402" s="13"/>
      <c r="S402" s="21">
        <f t="shared" si="45"/>
        <v>55</v>
      </c>
      <c r="T402" s="7" t="str">
        <f t="shared" si="47"/>
        <v>Over 0.5</v>
      </c>
      <c r="U402" s="14"/>
      <c r="V402" s="14" t="str">
        <f t="shared" si="46"/>
        <v>Over 0.5</v>
      </c>
      <c r="W402" s="14" t="str">
        <f t="shared" si="48"/>
        <v>WON</v>
      </c>
      <c r="X402" s="14"/>
      <c r="Y402" s="7" t="str">
        <f t="shared" si="49"/>
        <v>…</v>
      </c>
      <c r="Z402" s="7"/>
      <c r="AA402" s="35" t="str">
        <f t="shared" si="50"/>
        <v>…</v>
      </c>
      <c r="AB402" s="35" t="str">
        <f t="shared" si="51"/>
        <v>.</v>
      </c>
    </row>
    <row r="403" spans="2:28">
      <c r="B403" t="s">
        <v>11</v>
      </c>
      <c r="C403" t="s">
        <v>400</v>
      </c>
      <c r="D403" s="34">
        <v>0.75</v>
      </c>
      <c r="E403" s="17" t="s">
        <v>647</v>
      </c>
      <c r="F403" s="7" t="s">
        <v>4</v>
      </c>
      <c r="G403" s="10" t="s">
        <v>402</v>
      </c>
      <c r="H403" s="7">
        <v>34</v>
      </c>
      <c r="I403" s="7">
        <v>59</v>
      </c>
      <c r="J403" s="7">
        <v>7</v>
      </c>
      <c r="K403" s="7" t="s">
        <v>16</v>
      </c>
      <c r="L403" s="7">
        <v>2</v>
      </c>
      <c r="M403" s="7">
        <v>27</v>
      </c>
      <c r="N403" s="6" t="s">
        <v>24</v>
      </c>
      <c r="O403" s="6" t="s">
        <v>47</v>
      </c>
      <c r="P403" s="11">
        <v>56</v>
      </c>
      <c r="Q403" s="12">
        <v>1.66</v>
      </c>
      <c r="R403" s="13"/>
      <c r="S403" s="21">
        <f t="shared" si="45"/>
        <v>69.637500000000003</v>
      </c>
      <c r="T403" s="7" t="str">
        <f t="shared" si="47"/>
        <v>Under 1.5</v>
      </c>
      <c r="U403" s="14"/>
      <c r="V403" s="14" t="str">
        <f t="shared" si="46"/>
        <v>Under 1.5</v>
      </c>
      <c r="W403" s="14" t="str">
        <f t="shared" si="48"/>
        <v>WON</v>
      </c>
      <c r="X403" s="14"/>
      <c r="Y403" s="7" t="str">
        <f t="shared" si="49"/>
        <v>…</v>
      </c>
      <c r="Z403" s="7"/>
      <c r="AA403" s="35" t="str">
        <f t="shared" si="50"/>
        <v>U25g</v>
      </c>
      <c r="AB403" s="35" t="str">
        <f t="shared" si="51"/>
        <v>WON</v>
      </c>
    </row>
    <row r="404" spans="2:28">
      <c r="C404" t="s">
        <v>1495</v>
      </c>
      <c r="D404" s="34">
        <v>0.75</v>
      </c>
      <c r="E404" s="17" t="s">
        <v>1497</v>
      </c>
      <c r="F404" s="7" t="s">
        <v>4</v>
      </c>
      <c r="G404" s="10" t="s">
        <v>1554</v>
      </c>
      <c r="H404" s="7">
        <v>28</v>
      </c>
      <c r="I404" s="7">
        <v>35</v>
      </c>
      <c r="J404" s="7">
        <v>37</v>
      </c>
      <c r="K404" s="7">
        <v>2</v>
      </c>
      <c r="L404" s="7">
        <v>2</v>
      </c>
      <c r="M404" s="7">
        <v>9</v>
      </c>
      <c r="N404" s="6" t="s">
        <v>75</v>
      </c>
      <c r="O404" s="6" t="s">
        <v>300</v>
      </c>
      <c r="P404" s="11">
        <v>42</v>
      </c>
      <c r="Q404" s="12">
        <v>1.6</v>
      </c>
      <c r="R404" s="13"/>
      <c r="S404" s="21">
        <f t="shared" si="45"/>
        <v>34.4375</v>
      </c>
      <c r="T404" s="7" t="str">
        <f t="shared" si="47"/>
        <v>Over 0.5</v>
      </c>
      <c r="U404" s="14"/>
      <c r="V404" s="14" t="str">
        <f t="shared" si="46"/>
        <v>Over 0.5</v>
      </c>
      <c r="W404" s="14" t="str">
        <f t="shared" si="48"/>
        <v>WON</v>
      </c>
      <c r="X404" s="14"/>
      <c r="Y404" s="7" t="str">
        <f t="shared" si="49"/>
        <v>…</v>
      </c>
      <c r="Z404" s="7"/>
      <c r="AA404" s="35" t="str">
        <f t="shared" si="50"/>
        <v>…</v>
      </c>
      <c r="AB404" s="35" t="str">
        <f t="shared" si="51"/>
        <v>.</v>
      </c>
    </row>
    <row r="405" spans="2:28">
      <c r="C405" t="s">
        <v>1495</v>
      </c>
      <c r="D405" s="34">
        <v>0.75277777777777777</v>
      </c>
      <c r="E405" s="17" t="s">
        <v>1561</v>
      </c>
      <c r="F405" s="7" t="s">
        <v>4</v>
      </c>
      <c r="G405" s="10" t="s">
        <v>1704</v>
      </c>
      <c r="H405" s="7">
        <v>31</v>
      </c>
      <c r="I405" s="7">
        <v>45</v>
      </c>
      <c r="J405" s="7">
        <v>24</v>
      </c>
      <c r="K405" s="7" t="s">
        <v>16</v>
      </c>
      <c r="L405" s="7">
        <v>1</v>
      </c>
      <c r="M405" s="7">
        <v>7</v>
      </c>
      <c r="N405" s="6" t="s">
        <v>69</v>
      </c>
      <c r="O405" s="6" t="s">
        <v>33</v>
      </c>
      <c r="P405" s="11">
        <v>42</v>
      </c>
      <c r="Q405" s="12">
        <v>1.61</v>
      </c>
      <c r="R405" s="13"/>
      <c r="S405" s="21">
        <f t="shared" si="45"/>
        <v>48</v>
      </c>
      <c r="T405" s="7" t="str">
        <f t="shared" si="47"/>
        <v>Over 0.5</v>
      </c>
      <c r="U405" s="14"/>
      <c r="V405" s="14" t="str">
        <f t="shared" si="46"/>
        <v>Over 0.5</v>
      </c>
      <c r="W405" s="14" t="str">
        <f t="shared" si="48"/>
        <v>WON</v>
      </c>
      <c r="X405" s="14"/>
      <c r="Y405" s="7" t="str">
        <f t="shared" si="49"/>
        <v>…</v>
      </c>
      <c r="Z405" s="7"/>
      <c r="AA405" s="35" t="str">
        <f t="shared" si="50"/>
        <v>…</v>
      </c>
      <c r="AB405" s="35" t="str">
        <f t="shared" si="51"/>
        <v>.</v>
      </c>
    </row>
    <row r="406" spans="2:28">
      <c r="C406" t="s">
        <v>1332</v>
      </c>
      <c r="D406" s="34">
        <v>0.8125</v>
      </c>
      <c r="E406" s="17" t="s">
        <v>1683</v>
      </c>
      <c r="F406" s="7" t="s">
        <v>4</v>
      </c>
      <c r="G406" s="10" t="s">
        <v>1333</v>
      </c>
      <c r="H406" s="7">
        <v>23</v>
      </c>
      <c r="I406" s="7">
        <v>44</v>
      </c>
      <c r="J406" s="7">
        <v>32</v>
      </c>
      <c r="K406" s="7" t="s">
        <v>16</v>
      </c>
      <c r="L406" s="7">
        <v>2</v>
      </c>
      <c r="M406" s="7">
        <v>9</v>
      </c>
      <c r="N406" s="6" t="s">
        <v>61</v>
      </c>
      <c r="O406" s="6" t="s">
        <v>621</v>
      </c>
      <c r="P406" s="11">
        <v>35</v>
      </c>
      <c r="Q406" s="12">
        <v>1.45</v>
      </c>
      <c r="R406" s="13"/>
      <c r="S406" s="21">
        <f t="shared" si="45"/>
        <v>46</v>
      </c>
      <c r="T406" s="7" t="str">
        <f t="shared" si="47"/>
        <v>Over 0.5</v>
      </c>
      <c r="U406" s="14"/>
      <c r="V406" s="14" t="str">
        <f t="shared" si="46"/>
        <v>Over 0.5</v>
      </c>
      <c r="W406" s="14" t="str">
        <f t="shared" si="48"/>
        <v>WON</v>
      </c>
      <c r="X406" s="14"/>
      <c r="Y406" s="7" t="str">
        <f t="shared" si="49"/>
        <v>…</v>
      </c>
      <c r="Z406" s="7"/>
      <c r="AA406" s="35" t="str">
        <f t="shared" si="50"/>
        <v>…</v>
      </c>
      <c r="AB406" s="35" t="str">
        <f t="shared" si="51"/>
        <v>.</v>
      </c>
    </row>
    <row r="407" spans="2:28">
      <c r="C407" t="s">
        <v>1332</v>
      </c>
      <c r="D407" s="34">
        <v>0.84375</v>
      </c>
      <c r="E407" s="17" t="s">
        <v>1391</v>
      </c>
      <c r="F407" s="7" t="s">
        <v>4</v>
      </c>
      <c r="G407" s="10" t="s">
        <v>1498</v>
      </c>
      <c r="H407" s="7">
        <v>41</v>
      </c>
      <c r="I407" s="7">
        <v>45</v>
      </c>
      <c r="J407" s="7">
        <v>14</v>
      </c>
      <c r="K407" s="7" t="s">
        <v>16</v>
      </c>
      <c r="L407" s="7">
        <v>1</v>
      </c>
      <c r="M407" s="7">
        <v>27</v>
      </c>
      <c r="N407" s="6" t="s">
        <v>120</v>
      </c>
      <c r="O407" s="6" t="s">
        <v>69</v>
      </c>
      <c r="P407" s="11">
        <v>15</v>
      </c>
      <c r="Q407" s="12">
        <v>1.42</v>
      </c>
      <c r="R407" s="13"/>
      <c r="S407" s="21">
        <f t="shared" si="45"/>
        <v>40</v>
      </c>
      <c r="T407" s="7" t="str">
        <f t="shared" si="47"/>
        <v>Over 0.5</v>
      </c>
      <c r="U407" s="14"/>
      <c r="V407" s="14" t="str">
        <f t="shared" si="46"/>
        <v>Under 1.5</v>
      </c>
      <c r="W407" s="14" t="str">
        <f t="shared" si="48"/>
        <v>WON</v>
      </c>
      <c r="X407" s="14"/>
      <c r="Y407" s="7" t="str">
        <f t="shared" si="49"/>
        <v>…</v>
      </c>
      <c r="Z407" s="7"/>
      <c r="AA407" s="35" t="str">
        <f t="shared" si="50"/>
        <v>…</v>
      </c>
      <c r="AB407" s="35" t="str">
        <f t="shared" si="51"/>
        <v>.</v>
      </c>
    </row>
    <row r="408" spans="2:28">
      <c r="D408" s="34"/>
      <c r="E408" s="17"/>
      <c r="F408" s="7"/>
      <c r="G408" s="10"/>
      <c r="H408" s="7"/>
      <c r="I408" s="7"/>
      <c r="J408" s="7"/>
      <c r="K408" s="7"/>
      <c r="L408" s="7"/>
      <c r="M408" s="7"/>
      <c r="N408" s="6"/>
      <c r="O408" s="6"/>
      <c r="P408" s="11"/>
      <c r="Q408" s="12"/>
      <c r="R408" s="13"/>
      <c r="S408" s="21">
        <f t="shared" si="45"/>
        <v>55</v>
      </c>
      <c r="T408" s="7" t="str">
        <f t="shared" si="47"/>
        <v>Over 0.5</v>
      </c>
      <c r="U408" s="14"/>
      <c r="V408" s="14" t="str">
        <f t="shared" si="46"/>
        <v>Over 0.5</v>
      </c>
      <c r="W408" s="14" t="str">
        <f t="shared" si="48"/>
        <v>WON</v>
      </c>
      <c r="X408" s="14"/>
      <c r="Y408" s="7" t="str">
        <f t="shared" si="49"/>
        <v>…</v>
      </c>
      <c r="Z408" s="7"/>
      <c r="AA408" s="35" t="str">
        <f t="shared" si="50"/>
        <v>…</v>
      </c>
      <c r="AB408" s="35" t="str">
        <f t="shared" si="51"/>
        <v>.</v>
      </c>
    </row>
    <row r="409" spans="2:28">
      <c r="B409" s="16" t="s">
        <v>1708</v>
      </c>
      <c r="D409" s="34"/>
      <c r="E409" s="17"/>
      <c r="F409" s="7"/>
      <c r="G409" s="10"/>
      <c r="H409" s="7"/>
      <c r="I409" s="7"/>
      <c r="J409" s="7"/>
      <c r="K409" s="7"/>
      <c r="L409" s="7"/>
      <c r="M409" s="7"/>
      <c r="N409" s="6"/>
      <c r="O409" s="6"/>
      <c r="P409" s="11"/>
      <c r="Q409" s="12"/>
      <c r="R409" s="13"/>
      <c r="S409" s="21">
        <f t="shared" si="45"/>
        <v>55</v>
      </c>
      <c r="T409" s="7" t="str">
        <f t="shared" si="47"/>
        <v>Over 0.5</v>
      </c>
      <c r="U409" s="14"/>
      <c r="V409" s="14" t="str">
        <f t="shared" si="46"/>
        <v>Over 0.5</v>
      </c>
      <c r="W409" s="14" t="str">
        <f t="shared" si="48"/>
        <v>WON</v>
      </c>
      <c r="X409" s="14"/>
      <c r="Y409" s="7" t="str">
        <f t="shared" si="49"/>
        <v>…</v>
      </c>
      <c r="Z409" s="7"/>
      <c r="AA409" s="35" t="str">
        <f t="shared" si="50"/>
        <v>…</v>
      </c>
      <c r="AB409" s="35" t="str">
        <f t="shared" si="51"/>
        <v>.</v>
      </c>
    </row>
    <row r="410" spans="2:28">
      <c r="C410" t="s">
        <v>1463</v>
      </c>
      <c r="D410" s="34">
        <v>0.45833333333333331</v>
      </c>
      <c r="E410" s="17" t="s">
        <v>1478</v>
      </c>
      <c r="F410" s="7" t="s">
        <v>4</v>
      </c>
      <c r="G410" s="10" t="s">
        <v>1514</v>
      </c>
      <c r="H410" s="7">
        <v>18</v>
      </c>
      <c r="I410" s="7">
        <v>48</v>
      </c>
      <c r="J410" s="7">
        <v>34</v>
      </c>
      <c r="K410" s="7" t="s">
        <v>16</v>
      </c>
      <c r="L410" s="7" t="s">
        <v>16</v>
      </c>
      <c r="M410" s="7">
        <v>16</v>
      </c>
      <c r="N410" s="6" t="s">
        <v>75</v>
      </c>
      <c r="O410" s="6" t="s">
        <v>297</v>
      </c>
      <c r="P410" s="11">
        <v>44</v>
      </c>
      <c r="Q410" s="12">
        <v>1.8</v>
      </c>
      <c r="R410" s="13"/>
      <c r="S410" s="21">
        <f t="shared" si="45"/>
        <v>45</v>
      </c>
      <c r="T410" s="7" t="str">
        <f t="shared" si="47"/>
        <v>Over 0.5</v>
      </c>
      <c r="U410" s="14"/>
      <c r="V410" s="14" t="str">
        <f t="shared" si="46"/>
        <v>Over 0.5</v>
      </c>
      <c r="W410" s="14" t="str">
        <f t="shared" si="48"/>
        <v>WON</v>
      </c>
      <c r="X410" s="14"/>
      <c r="Y410" s="7" t="str">
        <f t="shared" si="49"/>
        <v>…</v>
      </c>
      <c r="Z410" s="7"/>
      <c r="AA410" s="35" t="str">
        <f t="shared" si="50"/>
        <v>…</v>
      </c>
      <c r="AB410" s="35" t="str">
        <f t="shared" si="51"/>
        <v>.</v>
      </c>
    </row>
    <row r="411" spans="2:28">
      <c r="C411" t="s">
        <v>1463</v>
      </c>
      <c r="D411" s="34">
        <v>0.45833333333333331</v>
      </c>
      <c r="E411" s="17" t="s">
        <v>1528</v>
      </c>
      <c r="F411" s="7" t="s">
        <v>4</v>
      </c>
      <c r="G411" s="10" t="s">
        <v>1706</v>
      </c>
      <c r="H411" s="7">
        <v>18</v>
      </c>
      <c r="I411" s="7">
        <v>56</v>
      </c>
      <c r="J411" s="7">
        <v>26</v>
      </c>
      <c r="K411" s="7" t="s">
        <v>16</v>
      </c>
      <c r="L411" s="7">
        <v>1</v>
      </c>
      <c r="M411" s="7">
        <v>8</v>
      </c>
      <c r="N411" s="6" t="s">
        <v>69</v>
      </c>
      <c r="O411" s="6" t="s">
        <v>69</v>
      </c>
      <c r="P411" s="11">
        <v>67</v>
      </c>
      <c r="Q411" s="12">
        <v>1.68</v>
      </c>
      <c r="R411" s="13"/>
      <c r="S411" s="21">
        <f t="shared" si="45"/>
        <v>77.900000000000006</v>
      </c>
      <c r="T411" s="7" t="str">
        <f t="shared" si="47"/>
        <v>Under 1.5</v>
      </c>
      <c r="U411" s="14"/>
      <c r="V411" s="14" t="str">
        <f t="shared" si="46"/>
        <v>Over 0.5</v>
      </c>
      <c r="W411" s="14" t="str">
        <f t="shared" si="48"/>
        <v>LOST</v>
      </c>
      <c r="X411" s="14"/>
      <c r="Y411" s="7" t="str">
        <f t="shared" si="49"/>
        <v>…</v>
      </c>
      <c r="Z411" s="7"/>
      <c r="AA411" s="35" t="str">
        <f t="shared" si="50"/>
        <v>…</v>
      </c>
      <c r="AB411" s="35" t="str">
        <f t="shared" si="51"/>
        <v>.</v>
      </c>
    </row>
    <row r="412" spans="2:28">
      <c r="C412" t="s">
        <v>1463</v>
      </c>
      <c r="D412" s="34">
        <v>0.45833333333333331</v>
      </c>
      <c r="E412" s="17" t="s">
        <v>1464</v>
      </c>
      <c r="F412" s="7" t="s">
        <v>4</v>
      </c>
      <c r="G412" s="10" t="s">
        <v>1515</v>
      </c>
      <c r="H412" s="7">
        <v>36</v>
      </c>
      <c r="I412" s="7">
        <v>39</v>
      </c>
      <c r="J412" s="7">
        <v>25</v>
      </c>
      <c r="K412" s="7" t="s">
        <v>16</v>
      </c>
      <c r="L412" s="7">
        <v>1</v>
      </c>
      <c r="M412" s="7">
        <v>11</v>
      </c>
      <c r="N412" s="6" t="s">
        <v>33</v>
      </c>
      <c r="O412" s="6" t="s">
        <v>278</v>
      </c>
      <c r="P412" s="11">
        <v>32</v>
      </c>
      <c r="Q412" s="12">
        <v>1.54</v>
      </c>
      <c r="R412" s="13" t="s">
        <v>1444</v>
      </c>
      <c r="S412" s="21">
        <f t="shared" si="45"/>
        <v>44</v>
      </c>
      <c r="T412" s="7" t="str">
        <f t="shared" si="47"/>
        <v>Over 0.5</v>
      </c>
      <c r="U412" s="14"/>
      <c r="V412" s="14" t="str">
        <f t="shared" si="46"/>
        <v>Over 0.5</v>
      </c>
      <c r="W412" s="14" t="str">
        <f t="shared" si="48"/>
        <v>WON</v>
      </c>
      <c r="X412" s="14"/>
      <c r="Y412" s="7" t="str">
        <f t="shared" si="49"/>
        <v>…</v>
      </c>
      <c r="Z412" s="7"/>
      <c r="AA412" s="35" t="str">
        <f t="shared" si="50"/>
        <v>…</v>
      </c>
      <c r="AB412" s="35" t="str">
        <f t="shared" si="51"/>
        <v>.</v>
      </c>
    </row>
    <row r="413" spans="2:28">
      <c r="C413" t="s">
        <v>1463</v>
      </c>
      <c r="D413" s="34">
        <v>0.5</v>
      </c>
      <c r="E413" s="17" t="s">
        <v>1707</v>
      </c>
      <c r="F413" s="7" t="s">
        <v>4</v>
      </c>
      <c r="G413" s="10" t="s">
        <v>1525</v>
      </c>
      <c r="H413" s="7">
        <v>26</v>
      </c>
      <c r="I413" s="7">
        <v>48</v>
      </c>
      <c r="J413" s="7">
        <v>26</v>
      </c>
      <c r="K413" s="7" t="s">
        <v>16</v>
      </c>
      <c r="L413" s="7">
        <v>1</v>
      </c>
      <c r="M413" s="7">
        <v>0</v>
      </c>
      <c r="N413" s="6" t="s">
        <v>24</v>
      </c>
      <c r="O413" s="6" t="s">
        <v>96</v>
      </c>
      <c r="P413" s="11">
        <v>34</v>
      </c>
      <c r="Q413" s="12">
        <v>1.77</v>
      </c>
      <c r="R413" s="13"/>
      <c r="S413" s="21">
        <f t="shared" si="45"/>
        <v>55</v>
      </c>
      <c r="T413" s="7" t="str">
        <f t="shared" si="47"/>
        <v>Over 0.5</v>
      </c>
      <c r="U413" s="14"/>
      <c r="V413" s="14" t="str">
        <f t="shared" si="46"/>
        <v>Under 1.5</v>
      </c>
      <c r="W413" s="14" t="str">
        <f t="shared" si="48"/>
        <v>LOST</v>
      </c>
      <c r="X413" s="14"/>
      <c r="Y413" s="7" t="str">
        <f t="shared" si="49"/>
        <v>…</v>
      </c>
      <c r="Z413" s="7"/>
      <c r="AA413" s="35" t="str">
        <f t="shared" si="50"/>
        <v>…</v>
      </c>
      <c r="AB413" s="35" t="str">
        <f t="shared" si="51"/>
        <v>.</v>
      </c>
    </row>
    <row r="414" spans="2:28">
      <c r="C414" t="s">
        <v>517</v>
      </c>
      <c r="D414" s="34">
        <v>0.58333333333333337</v>
      </c>
      <c r="E414" s="17" t="s">
        <v>770</v>
      </c>
      <c r="F414" s="7" t="s">
        <v>4</v>
      </c>
      <c r="G414" s="10" t="s">
        <v>1339</v>
      </c>
      <c r="H414" s="7">
        <v>24</v>
      </c>
      <c r="I414" s="7">
        <v>42</v>
      </c>
      <c r="J414" s="7">
        <v>34</v>
      </c>
      <c r="K414" s="7" t="s">
        <v>16</v>
      </c>
      <c r="L414" s="7">
        <v>1</v>
      </c>
      <c r="M414" s="7">
        <v>10</v>
      </c>
      <c r="N414" s="6" t="s">
        <v>24</v>
      </c>
      <c r="O414" s="6" t="s">
        <v>24</v>
      </c>
      <c r="P414" s="11">
        <v>46</v>
      </c>
      <c r="Q414" s="12">
        <v>1.55</v>
      </c>
      <c r="R414" s="13"/>
      <c r="S414" s="21">
        <f t="shared" si="45"/>
        <v>45</v>
      </c>
      <c r="T414" s="7" t="str">
        <f t="shared" si="47"/>
        <v>Over 0.5</v>
      </c>
      <c r="U414" s="14"/>
      <c r="V414" s="14" t="str">
        <f t="shared" si="46"/>
        <v>Under 1.5</v>
      </c>
      <c r="W414" s="14" t="str">
        <f t="shared" si="48"/>
        <v>LOST</v>
      </c>
      <c r="X414" s="14"/>
      <c r="Y414" s="7" t="str">
        <f t="shared" si="49"/>
        <v>…</v>
      </c>
      <c r="Z414" s="7"/>
      <c r="AA414" s="35" t="str">
        <f t="shared" si="50"/>
        <v>…</v>
      </c>
      <c r="AB414" s="35" t="str">
        <f t="shared" si="51"/>
        <v>.</v>
      </c>
    </row>
    <row r="415" spans="2:28">
      <c r="B415" t="s">
        <v>11</v>
      </c>
      <c r="C415" t="s">
        <v>400</v>
      </c>
      <c r="D415" s="34">
        <v>0.625</v>
      </c>
      <c r="E415" s="17" t="s">
        <v>1105</v>
      </c>
      <c r="F415" s="7" t="s">
        <v>4</v>
      </c>
      <c r="G415" s="10" t="s">
        <v>648</v>
      </c>
      <c r="H415" s="7">
        <v>38</v>
      </c>
      <c r="I415" s="7">
        <v>33</v>
      </c>
      <c r="J415" s="7">
        <v>29</v>
      </c>
      <c r="K415" s="7">
        <v>1</v>
      </c>
      <c r="L415" s="7">
        <v>2</v>
      </c>
      <c r="M415" s="7">
        <v>9</v>
      </c>
      <c r="N415" s="6" t="s">
        <v>24</v>
      </c>
      <c r="O415" s="6" t="s">
        <v>61</v>
      </c>
      <c r="P415" s="11">
        <v>59</v>
      </c>
      <c r="Q415" s="12">
        <v>1.45</v>
      </c>
      <c r="R415" s="13"/>
      <c r="S415" s="21">
        <f t="shared" si="45"/>
        <v>45.924999999999997</v>
      </c>
      <c r="T415" s="7" t="str">
        <f t="shared" si="47"/>
        <v>Over 0.5</v>
      </c>
      <c r="U415" s="14"/>
      <c r="V415" s="14" t="str">
        <f t="shared" si="46"/>
        <v>Under 1.5</v>
      </c>
      <c r="W415" s="14" t="str">
        <f t="shared" si="48"/>
        <v>LOST</v>
      </c>
      <c r="X415" s="14"/>
      <c r="Y415" s="7" t="str">
        <f t="shared" si="49"/>
        <v>…</v>
      </c>
      <c r="Z415" s="7"/>
      <c r="AA415" s="35" t="str">
        <f t="shared" si="50"/>
        <v>…</v>
      </c>
      <c r="AB415" s="35" t="str">
        <f t="shared" si="51"/>
        <v>.</v>
      </c>
    </row>
    <row r="416" spans="2:28">
      <c r="D416" s="34"/>
      <c r="E416" s="17"/>
      <c r="F416" s="7"/>
      <c r="G416" s="10"/>
      <c r="H416" s="7"/>
      <c r="I416" s="7"/>
      <c r="J416" s="7"/>
      <c r="K416" s="7"/>
      <c r="L416" s="7"/>
      <c r="M416" s="7"/>
      <c r="N416" s="6"/>
      <c r="O416" s="6"/>
      <c r="P416" s="11"/>
      <c r="Q416" s="12"/>
      <c r="R416" s="13"/>
      <c r="S416" s="21">
        <f t="shared" si="45"/>
        <v>55</v>
      </c>
      <c r="T416" s="7" t="str">
        <f t="shared" si="47"/>
        <v>Over 0.5</v>
      </c>
      <c r="U416" s="14"/>
      <c r="V416" s="14" t="str">
        <f t="shared" si="46"/>
        <v>Over 0.5</v>
      </c>
      <c r="W416" s="14" t="str">
        <f t="shared" si="48"/>
        <v>WON</v>
      </c>
      <c r="X416" s="14"/>
      <c r="Y416" s="7" t="str">
        <f t="shared" si="49"/>
        <v>…</v>
      </c>
      <c r="Z416" s="7"/>
      <c r="AA416" s="35" t="str">
        <f t="shared" si="50"/>
        <v>…</v>
      </c>
      <c r="AB416" s="35" t="str">
        <f t="shared" si="51"/>
        <v>.</v>
      </c>
    </row>
    <row r="417" spans="2:28">
      <c r="B417" s="16" t="s">
        <v>1712</v>
      </c>
      <c r="D417" s="34"/>
      <c r="E417" s="17"/>
      <c r="F417" s="7"/>
      <c r="G417" s="10"/>
      <c r="H417" s="7"/>
      <c r="I417" s="7"/>
      <c r="J417" s="7"/>
      <c r="K417" s="7"/>
      <c r="L417" s="7"/>
      <c r="M417" s="7"/>
      <c r="N417" s="6"/>
      <c r="O417" s="6"/>
      <c r="P417" s="11"/>
      <c r="Q417" s="12"/>
      <c r="R417" s="13"/>
      <c r="S417" s="21">
        <f t="shared" si="45"/>
        <v>55</v>
      </c>
      <c r="T417" s="7" t="str">
        <f t="shared" si="47"/>
        <v>Over 0.5</v>
      </c>
      <c r="U417" s="14"/>
      <c r="V417" s="14" t="str">
        <f t="shared" si="46"/>
        <v>Over 0.5</v>
      </c>
      <c r="W417" s="14" t="str">
        <f t="shared" si="48"/>
        <v>WON</v>
      </c>
      <c r="X417" s="14"/>
      <c r="Y417" s="7" t="str">
        <f t="shared" si="49"/>
        <v>…</v>
      </c>
      <c r="Z417" s="7"/>
      <c r="AA417" s="35" t="str">
        <f t="shared" si="50"/>
        <v>…</v>
      </c>
      <c r="AB417" s="35" t="str">
        <f t="shared" si="51"/>
        <v>.</v>
      </c>
    </row>
    <row r="418" spans="2:28">
      <c r="C418" t="s">
        <v>1479</v>
      </c>
      <c r="D418" s="34">
        <v>0.4375</v>
      </c>
      <c r="E418" s="17" t="s">
        <v>1551</v>
      </c>
      <c r="F418" s="7" t="s">
        <v>4</v>
      </c>
      <c r="G418" s="10" t="s">
        <v>1549</v>
      </c>
      <c r="H418" s="7">
        <v>28</v>
      </c>
      <c r="I418" s="7">
        <v>31</v>
      </c>
      <c r="J418" s="7">
        <v>42</v>
      </c>
      <c r="K418" s="7">
        <v>2</v>
      </c>
      <c r="L418" s="7" t="s">
        <v>16</v>
      </c>
      <c r="M418" s="7">
        <v>14</v>
      </c>
      <c r="N418" s="6" t="s">
        <v>47</v>
      </c>
      <c r="O418" s="6" t="s">
        <v>17</v>
      </c>
      <c r="P418" s="11">
        <v>46</v>
      </c>
      <c r="Q418" s="12">
        <v>1.75</v>
      </c>
      <c r="R418" s="13"/>
      <c r="S418" s="21">
        <f t="shared" si="45"/>
        <v>32.875</v>
      </c>
      <c r="T418" s="7" t="str">
        <f t="shared" si="47"/>
        <v>Over 0.5</v>
      </c>
      <c r="U418" s="14"/>
      <c r="V418" s="14" t="str">
        <f t="shared" si="46"/>
        <v>Under 1.5</v>
      </c>
      <c r="W418" s="14" t="str">
        <f t="shared" si="48"/>
        <v>WON</v>
      </c>
      <c r="X418" s="14"/>
      <c r="Y418" s="7" t="str">
        <f t="shared" si="49"/>
        <v>…</v>
      </c>
      <c r="Z418" s="7"/>
      <c r="AA418" s="35" t="str">
        <f t="shared" si="50"/>
        <v>…</v>
      </c>
      <c r="AB418" s="35" t="str">
        <f t="shared" si="51"/>
        <v>.</v>
      </c>
    </row>
    <row r="419" spans="2:28">
      <c r="C419" t="s">
        <v>517</v>
      </c>
      <c r="D419" s="34">
        <v>0.48958333333333331</v>
      </c>
      <c r="E419" s="17" t="s">
        <v>652</v>
      </c>
      <c r="F419" s="7" t="s">
        <v>4</v>
      </c>
      <c r="G419" s="10" t="s">
        <v>1408</v>
      </c>
      <c r="H419" s="7">
        <v>25</v>
      </c>
      <c r="I419" s="7">
        <v>47</v>
      </c>
      <c r="J419" s="7">
        <v>28</v>
      </c>
      <c r="K419" s="7" t="s">
        <v>16</v>
      </c>
      <c r="L419" s="7">
        <v>1</v>
      </c>
      <c r="M419" s="7">
        <v>3</v>
      </c>
      <c r="N419" s="6" t="s">
        <v>297</v>
      </c>
      <c r="O419" s="6" t="s">
        <v>389</v>
      </c>
      <c r="P419" s="11">
        <v>8</v>
      </c>
      <c r="Q419" s="12">
        <v>1.6</v>
      </c>
      <c r="R419" s="13"/>
      <c r="S419" s="21">
        <f t="shared" si="45"/>
        <v>52</v>
      </c>
      <c r="T419" s="7" t="str">
        <f t="shared" si="47"/>
        <v>Over 0.5</v>
      </c>
      <c r="U419" s="14"/>
      <c r="V419" s="14" t="str">
        <f t="shared" si="46"/>
        <v>Over 0.5</v>
      </c>
      <c r="W419" s="14" t="str">
        <f t="shared" si="48"/>
        <v>WON</v>
      </c>
      <c r="X419" s="14"/>
      <c r="Y419" s="7" t="str">
        <f t="shared" si="49"/>
        <v>…</v>
      </c>
      <c r="Z419" s="7"/>
      <c r="AA419" s="35" t="str">
        <f t="shared" si="50"/>
        <v>…</v>
      </c>
      <c r="AB419" s="35" t="str">
        <f t="shared" si="51"/>
        <v>.</v>
      </c>
    </row>
    <row r="420" spans="2:28">
      <c r="C420" t="s">
        <v>1463</v>
      </c>
      <c r="D420" s="34">
        <v>0.5</v>
      </c>
      <c r="E420" s="17" t="s">
        <v>1527</v>
      </c>
      <c r="F420" s="7" t="s">
        <v>4</v>
      </c>
      <c r="G420" s="10" t="s">
        <v>1526</v>
      </c>
      <c r="H420" s="7">
        <v>49</v>
      </c>
      <c r="I420" s="7">
        <v>32</v>
      </c>
      <c r="J420" s="7">
        <v>19</v>
      </c>
      <c r="K420" s="7">
        <v>1</v>
      </c>
      <c r="L420" s="7" t="s">
        <v>16</v>
      </c>
      <c r="M420" s="7">
        <v>30</v>
      </c>
      <c r="N420" s="6" t="s">
        <v>47</v>
      </c>
      <c r="O420" s="6" t="s">
        <v>96</v>
      </c>
      <c r="P420" s="11">
        <v>33</v>
      </c>
      <c r="Q420" s="12">
        <v>1.59</v>
      </c>
      <c r="R420" s="13"/>
      <c r="S420" s="21">
        <f t="shared" si="45"/>
        <v>29.6875</v>
      </c>
      <c r="T420" s="7" t="str">
        <f t="shared" si="47"/>
        <v>Over 0.5</v>
      </c>
      <c r="U420" s="14"/>
      <c r="V420" s="14" t="str">
        <f t="shared" si="46"/>
        <v>Under 1.5</v>
      </c>
      <c r="W420" s="14" t="str">
        <f t="shared" si="48"/>
        <v>WON</v>
      </c>
      <c r="X420" s="14"/>
      <c r="Y420" s="7" t="str">
        <f t="shared" si="49"/>
        <v>…</v>
      </c>
      <c r="Z420" s="7"/>
      <c r="AA420" s="35" t="str">
        <f t="shared" si="50"/>
        <v>…</v>
      </c>
      <c r="AB420" s="35" t="str">
        <f t="shared" si="51"/>
        <v>.</v>
      </c>
    </row>
    <row r="421" spans="2:28">
      <c r="C421" t="s">
        <v>517</v>
      </c>
      <c r="D421" s="34">
        <v>0.5</v>
      </c>
      <c r="E421" s="17" t="s">
        <v>769</v>
      </c>
      <c r="F421" s="7" t="s">
        <v>4</v>
      </c>
      <c r="G421" s="10" t="s">
        <v>519</v>
      </c>
      <c r="H421" s="7">
        <v>45</v>
      </c>
      <c r="I421" s="7">
        <v>33</v>
      </c>
      <c r="J421" s="7">
        <v>22</v>
      </c>
      <c r="K421" s="7">
        <v>1</v>
      </c>
      <c r="L421" s="7">
        <v>1</v>
      </c>
      <c r="M421" s="7">
        <v>23</v>
      </c>
      <c r="N421" s="6" t="s">
        <v>69</v>
      </c>
      <c r="O421" s="6" t="s">
        <v>69</v>
      </c>
      <c r="P421" s="11">
        <v>50</v>
      </c>
      <c r="Q421" s="12">
        <v>1.42</v>
      </c>
      <c r="R421" s="13"/>
      <c r="S421" s="21">
        <f t="shared" si="45"/>
        <v>35.9375</v>
      </c>
      <c r="T421" s="7" t="str">
        <f t="shared" si="47"/>
        <v>Over 0.5</v>
      </c>
      <c r="U421" s="14"/>
      <c r="V421" s="14" t="str">
        <f t="shared" si="46"/>
        <v>Over 0.5</v>
      </c>
      <c r="W421" s="14" t="str">
        <f t="shared" si="48"/>
        <v>WON</v>
      </c>
      <c r="X421" s="14"/>
      <c r="Y421" s="7" t="str">
        <f t="shared" si="49"/>
        <v>…</v>
      </c>
      <c r="Z421" s="7"/>
      <c r="AA421" s="35" t="str">
        <f t="shared" si="50"/>
        <v>…</v>
      </c>
      <c r="AB421" s="35" t="str">
        <f t="shared" si="51"/>
        <v>.</v>
      </c>
    </row>
    <row r="422" spans="2:28">
      <c r="C422" t="s">
        <v>1463</v>
      </c>
      <c r="D422" s="34">
        <v>0.54166666666666663</v>
      </c>
      <c r="E422" s="17" t="s">
        <v>1477</v>
      </c>
      <c r="F422" s="7" t="s">
        <v>4</v>
      </c>
      <c r="G422" s="10" t="s">
        <v>1513</v>
      </c>
      <c r="H422" s="7">
        <v>42</v>
      </c>
      <c r="I422" s="7">
        <v>46</v>
      </c>
      <c r="J422" s="7">
        <v>12</v>
      </c>
      <c r="K422" s="7" t="s">
        <v>16</v>
      </c>
      <c r="L422" s="7">
        <v>1</v>
      </c>
      <c r="M422" s="7">
        <v>30</v>
      </c>
      <c r="N422" s="6" t="s">
        <v>278</v>
      </c>
      <c r="O422" s="6" t="s">
        <v>714</v>
      </c>
      <c r="P422" s="11">
        <v>42</v>
      </c>
      <c r="Q422" s="12">
        <v>1.4</v>
      </c>
      <c r="R422" s="13"/>
      <c r="S422" s="21">
        <f t="shared" si="45"/>
        <v>40</v>
      </c>
      <c r="T422" s="7" t="str">
        <f t="shared" si="47"/>
        <v>Over 0.5</v>
      </c>
      <c r="U422" s="14"/>
      <c r="V422" s="14" t="str">
        <f t="shared" si="46"/>
        <v>Over 0.5</v>
      </c>
      <c r="W422" s="14" t="str">
        <f t="shared" si="48"/>
        <v>WON</v>
      </c>
      <c r="X422" s="14"/>
      <c r="Y422" s="7" t="str">
        <f t="shared" si="49"/>
        <v>…</v>
      </c>
      <c r="Z422" s="7"/>
      <c r="AA422" s="35" t="str">
        <f t="shared" si="50"/>
        <v>…</v>
      </c>
      <c r="AB422" s="35" t="str">
        <f t="shared" si="51"/>
        <v>.</v>
      </c>
    </row>
    <row r="423" spans="2:28">
      <c r="B423" t="s">
        <v>11</v>
      </c>
      <c r="C423" t="s">
        <v>471</v>
      </c>
      <c r="D423" s="34">
        <v>0.54166666666666663</v>
      </c>
      <c r="E423" s="17" t="s">
        <v>823</v>
      </c>
      <c r="F423" s="7" t="s">
        <v>4</v>
      </c>
      <c r="G423" s="10" t="s">
        <v>473</v>
      </c>
      <c r="H423" s="7">
        <v>23</v>
      </c>
      <c r="I423" s="7">
        <v>47</v>
      </c>
      <c r="J423" s="7">
        <v>30</v>
      </c>
      <c r="K423" s="7" t="s">
        <v>16</v>
      </c>
      <c r="L423" s="7" t="s">
        <v>16</v>
      </c>
      <c r="M423" s="7">
        <v>7</v>
      </c>
      <c r="N423" s="6" t="s">
        <v>47</v>
      </c>
      <c r="O423" s="6" t="s">
        <v>17</v>
      </c>
      <c r="P423" s="11">
        <v>63</v>
      </c>
      <c r="Q423" s="12">
        <v>1.56</v>
      </c>
      <c r="R423" s="13"/>
      <c r="S423" s="21">
        <f t="shared" si="45"/>
        <v>65.599999999999994</v>
      </c>
      <c r="T423" s="7" t="str">
        <f t="shared" si="47"/>
        <v>Under 1.5</v>
      </c>
      <c r="U423" s="14"/>
      <c r="V423" s="14" t="str">
        <f t="shared" si="46"/>
        <v>Under 1.5</v>
      </c>
      <c r="W423" s="14" t="str">
        <f t="shared" si="48"/>
        <v>WON</v>
      </c>
      <c r="X423" s="14"/>
      <c r="Y423" s="7" t="str">
        <f t="shared" si="49"/>
        <v>…</v>
      </c>
      <c r="Z423" s="7"/>
      <c r="AA423" s="35" t="str">
        <f t="shared" si="50"/>
        <v>…</v>
      </c>
      <c r="AB423" s="35" t="str">
        <f t="shared" si="51"/>
        <v>.</v>
      </c>
    </row>
    <row r="424" spans="2:28">
      <c r="C424" t="s">
        <v>1473</v>
      </c>
      <c r="D424" s="34">
        <v>0.54166666666666663</v>
      </c>
      <c r="E424" s="17" t="s">
        <v>1665</v>
      </c>
      <c r="F424" s="7" t="s">
        <v>4</v>
      </c>
      <c r="G424" s="10" t="s">
        <v>1677</v>
      </c>
      <c r="H424" s="7">
        <v>42</v>
      </c>
      <c r="I424" s="7">
        <v>48</v>
      </c>
      <c r="J424" s="7">
        <v>10</v>
      </c>
      <c r="K424" s="7" t="s">
        <v>16</v>
      </c>
      <c r="L424" s="7">
        <v>1</v>
      </c>
      <c r="M424" s="7">
        <v>32</v>
      </c>
      <c r="N424" s="6" t="s">
        <v>69</v>
      </c>
      <c r="O424" s="6" t="s">
        <v>33</v>
      </c>
      <c r="P424" s="11">
        <v>40</v>
      </c>
      <c r="Q424" s="12">
        <v>1.4</v>
      </c>
      <c r="R424" s="13"/>
      <c r="S424" s="21">
        <f t="shared" ref="S424:S487" si="52">40+(IF(I424&lt;50,0,I424/3.2)+(IF(H424&gt;I424,-H424/3.2,0)+(IF(J424&gt;I424,-J424/3.2,0)+(IF(L424="X",5,IF(L424="2",2,0)))+(IF(M424&gt;15,0,15-M424))+(IF(P424&lt;50,0,P424/5)))))</f>
        <v>40</v>
      </c>
      <c r="T424" s="7" t="str">
        <f t="shared" si="47"/>
        <v>Over 0.5</v>
      </c>
      <c r="U424" s="14"/>
      <c r="V424" s="14" t="str">
        <f t="shared" si="46"/>
        <v>Over 0.5</v>
      </c>
      <c r="W424" s="14" t="str">
        <f t="shared" si="48"/>
        <v>WON</v>
      </c>
      <c r="X424" s="14"/>
      <c r="Y424" s="7" t="str">
        <f t="shared" si="49"/>
        <v>…</v>
      </c>
      <c r="Z424" s="7"/>
      <c r="AA424" s="35" t="str">
        <f t="shared" si="50"/>
        <v>…</v>
      </c>
      <c r="AB424" s="35" t="str">
        <f t="shared" si="51"/>
        <v>.</v>
      </c>
    </row>
    <row r="425" spans="2:28">
      <c r="B425" t="s">
        <v>11</v>
      </c>
      <c r="C425" t="s">
        <v>471</v>
      </c>
      <c r="D425" s="34">
        <v>0.58333333333333337</v>
      </c>
      <c r="E425" s="17" t="s">
        <v>819</v>
      </c>
      <c r="F425" s="7" t="s">
        <v>4</v>
      </c>
      <c r="G425" s="10" t="s">
        <v>818</v>
      </c>
      <c r="H425" s="7">
        <v>31</v>
      </c>
      <c r="I425" s="7">
        <v>56</v>
      </c>
      <c r="J425" s="7">
        <v>12</v>
      </c>
      <c r="K425" s="7" t="s">
        <v>16</v>
      </c>
      <c r="L425" s="7">
        <v>1</v>
      </c>
      <c r="M425" s="7">
        <v>19</v>
      </c>
      <c r="N425" s="6" t="s">
        <v>24</v>
      </c>
      <c r="O425" s="6" t="s">
        <v>120</v>
      </c>
      <c r="P425" s="11">
        <v>56</v>
      </c>
      <c r="Q425" s="12">
        <v>1.6</v>
      </c>
      <c r="R425" s="13"/>
      <c r="S425" s="21">
        <f t="shared" si="52"/>
        <v>68.7</v>
      </c>
      <c r="T425" s="7" t="str">
        <f t="shared" si="47"/>
        <v>Under 1.5</v>
      </c>
      <c r="U425" s="14"/>
      <c r="V425" s="14" t="str">
        <f t="shared" si="46"/>
        <v>Under 1.5</v>
      </c>
      <c r="W425" s="14" t="str">
        <f t="shared" si="48"/>
        <v>WON</v>
      </c>
      <c r="X425" s="14"/>
      <c r="Y425" s="7" t="str">
        <f t="shared" si="49"/>
        <v>…</v>
      </c>
      <c r="Z425" s="7"/>
      <c r="AA425" s="35" t="str">
        <f t="shared" si="50"/>
        <v>U25g</v>
      </c>
      <c r="AB425" s="35" t="str">
        <f t="shared" si="51"/>
        <v>WON</v>
      </c>
    </row>
    <row r="426" spans="2:28">
      <c r="B426" t="s">
        <v>11</v>
      </c>
      <c r="C426" t="s">
        <v>363</v>
      </c>
      <c r="D426" s="34">
        <v>0.61458333333333337</v>
      </c>
      <c r="E426" s="17" t="s">
        <v>904</v>
      </c>
      <c r="F426" s="7" t="s">
        <v>4</v>
      </c>
      <c r="G426" s="10" t="s">
        <v>376</v>
      </c>
      <c r="H426" s="7">
        <v>23</v>
      </c>
      <c r="I426" s="7">
        <v>59</v>
      </c>
      <c r="J426" s="7">
        <v>19</v>
      </c>
      <c r="K426" s="7" t="s">
        <v>16</v>
      </c>
      <c r="L426" s="7">
        <v>2</v>
      </c>
      <c r="M426" s="7">
        <v>4</v>
      </c>
      <c r="N426" s="6" t="s">
        <v>24</v>
      </c>
      <c r="O426" s="6" t="s">
        <v>120</v>
      </c>
      <c r="P426" s="11">
        <v>77</v>
      </c>
      <c r="Q426" s="12">
        <v>1.4</v>
      </c>
      <c r="R426" s="13"/>
      <c r="S426" s="21">
        <f t="shared" si="52"/>
        <v>84.837500000000006</v>
      </c>
      <c r="T426" s="7" t="str">
        <f t="shared" si="47"/>
        <v>Under 1.5</v>
      </c>
      <c r="U426" s="14"/>
      <c r="V426" s="14" t="str">
        <f t="shared" si="46"/>
        <v>Under 1.5</v>
      </c>
      <c r="W426" s="14" t="str">
        <f t="shared" si="48"/>
        <v>WON</v>
      </c>
      <c r="X426" s="14"/>
      <c r="Y426" s="7" t="str">
        <f t="shared" si="49"/>
        <v>Prime</v>
      </c>
      <c r="Z426" s="7"/>
      <c r="AA426" s="35" t="str">
        <f t="shared" si="50"/>
        <v>U25g</v>
      </c>
      <c r="AB426" s="35" t="str">
        <f t="shared" si="51"/>
        <v>WON</v>
      </c>
    </row>
    <row r="427" spans="2:28">
      <c r="C427" t="s">
        <v>243</v>
      </c>
      <c r="D427" s="34">
        <v>0.70833333333333337</v>
      </c>
      <c r="E427" s="17" t="s">
        <v>1364</v>
      </c>
      <c r="F427" s="7" t="s">
        <v>4</v>
      </c>
      <c r="G427" s="10" t="s">
        <v>1069</v>
      </c>
      <c r="H427" s="7">
        <v>37</v>
      </c>
      <c r="I427" s="7">
        <v>50</v>
      </c>
      <c r="J427" s="7">
        <v>13</v>
      </c>
      <c r="K427" s="7" t="s">
        <v>16</v>
      </c>
      <c r="L427" s="7">
        <v>1</v>
      </c>
      <c r="M427" s="7">
        <v>24</v>
      </c>
      <c r="N427" s="6" t="s">
        <v>75</v>
      </c>
      <c r="O427" s="6" t="s">
        <v>17</v>
      </c>
      <c r="P427" s="11">
        <v>31</v>
      </c>
      <c r="Q427" s="12">
        <v>1.58</v>
      </c>
      <c r="R427" s="13"/>
      <c r="S427" s="21">
        <f t="shared" si="52"/>
        <v>55.625</v>
      </c>
      <c r="T427" s="7" t="str">
        <f t="shared" si="47"/>
        <v>Over 0.5</v>
      </c>
      <c r="U427" s="14"/>
      <c r="V427" s="14" t="str">
        <f t="shared" ref="V427:V490" si="53">IF(N427="1-0","Under 1.5",IF(N427="0-0","Under 1.5",IF(N427="0-1","Under 1.5","Over 0.5")))</f>
        <v>Over 0.5</v>
      </c>
      <c r="W427" s="14" t="str">
        <f t="shared" si="48"/>
        <v>WON</v>
      </c>
      <c r="X427" s="14"/>
      <c r="Y427" s="7" t="str">
        <f t="shared" si="49"/>
        <v>…</v>
      </c>
      <c r="Z427" s="7"/>
      <c r="AA427" s="35" t="str">
        <f t="shared" si="50"/>
        <v>…</v>
      </c>
      <c r="AB427" s="35" t="str">
        <f t="shared" si="51"/>
        <v>.</v>
      </c>
    </row>
    <row r="428" spans="2:28">
      <c r="B428" t="s">
        <v>11</v>
      </c>
      <c r="C428" t="s">
        <v>964</v>
      </c>
      <c r="D428" s="34">
        <v>0.83333333333333337</v>
      </c>
      <c r="E428" s="17" t="s">
        <v>1669</v>
      </c>
      <c r="F428" s="7" t="s">
        <v>4</v>
      </c>
      <c r="G428" s="10" t="s">
        <v>1577</v>
      </c>
      <c r="H428" s="7">
        <v>24</v>
      </c>
      <c r="I428" s="7">
        <v>53</v>
      </c>
      <c r="J428" s="7">
        <v>23</v>
      </c>
      <c r="K428" s="7" t="s">
        <v>16</v>
      </c>
      <c r="L428" s="7" t="s">
        <v>16</v>
      </c>
      <c r="M428" s="7">
        <v>1</v>
      </c>
      <c r="N428" s="6" t="s">
        <v>120</v>
      </c>
      <c r="O428" s="6" t="s">
        <v>305</v>
      </c>
      <c r="P428" s="11">
        <v>50</v>
      </c>
      <c r="Q428" s="12">
        <v>1.4</v>
      </c>
      <c r="R428" s="13"/>
      <c r="S428" s="21">
        <f t="shared" si="52"/>
        <v>85.5625</v>
      </c>
      <c r="T428" s="7" t="str">
        <f t="shared" si="47"/>
        <v>Under 1.5</v>
      </c>
      <c r="U428" s="14"/>
      <c r="V428" s="14" t="str">
        <f t="shared" si="53"/>
        <v>Under 1.5</v>
      </c>
      <c r="W428" s="14" t="str">
        <f t="shared" si="48"/>
        <v>WON</v>
      </c>
      <c r="X428" s="14"/>
      <c r="Y428" s="7" t="str">
        <f t="shared" si="49"/>
        <v>Prime</v>
      </c>
      <c r="Z428" s="7"/>
      <c r="AA428" s="35" t="str">
        <f t="shared" si="50"/>
        <v>…</v>
      </c>
      <c r="AB428" s="35" t="str">
        <f t="shared" si="51"/>
        <v>.</v>
      </c>
    </row>
    <row r="429" spans="2:28">
      <c r="C429" t="s">
        <v>455</v>
      </c>
      <c r="D429" s="34">
        <v>0.91666666666666663</v>
      </c>
      <c r="E429" s="17" t="s">
        <v>1709</v>
      </c>
      <c r="F429" s="7" t="s">
        <v>4</v>
      </c>
      <c r="G429" s="10" t="s">
        <v>1039</v>
      </c>
      <c r="H429" s="7">
        <v>33</v>
      </c>
      <c r="I429" s="7">
        <v>36</v>
      </c>
      <c r="J429" s="7">
        <v>31</v>
      </c>
      <c r="K429" s="7" t="s">
        <v>16</v>
      </c>
      <c r="L429" s="7">
        <v>1</v>
      </c>
      <c r="M429" s="7">
        <v>2</v>
      </c>
      <c r="N429" s="6" t="s">
        <v>47</v>
      </c>
      <c r="O429" s="6" t="s">
        <v>301</v>
      </c>
      <c r="P429" s="11">
        <v>49</v>
      </c>
      <c r="Q429" s="12">
        <v>1.6</v>
      </c>
      <c r="R429" s="13"/>
      <c r="S429" s="21">
        <f t="shared" si="52"/>
        <v>53</v>
      </c>
      <c r="T429" s="7" t="str">
        <f t="shared" si="47"/>
        <v>Over 0.5</v>
      </c>
      <c r="U429" s="14"/>
      <c r="V429" s="14" t="str">
        <f t="shared" si="53"/>
        <v>Under 1.5</v>
      </c>
      <c r="W429" s="14" t="str">
        <f t="shared" si="48"/>
        <v>WON</v>
      </c>
      <c r="X429" s="14"/>
      <c r="Y429" s="7" t="str">
        <f t="shared" si="49"/>
        <v>…</v>
      </c>
      <c r="Z429" s="7"/>
      <c r="AA429" s="35" t="str">
        <f t="shared" si="50"/>
        <v>…</v>
      </c>
      <c r="AB429" s="35" t="str">
        <f t="shared" si="51"/>
        <v>.</v>
      </c>
    </row>
    <row r="430" spans="2:28">
      <c r="B430" t="s">
        <v>11</v>
      </c>
      <c r="C430" t="s">
        <v>880</v>
      </c>
      <c r="D430" s="34">
        <v>0.9375</v>
      </c>
      <c r="E430" s="17" t="s">
        <v>1710</v>
      </c>
      <c r="F430" s="7" t="s">
        <v>4</v>
      </c>
      <c r="G430" s="10" t="s">
        <v>1711</v>
      </c>
      <c r="H430" s="7">
        <v>23</v>
      </c>
      <c r="I430" s="7">
        <v>53</v>
      </c>
      <c r="J430" s="7">
        <v>23</v>
      </c>
      <c r="K430" s="7" t="s">
        <v>16</v>
      </c>
      <c r="L430" s="7" t="s">
        <v>16</v>
      </c>
      <c r="M430" s="7">
        <v>0</v>
      </c>
      <c r="N430" s="6" t="s">
        <v>47</v>
      </c>
      <c r="O430" s="6" t="s">
        <v>69</v>
      </c>
      <c r="P430" s="11">
        <v>44</v>
      </c>
      <c r="Q430" s="12">
        <v>1.5</v>
      </c>
      <c r="R430" s="13"/>
      <c r="S430" s="21">
        <f t="shared" si="52"/>
        <v>76.5625</v>
      </c>
      <c r="T430" s="7" t="str">
        <f t="shared" si="47"/>
        <v>Under 1.5</v>
      </c>
      <c r="U430" s="14"/>
      <c r="V430" s="14" t="str">
        <f t="shared" si="53"/>
        <v>Under 1.5</v>
      </c>
      <c r="W430" s="14" t="str">
        <f t="shared" si="48"/>
        <v>WON</v>
      </c>
      <c r="X430" s="14"/>
      <c r="Y430" s="7" t="str">
        <f t="shared" si="49"/>
        <v>Prime</v>
      </c>
      <c r="Z430" s="7"/>
      <c r="AA430" s="35" t="str">
        <f t="shared" si="50"/>
        <v>…</v>
      </c>
      <c r="AB430" s="35" t="str">
        <f t="shared" si="51"/>
        <v>.</v>
      </c>
    </row>
    <row r="431" spans="2:28">
      <c r="D431" s="34"/>
      <c r="E431" s="17"/>
      <c r="F431" s="7"/>
      <c r="G431" s="10"/>
      <c r="H431" s="7"/>
      <c r="I431" s="7"/>
      <c r="J431" s="7"/>
      <c r="K431" s="7"/>
      <c r="L431" s="7"/>
      <c r="M431" s="7"/>
      <c r="N431" s="6"/>
      <c r="O431" s="6"/>
      <c r="P431" s="11"/>
      <c r="Q431" s="12"/>
      <c r="R431" s="13"/>
      <c r="S431" s="21">
        <f t="shared" si="52"/>
        <v>55</v>
      </c>
      <c r="T431" s="7" t="str">
        <f t="shared" si="47"/>
        <v>Over 0.5</v>
      </c>
      <c r="U431" s="14"/>
      <c r="V431" s="14" t="str">
        <f t="shared" si="53"/>
        <v>Over 0.5</v>
      </c>
      <c r="W431" s="14" t="str">
        <f t="shared" si="48"/>
        <v>WON</v>
      </c>
      <c r="X431" s="14"/>
      <c r="Y431" s="7" t="str">
        <f t="shared" si="49"/>
        <v>…</v>
      </c>
      <c r="Z431" s="7"/>
      <c r="AA431" s="35" t="str">
        <f t="shared" si="50"/>
        <v>…</v>
      </c>
      <c r="AB431" s="35" t="str">
        <f t="shared" si="51"/>
        <v>.</v>
      </c>
    </row>
    <row r="432" spans="2:28">
      <c r="B432" s="16" t="s">
        <v>1717</v>
      </c>
      <c r="D432" s="34"/>
      <c r="E432" s="17"/>
      <c r="F432" s="7"/>
      <c r="G432" s="10"/>
      <c r="H432" s="7"/>
      <c r="I432" s="7"/>
      <c r="J432" s="7"/>
      <c r="K432" s="7"/>
      <c r="L432" s="7"/>
      <c r="M432" s="7"/>
      <c r="N432" s="6"/>
      <c r="O432" s="6"/>
      <c r="P432" s="11"/>
      <c r="Q432" s="12"/>
      <c r="R432" s="13"/>
      <c r="S432" s="21">
        <f t="shared" si="52"/>
        <v>55</v>
      </c>
      <c r="T432" s="7" t="str">
        <f t="shared" si="47"/>
        <v>Over 0.5</v>
      </c>
      <c r="U432" s="14"/>
      <c r="V432" s="14" t="str">
        <f t="shared" si="53"/>
        <v>Over 0.5</v>
      </c>
      <c r="W432" s="14" t="str">
        <f t="shared" si="48"/>
        <v>WON</v>
      </c>
      <c r="X432" s="14"/>
      <c r="Y432" s="7" t="str">
        <f t="shared" si="49"/>
        <v>…</v>
      </c>
      <c r="Z432" s="7"/>
      <c r="AA432" s="35" t="str">
        <f t="shared" si="50"/>
        <v>…</v>
      </c>
      <c r="AB432" s="35" t="str">
        <f t="shared" si="51"/>
        <v>.</v>
      </c>
    </row>
    <row r="433" spans="2:28">
      <c r="C433" t="s">
        <v>1479</v>
      </c>
      <c r="D433" s="34">
        <v>0.4375</v>
      </c>
      <c r="E433" s="17" t="s">
        <v>1552</v>
      </c>
      <c r="F433" s="7" t="s">
        <v>4</v>
      </c>
      <c r="G433" s="10" t="s">
        <v>1481</v>
      </c>
      <c r="H433" s="7">
        <v>28</v>
      </c>
      <c r="I433" s="7">
        <v>26</v>
      </c>
      <c r="J433" s="7">
        <v>47</v>
      </c>
      <c r="K433" s="7">
        <v>2</v>
      </c>
      <c r="L433" s="7">
        <v>2</v>
      </c>
      <c r="M433" s="7">
        <v>19</v>
      </c>
      <c r="N433" s="6" t="s">
        <v>47</v>
      </c>
      <c r="O433" s="6" t="s">
        <v>69</v>
      </c>
      <c r="P433" s="11">
        <v>27</v>
      </c>
      <c r="Q433" s="12">
        <v>1.5</v>
      </c>
      <c r="R433" s="13"/>
      <c r="S433" s="21">
        <f t="shared" si="52"/>
        <v>16.5625</v>
      </c>
      <c r="T433" s="7" t="str">
        <f t="shared" si="47"/>
        <v>Over 0.5</v>
      </c>
      <c r="U433" s="14"/>
      <c r="V433" s="14" t="str">
        <f t="shared" si="53"/>
        <v>Under 1.5</v>
      </c>
      <c r="W433" s="14" t="str">
        <f t="shared" si="48"/>
        <v>WON</v>
      </c>
      <c r="X433" s="14"/>
      <c r="Y433" s="7" t="str">
        <f t="shared" si="49"/>
        <v>…</v>
      </c>
      <c r="Z433" s="7"/>
      <c r="AA433" s="35" t="str">
        <f t="shared" si="50"/>
        <v>…</v>
      </c>
      <c r="AB433" s="35" t="str">
        <f t="shared" si="51"/>
        <v>.</v>
      </c>
    </row>
    <row r="434" spans="2:28">
      <c r="C434" t="s">
        <v>517</v>
      </c>
      <c r="D434" s="34">
        <v>0.5</v>
      </c>
      <c r="E434" s="17" t="s">
        <v>1656</v>
      </c>
      <c r="F434" s="7" t="s">
        <v>4</v>
      </c>
      <c r="G434" s="10" t="s">
        <v>1340</v>
      </c>
      <c r="H434" s="7">
        <v>24</v>
      </c>
      <c r="I434" s="7">
        <v>28</v>
      </c>
      <c r="J434" s="7">
        <v>49</v>
      </c>
      <c r="K434" s="7">
        <v>2</v>
      </c>
      <c r="L434" s="7">
        <v>2</v>
      </c>
      <c r="M434" s="7">
        <v>25</v>
      </c>
      <c r="N434" s="6" t="s">
        <v>61</v>
      </c>
      <c r="O434" s="6" t="s">
        <v>96</v>
      </c>
      <c r="P434" s="11">
        <v>30</v>
      </c>
      <c r="Q434" s="12">
        <v>1.59</v>
      </c>
      <c r="R434" s="13"/>
      <c r="S434" s="21">
        <f t="shared" si="52"/>
        <v>24.6875</v>
      </c>
      <c r="T434" s="7" t="str">
        <f t="shared" si="47"/>
        <v>Over 0.5</v>
      </c>
      <c r="U434" s="14"/>
      <c r="V434" s="14" t="str">
        <f t="shared" si="53"/>
        <v>Over 0.5</v>
      </c>
      <c r="W434" s="14" t="str">
        <f t="shared" si="48"/>
        <v>WON</v>
      </c>
      <c r="X434" s="14"/>
      <c r="Y434" s="7" t="str">
        <f t="shared" si="49"/>
        <v>…</v>
      </c>
      <c r="Z434" s="7"/>
      <c r="AA434" s="35" t="str">
        <f t="shared" si="50"/>
        <v>…</v>
      </c>
      <c r="AB434" s="35" t="str">
        <f t="shared" si="51"/>
        <v>.</v>
      </c>
    </row>
    <row r="435" spans="2:28">
      <c r="C435" t="s">
        <v>1473</v>
      </c>
      <c r="D435" s="34">
        <v>0.54166666666666663</v>
      </c>
      <c r="E435" s="17" t="s">
        <v>1602</v>
      </c>
      <c r="F435" s="7" t="s">
        <v>4</v>
      </c>
      <c r="G435" s="10" t="s">
        <v>1559</v>
      </c>
      <c r="H435" s="7">
        <v>36</v>
      </c>
      <c r="I435" s="7">
        <v>22</v>
      </c>
      <c r="J435" s="7">
        <v>43</v>
      </c>
      <c r="K435" s="7">
        <v>2</v>
      </c>
      <c r="L435" s="7">
        <v>2</v>
      </c>
      <c r="M435" s="7">
        <v>7</v>
      </c>
      <c r="N435" s="6" t="s">
        <v>120</v>
      </c>
      <c r="O435" s="6" t="s">
        <v>33</v>
      </c>
      <c r="P435" s="11">
        <v>12</v>
      </c>
      <c r="Q435" s="12">
        <v>1.6</v>
      </c>
      <c r="R435" s="13"/>
      <c r="S435" s="21">
        <f t="shared" si="52"/>
        <v>23.3125</v>
      </c>
      <c r="T435" s="7" t="str">
        <f t="shared" si="47"/>
        <v>Over 0.5</v>
      </c>
      <c r="U435" s="14"/>
      <c r="V435" s="14" t="str">
        <f t="shared" si="53"/>
        <v>Under 1.5</v>
      </c>
      <c r="W435" s="14" t="str">
        <f t="shared" si="48"/>
        <v>WON</v>
      </c>
      <c r="X435" s="14"/>
      <c r="Y435" s="7" t="str">
        <f t="shared" si="49"/>
        <v>…</v>
      </c>
      <c r="Z435" s="7"/>
      <c r="AA435" s="35" t="str">
        <f t="shared" si="50"/>
        <v>…</v>
      </c>
      <c r="AB435" s="35" t="str">
        <f t="shared" si="51"/>
        <v>.</v>
      </c>
    </row>
    <row r="436" spans="2:28">
      <c r="C436" t="s">
        <v>66</v>
      </c>
      <c r="D436" s="34">
        <v>0.58333333333333337</v>
      </c>
      <c r="E436" s="17" t="s">
        <v>222</v>
      </c>
      <c r="F436" s="7" t="s">
        <v>4</v>
      </c>
      <c r="G436" s="10" t="s">
        <v>1453</v>
      </c>
      <c r="H436" s="7">
        <v>20</v>
      </c>
      <c r="I436" s="7">
        <v>43</v>
      </c>
      <c r="J436" s="7">
        <v>37</v>
      </c>
      <c r="K436" s="7" t="s">
        <v>16</v>
      </c>
      <c r="L436" s="7">
        <v>1</v>
      </c>
      <c r="M436" s="7">
        <v>17</v>
      </c>
      <c r="N436" s="6" t="s">
        <v>24</v>
      </c>
      <c r="O436" s="6" t="s">
        <v>47</v>
      </c>
      <c r="P436" s="11">
        <v>49</v>
      </c>
      <c r="Q436" s="12">
        <v>1.8</v>
      </c>
      <c r="R436" s="13"/>
      <c r="S436" s="21">
        <f t="shared" si="52"/>
        <v>40</v>
      </c>
      <c r="T436" s="7" t="str">
        <f t="shared" si="47"/>
        <v>Over 0.5</v>
      </c>
      <c r="U436" s="14"/>
      <c r="V436" s="14" t="str">
        <f t="shared" si="53"/>
        <v>Under 1.5</v>
      </c>
      <c r="W436" s="14" t="str">
        <f t="shared" si="48"/>
        <v>LOST</v>
      </c>
      <c r="X436" s="14"/>
      <c r="Y436" s="7" t="str">
        <f t="shared" si="49"/>
        <v>…</v>
      </c>
      <c r="Z436" s="7"/>
      <c r="AA436" s="35" t="str">
        <f t="shared" si="50"/>
        <v>…</v>
      </c>
      <c r="AB436" s="35" t="str">
        <f t="shared" si="51"/>
        <v>.</v>
      </c>
    </row>
    <row r="437" spans="2:28">
      <c r="C437" t="s">
        <v>1495</v>
      </c>
      <c r="D437" s="34">
        <v>0.58333333333333337</v>
      </c>
      <c r="E437" s="17" t="s">
        <v>1562</v>
      </c>
      <c r="F437" s="7" t="s">
        <v>4</v>
      </c>
      <c r="G437" s="10" t="s">
        <v>495</v>
      </c>
      <c r="H437" s="7">
        <v>31</v>
      </c>
      <c r="I437" s="7">
        <v>46</v>
      </c>
      <c r="J437" s="7">
        <v>23</v>
      </c>
      <c r="K437" s="7" t="s">
        <v>16</v>
      </c>
      <c r="L437" s="7">
        <v>2</v>
      </c>
      <c r="M437" s="7">
        <v>8</v>
      </c>
      <c r="N437" s="6" t="s">
        <v>47</v>
      </c>
      <c r="O437" s="6" t="s">
        <v>69</v>
      </c>
      <c r="P437" s="11">
        <v>42</v>
      </c>
      <c r="Q437" s="12">
        <v>1.6</v>
      </c>
      <c r="R437" s="13"/>
      <c r="S437" s="21">
        <f t="shared" si="52"/>
        <v>47</v>
      </c>
      <c r="T437" s="7" t="str">
        <f t="shared" si="47"/>
        <v>Over 0.5</v>
      </c>
      <c r="U437" s="14"/>
      <c r="V437" s="14" t="str">
        <f t="shared" si="53"/>
        <v>Under 1.5</v>
      </c>
      <c r="W437" s="14" t="str">
        <f t="shared" si="48"/>
        <v>WON</v>
      </c>
      <c r="X437" s="14"/>
      <c r="Y437" s="7" t="str">
        <f t="shared" si="49"/>
        <v>…</v>
      </c>
      <c r="Z437" s="7"/>
      <c r="AA437" s="35" t="str">
        <f t="shared" si="50"/>
        <v>…</v>
      </c>
      <c r="AB437" s="35" t="str">
        <f t="shared" si="51"/>
        <v>.</v>
      </c>
    </row>
    <row r="438" spans="2:28">
      <c r="B438" t="s">
        <v>11</v>
      </c>
      <c r="C438" t="s">
        <v>964</v>
      </c>
      <c r="D438" s="34">
        <v>0.625</v>
      </c>
      <c r="E438" s="17" t="s">
        <v>1690</v>
      </c>
      <c r="F438" s="7" t="s">
        <v>4</v>
      </c>
      <c r="G438" s="10" t="s">
        <v>1575</v>
      </c>
      <c r="H438" s="7">
        <v>30</v>
      </c>
      <c r="I438" s="7">
        <v>47</v>
      </c>
      <c r="J438" s="7">
        <v>23</v>
      </c>
      <c r="K438" s="7" t="s">
        <v>16</v>
      </c>
      <c r="L438" s="7" t="s">
        <v>16</v>
      </c>
      <c r="M438" s="7">
        <v>7</v>
      </c>
      <c r="N438" s="6" t="s">
        <v>120</v>
      </c>
      <c r="O438" s="6" t="s">
        <v>297</v>
      </c>
      <c r="P438" s="11">
        <v>57</v>
      </c>
      <c r="Q438" s="12">
        <v>1.5</v>
      </c>
      <c r="R438" s="13"/>
      <c r="S438" s="21">
        <f t="shared" si="52"/>
        <v>64.400000000000006</v>
      </c>
      <c r="T438" s="7" t="str">
        <f t="shared" si="47"/>
        <v>Under 1.5</v>
      </c>
      <c r="U438" s="14"/>
      <c r="V438" s="14" t="str">
        <f t="shared" si="53"/>
        <v>Under 1.5</v>
      </c>
      <c r="W438" s="14" t="str">
        <f t="shared" si="48"/>
        <v>WON</v>
      </c>
      <c r="X438" s="14"/>
      <c r="Y438" s="7" t="str">
        <f t="shared" si="49"/>
        <v>…</v>
      </c>
      <c r="Z438" s="7"/>
      <c r="AA438" s="35" t="str">
        <f t="shared" si="50"/>
        <v>…</v>
      </c>
      <c r="AB438" s="35" t="str">
        <f t="shared" si="51"/>
        <v>.</v>
      </c>
    </row>
    <row r="439" spans="2:28">
      <c r="C439" t="s">
        <v>1495</v>
      </c>
      <c r="D439" s="34">
        <v>0.625</v>
      </c>
      <c r="E439" s="17" t="s">
        <v>684</v>
      </c>
      <c r="F439" s="7" t="s">
        <v>4</v>
      </c>
      <c r="G439" s="10" t="s">
        <v>1713</v>
      </c>
      <c r="H439" s="7">
        <v>21</v>
      </c>
      <c r="I439" s="7">
        <v>33</v>
      </c>
      <c r="J439" s="7">
        <v>46</v>
      </c>
      <c r="K439" s="7">
        <v>2</v>
      </c>
      <c r="L439" s="7">
        <v>2</v>
      </c>
      <c r="M439" s="7">
        <v>25</v>
      </c>
      <c r="N439" s="6" t="s">
        <v>120</v>
      </c>
      <c r="O439" s="6" t="s">
        <v>298</v>
      </c>
      <c r="P439" s="11">
        <v>37</v>
      </c>
      <c r="Q439" s="12">
        <v>1.57</v>
      </c>
      <c r="R439" s="13"/>
      <c r="S439" s="21">
        <f t="shared" si="52"/>
        <v>25.625</v>
      </c>
      <c r="T439" s="7" t="str">
        <f t="shared" si="47"/>
        <v>Over 0.5</v>
      </c>
      <c r="U439" s="14"/>
      <c r="V439" s="14" t="str">
        <f t="shared" si="53"/>
        <v>Under 1.5</v>
      </c>
      <c r="W439" s="14" t="str">
        <f t="shared" si="48"/>
        <v>WON</v>
      </c>
      <c r="X439" s="14"/>
      <c r="Y439" s="7" t="str">
        <f t="shared" si="49"/>
        <v>…</v>
      </c>
      <c r="Z439" s="7"/>
      <c r="AA439" s="35" t="str">
        <f t="shared" si="50"/>
        <v>…</v>
      </c>
      <c r="AB439" s="35" t="str">
        <f t="shared" si="51"/>
        <v>.</v>
      </c>
    </row>
    <row r="440" spans="2:28">
      <c r="C440" t="s">
        <v>66</v>
      </c>
      <c r="D440" s="34">
        <v>0.6875</v>
      </c>
      <c r="E440" s="17" t="s">
        <v>670</v>
      </c>
      <c r="F440" s="7" t="s">
        <v>4</v>
      </c>
      <c r="G440" s="10" t="s">
        <v>1305</v>
      </c>
      <c r="H440" s="7">
        <v>38</v>
      </c>
      <c r="I440" s="7">
        <v>51</v>
      </c>
      <c r="J440" s="7">
        <v>11</v>
      </c>
      <c r="K440" s="7" t="s">
        <v>16</v>
      </c>
      <c r="L440" s="7">
        <v>1</v>
      </c>
      <c r="M440" s="7">
        <v>27</v>
      </c>
      <c r="N440" s="6" t="s">
        <v>24</v>
      </c>
      <c r="O440" s="6" t="s">
        <v>47</v>
      </c>
      <c r="P440" s="11">
        <v>38</v>
      </c>
      <c r="Q440" s="12">
        <v>1.57</v>
      </c>
      <c r="R440" s="13"/>
      <c r="S440" s="21">
        <f t="shared" si="52"/>
        <v>55.9375</v>
      </c>
      <c r="T440" s="7" t="str">
        <f t="shared" si="47"/>
        <v>Over 0.5</v>
      </c>
      <c r="U440" s="14"/>
      <c r="V440" s="14" t="str">
        <f t="shared" si="53"/>
        <v>Under 1.5</v>
      </c>
      <c r="W440" s="14" t="str">
        <f t="shared" si="48"/>
        <v>LOST</v>
      </c>
      <c r="X440" s="14"/>
      <c r="Y440" s="7" t="str">
        <f t="shared" si="49"/>
        <v>…</v>
      </c>
      <c r="Z440" s="7"/>
      <c r="AA440" s="35" t="str">
        <f t="shared" si="50"/>
        <v>…</v>
      </c>
      <c r="AB440" s="35" t="str">
        <f t="shared" si="51"/>
        <v>.</v>
      </c>
    </row>
    <row r="441" spans="2:28">
      <c r="C441" t="s">
        <v>66</v>
      </c>
      <c r="D441" s="34">
        <v>0.6875</v>
      </c>
      <c r="E441" s="17" t="s">
        <v>221</v>
      </c>
      <c r="F441" s="7" t="s">
        <v>4</v>
      </c>
      <c r="G441" s="10" t="s">
        <v>1636</v>
      </c>
      <c r="H441" s="7">
        <v>31</v>
      </c>
      <c r="I441" s="7">
        <v>45</v>
      </c>
      <c r="J441" s="7">
        <v>23</v>
      </c>
      <c r="K441" s="7" t="s">
        <v>16</v>
      </c>
      <c r="L441" s="7" t="s">
        <v>16</v>
      </c>
      <c r="M441" s="7">
        <v>8</v>
      </c>
      <c r="N441" s="6" t="s">
        <v>24</v>
      </c>
      <c r="O441" s="6" t="s">
        <v>24</v>
      </c>
      <c r="P441" s="11">
        <v>25</v>
      </c>
      <c r="Q441" s="12">
        <v>1.64</v>
      </c>
      <c r="R441" s="13"/>
      <c r="S441" s="21">
        <f t="shared" si="52"/>
        <v>52</v>
      </c>
      <c r="T441" s="7" t="str">
        <f t="shared" si="47"/>
        <v>Over 0.5</v>
      </c>
      <c r="U441" s="14"/>
      <c r="V441" s="14" t="str">
        <f t="shared" si="53"/>
        <v>Under 1.5</v>
      </c>
      <c r="W441" s="14" t="str">
        <f t="shared" si="48"/>
        <v>LOST</v>
      </c>
      <c r="X441" s="14"/>
      <c r="Y441" s="7" t="str">
        <f t="shared" si="49"/>
        <v>…</v>
      </c>
      <c r="Z441" s="7"/>
      <c r="AA441" s="35" t="str">
        <f t="shared" si="50"/>
        <v>…</v>
      </c>
      <c r="AB441" s="35" t="str">
        <f t="shared" si="51"/>
        <v>.</v>
      </c>
    </row>
    <row r="442" spans="2:28">
      <c r="C442" t="s">
        <v>243</v>
      </c>
      <c r="D442" s="34">
        <v>0.70833333333333337</v>
      </c>
      <c r="E442" s="17" t="s">
        <v>1365</v>
      </c>
      <c r="F442" s="7" t="s">
        <v>4</v>
      </c>
      <c r="G442" s="10" t="s">
        <v>1714</v>
      </c>
      <c r="H442" s="7">
        <v>39</v>
      </c>
      <c r="I442" s="7">
        <v>43</v>
      </c>
      <c r="J442" s="7">
        <v>17</v>
      </c>
      <c r="K442" s="7" t="s">
        <v>16</v>
      </c>
      <c r="L442" s="7">
        <v>1</v>
      </c>
      <c r="M442" s="7">
        <v>22</v>
      </c>
      <c r="N442" s="6" t="s">
        <v>69</v>
      </c>
      <c r="O442" s="6" t="s">
        <v>69</v>
      </c>
      <c r="P442" s="11">
        <v>43</v>
      </c>
      <c r="Q442" s="12">
        <v>1.64</v>
      </c>
      <c r="R442" s="13"/>
      <c r="S442" s="21">
        <f t="shared" si="52"/>
        <v>40</v>
      </c>
      <c r="T442" s="7" t="str">
        <f t="shared" si="47"/>
        <v>Over 0.5</v>
      </c>
      <c r="U442" s="14"/>
      <c r="V442" s="14" t="str">
        <f t="shared" si="53"/>
        <v>Over 0.5</v>
      </c>
      <c r="W442" s="14" t="str">
        <f t="shared" si="48"/>
        <v>WON</v>
      </c>
      <c r="X442" s="14"/>
      <c r="Y442" s="7" t="str">
        <f t="shared" si="49"/>
        <v>…</v>
      </c>
      <c r="Z442" s="7"/>
      <c r="AA442" s="35" t="str">
        <f t="shared" si="50"/>
        <v>…</v>
      </c>
      <c r="AB442" s="35" t="str">
        <f t="shared" si="51"/>
        <v>.</v>
      </c>
    </row>
    <row r="443" spans="2:28">
      <c r="C443" t="s">
        <v>227</v>
      </c>
      <c r="D443" s="34">
        <v>0.70833333333333337</v>
      </c>
      <c r="E443" s="17" t="s">
        <v>228</v>
      </c>
      <c r="F443" s="7" t="s">
        <v>4</v>
      </c>
      <c r="G443" s="10" t="s">
        <v>1262</v>
      </c>
      <c r="H443" s="7">
        <v>38</v>
      </c>
      <c r="I443" s="7">
        <v>46</v>
      </c>
      <c r="J443" s="7">
        <v>16</v>
      </c>
      <c r="K443" s="7" t="s">
        <v>16</v>
      </c>
      <c r="L443" s="7">
        <v>1</v>
      </c>
      <c r="M443" s="7">
        <v>22</v>
      </c>
      <c r="N443" s="6" t="s">
        <v>24</v>
      </c>
      <c r="O443" s="6" t="s">
        <v>47</v>
      </c>
      <c r="P443" s="11">
        <v>62</v>
      </c>
      <c r="Q443" s="12">
        <v>1.5</v>
      </c>
      <c r="R443" s="13"/>
      <c r="S443" s="21">
        <f t="shared" si="52"/>
        <v>52.4</v>
      </c>
      <c r="T443" s="7" t="str">
        <f t="shared" si="47"/>
        <v>Over 0.5</v>
      </c>
      <c r="U443" s="14"/>
      <c r="V443" s="14" t="str">
        <f t="shared" si="53"/>
        <v>Under 1.5</v>
      </c>
      <c r="W443" s="14" t="str">
        <f t="shared" si="48"/>
        <v>LOST</v>
      </c>
      <c r="X443" s="14"/>
      <c r="Y443" s="7" t="str">
        <f t="shared" si="49"/>
        <v>…</v>
      </c>
      <c r="Z443" s="7"/>
      <c r="AA443" s="35" t="str">
        <f t="shared" si="50"/>
        <v>…</v>
      </c>
      <c r="AB443" s="35" t="str">
        <f t="shared" si="51"/>
        <v>.</v>
      </c>
    </row>
    <row r="444" spans="2:28">
      <c r="C444" t="s">
        <v>227</v>
      </c>
      <c r="D444" s="34">
        <v>0.70833333333333337</v>
      </c>
      <c r="E444" s="17" t="s">
        <v>1604</v>
      </c>
      <c r="F444" s="7" t="s">
        <v>4</v>
      </c>
      <c r="G444" s="10" t="s">
        <v>1260</v>
      </c>
      <c r="H444" s="7">
        <v>34</v>
      </c>
      <c r="I444" s="7">
        <v>44</v>
      </c>
      <c r="J444" s="7">
        <v>22</v>
      </c>
      <c r="K444" s="7" t="s">
        <v>16</v>
      </c>
      <c r="L444" s="7" t="s">
        <v>16</v>
      </c>
      <c r="M444" s="7">
        <v>12</v>
      </c>
      <c r="N444" s="6" t="s">
        <v>33</v>
      </c>
      <c r="O444" s="6" t="s">
        <v>298</v>
      </c>
      <c r="P444" s="11">
        <v>43</v>
      </c>
      <c r="Q444" s="12">
        <v>1.44</v>
      </c>
      <c r="R444" s="13"/>
      <c r="S444" s="21">
        <f t="shared" si="52"/>
        <v>48</v>
      </c>
      <c r="T444" s="7" t="str">
        <f t="shared" si="47"/>
        <v>Over 0.5</v>
      </c>
      <c r="U444" s="14"/>
      <c r="V444" s="14" t="str">
        <f t="shared" si="53"/>
        <v>Over 0.5</v>
      </c>
      <c r="W444" s="14" t="str">
        <f t="shared" si="48"/>
        <v>WON</v>
      </c>
      <c r="X444" s="14"/>
      <c r="Y444" s="7" t="str">
        <f t="shared" si="49"/>
        <v>…</v>
      </c>
      <c r="Z444" s="7"/>
      <c r="AA444" s="35" t="str">
        <f t="shared" si="50"/>
        <v>…</v>
      </c>
      <c r="AB444" s="35" t="str">
        <f t="shared" si="51"/>
        <v>.</v>
      </c>
    </row>
    <row r="445" spans="2:28">
      <c r="C445" t="s">
        <v>227</v>
      </c>
      <c r="D445" s="34">
        <v>0.70833333333333337</v>
      </c>
      <c r="E445" s="17" t="s">
        <v>1696</v>
      </c>
      <c r="F445" s="7" t="s">
        <v>4</v>
      </c>
      <c r="G445" s="10" t="s">
        <v>1611</v>
      </c>
      <c r="H445" s="7">
        <v>49</v>
      </c>
      <c r="I445" s="7">
        <v>28</v>
      </c>
      <c r="J445" s="7">
        <v>23</v>
      </c>
      <c r="K445" s="7">
        <v>1</v>
      </c>
      <c r="L445" s="7">
        <v>1</v>
      </c>
      <c r="M445" s="7">
        <v>26</v>
      </c>
      <c r="N445" s="6" t="s">
        <v>24</v>
      </c>
      <c r="O445" s="6" t="s">
        <v>1715</v>
      </c>
      <c r="P445" s="11">
        <v>42</v>
      </c>
      <c r="Q445" s="12">
        <v>1.53</v>
      </c>
      <c r="R445" s="13"/>
      <c r="S445" s="21">
        <f t="shared" si="52"/>
        <v>24.6875</v>
      </c>
      <c r="T445" s="7" t="str">
        <f t="shared" si="47"/>
        <v>Over 0.5</v>
      </c>
      <c r="U445" s="14"/>
      <c r="V445" s="14" t="str">
        <f t="shared" si="53"/>
        <v>Under 1.5</v>
      </c>
      <c r="W445" s="14" t="str">
        <f t="shared" si="48"/>
        <v>LOST</v>
      </c>
      <c r="X445" s="14"/>
      <c r="Y445" s="7" t="str">
        <f t="shared" si="49"/>
        <v>…</v>
      </c>
      <c r="Z445" s="7"/>
      <c r="AA445" s="35" t="str">
        <f t="shared" si="50"/>
        <v>…</v>
      </c>
      <c r="AB445" s="35" t="str">
        <f t="shared" si="51"/>
        <v>.</v>
      </c>
    </row>
    <row r="446" spans="2:28">
      <c r="C446" t="s">
        <v>227</v>
      </c>
      <c r="D446" s="34">
        <v>0.70833333333333337</v>
      </c>
      <c r="E446" s="17" t="s">
        <v>1261</v>
      </c>
      <c r="F446" s="7" t="s">
        <v>4</v>
      </c>
      <c r="G446" s="10" t="s">
        <v>1258</v>
      </c>
      <c r="H446" s="7">
        <v>33</v>
      </c>
      <c r="I446" s="7">
        <v>12</v>
      </c>
      <c r="J446" s="7">
        <v>55</v>
      </c>
      <c r="K446" s="7">
        <v>2</v>
      </c>
      <c r="L446" s="7">
        <v>1</v>
      </c>
      <c r="M446" s="7">
        <v>22</v>
      </c>
      <c r="N446" s="6" t="s">
        <v>278</v>
      </c>
      <c r="O446" s="6" t="s">
        <v>405</v>
      </c>
      <c r="P446" s="11">
        <v>37</v>
      </c>
      <c r="Q446" s="12">
        <v>1.53</v>
      </c>
      <c r="R446" s="13"/>
      <c r="S446" s="21">
        <f t="shared" si="52"/>
        <v>12.5</v>
      </c>
      <c r="T446" s="7" t="str">
        <f t="shared" si="47"/>
        <v>Over 0.5</v>
      </c>
      <c r="U446" s="14"/>
      <c r="V446" s="14" t="str">
        <f t="shared" si="53"/>
        <v>Over 0.5</v>
      </c>
      <c r="W446" s="14" t="str">
        <f t="shared" si="48"/>
        <v>WON</v>
      </c>
      <c r="X446" s="14"/>
      <c r="Y446" s="7" t="str">
        <f t="shared" si="49"/>
        <v>…</v>
      </c>
      <c r="Z446" s="7"/>
      <c r="AA446" s="35" t="str">
        <f t="shared" si="50"/>
        <v>…</v>
      </c>
      <c r="AB446" s="35" t="str">
        <f t="shared" si="51"/>
        <v>.</v>
      </c>
    </row>
    <row r="447" spans="2:28">
      <c r="C447" t="s">
        <v>455</v>
      </c>
      <c r="D447" s="34">
        <v>0.89583333333333337</v>
      </c>
      <c r="E447" s="17" t="s">
        <v>1716</v>
      </c>
      <c r="F447" s="7" t="s">
        <v>4</v>
      </c>
      <c r="G447" s="10" t="s">
        <v>1377</v>
      </c>
      <c r="H447" s="7">
        <v>35</v>
      </c>
      <c r="I447" s="7">
        <v>49</v>
      </c>
      <c r="J447" s="7">
        <v>15</v>
      </c>
      <c r="K447" s="7" t="s">
        <v>16</v>
      </c>
      <c r="L447" s="7" t="s">
        <v>16</v>
      </c>
      <c r="M447" s="7">
        <v>20</v>
      </c>
      <c r="N447" s="6" t="s">
        <v>18</v>
      </c>
      <c r="O447" s="6" t="s">
        <v>18</v>
      </c>
      <c r="P447" s="11">
        <v>35</v>
      </c>
      <c r="Q447" s="12">
        <v>1.48</v>
      </c>
      <c r="R447" s="13"/>
      <c r="S447" s="21">
        <f t="shared" si="52"/>
        <v>45</v>
      </c>
      <c r="T447" s="7" t="str">
        <f t="shared" si="47"/>
        <v>Over 0.5</v>
      </c>
      <c r="U447" s="14"/>
      <c r="V447" s="14" t="str">
        <f t="shared" si="53"/>
        <v>Over 0.5</v>
      </c>
      <c r="W447" s="14" t="str">
        <f t="shared" si="48"/>
        <v>?</v>
      </c>
      <c r="X447" s="14"/>
      <c r="Y447" s="7" t="str">
        <f t="shared" si="49"/>
        <v>…</v>
      </c>
      <c r="Z447" s="7"/>
      <c r="AA447" s="35" t="str">
        <f t="shared" si="50"/>
        <v>…</v>
      </c>
      <c r="AB447" s="35" t="str">
        <f t="shared" si="51"/>
        <v>.</v>
      </c>
    </row>
    <row r="448" spans="2:28">
      <c r="C448" t="s">
        <v>455</v>
      </c>
      <c r="D448" s="34">
        <v>0.91666666666666663</v>
      </c>
      <c r="E448" s="17" t="s">
        <v>1589</v>
      </c>
      <c r="F448" s="7" t="s">
        <v>4</v>
      </c>
      <c r="G448" s="10" t="s">
        <v>1592</v>
      </c>
      <c r="H448" s="7">
        <v>51</v>
      </c>
      <c r="I448" s="7">
        <v>28</v>
      </c>
      <c r="J448" s="7">
        <v>22</v>
      </c>
      <c r="K448" s="7">
        <v>1</v>
      </c>
      <c r="L448" s="7">
        <v>1</v>
      </c>
      <c r="M448" s="7">
        <v>29</v>
      </c>
      <c r="N448" s="6" t="s">
        <v>18</v>
      </c>
      <c r="O448" s="6" t="s">
        <v>18</v>
      </c>
      <c r="P448" s="11">
        <v>30</v>
      </c>
      <c r="Q448" s="12">
        <v>1.57</v>
      </c>
      <c r="R448" s="13"/>
      <c r="S448" s="21">
        <f t="shared" si="52"/>
        <v>24.0625</v>
      </c>
      <c r="T448" s="7" t="str">
        <f t="shared" si="47"/>
        <v>Over 0.5</v>
      </c>
      <c r="U448" s="14"/>
      <c r="V448" s="14" t="str">
        <f t="shared" si="53"/>
        <v>Over 0.5</v>
      </c>
      <c r="W448" s="14" t="str">
        <f t="shared" si="48"/>
        <v>?</v>
      </c>
      <c r="X448" s="14"/>
      <c r="Y448" s="7" t="str">
        <f t="shared" si="49"/>
        <v>…</v>
      </c>
      <c r="Z448" s="7"/>
      <c r="AA448" s="35" t="str">
        <f t="shared" si="50"/>
        <v>…</v>
      </c>
      <c r="AB448" s="35" t="str">
        <f t="shared" si="51"/>
        <v>.</v>
      </c>
    </row>
    <row r="449" spans="2:28">
      <c r="D449" s="34"/>
      <c r="E449" s="17"/>
      <c r="F449" s="7"/>
      <c r="G449" s="10"/>
      <c r="H449" s="7"/>
      <c r="I449" s="7"/>
      <c r="J449" s="7"/>
      <c r="K449" s="7"/>
      <c r="L449" s="7"/>
      <c r="M449" s="7"/>
      <c r="N449" s="6"/>
      <c r="O449" s="6"/>
      <c r="P449" s="11"/>
      <c r="Q449" s="12"/>
      <c r="R449" s="13"/>
      <c r="S449" s="21">
        <f t="shared" si="52"/>
        <v>55</v>
      </c>
      <c r="T449" s="7" t="str">
        <f t="shared" si="47"/>
        <v>Over 0.5</v>
      </c>
      <c r="U449" s="14"/>
      <c r="V449" s="14" t="str">
        <f t="shared" si="53"/>
        <v>Over 0.5</v>
      </c>
      <c r="W449" s="14" t="str">
        <f t="shared" si="48"/>
        <v>WON</v>
      </c>
      <c r="X449" s="14"/>
      <c r="Y449" s="7" t="str">
        <f t="shared" si="49"/>
        <v>…</v>
      </c>
      <c r="Z449" s="7"/>
      <c r="AA449" s="35" t="str">
        <f t="shared" si="50"/>
        <v>…</v>
      </c>
      <c r="AB449" s="35" t="str">
        <f t="shared" si="51"/>
        <v>.</v>
      </c>
    </row>
    <row r="450" spans="2:28">
      <c r="B450" s="16" t="s">
        <v>1718</v>
      </c>
      <c r="D450" s="34"/>
      <c r="E450" s="17"/>
      <c r="F450" s="7"/>
      <c r="G450" s="10"/>
      <c r="H450" s="7"/>
      <c r="I450" s="7"/>
      <c r="J450" s="7"/>
      <c r="K450" s="7"/>
      <c r="L450" s="7"/>
      <c r="M450" s="7"/>
      <c r="N450" s="6"/>
      <c r="O450" s="6"/>
      <c r="P450" s="11"/>
      <c r="Q450" s="12"/>
      <c r="R450" s="13"/>
      <c r="S450" s="21">
        <f t="shared" si="52"/>
        <v>55</v>
      </c>
      <c r="T450" s="7" t="str">
        <f t="shared" si="47"/>
        <v>Over 0.5</v>
      </c>
      <c r="U450" s="14"/>
      <c r="V450" s="14" t="str">
        <f t="shared" si="53"/>
        <v>Over 0.5</v>
      </c>
      <c r="W450" s="14" t="str">
        <f t="shared" si="48"/>
        <v>WON</v>
      </c>
      <c r="X450" s="14"/>
      <c r="Y450" s="7" t="str">
        <f>IF(AND(B450="OK",I450&gt;52,M450&lt;11,Q450&lt;1.66),"Prime","…")</f>
        <v>…</v>
      </c>
      <c r="Z450" s="7"/>
      <c r="AA450" s="35" t="str">
        <f>IF(AND(I450&gt;49,P450&gt;54,B450="OK"),"U25g","…")</f>
        <v>…</v>
      </c>
      <c r="AB450" s="35" t="str">
        <f t="shared" si="51"/>
        <v>.</v>
      </c>
    </row>
    <row r="451" spans="2:28">
      <c r="C451" t="s">
        <v>1473</v>
      </c>
      <c r="D451" s="34">
        <v>0.54166666666666663</v>
      </c>
      <c r="E451" s="17" t="s">
        <v>1676</v>
      </c>
      <c r="F451" s="7" t="s">
        <v>4</v>
      </c>
      <c r="G451" s="10" t="s">
        <v>1675</v>
      </c>
      <c r="H451" s="7">
        <v>63</v>
      </c>
      <c r="I451" s="7">
        <v>19</v>
      </c>
      <c r="J451" s="7">
        <v>19</v>
      </c>
      <c r="K451" s="7">
        <v>1</v>
      </c>
      <c r="L451" s="7">
        <v>1</v>
      </c>
      <c r="M451" s="7">
        <v>44</v>
      </c>
      <c r="N451" s="6" t="s">
        <v>297</v>
      </c>
      <c r="O451" s="6" t="s">
        <v>1396</v>
      </c>
      <c r="P451" s="11">
        <v>2</v>
      </c>
      <c r="Q451" s="12">
        <v>1.55</v>
      </c>
      <c r="R451" s="13"/>
      <c r="S451" s="21">
        <f t="shared" si="52"/>
        <v>20.3125</v>
      </c>
      <c r="T451" s="7" t="str">
        <f t="shared" ref="T451:T514" si="54">IF(S451&lt;56,"Over 0.5","Under 1.5")</f>
        <v>Over 0.5</v>
      </c>
      <c r="U451" s="14"/>
      <c r="V451" s="14" t="str">
        <f t="shared" si="53"/>
        <v>Over 0.5</v>
      </c>
      <c r="W451" s="14" t="str">
        <f t="shared" ref="W451:W514" si="55">IF(N451="?",N451,IF(T451=V451,"WON",IF(N451="0-1","WON",IF(N451="1-0","WON","LOST"))))</f>
        <v>WON</v>
      </c>
      <c r="X451" s="14"/>
      <c r="Y451" s="7" t="str">
        <f t="shared" ref="Y451:Y514" si="56">IF(AND(B451="OK",I451&gt;52,M451&lt;11,Q451&lt;1.66),"Prime","…")</f>
        <v>…</v>
      </c>
      <c r="Z451" s="7"/>
      <c r="AA451" s="35" t="str">
        <f t="shared" si="50"/>
        <v>…</v>
      </c>
      <c r="AB451" s="35" t="str">
        <f t="shared" si="51"/>
        <v>.</v>
      </c>
    </row>
    <row r="452" spans="2:28">
      <c r="C452" t="s">
        <v>66</v>
      </c>
      <c r="D452" s="34">
        <v>0.75</v>
      </c>
      <c r="E452" s="17" t="s">
        <v>1023</v>
      </c>
      <c r="F452" s="7" t="s">
        <v>4</v>
      </c>
      <c r="G452" s="10" t="s">
        <v>1454</v>
      </c>
      <c r="H452" s="7">
        <v>35</v>
      </c>
      <c r="I452" s="7">
        <v>31</v>
      </c>
      <c r="J452" s="7">
        <v>34</v>
      </c>
      <c r="K452" s="7">
        <v>1</v>
      </c>
      <c r="L452" s="7">
        <v>2</v>
      </c>
      <c r="M452" s="7">
        <v>1</v>
      </c>
      <c r="N452" s="6" t="s">
        <v>298</v>
      </c>
      <c r="O452" s="6" t="s">
        <v>278</v>
      </c>
      <c r="P452" s="11">
        <v>32</v>
      </c>
      <c r="Q452" s="12">
        <v>1.8</v>
      </c>
      <c r="R452" s="13"/>
      <c r="S452" s="21">
        <f t="shared" si="52"/>
        <v>32.4375</v>
      </c>
      <c r="T452" s="7" t="str">
        <f t="shared" si="54"/>
        <v>Over 0.5</v>
      </c>
      <c r="U452" s="14"/>
      <c r="V452" s="14" t="str">
        <f t="shared" si="53"/>
        <v>Over 0.5</v>
      </c>
      <c r="W452" s="14" t="str">
        <f t="shared" si="55"/>
        <v>WON</v>
      </c>
      <c r="X452" s="14"/>
      <c r="Y452" s="7" t="str">
        <f t="shared" si="56"/>
        <v>…</v>
      </c>
      <c r="Z452" s="7"/>
      <c r="AA452" s="35" t="str">
        <f t="shared" ref="AA452:AA515" si="57">IF(AND(I452&gt;49,P452&gt;54,B452="OK"),"U25g","…")</f>
        <v>…</v>
      </c>
      <c r="AB452" s="35" t="str">
        <f t="shared" ref="AB452:AB515" si="58">IF(AND(AA452="U25g",(OR(O452="0-0",O452="0-1",O452="1-0",O452="1-1",O452="2-0",O452="0-2"))),"WON",".")</f>
        <v>.</v>
      </c>
    </row>
    <row r="453" spans="2:28">
      <c r="C453" t="s">
        <v>66</v>
      </c>
      <c r="D453" s="34">
        <v>0.75</v>
      </c>
      <c r="E453" s="17" t="s">
        <v>1573</v>
      </c>
      <c r="F453" s="7" t="s">
        <v>4</v>
      </c>
      <c r="G453" s="10" t="s">
        <v>1609</v>
      </c>
      <c r="H453" s="7">
        <v>38</v>
      </c>
      <c r="I453" s="7">
        <v>21</v>
      </c>
      <c r="J453" s="7">
        <v>41</v>
      </c>
      <c r="K453" s="7">
        <v>2</v>
      </c>
      <c r="L453" s="7">
        <v>2</v>
      </c>
      <c r="M453" s="7">
        <v>3</v>
      </c>
      <c r="N453" s="6" t="s">
        <v>24</v>
      </c>
      <c r="O453" s="6" t="s">
        <v>61</v>
      </c>
      <c r="P453" s="11">
        <v>28</v>
      </c>
      <c r="Q453" s="12">
        <v>1.7</v>
      </c>
      <c r="R453" s="13"/>
      <c r="S453" s="21">
        <f t="shared" si="52"/>
        <v>27.3125</v>
      </c>
      <c r="T453" s="7" t="str">
        <f t="shared" si="54"/>
        <v>Over 0.5</v>
      </c>
      <c r="U453" s="14"/>
      <c r="V453" s="14" t="str">
        <f t="shared" si="53"/>
        <v>Under 1.5</v>
      </c>
      <c r="W453" s="14" t="str">
        <f t="shared" si="55"/>
        <v>LOST</v>
      </c>
      <c r="X453" s="14"/>
      <c r="Y453" s="7" t="str">
        <f t="shared" si="56"/>
        <v>…</v>
      </c>
      <c r="Z453" s="7"/>
      <c r="AA453" s="35" t="str">
        <f t="shared" si="57"/>
        <v>…</v>
      </c>
      <c r="AB453" s="35" t="str">
        <f t="shared" si="58"/>
        <v>.</v>
      </c>
    </row>
    <row r="454" spans="2:28">
      <c r="D454" s="34"/>
      <c r="E454" s="17"/>
      <c r="F454" s="7"/>
      <c r="G454" s="10"/>
      <c r="H454" s="7"/>
      <c r="I454" s="7"/>
      <c r="J454" s="7"/>
      <c r="K454" s="7"/>
      <c r="L454" s="7"/>
      <c r="M454" s="7"/>
      <c r="N454" s="6"/>
      <c r="O454" s="6"/>
      <c r="P454" s="11"/>
      <c r="Q454" s="12"/>
      <c r="R454" s="13"/>
      <c r="S454" s="21">
        <f t="shared" si="52"/>
        <v>55</v>
      </c>
      <c r="T454" s="7" t="str">
        <f t="shared" si="54"/>
        <v>Over 0.5</v>
      </c>
      <c r="U454" s="14"/>
      <c r="V454" s="14" t="str">
        <f t="shared" si="53"/>
        <v>Over 0.5</v>
      </c>
      <c r="W454" s="14" t="str">
        <f t="shared" si="55"/>
        <v>WON</v>
      </c>
      <c r="X454" s="14"/>
      <c r="Y454" s="7" t="str">
        <f t="shared" si="56"/>
        <v>…</v>
      </c>
      <c r="Z454" s="7"/>
      <c r="AA454" s="35" t="str">
        <f t="shared" si="57"/>
        <v>…</v>
      </c>
      <c r="AB454" s="35" t="str">
        <f t="shared" si="58"/>
        <v>.</v>
      </c>
    </row>
    <row r="455" spans="2:28">
      <c r="B455" s="16" t="s">
        <v>1719</v>
      </c>
      <c r="D455" s="34"/>
      <c r="E455" s="17"/>
      <c r="F455" s="7"/>
      <c r="G455" s="10"/>
      <c r="H455" s="7"/>
      <c r="I455" s="7"/>
      <c r="J455" s="7"/>
      <c r="K455" s="7"/>
      <c r="L455" s="7"/>
      <c r="M455" s="7"/>
      <c r="N455" s="6"/>
      <c r="O455" s="6"/>
      <c r="P455" s="11"/>
      <c r="Q455" s="12"/>
      <c r="R455" s="13"/>
      <c r="S455" s="21">
        <f t="shared" si="52"/>
        <v>55</v>
      </c>
      <c r="T455" s="7" t="str">
        <f t="shared" si="54"/>
        <v>Over 0.5</v>
      </c>
      <c r="U455" s="14"/>
      <c r="V455" s="14" t="str">
        <f t="shared" si="53"/>
        <v>Over 0.5</v>
      </c>
      <c r="W455" s="14" t="str">
        <f t="shared" si="55"/>
        <v>WON</v>
      </c>
      <c r="X455" s="14"/>
      <c r="Y455" s="7" t="str">
        <f>IF(AND(B455="OK",I455&gt;52,M455&lt;11,Q455&lt;1.66),"Prime","…")</f>
        <v>…</v>
      </c>
      <c r="Z455" s="7"/>
      <c r="AA455" s="35" t="str">
        <f>IF(AND(I455&gt;49,P455&gt;54,B455="OK"),"U25g","…")</f>
        <v>…</v>
      </c>
      <c r="AB455" s="35" t="str">
        <f t="shared" si="58"/>
        <v>.</v>
      </c>
    </row>
    <row r="456" spans="2:28">
      <c r="C456" t="s">
        <v>1463</v>
      </c>
      <c r="D456" s="34">
        <v>0.5</v>
      </c>
      <c r="E456" s="17" t="s">
        <v>1464</v>
      </c>
      <c r="F456" s="7" t="s">
        <v>4</v>
      </c>
      <c r="G456" s="10" t="s">
        <v>1707</v>
      </c>
      <c r="H456" s="7">
        <v>40</v>
      </c>
      <c r="I456" s="7">
        <v>47</v>
      </c>
      <c r="J456" s="7">
        <v>13</v>
      </c>
      <c r="K456" s="7" t="s">
        <v>16</v>
      </c>
      <c r="L456" s="7">
        <v>2</v>
      </c>
      <c r="M456" s="7">
        <v>27</v>
      </c>
      <c r="N456" s="6" t="s">
        <v>17</v>
      </c>
      <c r="O456" s="6" t="s">
        <v>301</v>
      </c>
      <c r="P456" s="11">
        <v>21</v>
      </c>
      <c r="Q456" s="12">
        <v>1.58</v>
      </c>
      <c r="R456" s="13"/>
      <c r="S456" s="21">
        <f t="shared" si="52"/>
        <v>40</v>
      </c>
      <c r="T456" s="7" t="str">
        <f t="shared" si="54"/>
        <v>Over 0.5</v>
      </c>
      <c r="U456" s="14"/>
      <c r="V456" s="14" t="str">
        <f t="shared" si="53"/>
        <v>Over 0.5</v>
      </c>
      <c r="W456" s="14" t="str">
        <f t="shared" si="55"/>
        <v>WON</v>
      </c>
      <c r="X456" s="14"/>
      <c r="Y456" s="7" t="str">
        <f t="shared" si="56"/>
        <v>…</v>
      </c>
      <c r="Z456" s="7"/>
      <c r="AA456" s="35" t="str">
        <f t="shared" si="57"/>
        <v>…</v>
      </c>
      <c r="AB456" s="35" t="str">
        <f t="shared" si="58"/>
        <v>.</v>
      </c>
    </row>
    <row r="457" spans="2:28">
      <c r="B457" t="s">
        <v>11</v>
      </c>
      <c r="C457" t="s">
        <v>206</v>
      </c>
      <c r="D457" s="34">
        <v>0.52083333333333337</v>
      </c>
      <c r="E457" s="17" t="s">
        <v>1532</v>
      </c>
      <c r="F457" s="7" t="s">
        <v>4</v>
      </c>
      <c r="G457" s="10" t="s">
        <v>1516</v>
      </c>
      <c r="H457" s="7">
        <v>25</v>
      </c>
      <c r="I457" s="7">
        <v>53</v>
      </c>
      <c r="J457" s="7">
        <v>22</v>
      </c>
      <c r="K457" s="7" t="s">
        <v>16</v>
      </c>
      <c r="L457" s="7" t="s">
        <v>16</v>
      </c>
      <c r="M457" s="7">
        <v>3</v>
      </c>
      <c r="N457" s="6" t="s">
        <v>120</v>
      </c>
      <c r="O457" s="6" t="s">
        <v>69</v>
      </c>
      <c r="P457" s="11">
        <v>35</v>
      </c>
      <c r="Q457" s="12">
        <v>1.71</v>
      </c>
      <c r="R457" s="13"/>
      <c r="S457" s="21">
        <f t="shared" si="52"/>
        <v>73.5625</v>
      </c>
      <c r="T457" s="7" t="str">
        <f t="shared" si="54"/>
        <v>Under 1.5</v>
      </c>
      <c r="U457" s="14"/>
      <c r="V457" s="14" t="str">
        <f t="shared" si="53"/>
        <v>Under 1.5</v>
      </c>
      <c r="W457" s="14" t="str">
        <f t="shared" si="55"/>
        <v>WON</v>
      </c>
      <c r="X457" s="14"/>
      <c r="Y457" s="7" t="str">
        <f t="shared" si="56"/>
        <v>…</v>
      </c>
      <c r="Z457" s="7"/>
      <c r="AA457" s="35" t="str">
        <f t="shared" si="57"/>
        <v>…</v>
      </c>
      <c r="AB457" s="35" t="str">
        <f t="shared" si="58"/>
        <v>.</v>
      </c>
    </row>
    <row r="458" spans="2:28">
      <c r="C458" t="s">
        <v>1341</v>
      </c>
      <c r="D458" s="34">
        <v>0.58333333333333337</v>
      </c>
      <c r="E458" s="17" t="s">
        <v>1436</v>
      </c>
      <c r="F458" s="7" t="s">
        <v>4</v>
      </c>
      <c r="G458" s="10" t="s">
        <v>1434</v>
      </c>
      <c r="H458" s="7">
        <v>70</v>
      </c>
      <c r="I458" s="7">
        <v>22</v>
      </c>
      <c r="J458" s="7">
        <v>9</v>
      </c>
      <c r="K458" s="7">
        <v>1</v>
      </c>
      <c r="L458" s="7">
        <v>1</v>
      </c>
      <c r="M458" s="7">
        <v>61</v>
      </c>
      <c r="N458" s="6" t="s">
        <v>24</v>
      </c>
      <c r="O458" s="6" t="s">
        <v>47</v>
      </c>
      <c r="P458" s="11">
        <v>36</v>
      </c>
      <c r="Q458" s="12">
        <v>1.46</v>
      </c>
      <c r="R458" s="13"/>
      <c r="S458" s="21">
        <f t="shared" si="52"/>
        <v>18.125</v>
      </c>
      <c r="T458" s="7" t="str">
        <f t="shared" si="54"/>
        <v>Over 0.5</v>
      </c>
      <c r="U458" s="14"/>
      <c r="V458" s="14" t="str">
        <f t="shared" si="53"/>
        <v>Under 1.5</v>
      </c>
      <c r="W458" s="14" t="str">
        <f t="shared" si="55"/>
        <v>LOST</v>
      </c>
      <c r="X458" s="14"/>
      <c r="Y458" s="7" t="str">
        <f t="shared" si="56"/>
        <v>…</v>
      </c>
      <c r="Z458" s="7"/>
      <c r="AA458" s="35" t="str">
        <f t="shared" si="57"/>
        <v>…</v>
      </c>
      <c r="AB458" s="35" t="str">
        <f t="shared" si="58"/>
        <v>.</v>
      </c>
    </row>
    <row r="459" spans="2:28">
      <c r="C459" t="s">
        <v>1341</v>
      </c>
      <c r="D459" s="34">
        <v>0.58333333333333337</v>
      </c>
      <c r="E459" s="17" t="s">
        <v>1490</v>
      </c>
      <c r="F459" s="7" t="s">
        <v>4</v>
      </c>
      <c r="G459" s="10" t="s">
        <v>1343</v>
      </c>
      <c r="H459" s="7">
        <v>26</v>
      </c>
      <c r="I459" s="7">
        <v>24</v>
      </c>
      <c r="J459" s="7">
        <v>50</v>
      </c>
      <c r="K459" s="7">
        <v>2</v>
      </c>
      <c r="L459" s="7">
        <v>2</v>
      </c>
      <c r="M459" s="7">
        <v>24</v>
      </c>
      <c r="N459" s="6" t="s">
        <v>120</v>
      </c>
      <c r="O459" s="6" t="s">
        <v>454</v>
      </c>
      <c r="P459" s="11">
        <v>30</v>
      </c>
      <c r="Q459" s="12">
        <v>1.5</v>
      </c>
      <c r="R459" s="13"/>
      <c r="S459" s="21">
        <f t="shared" si="52"/>
        <v>16.25</v>
      </c>
      <c r="T459" s="7" t="str">
        <f t="shared" si="54"/>
        <v>Over 0.5</v>
      </c>
      <c r="U459" s="14"/>
      <c r="V459" s="14" t="str">
        <f t="shared" si="53"/>
        <v>Under 1.5</v>
      </c>
      <c r="W459" s="14" t="str">
        <f t="shared" si="55"/>
        <v>WON</v>
      </c>
      <c r="X459" s="14"/>
      <c r="Y459" s="7" t="str">
        <f t="shared" si="56"/>
        <v>…</v>
      </c>
      <c r="Z459" s="7"/>
      <c r="AA459" s="35" t="str">
        <f t="shared" si="57"/>
        <v>…</v>
      </c>
      <c r="AB459" s="35" t="str">
        <f t="shared" si="58"/>
        <v>.</v>
      </c>
    </row>
    <row r="460" spans="2:28">
      <c r="B460" t="s">
        <v>11</v>
      </c>
      <c r="C460" t="s">
        <v>908</v>
      </c>
      <c r="D460" s="34">
        <v>0.6875</v>
      </c>
      <c r="E460" s="17" t="s">
        <v>1175</v>
      </c>
      <c r="F460" s="7" t="s">
        <v>4</v>
      </c>
      <c r="G460" s="10" t="s">
        <v>909</v>
      </c>
      <c r="H460" s="7">
        <v>31</v>
      </c>
      <c r="I460" s="7">
        <v>56</v>
      </c>
      <c r="J460" s="7">
        <v>14</v>
      </c>
      <c r="K460" s="7" t="s">
        <v>16</v>
      </c>
      <c r="L460" s="7">
        <v>1</v>
      </c>
      <c r="M460" s="7">
        <v>17</v>
      </c>
      <c r="N460" s="6" t="s">
        <v>24</v>
      </c>
      <c r="O460" s="6" t="s">
        <v>24</v>
      </c>
      <c r="P460" s="11">
        <v>50</v>
      </c>
      <c r="Q460" s="12">
        <v>1.61</v>
      </c>
      <c r="R460" s="13"/>
      <c r="S460" s="21">
        <f t="shared" si="52"/>
        <v>67.5</v>
      </c>
      <c r="T460" s="7" t="str">
        <f t="shared" si="54"/>
        <v>Under 1.5</v>
      </c>
      <c r="U460" s="14"/>
      <c r="V460" s="14" t="str">
        <f t="shared" si="53"/>
        <v>Under 1.5</v>
      </c>
      <c r="W460" s="14" t="str">
        <f t="shared" si="55"/>
        <v>WON</v>
      </c>
      <c r="X460" s="14"/>
      <c r="Y460" s="7" t="str">
        <f t="shared" si="56"/>
        <v>…</v>
      </c>
      <c r="Z460" s="7"/>
      <c r="AA460" s="35" t="str">
        <f t="shared" si="57"/>
        <v>…</v>
      </c>
      <c r="AB460" s="35" t="str">
        <f t="shared" si="58"/>
        <v>.</v>
      </c>
    </row>
    <row r="461" spans="2:28">
      <c r="B461" t="s">
        <v>11</v>
      </c>
      <c r="C461" t="s">
        <v>1422</v>
      </c>
      <c r="D461" s="34">
        <v>0.6875</v>
      </c>
      <c r="E461" s="17" t="s">
        <v>1555</v>
      </c>
      <c r="F461" s="7" t="s">
        <v>4</v>
      </c>
      <c r="G461" s="10" t="s">
        <v>1661</v>
      </c>
      <c r="H461" s="7">
        <v>27</v>
      </c>
      <c r="I461" s="7">
        <v>57</v>
      </c>
      <c r="J461" s="7">
        <v>16</v>
      </c>
      <c r="K461" s="7" t="s">
        <v>16</v>
      </c>
      <c r="L461" s="7">
        <v>1</v>
      </c>
      <c r="M461" s="7">
        <v>11</v>
      </c>
      <c r="N461" s="6" t="s">
        <v>33</v>
      </c>
      <c r="O461" s="6" t="s">
        <v>278</v>
      </c>
      <c r="P461" s="11">
        <v>58</v>
      </c>
      <c r="Q461" s="12">
        <v>1.7</v>
      </c>
      <c r="R461" s="13"/>
      <c r="S461" s="21">
        <f t="shared" si="52"/>
        <v>73.412499999999994</v>
      </c>
      <c r="T461" s="7" t="str">
        <f t="shared" si="54"/>
        <v>Under 1.5</v>
      </c>
      <c r="U461" s="14"/>
      <c r="V461" s="14" t="str">
        <f t="shared" si="53"/>
        <v>Over 0.5</v>
      </c>
      <c r="W461" s="14" t="str">
        <f t="shared" si="55"/>
        <v>LOST</v>
      </c>
      <c r="X461" s="14"/>
      <c r="Y461" s="7" t="str">
        <f t="shared" si="56"/>
        <v>…</v>
      </c>
      <c r="Z461" s="7"/>
      <c r="AA461" s="35" t="str">
        <f t="shared" si="57"/>
        <v>U25g</v>
      </c>
      <c r="AB461" s="35" t="str">
        <f t="shared" si="58"/>
        <v>.</v>
      </c>
    </row>
    <row r="462" spans="2:28">
      <c r="B462" t="s">
        <v>11</v>
      </c>
      <c r="C462" t="s">
        <v>1422</v>
      </c>
      <c r="D462" s="34">
        <v>0.6875</v>
      </c>
      <c r="E462" s="17" t="s">
        <v>1663</v>
      </c>
      <c r="F462" s="7" t="s">
        <v>4</v>
      </c>
      <c r="G462" s="10" t="s">
        <v>1423</v>
      </c>
      <c r="H462" s="7">
        <v>29</v>
      </c>
      <c r="I462" s="7">
        <v>44</v>
      </c>
      <c r="J462" s="7">
        <v>27</v>
      </c>
      <c r="K462" s="7" t="s">
        <v>16</v>
      </c>
      <c r="L462" s="7">
        <v>1</v>
      </c>
      <c r="M462" s="7">
        <v>2</v>
      </c>
      <c r="N462" s="6" t="s">
        <v>33</v>
      </c>
      <c r="O462" s="6" t="s">
        <v>298</v>
      </c>
      <c r="P462" s="11">
        <v>30</v>
      </c>
      <c r="Q462" s="12">
        <v>1.7</v>
      </c>
      <c r="R462" s="13"/>
      <c r="S462" s="21">
        <f t="shared" si="52"/>
        <v>53</v>
      </c>
      <c r="T462" s="7" t="str">
        <f t="shared" si="54"/>
        <v>Over 0.5</v>
      </c>
      <c r="U462" s="14"/>
      <c r="V462" s="14" t="str">
        <f t="shared" si="53"/>
        <v>Over 0.5</v>
      </c>
      <c r="W462" s="14" t="str">
        <f t="shared" si="55"/>
        <v>WON</v>
      </c>
      <c r="X462" s="14"/>
      <c r="Y462" s="7" t="str">
        <f t="shared" si="56"/>
        <v>…</v>
      </c>
      <c r="Z462" s="7"/>
      <c r="AA462" s="35" t="str">
        <f t="shared" si="57"/>
        <v>…</v>
      </c>
      <c r="AB462" s="35" t="str">
        <f t="shared" si="58"/>
        <v>.</v>
      </c>
    </row>
    <row r="463" spans="2:28">
      <c r="B463" t="s">
        <v>11</v>
      </c>
      <c r="C463" t="s">
        <v>1422</v>
      </c>
      <c r="D463" s="34">
        <v>0.6875</v>
      </c>
      <c r="E463" s="17" t="s">
        <v>1488</v>
      </c>
      <c r="F463" s="7" t="s">
        <v>4</v>
      </c>
      <c r="G463" s="10" t="s">
        <v>1556</v>
      </c>
      <c r="H463" s="7">
        <v>48</v>
      </c>
      <c r="I463" s="7">
        <v>38</v>
      </c>
      <c r="J463" s="7">
        <v>14</v>
      </c>
      <c r="K463" s="7">
        <v>1</v>
      </c>
      <c r="L463" s="7">
        <v>1</v>
      </c>
      <c r="M463" s="7">
        <v>34</v>
      </c>
      <c r="N463" s="6" t="s">
        <v>47</v>
      </c>
      <c r="O463" s="6" t="s">
        <v>17</v>
      </c>
      <c r="P463" s="11">
        <v>57</v>
      </c>
      <c r="Q463" s="12">
        <v>1.45</v>
      </c>
      <c r="R463" s="13"/>
      <c r="S463" s="21">
        <f t="shared" si="52"/>
        <v>36.4</v>
      </c>
      <c r="T463" s="7" t="str">
        <f t="shared" si="54"/>
        <v>Over 0.5</v>
      </c>
      <c r="U463" s="14"/>
      <c r="V463" s="14" t="str">
        <f t="shared" si="53"/>
        <v>Under 1.5</v>
      </c>
      <c r="W463" s="14" t="str">
        <f t="shared" si="55"/>
        <v>WON</v>
      </c>
      <c r="X463" s="14"/>
      <c r="Y463" s="7" t="str">
        <f t="shared" si="56"/>
        <v>…</v>
      </c>
      <c r="Z463" s="7"/>
      <c r="AA463" s="35" t="str">
        <f t="shared" si="57"/>
        <v>…</v>
      </c>
      <c r="AB463" s="35" t="str">
        <f t="shared" si="58"/>
        <v>.</v>
      </c>
    </row>
    <row r="464" spans="2:28">
      <c r="B464" t="s">
        <v>11</v>
      </c>
      <c r="C464" t="s">
        <v>400</v>
      </c>
      <c r="D464" s="34">
        <v>0.70833333333333337</v>
      </c>
      <c r="E464" s="17" t="s">
        <v>647</v>
      </c>
      <c r="F464" s="7" t="s">
        <v>4</v>
      </c>
      <c r="G464" s="10" t="s">
        <v>1105</v>
      </c>
      <c r="H464" s="7">
        <v>21</v>
      </c>
      <c r="I464" s="7">
        <v>54</v>
      </c>
      <c r="J464" s="7">
        <v>26</v>
      </c>
      <c r="K464" s="7" t="s">
        <v>16</v>
      </c>
      <c r="L464" s="7">
        <v>2</v>
      </c>
      <c r="M464" s="7">
        <v>5</v>
      </c>
      <c r="N464" s="6" t="s">
        <v>47</v>
      </c>
      <c r="O464" s="6" t="s">
        <v>47</v>
      </c>
      <c r="P464" s="11">
        <v>64</v>
      </c>
      <c r="Q464" s="12">
        <v>1.72</v>
      </c>
      <c r="R464" s="13"/>
      <c r="S464" s="21">
        <f t="shared" si="52"/>
        <v>79.674999999999997</v>
      </c>
      <c r="T464" s="7" t="str">
        <f t="shared" si="54"/>
        <v>Under 1.5</v>
      </c>
      <c r="U464" s="14"/>
      <c r="V464" s="14" t="str">
        <f t="shared" si="53"/>
        <v>Under 1.5</v>
      </c>
      <c r="W464" s="14" t="str">
        <f t="shared" si="55"/>
        <v>WON</v>
      </c>
      <c r="X464" s="14"/>
      <c r="Y464" s="7" t="str">
        <f t="shared" si="56"/>
        <v>…</v>
      </c>
      <c r="Z464" s="7"/>
      <c r="AA464" s="35" t="str">
        <f t="shared" si="57"/>
        <v>U25g</v>
      </c>
      <c r="AB464" s="35" t="str">
        <f t="shared" si="58"/>
        <v>WON</v>
      </c>
    </row>
    <row r="465" spans="2:28">
      <c r="D465" s="34"/>
      <c r="E465" s="17"/>
      <c r="F465" s="7"/>
      <c r="G465" s="10"/>
      <c r="H465" s="7"/>
      <c r="I465" s="7"/>
      <c r="J465" s="7"/>
      <c r="K465" s="7"/>
      <c r="L465" s="7"/>
      <c r="M465" s="7"/>
      <c r="N465" s="6"/>
      <c r="O465" s="6"/>
      <c r="P465" s="11"/>
      <c r="Q465" s="12"/>
      <c r="R465" s="13"/>
      <c r="S465" s="21">
        <f t="shared" si="52"/>
        <v>55</v>
      </c>
      <c r="T465" s="7" t="str">
        <f t="shared" si="54"/>
        <v>Over 0.5</v>
      </c>
      <c r="U465" s="14"/>
      <c r="V465" s="14" t="str">
        <f t="shared" si="53"/>
        <v>Over 0.5</v>
      </c>
      <c r="W465" s="14" t="str">
        <f t="shared" si="55"/>
        <v>WON</v>
      </c>
      <c r="X465" s="14"/>
      <c r="Y465" s="7" t="str">
        <f t="shared" si="56"/>
        <v>…</v>
      </c>
      <c r="Z465" s="7"/>
      <c r="AA465" s="35" t="str">
        <f t="shared" si="57"/>
        <v>…</v>
      </c>
      <c r="AB465" s="35" t="str">
        <f t="shared" si="58"/>
        <v>.</v>
      </c>
    </row>
    <row r="466" spans="2:28">
      <c r="B466" s="16" t="s">
        <v>1720</v>
      </c>
      <c r="D466" s="34"/>
      <c r="E466" s="17"/>
      <c r="F466" s="7"/>
      <c r="G466" s="10"/>
      <c r="H466" s="7"/>
      <c r="I466" s="7"/>
      <c r="J466" s="7"/>
      <c r="K466" s="7"/>
      <c r="L466" s="7"/>
      <c r="M466" s="7"/>
      <c r="N466" s="6"/>
      <c r="O466" s="6"/>
      <c r="P466" s="11"/>
      <c r="Q466" s="12"/>
      <c r="R466" s="13"/>
      <c r="S466" s="21">
        <f t="shared" si="52"/>
        <v>55</v>
      </c>
      <c r="T466" s="7" t="str">
        <f t="shared" si="54"/>
        <v>Over 0.5</v>
      </c>
      <c r="U466" s="14"/>
      <c r="V466" s="14" t="str">
        <f t="shared" si="53"/>
        <v>Over 0.5</v>
      </c>
      <c r="W466" s="14" t="str">
        <f t="shared" si="55"/>
        <v>WON</v>
      </c>
      <c r="X466" s="14"/>
      <c r="Y466" s="7" t="str">
        <f t="shared" si="56"/>
        <v>…</v>
      </c>
      <c r="Z466" s="7"/>
      <c r="AA466" s="35" t="str">
        <f t="shared" si="57"/>
        <v>…</v>
      </c>
      <c r="AB466" s="35" t="str">
        <f t="shared" si="58"/>
        <v>.</v>
      </c>
    </row>
    <row r="467" spans="2:28">
      <c r="C467" t="s">
        <v>1463</v>
      </c>
      <c r="D467" s="34">
        <v>0.45833333333333331</v>
      </c>
      <c r="E467" s="17" t="s">
        <v>1465</v>
      </c>
      <c r="F467" s="7" t="s">
        <v>4</v>
      </c>
      <c r="G467" s="10" t="s">
        <v>1515</v>
      </c>
      <c r="H467" s="7">
        <v>38</v>
      </c>
      <c r="I467" s="7">
        <v>40</v>
      </c>
      <c r="J467" s="7">
        <v>23</v>
      </c>
      <c r="K467" s="7" t="s">
        <v>16</v>
      </c>
      <c r="L467" s="7">
        <v>1</v>
      </c>
      <c r="M467" s="7">
        <v>15</v>
      </c>
      <c r="N467" s="6" t="s">
        <v>120</v>
      </c>
      <c r="O467" s="6" t="s">
        <v>278</v>
      </c>
      <c r="P467" s="11">
        <v>52</v>
      </c>
      <c r="Q467" s="12">
        <v>1.79</v>
      </c>
      <c r="R467" s="13"/>
      <c r="S467" s="21">
        <f t="shared" si="52"/>
        <v>50.4</v>
      </c>
      <c r="T467" s="7" t="str">
        <f t="shared" si="54"/>
        <v>Over 0.5</v>
      </c>
      <c r="U467" s="14"/>
      <c r="V467" s="14" t="str">
        <f t="shared" si="53"/>
        <v>Under 1.5</v>
      </c>
      <c r="W467" s="14" t="str">
        <f t="shared" si="55"/>
        <v>WON</v>
      </c>
      <c r="X467" s="14"/>
      <c r="Y467" s="7" t="str">
        <f t="shared" si="56"/>
        <v>…</v>
      </c>
      <c r="Z467" s="7"/>
      <c r="AA467" s="35" t="str">
        <f t="shared" si="57"/>
        <v>…</v>
      </c>
      <c r="AB467" s="35" t="str">
        <f t="shared" si="58"/>
        <v>.</v>
      </c>
    </row>
    <row r="468" spans="2:28">
      <c r="C468" t="s">
        <v>1463</v>
      </c>
      <c r="D468" s="34">
        <v>0.5</v>
      </c>
      <c r="E468" s="17" t="s">
        <v>1527</v>
      </c>
      <c r="F468" s="7" t="s">
        <v>4</v>
      </c>
      <c r="G468" s="10" t="s">
        <v>1512</v>
      </c>
      <c r="H468" s="7">
        <v>34</v>
      </c>
      <c r="I468" s="7">
        <v>38</v>
      </c>
      <c r="J468" s="7">
        <v>28</v>
      </c>
      <c r="K468" s="7" t="s">
        <v>16</v>
      </c>
      <c r="L468" s="7" t="s">
        <v>16</v>
      </c>
      <c r="M468" s="7">
        <v>6</v>
      </c>
      <c r="N468" s="6" t="s">
        <v>299</v>
      </c>
      <c r="O468" s="6" t="s">
        <v>405</v>
      </c>
      <c r="P468" s="11">
        <v>57</v>
      </c>
      <c r="Q468" s="12">
        <v>1.68</v>
      </c>
      <c r="R468" s="13"/>
      <c r="S468" s="21">
        <f t="shared" si="52"/>
        <v>65.400000000000006</v>
      </c>
      <c r="T468" s="7" t="str">
        <f t="shared" si="54"/>
        <v>Under 1.5</v>
      </c>
      <c r="U468" s="14"/>
      <c r="V468" s="14" t="str">
        <f t="shared" si="53"/>
        <v>Over 0.5</v>
      </c>
      <c r="W468" s="14" t="str">
        <f t="shared" si="55"/>
        <v>LOST</v>
      </c>
      <c r="X468" s="14"/>
      <c r="Y468" s="7" t="str">
        <f t="shared" si="56"/>
        <v>…</v>
      </c>
      <c r="Z468" s="7"/>
      <c r="AA468" s="35" t="str">
        <f t="shared" si="57"/>
        <v>…</v>
      </c>
      <c r="AB468" s="35" t="str">
        <f t="shared" si="58"/>
        <v>.</v>
      </c>
    </row>
    <row r="469" spans="2:28">
      <c r="C469" t="s">
        <v>1463</v>
      </c>
      <c r="D469" s="34">
        <v>0.5</v>
      </c>
      <c r="E469" s="17" t="s">
        <v>1526</v>
      </c>
      <c r="F469" s="7" t="s">
        <v>4</v>
      </c>
      <c r="G469" s="10" t="s">
        <v>1513</v>
      </c>
      <c r="H469" s="7">
        <v>27</v>
      </c>
      <c r="I469" s="7">
        <v>31</v>
      </c>
      <c r="J469" s="7">
        <v>42</v>
      </c>
      <c r="K469" s="7">
        <v>2</v>
      </c>
      <c r="L469" s="7" t="s">
        <v>16</v>
      </c>
      <c r="M469" s="7">
        <v>15</v>
      </c>
      <c r="N469" s="6" t="s">
        <v>75</v>
      </c>
      <c r="O469" s="6" t="s">
        <v>389</v>
      </c>
      <c r="P469" s="11">
        <v>40</v>
      </c>
      <c r="Q469" s="12">
        <v>1.68</v>
      </c>
      <c r="R469" s="13"/>
      <c r="S469" s="21">
        <f t="shared" si="52"/>
        <v>31.875</v>
      </c>
      <c r="T469" s="7" t="str">
        <f t="shared" si="54"/>
        <v>Over 0.5</v>
      </c>
      <c r="U469" s="14"/>
      <c r="V469" s="14" t="str">
        <f t="shared" si="53"/>
        <v>Over 0.5</v>
      </c>
      <c r="W469" s="14" t="str">
        <f t="shared" si="55"/>
        <v>WON</v>
      </c>
      <c r="X469" s="14"/>
      <c r="Y469" s="7" t="str">
        <f t="shared" si="56"/>
        <v>…</v>
      </c>
      <c r="Z469" s="7"/>
      <c r="AA469" s="35" t="str">
        <f t="shared" si="57"/>
        <v>…</v>
      </c>
      <c r="AB469" s="35" t="str">
        <f t="shared" si="58"/>
        <v>.</v>
      </c>
    </row>
    <row r="470" spans="2:28">
      <c r="C470" t="s">
        <v>1341</v>
      </c>
      <c r="D470" s="34">
        <v>0.58333333333333337</v>
      </c>
      <c r="E470" s="17" t="s">
        <v>1433</v>
      </c>
      <c r="F470" s="7" t="s">
        <v>4</v>
      </c>
      <c r="G470" s="10" t="s">
        <v>1489</v>
      </c>
      <c r="H470" s="7">
        <v>27</v>
      </c>
      <c r="I470" s="7">
        <v>46</v>
      </c>
      <c r="J470" s="7">
        <v>28</v>
      </c>
      <c r="K470" s="7" t="s">
        <v>16</v>
      </c>
      <c r="L470" s="7">
        <v>1</v>
      </c>
      <c r="M470" s="7">
        <v>1</v>
      </c>
      <c r="N470" s="6" t="s">
        <v>47</v>
      </c>
      <c r="O470" s="6" t="s">
        <v>69</v>
      </c>
      <c r="P470" s="11">
        <v>37</v>
      </c>
      <c r="Q470" s="12">
        <v>1.47</v>
      </c>
      <c r="R470" s="13"/>
      <c r="S470" s="21">
        <f t="shared" si="52"/>
        <v>54</v>
      </c>
      <c r="T470" s="7" t="str">
        <f t="shared" si="54"/>
        <v>Over 0.5</v>
      </c>
      <c r="U470" s="14"/>
      <c r="V470" s="14" t="str">
        <f t="shared" si="53"/>
        <v>Under 1.5</v>
      </c>
      <c r="W470" s="14" t="str">
        <f t="shared" si="55"/>
        <v>WON</v>
      </c>
      <c r="X470" s="14"/>
      <c r="Y470" s="7" t="str">
        <f t="shared" si="56"/>
        <v>…</v>
      </c>
      <c r="Z470" s="7"/>
      <c r="AA470" s="35" t="str">
        <f t="shared" si="57"/>
        <v>…</v>
      </c>
      <c r="AB470" s="35" t="str">
        <f t="shared" si="58"/>
        <v>.</v>
      </c>
    </row>
    <row r="471" spans="2:28">
      <c r="C471" t="s">
        <v>1341</v>
      </c>
      <c r="D471" s="34">
        <v>0.58333333333333337</v>
      </c>
      <c r="E471" s="17" t="s">
        <v>1435</v>
      </c>
      <c r="F471" s="7" t="s">
        <v>4</v>
      </c>
      <c r="G471" s="10" t="s">
        <v>1446</v>
      </c>
      <c r="H471" s="7">
        <v>55</v>
      </c>
      <c r="I471" s="7">
        <v>25</v>
      </c>
      <c r="J471" s="7">
        <v>20</v>
      </c>
      <c r="K471" s="7">
        <v>1</v>
      </c>
      <c r="L471" s="7">
        <v>1</v>
      </c>
      <c r="M471" s="7">
        <v>35</v>
      </c>
      <c r="N471" s="6" t="s">
        <v>96</v>
      </c>
      <c r="O471" s="6" t="s">
        <v>278</v>
      </c>
      <c r="P471" s="11">
        <v>57</v>
      </c>
      <c r="Q471" s="12">
        <v>1.5</v>
      </c>
      <c r="R471" s="13"/>
      <c r="S471" s="21">
        <f t="shared" si="52"/>
        <v>34.212499999999999</v>
      </c>
      <c r="T471" s="7" t="str">
        <f t="shared" si="54"/>
        <v>Over 0.5</v>
      </c>
      <c r="U471" s="14"/>
      <c r="V471" s="14" t="str">
        <f t="shared" si="53"/>
        <v>Over 0.5</v>
      </c>
      <c r="W471" s="14" t="str">
        <f t="shared" si="55"/>
        <v>WON</v>
      </c>
      <c r="X471" s="14"/>
      <c r="Y471" s="7" t="str">
        <f t="shared" si="56"/>
        <v>…</v>
      </c>
      <c r="Z471" s="7"/>
      <c r="AA471" s="35" t="str">
        <f t="shared" si="57"/>
        <v>…</v>
      </c>
      <c r="AB471" s="35" t="str">
        <f t="shared" si="58"/>
        <v>.</v>
      </c>
    </row>
    <row r="472" spans="2:28">
      <c r="B472" t="s">
        <v>11</v>
      </c>
      <c r="C472" t="s">
        <v>1219</v>
      </c>
      <c r="D472" s="34">
        <v>0.70833333333333337</v>
      </c>
      <c r="E472" s="17" t="s">
        <v>1367</v>
      </c>
      <c r="F472" s="7" t="s">
        <v>4</v>
      </c>
      <c r="G472" s="10" t="s">
        <v>1414</v>
      </c>
      <c r="H472" s="7">
        <v>29</v>
      </c>
      <c r="I472" s="7">
        <v>38</v>
      </c>
      <c r="J472" s="7">
        <v>33</v>
      </c>
      <c r="K472" s="7" t="s">
        <v>16</v>
      </c>
      <c r="L472" s="7" t="s">
        <v>16</v>
      </c>
      <c r="M472" s="7">
        <v>4</v>
      </c>
      <c r="N472" s="6" t="s">
        <v>298</v>
      </c>
      <c r="O472" s="6" t="s">
        <v>1076</v>
      </c>
      <c r="P472" s="11">
        <v>44</v>
      </c>
      <c r="Q472" s="12">
        <v>1.7</v>
      </c>
      <c r="R472" s="13"/>
      <c r="S472" s="21">
        <f t="shared" si="52"/>
        <v>56</v>
      </c>
      <c r="T472" s="7" t="str">
        <f t="shared" si="54"/>
        <v>Under 1.5</v>
      </c>
      <c r="U472" s="14"/>
      <c r="V472" s="14" t="str">
        <f t="shared" si="53"/>
        <v>Over 0.5</v>
      </c>
      <c r="W472" s="14" t="str">
        <f t="shared" si="55"/>
        <v>LOST</v>
      </c>
      <c r="X472" s="14"/>
      <c r="Y472" s="7" t="str">
        <f t="shared" si="56"/>
        <v>…</v>
      </c>
      <c r="Z472" s="7"/>
      <c r="AA472" s="35" t="str">
        <f t="shared" si="57"/>
        <v>…</v>
      </c>
      <c r="AB472" s="35" t="str">
        <f t="shared" si="58"/>
        <v>.</v>
      </c>
    </row>
    <row r="473" spans="2:28">
      <c r="C473" t="s">
        <v>1332</v>
      </c>
      <c r="D473" s="34">
        <v>0.84375</v>
      </c>
      <c r="E473" s="17" t="s">
        <v>1348</v>
      </c>
      <c r="F473" s="7" t="s">
        <v>4</v>
      </c>
      <c r="G473" s="10" t="s">
        <v>1334</v>
      </c>
      <c r="H473" s="7">
        <v>35</v>
      </c>
      <c r="I473" s="7">
        <v>41</v>
      </c>
      <c r="J473" s="7">
        <v>24</v>
      </c>
      <c r="K473" s="7" t="s">
        <v>16</v>
      </c>
      <c r="L473" s="7">
        <v>1</v>
      </c>
      <c r="M473" s="7">
        <v>11</v>
      </c>
      <c r="N473" s="6" t="s">
        <v>47</v>
      </c>
      <c r="O473" s="6" t="s">
        <v>47</v>
      </c>
      <c r="P473" s="11">
        <v>49</v>
      </c>
      <c r="Q473" s="12">
        <v>1.47</v>
      </c>
      <c r="R473" s="13"/>
      <c r="S473" s="21">
        <f t="shared" si="52"/>
        <v>44</v>
      </c>
      <c r="T473" s="7" t="str">
        <f t="shared" si="54"/>
        <v>Over 0.5</v>
      </c>
      <c r="U473" s="14"/>
      <c r="V473" s="14" t="str">
        <f t="shared" si="53"/>
        <v>Under 1.5</v>
      </c>
      <c r="W473" s="14" t="str">
        <f t="shared" si="55"/>
        <v>WON</v>
      </c>
      <c r="X473" s="14"/>
      <c r="Y473" s="7" t="str">
        <f t="shared" si="56"/>
        <v>…</v>
      </c>
      <c r="Z473" s="7"/>
      <c r="AA473" s="35" t="str">
        <f t="shared" si="57"/>
        <v>…</v>
      </c>
      <c r="AB473" s="35" t="str">
        <f t="shared" si="58"/>
        <v>.</v>
      </c>
    </row>
    <row r="474" spans="2:28">
      <c r="D474" s="34"/>
      <c r="E474" s="17"/>
      <c r="F474" s="7"/>
      <c r="G474" s="10"/>
      <c r="H474" s="7"/>
      <c r="I474" s="7"/>
      <c r="J474" s="7"/>
      <c r="K474" s="7"/>
      <c r="L474" s="7"/>
      <c r="M474" s="7"/>
      <c r="N474" s="6"/>
      <c r="O474" s="6"/>
      <c r="P474" s="11"/>
      <c r="Q474" s="12"/>
      <c r="R474" s="13"/>
      <c r="S474" s="21">
        <f t="shared" si="52"/>
        <v>55</v>
      </c>
      <c r="T474" s="7" t="str">
        <f t="shared" si="54"/>
        <v>Over 0.5</v>
      </c>
      <c r="U474" s="14"/>
      <c r="V474" s="14" t="str">
        <f t="shared" si="53"/>
        <v>Over 0.5</v>
      </c>
      <c r="W474" s="14" t="str">
        <f t="shared" si="55"/>
        <v>WON</v>
      </c>
      <c r="X474" s="14"/>
      <c r="Y474" s="7" t="str">
        <f t="shared" si="56"/>
        <v>…</v>
      </c>
      <c r="Z474" s="7"/>
      <c r="AA474" s="35" t="str">
        <f t="shared" si="57"/>
        <v>…</v>
      </c>
      <c r="AB474" s="35" t="str">
        <f t="shared" si="58"/>
        <v>.</v>
      </c>
    </row>
    <row r="475" spans="2:28">
      <c r="B475" s="16" t="s">
        <v>1721</v>
      </c>
      <c r="D475" s="34"/>
      <c r="E475" s="17"/>
      <c r="F475" s="7"/>
      <c r="G475" s="10"/>
      <c r="H475" s="7"/>
      <c r="I475" s="7"/>
      <c r="J475" s="7"/>
      <c r="K475" s="7"/>
      <c r="L475" s="7"/>
      <c r="M475" s="7"/>
      <c r="N475" s="6"/>
      <c r="O475" s="6"/>
      <c r="P475" s="11"/>
      <c r="Q475" s="12"/>
      <c r="R475" s="13"/>
      <c r="S475" s="21">
        <f t="shared" si="52"/>
        <v>55</v>
      </c>
      <c r="T475" s="7" t="str">
        <f t="shared" si="54"/>
        <v>Over 0.5</v>
      </c>
      <c r="U475" s="14"/>
      <c r="V475" s="14" t="str">
        <f t="shared" si="53"/>
        <v>Over 0.5</v>
      </c>
      <c r="W475" s="14" t="str">
        <f t="shared" si="55"/>
        <v>WON</v>
      </c>
      <c r="X475" s="14"/>
      <c r="Y475" s="7" t="str">
        <f t="shared" si="56"/>
        <v>…</v>
      </c>
      <c r="Z475" s="7"/>
      <c r="AA475" s="35" t="str">
        <f t="shared" si="57"/>
        <v>…</v>
      </c>
      <c r="AB475" s="35" t="str">
        <f t="shared" si="58"/>
        <v>.</v>
      </c>
    </row>
    <row r="476" spans="2:28">
      <c r="B476" t="s">
        <v>11</v>
      </c>
      <c r="C476" t="s">
        <v>908</v>
      </c>
      <c r="D476" s="34">
        <v>0.70833333333333337</v>
      </c>
      <c r="E476" s="17" t="s">
        <v>912</v>
      </c>
      <c r="F476" s="7" t="s">
        <v>4</v>
      </c>
      <c r="G476" s="10" t="s">
        <v>1302</v>
      </c>
      <c r="H476" s="7">
        <v>21</v>
      </c>
      <c r="I476" s="7">
        <v>55</v>
      </c>
      <c r="J476" s="7">
        <v>24</v>
      </c>
      <c r="K476" s="7" t="s">
        <v>16</v>
      </c>
      <c r="L476" s="7" t="s">
        <v>16</v>
      </c>
      <c r="M476" s="7">
        <v>3</v>
      </c>
      <c r="N476" s="6" t="s">
        <v>47</v>
      </c>
      <c r="O476" s="6" t="s">
        <v>33</v>
      </c>
      <c r="P476" s="11">
        <v>61</v>
      </c>
      <c r="Q476" s="12">
        <v>1.72</v>
      </c>
      <c r="R476" s="13"/>
      <c r="S476" s="21">
        <f t="shared" si="52"/>
        <v>86.387500000000003</v>
      </c>
      <c r="T476" s="7" t="str">
        <f t="shared" si="54"/>
        <v>Under 1.5</v>
      </c>
      <c r="U476" s="14"/>
      <c r="V476" s="14" t="str">
        <f t="shared" si="53"/>
        <v>Under 1.5</v>
      </c>
      <c r="W476" s="14" t="str">
        <f t="shared" si="55"/>
        <v>WON</v>
      </c>
      <c r="X476" s="14"/>
      <c r="Y476" s="7" t="str">
        <f t="shared" si="56"/>
        <v>…</v>
      </c>
      <c r="Z476" s="7"/>
      <c r="AA476" s="35" t="str">
        <f t="shared" si="57"/>
        <v>U25g</v>
      </c>
      <c r="AB476" s="35" t="str">
        <f t="shared" si="58"/>
        <v>.</v>
      </c>
    </row>
    <row r="477" spans="2:28">
      <c r="C477" t="s">
        <v>438</v>
      </c>
      <c r="D477" s="34">
        <v>0.83333333333333337</v>
      </c>
      <c r="E477" s="17" t="s">
        <v>1202</v>
      </c>
      <c r="F477" s="7" t="s">
        <v>4</v>
      </c>
      <c r="G477" s="10" t="s">
        <v>1027</v>
      </c>
      <c r="H477" s="7">
        <v>44</v>
      </c>
      <c r="I477" s="7">
        <v>35</v>
      </c>
      <c r="J477" s="7">
        <v>21</v>
      </c>
      <c r="K477" s="7">
        <v>1</v>
      </c>
      <c r="L477" s="7">
        <v>1</v>
      </c>
      <c r="M477" s="7">
        <v>23</v>
      </c>
      <c r="N477" s="6" t="s">
        <v>47</v>
      </c>
      <c r="O477" s="6" t="s">
        <v>75</v>
      </c>
      <c r="P477" s="11">
        <v>30</v>
      </c>
      <c r="Q477" s="12">
        <v>1.73</v>
      </c>
      <c r="R477" s="13"/>
      <c r="S477" s="21">
        <f t="shared" si="52"/>
        <v>26.25</v>
      </c>
      <c r="T477" s="7" t="str">
        <f t="shared" si="54"/>
        <v>Over 0.5</v>
      </c>
      <c r="U477" s="14"/>
      <c r="V477" s="14" t="str">
        <f t="shared" si="53"/>
        <v>Under 1.5</v>
      </c>
      <c r="W477" s="14" t="str">
        <f t="shared" si="55"/>
        <v>WON</v>
      </c>
      <c r="X477" s="14"/>
      <c r="Y477" s="7" t="str">
        <f t="shared" si="56"/>
        <v>…</v>
      </c>
      <c r="Z477" s="7"/>
      <c r="AA477" s="35" t="str">
        <f t="shared" si="57"/>
        <v>…</v>
      </c>
      <c r="AB477" s="35" t="str">
        <f t="shared" si="58"/>
        <v>.</v>
      </c>
    </row>
    <row r="478" spans="2:28">
      <c r="C478" t="s">
        <v>1332</v>
      </c>
      <c r="D478" s="34">
        <v>0.84375</v>
      </c>
      <c r="E478" s="17" t="s">
        <v>1349</v>
      </c>
      <c r="F478" s="7" t="s">
        <v>4</v>
      </c>
      <c r="G478" s="10" t="s">
        <v>1651</v>
      </c>
      <c r="H478" s="7">
        <v>10</v>
      </c>
      <c r="I478" s="7">
        <v>72</v>
      </c>
      <c r="J478" s="7">
        <v>18</v>
      </c>
      <c r="K478" s="7" t="s">
        <v>16</v>
      </c>
      <c r="L478" s="7" t="s">
        <v>16</v>
      </c>
      <c r="M478" s="7">
        <v>8</v>
      </c>
      <c r="N478" s="6" t="s">
        <v>47</v>
      </c>
      <c r="O478" s="6" t="s">
        <v>33</v>
      </c>
      <c r="P478" s="11">
        <v>64</v>
      </c>
      <c r="Q478" s="12">
        <v>1.71</v>
      </c>
      <c r="R478" s="13"/>
      <c r="S478" s="21">
        <f t="shared" si="52"/>
        <v>87.3</v>
      </c>
      <c r="T478" s="7" t="str">
        <f t="shared" si="54"/>
        <v>Under 1.5</v>
      </c>
      <c r="U478" s="14"/>
      <c r="V478" s="14" t="str">
        <f t="shared" si="53"/>
        <v>Under 1.5</v>
      </c>
      <c r="W478" s="14" t="str">
        <f t="shared" si="55"/>
        <v>WON</v>
      </c>
      <c r="X478" s="14"/>
      <c r="Y478" s="7" t="str">
        <f t="shared" si="56"/>
        <v>…</v>
      </c>
      <c r="Z478" s="7"/>
      <c r="AA478" s="35" t="str">
        <f t="shared" si="57"/>
        <v>…</v>
      </c>
      <c r="AB478" s="35" t="str">
        <f t="shared" si="58"/>
        <v>.</v>
      </c>
    </row>
    <row r="479" spans="2:28">
      <c r="C479" t="s">
        <v>1332</v>
      </c>
      <c r="D479" s="34">
        <v>0.84375</v>
      </c>
      <c r="E479" s="17" t="s">
        <v>1571</v>
      </c>
      <c r="F479" s="7" t="s">
        <v>4</v>
      </c>
      <c r="G479" s="10" t="s">
        <v>1683</v>
      </c>
      <c r="H479" s="7">
        <v>44</v>
      </c>
      <c r="I479" s="7">
        <v>27</v>
      </c>
      <c r="J479" s="7">
        <v>29</v>
      </c>
      <c r="K479" s="7">
        <v>1</v>
      </c>
      <c r="L479" s="7">
        <v>2</v>
      </c>
      <c r="M479" s="7">
        <v>15</v>
      </c>
      <c r="N479" s="6" t="s">
        <v>61</v>
      </c>
      <c r="O479" s="6" t="s">
        <v>454</v>
      </c>
      <c r="P479" s="11">
        <v>43</v>
      </c>
      <c r="Q479" s="12">
        <v>1.5</v>
      </c>
      <c r="R479" s="13"/>
      <c r="S479" s="21">
        <f t="shared" si="52"/>
        <v>17.1875</v>
      </c>
      <c r="T479" s="7" t="str">
        <f t="shared" si="54"/>
        <v>Over 0.5</v>
      </c>
      <c r="U479" s="14"/>
      <c r="V479" s="14" t="str">
        <f t="shared" si="53"/>
        <v>Over 0.5</v>
      </c>
      <c r="W479" s="14" t="str">
        <f t="shared" si="55"/>
        <v>WON</v>
      </c>
      <c r="X479" s="14"/>
      <c r="Y479" s="7" t="str">
        <f t="shared" si="56"/>
        <v>…</v>
      </c>
      <c r="Z479" s="7"/>
      <c r="AA479" s="35" t="str">
        <f t="shared" si="57"/>
        <v>…</v>
      </c>
      <c r="AB479" s="35" t="str">
        <f t="shared" si="58"/>
        <v>.</v>
      </c>
    </row>
    <row r="480" spans="2:28">
      <c r="B480" t="s">
        <v>11</v>
      </c>
      <c r="C480" t="s">
        <v>880</v>
      </c>
      <c r="D480" s="34">
        <v>0.91666666666666663</v>
      </c>
      <c r="E480" s="17" t="s">
        <v>1722</v>
      </c>
      <c r="F480" s="7" t="s">
        <v>4</v>
      </c>
      <c r="G480" s="10" t="s">
        <v>1710</v>
      </c>
      <c r="H480" s="7">
        <v>18</v>
      </c>
      <c r="I480" s="7">
        <v>66</v>
      </c>
      <c r="J480" s="7">
        <v>17</v>
      </c>
      <c r="K480" s="7" t="s">
        <v>16</v>
      </c>
      <c r="L480" s="7" t="s">
        <v>16</v>
      </c>
      <c r="M480" s="7">
        <v>1</v>
      </c>
      <c r="N480" s="6" t="s">
        <v>24</v>
      </c>
      <c r="O480" s="6" t="s">
        <v>298</v>
      </c>
      <c r="P480" s="11">
        <v>82</v>
      </c>
      <c r="Q480" s="12">
        <v>1.5</v>
      </c>
      <c r="R480" s="13"/>
      <c r="S480" s="21">
        <f t="shared" si="52"/>
        <v>96.025000000000006</v>
      </c>
      <c r="T480" s="7" t="str">
        <f t="shared" si="54"/>
        <v>Under 1.5</v>
      </c>
      <c r="U480" s="14"/>
      <c r="V480" s="14" t="str">
        <f t="shared" si="53"/>
        <v>Under 1.5</v>
      </c>
      <c r="W480" s="14" t="str">
        <f t="shared" si="55"/>
        <v>WON</v>
      </c>
      <c r="X480" s="14"/>
      <c r="Y480" s="7" t="str">
        <f t="shared" si="56"/>
        <v>Prime</v>
      </c>
      <c r="Z480" s="7"/>
      <c r="AA480" s="35" t="str">
        <f t="shared" si="57"/>
        <v>U25g</v>
      </c>
      <c r="AB480" s="35" t="str">
        <f t="shared" si="58"/>
        <v>.</v>
      </c>
    </row>
    <row r="481" spans="2:28">
      <c r="D481" s="34"/>
      <c r="E481" s="17"/>
      <c r="F481" s="7"/>
      <c r="G481" s="10"/>
      <c r="H481" s="7"/>
      <c r="I481" s="7"/>
      <c r="J481" s="7"/>
      <c r="K481" s="7"/>
      <c r="L481" s="7"/>
      <c r="M481" s="7"/>
      <c r="N481" s="6"/>
      <c r="O481" s="6"/>
      <c r="P481" s="11"/>
      <c r="Q481" s="12"/>
      <c r="R481" s="13"/>
      <c r="S481" s="21">
        <f t="shared" si="52"/>
        <v>55</v>
      </c>
      <c r="T481" s="7" t="str">
        <f t="shared" si="54"/>
        <v>Over 0.5</v>
      </c>
      <c r="U481" s="14"/>
      <c r="V481" s="14" t="str">
        <f t="shared" si="53"/>
        <v>Over 0.5</v>
      </c>
      <c r="W481" s="14" t="str">
        <f t="shared" si="55"/>
        <v>WON</v>
      </c>
      <c r="X481" s="14"/>
      <c r="Y481" s="7" t="str">
        <f t="shared" si="56"/>
        <v>…</v>
      </c>
      <c r="Z481" s="7"/>
      <c r="AA481" s="35" t="str">
        <f t="shared" si="57"/>
        <v>…</v>
      </c>
      <c r="AB481" s="35" t="str">
        <f t="shared" si="58"/>
        <v>.</v>
      </c>
    </row>
    <row r="482" spans="2:28">
      <c r="B482" s="16" t="s">
        <v>1729</v>
      </c>
      <c r="D482" s="34"/>
      <c r="E482" s="17"/>
      <c r="F482" s="7"/>
      <c r="G482" s="10"/>
      <c r="H482" s="7"/>
      <c r="I482" s="7"/>
      <c r="J482" s="7"/>
      <c r="K482" s="7"/>
      <c r="L482" s="7"/>
      <c r="M482" s="7"/>
      <c r="N482" s="6"/>
      <c r="O482" s="6"/>
      <c r="P482" s="11"/>
      <c r="Q482" s="12"/>
      <c r="R482" s="13"/>
      <c r="S482" s="21">
        <f t="shared" si="52"/>
        <v>55</v>
      </c>
      <c r="T482" s="7" t="str">
        <f t="shared" si="54"/>
        <v>Over 0.5</v>
      </c>
      <c r="U482" s="14"/>
      <c r="V482" s="14" t="str">
        <f t="shared" si="53"/>
        <v>Over 0.5</v>
      </c>
      <c r="W482" s="14" t="str">
        <f t="shared" si="55"/>
        <v>WON</v>
      </c>
      <c r="X482" s="14"/>
      <c r="Y482" s="7" t="str">
        <f t="shared" si="56"/>
        <v>…</v>
      </c>
      <c r="Z482" s="7"/>
      <c r="AA482" s="35" t="str">
        <f t="shared" si="57"/>
        <v>…</v>
      </c>
      <c r="AB482" s="35" t="str">
        <f t="shared" si="58"/>
        <v>.</v>
      </c>
    </row>
    <row r="483" spans="2:28">
      <c r="B483" t="s">
        <v>11</v>
      </c>
      <c r="C483" t="s">
        <v>471</v>
      </c>
      <c r="D483" s="34">
        <v>0.45833333333333331</v>
      </c>
      <c r="E483" s="17" t="s">
        <v>1695</v>
      </c>
      <c r="F483" s="7" t="s">
        <v>4</v>
      </c>
      <c r="G483" s="10" t="s">
        <v>1207</v>
      </c>
      <c r="H483" s="7">
        <v>53</v>
      </c>
      <c r="I483" s="7">
        <v>34</v>
      </c>
      <c r="J483" s="7">
        <v>13</v>
      </c>
      <c r="K483" s="7">
        <v>1</v>
      </c>
      <c r="L483" s="7">
        <v>1</v>
      </c>
      <c r="M483" s="7">
        <v>40</v>
      </c>
      <c r="N483" s="6" t="s">
        <v>297</v>
      </c>
      <c r="O483" s="6" t="s">
        <v>1396</v>
      </c>
      <c r="P483" s="11">
        <v>46</v>
      </c>
      <c r="Q483" s="12">
        <v>1.78</v>
      </c>
      <c r="R483" s="13"/>
      <c r="S483" s="21">
        <f t="shared" si="52"/>
        <v>23.4375</v>
      </c>
      <c r="T483" s="7" t="str">
        <f t="shared" si="54"/>
        <v>Over 0.5</v>
      </c>
      <c r="U483" s="14"/>
      <c r="V483" s="14" t="str">
        <f t="shared" si="53"/>
        <v>Over 0.5</v>
      </c>
      <c r="W483" s="14" t="str">
        <f t="shared" si="55"/>
        <v>WON</v>
      </c>
      <c r="X483" s="14"/>
      <c r="Y483" s="7" t="str">
        <f t="shared" si="56"/>
        <v>…</v>
      </c>
      <c r="Z483" s="7"/>
      <c r="AA483" s="35" t="str">
        <f t="shared" si="57"/>
        <v>…</v>
      </c>
      <c r="AB483" s="35" t="str">
        <f t="shared" si="58"/>
        <v>.</v>
      </c>
    </row>
    <row r="484" spans="2:28">
      <c r="B484" t="s">
        <v>11</v>
      </c>
      <c r="C484" t="s">
        <v>908</v>
      </c>
      <c r="D484" s="34">
        <v>0.54166666666666663</v>
      </c>
      <c r="E484" s="17" t="s">
        <v>911</v>
      </c>
      <c r="F484" s="7" t="s">
        <v>4</v>
      </c>
      <c r="G484" s="10" t="s">
        <v>1175</v>
      </c>
      <c r="H484" s="7">
        <v>32</v>
      </c>
      <c r="I484" s="7">
        <v>52</v>
      </c>
      <c r="J484" s="7">
        <v>16</v>
      </c>
      <c r="K484" s="7" t="s">
        <v>16</v>
      </c>
      <c r="L484" s="7" t="s">
        <v>16</v>
      </c>
      <c r="M484" s="7">
        <v>16</v>
      </c>
      <c r="N484" s="6" t="s">
        <v>96</v>
      </c>
      <c r="O484" s="6" t="s">
        <v>298</v>
      </c>
      <c r="P484" s="11">
        <v>49</v>
      </c>
      <c r="Q484" s="12">
        <v>1.61</v>
      </c>
      <c r="R484" s="13"/>
      <c r="S484" s="21">
        <f t="shared" si="52"/>
        <v>61.25</v>
      </c>
      <c r="T484" s="7" t="str">
        <f t="shared" si="54"/>
        <v>Under 1.5</v>
      </c>
      <c r="U484" s="14"/>
      <c r="V484" s="14" t="str">
        <f t="shared" si="53"/>
        <v>Over 0.5</v>
      </c>
      <c r="W484" s="14" t="str">
        <f t="shared" si="55"/>
        <v>LOST</v>
      </c>
      <c r="X484" s="14"/>
      <c r="Y484" s="7" t="str">
        <f t="shared" si="56"/>
        <v>…</v>
      </c>
      <c r="Z484" s="7"/>
      <c r="AA484" s="35" t="str">
        <f t="shared" si="57"/>
        <v>…</v>
      </c>
      <c r="AB484" s="35" t="str">
        <f t="shared" si="58"/>
        <v>.</v>
      </c>
    </row>
    <row r="485" spans="2:28">
      <c r="B485" t="s">
        <v>11</v>
      </c>
      <c r="C485" t="s">
        <v>1422</v>
      </c>
      <c r="D485" s="34">
        <v>0.54166666666666663</v>
      </c>
      <c r="E485" s="17" t="s">
        <v>1661</v>
      </c>
      <c r="F485" s="7" t="s">
        <v>4</v>
      </c>
      <c r="G485" s="10" t="s">
        <v>1423</v>
      </c>
      <c r="H485" s="7">
        <v>47</v>
      </c>
      <c r="I485" s="7">
        <v>16</v>
      </c>
      <c r="J485" s="7">
        <v>37</v>
      </c>
      <c r="K485" s="7">
        <v>1</v>
      </c>
      <c r="L485" s="7">
        <v>2</v>
      </c>
      <c r="M485" s="7">
        <v>10</v>
      </c>
      <c r="N485" s="6" t="s">
        <v>33</v>
      </c>
      <c r="O485" s="6" t="s">
        <v>278</v>
      </c>
      <c r="P485" s="11">
        <v>27</v>
      </c>
      <c r="Q485" s="12">
        <v>1.6</v>
      </c>
      <c r="R485" s="13"/>
      <c r="S485" s="21">
        <f t="shared" si="52"/>
        <v>18.75</v>
      </c>
      <c r="T485" s="7" t="str">
        <f t="shared" si="54"/>
        <v>Over 0.5</v>
      </c>
      <c r="U485" s="14"/>
      <c r="V485" s="14" t="str">
        <f t="shared" si="53"/>
        <v>Over 0.5</v>
      </c>
      <c r="W485" s="14" t="str">
        <f t="shared" si="55"/>
        <v>WON</v>
      </c>
      <c r="X485" s="14"/>
      <c r="Y485" s="7" t="str">
        <f t="shared" si="56"/>
        <v>…</v>
      </c>
      <c r="Z485" s="7"/>
      <c r="AA485" s="35" t="str">
        <f t="shared" si="57"/>
        <v>…</v>
      </c>
      <c r="AB485" s="35" t="str">
        <f t="shared" si="58"/>
        <v>.</v>
      </c>
    </row>
    <row r="486" spans="2:28">
      <c r="C486" t="s">
        <v>1495</v>
      </c>
      <c r="D486" s="34">
        <v>0.54166666666666663</v>
      </c>
      <c r="E486" s="17" t="s">
        <v>1640</v>
      </c>
      <c r="F486" s="7" t="s">
        <v>4</v>
      </c>
      <c r="G486" s="10" t="s">
        <v>1607</v>
      </c>
      <c r="H486" s="7">
        <v>22</v>
      </c>
      <c r="I486" s="7">
        <v>43</v>
      </c>
      <c r="J486" s="7">
        <v>35</v>
      </c>
      <c r="K486" s="7" t="s">
        <v>16</v>
      </c>
      <c r="L486" s="7">
        <v>1</v>
      </c>
      <c r="M486" s="7">
        <v>13</v>
      </c>
      <c r="N486" s="6" t="s">
        <v>24</v>
      </c>
      <c r="O486" s="6" t="s">
        <v>75</v>
      </c>
      <c r="P486" s="11">
        <v>77</v>
      </c>
      <c r="Q486" s="12">
        <v>1.68</v>
      </c>
      <c r="R486" s="13"/>
      <c r="S486" s="21">
        <f t="shared" si="52"/>
        <v>57.4</v>
      </c>
      <c r="T486" s="7" t="str">
        <f t="shared" si="54"/>
        <v>Under 1.5</v>
      </c>
      <c r="U486" s="14"/>
      <c r="V486" s="14" t="str">
        <f t="shared" si="53"/>
        <v>Under 1.5</v>
      </c>
      <c r="W486" s="14" t="str">
        <f t="shared" si="55"/>
        <v>WON</v>
      </c>
      <c r="X486" s="14"/>
      <c r="Y486" s="7" t="str">
        <f t="shared" si="56"/>
        <v>…</v>
      </c>
      <c r="Z486" s="7"/>
      <c r="AA486" s="35" t="str">
        <f t="shared" si="57"/>
        <v>…</v>
      </c>
      <c r="AB486" s="35" t="str">
        <f t="shared" si="58"/>
        <v>.</v>
      </c>
    </row>
    <row r="487" spans="2:28">
      <c r="C487" t="s">
        <v>517</v>
      </c>
      <c r="D487" s="34">
        <v>0.54166666666666663</v>
      </c>
      <c r="E487" s="17" t="s">
        <v>1466</v>
      </c>
      <c r="F487" s="7" t="s">
        <v>4</v>
      </c>
      <c r="G487" s="10" t="s">
        <v>1106</v>
      </c>
      <c r="H487" s="7">
        <v>20</v>
      </c>
      <c r="I487" s="7">
        <v>36</v>
      </c>
      <c r="J487" s="7">
        <v>44</v>
      </c>
      <c r="K487" s="7">
        <v>2</v>
      </c>
      <c r="L487" s="7">
        <v>2</v>
      </c>
      <c r="M487" s="7">
        <v>24</v>
      </c>
      <c r="N487" s="6" t="s">
        <v>96</v>
      </c>
      <c r="O487" s="6" t="s">
        <v>303</v>
      </c>
      <c r="P487" s="11">
        <v>52</v>
      </c>
      <c r="Q487" s="12">
        <v>1.7</v>
      </c>
      <c r="R487" s="13"/>
      <c r="S487" s="21">
        <f t="shared" si="52"/>
        <v>36.65</v>
      </c>
      <c r="T487" s="7" t="str">
        <f t="shared" si="54"/>
        <v>Over 0.5</v>
      </c>
      <c r="U487" s="14"/>
      <c r="V487" s="14" t="str">
        <f t="shared" si="53"/>
        <v>Over 0.5</v>
      </c>
      <c r="W487" s="14" t="str">
        <f t="shared" si="55"/>
        <v>WON</v>
      </c>
      <c r="X487" s="14"/>
      <c r="Y487" s="7" t="str">
        <f t="shared" si="56"/>
        <v>…</v>
      </c>
      <c r="Z487" s="7"/>
      <c r="AA487" s="35" t="str">
        <f t="shared" si="57"/>
        <v>…</v>
      </c>
      <c r="AB487" s="35" t="str">
        <f t="shared" si="58"/>
        <v>.</v>
      </c>
    </row>
    <row r="488" spans="2:28">
      <c r="C488" t="s">
        <v>517</v>
      </c>
      <c r="D488" s="34">
        <v>0.54166666666666663</v>
      </c>
      <c r="E488" s="17" t="s">
        <v>1340</v>
      </c>
      <c r="F488" s="7" t="s">
        <v>4</v>
      </c>
      <c r="G488" s="10" t="s">
        <v>769</v>
      </c>
      <c r="H488" s="7">
        <v>36</v>
      </c>
      <c r="I488" s="7">
        <v>46</v>
      </c>
      <c r="J488" s="7">
        <v>19</v>
      </c>
      <c r="K488" s="7" t="s">
        <v>16</v>
      </c>
      <c r="L488" s="7">
        <v>1</v>
      </c>
      <c r="M488" s="7">
        <v>17</v>
      </c>
      <c r="N488" s="6" t="s">
        <v>69</v>
      </c>
      <c r="O488" s="6" t="s">
        <v>33</v>
      </c>
      <c r="P488" s="11">
        <v>30</v>
      </c>
      <c r="Q488" s="12">
        <v>1.53</v>
      </c>
      <c r="R488" s="13"/>
      <c r="S488" s="21">
        <f t="shared" ref="S488:S551" si="59">40+(IF(I488&lt;50,0,I488/3.2)+(IF(H488&gt;I488,-H488/3.2,0)+(IF(J488&gt;I488,-J488/3.2,0)+(IF(L488="X",5,IF(L488="2",2,0)))+(IF(M488&gt;15,0,15-M488))+(IF(P488&lt;50,0,P488/5)))))</f>
        <v>40</v>
      </c>
      <c r="T488" s="7" t="str">
        <f t="shared" si="54"/>
        <v>Over 0.5</v>
      </c>
      <c r="U488" s="14"/>
      <c r="V488" s="14" t="str">
        <f t="shared" si="53"/>
        <v>Over 0.5</v>
      </c>
      <c r="W488" s="14" t="str">
        <f t="shared" si="55"/>
        <v>WON</v>
      </c>
      <c r="X488" s="14"/>
      <c r="Y488" s="7" t="str">
        <f t="shared" si="56"/>
        <v>…</v>
      </c>
      <c r="Z488" s="7"/>
      <c r="AA488" s="35" t="str">
        <f t="shared" si="57"/>
        <v>…</v>
      </c>
      <c r="AB488" s="35" t="str">
        <f t="shared" si="58"/>
        <v>.</v>
      </c>
    </row>
    <row r="489" spans="2:28">
      <c r="C489" t="s">
        <v>1479</v>
      </c>
      <c r="D489" s="34">
        <v>0.55208333333333337</v>
      </c>
      <c r="E489" s="17" t="s">
        <v>1481</v>
      </c>
      <c r="F489" s="7" t="s">
        <v>4</v>
      </c>
      <c r="G489" s="10" t="s">
        <v>1551</v>
      </c>
      <c r="H489" s="7">
        <v>33</v>
      </c>
      <c r="I489" s="7">
        <v>24</v>
      </c>
      <c r="J489" s="7">
        <v>43</v>
      </c>
      <c r="K489" s="7">
        <v>2</v>
      </c>
      <c r="L489" s="7" t="s">
        <v>16</v>
      </c>
      <c r="M489" s="7">
        <v>10</v>
      </c>
      <c r="N489" s="6" t="s">
        <v>120</v>
      </c>
      <c r="O489" s="6" t="s">
        <v>33</v>
      </c>
      <c r="P489" s="11">
        <v>24</v>
      </c>
      <c r="Q489" s="12">
        <v>1.5</v>
      </c>
      <c r="R489" s="13"/>
      <c r="S489" s="21">
        <f t="shared" si="59"/>
        <v>26.25</v>
      </c>
      <c r="T489" s="7" t="str">
        <f t="shared" si="54"/>
        <v>Over 0.5</v>
      </c>
      <c r="U489" s="14"/>
      <c r="V489" s="14" t="str">
        <f t="shared" si="53"/>
        <v>Under 1.5</v>
      </c>
      <c r="W489" s="14" t="str">
        <f t="shared" si="55"/>
        <v>WON</v>
      </c>
      <c r="X489" s="14"/>
      <c r="Y489" s="7" t="str">
        <f t="shared" si="56"/>
        <v>…</v>
      </c>
      <c r="Z489" s="7"/>
      <c r="AA489" s="35" t="str">
        <f t="shared" si="57"/>
        <v>…</v>
      </c>
      <c r="AB489" s="35" t="str">
        <f t="shared" si="58"/>
        <v>.</v>
      </c>
    </row>
    <row r="490" spans="2:28">
      <c r="B490" t="s">
        <v>11</v>
      </c>
      <c r="C490" t="s">
        <v>400</v>
      </c>
      <c r="D490" s="34">
        <v>0.625</v>
      </c>
      <c r="E490" s="17" t="s">
        <v>1723</v>
      </c>
      <c r="F490" s="7" t="s">
        <v>4</v>
      </c>
      <c r="G490" s="10" t="s">
        <v>647</v>
      </c>
      <c r="H490" s="7">
        <v>4</v>
      </c>
      <c r="I490" s="7">
        <v>27</v>
      </c>
      <c r="J490" s="7">
        <v>70</v>
      </c>
      <c r="K490" s="7">
        <v>2</v>
      </c>
      <c r="L490" s="7">
        <v>2</v>
      </c>
      <c r="M490" s="7">
        <v>66</v>
      </c>
      <c r="N490" s="6" t="s">
        <v>120</v>
      </c>
      <c r="O490" s="6" t="s">
        <v>61</v>
      </c>
      <c r="P490" s="11">
        <v>7</v>
      </c>
      <c r="Q490" s="12">
        <v>1.47</v>
      </c>
      <c r="R490" s="13"/>
      <c r="S490" s="21">
        <f t="shared" si="59"/>
        <v>18.125</v>
      </c>
      <c r="T490" s="7" t="str">
        <f t="shared" si="54"/>
        <v>Over 0.5</v>
      </c>
      <c r="U490" s="14"/>
      <c r="V490" s="14" t="str">
        <f t="shared" si="53"/>
        <v>Under 1.5</v>
      </c>
      <c r="W490" s="14" t="str">
        <f t="shared" si="55"/>
        <v>WON</v>
      </c>
      <c r="X490" s="14"/>
      <c r="Y490" s="7" t="str">
        <f t="shared" si="56"/>
        <v>…</v>
      </c>
      <c r="Z490" s="7"/>
      <c r="AA490" s="35" t="str">
        <f t="shared" si="57"/>
        <v>…</v>
      </c>
      <c r="AB490" s="35" t="str">
        <f t="shared" si="58"/>
        <v>.</v>
      </c>
    </row>
    <row r="491" spans="2:28">
      <c r="C491" t="s">
        <v>1473</v>
      </c>
      <c r="D491" s="34">
        <v>0.625</v>
      </c>
      <c r="E491" s="17" t="s">
        <v>1601</v>
      </c>
      <c r="F491" s="7" t="s">
        <v>4</v>
      </c>
      <c r="G491" s="10" t="s">
        <v>1493</v>
      </c>
      <c r="H491" s="7">
        <v>29</v>
      </c>
      <c r="I491" s="7">
        <v>18</v>
      </c>
      <c r="J491" s="7">
        <v>53</v>
      </c>
      <c r="K491" s="7">
        <v>2</v>
      </c>
      <c r="L491" s="7">
        <v>2</v>
      </c>
      <c r="M491" s="7">
        <v>24</v>
      </c>
      <c r="N491" s="6" t="s">
        <v>96</v>
      </c>
      <c r="O491" s="6" t="s">
        <v>632</v>
      </c>
      <c r="P491" s="11">
        <v>45</v>
      </c>
      <c r="Q491" s="12">
        <v>1.4</v>
      </c>
      <c r="R491" s="13"/>
      <c r="S491" s="21">
        <f t="shared" si="59"/>
        <v>14.375</v>
      </c>
      <c r="T491" s="7" t="str">
        <f t="shared" si="54"/>
        <v>Over 0.5</v>
      </c>
      <c r="U491" s="14"/>
      <c r="V491" s="14" t="str">
        <f t="shared" ref="V491:V554" si="60">IF(N491="1-0","Under 1.5",IF(N491="0-0","Under 1.5",IF(N491="0-1","Under 1.5","Over 0.5")))</f>
        <v>Over 0.5</v>
      </c>
      <c r="W491" s="14" t="str">
        <f t="shared" si="55"/>
        <v>WON</v>
      </c>
      <c r="X491" s="14"/>
      <c r="Y491" s="7" t="str">
        <f t="shared" si="56"/>
        <v>…</v>
      </c>
      <c r="Z491" s="7"/>
      <c r="AA491" s="35" t="str">
        <f t="shared" si="57"/>
        <v>…</v>
      </c>
      <c r="AB491" s="35" t="str">
        <f t="shared" si="58"/>
        <v>.</v>
      </c>
    </row>
    <row r="492" spans="2:28">
      <c r="C492" t="s">
        <v>1473</v>
      </c>
      <c r="D492" s="34">
        <v>0.625</v>
      </c>
      <c r="E492" s="17" t="s">
        <v>1491</v>
      </c>
      <c r="F492" s="7" t="s">
        <v>4</v>
      </c>
      <c r="G492" s="10" t="s">
        <v>1559</v>
      </c>
      <c r="H492" s="7">
        <v>53</v>
      </c>
      <c r="I492" s="7">
        <v>20</v>
      </c>
      <c r="J492" s="7">
        <v>26</v>
      </c>
      <c r="K492" s="7">
        <v>1</v>
      </c>
      <c r="L492" s="7">
        <v>1</v>
      </c>
      <c r="M492" s="7">
        <v>27</v>
      </c>
      <c r="N492" s="6" t="s">
        <v>47</v>
      </c>
      <c r="O492" s="6" t="s">
        <v>33</v>
      </c>
      <c r="P492" s="11">
        <v>23</v>
      </c>
      <c r="Q492" s="12">
        <v>1.4</v>
      </c>
      <c r="R492" s="13"/>
      <c r="S492" s="21">
        <f t="shared" si="59"/>
        <v>15.3125</v>
      </c>
      <c r="T492" s="7" t="str">
        <f t="shared" si="54"/>
        <v>Over 0.5</v>
      </c>
      <c r="U492" s="14"/>
      <c r="V492" s="14" t="str">
        <f t="shared" si="60"/>
        <v>Under 1.5</v>
      </c>
      <c r="W492" s="14" t="str">
        <f t="shared" si="55"/>
        <v>WON</v>
      </c>
      <c r="X492" s="14"/>
      <c r="Y492" s="7" t="str">
        <f t="shared" si="56"/>
        <v>…</v>
      </c>
      <c r="Z492" s="7"/>
      <c r="AA492" s="35" t="str">
        <f t="shared" si="57"/>
        <v>…</v>
      </c>
      <c r="AB492" s="35" t="str">
        <f t="shared" si="58"/>
        <v>.</v>
      </c>
    </row>
    <row r="493" spans="2:28">
      <c r="C493" t="s">
        <v>1495</v>
      </c>
      <c r="D493" s="34">
        <v>0.625</v>
      </c>
      <c r="E493" s="17" t="s">
        <v>1553</v>
      </c>
      <c r="F493" s="7" t="s">
        <v>4</v>
      </c>
      <c r="G493" s="10" t="s">
        <v>1561</v>
      </c>
      <c r="H493" s="7">
        <v>18</v>
      </c>
      <c r="I493" s="7">
        <v>38</v>
      </c>
      <c r="J493" s="7">
        <v>44</v>
      </c>
      <c r="K493" s="7">
        <v>2</v>
      </c>
      <c r="L493" s="7">
        <v>2</v>
      </c>
      <c r="M493" s="7">
        <v>26</v>
      </c>
      <c r="N493" s="6" t="s">
        <v>24</v>
      </c>
      <c r="O493" s="6" t="s">
        <v>47</v>
      </c>
      <c r="P493" s="11">
        <v>46</v>
      </c>
      <c r="Q493" s="12">
        <v>1.57</v>
      </c>
      <c r="R493" s="13"/>
      <c r="S493" s="21">
        <f t="shared" si="59"/>
        <v>26.25</v>
      </c>
      <c r="T493" s="7" t="str">
        <f t="shared" si="54"/>
        <v>Over 0.5</v>
      </c>
      <c r="U493" s="14"/>
      <c r="V493" s="14" t="str">
        <f t="shared" si="60"/>
        <v>Under 1.5</v>
      </c>
      <c r="W493" s="14" t="str">
        <f t="shared" si="55"/>
        <v>LOST</v>
      </c>
      <c r="X493" s="14"/>
      <c r="Y493" s="7" t="str">
        <f t="shared" si="56"/>
        <v>…</v>
      </c>
      <c r="Z493" s="7"/>
      <c r="AA493" s="35" t="str">
        <f t="shared" si="57"/>
        <v>…</v>
      </c>
      <c r="AB493" s="35" t="str">
        <f t="shared" si="58"/>
        <v>.</v>
      </c>
    </row>
    <row r="494" spans="2:28">
      <c r="C494" t="s">
        <v>1495</v>
      </c>
      <c r="D494" s="34">
        <v>0.625</v>
      </c>
      <c r="E494" s="17" t="s">
        <v>1713</v>
      </c>
      <c r="F494" s="7" t="s">
        <v>4</v>
      </c>
      <c r="G494" s="10" t="s">
        <v>1569</v>
      </c>
      <c r="H494" s="7">
        <v>47</v>
      </c>
      <c r="I494" s="7">
        <v>26</v>
      </c>
      <c r="J494" s="7">
        <v>26</v>
      </c>
      <c r="K494" s="7">
        <v>1</v>
      </c>
      <c r="L494" s="7">
        <v>1</v>
      </c>
      <c r="M494" s="7">
        <v>21</v>
      </c>
      <c r="N494" s="6" t="s">
        <v>75</v>
      </c>
      <c r="O494" s="6" t="s">
        <v>300</v>
      </c>
      <c r="P494" s="11">
        <v>57</v>
      </c>
      <c r="Q494" s="12">
        <v>1.61</v>
      </c>
      <c r="R494" s="13"/>
      <c r="S494" s="21">
        <f t="shared" si="59"/>
        <v>36.712499999999999</v>
      </c>
      <c r="T494" s="7" t="str">
        <f t="shared" si="54"/>
        <v>Over 0.5</v>
      </c>
      <c r="U494" s="14"/>
      <c r="V494" s="14" t="str">
        <f t="shared" si="60"/>
        <v>Over 0.5</v>
      </c>
      <c r="W494" s="14" t="str">
        <f t="shared" si="55"/>
        <v>WON</v>
      </c>
      <c r="X494" s="14"/>
      <c r="Y494" s="7" t="str">
        <f t="shared" si="56"/>
        <v>…</v>
      </c>
      <c r="Z494" s="7"/>
      <c r="AA494" s="35" t="str">
        <f t="shared" si="57"/>
        <v>…</v>
      </c>
      <c r="AB494" s="35" t="str">
        <f t="shared" si="58"/>
        <v>.</v>
      </c>
    </row>
    <row r="495" spans="2:28">
      <c r="C495" t="s">
        <v>1332</v>
      </c>
      <c r="D495" s="34">
        <v>0.70833333333333337</v>
      </c>
      <c r="E495" s="17" t="s">
        <v>1498</v>
      </c>
      <c r="F495" s="7" t="s">
        <v>4</v>
      </c>
      <c r="G495" s="10" t="s">
        <v>1572</v>
      </c>
      <c r="H495" s="7">
        <v>26</v>
      </c>
      <c r="I495" s="7">
        <v>43</v>
      </c>
      <c r="J495" s="7">
        <v>32</v>
      </c>
      <c r="K495" s="7" t="s">
        <v>16</v>
      </c>
      <c r="L495" s="7">
        <v>2</v>
      </c>
      <c r="M495" s="7">
        <v>6</v>
      </c>
      <c r="N495" s="6" t="s">
        <v>75</v>
      </c>
      <c r="O495" s="6" t="s">
        <v>1724</v>
      </c>
      <c r="P495" s="11">
        <v>45</v>
      </c>
      <c r="Q495" s="12">
        <v>1.65</v>
      </c>
      <c r="R495" s="13"/>
      <c r="S495" s="21">
        <f t="shared" si="59"/>
        <v>49</v>
      </c>
      <c r="T495" s="7" t="str">
        <f t="shared" si="54"/>
        <v>Over 0.5</v>
      </c>
      <c r="U495" s="14"/>
      <c r="V495" s="14" t="str">
        <f t="shared" si="60"/>
        <v>Over 0.5</v>
      </c>
      <c r="W495" s="14" t="str">
        <f t="shared" si="55"/>
        <v>WON</v>
      </c>
      <c r="X495" s="14"/>
      <c r="Y495" s="7" t="str">
        <f t="shared" si="56"/>
        <v>…</v>
      </c>
      <c r="Z495" s="7"/>
      <c r="AA495" s="35" t="str">
        <f t="shared" si="57"/>
        <v>…</v>
      </c>
      <c r="AB495" s="35" t="str">
        <f t="shared" si="58"/>
        <v>.</v>
      </c>
    </row>
    <row r="496" spans="2:28">
      <c r="C496" t="s">
        <v>1495</v>
      </c>
      <c r="D496" s="34">
        <v>0.70833333333333337</v>
      </c>
      <c r="E496" s="17" t="s">
        <v>495</v>
      </c>
      <c r="F496" s="7" t="s">
        <v>4</v>
      </c>
      <c r="G496" s="10" t="s">
        <v>1564</v>
      </c>
      <c r="H496" s="7">
        <v>11</v>
      </c>
      <c r="I496" s="7">
        <v>50</v>
      </c>
      <c r="J496" s="7">
        <v>40</v>
      </c>
      <c r="K496" s="7" t="s">
        <v>16</v>
      </c>
      <c r="L496" s="7">
        <v>2</v>
      </c>
      <c r="M496" s="7">
        <v>29</v>
      </c>
      <c r="N496" s="6" t="s">
        <v>47</v>
      </c>
      <c r="O496" s="6" t="s">
        <v>17</v>
      </c>
      <c r="P496" s="11">
        <v>19</v>
      </c>
      <c r="Q496" s="12">
        <v>1.53</v>
      </c>
      <c r="R496" s="13"/>
      <c r="S496" s="21">
        <f t="shared" si="59"/>
        <v>55.625</v>
      </c>
      <c r="T496" s="7" t="str">
        <f t="shared" si="54"/>
        <v>Over 0.5</v>
      </c>
      <c r="U496" s="14"/>
      <c r="V496" s="14" t="str">
        <f t="shared" si="60"/>
        <v>Under 1.5</v>
      </c>
      <c r="W496" s="14" t="str">
        <f t="shared" si="55"/>
        <v>WON</v>
      </c>
      <c r="X496" s="14"/>
      <c r="Y496" s="7" t="str">
        <f t="shared" si="56"/>
        <v>…</v>
      </c>
      <c r="Z496" s="7"/>
      <c r="AA496" s="35" t="str">
        <f t="shared" si="57"/>
        <v>…</v>
      </c>
      <c r="AB496" s="35" t="str">
        <f t="shared" si="58"/>
        <v>.</v>
      </c>
    </row>
    <row r="497" spans="2:28">
      <c r="C497" t="s">
        <v>1495</v>
      </c>
      <c r="D497" s="34">
        <v>0.75</v>
      </c>
      <c r="E497" s="17" t="s">
        <v>494</v>
      </c>
      <c r="F497" s="7" t="s">
        <v>4</v>
      </c>
      <c r="G497" s="10" t="s">
        <v>1725</v>
      </c>
      <c r="H497" s="7">
        <v>54</v>
      </c>
      <c r="I497" s="7">
        <v>26</v>
      </c>
      <c r="J497" s="7">
        <v>20</v>
      </c>
      <c r="K497" s="7">
        <v>1</v>
      </c>
      <c r="L497" s="7">
        <v>1</v>
      </c>
      <c r="M497" s="7">
        <v>34</v>
      </c>
      <c r="N497" s="6" t="s">
        <v>47</v>
      </c>
      <c r="O497" s="6" t="s">
        <v>304</v>
      </c>
      <c r="P497" s="11">
        <v>27</v>
      </c>
      <c r="Q497" s="12">
        <v>1.47</v>
      </c>
      <c r="R497" s="13"/>
      <c r="S497" s="21">
        <f t="shared" si="59"/>
        <v>23.125</v>
      </c>
      <c r="T497" s="7" t="str">
        <f t="shared" si="54"/>
        <v>Over 0.5</v>
      </c>
      <c r="U497" s="14"/>
      <c r="V497" s="14" t="str">
        <f t="shared" si="60"/>
        <v>Under 1.5</v>
      </c>
      <c r="W497" s="14" t="str">
        <f t="shared" si="55"/>
        <v>WON</v>
      </c>
      <c r="X497" s="14"/>
      <c r="Y497" s="7" t="str">
        <f t="shared" si="56"/>
        <v>…</v>
      </c>
      <c r="Z497" s="7"/>
      <c r="AA497" s="35" t="str">
        <f t="shared" si="57"/>
        <v>…</v>
      </c>
      <c r="AB497" s="35" t="str">
        <f t="shared" si="58"/>
        <v>.</v>
      </c>
    </row>
    <row r="498" spans="2:28">
      <c r="B498" t="s">
        <v>11</v>
      </c>
      <c r="C498" t="s">
        <v>880</v>
      </c>
      <c r="D498" s="34">
        <v>0.91666666666666663</v>
      </c>
      <c r="E498" s="17" t="s">
        <v>1726</v>
      </c>
      <c r="F498" s="7" t="s">
        <v>4</v>
      </c>
      <c r="G498" s="10" t="s">
        <v>1670</v>
      </c>
      <c r="H498" s="7">
        <v>14</v>
      </c>
      <c r="I498" s="7">
        <v>62</v>
      </c>
      <c r="J498" s="7">
        <v>24</v>
      </c>
      <c r="K498" s="7" t="s">
        <v>16</v>
      </c>
      <c r="L498" s="7" t="s">
        <v>16</v>
      </c>
      <c r="M498" s="7">
        <v>10</v>
      </c>
      <c r="N498" s="6" t="s">
        <v>24</v>
      </c>
      <c r="O498" s="6" t="s">
        <v>47</v>
      </c>
      <c r="P498" s="11">
        <v>72</v>
      </c>
      <c r="Q498" s="12">
        <v>1.57</v>
      </c>
      <c r="R498" s="13"/>
      <c r="S498" s="21">
        <f t="shared" si="59"/>
        <v>83.775000000000006</v>
      </c>
      <c r="T498" s="7" t="str">
        <f t="shared" si="54"/>
        <v>Under 1.5</v>
      </c>
      <c r="U498" s="14"/>
      <c r="V498" s="14" t="str">
        <f t="shared" si="60"/>
        <v>Under 1.5</v>
      </c>
      <c r="W498" s="14" t="str">
        <f t="shared" si="55"/>
        <v>WON</v>
      </c>
      <c r="X498" s="14"/>
      <c r="Y498" s="7" t="str">
        <f t="shared" si="56"/>
        <v>Prime</v>
      </c>
      <c r="Z498" s="7"/>
      <c r="AA498" s="35" t="str">
        <f t="shared" si="57"/>
        <v>U25g</v>
      </c>
      <c r="AB498" s="35" t="str">
        <f t="shared" si="58"/>
        <v>WON</v>
      </c>
    </row>
    <row r="499" spans="2:28">
      <c r="B499" t="s">
        <v>11</v>
      </c>
      <c r="C499" t="s">
        <v>964</v>
      </c>
      <c r="D499" s="34">
        <v>0.91666666666666663</v>
      </c>
      <c r="E499" s="17" t="s">
        <v>1727</v>
      </c>
      <c r="F499" s="7" t="s">
        <v>4</v>
      </c>
      <c r="G499" s="10" t="s">
        <v>1728</v>
      </c>
      <c r="H499" s="7">
        <v>29</v>
      </c>
      <c r="I499" s="7">
        <v>54</v>
      </c>
      <c r="J499" s="7">
        <v>17</v>
      </c>
      <c r="K499" s="7" t="s">
        <v>16</v>
      </c>
      <c r="L499" s="7">
        <v>2</v>
      </c>
      <c r="M499" s="7">
        <v>12</v>
      </c>
      <c r="N499" s="6" t="s">
        <v>69</v>
      </c>
      <c r="O499" s="6" t="s">
        <v>297</v>
      </c>
      <c r="P499" s="11">
        <v>62</v>
      </c>
      <c r="Q499" s="12">
        <v>1.62</v>
      </c>
      <c r="R499" s="13"/>
      <c r="S499" s="21">
        <f t="shared" si="59"/>
        <v>72.275000000000006</v>
      </c>
      <c r="T499" s="7" t="str">
        <f t="shared" si="54"/>
        <v>Under 1.5</v>
      </c>
      <c r="U499" s="14"/>
      <c r="V499" s="14" t="str">
        <f t="shared" si="60"/>
        <v>Over 0.5</v>
      </c>
      <c r="W499" s="14" t="str">
        <f t="shared" si="55"/>
        <v>LOST</v>
      </c>
      <c r="X499" s="14"/>
      <c r="Y499" s="7" t="str">
        <f t="shared" si="56"/>
        <v>…</v>
      </c>
      <c r="Z499" s="7"/>
      <c r="AA499" s="35" t="str">
        <f t="shared" si="57"/>
        <v>U25g</v>
      </c>
      <c r="AB499" s="35" t="str">
        <f t="shared" si="58"/>
        <v>.</v>
      </c>
    </row>
    <row r="500" spans="2:28">
      <c r="D500" s="34"/>
      <c r="E500" s="17"/>
      <c r="F500" s="7"/>
      <c r="G500" s="10"/>
      <c r="H500" s="7"/>
      <c r="I500" s="7"/>
      <c r="J500" s="7"/>
      <c r="K500" s="7"/>
      <c r="L500" s="7"/>
      <c r="M500" s="7"/>
      <c r="N500" s="6"/>
      <c r="O500" s="6"/>
      <c r="P500" s="11"/>
      <c r="Q500" s="12"/>
      <c r="R500" s="13"/>
      <c r="S500" s="21">
        <f t="shared" si="59"/>
        <v>55</v>
      </c>
      <c r="T500" s="7" t="str">
        <f t="shared" si="54"/>
        <v>Over 0.5</v>
      </c>
      <c r="U500" s="14"/>
      <c r="V500" s="14" t="str">
        <f t="shared" si="60"/>
        <v>Over 0.5</v>
      </c>
      <c r="W500" s="14" t="str">
        <f t="shared" si="55"/>
        <v>WON</v>
      </c>
      <c r="X500" s="14"/>
      <c r="Y500" s="7" t="str">
        <f t="shared" si="56"/>
        <v>…</v>
      </c>
      <c r="Z500" s="7"/>
      <c r="AA500" s="35" t="str">
        <f t="shared" si="57"/>
        <v>…</v>
      </c>
      <c r="AB500" s="35" t="str">
        <f t="shared" si="58"/>
        <v>.</v>
      </c>
    </row>
    <row r="501" spans="2:28">
      <c r="B501" s="16" t="s">
        <v>1739</v>
      </c>
      <c r="D501" s="34"/>
      <c r="E501" s="17"/>
      <c r="F501" s="7"/>
      <c r="G501" s="10"/>
      <c r="H501" s="7"/>
      <c r="I501" s="7"/>
      <c r="J501" s="7"/>
      <c r="K501" s="7"/>
      <c r="L501" s="7"/>
      <c r="M501" s="7"/>
      <c r="N501" s="6"/>
      <c r="O501" s="6"/>
      <c r="P501" s="11"/>
      <c r="Q501" s="12"/>
      <c r="R501" s="13"/>
      <c r="S501" s="21">
        <f t="shared" si="59"/>
        <v>55</v>
      </c>
      <c r="T501" s="7" t="str">
        <f t="shared" si="54"/>
        <v>Over 0.5</v>
      </c>
      <c r="U501" s="14"/>
      <c r="V501" s="14" t="str">
        <f t="shared" si="60"/>
        <v>Over 0.5</v>
      </c>
      <c r="W501" s="14" t="str">
        <f t="shared" si="55"/>
        <v>WON</v>
      </c>
      <c r="X501" s="14"/>
      <c r="Y501" s="7" t="str">
        <f t="shared" si="56"/>
        <v>…</v>
      </c>
      <c r="Z501" s="7"/>
      <c r="AA501" s="35" t="str">
        <f t="shared" si="57"/>
        <v>…</v>
      </c>
      <c r="AB501" s="35" t="str">
        <f t="shared" si="58"/>
        <v>.</v>
      </c>
    </row>
    <row r="502" spans="2:28">
      <c r="C502" t="s">
        <v>1595</v>
      </c>
      <c r="D502" s="34">
        <v>0.41666666666666669</v>
      </c>
      <c r="E502" s="17" t="s">
        <v>1730</v>
      </c>
      <c r="F502" s="7" t="s">
        <v>4</v>
      </c>
      <c r="G502" s="10" t="s">
        <v>1731</v>
      </c>
      <c r="H502" s="7">
        <v>20</v>
      </c>
      <c r="I502" s="7">
        <v>57</v>
      </c>
      <c r="J502" s="7">
        <v>23</v>
      </c>
      <c r="K502" s="7" t="s">
        <v>16</v>
      </c>
      <c r="L502" s="7" t="s">
        <v>16</v>
      </c>
      <c r="M502" s="7">
        <v>3</v>
      </c>
      <c r="N502" s="6" t="s">
        <v>69</v>
      </c>
      <c r="O502" s="6" t="s">
        <v>405</v>
      </c>
      <c r="P502" s="11">
        <v>65</v>
      </c>
      <c r="Q502" s="12">
        <v>1.53</v>
      </c>
      <c r="R502" s="13"/>
      <c r="S502" s="21">
        <f t="shared" si="59"/>
        <v>87.8125</v>
      </c>
      <c r="T502" s="7" t="str">
        <f t="shared" si="54"/>
        <v>Under 1.5</v>
      </c>
      <c r="U502" s="14"/>
      <c r="V502" s="14" t="str">
        <f t="shared" si="60"/>
        <v>Over 0.5</v>
      </c>
      <c r="W502" s="14" t="str">
        <f t="shared" si="55"/>
        <v>LOST</v>
      </c>
      <c r="X502" s="14"/>
      <c r="Y502" s="7" t="str">
        <f t="shared" si="56"/>
        <v>…</v>
      </c>
      <c r="Z502" s="7"/>
      <c r="AA502" s="35" t="str">
        <f t="shared" si="57"/>
        <v>…</v>
      </c>
      <c r="AB502" s="35" t="str">
        <f t="shared" si="58"/>
        <v>.</v>
      </c>
    </row>
    <row r="503" spans="2:28">
      <c r="C503" t="s">
        <v>1479</v>
      </c>
      <c r="D503" s="34">
        <v>0.4375</v>
      </c>
      <c r="E503" s="17" t="s">
        <v>1480</v>
      </c>
      <c r="F503" s="7" t="s">
        <v>4</v>
      </c>
      <c r="G503" s="10" t="s">
        <v>1552</v>
      </c>
      <c r="H503" s="7">
        <v>46</v>
      </c>
      <c r="I503" s="7">
        <v>42</v>
      </c>
      <c r="J503" s="7">
        <v>13</v>
      </c>
      <c r="K503" s="7">
        <v>1</v>
      </c>
      <c r="L503" s="7">
        <v>1</v>
      </c>
      <c r="M503" s="7">
        <v>33</v>
      </c>
      <c r="N503" s="6" t="s">
        <v>24</v>
      </c>
      <c r="O503" s="6" t="s">
        <v>47</v>
      </c>
      <c r="P503" s="11">
        <v>36</v>
      </c>
      <c r="Q503" s="12">
        <v>1.5</v>
      </c>
      <c r="R503" s="13"/>
      <c r="S503" s="21">
        <f t="shared" si="59"/>
        <v>25.625</v>
      </c>
      <c r="T503" s="7" t="str">
        <f t="shared" si="54"/>
        <v>Over 0.5</v>
      </c>
      <c r="U503" s="14"/>
      <c r="V503" s="14" t="str">
        <f t="shared" si="60"/>
        <v>Under 1.5</v>
      </c>
      <c r="W503" s="14" t="str">
        <f t="shared" si="55"/>
        <v>LOST</v>
      </c>
      <c r="X503" s="14"/>
      <c r="Y503" s="7" t="str">
        <f t="shared" si="56"/>
        <v>…</v>
      </c>
      <c r="Z503" s="7"/>
      <c r="AA503" s="35" t="str">
        <f t="shared" si="57"/>
        <v>…</v>
      </c>
      <c r="AB503" s="35" t="str">
        <f t="shared" si="58"/>
        <v>.</v>
      </c>
    </row>
    <row r="504" spans="2:28">
      <c r="C504" t="s">
        <v>1463</v>
      </c>
      <c r="D504" s="34">
        <v>0.45833333333333331</v>
      </c>
      <c r="E504" s="17" t="s">
        <v>1512</v>
      </c>
      <c r="F504" s="7" t="s">
        <v>4</v>
      </c>
      <c r="G504" s="10" t="s">
        <v>1525</v>
      </c>
      <c r="H504" s="7">
        <v>21</v>
      </c>
      <c r="I504" s="7">
        <v>54</v>
      </c>
      <c r="J504" s="7">
        <v>25</v>
      </c>
      <c r="K504" s="7" t="s">
        <v>16</v>
      </c>
      <c r="L504" s="7">
        <v>2</v>
      </c>
      <c r="M504" s="7">
        <v>4</v>
      </c>
      <c r="N504" s="6" t="s">
        <v>69</v>
      </c>
      <c r="O504" s="6" t="s">
        <v>96</v>
      </c>
      <c r="P504" s="11">
        <v>51</v>
      </c>
      <c r="Q504" s="12">
        <v>1.77</v>
      </c>
      <c r="R504" s="13"/>
      <c r="S504" s="21">
        <f t="shared" si="59"/>
        <v>78.075000000000003</v>
      </c>
      <c r="T504" s="7" t="str">
        <f t="shared" si="54"/>
        <v>Under 1.5</v>
      </c>
      <c r="U504" s="14"/>
      <c r="V504" s="14" t="str">
        <f t="shared" si="60"/>
        <v>Over 0.5</v>
      </c>
      <c r="W504" s="14" t="str">
        <f t="shared" si="55"/>
        <v>LOST</v>
      </c>
      <c r="X504" s="14"/>
      <c r="Y504" s="7" t="str">
        <f t="shared" si="56"/>
        <v>…</v>
      </c>
      <c r="Z504" s="7"/>
      <c r="AA504" s="35" t="str">
        <f t="shared" si="57"/>
        <v>…</v>
      </c>
      <c r="AB504" s="35" t="str">
        <f t="shared" si="58"/>
        <v>.</v>
      </c>
    </row>
    <row r="505" spans="2:28">
      <c r="C505" t="s">
        <v>517</v>
      </c>
      <c r="D505" s="34">
        <v>0.5</v>
      </c>
      <c r="E505" s="17" t="s">
        <v>1658</v>
      </c>
      <c r="F505" s="7" t="s">
        <v>4</v>
      </c>
      <c r="G505" s="10" t="s">
        <v>1209</v>
      </c>
      <c r="H505" s="7">
        <v>40</v>
      </c>
      <c r="I505" s="7">
        <v>47</v>
      </c>
      <c r="J505" s="7">
        <v>13</v>
      </c>
      <c r="K505" s="7" t="s">
        <v>16</v>
      </c>
      <c r="L505" s="7">
        <v>1</v>
      </c>
      <c r="M505" s="7">
        <v>27</v>
      </c>
      <c r="N505" s="6" t="s">
        <v>297</v>
      </c>
      <c r="O505" s="6" t="s">
        <v>297</v>
      </c>
      <c r="P505" s="11">
        <v>42</v>
      </c>
      <c r="Q505" s="12">
        <v>1.54</v>
      </c>
      <c r="R505" s="13"/>
      <c r="S505" s="21">
        <f t="shared" si="59"/>
        <v>40</v>
      </c>
      <c r="T505" s="7" t="str">
        <f t="shared" si="54"/>
        <v>Over 0.5</v>
      </c>
      <c r="U505" s="14"/>
      <c r="V505" s="14" t="str">
        <f t="shared" si="60"/>
        <v>Over 0.5</v>
      </c>
      <c r="W505" s="14" t="str">
        <f t="shared" si="55"/>
        <v>WON</v>
      </c>
      <c r="X505" s="14"/>
      <c r="Y505" s="7" t="str">
        <f t="shared" si="56"/>
        <v>…</v>
      </c>
      <c r="Z505" s="7"/>
      <c r="AA505" s="35" t="str">
        <f t="shared" si="57"/>
        <v>…</v>
      </c>
      <c r="AB505" s="35" t="str">
        <f t="shared" si="58"/>
        <v>.</v>
      </c>
    </row>
    <row r="506" spans="2:28">
      <c r="C506" t="s">
        <v>1463</v>
      </c>
      <c r="D506" s="34">
        <v>0.5</v>
      </c>
      <c r="E506" s="17" t="s">
        <v>1515</v>
      </c>
      <c r="F506" s="7" t="s">
        <v>4</v>
      </c>
      <c r="G506" s="10" t="s">
        <v>1526</v>
      </c>
      <c r="H506" s="7">
        <v>36</v>
      </c>
      <c r="I506" s="7">
        <v>48</v>
      </c>
      <c r="J506" s="7">
        <v>16</v>
      </c>
      <c r="K506" s="7" t="s">
        <v>16</v>
      </c>
      <c r="L506" s="7">
        <v>2</v>
      </c>
      <c r="M506" s="7">
        <v>20</v>
      </c>
      <c r="N506" s="6" t="s">
        <v>24</v>
      </c>
      <c r="O506" s="6" t="s">
        <v>47</v>
      </c>
      <c r="P506" s="11">
        <v>32</v>
      </c>
      <c r="Q506" s="12">
        <v>1.52</v>
      </c>
      <c r="R506" s="13"/>
      <c r="S506" s="21">
        <f t="shared" si="59"/>
        <v>40</v>
      </c>
      <c r="T506" s="7" t="str">
        <f t="shared" si="54"/>
        <v>Over 0.5</v>
      </c>
      <c r="U506" s="14"/>
      <c r="V506" s="14" t="str">
        <f t="shared" si="60"/>
        <v>Under 1.5</v>
      </c>
      <c r="W506" s="14" t="str">
        <f t="shared" si="55"/>
        <v>LOST</v>
      </c>
      <c r="X506" s="14"/>
      <c r="Y506" s="7" t="str">
        <f t="shared" si="56"/>
        <v>…</v>
      </c>
      <c r="Z506" s="7"/>
      <c r="AA506" s="35" t="str">
        <f t="shared" si="57"/>
        <v>…</v>
      </c>
      <c r="AB506" s="35" t="str">
        <f t="shared" si="58"/>
        <v>.</v>
      </c>
    </row>
    <row r="507" spans="2:28">
      <c r="B507" t="s">
        <v>11</v>
      </c>
      <c r="C507" t="s">
        <v>471</v>
      </c>
      <c r="D507" s="34">
        <v>0.54166666666666663</v>
      </c>
      <c r="E507" s="17" t="s">
        <v>1103</v>
      </c>
      <c r="F507" s="7" t="s">
        <v>4</v>
      </c>
      <c r="G507" s="10" t="s">
        <v>472</v>
      </c>
      <c r="H507" s="7">
        <v>23</v>
      </c>
      <c r="I507" s="7">
        <v>49</v>
      </c>
      <c r="J507" s="7">
        <v>28</v>
      </c>
      <c r="K507" s="7" t="s">
        <v>16</v>
      </c>
      <c r="L507" s="7">
        <v>2</v>
      </c>
      <c r="M507" s="7">
        <v>5</v>
      </c>
      <c r="N507" s="6" t="s">
        <v>24</v>
      </c>
      <c r="O507" s="6" t="s">
        <v>299</v>
      </c>
      <c r="P507" s="11">
        <v>54</v>
      </c>
      <c r="Q507" s="12">
        <v>1.66</v>
      </c>
      <c r="R507" s="13"/>
      <c r="S507" s="21">
        <f t="shared" si="59"/>
        <v>60.8</v>
      </c>
      <c r="T507" s="7" t="str">
        <f t="shared" si="54"/>
        <v>Under 1.5</v>
      </c>
      <c r="U507" s="14"/>
      <c r="V507" s="14" t="str">
        <f t="shared" si="60"/>
        <v>Under 1.5</v>
      </c>
      <c r="W507" s="14" t="str">
        <f t="shared" si="55"/>
        <v>WON</v>
      </c>
      <c r="X507" s="14"/>
      <c r="Y507" s="7" t="str">
        <f t="shared" si="56"/>
        <v>…</v>
      </c>
      <c r="Z507" s="7"/>
      <c r="AA507" s="35" t="str">
        <f t="shared" si="57"/>
        <v>…</v>
      </c>
      <c r="AB507" s="35" t="str">
        <f t="shared" si="58"/>
        <v>.</v>
      </c>
    </row>
    <row r="508" spans="2:28">
      <c r="B508" t="s">
        <v>11</v>
      </c>
      <c r="C508" t="s">
        <v>471</v>
      </c>
      <c r="D508" s="34">
        <v>0.60416666666666663</v>
      </c>
      <c r="E508" s="17" t="s">
        <v>473</v>
      </c>
      <c r="F508" s="7" t="s">
        <v>4</v>
      </c>
      <c r="G508" s="10" t="s">
        <v>1394</v>
      </c>
      <c r="H508" s="7">
        <v>20</v>
      </c>
      <c r="I508" s="7">
        <v>35</v>
      </c>
      <c r="J508" s="7">
        <v>45</v>
      </c>
      <c r="K508" s="7">
        <v>2</v>
      </c>
      <c r="L508" s="7">
        <v>1</v>
      </c>
      <c r="M508" s="7">
        <v>25</v>
      </c>
      <c r="N508" s="6" t="s">
        <v>24</v>
      </c>
      <c r="O508" s="6" t="s">
        <v>24</v>
      </c>
      <c r="P508" s="11">
        <v>48</v>
      </c>
      <c r="Q508" s="12">
        <v>1.62</v>
      </c>
      <c r="R508" s="13"/>
      <c r="S508" s="21">
        <f t="shared" si="59"/>
        <v>25.9375</v>
      </c>
      <c r="T508" s="7" t="str">
        <f t="shared" si="54"/>
        <v>Over 0.5</v>
      </c>
      <c r="U508" s="14"/>
      <c r="V508" s="14" t="str">
        <f t="shared" si="60"/>
        <v>Under 1.5</v>
      </c>
      <c r="W508" s="14" t="str">
        <f t="shared" si="55"/>
        <v>LOST</v>
      </c>
      <c r="X508" s="14"/>
      <c r="Y508" s="7" t="str">
        <f t="shared" si="56"/>
        <v>…</v>
      </c>
      <c r="Z508" s="7"/>
      <c r="AA508" s="35" t="str">
        <f t="shared" si="57"/>
        <v>…</v>
      </c>
      <c r="AB508" s="35" t="str">
        <f t="shared" si="58"/>
        <v>.</v>
      </c>
    </row>
    <row r="509" spans="2:28">
      <c r="C509" t="s">
        <v>1495</v>
      </c>
      <c r="D509" s="34">
        <v>0.625</v>
      </c>
      <c r="E509" s="17" t="s">
        <v>1562</v>
      </c>
      <c r="F509" s="7" t="s">
        <v>4</v>
      </c>
      <c r="G509" s="10" t="s">
        <v>1566</v>
      </c>
      <c r="H509" s="7">
        <v>23</v>
      </c>
      <c r="I509" s="7">
        <v>34</v>
      </c>
      <c r="J509" s="7">
        <v>44</v>
      </c>
      <c r="K509" s="7">
        <v>2</v>
      </c>
      <c r="L509" s="7">
        <v>2</v>
      </c>
      <c r="M509" s="7">
        <v>21</v>
      </c>
      <c r="N509" s="6" t="s">
        <v>120</v>
      </c>
      <c r="O509" s="6" t="s">
        <v>454</v>
      </c>
      <c r="P509" s="11">
        <v>55</v>
      </c>
      <c r="Q509" s="12">
        <v>1.47</v>
      </c>
      <c r="R509" s="13"/>
      <c r="S509" s="21">
        <f t="shared" si="59"/>
        <v>37.25</v>
      </c>
      <c r="T509" s="7" t="str">
        <f t="shared" si="54"/>
        <v>Over 0.5</v>
      </c>
      <c r="U509" s="14"/>
      <c r="V509" s="14" t="str">
        <f t="shared" si="60"/>
        <v>Under 1.5</v>
      </c>
      <c r="W509" s="14" t="str">
        <f t="shared" si="55"/>
        <v>WON</v>
      </c>
      <c r="X509" s="14"/>
      <c r="Y509" s="7" t="str">
        <f t="shared" si="56"/>
        <v>…</v>
      </c>
      <c r="Z509" s="7"/>
      <c r="AA509" s="35" t="str">
        <f t="shared" si="57"/>
        <v>…</v>
      </c>
      <c r="AB509" s="35" t="str">
        <f t="shared" si="58"/>
        <v>.</v>
      </c>
    </row>
    <row r="510" spans="2:28">
      <c r="C510" t="s">
        <v>1495</v>
      </c>
      <c r="D510" s="24" t="s">
        <v>93</v>
      </c>
      <c r="E510" s="17" t="s">
        <v>1411</v>
      </c>
      <c r="F510" s="7" t="s">
        <v>4</v>
      </c>
      <c r="G510" s="10" t="s">
        <v>1497</v>
      </c>
      <c r="H510" s="7">
        <v>36</v>
      </c>
      <c r="I510" s="7">
        <v>43</v>
      </c>
      <c r="J510" s="7">
        <v>21</v>
      </c>
      <c r="K510" s="7" t="s">
        <v>16</v>
      </c>
      <c r="L510" s="7">
        <v>1</v>
      </c>
      <c r="M510" s="7">
        <v>15</v>
      </c>
      <c r="N510" s="6" t="s">
        <v>47</v>
      </c>
      <c r="O510" s="6" t="s">
        <v>298</v>
      </c>
      <c r="P510" s="11">
        <v>33</v>
      </c>
      <c r="Q510" s="12">
        <v>1.47</v>
      </c>
      <c r="R510" s="13"/>
      <c r="S510" s="21">
        <f t="shared" si="59"/>
        <v>40</v>
      </c>
      <c r="T510" s="7" t="str">
        <f t="shared" si="54"/>
        <v>Over 0.5</v>
      </c>
      <c r="U510" s="14"/>
      <c r="V510" s="14" t="str">
        <f t="shared" si="60"/>
        <v>Under 1.5</v>
      </c>
      <c r="W510" s="14" t="str">
        <f t="shared" si="55"/>
        <v>WON</v>
      </c>
      <c r="X510" s="14"/>
      <c r="Y510" s="7" t="str">
        <f t="shared" si="56"/>
        <v>…</v>
      </c>
      <c r="Z510" s="7"/>
      <c r="AA510" s="35" t="str">
        <f t="shared" si="57"/>
        <v>…</v>
      </c>
      <c r="AB510" s="35" t="str">
        <f t="shared" si="58"/>
        <v>.</v>
      </c>
    </row>
    <row r="511" spans="2:28">
      <c r="C511" t="s">
        <v>1495</v>
      </c>
      <c r="D511" s="24" t="s">
        <v>115</v>
      </c>
      <c r="E511" s="17" t="s">
        <v>1641</v>
      </c>
      <c r="F511" s="7" t="s">
        <v>4</v>
      </c>
      <c r="G511" s="10" t="s">
        <v>685</v>
      </c>
      <c r="H511" s="7">
        <v>19</v>
      </c>
      <c r="I511" s="7">
        <v>26</v>
      </c>
      <c r="J511" s="7">
        <v>56</v>
      </c>
      <c r="K511" s="7">
        <v>2</v>
      </c>
      <c r="L511" s="7">
        <v>2</v>
      </c>
      <c r="M511" s="7">
        <v>37</v>
      </c>
      <c r="N511" s="6" t="s">
        <v>120</v>
      </c>
      <c r="O511" s="6" t="s">
        <v>96</v>
      </c>
      <c r="P511" s="11">
        <v>28</v>
      </c>
      <c r="Q511" s="12">
        <v>1.45</v>
      </c>
      <c r="R511" s="13"/>
      <c r="S511" s="21">
        <f t="shared" si="59"/>
        <v>22.5</v>
      </c>
      <c r="T511" s="7" t="str">
        <f t="shared" si="54"/>
        <v>Over 0.5</v>
      </c>
      <c r="U511" s="14"/>
      <c r="V511" s="14" t="str">
        <f t="shared" si="60"/>
        <v>Under 1.5</v>
      </c>
      <c r="W511" s="14" t="str">
        <f t="shared" si="55"/>
        <v>WON</v>
      </c>
      <c r="X511" s="14"/>
      <c r="Y511" s="7" t="str">
        <f t="shared" si="56"/>
        <v>…</v>
      </c>
      <c r="Z511" s="7"/>
      <c r="AA511" s="35" t="str">
        <f t="shared" si="57"/>
        <v>…</v>
      </c>
      <c r="AB511" s="35" t="str">
        <f t="shared" si="58"/>
        <v>.</v>
      </c>
    </row>
    <row r="512" spans="2:28">
      <c r="C512" t="s">
        <v>1306</v>
      </c>
      <c r="D512" s="34">
        <v>0.70833333333333337</v>
      </c>
      <c r="E512" s="17" t="s">
        <v>1610</v>
      </c>
      <c r="F512" s="7" t="s">
        <v>4</v>
      </c>
      <c r="G512" s="10" t="s">
        <v>1350</v>
      </c>
      <c r="H512" s="7">
        <v>32</v>
      </c>
      <c r="I512" s="7">
        <v>45</v>
      </c>
      <c r="J512" s="7">
        <v>23</v>
      </c>
      <c r="K512" s="7" t="s">
        <v>16</v>
      </c>
      <c r="L512" s="7">
        <v>2</v>
      </c>
      <c r="M512" s="7">
        <v>9</v>
      </c>
      <c r="N512" s="6" t="s">
        <v>24</v>
      </c>
      <c r="O512" s="6" t="s">
        <v>24</v>
      </c>
      <c r="P512" s="11">
        <v>30</v>
      </c>
      <c r="Q512" s="12">
        <v>1.64</v>
      </c>
      <c r="R512" s="13"/>
      <c r="S512" s="21">
        <f t="shared" si="59"/>
        <v>46</v>
      </c>
      <c r="T512" s="7" t="str">
        <f t="shared" si="54"/>
        <v>Over 0.5</v>
      </c>
      <c r="U512" s="14"/>
      <c r="V512" s="14" t="str">
        <f t="shared" si="60"/>
        <v>Under 1.5</v>
      </c>
      <c r="W512" s="14" t="str">
        <f t="shared" si="55"/>
        <v>LOST</v>
      </c>
      <c r="X512" s="14"/>
      <c r="Y512" s="7" t="str">
        <f t="shared" si="56"/>
        <v>…</v>
      </c>
      <c r="Z512" s="7"/>
      <c r="AA512" s="35" t="str">
        <f t="shared" si="57"/>
        <v>…</v>
      </c>
      <c r="AB512" s="35" t="str">
        <f t="shared" si="58"/>
        <v>.</v>
      </c>
    </row>
    <row r="513" spans="2:28">
      <c r="B513" t="s">
        <v>11</v>
      </c>
      <c r="C513" t="s">
        <v>1232</v>
      </c>
      <c r="D513" s="34">
        <v>0.70833333333333337</v>
      </c>
      <c r="E513" s="17" t="s">
        <v>1233</v>
      </c>
      <c r="F513" s="7" t="s">
        <v>4</v>
      </c>
      <c r="G513" s="10" t="s">
        <v>1701</v>
      </c>
      <c r="H513" s="7">
        <v>6</v>
      </c>
      <c r="I513" s="7">
        <v>57</v>
      </c>
      <c r="J513" s="7">
        <v>37</v>
      </c>
      <c r="K513" s="7" t="s">
        <v>16</v>
      </c>
      <c r="L513" s="7">
        <v>2</v>
      </c>
      <c r="M513" s="7">
        <v>31</v>
      </c>
      <c r="N513" s="6" t="s">
        <v>120</v>
      </c>
      <c r="O513" s="6" t="s">
        <v>305</v>
      </c>
      <c r="P513" s="11">
        <v>40</v>
      </c>
      <c r="Q513" s="12">
        <v>1.64</v>
      </c>
      <c r="R513" s="13"/>
      <c r="S513" s="21">
        <f t="shared" si="59"/>
        <v>57.8125</v>
      </c>
      <c r="T513" s="7" t="str">
        <f t="shared" si="54"/>
        <v>Under 1.5</v>
      </c>
      <c r="U513" s="14"/>
      <c r="V513" s="14" t="str">
        <f t="shared" si="60"/>
        <v>Under 1.5</v>
      </c>
      <c r="W513" s="14" t="str">
        <f t="shared" si="55"/>
        <v>WON</v>
      </c>
      <c r="X513" s="14"/>
      <c r="Y513" s="7" t="str">
        <f t="shared" si="56"/>
        <v>…</v>
      </c>
      <c r="Z513" s="7"/>
      <c r="AA513" s="35" t="str">
        <f t="shared" si="57"/>
        <v>…</v>
      </c>
      <c r="AB513" s="35" t="str">
        <f t="shared" si="58"/>
        <v>.</v>
      </c>
    </row>
    <row r="514" spans="2:28">
      <c r="B514" t="s">
        <v>11</v>
      </c>
      <c r="C514" t="s">
        <v>1219</v>
      </c>
      <c r="D514" s="34">
        <v>0.70833333333333337</v>
      </c>
      <c r="E514" s="17" t="s">
        <v>1732</v>
      </c>
      <c r="F514" s="7" t="s">
        <v>4</v>
      </c>
      <c r="G514" s="10" t="s">
        <v>1414</v>
      </c>
      <c r="H514" s="7">
        <v>47</v>
      </c>
      <c r="I514" s="7">
        <v>47</v>
      </c>
      <c r="J514" s="7">
        <v>7</v>
      </c>
      <c r="K514" s="7">
        <v>1</v>
      </c>
      <c r="L514" s="7">
        <v>1</v>
      </c>
      <c r="M514" s="7">
        <v>40</v>
      </c>
      <c r="N514" s="6" t="s">
        <v>297</v>
      </c>
      <c r="O514" s="6" t="s">
        <v>302</v>
      </c>
      <c r="P514" s="11">
        <v>37</v>
      </c>
      <c r="Q514" s="12">
        <v>1.57</v>
      </c>
      <c r="R514" s="13"/>
      <c r="S514" s="21">
        <f t="shared" si="59"/>
        <v>40</v>
      </c>
      <c r="T514" s="7" t="str">
        <f t="shared" si="54"/>
        <v>Over 0.5</v>
      </c>
      <c r="U514" s="14"/>
      <c r="V514" s="14" t="str">
        <f t="shared" si="60"/>
        <v>Over 0.5</v>
      </c>
      <c r="W514" s="14" t="str">
        <f t="shared" si="55"/>
        <v>WON</v>
      </c>
      <c r="X514" s="14"/>
      <c r="Y514" s="7" t="str">
        <f t="shared" si="56"/>
        <v>…</v>
      </c>
      <c r="Z514" s="7"/>
      <c r="AA514" s="35" t="str">
        <f t="shared" si="57"/>
        <v>…</v>
      </c>
      <c r="AB514" s="35" t="str">
        <f t="shared" si="58"/>
        <v>.</v>
      </c>
    </row>
    <row r="515" spans="2:28">
      <c r="C515" t="s">
        <v>243</v>
      </c>
      <c r="D515" s="34">
        <v>0.70833333333333337</v>
      </c>
      <c r="E515" s="17" t="s">
        <v>1733</v>
      </c>
      <c r="F515" s="7" t="s">
        <v>4</v>
      </c>
      <c r="G515" s="10" t="s">
        <v>859</v>
      </c>
      <c r="H515" s="7">
        <v>27</v>
      </c>
      <c r="I515" s="7">
        <v>45</v>
      </c>
      <c r="J515" s="7">
        <v>28</v>
      </c>
      <c r="K515" s="7" t="s">
        <v>16</v>
      </c>
      <c r="L515" s="7">
        <v>1</v>
      </c>
      <c r="M515" s="7">
        <v>1</v>
      </c>
      <c r="N515" s="6" t="s">
        <v>47</v>
      </c>
      <c r="O515" s="6" t="s">
        <v>75</v>
      </c>
      <c r="P515" s="11">
        <v>31</v>
      </c>
      <c r="Q515" s="12">
        <v>1.64</v>
      </c>
      <c r="R515" s="13"/>
      <c r="S515" s="21">
        <f t="shared" si="59"/>
        <v>54</v>
      </c>
      <c r="T515" s="7" t="str">
        <f t="shared" ref="T515:T578" si="61">IF(S515&lt;56,"Over 0.5","Under 1.5")</f>
        <v>Over 0.5</v>
      </c>
      <c r="U515" s="14"/>
      <c r="V515" s="14" t="str">
        <f t="shared" si="60"/>
        <v>Under 1.5</v>
      </c>
      <c r="W515" s="14" t="str">
        <f t="shared" ref="W515:W578" si="62">IF(N515="?",N515,IF(T515=V515,"WON",IF(N515="0-1","WON",IF(N515="1-0","WON","LOST"))))</f>
        <v>WON</v>
      </c>
      <c r="X515" s="14"/>
      <c r="Y515" s="7" t="str">
        <f t="shared" ref="Y515:Y578" si="63">IF(AND(B515="OK",I515&gt;52,M515&lt;11,Q515&lt;1.66),"Prime","…")</f>
        <v>…</v>
      </c>
      <c r="Z515" s="7"/>
      <c r="AA515" s="35" t="str">
        <f t="shared" si="57"/>
        <v>…</v>
      </c>
      <c r="AB515" s="35" t="str">
        <f t="shared" si="58"/>
        <v>.</v>
      </c>
    </row>
    <row r="516" spans="2:28">
      <c r="C516" t="s">
        <v>243</v>
      </c>
      <c r="D516" s="34">
        <v>0.70833333333333337</v>
      </c>
      <c r="E516" s="17" t="s">
        <v>1714</v>
      </c>
      <c r="F516" s="7" t="s">
        <v>4</v>
      </c>
      <c r="G516" s="10" t="s">
        <v>1679</v>
      </c>
      <c r="H516" s="7">
        <v>9</v>
      </c>
      <c r="I516" s="7">
        <v>44</v>
      </c>
      <c r="J516" s="7">
        <v>47</v>
      </c>
      <c r="K516" s="7">
        <v>2</v>
      </c>
      <c r="L516" s="7">
        <v>2</v>
      </c>
      <c r="M516" s="7">
        <v>38</v>
      </c>
      <c r="N516" s="6" t="s">
        <v>24</v>
      </c>
      <c r="O516" s="6" t="s">
        <v>120</v>
      </c>
      <c r="P516" s="11">
        <v>42</v>
      </c>
      <c r="Q516" s="12">
        <v>1.72</v>
      </c>
      <c r="R516" s="13"/>
      <c r="S516" s="21">
        <f t="shared" si="59"/>
        <v>25.3125</v>
      </c>
      <c r="T516" s="7" t="str">
        <f t="shared" si="61"/>
        <v>Over 0.5</v>
      </c>
      <c r="U516" s="14"/>
      <c r="V516" s="14" t="str">
        <f t="shared" si="60"/>
        <v>Under 1.5</v>
      </c>
      <c r="W516" s="14" t="str">
        <f t="shared" si="62"/>
        <v>LOST</v>
      </c>
      <c r="X516" s="14"/>
      <c r="Y516" s="7" t="str">
        <f t="shared" si="63"/>
        <v>…</v>
      </c>
      <c r="Z516" s="7"/>
      <c r="AA516" s="35" t="str">
        <f t="shared" ref="AA516:AA579" si="64">IF(AND(I516&gt;49,P516&gt;54,B516="OK"),"U25g","…")</f>
        <v>…</v>
      </c>
      <c r="AB516" s="35" t="str">
        <f t="shared" ref="AB516:AB579" si="65">IF(AND(AA516="U25g",(OR(O516="0-0",O516="0-1",O516="1-0",O516="1-1",O516="2-0",O516="0-2"))),"WON",".")</f>
        <v>.</v>
      </c>
    </row>
    <row r="517" spans="2:28">
      <c r="C517" t="s">
        <v>243</v>
      </c>
      <c r="D517" s="34">
        <v>0.70833333333333337</v>
      </c>
      <c r="E517" s="17" t="s">
        <v>1714</v>
      </c>
      <c r="F517" s="7" t="s">
        <v>4</v>
      </c>
      <c r="G517" s="10" t="s">
        <v>1679</v>
      </c>
      <c r="H517" s="7">
        <v>9</v>
      </c>
      <c r="I517" s="7">
        <v>44</v>
      </c>
      <c r="J517" s="7">
        <v>47</v>
      </c>
      <c r="K517" s="7">
        <v>2</v>
      </c>
      <c r="L517" s="7">
        <v>2</v>
      </c>
      <c r="M517" s="7">
        <v>38</v>
      </c>
      <c r="N517" s="6" t="s">
        <v>24</v>
      </c>
      <c r="O517" s="6" t="s">
        <v>120</v>
      </c>
      <c r="P517" s="11">
        <v>42</v>
      </c>
      <c r="Q517" s="12">
        <v>1.72</v>
      </c>
      <c r="R517" s="13"/>
      <c r="S517" s="21">
        <f t="shared" si="59"/>
        <v>25.3125</v>
      </c>
      <c r="T517" s="7" t="str">
        <f t="shared" si="61"/>
        <v>Over 0.5</v>
      </c>
      <c r="U517" s="14"/>
      <c r="V517" s="14" t="str">
        <f t="shared" si="60"/>
        <v>Under 1.5</v>
      </c>
      <c r="W517" s="14" t="str">
        <f t="shared" si="62"/>
        <v>LOST</v>
      </c>
      <c r="X517" s="14"/>
      <c r="Y517" s="7" t="str">
        <f t="shared" si="63"/>
        <v>…</v>
      </c>
      <c r="Z517" s="7"/>
      <c r="AA517" s="35" t="str">
        <f t="shared" si="64"/>
        <v>…</v>
      </c>
      <c r="AB517" s="35" t="str">
        <f t="shared" si="65"/>
        <v>.</v>
      </c>
    </row>
    <row r="518" spans="2:28">
      <c r="C518" t="s">
        <v>227</v>
      </c>
      <c r="D518" s="34">
        <v>0.70833333333333337</v>
      </c>
      <c r="E518" s="17" t="s">
        <v>1259</v>
      </c>
      <c r="F518" s="7" t="s">
        <v>4</v>
      </c>
      <c r="G518" s="10" t="s">
        <v>228</v>
      </c>
      <c r="H518" s="7">
        <v>27</v>
      </c>
      <c r="I518" s="7">
        <v>45</v>
      </c>
      <c r="J518" s="7">
        <v>27</v>
      </c>
      <c r="K518" s="7" t="s">
        <v>16</v>
      </c>
      <c r="L518" s="7">
        <v>2</v>
      </c>
      <c r="M518" s="7">
        <v>0</v>
      </c>
      <c r="N518" s="6" t="s">
        <v>24</v>
      </c>
      <c r="O518" s="6" t="s">
        <v>24</v>
      </c>
      <c r="P518" s="11">
        <v>26</v>
      </c>
      <c r="Q518" s="12">
        <v>1.7</v>
      </c>
      <c r="R518" s="13" t="s">
        <v>1444</v>
      </c>
      <c r="S518" s="21">
        <f t="shared" si="59"/>
        <v>55</v>
      </c>
      <c r="T518" s="7" t="str">
        <f t="shared" si="61"/>
        <v>Over 0.5</v>
      </c>
      <c r="U518" s="14"/>
      <c r="V518" s="14" t="str">
        <f t="shared" si="60"/>
        <v>Under 1.5</v>
      </c>
      <c r="W518" s="14" t="str">
        <f t="shared" si="62"/>
        <v>LOST</v>
      </c>
      <c r="X518" s="14"/>
      <c r="Y518" s="7" t="str">
        <f t="shared" si="63"/>
        <v>…</v>
      </c>
      <c r="Z518" s="7"/>
      <c r="AA518" s="35" t="str">
        <f t="shared" si="64"/>
        <v>…</v>
      </c>
      <c r="AB518" s="35" t="str">
        <f t="shared" si="65"/>
        <v>.</v>
      </c>
    </row>
    <row r="519" spans="2:28">
      <c r="C519" t="s">
        <v>227</v>
      </c>
      <c r="D519" s="34">
        <v>0.70833333333333337</v>
      </c>
      <c r="E519" s="17" t="s">
        <v>1260</v>
      </c>
      <c r="F519" s="7" t="s">
        <v>4</v>
      </c>
      <c r="G519" s="10" t="s">
        <v>1261</v>
      </c>
      <c r="H519" s="7">
        <v>44</v>
      </c>
      <c r="I519" s="7">
        <v>29</v>
      </c>
      <c r="J519" s="7">
        <v>27</v>
      </c>
      <c r="K519" s="7">
        <v>1</v>
      </c>
      <c r="L519" s="7">
        <v>1</v>
      </c>
      <c r="M519" s="7">
        <v>17</v>
      </c>
      <c r="N519" s="6" t="s">
        <v>75</v>
      </c>
      <c r="O519" s="6" t="s">
        <v>17</v>
      </c>
      <c r="P519" s="11">
        <v>45</v>
      </c>
      <c r="Q519" s="12">
        <v>1.6</v>
      </c>
      <c r="R519" s="13"/>
      <c r="S519" s="21">
        <f t="shared" si="59"/>
        <v>26.25</v>
      </c>
      <c r="T519" s="7" t="str">
        <f t="shared" si="61"/>
        <v>Over 0.5</v>
      </c>
      <c r="U519" s="14"/>
      <c r="V519" s="14" t="str">
        <f t="shared" si="60"/>
        <v>Over 0.5</v>
      </c>
      <c r="W519" s="14" t="str">
        <f t="shared" si="62"/>
        <v>WON</v>
      </c>
      <c r="X519" s="14"/>
      <c r="Y519" s="7" t="str">
        <f t="shared" si="63"/>
        <v>…</v>
      </c>
      <c r="Z519" s="7"/>
      <c r="AA519" s="35" t="str">
        <f t="shared" si="64"/>
        <v>…</v>
      </c>
      <c r="AB519" s="35" t="str">
        <f t="shared" si="65"/>
        <v>.</v>
      </c>
    </row>
    <row r="520" spans="2:28">
      <c r="C520" t="s">
        <v>1473</v>
      </c>
      <c r="D520" s="34">
        <v>0.70833333333333337</v>
      </c>
      <c r="E520" s="17" t="s">
        <v>1492</v>
      </c>
      <c r="F520" s="7" t="s">
        <v>4</v>
      </c>
      <c r="G520" s="10" t="s">
        <v>1734</v>
      </c>
      <c r="H520" s="7">
        <v>24</v>
      </c>
      <c r="I520" s="7">
        <v>22</v>
      </c>
      <c r="J520" s="7">
        <v>54</v>
      </c>
      <c r="K520" s="7">
        <v>2</v>
      </c>
      <c r="L520" s="7">
        <v>1</v>
      </c>
      <c r="M520" s="7">
        <v>30</v>
      </c>
      <c r="N520" s="6" t="s">
        <v>69</v>
      </c>
      <c r="O520" s="6" t="s">
        <v>300</v>
      </c>
      <c r="P520" s="11">
        <v>2</v>
      </c>
      <c r="Q520" s="12">
        <v>1.5</v>
      </c>
      <c r="R520" s="13"/>
      <c r="S520" s="21">
        <f t="shared" si="59"/>
        <v>15.625</v>
      </c>
      <c r="T520" s="7" t="str">
        <f t="shared" si="61"/>
        <v>Over 0.5</v>
      </c>
      <c r="U520" s="14"/>
      <c r="V520" s="14" t="str">
        <f t="shared" si="60"/>
        <v>Over 0.5</v>
      </c>
      <c r="W520" s="14" t="str">
        <f t="shared" si="62"/>
        <v>WON</v>
      </c>
      <c r="X520" s="14"/>
      <c r="Y520" s="7" t="str">
        <f t="shared" si="63"/>
        <v>…</v>
      </c>
      <c r="Z520" s="7"/>
      <c r="AA520" s="35" t="str">
        <f t="shared" si="64"/>
        <v>…</v>
      </c>
      <c r="AB520" s="35" t="str">
        <f t="shared" si="65"/>
        <v>.</v>
      </c>
    </row>
    <row r="521" spans="2:28">
      <c r="C521" t="s">
        <v>1306</v>
      </c>
      <c r="D521" s="34">
        <v>0.75</v>
      </c>
      <c r="E521" s="17" t="s">
        <v>1308</v>
      </c>
      <c r="F521" s="7" t="s">
        <v>4</v>
      </c>
      <c r="G521" s="10" t="s">
        <v>1378</v>
      </c>
      <c r="H521" s="7">
        <v>16</v>
      </c>
      <c r="I521" s="7">
        <v>37</v>
      </c>
      <c r="J521" s="7">
        <v>47</v>
      </c>
      <c r="K521" s="7">
        <v>2</v>
      </c>
      <c r="L521" s="7">
        <v>2</v>
      </c>
      <c r="M521" s="7">
        <v>31</v>
      </c>
      <c r="N521" s="6" t="s">
        <v>61</v>
      </c>
      <c r="O521" s="6" t="s">
        <v>61</v>
      </c>
      <c r="P521" s="11">
        <v>42</v>
      </c>
      <c r="Q521" s="12">
        <v>1.6</v>
      </c>
      <c r="R521" s="13"/>
      <c r="S521" s="21">
        <f t="shared" si="59"/>
        <v>25.3125</v>
      </c>
      <c r="T521" s="7" t="str">
        <f t="shared" si="61"/>
        <v>Over 0.5</v>
      </c>
      <c r="U521" s="14"/>
      <c r="V521" s="14" t="str">
        <f t="shared" si="60"/>
        <v>Over 0.5</v>
      </c>
      <c r="W521" s="14" t="str">
        <f t="shared" si="62"/>
        <v>WON</v>
      </c>
      <c r="X521" s="14"/>
      <c r="Y521" s="7" t="str">
        <f t="shared" si="63"/>
        <v>…</v>
      </c>
      <c r="Z521" s="7"/>
      <c r="AA521" s="35" t="str">
        <f t="shared" si="64"/>
        <v>…</v>
      </c>
      <c r="AB521" s="35" t="str">
        <f t="shared" si="65"/>
        <v>.</v>
      </c>
    </row>
    <row r="522" spans="2:28">
      <c r="B522" t="s">
        <v>11</v>
      </c>
      <c r="C522" t="s">
        <v>964</v>
      </c>
      <c r="D522" s="34">
        <v>0.8125</v>
      </c>
      <c r="E522" s="17" t="s">
        <v>1138</v>
      </c>
      <c r="F522" s="7" t="s">
        <v>4</v>
      </c>
      <c r="G522" s="10" t="s">
        <v>1669</v>
      </c>
      <c r="H522" s="7">
        <v>30</v>
      </c>
      <c r="I522" s="7">
        <v>56</v>
      </c>
      <c r="J522" s="7">
        <v>14</v>
      </c>
      <c r="K522" s="7" t="s">
        <v>16</v>
      </c>
      <c r="L522" s="7">
        <v>1</v>
      </c>
      <c r="M522" s="7">
        <v>16</v>
      </c>
      <c r="N522" s="6" t="s">
        <v>47</v>
      </c>
      <c r="O522" s="6" t="s">
        <v>75</v>
      </c>
      <c r="P522" s="11">
        <v>55</v>
      </c>
      <c r="Q522" s="12">
        <v>1.64</v>
      </c>
      <c r="R522" s="13"/>
      <c r="S522" s="21">
        <f t="shared" si="59"/>
        <v>68.5</v>
      </c>
      <c r="T522" s="7" t="str">
        <f t="shared" si="61"/>
        <v>Under 1.5</v>
      </c>
      <c r="U522" s="14"/>
      <c r="V522" s="14" t="str">
        <f t="shared" si="60"/>
        <v>Under 1.5</v>
      </c>
      <c r="W522" s="14" t="str">
        <f t="shared" si="62"/>
        <v>WON</v>
      </c>
      <c r="X522" s="14"/>
      <c r="Y522" s="7" t="str">
        <f t="shared" si="63"/>
        <v>…</v>
      </c>
      <c r="Z522" s="7"/>
      <c r="AA522" s="35" t="str">
        <f t="shared" si="64"/>
        <v>U25g</v>
      </c>
      <c r="AB522" s="35" t="str">
        <f t="shared" si="65"/>
        <v>WON</v>
      </c>
    </row>
    <row r="523" spans="2:28">
      <c r="C523" t="s">
        <v>1306</v>
      </c>
      <c r="D523" s="34">
        <v>0.84375</v>
      </c>
      <c r="E523" s="17" t="s">
        <v>1346</v>
      </c>
      <c r="F523" s="7" t="s">
        <v>4</v>
      </c>
      <c r="G523" s="10" t="s">
        <v>1440</v>
      </c>
      <c r="H523" s="7">
        <v>59</v>
      </c>
      <c r="I523" s="7">
        <v>27</v>
      </c>
      <c r="J523" s="7">
        <v>14</v>
      </c>
      <c r="K523" s="7">
        <v>1</v>
      </c>
      <c r="L523" s="7">
        <v>1</v>
      </c>
      <c r="M523" s="7">
        <v>45</v>
      </c>
      <c r="N523" s="6" t="s">
        <v>24</v>
      </c>
      <c r="O523" s="6" t="s">
        <v>120</v>
      </c>
      <c r="P523" s="11">
        <v>41</v>
      </c>
      <c r="Q523" s="12">
        <v>1.72</v>
      </c>
      <c r="R523" s="13"/>
      <c r="S523" s="21">
        <f t="shared" si="59"/>
        <v>21.5625</v>
      </c>
      <c r="T523" s="7" t="str">
        <f t="shared" si="61"/>
        <v>Over 0.5</v>
      </c>
      <c r="U523" s="14"/>
      <c r="V523" s="14" t="str">
        <f t="shared" si="60"/>
        <v>Under 1.5</v>
      </c>
      <c r="W523" s="14" t="str">
        <f t="shared" si="62"/>
        <v>LOST</v>
      </c>
      <c r="X523" s="14"/>
      <c r="Y523" s="7" t="str">
        <f t="shared" si="63"/>
        <v>…</v>
      </c>
      <c r="Z523" s="7"/>
      <c r="AA523" s="35" t="str">
        <f t="shared" si="64"/>
        <v>…</v>
      </c>
      <c r="AB523" s="35" t="str">
        <f t="shared" si="65"/>
        <v>.</v>
      </c>
    </row>
    <row r="524" spans="2:28">
      <c r="C524" t="s">
        <v>1306</v>
      </c>
      <c r="D524" s="34">
        <v>0.84375</v>
      </c>
      <c r="E524" s="17" t="s">
        <v>1369</v>
      </c>
      <c r="F524" s="7" t="s">
        <v>4</v>
      </c>
      <c r="G524" s="10" t="s">
        <v>1379</v>
      </c>
      <c r="H524" s="7">
        <v>43</v>
      </c>
      <c r="I524" s="7">
        <v>23</v>
      </c>
      <c r="J524" s="7">
        <v>33</v>
      </c>
      <c r="K524" s="7">
        <v>1</v>
      </c>
      <c r="L524" s="7" t="s">
        <v>16</v>
      </c>
      <c r="M524" s="7">
        <v>10</v>
      </c>
      <c r="N524" s="6" t="s">
        <v>24</v>
      </c>
      <c r="O524" s="6" t="s">
        <v>33</v>
      </c>
      <c r="P524" s="11">
        <v>47</v>
      </c>
      <c r="Q524" s="12">
        <v>1.64</v>
      </c>
      <c r="R524" s="13"/>
      <c r="S524" s="21">
        <f t="shared" si="59"/>
        <v>26.25</v>
      </c>
      <c r="T524" s="7" t="str">
        <f t="shared" si="61"/>
        <v>Over 0.5</v>
      </c>
      <c r="U524" s="14"/>
      <c r="V524" s="14" t="str">
        <f t="shared" si="60"/>
        <v>Under 1.5</v>
      </c>
      <c r="W524" s="14" t="str">
        <f t="shared" si="62"/>
        <v>LOST</v>
      </c>
      <c r="X524" s="14"/>
      <c r="Y524" s="7" t="str">
        <f t="shared" si="63"/>
        <v>…</v>
      </c>
      <c r="Z524" s="7"/>
      <c r="AA524" s="35" t="str">
        <f t="shared" si="64"/>
        <v>…</v>
      </c>
      <c r="AB524" s="35" t="str">
        <f t="shared" si="65"/>
        <v>.</v>
      </c>
    </row>
    <row r="525" spans="2:28">
      <c r="B525" t="s">
        <v>11</v>
      </c>
      <c r="C525" t="s">
        <v>964</v>
      </c>
      <c r="D525" s="34">
        <v>0.875</v>
      </c>
      <c r="E525" s="17" t="s">
        <v>1735</v>
      </c>
      <c r="F525" s="7" t="s">
        <v>4</v>
      </c>
      <c r="G525" s="10" t="s">
        <v>1672</v>
      </c>
      <c r="H525" s="7">
        <v>25</v>
      </c>
      <c r="I525" s="7">
        <v>58</v>
      </c>
      <c r="J525" s="7">
        <v>16</v>
      </c>
      <c r="K525" s="7" t="s">
        <v>16</v>
      </c>
      <c r="L525" s="7" t="s">
        <v>16</v>
      </c>
      <c r="M525" s="7">
        <v>9</v>
      </c>
      <c r="N525" s="6" t="s">
        <v>120</v>
      </c>
      <c r="O525" s="6" t="s">
        <v>298</v>
      </c>
      <c r="P525" s="11">
        <v>61</v>
      </c>
      <c r="Q525" s="12">
        <v>1.5</v>
      </c>
      <c r="R525" s="13"/>
      <c r="S525" s="21">
        <f t="shared" si="59"/>
        <v>81.325000000000003</v>
      </c>
      <c r="T525" s="7" t="str">
        <f t="shared" si="61"/>
        <v>Under 1.5</v>
      </c>
      <c r="U525" s="14"/>
      <c r="V525" s="14" t="str">
        <f t="shared" si="60"/>
        <v>Under 1.5</v>
      </c>
      <c r="W525" s="14" t="str">
        <f t="shared" si="62"/>
        <v>WON</v>
      </c>
      <c r="X525" s="14"/>
      <c r="Y525" s="7" t="str">
        <f t="shared" si="63"/>
        <v>Prime</v>
      </c>
      <c r="Z525" s="7"/>
      <c r="AA525" s="35" t="str">
        <f t="shared" si="64"/>
        <v>U25g</v>
      </c>
      <c r="AB525" s="35" t="str">
        <f t="shared" si="65"/>
        <v>.</v>
      </c>
    </row>
    <row r="526" spans="2:28">
      <c r="B526" t="s">
        <v>11</v>
      </c>
      <c r="C526" t="s">
        <v>880</v>
      </c>
      <c r="D526" s="34">
        <v>0.91666666666666663</v>
      </c>
      <c r="E526" s="17" t="s">
        <v>883</v>
      </c>
      <c r="F526" s="7" t="s">
        <v>4</v>
      </c>
      <c r="G526" s="10" t="s">
        <v>1736</v>
      </c>
      <c r="H526" s="7">
        <v>23</v>
      </c>
      <c r="I526" s="7">
        <v>53</v>
      </c>
      <c r="J526" s="7">
        <v>24</v>
      </c>
      <c r="K526" s="7" t="s">
        <v>16</v>
      </c>
      <c r="L526" s="7" t="s">
        <v>16</v>
      </c>
      <c r="M526" s="7">
        <v>1</v>
      </c>
      <c r="N526" s="6" t="s">
        <v>24</v>
      </c>
      <c r="O526" s="6" t="s">
        <v>69</v>
      </c>
      <c r="P526" s="11">
        <v>53</v>
      </c>
      <c r="Q526" s="12">
        <v>1.5</v>
      </c>
      <c r="R526" s="13"/>
      <c r="S526" s="21">
        <f t="shared" si="59"/>
        <v>86.162499999999994</v>
      </c>
      <c r="T526" s="7" t="str">
        <f t="shared" si="61"/>
        <v>Under 1.5</v>
      </c>
      <c r="U526" s="14"/>
      <c r="V526" s="14" t="str">
        <f t="shared" si="60"/>
        <v>Under 1.5</v>
      </c>
      <c r="W526" s="14" t="str">
        <f t="shared" si="62"/>
        <v>WON</v>
      </c>
      <c r="X526" s="14"/>
      <c r="Y526" s="7" t="str">
        <f t="shared" si="63"/>
        <v>Prime</v>
      </c>
      <c r="Z526" s="7"/>
      <c r="AA526" s="35" t="str">
        <f t="shared" si="64"/>
        <v>…</v>
      </c>
      <c r="AB526" s="35" t="str">
        <f t="shared" si="65"/>
        <v>.</v>
      </c>
    </row>
    <row r="527" spans="2:28">
      <c r="B527" t="s">
        <v>11</v>
      </c>
      <c r="C527" t="s">
        <v>964</v>
      </c>
      <c r="D527" s="34">
        <v>0.91666666666666663</v>
      </c>
      <c r="E527" s="17" t="s">
        <v>1737</v>
      </c>
      <c r="F527" s="7" t="s">
        <v>4</v>
      </c>
      <c r="G527" s="10" t="s">
        <v>1583</v>
      </c>
      <c r="H527" s="7">
        <v>21</v>
      </c>
      <c r="I527" s="7">
        <v>61</v>
      </c>
      <c r="J527" s="7">
        <v>17</v>
      </c>
      <c r="K527" s="7" t="s">
        <v>16</v>
      </c>
      <c r="L527" s="7">
        <v>1</v>
      </c>
      <c r="M527" s="7">
        <v>4</v>
      </c>
      <c r="N527" s="6" t="s">
        <v>61</v>
      </c>
      <c r="O527" s="6" t="s">
        <v>305</v>
      </c>
      <c r="P527" s="11">
        <v>62</v>
      </c>
      <c r="Q527" s="12">
        <v>1.6</v>
      </c>
      <c r="R527" s="13"/>
      <c r="S527" s="21">
        <f t="shared" si="59"/>
        <v>82.462500000000006</v>
      </c>
      <c r="T527" s="7" t="str">
        <f t="shared" si="61"/>
        <v>Under 1.5</v>
      </c>
      <c r="U527" s="14"/>
      <c r="V527" s="14" t="str">
        <f t="shared" si="60"/>
        <v>Over 0.5</v>
      </c>
      <c r="W527" s="14" t="str">
        <f t="shared" si="62"/>
        <v>LOST</v>
      </c>
      <c r="X527" s="14"/>
      <c r="Y527" s="7" t="str">
        <f t="shared" si="63"/>
        <v>Prime</v>
      </c>
      <c r="Z527" s="7"/>
      <c r="AA527" s="35" t="str">
        <f t="shared" si="64"/>
        <v>U25g</v>
      </c>
      <c r="AB527" s="35" t="str">
        <f t="shared" si="65"/>
        <v>.</v>
      </c>
    </row>
    <row r="528" spans="2:28">
      <c r="C528" t="s">
        <v>460</v>
      </c>
      <c r="D528" s="34">
        <v>0.97916666666666663</v>
      </c>
      <c r="E528" s="17" t="s">
        <v>968</v>
      </c>
      <c r="F528" s="7" t="s">
        <v>4</v>
      </c>
      <c r="G528" s="10" t="s">
        <v>1738</v>
      </c>
      <c r="H528" s="7">
        <v>38</v>
      </c>
      <c r="I528" s="7">
        <v>43</v>
      </c>
      <c r="J528" s="7">
        <v>19</v>
      </c>
      <c r="K528" s="7" t="s">
        <v>16</v>
      </c>
      <c r="L528" s="7">
        <v>1</v>
      </c>
      <c r="M528" s="7">
        <v>19</v>
      </c>
      <c r="N528" s="6" t="s">
        <v>47</v>
      </c>
      <c r="O528" s="6" t="s">
        <v>33</v>
      </c>
      <c r="P528" s="11">
        <v>47</v>
      </c>
      <c r="Q528" s="12">
        <v>1.7</v>
      </c>
      <c r="R528" s="13"/>
      <c r="S528" s="21">
        <f t="shared" si="59"/>
        <v>40</v>
      </c>
      <c r="T528" s="7" t="str">
        <f t="shared" si="61"/>
        <v>Over 0.5</v>
      </c>
      <c r="U528" s="14"/>
      <c r="V528" s="14" t="str">
        <f t="shared" si="60"/>
        <v>Under 1.5</v>
      </c>
      <c r="W528" s="14" t="str">
        <f t="shared" si="62"/>
        <v>WON</v>
      </c>
      <c r="X528" s="14"/>
      <c r="Y528" s="7" t="str">
        <f t="shared" si="63"/>
        <v>…</v>
      </c>
      <c r="Z528" s="7"/>
      <c r="AA528" s="35" t="str">
        <f t="shared" si="64"/>
        <v>…</v>
      </c>
      <c r="AB528" s="35" t="str">
        <f t="shared" si="65"/>
        <v>.</v>
      </c>
    </row>
    <row r="529" spans="2:28">
      <c r="D529" s="34"/>
      <c r="E529" s="17"/>
      <c r="F529" s="7"/>
      <c r="G529" s="10"/>
      <c r="H529" s="7"/>
      <c r="I529" s="7"/>
      <c r="J529" s="7"/>
      <c r="K529" s="7"/>
      <c r="L529" s="7"/>
      <c r="M529" s="7"/>
      <c r="N529" s="6"/>
      <c r="O529" s="6"/>
      <c r="P529" s="11"/>
      <c r="Q529" s="12"/>
      <c r="R529" s="13"/>
      <c r="S529" s="21">
        <f t="shared" si="59"/>
        <v>55</v>
      </c>
      <c r="T529" s="7" t="str">
        <f t="shared" si="61"/>
        <v>Over 0.5</v>
      </c>
      <c r="U529" s="14"/>
      <c r="V529" s="14" t="str">
        <f t="shared" si="60"/>
        <v>Over 0.5</v>
      </c>
      <c r="W529" s="14" t="str">
        <f t="shared" si="62"/>
        <v>WON</v>
      </c>
      <c r="X529" s="14"/>
      <c r="Y529" s="7" t="str">
        <f t="shared" si="63"/>
        <v>…</v>
      </c>
      <c r="Z529" s="7"/>
      <c r="AA529" s="35" t="str">
        <f t="shared" si="64"/>
        <v>…</v>
      </c>
      <c r="AB529" s="35" t="str">
        <f t="shared" si="65"/>
        <v>.</v>
      </c>
    </row>
    <row r="530" spans="2:28">
      <c r="B530" s="16" t="s">
        <v>1742</v>
      </c>
      <c r="D530" s="34"/>
      <c r="E530" s="17"/>
      <c r="F530" s="7"/>
      <c r="G530" s="10"/>
      <c r="H530" s="7"/>
      <c r="I530" s="7"/>
      <c r="J530" s="7"/>
      <c r="K530" s="7"/>
      <c r="L530" s="7"/>
      <c r="M530" s="7"/>
      <c r="N530" s="6"/>
      <c r="O530" s="6"/>
      <c r="P530" s="11"/>
      <c r="Q530" s="12"/>
      <c r="R530" s="13"/>
      <c r="S530" s="21">
        <f t="shared" si="59"/>
        <v>55</v>
      </c>
      <c r="T530" s="7" t="str">
        <f t="shared" si="61"/>
        <v>Over 0.5</v>
      </c>
      <c r="U530" s="14"/>
      <c r="V530" s="14" t="str">
        <f t="shared" si="60"/>
        <v>Over 0.5</v>
      </c>
      <c r="W530" s="14" t="str">
        <f t="shared" si="62"/>
        <v>WON</v>
      </c>
      <c r="X530" s="14"/>
      <c r="Y530" s="7" t="str">
        <f t="shared" si="63"/>
        <v>…</v>
      </c>
      <c r="Z530" s="7"/>
      <c r="AA530" s="35" t="str">
        <f t="shared" si="64"/>
        <v>…</v>
      </c>
      <c r="AB530" s="35" t="str">
        <f t="shared" si="65"/>
        <v>.</v>
      </c>
    </row>
    <row r="531" spans="2:28">
      <c r="C531" t="s">
        <v>243</v>
      </c>
      <c r="D531" s="34">
        <v>0.70833333333333337</v>
      </c>
      <c r="E531" s="17" t="s">
        <v>1740</v>
      </c>
      <c r="F531" s="7" t="s">
        <v>4</v>
      </c>
      <c r="G531" s="10" t="s">
        <v>1741</v>
      </c>
      <c r="H531" s="7">
        <v>42</v>
      </c>
      <c r="I531" s="7">
        <v>37</v>
      </c>
      <c r="J531" s="7">
        <v>21</v>
      </c>
      <c r="K531" s="7">
        <v>1</v>
      </c>
      <c r="L531" s="7" t="s">
        <v>16</v>
      </c>
      <c r="M531" s="7">
        <v>21</v>
      </c>
      <c r="N531" s="6" t="s">
        <v>120</v>
      </c>
      <c r="O531" s="6" t="s">
        <v>69</v>
      </c>
      <c r="P531" s="11">
        <v>44</v>
      </c>
      <c r="Q531" s="12">
        <v>1.7</v>
      </c>
      <c r="R531" s="13"/>
      <c r="S531" s="21">
        <f t="shared" si="59"/>
        <v>31.875</v>
      </c>
      <c r="T531" s="7" t="str">
        <f t="shared" si="61"/>
        <v>Over 0.5</v>
      </c>
      <c r="U531" s="14"/>
      <c r="V531" s="14" t="str">
        <f t="shared" si="60"/>
        <v>Under 1.5</v>
      </c>
      <c r="W531" s="14" t="str">
        <f t="shared" si="62"/>
        <v>WON</v>
      </c>
      <c r="X531" s="14"/>
      <c r="Y531" s="7" t="str">
        <f t="shared" si="63"/>
        <v>…</v>
      </c>
      <c r="Z531" s="7"/>
      <c r="AA531" s="35" t="str">
        <f t="shared" si="64"/>
        <v>…</v>
      </c>
      <c r="AB531" s="35" t="str">
        <f t="shared" si="65"/>
        <v>.</v>
      </c>
    </row>
    <row r="532" spans="2:28">
      <c r="C532" t="s">
        <v>1306</v>
      </c>
      <c r="D532" s="34">
        <v>0.875</v>
      </c>
      <c r="E532" s="17" t="s">
        <v>1370</v>
      </c>
      <c r="F532" s="7" t="s">
        <v>4</v>
      </c>
      <c r="G532" s="10" t="s">
        <v>1441</v>
      </c>
      <c r="H532" s="7">
        <v>23</v>
      </c>
      <c r="I532" s="7">
        <v>40</v>
      </c>
      <c r="J532" s="7">
        <v>37</v>
      </c>
      <c r="K532" s="7" t="s">
        <v>16</v>
      </c>
      <c r="L532" s="7" t="s">
        <v>16</v>
      </c>
      <c r="M532" s="7">
        <v>14</v>
      </c>
      <c r="N532" s="6" t="s">
        <v>69</v>
      </c>
      <c r="O532" s="6" t="s">
        <v>303</v>
      </c>
      <c r="P532" s="11">
        <v>35</v>
      </c>
      <c r="Q532" s="12">
        <v>1.64</v>
      </c>
      <c r="R532" s="13"/>
      <c r="S532" s="21">
        <f t="shared" si="59"/>
        <v>46</v>
      </c>
      <c r="T532" s="7" t="str">
        <f t="shared" si="61"/>
        <v>Over 0.5</v>
      </c>
      <c r="U532" s="14"/>
      <c r="V532" s="14" t="str">
        <f t="shared" si="60"/>
        <v>Over 0.5</v>
      </c>
      <c r="W532" s="14" t="str">
        <f t="shared" si="62"/>
        <v>WON</v>
      </c>
      <c r="X532" s="14"/>
      <c r="Y532" s="7" t="str">
        <f t="shared" si="63"/>
        <v>…</v>
      </c>
      <c r="Z532" s="7"/>
      <c r="AA532" s="35" t="str">
        <f t="shared" si="64"/>
        <v>…</v>
      </c>
      <c r="AB532" s="35" t="str">
        <f t="shared" si="65"/>
        <v>.</v>
      </c>
    </row>
    <row r="533" spans="2:28">
      <c r="D533" s="34"/>
      <c r="E533" s="17"/>
      <c r="F533" s="7"/>
      <c r="G533" s="10"/>
      <c r="H533" s="7"/>
      <c r="I533" s="7"/>
      <c r="J533" s="7"/>
      <c r="K533" s="7"/>
      <c r="L533" s="7"/>
      <c r="M533" s="7"/>
      <c r="N533" s="6"/>
      <c r="O533" s="6"/>
      <c r="P533" s="11"/>
      <c r="Q533" s="12"/>
      <c r="R533" s="13"/>
      <c r="S533" s="21">
        <f t="shared" si="59"/>
        <v>55</v>
      </c>
      <c r="T533" s="7" t="str">
        <f t="shared" si="61"/>
        <v>Over 0.5</v>
      </c>
      <c r="U533" s="14"/>
      <c r="V533" s="14" t="str">
        <f t="shared" si="60"/>
        <v>Over 0.5</v>
      </c>
      <c r="W533" s="14" t="str">
        <f t="shared" si="62"/>
        <v>WON</v>
      </c>
      <c r="X533" s="14"/>
      <c r="Y533" s="7" t="str">
        <f t="shared" si="63"/>
        <v>…</v>
      </c>
      <c r="Z533" s="7"/>
      <c r="AA533" s="35" t="str">
        <f t="shared" si="64"/>
        <v>…</v>
      </c>
      <c r="AB533" s="35" t="str">
        <f t="shared" si="65"/>
        <v>.</v>
      </c>
    </row>
    <row r="534" spans="2:28">
      <c r="B534" s="16" t="s">
        <v>1743</v>
      </c>
      <c r="D534" s="34"/>
      <c r="E534" s="17"/>
      <c r="F534" s="7"/>
      <c r="G534" s="10"/>
      <c r="H534" s="7"/>
      <c r="I534" s="7"/>
      <c r="J534" s="7"/>
      <c r="K534" s="7"/>
      <c r="L534" s="7"/>
      <c r="M534" s="7"/>
      <c r="N534" s="6"/>
      <c r="O534" s="6"/>
      <c r="P534" s="11"/>
      <c r="Q534" s="12"/>
      <c r="R534" s="13"/>
      <c r="S534" s="21">
        <f t="shared" si="59"/>
        <v>55</v>
      </c>
      <c r="T534" s="7" t="str">
        <f t="shared" si="61"/>
        <v>Over 0.5</v>
      </c>
      <c r="U534" s="14"/>
      <c r="V534" s="14" t="str">
        <f t="shared" si="60"/>
        <v>Over 0.5</v>
      </c>
      <c r="W534" s="14" t="str">
        <f t="shared" si="62"/>
        <v>WON</v>
      </c>
      <c r="X534" s="14"/>
      <c r="Y534" s="7" t="str">
        <f t="shared" si="63"/>
        <v>…</v>
      </c>
      <c r="Z534" s="7"/>
      <c r="AA534" s="35" t="str">
        <f t="shared" si="64"/>
        <v>…</v>
      </c>
      <c r="AB534" s="35" t="str">
        <f t="shared" si="65"/>
        <v>.</v>
      </c>
    </row>
    <row r="535" spans="2:28">
      <c r="B535" t="s">
        <v>11</v>
      </c>
      <c r="C535" t="s">
        <v>1232</v>
      </c>
      <c r="D535" s="34">
        <v>0.66666666666666663</v>
      </c>
      <c r="E535" s="17" t="s">
        <v>1311</v>
      </c>
      <c r="F535" s="7" t="s">
        <v>4</v>
      </c>
      <c r="G535" s="10" t="s">
        <v>1318</v>
      </c>
      <c r="H535" s="7">
        <v>30</v>
      </c>
      <c r="I535" s="7">
        <v>54</v>
      </c>
      <c r="J535" s="7">
        <v>16</v>
      </c>
      <c r="K535" s="7" t="s">
        <v>16</v>
      </c>
      <c r="L535" s="7">
        <v>1</v>
      </c>
      <c r="M535" s="7">
        <v>14</v>
      </c>
      <c r="N535" s="6" t="s">
        <v>24</v>
      </c>
      <c r="O535" s="6" t="s">
        <v>75</v>
      </c>
      <c r="P535" s="11">
        <v>75</v>
      </c>
      <c r="Q535" s="12">
        <v>1.6</v>
      </c>
      <c r="R535" s="13"/>
      <c r="S535" s="21">
        <f t="shared" si="59"/>
        <v>72.875</v>
      </c>
      <c r="T535" s="7" t="str">
        <f t="shared" si="61"/>
        <v>Under 1.5</v>
      </c>
      <c r="U535" s="14"/>
      <c r="V535" s="14" t="str">
        <f t="shared" si="60"/>
        <v>Under 1.5</v>
      </c>
      <c r="W535" s="14" t="str">
        <f t="shared" si="62"/>
        <v>WON</v>
      </c>
      <c r="X535" s="14"/>
      <c r="Y535" s="7" t="str">
        <f t="shared" si="63"/>
        <v>…</v>
      </c>
      <c r="Z535" s="7"/>
      <c r="AA535" s="35" t="str">
        <f t="shared" si="64"/>
        <v>U25g</v>
      </c>
      <c r="AB535" s="35" t="str">
        <f t="shared" si="65"/>
        <v>WON</v>
      </c>
    </row>
    <row r="536" spans="2:28">
      <c r="C536" t="s">
        <v>239</v>
      </c>
      <c r="D536" s="24" t="s">
        <v>152</v>
      </c>
      <c r="E536" s="17" t="s">
        <v>701</v>
      </c>
      <c r="F536" s="7" t="s">
        <v>4</v>
      </c>
      <c r="G536" s="10" t="s">
        <v>702</v>
      </c>
      <c r="H536" s="7">
        <v>25</v>
      </c>
      <c r="I536" s="7">
        <v>33</v>
      </c>
      <c r="J536" s="7">
        <v>41</v>
      </c>
      <c r="K536" s="7">
        <v>2</v>
      </c>
      <c r="L536" s="7">
        <v>2</v>
      </c>
      <c r="M536" s="7">
        <v>16</v>
      </c>
      <c r="N536" s="6" t="s">
        <v>69</v>
      </c>
      <c r="O536" s="6" t="s">
        <v>299</v>
      </c>
      <c r="P536" s="11">
        <v>51</v>
      </c>
      <c r="Q536" s="12">
        <v>1.55</v>
      </c>
      <c r="R536" s="13"/>
      <c r="S536" s="21">
        <f t="shared" si="59"/>
        <v>37.387500000000003</v>
      </c>
      <c r="T536" s="7" t="str">
        <f t="shared" si="61"/>
        <v>Over 0.5</v>
      </c>
      <c r="U536" s="14"/>
      <c r="V536" s="14" t="str">
        <f t="shared" si="60"/>
        <v>Over 0.5</v>
      </c>
      <c r="W536" s="14" t="str">
        <f t="shared" si="62"/>
        <v>WON</v>
      </c>
      <c r="X536" s="14"/>
      <c r="Y536" s="7" t="str">
        <f t="shared" si="63"/>
        <v>…</v>
      </c>
      <c r="Z536" s="7"/>
      <c r="AA536" s="35" t="str">
        <f t="shared" si="64"/>
        <v>…</v>
      </c>
      <c r="AB536" s="35" t="str">
        <f t="shared" si="65"/>
        <v>.</v>
      </c>
    </row>
    <row r="537" spans="2:28">
      <c r="C537" t="s">
        <v>227</v>
      </c>
      <c r="D537" s="24" t="s">
        <v>152</v>
      </c>
      <c r="E537" s="17" t="s">
        <v>1612</v>
      </c>
      <c r="F537" s="7" t="s">
        <v>4</v>
      </c>
      <c r="G537" s="10" t="s">
        <v>766</v>
      </c>
      <c r="H537" s="7">
        <v>3</v>
      </c>
      <c r="I537" s="7">
        <v>43</v>
      </c>
      <c r="J537" s="7">
        <v>54</v>
      </c>
      <c r="K537" s="7">
        <v>2</v>
      </c>
      <c r="L537" s="7">
        <v>2</v>
      </c>
      <c r="M537" s="7">
        <v>51</v>
      </c>
      <c r="N537" s="6" t="s">
        <v>47</v>
      </c>
      <c r="O537" s="6" t="s">
        <v>47</v>
      </c>
      <c r="P537" s="11">
        <v>52</v>
      </c>
      <c r="Q537" s="12">
        <v>1.71</v>
      </c>
      <c r="R537" s="13"/>
      <c r="S537" s="21">
        <f t="shared" si="59"/>
        <v>33.524999999999999</v>
      </c>
      <c r="T537" s="7" t="str">
        <f t="shared" si="61"/>
        <v>Over 0.5</v>
      </c>
      <c r="U537" s="14"/>
      <c r="V537" s="14" t="str">
        <f t="shared" si="60"/>
        <v>Under 1.5</v>
      </c>
      <c r="W537" s="14" t="str">
        <f t="shared" si="62"/>
        <v>WON</v>
      </c>
      <c r="X537" s="14"/>
      <c r="Y537" s="7" t="str">
        <f t="shared" si="63"/>
        <v>…</v>
      </c>
      <c r="Z537" s="7"/>
      <c r="AA537" s="35" t="str">
        <f t="shared" si="64"/>
        <v>…</v>
      </c>
      <c r="AB537" s="35" t="str">
        <f t="shared" si="65"/>
        <v>.</v>
      </c>
    </row>
    <row r="538" spans="2:28">
      <c r="D538" s="34"/>
      <c r="E538" s="17"/>
      <c r="F538" s="7"/>
      <c r="G538" s="10"/>
      <c r="H538" s="7"/>
      <c r="I538" s="7"/>
      <c r="J538" s="7"/>
      <c r="K538" s="7"/>
      <c r="L538" s="7"/>
      <c r="M538" s="7"/>
      <c r="N538" s="6"/>
      <c r="O538" s="6"/>
      <c r="P538" s="11"/>
      <c r="Q538" s="12"/>
      <c r="R538" s="13"/>
      <c r="S538" s="21">
        <f t="shared" si="59"/>
        <v>55</v>
      </c>
      <c r="T538" s="7" t="str">
        <f t="shared" si="61"/>
        <v>Over 0.5</v>
      </c>
      <c r="U538" s="14"/>
      <c r="V538" s="14" t="str">
        <f t="shared" si="60"/>
        <v>Over 0.5</v>
      </c>
      <c r="W538" s="14" t="str">
        <f t="shared" si="62"/>
        <v>WON</v>
      </c>
      <c r="X538" s="14"/>
      <c r="Y538" s="7" t="str">
        <f t="shared" si="63"/>
        <v>…</v>
      </c>
      <c r="Z538" s="7"/>
      <c r="AA538" s="35" t="str">
        <f t="shared" si="64"/>
        <v>…</v>
      </c>
      <c r="AB538" s="35" t="str">
        <f t="shared" si="65"/>
        <v>.</v>
      </c>
    </row>
    <row r="539" spans="2:28">
      <c r="B539" s="16" t="s">
        <v>1744</v>
      </c>
      <c r="D539" s="34"/>
      <c r="E539" s="17"/>
      <c r="F539" s="7"/>
      <c r="G539" s="10"/>
      <c r="H539" s="7"/>
      <c r="I539" s="7"/>
      <c r="J539" s="7"/>
      <c r="K539" s="7"/>
      <c r="L539" s="7"/>
      <c r="M539" s="7"/>
      <c r="N539" s="6"/>
      <c r="O539" s="6"/>
      <c r="P539" s="11"/>
      <c r="Q539" s="12"/>
      <c r="R539" s="13"/>
      <c r="S539" s="21">
        <f t="shared" si="59"/>
        <v>55</v>
      </c>
      <c r="T539" s="7" t="str">
        <f t="shared" si="61"/>
        <v>Over 0.5</v>
      </c>
      <c r="U539" s="14"/>
      <c r="V539" s="14" t="str">
        <f t="shared" si="60"/>
        <v>Over 0.5</v>
      </c>
      <c r="W539" s="14" t="str">
        <f t="shared" si="62"/>
        <v>WON</v>
      </c>
      <c r="X539" s="14"/>
      <c r="Y539" s="7" t="str">
        <f t="shared" si="63"/>
        <v>…</v>
      </c>
      <c r="Z539" s="7"/>
      <c r="AA539" s="35" t="str">
        <f t="shared" si="64"/>
        <v>…</v>
      </c>
      <c r="AB539" s="35" t="str">
        <f t="shared" si="65"/>
        <v>.</v>
      </c>
    </row>
    <row r="540" spans="2:28">
      <c r="B540" s="27"/>
      <c r="C540" t="s">
        <v>1479</v>
      </c>
      <c r="D540" s="34">
        <v>0.53125</v>
      </c>
      <c r="E540" s="17" t="s">
        <v>1530</v>
      </c>
      <c r="F540" s="7" t="s">
        <v>4</v>
      </c>
      <c r="G540" s="10" t="s">
        <v>1481</v>
      </c>
      <c r="H540" s="7">
        <v>53</v>
      </c>
      <c r="I540" s="7">
        <v>27</v>
      </c>
      <c r="J540" s="7">
        <v>21</v>
      </c>
      <c r="K540" s="7">
        <v>1</v>
      </c>
      <c r="L540" s="7">
        <v>1</v>
      </c>
      <c r="M540" s="7">
        <v>32</v>
      </c>
      <c r="N540" s="6" t="s">
        <v>120</v>
      </c>
      <c r="O540" s="6" t="s">
        <v>61</v>
      </c>
      <c r="P540" s="11">
        <v>28</v>
      </c>
      <c r="Q540" s="12">
        <v>1.42</v>
      </c>
      <c r="R540" s="13"/>
      <c r="S540" s="21">
        <f t="shared" si="59"/>
        <v>23.4375</v>
      </c>
      <c r="T540" s="7" t="str">
        <f t="shared" si="61"/>
        <v>Over 0.5</v>
      </c>
      <c r="U540" s="14"/>
      <c r="V540" s="14" t="str">
        <f t="shared" si="60"/>
        <v>Under 1.5</v>
      </c>
      <c r="W540" s="14" t="str">
        <f t="shared" si="62"/>
        <v>WON</v>
      </c>
      <c r="X540" s="14"/>
      <c r="Y540" s="7" t="str">
        <f t="shared" si="63"/>
        <v>…</v>
      </c>
      <c r="Z540" s="7"/>
      <c r="AA540" s="35" t="str">
        <f t="shared" si="64"/>
        <v>…</v>
      </c>
      <c r="AB540" s="35" t="str">
        <f t="shared" si="65"/>
        <v>.</v>
      </c>
    </row>
    <row r="541" spans="2:28">
      <c r="C541" t="s">
        <v>1479</v>
      </c>
      <c r="D541" s="34">
        <v>0.53125</v>
      </c>
      <c r="E541" s="17" t="s">
        <v>1529</v>
      </c>
      <c r="F541" s="7" t="s">
        <v>4</v>
      </c>
      <c r="G541" s="10" t="s">
        <v>1550</v>
      </c>
      <c r="H541" s="7">
        <v>28</v>
      </c>
      <c r="I541" s="7">
        <v>27</v>
      </c>
      <c r="J541" s="7">
        <v>45</v>
      </c>
      <c r="K541" s="7">
        <v>2</v>
      </c>
      <c r="L541" s="7">
        <v>2</v>
      </c>
      <c r="M541" s="7">
        <v>17</v>
      </c>
      <c r="N541" s="6" t="s">
        <v>120</v>
      </c>
      <c r="O541" s="6" t="s">
        <v>299</v>
      </c>
      <c r="P541" s="11">
        <v>49</v>
      </c>
      <c r="Q541" s="12">
        <v>1.8</v>
      </c>
      <c r="R541" s="13"/>
      <c r="S541" s="21">
        <f t="shared" si="59"/>
        <v>17.1875</v>
      </c>
      <c r="T541" s="7" t="str">
        <f t="shared" si="61"/>
        <v>Over 0.5</v>
      </c>
      <c r="U541" s="14"/>
      <c r="V541" s="14" t="str">
        <f t="shared" si="60"/>
        <v>Under 1.5</v>
      </c>
      <c r="W541" s="14" t="str">
        <f t="shared" si="62"/>
        <v>WON</v>
      </c>
      <c r="X541" s="14"/>
      <c r="Y541" s="7" t="str">
        <f t="shared" si="63"/>
        <v>…</v>
      </c>
      <c r="Z541" s="7"/>
      <c r="AA541" s="35" t="str">
        <f t="shared" si="64"/>
        <v>…</v>
      </c>
      <c r="AB541" s="35" t="str">
        <f t="shared" si="65"/>
        <v>.</v>
      </c>
    </row>
    <row r="542" spans="2:28">
      <c r="C542" t="s">
        <v>1479</v>
      </c>
      <c r="D542" s="34">
        <v>0.53125</v>
      </c>
      <c r="E542" s="17" t="s">
        <v>1552</v>
      </c>
      <c r="F542" s="7" t="s">
        <v>4</v>
      </c>
      <c r="G542" s="10" t="s">
        <v>1603</v>
      </c>
      <c r="H542" s="7">
        <v>7</v>
      </c>
      <c r="I542" s="7">
        <v>40</v>
      </c>
      <c r="J542" s="7">
        <v>53</v>
      </c>
      <c r="K542" s="7">
        <v>2</v>
      </c>
      <c r="L542" s="7">
        <v>2</v>
      </c>
      <c r="M542" s="7">
        <v>46</v>
      </c>
      <c r="N542" s="6" t="s">
        <v>120</v>
      </c>
      <c r="O542" s="6" t="s">
        <v>96</v>
      </c>
      <c r="P542" s="11">
        <v>40</v>
      </c>
      <c r="Q542" s="12">
        <v>1.4</v>
      </c>
      <c r="R542" s="13"/>
      <c r="S542" s="21">
        <f t="shared" si="59"/>
        <v>23.4375</v>
      </c>
      <c r="T542" s="7" t="str">
        <f t="shared" si="61"/>
        <v>Over 0.5</v>
      </c>
      <c r="U542" s="14"/>
      <c r="V542" s="14" t="str">
        <f t="shared" si="60"/>
        <v>Under 1.5</v>
      </c>
      <c r="W542" s="14" t="str">
        <f t="shared" si="62"/>
        <v>WON</v>
      </c>
      <c r="X542" s="14"/>
      <c r="Y542" s="7" t="str">
        <f t="shared" si="63"/>
        <v>…</v>
      </c>
      <c r="Z542" s="7"/>
      <c r="AA542" s="35" t="str">
        <f t="shared" si="64"/>
        <v>…</v>
      </c>
      <c r="AB542" s="35" t="str">
        <f t="shared" si="65"/>
        <v>.</v>
      </c>
    </row>
    <row r="543" spans="2:28">
      <c r="C543" t="s">
        <v>1479</v>
      </c>
      <c r="D543" s="34">
        <v>0.53125</v>
      </c>
      <c r="E543" s="17" t="s">
        <v>1551</v>
      </c>
      <c r="F543" s="7" t="s">
        <v>4</v>
      </c>
      <c r="G543" s="10" t="s">
        <v>1480</v>
      </c>
      <c r="H543" s="7">
        <v>30</v>
      </c>
      <c r="I543" s="7">
        <v>37</v>
      </c>
      <c r="J543" s="7">
        <v>33</v>
      </c>
      <c r="K543" s="7" t="s">
        <v>16</v>
      </c>
      <c r="L543" s="7" t="s">
        <v>16</v>
      </c>
      <c r="M543" s="7">
        <v>3</v>
      </c>
      <c r="N543" s="6" t="s">
        <v>24</v>
      </c>
      <c r="O543" s="6" t="s">
        <v>61</v>
      </c>
      <c r="P543" s="11">
        <v>42</v>
      </c>
      <c r="Q543" s="12">
        <v>1.6</v>
      </c>
      <c r="R543" s="13"/>
      <c r="S543" s="21">
        <f t="shared" si="59"/>
        <v>57</v>
      </c>
      <c r="T543" s="7" t="str">
        <f t="shared" si="61"/>
        <v>Under 1.5</v>
      </c>
      <c r="U543" s="14"/>
      <c r="V543" s="14" t="str">
        <f t="shared" si="60"/>
        <v>Under 1.5</v>
      </c>
      <c r="W543" s="14" t="str">
        <f t="shared" si="62"/>
        <v>WON</v>
      </c>
      <c r="X543" s="14"/>
      <c r="Y543" s="7" t="str">
        <f t="shared" si="63"/>
        <v>…</v>
      </c>
      <c r="Z543" s="7"/>
      <c r="AA543" s="35" t="str">
        <f t="shared" si="64"/>
        <v>…</v>
      </c>
      <c r="AB543" s="35" t="str">
        <f t="shared" si="65"/>
        <v>.</v>
      </c>
    </row>
    <row r="544" spans="2:28">
      <c r="B544" t="s">
        <v>11</v>
      </c>
      <c r="C544" t="s">
        <v>908</v>
      </c>
      <c r="D544" s="34">
        <v>0.6875</v>
      </c>
      <c r="E544" s="17" t="s">
        <v>1302</v>
      </c>
      <c r="F544" s="7" t="s">
        <v>4</v>
      </c>
      <c r="G544" s="10" t="s">
        <v>1250</v>
      </c>
      <c r="H544" s="7">
        <v>37</v>
      </c>
      <c r="I544" s="7">
        <v>37</v>
      </c>
      <c r="J544" s="7">
        <v>26</v>
      </c>
      <c r="K544" s="7">
        <v>1</v>
      </c>
      <c r="L544" s="7">
        <v>1</v>
      </c>
      <c r="M544" s="7">
        <v>11</v>
      </c>
      <c r="N544" s="6" t="s">
        <v>24</v>
      </c>
      <c r="O544" s="6" t="s">
        <v>75</v>
      </c>
      <c r="P544" s="11">
        <v>36</v>
      </c>
      <c r="Q544" s="12">
        <v>1.4</v>
      </c>
      <c r="R544" s="13"/>
      <c r="S544" s="21">
        <f t="shared" si="59"/>
        <v>44</v>
      </c>
      <c r="T544" s="7" t="str">
        <f t="shared" si="61"/>
        <v>Over 0.5</v>
      </c>
      <c r="U544" s="14"/>
      <c r="V544" s="14" t="str">
        <f t="shared" si="60"/>
        <v>Under 1.5</v>
      </c>
      <c r="W544" s="14" t="str">
        <f t="shared" si="62"/>
        <v>LOST</v>
      </c>
      <c r="X544" s="14"/>
      <c r="Y544" s="7" t="str">
        <f t="shared" si="63"/>
        <v>…</v>
      </c>
      <c r="Z544" s="7"/>
      <c r="AA544" s="35" t="str">
        <f t="shared" si="64"/>
        <v>…</v>
      </c>
      <c r="AB544" s="35" t="str">
        <f t="shared" si="65"/>
        <v>.</v>
      </c>
    </row>
    <row r="545" spans="2:28">
      <c r="B545" t="s">
        <v>11</v>
      </c>
      <c r="C545" t="s">
        <v>908</v>
      </c>
      <c r="D545" s="34">
        <v>0.6875</v>
      </c>
      <c r="E545" s="17" t="s">
        <v>1175</v>
      </c>
      <c r="F545" s="7" t="s">
        <v>4</v>
      </c>
      <c r="G545" s="10" t="s">
        <v>1241</v>
      </c>
      <c r="H545" s="7">
        <v>34</v>
      </c>
      <c r="I545" s="7">
        <v>54</v>
      </c>
      <c r="J545" s="7">
        <v>13</v>
      </c>
      <c r="K545" s="7" t="s">
        <v>16</v>
      </c>
      <c r="L545" s="7">
        <v>1</v>
      </c>
      <c r="M545" s="7">
        <v>21</v>
      </c>
      <c r="N545" s="6" t="s">
        <v>24</v>
      </c>
      <c r="O545" s="6" t="s">
        <v>75</v>
      </c>
      <c r="P545" s="11">
        <v>54</v>
      </c>
      <c r="Q545" s="12">
        <v>1.57</v>
      </c>
      <c r="R545" s="13"/>
      <c r="S545" s="21">
        <f t="shared" si="59"/>
        <v>67.674999999999997</v>
      </c>
      <c r="T545" s="7" t="str">
        <f t="shared" si="61"/>
        <v>Under 1.5</v>
      </c>
      <c r="U545" s="14"/>
      <c r="V545" s="14" t="str">
        <f t="shared" si="60"/>
        <v>Under 1.5</v>
      </c>
      <c r="W545" s="14" t="str">
        <f t="shared" si="62"/>
        <v>WON</v>
      </c>
      <c r="X545" s="14"/>
      <c r="Y545" s="7" t="str">
        <f t="shared" si="63"/>
        <v>…</v>
      </c>
      <c r="Z545" s="7"/>
      <c r="AA545" s="35" t="str">
        <f t="shared" si="64"/>
        <v>…</v>
      </c>
      <c r="AB545" s="35" t="str">
        <f t="shared" si="65"/>
        <v>.</v>
      </c>
    </row>
    <row r="546" spans="2:28">
      <c r="B546" t="s">
        <v>11</v>
      </c>
      <c r="C546" t="s">
        <v>908</v>
      </c>
      <c r="D546" s="24" t="s">
        <v>240</v>
      </c>
      <c r="E546" s="17" t="s">
        <v>1048</v>
      </c>
      <c r="F546" s="7" t="s">
        <v>4</v>
      </c>
      <c r="G546" s="10" t="s">
        <v>1240</v>
      </c>
      <c r="H546" s="7">
        <v>24</v>
      </c>
      <c r="I546" s="7">
        <v>42</v>
      </c>
      <c r="J546" s="7">
        <v>34</v>
      </c>
      <c r="K546" s="7" t="s">
        <v>16</v>
      </c>
      <c r="L546" s="7">
        <v>2</v>
      </c>
      <c r="M546" s="7">
        <v>10</v>
      </c>
      <c r="N546" s="6" t="s">
        <v>24</v>
      </c>
      <c r="O546" s="6" t="s">
        <v>120</v>
      </c>
      <c r="P546" s="11">
        <v>36</v>
      </c>
      <c r="Q546" s="12">
        <v>1.72</v>
      </c>
      <c r="R546" s="13"/>
      <c r="S546" s="21">
        <f t="shared" si="59"/>
        <v>45</v>
      </c>
      <c r="T546" s="7" t="str">
        <f t="shared" si="61"/>
        <v>Over 0.5</v>
      </c>
      <c r="U546" s="14"/>
      <c r="V546" s="14" t="str">
        <f t="shared" si="60"/>
        <v>Under 1.5</v>
      </c>
      <c r="W546" s="14" t="str">
        <f t="shared" si="62"/>
        <v>LOST</v>
      </c>
      <c r="X546" s="14"/>
      <c r="Y546" s="7" t="str">
        <f t="shared" si="63"/>
        <v>…</v>
      </c>
      <c r="Z546" s="7"/>
      <c r="AA546" s="35" t="str">
        <f t="shared" si="64"/>
        <v>…</v>
      </c>
      <c r="AB546" s="35" t="str">
        <f t="shared" si="65"/>
        <v>.</v>
      </c>
    </row>
    <row r="547" spans="2:28">
      <c r="B547" t="s">
        <v>11</v>
      </c>
      <c r="C547" t="s">
        <v>1422</v>
      </c>
      <c r="D547" s="24" t="s">
        <v>240</v>
      </c>
      <c r="E547" s="17" t="s">
        <v>1662</v>
      </c>
      <c r="F547" s="7" t="s">
        <v>4</v>
      </c>
      <c r="G547" s="10" t="s">
        <v>1488</v>
      </c>
      <c r="H547" s="7">
        <v>25</v>
      </c>
      <c r="I547" s="7">
        <v>39</v>
      </c>
      <c r="J547" s="7">
        <v>36</v>
      </c>
      <c r="K547" s="7" t="s">
        <v>16</v>
      </c>
      <c r="L547" s="7" t="s">
        <v>16</v>
      </c>
      <c r="M547" s="7">
        <v>11</v>
      </c>
      <c r="N547" s="6" t="s">
        <v>24</v>
      </c>
      <c r="O547" s="6" t="s">
        <v>120</v>
      </c>
      <c r="P547" s="11">
        <v>47</v>
      </c>
      <c r="Q547" s="12">
        <v>1.8</v>
      </c>
      <c r="R547" s="13"/>
      <c r="S547" s="21">
        <f t="shared" si="59"/>
        <v>49</v>
      </c>
      <c r="T547" s="7" t="str">
        <f t="shared" si="61"/>
        <v>Over 0.5</v>
      </c>
      <c r="U547" s="14"/>
      <c r="V547" s="14" t="str">
        <f t="shared" si="60"/>
        <v>Under 1.5</v>
      </c>
      <c r="W547" s="14" t="str">
        <f t="shared" si="62"/>
        <v>LOST</v>
      </c>
      <c r="X547" s="14"/>
      <c r="Y547" s="7" t="str">
        <f t="shared" si="63"/>
        <v>…</v>
      </c>
      <c r="Z547" s="7"/>
      <c r="AA547" s="35" t="str">
        <f t="shared" si="64"/>
        <v>…</v>
      </c>
      <c r="AB547" s="35" t="str">
        <f t="shared" si="65"/>
        <v>.</v>
      </c>
    </row>
    <row r="548" spans="2:28">
      <c r="B548" t="s">
        <v>11</v>
      </c>
      <c r="C548" t="s">
        <v>908</v>
      </c>
      <c r="D548" s="34">
        <v>0.70833333333333337</v>
      </c>
      <c r="E548" s="17" t="s">
        <v>1251</v>
      </c>
      <c r="F548" s="7" t="s">
        <v>4</v>
      </c>
      <c r="G548" s="10" t="s">
        <v>911</v>
      </c>
      <c r="H548" s="7">
        <v>19</v>
      </c>
      <c r="I548" s="7">
        <v>37</v>
      </c>
      <c r="J548" s="7">
        <v>43</v>
      </c>
      <c r="K548" s="7">
        <v>2</v>
      </c>
      <c r="L548" s="7">
        <v>2</v>
      </c>
      <c r="M548" s="7">
        <v>24</v>
      </c>
      <c r="N548" s="6" t="s">
        <v>61</v>
      </c>
      <c r="O548" s="6" t="s">
        <v>96</v>
      </c>
      <c r="P548" s="11">
        <v>31</v>
      </c>
      <c r="Q548" s="12">
        <v>1.8</v>
      </c>
      <c r="R548" s="13"/>
      <c r="S548" s="21">
        <f t="shared" si="59"/>
        <v>26.5625</v>
      </c>
      <c r="T548" s="7" t="str">
        <f t="shared" si="61"/>
        <v>Over 0.5</v>
      </c>
      <c r="U548" s="14"/>
      <c r="V548" s="14" t="str">
        <f t="shared" si="60"/>
        <v>Over 0.5</v>
      </c>
      <c r="W548" s="14" t="str">
        <f t="shared" si="62"/>
        <v>WON</v>
      </c>
      <c r="X548" s="14"/>
      <c r="Y548" s="7" t="str">
        <f t="shared" si="63"/>
        <v>…</v>
      </c>
      <c r="Z548" s="7"/>
      <c r="AA548" s="35" t="str">
        <f t="shared" si="64"/>
        <v>…</v>
      </c>
      <c r="AB548" s="35" t="str">
        <f t="shared" si="65"/>
        <v>.</v>
      </c>
    </row>
    <row r="549" spans="2:28">
      <c r="C549" t="s">
        <v>1332</v>
      </c>
      <c r="D549" s="34">
        <v>0.79166666666666663</v>
      </c>
      <c r="E549" s="17" t="s">
        <v>1572</v>
      </c>
      <c r="F549" s="7" t="s">
        <v>4</v>
      </c>
      <c r="G549" s="10" t="s">
        <v>1333</v>
      </c>
      <c r="H549" s="7">
        <v>40</v>
      </c>
      <c r="I549" s="7">
        <v>38</v>
      </c>
      <c r="J549" s="7">
        <v>22</v>
      </c>
      <c r="K549" s="7">
        <v>1</v>
      </c>
      <c r="L549" s="7">
        <v>2</v>
      </c>
      <c r="M549" s="7">
        <v>18</v>
      </c>
      <c r="N549" s="6" t="s">
        <v>69</v>
      </c>
      <c r="O549" s="6" t="s">
        <v>18</v>
      </c>
      <c r="P549" s="11">
        <v>36</v>
      </c>
      <c r="Q549" s="12">
        <v>1.47</v>
      </c>
      <c r="R549" s="13"/>
      <c r="S549" s="21">
        <f t="shared" si="59"/>
        <v>27.5</v>
      </c>
      <c r="T549" s="7" t="str">
        <f t="shared" si="61"/>
        <v>Over 0.5</v>
      </c>
      <c r="U549" s="14"/>
      <c r="V549" s="14" t="str">
        <f t="shared" si="60"/>
        <v>Over 0.5</v>
      </c>
      <c r="W549" s="14" t="str">
        <f t="shared" si="62"/>
        <v>WON</v>
      </c>
      <c r="X549" s="14"/>
      <c r="Y549" s="7" t="str">
        <f t="shared" si="63"/>
        <v>…</v>
      </c>
      <c r="Z549" s="7"/>
      <c r="AA549" s="35" t="str">
        <f t="shared" si="64"/>
        <v>…</v>
      </c>
      <c r="AB549" s="35" t="str">
        <f t="shared" si="65"/>
        <v>.</v>
      </c>
    </row>
    <row r="550" spans="2:28">
      <c r="D550" s="34"/>
      <c r="E550" s="17"/>
      <c r="F550" s="7"/>
      <c r="G550" s="10"/>
      <c r="H550" s="7"/>
      <c r="I550" s="7"/>
      <c r="J550" s="7"/>
      <c r="K550" s="7"/>
      <c r="L550" s="7"/>
      <c r="M550" s="7"/>
      <c r="N550" s="6"/>
      <c r="O550" s="6"/>
      <c r="P550" s="11"/>
      <c r="Q550" s="12"/>
      <c r="R550" s="13"/>
      <c r="S550" s="21">
        <f t="shared" si="59"/>
        <v>55</v>
      </c>
      <c r="T550" s="7" t="str">
        <f t="shared" si="61"/>
        <v>Over 0.5</v>
      </c>
      <c r="U550" s="14"/>
      <c r="V550" s="14" t="str">
        <f t="shared" si="60"/>
        <v>Over 0.5</v>
      </c>
      <c r="W550" s="14" t="str">
        <f t="shared" si="62"/>
        <v>WON</v>
      </c>
      <c r="X550" s="14"/>
      <c r="Y550" s="7" t="str">
        <f t="shared" si="63"/>
        <v>…</v>
      </c>
      <c r="Z550" s="7"/>
      <c r="AA550" s="35" t="str">
        <f t="shared" si="64"/>
        <v>…</v>
      </c>
      <c r="AB550" s="35" t="str">
        <f t="shared" si="65"/>
        <v>.</v>
      </c>
    </row>
    <row r="551" spans="2:28">
      <c r="B551" s="16" t="s">
        <v>1745</v>
      </c>
      <c r="D551" s="34"/>
      <c r="E551" s="17"/>
      <c r="F551" s="7"/>
      <c r="G551" s="10"/>
      <c r="H551" s="7"/>
      <c r="I551" s="7"/>
      <c r="J551" s="7"/>
      <c r="K551" s="7"/>
      <c r="L551" s="7"/>
      <c r="M551" s="7"/>
      <c r="N551" s="6"/>
      <c r="O551" s="6"/>
      <c r="P551" s="11"/>
      <c r="Q551" s="12"/>
      <c r="R551" s="13"/>
      <c r="S551" s="21">
        <f t="shared" si="59"/>
        <v>55</v>
      </c>
      <c r="T551" s="7" t="str">
        <f t="shared" si="61"/>
        <v>Over 0.5</v>
      </c>
      <c r="U551" s="14"/>
      <c r="V551" s="14" t="str">
        <f t="shared" si="60"/>
        <v>Over 0.5</v>
      </c>
      <c r="W551" s="14" t="str">
        <f t="shared" si="62"/>
        <v>WON</v>
      </c>
      <c r="X551" s="14"/>
      <c r="Y551" s="7" t="str">
        <f t="shared" si="63"/>
        <v>…</v>
      </c>
      <c r="Z551" s="7"/>
      <c r="AA551" s="35" t="str">
        <f t="shared" si="64"/>
        <v>…</v>
      </c>
      <c r="AB551" s="35" t="str">
        <f t="shared" si="65"/>
        <v>.</v>
      </c>
    </row>
    <row r="552" spans="2:28">
      <c r="B552" t="s">
        <v>11</v>
      </c>
      <c r="C552" t="s">
        <v>471</v>
      </c>
      <c r="D552" s="34">
        <v>0.625</v>
      </c>
      <c r="E552" s="17" t="s">
        <v>1207</v>
      </c>
      <c r="F552" s="7" t="s">
        <v>4</v>
      </c>
      <c r="G552" s="10" t="s">
        <v>818</v>
      </c>
      <c r="H552" s="7">
        <v>17</v>
      </c>
      <c r="I552" s="7">
        <v>60</v>
      </c>
      <c r="J552" s="7">
        <v>24</v>
      </c>
      <c r="K552" s="7" t="s">
        <v>16</v>
      </c>
      <c r="L552" s="7">
        <v>1</v>
      </c>
      <c r="M552" s="7">
        <v>7</v>
      </c>
      <c r="N552" s="6" t="s">
        <v>47</v>
      </c>
      <c r="O552" s="6" t="s">
        <v>96</v>
      </c>
      <c r="P552" s="11">
        <v>61</v>
      </c>
      <c r="Q552" s="12">
        <v>1.6</v>
      </c>
      <c r="R552" s="13"/>
      <c r="S552" s="21">
        <f t="shared" ref="S552:S615" si="66">40+(IF(I552&lt;50,0,I552/3.2)+(IF(H552&gt;I552,-H552/3.2,0)+(IF(J552&gt;I552,-J552/3.2,0)+(IF(L552="X",5,IF(L552="2",2,0)))+(IF(M552&gt;15,0,15-M552))+(IF(P552&lt;50,0,P552/5)))))</f>
        <v>78.95</v>
      </c>
      <c r="T552" s="7" t="str">
        <f t="shared" si="61"/>
        <v>Under 1.5</v>
      </c>
      <c r="U552" s="14"/>
      <c r="V552" s="14" t="str">
        <f t="shared" si="60"/>
        <v>Under 1.5</v>
      </c>
      <c r="W552" s="14" t="str">
        <f t="shared" si="62"/>
        <v>WON</v>
      </c>
      <c r="X552" s="14"/>
      <c r="Y552" s="7" t="str">
        <f t="shared" si="63"/>
        <v>Prime</v>
      </c>
      <c r="Z552" s="7"/>
      <c r="AA552" s="35" t="str">
        <f t="shared" si="64"/>
        <v>U25g</v>
      </c>
      <c r="AB552" s="35" t="str">
        <f t="shared" si="65"/>
        <v>.</v>
      </c>
    </row>
    <row r="553" spans="2:28">
      <c r="C553" t="s">
        <v>1306</v>
      </c>
      <c r="D553" s="34">
        <v>0.8125</v>
      </c>
      <c r="E553" s="17" t="s">
        <v>1610</v>
      </c>
      <c r="F553" s="7" t="s">
        <v>4</v>
      </c>
      <c r="G553" s="10" t="s">
        <v>1369</v>
      </c>
      <c r="H553" s="7">
        <v>21</v>
      </c>
      <c r="I553" s="7">
        <v>48</v>
      </c>
      <c r="J553" s="7">
        <v>30</v>
      </c>
      <c r="K553" s="7" t="s">
        <v>16</v>
      </c>
      <c r="L553" s="7">
        <v>2</v>
      </c>
      <c r="M553" s="7">
        <v>9</v>
      </c>
      <c r="N553" s="6" t="s">
        <v>75</v>
      </c>
      <c r="O553" s="6" t="s">
        <v>75</v>
      </c>
      <c r="P553" s="11">
        <v>28</v>
      </c>
      <c r="Q553" s="12">
        <v>1.61</v>
      </c>
      <c r="R553" s="13"/>
      <c r="S553" s="21">
        <f t="shared" si="66"/>
        <v>46</v>
      </c>
      <c r="T553" s="7" t="str">
        <f t="shared" si="61"/>
        <v>Over 0.5</v>
      </c>
      <c r="U553" s="14"/>
      <c r="V553" s="14" t="str">
        <f t="shared" si="60"/>
        <v>Over 0.5</v>
      </c>
      <c r="W553" s="14" t="str">
        <f t="shared" si="62"/>
        <v>WON</v>
      </c>
      <c r="X553" s="14"/>
      <c r="Y553" s="7" t="str">
        <f t="shared" si="63"/>
        <v>…</v>
      </c>
      <c r="Z553" s="7"/>
      <c r="AA553" s="35" t="str">
        <f t="shared" si="64"/>
        <v>…</v>
      </c>
      <c r="AB553" s="35" t="str">
        <f t="shared" si="65"/>
        <v>.</v>
      </c>
    </row>
    <row r="554" spans="2:28">
      <c r="C554" t="s">
        <v>1306</v>
      </c>
      <c r="D554" s="34">
        <v>0.84375</v>
      </c>
      <c r="E554" s="17" t="s">
        <v>1346</v>
      </c>
      <c r="F554" s="7" t="s">
        <v>4</v>
      </c>
      <c r="G554" s="10" t="s">
        <v>1378</v>
      </c>
      <c r="H554" s="7">
        <v>25</v>
      </c>
      <c r="I554" s="7">
        <v>43</v>
      </c>
      <c r="J554" s="7">
        <v>32</v>
      </c>
      <c r="K554" s="7" t="s">
        <v>16</v>
      </c>
      <c r="L554" s="7">
        <v>2</v>
      </c>
      <c r="M554" s="7">
        <v>7</v>
      </c>
      <c r="N554" s="6" t="s">
        <v>69</v>
      </c>
      <c r="O554" s="6" t="s">
        <v>69</v>
      </c>
      <c r="P554" s="11">
        <v>49</v>
      </c>
      <c r="Q554" s="12">
        <v>1.85</v>
      </c>
      <c r="R554" s="13"/>
      <c r="S554" s="21">
        <f t="shared" si="66"/>
        <v>48</v>
      </c>
      <c r="T554" s="7" t="str">
        <f t="shared" si="61"/>
        <v>Over 0.5</v>
      </c>
      <c r="U554" s="14"/>
      <c r="V554" s="14" t="str">
        <f t="shared" si="60"/>
        <v>Over 0.5</v>
      </c>
      <c r="W554" s="14" t="str">
        <f t="shared" si="62"/>
        <v>WON</v>
      </c>
      <c r="X554" s="14"/>
      <c r="Y554" s="7" t="str">
        <f t="shared" si="63"/>
        <v>…</v>
      </c>
      <c r="Z554" s="7"/>
      <c r="AA554" s="35" t="str">
        <f t="shared" si="64"/>
        <v>…</v>
      </c>
      <c r="AB554" s="35" t="str">
        <f t="shared" si="65"/>
        <v>.</v>
      </c>
    </row>
    <row r="555" spans="2:28">
      <c r="C555" t="s">
        <v>1332</v>
      </c>
      <c r="D555" s="34">
        <v>0.84375</v>
      </c>
      <c r="E555" s="17" t="s">
        <v>1571</v>
      </c>
      <c r="F555" s="7" t="s">
        <v>4</v>
      </c>
      <c r="G555" s="10" t="s">
        <v>1348</v>
      </c>
      <c r="H555" s="7">
        <v>5</v>
      </c>
      <c r="I555" s="7">
        <v>29</v>
      </c>
      <c r="J555" s="7">
        <v>66</v>
      </c>
      <c r="K555" s="7">
        <v>2</v>
      </c>
      <c r="L555" s="7">
        <v>2</v>
      </c>
      <c r="M555" s="7">
        <v>61</v>
      </c>
      <c r="N555" s="6" t="s">
        <v>24</v>
      </c>
      <c r="O555" s="6" t="s">
        <v>69</v>
      </c>
      <c r="P555" s="11">
        <v>39</v>
      </c>
      <c r="Q555" s="12">
        <v>1.55</v>
      </c>
      <c r="R555" s="13"/>
      <c r="S555" s="21">
        <f t="shared" si="66"/>
        <v>19.375</v>
      </c>
      <c r="T555" s="7" t="str">
        <f t="shared" si="61"/>
        <v>Over 0.5</v>
      </c>
      <c r="U555" s="14"/>
      <c r="V555" s="14" t="str">
        <f t="shared" ref="V555:V588" si="67">IF(N555="1-0","Under 1.5",IF(N555="0-0","Under 1.5",IF(N555="0-1","Under 1.5","Over 0.5")))</f>
        <v>Under 1.5</v>
      </c>
      <c r="W555" s="14" t="str">
        <f t="shared" si="62"/>
        <v>LOST</v>
      </c>
      <c r="X555" s="14"/>
      <c r="Y555" s="7" t="str">
        <f t="shared" si="63"/>
        <v>…</v>
      </c>
      <c r="Z555" s="7"/>
      <c r="AA555" s="35" t="str">
        <f t="shared" si="64"/>
        <v>…</v>
      </c>
      <c r="AB555" s="35" t="str">
        <f t="shared" si="65"/>
        <v>.</v>
      </c>
    </row>
    <row r="556" spans="2:28">
      <c r="D556" s="34"/>
      <c r="E556" s="17"/>
      <c r="F556" s="7"/>
      <c r="G556" s="10"/>
      <c r="H556" s="7"/>
      <c r="I556" s="7"/>
      <c r="J556" s="7"/>
      <c r="K556" s="7"/>
      <c r="L556" s="7"/>
      <c r="M556" s="7"/>
      <c r="N556" s="6"/>
      <c r="O556" s="6"/>
      <c r="P556" s="11"/>
      <c r="Q556" s="12"/>
      <c r="R556" s="13"/>
      <c r="S556" s="21">
        <f t="shared" si="66"/>
        <v>55</v>
      </c>
      <c r="T556" s="7" t="str">
        <f t="shared" si="61"/>
        <v>Over 0.5</v>
      </c>
      <c r="U556" s="14"/>
      <c r="V556" s="14" t="str">
        <f t="shared" si="67"/>
        <v>Over 0.5</v>
      </c>
      <c r="W556" s="14" t="str">
        <f t="shared" si="62"/>
        <v>WON</v>
      </c>
      <c r="X556" s="14"/>
      <c r="Y556" s="7" t="str">
        <f t="shared" si="63"/>
        <v>…</v>
      </c>
      <c r="Z556" s="7"/>
      <c r="AA556" s="35" t="str">
        <f t="shared" si="64"/>
        <v>…</v>
      </c>
      <c r="AB556" s="35" t="str">
        <f t="shared" si="65"/>
        <v>.</v>
      </c>
    </row>
    <row r="557" spans="2:28">
      <c r="B557" s="16" t="s">
        <v>1746</v>
      </c>
      <c r="D557" s="34"/>
      <c r="E557" s="17"/>
      <c r="F557" s="7"/>
      <c r="G557" s="10"/>
      <c r="H557" s="7"/>
      <c r="I557" s="7"/>
      <c r="J557" s="7"/>
      <c r="K557" s="7"/>
      <c r="L557" s="7"/>
      <c r="M557" s="7"/>
      <c r="N557" s="6"/>
      <c r="O557" s="6"/>
      <c r="P557" s="11"/>
      <c r="Q557" s="12"/>
      <c r="R557" s="13"/>
      <c r="S557" s="21">
        <f t="shared" si="66"/>
        <v>55</v>
      </c>
      <c r="T557" s="7" t="str">
        <f t="shared" si="61"/>
        <v>Over 0.5</v>
      </c>
      <c r="U557" s="14"/>
      <c r="V557" s="14" t="str">
        <f t="shared" si="67"/>
        <v>Over 0.5</v>
      </c>
      <c r="W557" s="14" t="str">
        <f t="shared" si="62"/>
        <v>WON</v>
      </c>
      <c r="X557" s="14"/>
      <c r="Y557" s="7" t="str">
        <f t="shared" si="63"/>
        <v>…</v>
      </c>
      <c r="Z557" s="7"/>
      <c r="AA557" s="35" t="str">
        <f t="shared" si="64"/>
        <v>…</v>
      </c>
      <c r="AB557" s="35" t="str">
        <f t="shared" si="65"/>
        <v>.</v>
      </c>
    </row>
    <row r="558" spans="2:28">
      <c r="B558" t="s">
        <v>11</v>
      </c>
      <c r="C558" t="s">
        <v>206</v>
      </c>
      <c r="D558" s="34">
        <v>0.39583333333333331</v>
      </c>
      <c r="E558" s="17" t="s">
        <v>1428</v>
      </c>
      <c r="F558" s="7" t="s">
        <v>4</v>
      </c>
      <c r="G558" s="10" t="s">
        <v>1509</v>
      </c>
      <c r="H558" s="7">
        <v>35</v>
      </c>
      <c r="I558" s="7">
        <v>46</v>
      </c>
      <c r="J558" s="7">
        <v>19</v>
      </c>
      <c r="K558" s="7" t="s">
        <v>16</v>
      </c>
      <c r="L558" s="7">
        <v>1</v>
      </c>
      <c r="M558" s="7">
        <v>16</v>
      </c>
      <c r="N558" s="6" t="s">
        <v>33</v>
      </c>
      <c r="O558" s="6" t="s">
        <v>300</v>
      </c>
      <c r="P558" s="11">
        <v>1</v>
      </c>
      <c r="Q558" s="12">
        <v>1.56</v>
      </c>
      <c r="R558" s="13"/>
      <c r="S558" s="21">
        <f t="shared" si="66"/>
        <v>40</v>
      </c>
      <c r="T558" s="7" t="str">
        <f t="shared" si="61"/>
        <v>Over 0.5</v>
      </c>
      <c r="U558" s="14"/>
      <c r="V558" s="14" t="str">
        <f t="shared" si="67"/>
        <v>Over 0.5</v>
      </c>
      <c r="W558" s="14" t="str">
        <f t="shared" si="62"/>
        <v>WON</v>
      </c>
      <c r="X558" s="14"/>
      <c r="Y558" s="7" t="str">
        <f t="shared" si="63"/>
        <v>…</v>
      </c>
      <c r="Z558" s="7"/>
      <c r="AA558" s="35" t="str">
        <f t="shared" si="64"/>
        <v>…</v>
      </c>
      <c r="AB558" s="35" t="str">
        <f t="shared" si="65"/>
        <v>.</v>
      </c>
    </row>
    <row r="559" spans="2:28">
      <c r="B559" t="s">
        <v>11</v>
      </c>
      <c r="C559" t="s">
        <v>206</v>
      </c>
      <c r="D559" s="34">
        <v>0.39583333333333331</v>
      </c>
      <c r="E559" s="17" t="s">
        <v>208</v>
      </c>
      <c r="F559" s="7" t="s">
        <v>4</v>
      </c>
      <c r="G559" s="10" t="s">
        <v>1531</v>
      </c>
      <c r="H559" s="7">
        <v>50</v>
      </c>
      <c r="I559" s="7">
        <v>28</v>
      </c>
      <c r="J559" s="7">
        <v>22</v>
      </c>
      <c r="K559" s="7">
        <v>1</v>
      </c>
      <c r="L559" s="7">
        <v>1</v>
      </c>
      <c r="M559" s="7">
        <v>28</v>
      </c>
      <c r="N559" s="6" t="s">
        <v>33</v>
      </c>
      <c r="O559" s="6" t="s">
        <v>879</v>
      </c>
      <c r="P559" s="11">
        <v>57</v>
      </c>
      <c r="Q559" s="12">
        <v>1.51</v>
      </c>
      <c r="R559" s="13"/>
      <c r="S559" s="21">
        <f t="shared" si="66"/>
        <v>35.774999999999999</v>
      </c>
      <c r="T559" s="7" t="str">
        <f t="shared" si="61"/>
        <v>Over 0.5</v>
      </c>
      <c r="U559" s="14"/>
      <c r="V559" s="14" t="str">
        <f t="shared" si="67"/>
        <v>Over 0.5</v>
      </c>
      <c r="W559" s="14" t="str">
        <f t="shared" si="62"/>
        <v>WON</v>
      </c>
      <c r="X559" s="14"/>
      <c r="Y559" s="7" t="str">
        <f t="shared" si="63"/>
        <v>…</v>
      </c>
      <c r="Z559" s="7"/>
      <c r="AA559" s="35" t="str">
        <f t="shared" si="64"/>
        <v>…</v>
      </c>
      <c r="AB559" s="35" t="str">
        <f t="shared" si="65"/>
        <v>.</v>
      </c>
    </row>
    <row r="560" spans="2:28">
      <c r="C560" t="s">
        <v>1463</v>
      </c>
      <c r="D560" s="34">
        <v>0.5</v>
      </c>
      <c r="E560" s="17" t="s">
        <v>1526</v>
      </c>
      <c r="F560" s="7" t="s">
        <v>4</v>
      </c>
      <c r="G560" s="10" t="s">
        <v>1465</v>
      </c>
      <c r="H560" s="7">
        <v>16</v>
      </c>
      <c r="I560" s="7">
        <v>48</v>
      </c>
      <c r="J560" s="7">
        <v>35</v>
      </c>
      <c r="K560" s="7" t="s">
        <v>16</v>
      </c>
      <c r="L560" s="7">
        <v>2</v>
      </c>
      <c r="M560" s="7">
        <v>19</v>
      </c>
      <c r="N560" s="6" t="s">
        <v>61</v>
      </c>
      <c r="O560" s="6" t="s">
        <v>303</v>
      </c>
      <c r="P560" s="11">
        <v>39</v>
      </c>
      <c r="Q560" s="12">
        <v>1.75</v>
      </c>
      <c r="R560" s="13"/>
      <c r="S560" s="21">
        <f t="shared" si="66"/>
        <v>40</v>
      </c>
      <c r="T560" s="7" t="str">
        <f t="shared" si="61"/>
        <v>Over 0.5</v>
      </c>
      <c r="U560" s="14"/>
      <c r="V560" s="14" t="str">
        <f t="shared" si="67"/>
        <v>Over 0.5</v>
      </c>
      <c r="W560" s="14" t="str">
        <f t="shared" si="62"/>
        <v>WON</v>
      </c>
      <c r="X560" s="14"/>
      <c r="Y560" s="7" t="str">
        <f t="shared" si="63"/>
        <v>…</v>
      </c>
      <c r="Z560" s="7"/>
      <c r="AA560" s="35" t="str">
        <f t="shared" si="64"/>
        <v>…</v>
      </c>
      <c r="AB560" s="35" t="str">
        <f t="shared" si="65"/>
        <v>.</v>
      </c>
    </row>
    <row r="561" spans="2:28">
      <c r="B561" t="s">
        <v>11</v>
      </c>
      <c r="C561" t="s">
        <v>206</v>
      </c>
      <c r="D561" s="34">
        <v>0.52083333333333337</v>
      </c>
      <c r="E561" s="17" t="s">
        <v>1532</v>
      </c>
      <c r="F561" s="7" t="s">
        <v>4</v>
      </c>
      <c r="G561" s="10" t="s">
        <v>1633</v>
      </c>
      <c r="H561" s="7">
        <v>24</v>
      </c>
      <c r="I561" s="7">
        <v>54</v>
      </c>
      <c r="J561" s="7">
        <v>22</v>
      </c>
      <c r="K561" s="7" t="s">
        <v>16</v>
      </c>
      <c r="L561" s="7" t="s">
        <v>16</v>
      </c>
      <c r="M561" s="7">
        <v>2</v>
      </c>
      <c r="N561" s="6" t="s">
        <v>120</v>
      </c>
      <c r="O561" s="6" t="s">
        <v>298</v>
      </c>
      <c r="P561" s="11">
        <v>56</v>
      </c>
      <c r="Q561" s="12">
        <v>1.74</v>
      </c>
      <c r="R561" s="13"/>
      <c r="S561" s="21">
        <f t="shared" si="66"/>
        <v>86.075000000000003</v>
      </c>
      <c r="T561" s="7" t="str">
        <f t="shared" si="61"/>
        <v>Under 1.5</v>
      </c>
      <c r="U561" s="14"/>
      <c r="V561" s="14" t="str">
        <f t="shared" si="67"/>
        <v>Under 1.5</v>
      </c>
      <c r="W561" s="14" t="str">
        <f t="shared" si="62"/>
        <v>WON</v>
      </c>
      <c r="X561" s="14"/>
      <c r="Y561" s="7" t="str">
        <f t="shared" si="63"/>
        <v>…</v>
      </c>
      <c r="Z561" s="7"/>
      <c r="AA561" s="35" t="str">
        <f t="shared" si="64"/>
        <v>U25g</v>
      </c>
      <c r="AB561" s="35" t="str">
        <f t="shared" si="65"/>
        <v>.</v>
      </c>
    </row>
    <row r="562" spans="2:28">
      <c r="B562" t="s">
        <v>11</v>
      </c>
      <c r="C562" t="s">
        <v>471</v>
      </c>
      <c r="D562" s="34">
        <v>0.58333333333333337</v>
      </c>
      <c r="E562" s="17" t="s">
        <v>1534</v>
      </c>
      <c r="F562" s="7" t="s">
        <v>4</v>
      </c>
      <c r="G562" s="10" t="s">
        <v>819</v>
      </c>
      <c r="H562" s="7">
        <v>30</v>
      </c>
      <c r="I562" s="7">
        <v>50</v>
      </c>
      <c r="J562" s="7">
        <v>20</v>
      </c>
      <c r="K562" s="7" t="s">
        <v>16</v>
      </c>
      <c r="L562" s="7">
        <v>1</v>
      </c>
      <c r="M562" s="7">
        <v>10</v>
      </c>
      <c r="N562" s="6" t="s">
        <v>17</v>
      </c>
      <c r="O562" s="6" t="s">
        <v>301</v>
      </c>
      <c r="P562" s="11">
        <v>39</v>
      </c>
      <c r="Q562" s="12">
        <v>1.46</v>
      </c>
      <c r="R562" s="13"/>
      <c r="S562" s="21">
        <f t="shared" si="66"/>
        <v>60.625</v>
      </c>
      <c r="T562" s="7" t="str">
        <f t="shared" si="61"/>
        <v>Under 1.5</v>
      </c>
      <c r="U562" s="14"/>
      <c r="V562" s="14" t="str">
        <f t="shared" si="67"/>
        <v>Over 0.5</v>
      </c>
      <c r="W562" s="14" t="str">
        <f t="shared" si="62"/>
        <v>LOST</v>
      </c>
      <c r="X562" s="14"/>
      <c r="Y562" s="7" t="str">
        <f t="shared" si="63"/>
        <v>…</v>
      </c>
      <c r="Z562" s="7"/>
      <c r="AA562" s="35" t="str">
        <f t="shared" si="64"/>
        <v>…</v>
      </c>
      <c r="AB562" s="35" t="str">
        <f t="shared" si="65"/>
        <v>.</v>
      </c>
    </row>
    <row r="563" spans="2:28">
      <c r="C563" t="s">
        <v>1495</v>
      </c>
      <c r="D563" s="34">
        <v>0.75</v>
      </c>
      <c r="E563" s="17" t="s">
        <v>1713</v>
      </c>
      <c r="F563" s="7" t="s">
        <v>4</v>
      </c>
      <c r="G563" s="10" t="s">
        <v>1570</v>
      </c>
      <c r="H563" s="7">
        <v>44</v>
      </c>
      <c r="I563" s="7">
        <v>41</v>
      </c>
      <c r="J563" s="7">
        <v>16</v>
      </c>
      <c r="K563" s="7">
        <v>1</v>
      </c>
      <c r="L563" s="7">
        <v>1</v>
      </c>
      <c r="M563" s="7">
        <v>28</v>
      </c>
      <c r="N563" s="6" t="s">
        <v>120</v>
      </c>
      <c r="O563" s="6" t="s">
        <v>96</v>
      </c>
      <c r="P563" s="11">
        <v>60</v>
      </c>
      <c r="Q563" s="12">
        <v>1.4</v>
      </c>
      <c r="R563" s="13"/>
      <c r="S563" s="21">
        <f t="shared" si="66"/>
        <v>38.25</v>
      </c>
      <c r="T563" s="7" t="str">
        <f t="shared" si="61"/>
        <v>Over 0.5</v>
      </c>
      <c r="U563" s="14"/>
      <c r="V563" s="14" t="str">
        <f t="shared" si="67"/>
        <v>Under 1.5</v>
      </c>
      <c r="W563" s="14" t="str">
        <f t="shared" si="62"/>
        <v>WON</v>
      </c>
      <c r="X563" s="14"/>
      <c r="Y563" s="7" t="str">
        <f t="shared" si="63"/>
        <v>…</v>
      </c>
      <c r="Z563" s="7"/>
      <c r="AA563" s="35" t="str">
        <f t="shared" si="64"/>
        <v>…</v>
      </c>
      <c r="AB563" s="35" t="str">
        <f t="shared" si="65"/>
        <v>.</v>
      </c>
    </row>
    <row r="564" spans="2:28">
      <c r="C564" t="s">
        <v>438</v>
      </c>
      <c r="D564" s="34">
        <v>0.82291666666666663</v>
      </c>
      <c r="E564" s="17" t="s">
        <v>975</v>
      </c>
      <c r="F564" s="7" t="s">
        <v>4</v>
      </c>
      <c r="G564" s="10" t="s">
        <v>1026</v>
      </c>
      <c r="H564" s="7">
        <v>12</v>
      </c>
      <c r="I564" s="7">
        <v>34</v>
      </c>
      <c r="J564" s="7">
        <v>54</v>
      </c>
      <c r="K564" s="7">
        <v>2</v>
      </c>
      <c r="L564" s="7">
        <v>2</v>
      </c>
      <c r="M564" s="7">
        <v>42</v>
      </c>
      <c r="N564" s="6" t="s">
        <v>47</v>
      </c>
      <c r="O564" s="6" t="s">
        <v>299</v>
      </c>
      <c r="P564" s="11">
        <v>27</v>
      </c>
      <c r="Q564" s="12">
        <v>1.7</v>
      </c>
      <c r="R564" s="13"/>
      <c r="S564" s="21">
        <f t="shared" si="66"/>
        <v>23.125</v>
      </c>
      <c r="T564" s="7" t="str">
        <f t="shared" si="61"/>
        <v>Over 0.5</v>
      </c>
      <c r="U564" s="14"/>
      <c r="V564" s="14" t="str">
        <f t="shared" si="67"/>
        <v>Under 1.5</v>
      </c>
      <c r="W564" s="14" t="str">
        <f t="shared" si="62"/>
        <v>WON</v>
      </c>
      <c r="X564" s="14"/>
      <c r="Y564" s="7" t="str">
        <f t="shared" si="63"/>
        <v>…</v>
      </c>
      <c r="Z564" s="7"/>
      <c r="AA564" s="35" t="str">
        <f t="shared" si="64"/>
        <v>…</v>
      </c>
      <c r="AB564" s="35" t="str">
        <f t="shared" si="65"/>
        <v>.</v>
      </c>
    </row>
    <row r="565" spans="2:28">
      <c r="D565" s="34"/>
      <c r="E565" s="17"/>
      <c r="F565" s="7"/>
      <c r="G565" s="10"/>
      <c r="H565" s="7"/>
      <c r="I565" s="7"/>
      <c r="J565" s="7"/>
      <c r="K565" s="7"/>
      <c r="L565" s="7"/>
      <c r="M565" s="7"/>
      <c r="N565" s="6"/>
      <c r="O565" s="6"/>
      <c r="P565" s="11"/>
      <c r="Q565" s="12"/>
      <c r="R565" s="13"/>
      <c r="S565" s="21">
        <f t="shared" si="66"/>
        <v>55</v>
      </c>
      <c r="T565" s="7" t="str">
        <f t="shared" si="61"/>
        <v>Over 0.5</v>
      </c>
      <c r="U565" s="14"/>
      <c r="V565" s="14" t="str">
        <f t="shared" si="67"/>
        <v>Over 0.5</v>
      </c>
      <c r="W565" s="14" t="str">
        <f t="shared" si="62"/>
        <v>WON</v>
      </c>
      <c r="X565" s="14"/>
      <c r="Y565" s="7" t="str">
        <f t="shared" si="63"/>
        <v>…</v>
      </c>
      <c r="Z565" s="7"/>
      <c r="AA565" s="35" t="str">
        <f t="shared" si="64"/>
        <v>…</v>
      </c>
      <c r="AB565" s="35" t="str">
        <f t="shared" si="65"/>
        <v>.</v>
      </c>
    </row>
    <row r="566" spans="2:28">
      <c r="B566" s="16" t="s">
        <v>1750</v>
      </c>
      <c r="D566" s="34"/>
      <c r="E566" s="17"/>
      <c r="F566" s="7"/>
      <c r="G566" s="10"/>
      <c r="H566" s="7"/>
      <c r="I566" s="7"/>
      <c r="J566" s="7"/>
      <c r="K566" s="7"/>
      <c r="L566" s="7"/>
      <c r="M566" s="7"/>
      <c r="N566" s="6"/>
      <c r="O566" s="6"/>
      <c r="P566" s="11"/>
      <c r="Q566" s="12"/>
      <c r="R566" s="13"/>
      <c r="S566" s="21">
        <f t="shared" si="66"/>
        <v>55</v>
      </c>
      <c r="T566" s="7" t="str">
        <f t="shared" si="61"/>
        <v>Over 0.5</v>
      </c>
      <c r="U566" s="14"/>
      <c r="V566" s="14" t="str">
        <f t="shared" si="67"/>
        <v>Over 0.5</v>
      </c>
      <c r="W566" s="14" t="str">
        <f t="shared" si="62"/>
        <v>WON</v>
      </c>
      <c r="X566" s="14"/>
      <c r="Y566" s="7" t="str">
        <f t="shared" si="63"/>
        <v>…</v>
      </c>
      <c r="Z566" s="7"/>
      <c r="AA566" s="35" t="str">
        <f t="shared" si="64"/>
        <v>…</v>
      </c>
      <c r="AB566" s="35" t="str">
        <f t="shared" si="65"/>
        <v>.</v>
      </c>
    </row>
    <row r="567" spans="2:28">
      <c r="B567" t="s">
        <v>11</v>
      </c>
      <c r="C567" t="s">
        <v>206</v>
      </c>
      <c r="D567" s="34">
        <v>0.39583333333333331</v>
      </c>
      <c r="E567" s="17" t="s">
        <v>1191</v>
      </c>
      <c r="F567" s="7" t="s">
        <v>4</v>
      </c>
      <c r="G567" s="10" t="s">
        <v>1508</v>
      </c>
      <c r="H567" s="7">
        <v>44</v>
      </c>
      <c r="I567" s="7">
        <v>33</v>
      </c>
      <c r="J567" s="7">
        <v>22</v>
      </c>
      <c r="K567" s="7">
        <v>1</v>
      </c>
      <c r="L567" s="7">
        <v>1</v>
      </c>
      <c r="M567" s="7">
        <v>22</v>
      </c>
      <c r="N567" s="6" t="s">
        <v>24</v>
      </c>
      <c r="O567" s="6" t="s">
        <v>47</v>
      </c>
      <c r="P567" s="11">
        <v>47</v>
      </c>
      <c r="Q567" s="12">
        <v>1.66</v>
      </c>
      <c r="R567" s="13"/>
      <c r="S567" s="21">
        <f t="shared" si="66"/>
        <v>26.25</v>
      </c>
      <c r="T567" s="7" t="str">
        <f t="shared" si="61"/>
        <v>Over 0.5</v>
      </c>
      <c r="U567" s="14"/>
      <c r="V567" s="14" t="str">
        <f t="shared" si="67"/>
        <v>Under 1.5</v>
      </c>
      <c r="W567" s="14" t="str">
        <f t="shared" si="62"/>
        <v>LOST</v>
      </c>
      <c r="X567" s="14"/>
      <c r="Y567" s="7" t="str">
        <f t="shared" si="63"/>
        <v>…</v>
      </c>
      <c r="Z567" s="7"/>
      <c r="AA567" s="35" t="str">
        <f t="shared" si="64"/>
        <v>…</v>
      </c>
      <c r="AB567" s="35" t="str">
        <f t="shared" si="65"/>
        <v>.</v>
      </c>
    </row>
    <row r="568" spans="2:28">
      <c r="C568" t="s">
        <v>1463</v>
      </c>
      <c r="D568" s="34">
        <v>0.45833333333333331</v>
      </c>
      <c r="E568" s="17" t="s">
        <v>1513</v>
      </c>
      <c r="F568" s="7" t="s">
        <v>4</v>
      </c>
      <c r="G568" s="10" t="s">
        <v>1706</v>
      </c>
      <c r="H568" s="7">
        <v>24</v>
      </c>
      <c r="I568" s="7">
        <v>33</v>
      </c>
      <c r="J568" s="7">
        <v>44</v>
      </c>
      <c r="K568" s="7">
        <v>2</v>
      </c>
      <c r="L568" s="7">
        <v>1</v>
      </c>
      <c r="M568" s="7">
        <v>20</v>
      </c>
      <c r="N568" s="6" t="s">
        <v>47</v>
      </c>
      <c r="O568" s="6" t="s">
        <v>33</v>
      </c>
      <c r="P568" s="11">
        <v>41</v>
      </c>
      <c r="Q568" s="12">
        <v>1.64</v>
      </c>
      <c r="R568" s="13"/>
      <c r="S568" s="21">
        <f t="shared" si="66"/>
        <v>26.25</v>
      </c>
      <c r="T568" s="7" t="str">
        <f t="shared" si="61"/>
        <v>Over 0.5</v>
      </c>
      <c r="U568" s="14"/>
      <c r="V568" s="14" t="str">
        <f t="shared" si="67"/>
        <v>Under 1.5</v>
      </c>
      <c r="W568" s="14" t="str">
        <f t="shared" si="62"/>
        <v>WON</v>
      </c>
      <c r="X568" s="14"/>
      <c r="Y568" s="7" t="str">
        <f t="shared" si="63"/>
        <v>…</v>
      </c>
      <c r="Z568" s="7"/>
      <c r="AA568" s="35" t="str">
        <f t="shared" si="64"/>
        <v>…</v>
      </c>
      <c r="AB568" s="35" t="str">
        <f t="shared" si="65"/>
        <v>.</v>
      </c>
    </row>
    <row r="569" spans="2:28">
      <c r="C569" t="s">
        <v>517</v>
      </c>
      <c r="D569" s="34">
        <v>0.48958333333333331</v>
      </c>
      <c r="E569" s="17" t="s">
        <v>1656</v>
      </c>
      <c r="F569" s="7" t="s">
        <v>4</v>
      </c>
      <c r="G569" s="10" t="s">
        <v>1657</v>
      </c>
      <c r="H569" s="7">
        <v>45</v>
      </c>
      <c r="I569" s="7">
        <v>35</v>
      </c>
      <c r="J569" s="7">
        <v>20</v>
      </c>
      <c r="K569" s="7">
        <v>1</v>
      </c>
      <c r="L569" s="7">
        <v>1</v>
      </c>
      <c r="M569" s="7">
        <v>25</v>
      </c>
      <c r="N569" s="6" t="s">
        <v>47</v>
      </c>
      <c r="O569" s="6" t="s">
        <v>47</v>
      </c>
      <c r="P569" s="11">
        <v>1</v>
      </c>
      <c r="Q569" s="12">
        <v>1.47</v>
      </c>
      <c r="R569" s="13"/>
      <c r="S569" s="21">
        <f t="shared" si="66"/>
        <v>25.9375</v>
      </c>
      <c r="T569" s="7" t="str">
        <f t="shared" si="61"/>
        <v>Over 0.5</v>
      </c>
      <c r="U569" s="14"/>
      <c r="V569" s="14" t="str">
        <f t="shared" si="67"/>
        <v>Under 1.5</v>
      </c>
      <c r="W569" s="14" t="str">
        <f t="shared" si="62"/>
        <v>WON</v>
      </c>
      <c r="X569" s="14"/>
      <c r="Y569" s="7" t="str">
        <f t="shared" si="63"/>
        <v>…</v>
      </c>
      <c r="Z569" s="7"/>
      <c r="AA569" s="35" t="str">
        <f t="shared" si="64"/>
        <v>…</v>
      </c>
      <c r="AB569" s="35" t="str">
        <f t="shared" si="65"/>
        <v>.</v>
      </c>
    </row>
    <row r="570" spans="2:28">
      <c r="C570" t="s">
        <v>239</v>
      </c>
      <c r="D570" s="34">
        <v>0.5</v>
      </c>
      <c r="E570" s="17" t="s">
        <v>701</v>
      </c>
      <c r="F570" s="7" t="s">
        <v>4</v>
      </c>
      <c r="G570" s="10" t="s">
        <v>242</v>
      </c>
      <c r="H570" s="7">
        <v>18</v>
      </c>
      <c r="I570" s="7">
        <v>40</v>
      </c>
      <c r="J570" s="7">
        <v>43</v>
      </c>
      <c r="K570" s="7">
        <v>2</v>
      </c>
      <c r="L570" s="7">
        <v>2</v>
      </c>
      <c r="M570" s="7">
        <v>25</v>
      </c>
      <c r="N570" s="6" t="s">
        <v>120</v>
      </c>
      <c r="O570" s="6" t="s">
        <v>454</v>
      </c>
      <c r="P570" s="11">
        <v>15</v>
      </c>
      <c r="Q570" s="12">
        <v>1.64</v>
      </c>
      <c r="R570" s="13"/>
      <c r="S570" s="21">
        <f t="shared" si="66"/>
        <v>26.5625</v>
      </c>
      <c r="T570" s="7" t="str">
        <f t="shared" si="61"/>
        <v>Over 0.5</v>
      </c>
      <c r="U570" s="14"/>
      <c r="V570" s="14" t="str">
        <f t="shared" si="67"/>
        <v>Under 1.5</v>
      </c>
      <c r="W570" s="14" t="str">
        <f t="shared" si="62"/>
        <v>WON</v>
      </c>
      <c r="X570" s="14"/>
      <c r="Y570" s="7" t="str">
        <f t="shared" si="63"/>
        <v>…</v>
      </c>
      <c r="Z570" s="7"/>
      <c r="AA570" s="35" t="str">
        <f t="shared" si="64"/>
        <v>…</v>
      </c>
      <c r="AB570" s="35" t="str">
        <f t="shared" si="65"/>
        <v>.</v>
      </c>
    </row>
    <row r="571" spans="2:28">
      <c r="B571" t="s">
        <v>11</v>
      </c>
      <c r="C571" t="s">
        <v>206</v>
      </c>
      <c r="D571" s="34">
        <v>0.52083333333333337</v>
      </c>
      <c r="E571" s="17" t="s">
        <v>1516</v>
      </c>
      <c r="F571" s="7" t="s">
        <v>4</v>
      </c>
      <c r="G571" s="10" t="s">
        <v>1606</v>
      </c>
      <c r="H571" s="7">
        <v>33</v>
      </c>
      <c r="I571" s="7">
        <v>59</v>
      </c>
      <c r="J571" s="7">
        <v>7</v>
      </c>
      <c r="K571" s="7" t="s">
        <v>16</v>
      </c>
      <c r="L571" s="7" t="s">
        <v>16</v>
      </c>
      <c r="M571" s="7">
        <v>26</v>
      </c>
      <c r="N571" s="6" t="s">
        <v>24</v>
      </c>
      <c r="O571" s="6" t="s">
        <v>47</v>
      </c>
      <c r="P571" s="11">
        <v>73</v>
      </c>
      <c r="Q571" s="12">
        <v>1.7</v>
      </c>
      <c r="R571" s="13"/>
      <c r="S571" s="21">
        <f t="shared" si="66"/>
        <v>78.037499999999994</v>
      </c>
      <c r="T571" s="7" t="str">
        <f t="shared" si="61"/>
        <v>Under 1.5</v>
      </c>
      <c r="U571" s="14"/>
      <c r="V571" s="14" t="str">
        <f t="shared" si="67"/>
        <v>Under 1.5</v>
      </c>
      <c r="W571" s="14" t="str">
        <f t="shared" si="62"/>
        <v>WON</v>
      </c>
      <c r="X571" s="14"/>
      <c r="Y571" s="7" t="str">
        <f t="shared" si="63"/>
        <v>…</v>
      </c>
      <c r="Z571" s="7"/>
      <c r="AA571" s="35" t="str">
        <f t="shared" si="64"/>
        <v>U25g</v>
      </c>
      <c r="AB571" s="35" t="str">
        <f t="shared" si="65"/>
        <v>WON</v>
      </c>
    </row>
    <row r="572" spans="2:28">
      <c r="B572" t="s">
        <v>11</v>
      </c>
      <c r="C572" t="s">
        <v>1422</v>
      </c>
      <c r="D572" s="34">
        <v>0.54166666666666663</v>
      </c>
      <c r="E572" s="17" t="s">
        <v>1423</v>
      </c>
      <c r="F572" s="7" t="s">
        <v>4</v>
      </c>
      <c r="G572" s="10" t="s">
        <v>1459</v>
      </c>
      <c r="H572" s="7">
        <v>27</v>
      </c>
      <c r="I572" s="7">
        <v>28</v>
      </c>
      <c r="J572" s="7">
        <v>44</v>
      </c>
      <c r="K572" s="7">
        <v>2</v>
      </c>
      <c r="L572" s="7">
        <v>2</v>
      </c>
      <c r="M572" s="7">
        <v>17</v>
      </c>
      <c r="N572" s="6" t="s">
        <v>24</v>
      </c>
      <c r="O572" s="6" t="s">
        <v>120</v>
      </c>
      <c r="P572" s="11">
        <v>56</v>
      </c>
      <c r="Q572" s="12">
        <v>1.75</v>
      </c>
      <c r="R572" s="13"/>
      <c r="S572" s="21">
        <f t="shared" si="66"/>
        <v>37.450000000000003</v>
      </c>
      <c r="T572" s="7" t="str">
        <f t="shared" si="61"/>
        <v>Over 0.5</v>
      </c>
      <c r="U572" s="14"/>
      <c r="V572" s="14" t="str">
        <f t="shared" si="67"/>
        <v>Under 1.5</v>
      </c>
      <c r="W572" s="14" t="str">
        <f t="shared" si="62"/>
        <v>LOST</v>
      </c>
      <c r="X572" s="14"/>
      <c r="Y572" s="7" t="str">
        <f t="shared" si="63"/>
        <v>…</v>
      </c>
      <c r="Z572" s="7"/>
      <c r="AA572" s="35" t="str">
        <f t="shared" si="64"/>
        <v>…</v>
      </c>
      <c r="AB572" s="35" t="str">
        <f t="shared" si="65"/>
        <v>.</v>
      </c>
    </row>
    <row r="573" spans="2:28">
      <c r="C573" t="s">
        <v>1495</v>
      </c>
      <c r="D573" s="34">
        <v>0.54166666666666663</v>
      </c>
      <c r="E573" s="17" t="s">
        <v>1704</v>
      </c>
      <c r="F573" s="7" t="s">
        <v>4</v>
      </c>
      <c r="G573" s="10" t="s">
        <v>494</v>
      </c>
      <c r="H573" s="7">
        <v>16</v>
      </c>
      <c r="I573" s="7">
        <v>43</v>
      </c>
      <c r="J573" s="7">
        <v>40</v>
      </c>
      <c r="K573" s="7" t="s">
        <v>16</v>
      </c>
      <c r="L573" s="7" t="s">
        <v>16</v>
      </c>
      <c r="M573" s="7">
        <v>24</v>
      </c>
      <c r="N573" s="6" t="s">
        <v>120</v>
      </c>
      <c r="O573" s="6" t="s">
        <v>120</v>
      </c>
      <c r="P573" s="11">
        <v>34</v>
      </c>
      <c r="Q573" s="12">
        <v>1.61</v>
      </c>
      <c r="R573" s="13"/>
      <c r="S573" s="21">
        <f t="shared" si="66"/>
        <v>45</v>
      </c>
      <c r="T573" s="7" t="str">
        <f t="shared" si="61"/>
        <v>Over 0.5</v>
      </c>
      <c r="U573" s="14"/>
      <c r="V573" s="14" t="str">
        <f t="shared" si="67"/>
        <v>Under 1.5</v>
      </c>
      <c r="W573" s="14" t="str">
        <f t="shared" si="62"/>
        <v>WON</v>
      </c>
      <c r="X573" s="14"/>
      <c r="Y573" s="7" t="str">
        <f t="shared" si="63"/>
        <v>…</v>
      </c>
      <c r="Z573" s="7"/>
      <c r="AA573" s="35" t="str">
        <f t="shared" si="64"/>
        <v>…</v>
      </c>
      <c r="AB573" s="35" t="str">
        <f t="shared" si="65"/>
        <v>.</v>
      </c>
    </row>
    <row r="574" spans="2:28">
      <c r="C574" t="s">
        <v>1463</v>
      </c>
      <c r="D574" s="34">
        <v>0.54166666666666663</v>
      </c>
      <c r="E574" s="17" t="s">
        <v>1515</v>
      </c>
      <c r="F574" s="7" t="s">
        <v>4</v>
      </c>
      <c r="G574" s="10" t="s">
        <v>1478</v>
      </c>
      <c r="H574" s="7">
        <v>32</v>
      </c>
      <c r="I574" s="7">
        <v>43</v>
      </c>
      <c r="J574" s="7">
        <v>25</v>
      </c>
      <c r="K574" s="7" t="s">
        <v>16</v>
      </c>
      <c r="L574" s="7">
        <v>2</v>
      </c>
      <c r="M574" s="7">
        <v>7</v>
      </c>
      <c r="N574" s="6" t="s">
        <v>120</v>
      </c>
      <c r="O574" s="6" t="s">
        <v>120</v>
      </c>
      <c r="P574" s="11">
        <v>36</v>
      </c>
      <c r="Q574" s="12">
        <v>1.55</v>
      </c>
      <c r="R574" s="13"/>
      <c r="S574" s="21">
        <f t="shared" si="66"/>
        <v>48</v>
      </c>
      <c r="T574" s="7" t="str">
        <f t="shared" si="61"/>
        <v>Over 0.5</v>
      </c>
      <c r="U574" s="14"/>
      <c r="V574" s="14" t="str">
        <f t="shared" si="67"/>
        <v>Under 1.5</v>
      </c>
      <c r="W574" s="14" t="str">
        <f t="shared" si="62"/>
        <v>WON</v>
      </c>
      <c r="X574" s="14"/>
      <c r="Y574" s="7" t="str">
        <f t="shared" si="63"/>
        <v>…</v>
      </c>
      <c r="Z574" s="7"/>
      <c r="AA574" s="35" t="str">
        <f t="shared" si="64"/>
        <v>…</v>
      </c>
      <c r="AB574" s="35" t="str">
        <f t="shared" si="65"/>
        <v>.</v>
      </c>
    </row>
    <row r="575" spans="2:28">
      <c r="C575" t="s">
        <v>1479</v>
      </c>
      <c r="D575" s="34">
        <v>0.55208333333333337</v>
      </c>
      <c r="E575" s="17" t="s">
        <v>1481</v>
      </c>
      <c r="F575" s="7" t="s">
        <v>4</v>
      </c>
      <c r="G575" s="10" t="s">
        <v>1549</v>
      </c>
      <c r="H575" s="7">
        <v>33</v>
      </c>
      <c r="I575" s="7">
        <v>16</v>
      </c>
      <c r="J575" s="7">
        <v>51</v>
      </c>
      <c r="K575" s="7">
        <v>2</v>
      </c>
      <c r="L575" s="7">
        <v>1</v>
      </c>
      <c r="M575" s="7">
        <v>18</v>
      </c>
      <c r="N575" s="6" t="s">
        <v>75</v>
      </c>
      <c r="O575" s="6" t="s">
        <v>298</v>
      </c>
      <c r="P575" s="11">
        <v>34</v>
      </c>
      <c r="Q575" s="12">
        <v>1.47</v>
      </c>
      <c r="R575" s="13"/>
      <c r="S575" s="21">
        <f t="shared" si="66"/>
        <v>13.75</v>
      </c>
      <c r="T575" s="7" t="str">
        <f t="shared" si="61"/>
        <v>Over 0.5</v>
      </c>
      <c r="U575" s="14"/>
      <c r="V575" s="14" t="str">
        <f t="shared" si="67"/>
        <v>Over 0.5</v>
      </c>
      <c r="W575" s="14" t="str">
        <f t="shared" si="62"/>
        <v>WON</v>
      </c>
      <c r="X575" s="14"/>
      <c r="Y575" s="7" t="str">
        <f t="shared" si="63"/>
        <v>…</v>
      </c>
      <c r="Z575" s="7"/>
      <c r="AA575" s="35" t="str">
        <f t="shared" si="64"/>
        <v>…</v>
      </c>
      <c r="AB575" s="35" t="str">
        <f t="shared" si="65"/>
        <v>.</v>
      </c>
    </row>
    <row r="576" spans="2:28">
      <c r="C576" t="s">
        <v>517</v>
      </c>
      <c r="D576" s="34">
        <v>0.58333333333333337</v>
      </c>
      <c r="E576" s="17" t="s">
        <v>1209</v>
      </c>
      <c r="F576" s="7" t="s">
        <v>4</v>
      </c>
      <c r="G576" s="10" t="s">
        <v>1340</v>
      </c>
      <c r="H576" s="7">
        <v>7</v>
      </c>
      <c r="I576" s="7">
        <v>33</v>
      </c>
      <c r="J576" s="7">
        <v>61</v>
      </c>
      <c r="K576" s="7">
        <v>2</v>
      </c>
      <c r="L576" s="7">
        <v>2</v>
      </c>
      <c r="M576" s="7">
        <v>54</v>
      </c>
      <c r="N576" s="6" t="s">
        <v>61</v>
      </c>
      <c r="O576" s="6" t="s">
        <v>454</v>
      </c>
      <c r="P576" s="11">
        <v>41</v>
      </c>
      <c r="Q576" s="12">
        <v>1.41</v>
      </c>
      <c r="R576" s="13"/>
      <c r="S576" s="21">
        <f t="shared" si="66"/>
        <v>20.9375</v>
      </c>
      <c r="T576" s="7" t="str">
        <f t="shared" si="61"/>
        <v>Over 0.5</v>
      </c>
      <c r="U576" s="14"/>
      <c r="V576" s="14" t="str">
        <f t="shared" si="67"/>
        <v>Over 0.5</v>
      </c>
      <c r="W576" s="14" t="str">
        <f t="shared" si="62"/>
        <v>WON</v>
      </c>
      <c r="X576" s="14"/>
      <c r="Y576" s="7" t="str">
        <f t="shared" si="63"/>
        <v>…</v>
      </c>
      <c r="Z576" s="7"/>
      <c r="AA576" s="35" t="str">
        <f t="shared" si="64"/>
        <v>…</v>
      </c>
      <c r="AB576" s="35" t="str">
        <f t="shared" si="65"/>
        <v>.</v>
      </c>
    </row>
    <row r="577" spans="2:28">
      <c r="C577" t="s">
        <v>1473</v>
      </c>
      <c r="D577" s="34">
        <v>0.625</v>
      </c>
      <c r="E577" s="17" t="s">
        <v>1666</v>
      </c>
      <c r="F577" s="7" t="s">
        <v>4</v>
      </c>
      <c r="G577" s="10" t="s">
        <v>1601</v>
      </c>
      <c r="H577" s="7">
        <v>57</v>
      </c>
      <c r="I577" s="7">
        <v>27</v>
      </c>
      <c r="J577" s="7">
        <v>16</v>
      </c>
      <c r="K577" s="7">
        <v>1</v>
      </c>
      <c r="L577" s="7">
        <v>1</v>
      </c>
      <c r="M577" s="7">
        <v>41</v>
      </c>
      <c r="N577" s="6" t="s">
        <v>17</v>
      </c>
      <c r="O577" s="6" t="s">
        <v>1747</v>
      </c>
      <c r="P577" s="11">
        <v>30</v>
      </c>
      <c r="Q577" s="12">
        <v>1.44</v>
      </c>
      <c r="R577" s="13"/>
      <c r="S577" s="21">
        <f t="shared" si="66"/>
        <v>22.1875</v>
      </c>
      <c r="T577" s="7" t="str">
        <f t="shared" si="61"/>
        <v>Over 0.5</v>
      </c>
      <c r="U577" s="14"/>
      <c r="V577" s="14" t="str">
        <f t="shared" si="67"/>
        <v>Over 0.5</v>
      </c>
      <c r="W577" s="14" t="str">
        <f t="shared" si="62"/>
        <v>WON</v>
      </c>
      <c r="X577" s="14"/>
      <c r="Y577" s="7" t="str">
        <f t="shared" si="63"/>
        <v>…</v>
      </c>
      <c r="Z577" s="7"/>
      <c r="AA577" s="35" t="str">
        <f t="shared" si="64"/>
        <v>…</v>
      </c>
      <c r="AB577" s="35" t="str">
        <f t="shared" si="65"/>
        <v>.</v>
      </c>
    </row>
    <row r="578" spans="2:28">
      <c r="C578" t="s">
        <v>1473</v>
      </c>
      <c r="D578" s="34">
        <v>0.625</v>
      </c>
      <c r="E578" s="17" t="s">
        <v>1559</v>
      </c>
      <c r="F578" s="7" t="s">
        <v>4</v>
      </c>
      <c r="G578" s="10" t="s">
        <v>1494</v>
      </c>
      <c r="H578" s="7">
        <v>48</v>
      </c>
      <c r="I578" s="7">
        <v>10</v>
      </c>
      <c r="J578" s="7">
        <v>42</v>
      </c>
      <c r="K578" s="7">
        <v>1</v>
      </c>
      <c r="L578" s="7">
        <v>1</v>
      </c>
      <c r="M578" s="7">
        <v>6</v>
      </c>
      <c r="N578" s="6" t="s">
        <v>47</v>
      </c>
      <c r="O578" s="6" t="s">
        <v>47</v>
      </c>
      <c r="P578" s="11">
        <v>23</v>
      </c>
      <c r="Q578" s="12">
        <v>1.57</v>
      </c>
      <c r="R578" s="13"/>
      <c r="S578" s="21">
        <f t="shared" si="66"/>
        <v>20.875</v>
      </c>
      <c r="T578" s="7" t="str">
        <f t="shared" si="61"/>
        <v>Over 0.5</v>
      </c>
      <c r="U578" s="14"/>
      <c r="V578" s="14" t="str">
        <f t="shared" si="67"/>
        <v>Under 1.5</v>
      </c>
      <c r="W578" s="14" t="str">
        <f t="shared" si="62"/>
        <v>WON</v>
      </c>
      <c r="X578" s="14"/>
      <c r="Y578" s="7" t="str">
        <f t="shared" si="63"/>
        <v>…</v>
      </c>
      <c r="Z578" s="7"/>
      <c r="AA578" s="35" t="str">
        <f t="shared" si="64"/>
        <v>…</v>
      </c>
      <c r="AB578" s="35" t="str">
        <f t="shared" si="65"/>
        <v>.</v>
      </c>
    </row>
    <row r="579" spans="2:28">
      <c r="C579" t="s">
        <v>1306</v>
      </c>
      <c r="D579" s="34">
        <v>0.70833333333333337</v>
      </c>
      <c r="E579" s="17" t="s">
        <v>1308</v>
      </c>
      <c r="F579" s="7" t="s">
        <v>4</v>
      </c>
      <c r="G579" s="10" t="s">
        <v>1441</v>
      </c>
      <c r="H579" s="7">
        <v>9</v>
      </c>
      <c r="I579" s="7">
        <v>49</v>
      </c>
      <c r="J579" s="7">
        <v>42</v>
      </c>
      <c r="K579" s="7" t="s">
        <v>16</v>
      </c>
      <c r="L579" s="7">
        <v>2</v>
      </c>
      <c r="M579" s="7">
        <v>33</v>
      </c>
      <c r="N579" s="6" t="s">
        <v>61</v>
      </c>
      <c r="O579" s="6" t="s">
        <v>61</v>
      </c>
      <c r="P579" s="11">
        <v>40</v>
      </c>
      <c r="Q579" s="12">
        <v>1.44</v>
      </c>
      <c r="R579" s="13"/>
      <c r="S579" s="21">
        <f t="shared" si="66"/>
        <v>40</v>
      </c>
      <c r="T579" s="7" t="str">
        <f t="shared" ref="T579:T642" si="68">IF(S579&lt;56,"Over 0.5","Under 1.5")</f>
        <v>Over 0.5</v>
      </c>
      <c r="U579" s="14"/>
      <c r="V579" s="14" t="str">
        <f t="shared" si="67"/>
        <v>Over 0.5</v>
      </c>
      <c r="W579" s="14" t="str">
        <f t="shared" ref="W579:W642" si="69">IF(N579="?",N579,IF(T579=V579,"WON",IF(N579="0-1","WON",IF(N579="1-0","WON","LOST"))))</f>
        <v>WON</v>
      </c>
      <c r="X579" s="14"/>
      <c r="Y579" s="7" t="str">
        <f t="shared" ref="Y579:Y642" si="70">IF(AND(B579="OK",I579&gt;52,M579&lt;11,Q579&lt;1.66),"Prime","…")</f>
        <v>…</v>
      </c>
      <c r="Z579" s="7"/>
      <c r="AA579" s="35" t="str">
        <f t="shared" si="64"/>
        <v>…</v>
      </c>
      <c r="AB579" s="35" t="str">
        <f t="shared" si="65"/>
        <v>.</v>
      </c>
    </row>
    <row r="580" spans="2:28">
      <c r="C580" t="s">
        <v>239</v>
      </c>
      <c r="D580" s="34">
        <v>0.77083333333333337</v>
      </c>
      <c r="E580" s="17" t="s">
        <v>1748</v>
      </c>
      <c r="F580" s="7" t="s">
        <v>4</v>
      </c>
      <c r="G580" s="10" t="s">
        <v>702</v>
      </c>
      <c r="H580" s="7">
        <v>43</v>
      </c>
      <c r="I580" s="7">
        <v>29</v>
      </c>
      <c r="J580" s="7">
        <v>28</v>
      </c>
      <c r="K580" s="7">
        <v>1</v>
      </c>
      <c r="L580" s="7">
        <v>1</v>
      </c>
      <c r="M580" s="7">
        <v>15</v>
      </c>
      <c r="N580" s="6" t="s">
        <v>47</v>
      </c>
      <c r="O580" s="6" t="s">
        <v>17</v>
      </c>
      <c r="P580" s="11">
        <v>52</v>
      </c>
      <c r="Q580" s="12">
        <v>1.47</v>
      </c>
      <c r="R580" s="13"/>
      <c r="S580" s="21">
        <f t="shared" si="66"/>
        <v>36.962499999999999</v>
      </c>
      <c r="T580" s="7" t="str">
        <f t="shared" si="68"/>
        <v>Over 0.5</v>
      </c>
      <c r="U580" s="14"/>
      <c r="V580" s="14" t="str">
        <f t="shared" si="67"/>
        <v>Under 1.5</v>
      </c>
      <c r="W580" s="14" t="str">
        <f t="shared" si="69"/>
        <v>WON</v>
      </c>
      <c r="X580" s="14"/>
      <c r="Y580" s="7" t="str">
        <f t="shared" si="70"/>
        <v>…</v>
      </c>
      <c r="Z580" s="7"/>
      <c r="AA580" s="35" t="str">
        <f t="shared" ref="AA580:AA643" si="71">IF(AND(I580&gt;49,P580&gt;54,B580="OK"),"U25g","…")</f>
        <v>…</v>
      </c>
      <c r="AB580" s="35" t="str">
        <f t="shared" ref="AB580:AB643" si="72">IF(AND(AA580="U25g",(OR(O580="0-0",O580="0-1",O580="1-0",O580="1-1",O580="2-0",O580="0-2"))),"WON",".")</f>
        <v>.</v>
      </c>
    </row>
    <row r="581" spans="2:28">
      <c r="C581" t="s">
        <v>1495</v>
      </c>
      <c r="D581" s="34">
        <v>0.77083333333333337</v>
      </c>
      <c r="E581" s="17" t="s">
        <v>1643</v>
      </c>
      <c r="F581" s="7" t="s">
        <v>4</v>
      </c>
      <c r="G581" s="10" t="s">
        <v>1253</v>
      </c>
      <c r="H581" s="7">
        <v>17</v>
      </c>
      <c r="I581" s="7">
        <v>45</v>
      </c>
      <c r="J581" s="7">
        <v>39</v>
      </c>
      <c r="K581" s="7" t="s">
        <v>16</v>
      </c>
      <c r="L581" s="7" t="s">
        <v>16</v>
      </c>
      <c r="M581" s="7">
        <v>22</v>
      </c>
      <c r="N581" s="6" t="s">
        <v>24</v>
      </c>
      <c r="O581" s="6" t="s">
        <v>24</v>
      </c>
      <c r="P581" s="11">
        <v>62</v>
      </c>
      <c r="Q581" s="12">
        <v>1.4</v>
      </c>
      <c r="R581" s="13"/>
      <c r="S581" s="21">
        <f t="shared" si="66"/>
        <v>57.4</v>
      </c>
      <c r="T581" s="7" t="str">
        <f t="shared" si="68"/>
        <v>Under 1.5</v>
      </c>
      <c r="U581" s="14"/>
      <c r="V581" s="14" t="str">
        <f t="shared" si="67"/>
        <v>Under 1.5</v>
      </c>
      <c r="W581" s="14" t="str">
        <f t="shared" si="69"/>
        <v>WON</v>
      </c>
      <c r="X581" s="14"/>
      <c r="Y581" s="7" t="str">
        <f t="shared" si="70"/>
        <v>…</v>
      </c>
      <c r="Z581" s="7"/>
      <c r="AA581" s="35" t="str">
        <f t="shared" si="71"/>
        <v>…</v>
      </c>
      <c r="AB581" s="35" t="str">
        <f t="shared" si="72"/>
        <v>.</v>
      </c>
    </row>
    <row r="582" spans="2:28">
      <c r="C582" t="s">
        <v>1495</v>
      </c>
      <c r="D582" s="34">
        <v>0.77083333333333337</v>
      </c>
      <c r="E582" s="17" t="s">
        <v>685</v>
      </c>
      <c r="F582" s="7" t="s">
        <v>4</v>
      </c>
      <c r="G582" s="10" t="s">
        <v>1554</v>
      </c>
      <c r="H582" s="7">
        <v>60</v>
      </c>
      <c r="I582" s="7">
        <v>17</v>
      </c>
      <c r="J582" s="7">
        <v>23</v>
      </c>
      <c r="K582" s="7">
        <v>1</v>
      </c>
      <c r="L582" s="7">
        <v>1</v>
      </c>
      <c r="M582" s="7">
        <v>37</v>
      </c>
      <c r="N582" s="6" t="s">
        <v>24</v>
      </c>
      <c r="O582" s="6" t="s">
        <v>47</v>
      </c>
      <c r="P582" s="11">
        <v>42</v>
      </c>
      <c r="Q582" s="12">
        <v>1.47</v>
      </c>
      <c r="R582" s="13"/>
      <c r="S582" s="21">
        <f t="shared" si="66"/>
        <v>14.0625</v>
      </c>
      <c r="T582" s="7" t="str">
        <f t="shared" si="68"/>
        <v>Over 0.5</v>
      </c>
      <c r="U582" s="14"/>
      <c r="V582" s="14" t="str">
        <f t="shared" si="67"/>
        <v>Under 1.5</v>
      </c>
      <c r="W582" s="14" t="str">
        <f t="shared" si="69"/>
        <v>LOST</v>
      </c>
      <c r="X582" s="14"/>
      <c r="Y582" s="7" t="str">
        <f t="shared" si="70"/>
        <v>…</v>
      </c>
      <c r="Z582" s="7"/>
      <c r="AA582" s="35" t="str">
        <f t="shared" si="71"/>
        <v>…</v>
      </c>
      <c r="AB582" s="35" t="str">
        <f t="shared" si="72"/>
        <v>.</v>
      </c>
    </row>
    <row r="583" spans="2:28">
      <c r="B583" t="s">
        <v>11</v>
      </c>
      <c r="C583" t="s">
        <v>363</v>
      </c>
      <c r="D583" s="34">
        <v>0.78125</v>
      </c>
      <c r="E583" s="17" t="s">
        <v>364</v>
      </c>
      <c r="F583" s="7" t="s">
        <v>4</v>
      </c>
      <c r="G583" s="10" t="s">
        <v>376</v>
      </c>
      <c r="H583" s="7">
        <v>52</v>
      </c>
      <c r="I583" s="7">
        <v>25</v>
      </c>
      <c r="J583" s="7">
        <v>23</v>
      </c>
      <c r="K583" s="7">
        <v>1</v>
      </c>
      <c r="L583" s="7" t="s">
        <v>16</v>
      </c>
      <c r="M583" s="7">
        <v>29</v>
      </c>
      <c r="N583" s="6" t="s">
        <v>24</v>
      </c>
      <c r="O583" s="6" t="s">
        <v>47</v>
      </c>
      <c r="P583" s="11">
        <v>46</v>
      </c>
      <c r="Q583" s="12">
        <v>1.85</v>
      </c>
      <c r="R583" s="13"/>
      <c r="S583" s="21">
        <f t="shared" si="66"/>
        <v>28.75</v>
      </c>
      <c r="T583" s="7" t="str">
        <f t="shared" si="68"/>
        <v>Over 0.5</v>
      </c>
      <c r="U583" s="14"/>
      <c r="V583" s="14" t="str">
        <f t="shared" si="67"/>
        <v>Under 1.5</v>
      </c>
      <c r="W583" s="14" t="str">
        <f t="shared" si="69"/>
        <v>LOST</v>
      </c>
      <c r="X583" s="14"/>
      <c r="Y583" s="7" t="str">
        <f t="shared" si="70"/>
        <v>…</v>
      </c>
      <c r="Z583" s="7"/>
      <c r="AA583" s="35" t="str">
        <f t="shared" si="71"/>
        <v>…</v>
      </c>
      <c r="AB583" s="35" t="str">
        <f t="shared" si="72"/>
        <v>.</v>
      </c>
    </row>
    <row r="584" spans="2:28">
      <c r="C584" t="s">
        <v>443</v>
      </c>
      <c r="D584" s="34">
        <v>0.8125</v>
      </c>
      <c r="E584" s="17" t="s">
        <v>1401</v>
      </c>
      <c r="F584" s="7" t="s">
        <v>4</v>
      </c>
      <c r="G584" s="10" t="s">
        <v>1539</v>
      </c>
      <c r="H584" s="7">
        <v>48</v>
      </c>
      <c r="I584" s="7">
        <v>32</v>
      </c>
      <c r="J584" s="7">
        <v>20</v>
      </c>
      <c r="K584" s="7">
        <v>1</v>
      </c>
      <c r="L584" s="7">
        <v>1</v>
      </c>
      <c r="M584" s="7">
        <v>28</v>
      </c>
      <c r="N584" s="6" t="s">
        <v>24</v>
      </c>
      <c r="O584" s="6" t="s">
        <v>96</v>
      </c>
      <c r="P584" s="11">
        <v>27</v>
      </c>
      <c r="Q584" s="12">
        <v>1.9</v>
      </c>
      <c r="R584" s="13"/>
      <c r="S584" s="21">
        <f t="shared" si="66"/>
        <v>25</v>
      </c>
      <c r="T584" s="7" t="str">
        <f t="shared" si="68"/>
        <v>Over 0.5</v>
      </c>
      <c r="U584" s="14"/>
      <c r="V584" s="14" t="str">
        <f t="shared" si="67"/>
        <v>Under 1.5</v>
      </c>
      <c r="W584" s="14" t="str">
        <f t="shared" si="69"/>
        <v>LOST</v>
      </c>
      <c r="X584" s="14"/>
      <c r="Y584" s="7" t="str">
        <f t="shared" si="70"/>
        <v>…</v>
      </c>
      <c r="Z584" s="7"/>
      <c r="AA584" s="35" t="str">
        <f t="shared" si="71"/>
        <v>…</v>
      </c>
      <c r="AB584" s="35" t="str">
        <f t="shared" si="72"/>
        <v>.</v>
      </c>
    </row>
    <row r="585" spans="2:28">
      <c r="B585" t="s">
        <v>11</v>
      </c>
      <c r="C585" t="s">
        <v>964</v>
      </c>
      <c r="D585" s="34">
        <v>0.83333333333333337</v>
      </c>
      <c r="E585" s="17" t="s">
        <v>1577</v>
      </c>
      <c r="F585" s="7" t="s">
        <v>4</v>
      </c>
      <c r="G585" s="10" t="s">
        <v>1575</v>
      </c>
      <c r="H585" s="7">
        <v>23</v>
      </c>
      <c r="I585" s="7">
        <v>54</v>
      </c>
      <c r="J585" s="7">
        <v>23</v>
      </c>
      <c r="K585" s="7" t="s">
        <v>16</v>
      </c>
      <c r="L585" s="7" t="s">
        <v>16</v>
      </c>
      <c r="M585" s="7">
        <v>0</v>
      </c>
      <c r="N585" s="6" t="s">
        <v>24</v>
      </c>
      <c r="O585" s="6" t="s">
        <v>33</v>
      </c>
      <c r="P585" s="11">
        <v>67</v>
      </c>
      <c r="Q585" s="12">
        <v>1.57</v>
      </c>
      <c r="R585" s="13"/>
      <c r="S585" s="21">
        <f t="shared" si="66"/>
        <v>90.275000000000006</v>
      </c>
      <c r="T585" s="7" t="str">
        <f t="shared" si="68"/>
        <v>Under 1.5</v>
      </c>
      <c r="U585" s="14"/>
      <c r="V585" s="14" t="str">
        <f t="shared" si="67"/>
        <v>Under 1.5</v>
      </c>
      <c r="W585" s="14" t="str">
        <f t="shared" si="69"/>
        <v>WON</v>
      </c>
      <c r="X585" s="14"/>
      <c r="Y585" s="7" t="str">
        <f t="shared" si="70"/>
        <v>Prime</v>
      </c>
      <c r="Z585" s="7"/>
      <c r="AA585" s="35" t="str">
        <f t="shared" si="71"/>
        <v>U25g</v>
      </c>
      <c r="AB585" s="35" t="str">
        <f t="shared" si="72"/>
        <v>.</v>
      </c>
    </row>
    <row r="586" spans="2:28">
      <c r="B586" t="s">
        <v>11</v>
      </c>
      <c r="C586" t="s">
        <v>964</v>
      </c>
      <c r="D586" s="34">
        <v>0.91666666666666663</v>
      </c>
      <c r="E586" s="17" t="s">
        <v>1749</v>
      </c>
      <c r="F586" s="7" t="s">
        <v>4</v>
      </c>
      <c r="G586" s="10" t="s">
        <v>1614</v>
      </c>
      <c r="H586" s="7">
        <v>20</v>
      </c>
      <c r="I586" s="7">
        <v>60</v>
      </c>
      <c r="J586" s="7">
        <v>20</v>
      </c>
      <c r="K586" s="7" t="s">
        <v>16</v>
      </c>
      <c r="L586" s="7">
        <v>2</v>
      </c>
      <c r="M586" s="7">
        <v>0</v>
      </c>
      <c r="N586" s="6" t="s">
        <v>69</v>
      </c>
      <c r="O586" s="6" t="s">
        <v>298</v>
      </c>
      <c r="P586" s="11">
        <v>50</v>
      </c>
      <c r="Q586" s="12">
        <v>1.6</v>
      </c>
      <c r="R586" s="13"/>
      <c r="S586" s="21">
        <f t="shared" si="66"/>
        <v>83.75</v>
      </c>
      <c r="T586" s="7" t="str">
        <f t="shared" si="68"/>
        <v>Under 1.5</v>
      </c>
      <c r="U586" s="14"/>
      <c r="V586" s="14" t="str">
        <f t="shared" si="67"/>
        <v>Over 0.5</v>
      </c>
      <c r="W586" s="14" t="str">
        <f t="shared" si="69"/>
        <v>LOST</v>
      </c>
      <c r="X586" s="14"/>
      <c r="Y586" s="7" t="str">
        <f t="shared" si="70"/>
        <v>Prime</v>
      </c>
      <c r="Z586" s="7"/>
      <c r="AA586" s="35" t="str">
        <f t="shared" si="71"/>
        <v>…</v>
      </c>
      <c r="AB586" s="35" t="str">
        <f t="shared" si="72"/>
        <v>.</v>
      </c>
    </row>
    <row r="587" spans="2:28">
      <c r="D587" s="34"/>
      <c r="E587" s="17"/>
      <c r="F587" s="7"/>
      <c r="G587" s="10"/>
      <c r="H587" s="7"/>
      <c r="I587" s="7"/>
      <c r="J587" s="7"/>
      <c r="K587" s="7"/>
      <c r="L587" s="7"/>
      <c r="M587" s="7"/>
      <c r="N587" s="6"/>
      <c r="O587" s="6"/>
      <c r="P587" s="11"/>
      <c r="Q587" s="12"/>
      <c r="R587" s="13"/>
      <c r="S587" s="21">
        <f t="shared" si="66"/>
        <v>55</v>
      </c>
      <c r="T587" s="7" t="str">
        <f t="shared" si="68"/>
        <v>Over 0.5</v>
      </c>
      <c r="U587" s="14"/>
      <c r="V587" s="14" t="str">
        <f t="shared" si="67"/>
        <v>Over 0.5</v>
      </c>
      <c r="W587" s="14" t="str">
        <f t="shared" si="69"/>
        <v>WON</v>
      </c>
      <c r="X587" s="14"/>
      <c r="Y587" s="7" t="str">
        <f t="shared" si="70"/>
        <v>…</v>
      </c>
      <c r="Z587" s="7"/>
      <c r="AA587" s="35" t="str">
        <f t="shared" si="71"/>
        <v>…</v>
      </c>
      <c r="AB587" s="35" t="str">
        <f t="shared" si="72"/>
        <v>.</v>
      </c>
    </row>
    <row r="588" spans="2:28">
      <c r="B588" s="16" t="s">
        <v>1757</v>
      </c>
      <c r="D588" s="34"/>
      <c r="E588" s="17"/>
      <c r="F588" s="7"/>
      <c r="G588" s="10"/>
      <c r="H588" s="7"/>
      <c r="I588" s="7"/>
      <c r="J588" s="7"/>
      <c r="K588" s="7"/>
      <c r="L588" s="7"/>
      <c r="M588" s="7"/>
      <c r="N588" s="6"/>
      <c r="O588" s="6"/>
      <c r="P588" s="11"/>
      <c r="Q588" s="12"/>
      <c r="R588" s="13"/>
      <c r="S588" s="21">
        <f t="shared" si="66"/>
        <v>55</v>
      </c>
      <c r="T588" s="7" t="str">
        <f t="shared" si="68"/>
        <v>Over 0.5</v>
      </c>
      <c r="U588" s="14"/>
      <c r="V588" s="14" t="str">
        <f t="shared" si="67"/>
        <v>Over 0.5</v>
      </c>
      <c r="W588" s="14" t="str">
        <f t="shared" si="69"/>
        <v>WON</v>
      </c>
      <c r="X588" s="14"/>
      <c r="Y588" s="7" t="str">
        <f t="shared" si="70"/>
        <v>…</v>
      </c>
      <c r="Z588" s="7"/>
      <c r="AA588" s="35" t="str">
        <f t="shared" si="71"/>
        <v>…</v>
      </c>
      <c r="AB588" s="35" t="str">
        <f t="shared" si="72"/>
        <v>.</v>
      </c>
    </row>
    <row r="589" spans="2:28">
      <c r="C589" t="s">
        <v>1479</v>
      </c>
      <c r="D589" s="34">
        <v>0.4375</v>
      </c>
      <c r="E589" s="17" t="s">
        <v>1480</v>
      </c>
      <c r="F589" s="7" t="s">
        <v>4</v>
      </c>
      <c r="G589" s="10" t="s">
        <v>1530</v>
      </c>
      <c r="H589" s="7">
        <v>20</v>
      </c>
      <c r="I589" s="7">
        <v>47</v>
      </c>
      <c r="J589" s="7">
        <v>32</v>
      </c>
      <c r="K589" s="7" t="s">
        <v>16</v>
      </c>
      <c r="L589" s="7">
        <v>2</v>
      </c>
      <c r="M589" s="7">
        <v>12</v>
      </c>
      <c r="N589" s="6" t="s">
        <v>24</v>
      </c>
      <c r="O589" s="6" t="s">
        <v>24</v>
      </c>
      <c r="P589" s="11">
        <v>37</v>
      </c>
      <c r="Q589" s="12">
        <v>1.42</v>
      </c>
      <c r="R589" s="13"/>
      <c r="S589" s="21">
        <f t="shared" si="66"/>
        <v>43</v>
      </c>
      <c r="T589" s="7" t="str">
        <f t="shared" si="68"/>
        <v>Over 0.5</v>
      </c>
      <c r="U589" s="14"/>
      <c r="V589" s="14" t="str">
        <f>IF(N589="1-0","Under 1.5",IF(N589="0-0","Under 1.5",IF(N589="0-1","Under 1.5","Over 0.5")))</f>
        <v>Under 1.5</v>
      </c>
      <c r="W589" s="14" t="str">
        <f t="shared" si="69"/>
        <v>LOST</v>
      </c>
      <c r="X589" s="14"/>
      <c r="Y589" s="7" t="str">
        <f t="shared" si="70"/>
        <v>…</v>
      </c>
      <c r="Z589" s="7"/>
      <c r="AA589" s="35" t="str">
        <f t="shared" si="71"/>
        <v>…</v>
      </c>
      <c r="AB589" s="35" t="str">
        <f t="shared" si="72"/>
        <v>.</v>
      </c>
    </row>
    <row r="590" spans="2:28">
      <c r="C590" t="s">
        <v>1479</v>
      </c>
      <c r="D590" s="34">
        <v>0.4375</v>
      </c>
      <c r="E590" s="17" t="s">
        <v>1603</v>
      </c>
      <c r="F590" s="7" t="s">
        <v>4</v>
      </c>
      <c r="G590" s="10" t="s">
        <v>1551</v>
      </c>
      <c r="H590" s="7">
        <v>43</v>
      </c>
      <c r="I590" s="7">
        <v>29</v>
      </c>
      <c r="J590" s="7">
        <v>28</v>
      </c>
      <c r="K590" s="7">
        <v>1</v>
      </c>
      <c r="L590" s="7">
        <v>1</v>
      </c>
      <c r="M590" s="7">
        <v>15</v>
      </c>
      <c r="N590" s="6" t="s">
        <v>47</v>
      </c>
      <c r="O590" s="6" t="s">
        <v>75</v>
      </c>
      <c r="P590" s="11">
        <v>21</v>
      </c>
      <c r="Q590" s="12">
        <v>1.4</v>
      </c>
      <c r="R590" s="13"/>
      <c r="S590" s="21">
        <f t="shared" si="66"/>
        <v>26.5625</v>
      </c>
      <c r="T590" s="7" t="str">
        <f t="shared" si="68"/>
        <v>Over 0.5</v>
      </c>
      <c r="U590" s="14"/>
      <c r="V590" s="14" t="str">
        <f>IF(N590="1-0","Under 1.5",IF(N590="0-0","Under 1.5",IF(N590="0-1","Under 1.5","Over 0.5")))</f>
        <v>Under 1.5</v>
      </c>
      <c r="W590" s="14" t="str">
        <f t="shared" si="69"/>
        <v>WON</v>
      </c>
      <c r="X590" s="14"/>
      <c r="Y590" s="7" t="str">
        <f t="shared" si="70"/>
        <v>…</v>
      </c>
      <c r="Z590" s="7"/>
      <c r="AA590" s="35" t="str">
        <f t="shared" si="71"/>
        <v>…</v>
      </c>
      <c r="AB590" s="35" t="str">
        <f t="shared" si="72"/>
        <v>.</v>
      </c>
    </row>
    <row r="591" spans="2:28">
      <c r="C591" t="s">
        <v>1495</v>
      </c>
      <c r="D591" s="34">
        <v>0.5</v>
      </c>
      <c r="E591" s="17" t="s">
        <v>1563</v>
      </c>
      <c r="F591" s="7" t="s">
        <v>4</v>
      </c>
      <c r="G591" s="10" t="s">
        <v>1751</v>
      </c>
      <c r="H591" s="7">
        <v>18</v>
      </c>
      <c r="I591" s="7">
        <v>52</v>
      </c>
      <c r="J591" s="7">
        <v>30</v>
      </c>
      <c r="K591" s="7" t="s">
        <v>16</v>
      </c>
      <c r="L591" s="7">
        <v>1</v>
      </c>
      <c r="M591" s="7">
        <v>12</v>
      </c>
      <c r="N591" s="6" t="s">
        <v>24</v>
      </c>
      <c r="O591" s="6" t="s">
        <v>24</v>
      </c>
      <c r="P591" s="11">
        <v>35</v>
      </c>
      <c r="Q591" s="12">
        <v>1.6</v>
      </c>
      <c r="R591" s="13"/>
      <c r="S591" s="21">
        <f t="shared" si="66"/>
        <v>59.25</v>
      </c>
      <c r="T591" s="7" t="str">
        <f t="shared" si="68"/>
        <v>Under 1.5</v>
      </c>
      <c r="U591" s="14"/>
      <c r="V591" s="14" t="str">
        <f>IF(N591="1-0","Under 1.5",IF(N591="0-0","Under 1.5",IF(N591="0-1","Under 1.5","Over 0.5")))</f>
        <v>Under 1.5</v>
      </c>
      <c r="W591" s="14" t="str">
        <f t="shared" si="69"/>
        <v>WON</v>
      </c>
      <c r="X591" s="14"/>
      <c r="Y591" s="7" t="str">
        <f t="shared" si="70"/>
        <v>…</v>
      </c>
      <c r="Z591" s="7"/>
      <c r="AA591" s="35" t="str">
        <f t="shared" si="71"/>
        <v>…</v>
      </c>
      <c r="AB591" s="35" t="str">
        <f t="shared" si="72"/>
        <v>.</v>
      </c>
    </row>
    <row r="592" spans="2:28">
      <c r="C592" t="s">
        <v>517</v>
      </c>
      <c r="D592" s="34">
        <v>0.5</v>
      </c>
      <c r="E592" s="17" t="s">
        <v>652</v>
      </c>
      <c r="F592" s="7" t="s">
        <v>4</v>
      </c>
      <c r="G592" s="10" t="s">
        <v>1466</v>
      </c>
      <c r="H592" s="7">
        <v>62</v>
      </c>
      <c r="I592" s="7">
        <v>24</v>
      </c>
      <c r="J592" s="7">
        <v>14</v>
      </c>
      <c r="K592" s="7">
        <v>1</v>
      </c>
      <c r="L592" s="7">
        <v>1</v>
      </c>
      <c r="M592" s="7">
        <v>48</v>
      </c>
      <c r="N592" s="6" t="s">
        <v>75</v>
      </c>
      <c r="O592" s="6" t="s">
        <v>75</v>
      </c>
      <c r="P592" s="11">
        <v>30</v>
      </c>
      <c r="Q592" s="12">
        <v>1.47</v>
      </c>
      <c r="R592" s="13"/>
      <c r="S592" s="21">
        <f t="shared" si="66"/>
        <v>20.625</v>
      </c>
      <c r="T592" s="7" t="str">
        <f t="shared" si="68"/>
        <v>Over 0.5</v>
      </c>
      <c r="U592" s="14"/>
      <c r="V592" s="14" t="str">
        <f>IF(N592="1-0","Under 1.5",IF(N592="0-0","Under 1.5",IF(N592="0-1","Under 1.5","Over 0.5")))</f>
        <v>Over 0.5</v>
      </c>
      <c r="W592" s="14" t="str">
        <f t="shared" si="69"/>
        <v>WON</v>
      </c>
      <c r="X592" s="14"/>
      <c r="Y592" s="7" t="str">
        <f t="shared" si="70"/>
        <v>…</v>
      </c>
      <c r="Z592" s="7"/>
      <c r="AA592" s="35" t="str">
        <f t="shared" si="71"/>
        <v>…</v>
      </c>
      <c r="AB592" s="35" t="str">
        <f t="shared" si="72"/>
        <v>.</v>
      </c>
    </row>
    <row r="593" spans="2:28">
      <c r="C593" t="s">
        <v>1463</v>
      </c>
      <c r="D593" s="34">
        <v>0.5</v>
      </c>
      <c r="E593" s="17" t="s">
        <v>1707</v>
      </c>
      <c r="F593" s="7" t="s">
        <v>4</v>
      </c>
      <c r="G593" s="10" t="s">
        <v>1512</v>
      </c>
      <c r="H593" s="7">
        <v>20</v>
      </c>
      <c r="I593" s="7">
        <v>48</v>
      </c>
      <c r="J593" s="7">
        <v>32</v>
      </c>
      <c r="K593" s="7" t="s">
        <v>16</v>
      </c>
      <c r="L593" s="7">
        <v>1</v>
      </c>
      <c r="M593" s="7">
        <v>12</v>
      </c>
      <c r="N593" s="6" t="s">
        <v>17</v>
      </c>
      <c r="O593" s="6" t="s">
        <v>302</v>
      </c>
      <c r="P593" s="11">
        <v>43</v>
      </c>
      <c r="Q593" s="12">
        <v>1.65</v>
      </c>
      <c r="R593" s="13"/>
      <c r="S593" s="21">
        <f t="shared" si="66"/>
        <v>43</v>
      </c>
      <c r="T593" s="7" t="str">
        <f t="shared" si="68"/>
        <v>Over 0.5</v>
      </c>
      <c r="U593" s="14"/>
      <c r="V593" s="14" t="str">
        <f t="shared" ref="V593:V656" si="73">IF(N593="1-0","Under 1.5",IF(N593="0-0","Under 1.5",IF(N593="0-1","Under 1.5","Over 0.5")))</f>
        <v>Over 0.5</v>
      </c>
      <c r="W593" s="14" t="str">
        <f t="shared" si="69"/>
        <v>WON</v>
      </c>
      <c r="X593" s="14"/>
      <c r="Y593" s="7" t="str">
        <f t="shared" si="70"/>
        <v>…</v>
      </c>
      <c r="Z593" s="7"/>
      <c r="AA593" s="35" t="str">
        <f t="shared" si="71"/>
        <v>…</v>
      </c>
      <c r="AB593" s="35" t="str">
        <f t="shared" si="72"/>
        <v>.</v>
      </c>
    </row>
    <row r="594" spans="2:28">
      <c r="B594" t="s">
        <v>11</v>
      </c>
      <c r="C594" t="s">
        <v>206</v>
      </c>
      <c r="D594" s="34">
        <v>0.52083333333333337</v>
      </c>
      <c r="E594" s="17" t="s">
        <v>1752</v>
      </c>
      <c r="F594" s="7" t="s">
        <v>4</v>
      </c>
      <c r="G594" s="10" t="s">
        <v>899</v>
      </c>
      <c r="H594" s="7">
        <v>51</v>
      </c>
      <c r="I594" s="7">
        <v>39</v>
      </c>
      <c r="J594" s="7">
        <v>10</v>
      </c>
      <c r="K594" s="7">
        <v>1</v>
      </c>
      <c r="L594" s="7">
        <v>1</v>
      </c>
      <c r="M594" s="7">
        <v>41</v>
      </c>
      <c r="N594" s="6" t="s">
        <v>47</v>
      </c>
      <c r="O594" s="6" t="s">
        <v>47</v>
      </c>
      <c r="P594" s="11">
        <v>47</v>
      </c>
      <c r="Q594" s="12">
        <v>1.73</v>
      </c>
      <c r="R594" s="13"/>
      <c r="S594" s="21">
        <f t="shared" si="66"/>
        <v>24.0625</v>
      </c>
      <c r="T594" s="7" t="str">
        <f t="shared" si="68"/>
        <v>Over 0.5</v>
      </c>
      <c r="U594" s="14"/>
      <c r="V594" s="14" t="str">
        <f t="shared" si="73"/>
        <v>Under 1.5</v>
      </c>
      <c r="W594" s="14" t="str">
        <f t="shared" si="69"/>
        <v>WON</v>
      </c>
      <c r="X594" s="14"/>
      <c r="Y594" s="7" t="str">
        <f t="shared" si="70"/>
        <v>…</v>
      </c>
      <c r="Z594" s="7"/>
      <c r="AA594" s="35" t="str">
        <f t="shared" si="71"/>
        <v>…</v>
      </c>
      <c r="AB594" s="35" t="str">
        <f t="shared" si="72"/>
        <v>.</v>
      </c>
    </row>
    <row r="595" spans="2:28">
      <c r="C595" t="s">
        <v>517</v>
      </c>
      <c r="D595" s="34">
        <v>0.54166666666666663</v>
      </c>
      <c r="E595" s="17" t="s">
        <v>1753</v>
      </c>
      <c r="F595" s="7" t="s">
        <v>4</v>
      </c>
      <c r="G595" s="10" t="s">
        <v>1658</v>
      </c>
      <c r="H595" s="7">
        <v>36</v>
      </c>
      <c r="I595" s="7">
        <v>43</v>
      </c>
      <c r="J595" s="7">
        <v>21</v>
      </c>
      <c r="K595" s="7" t="s">
        <v>16</v>
      </c>
      <c r="L595" s="7">
        <v>1</v>
      </c>
      <c r="M595" s="7">
        <v>15</v>
      </c>
      <c r="N595" s="6" t="s">
        <v>69</v>
      </c>
      <c r="O595" s="6" t="s">
        <v>33</v>
      </c>
      <c r="P595" s="11">
        <v>46</v>
      </c>
      <c r="Q595" s="12">
        <v>1.7</v>
      </c>
      <c r="R595" s="13"/>
      <c r="S595" s="21">
        <f t="shared" si="66"/>
        <v>40</v>
      </c>
      <c r="T595" s="7" t="str">
        <f t="shared" si="68"/>
        <v>Over 0.5</v>
      </c>
      <c r="U595" s="14"/>
      <c r="V595" s="14" t="str">
        <f t="shared" si="73"/>
        <v>Over 0.5</v>
      </c>
      <c r="W595" s="14" t="str">
        <f t="shared" si="69"/>
        <v>WON</v>
      </c>
      <c r="X595" s="14"/>
      <c r="Y595" s="7" t="str">
        <f t="shared" si="70"/>
        <v>…</v>
      </c>
      <c r="Z595" s="7"/>
      <c r="AA595" s="35" t="str">
        <f t="shared" si="71"/>
        <v>…</v>
      </c>
      <c r="AB595" s="35" t="str">
        <f t="shared" si="72"/>
        <v>.</v>
      </c>
    </row>
    <row r="596" spans="2:28">
      <c r="C596" t="s">
        <v>1495</v>
      </c>
      <c r="D596" s="24" t="s">
        <v>63</v>
      </c>
      <c r="E596" s="17" t="s">
        <v>1725</v>
      </c>
      <c r="F596" s="7" t="s">
        <v>4</v>
      </c>
      <c r="G596" s="10" t="s">
        <v>1564</v>
      </c>
      <c r="H596" s="7">
        <v>16</v>
      </c>
      <c r="I596" s="7">
        <v>39</v>
      </c>
      <c r="J596" s="7">
        <v>46</v>
      </c>
      <c r="K596" s="7">
        <v>2</v>
      </c>
      <c r="L596" s="7">
        <v>2</v>
      </c>
      <c r="M596" s="7">
        <v>30</v>
      </c>
      <c r="N596" s="6" t="s">
        <v>47</v>
      </c>
      <c r="O596" s="6" t="s">
        <v>300</v>
      </c>
      <c r="P596" s="11">
        <v>12</v>
      </c>
      <c r="Q596" s="12">
        <v>1.47</v>
      </c>
      <c r="R596" s="13"/>
      <c r="S596" s="21">
        <f t="shared" si="66"/>
        <v>25.625</v>
      </c>
      <c r="T596" s="7" t="str">
        <f t="shared" si="68"/>
        <v>Over 0.5</v>
      </c>
      <c r="U596" s="14"/>
      <c r="V596" s="14" t="str">
        <f t="shared" si="73"/>
        <v>Under 1.5</v>
      </c>
      <c r="W596" s="14" t="str">
        <f t="shared" si="69"/>
        <v>WON</v>
      </c>
      <c r="X596" s="14"/>
      <c r="Y596" s="7" t="str">
        <f t="shared" si="70"/>
        <v>…</v>
      </c>
      <c r="Z596" s="7"/>
      <c r="AA596" s="35" t="str">
        <f t="shared" si="71"/>
        <v>…</v>
      </c>
      <c r="AB596" s="35" t="str">
        <f t="shared" si="72"/>
        <v>.</v>
      </c>
    </row>
    <row r="597" spans="2:28">
      <c r="B597" t="s">
        <v>11</v>
      </c>
      <c r="C597" t="s">
        <v>360</v>
      </c>
      <c r="D597" s="24" t="s">
        <v>115</v>
      </c>
      <c r="E597" s="17" t="s">
        <v>362</v>
      </c>
      <c r="F597" s="7" t="s">
        <v>4</v>
      </c>
      <c r="G597" s="10" t="s">
        <v>361</v>
      </c>
      <c r="H597" s="7">
        <v>24</v>
      </c>
      <c r="I597" s="7">
        <v>55</v>
      </c>
      <c r="J597" s="7">
        <v>21</v>
      </c>
      <c r="K597" s="7" t="s">
        <v>16</v>
      </c>
      <c r="L597" s="7" t="s">
        <v>16</v>
      </c>
      <c r="M597" s="7">
        <v>3</v>
      </c>
      <c r="N597" s="6" t="s">
        <v>47</v>
      </c>
      <c r="O597" s="6" t="s">
        <v>298</v>
      </c>
      <c r="P597" s="11">
        <v>56</v>
      </c>
      <c r="Q597" s="12">
        <v>1.66</v>
      </c>
      <c r="R597" s="13"/>
      <c r="S597" s="21">
        <f t="shared" si="66"/>
        <v>85.387500000000003</v>
      </c>
      <c r="T597" s="7" t="str">
        <f t="shared" si="68"/>
        <v>Under 1.5</v>
      </c>
      <c r="U597" s="14"/>
      <c r="V597" s="14" t="str">
        <f t="shared" si="73"/>
        <v>Under 1.5</v>
      </c>
      <c r="W597" s="14" t="str">
        <f t="shared" si="69"/>
        <v>WON</v>
      </c>
      <c r="X597" s="14"/>
      <c r="Y597" s="7" t="str">
        <f t="shared" si="70"/>
        <v>…</v>
      </c>
      <c r="Z597" s="7"/>
      <c r="AA597" s="35" t="str">
        <f t="shared" si="71"/>
        <v>U25g</v>
      </c>
      <c r="AB597" s="35" t="str">
        <f t="shared" si="72"/>
        <v>.</v>
      </c>
    </row>
    <row r="598" spans="2:28">
      <c r="C598" t="s">
        <v>239</v>
      </c>
      <c r="D598" s="34">
        <v>0.6875</v>
      </c>
      <c r="E598" s="17" t="s">
        <v>666</v>
      </c>
      <c r="F598" s="7" t="s">
        <v>4</v>
      </c>
      <c r="G598" s="10" t="s">
        <v>916</v>
      </c>
      <c r="H598" s="7">
        <v>29</v>
      </c>
      <c r="I598" s="7">
        <v>49</v>
      </c>
      <c r="J598" s="7">
        <v>22</v>
      </c>
      <c r="K598" s="7" t="s">
        <v>16</v>
      </c>
      <c r="L598" s="7" t="s">
        <v>16</v>
      </c>
      <c r="M598" s="7">
        <v>7</v>
      </c>
      <c r="N598" s="6" t="s">
        <v>47</v>
      </c>
      <c r="O598" s="6" t="s">
        <v>69</v>
      </c>
      <c r="P598" s="11">
        <v>38</v>
      </c>
      <c r="Q598" s="12">
        <v>1.8</v>
      </c>
      <c r="R598" s="13"/>
      <c r="S598" s="21">
        <f t="shared" si="66"/>
        <v>53</v>
      </c>
      <c r="T598" s="7" t="str">
        <f t="shared" si="68"/>
        <v>Over 0.5</v>
      </c>
      <c r="U598" s="14"/>
      <c r="V598" s="14" t="str">
        <f t="shared" si="73"/>
        <v>Under 1.5</v>
      </c>
      <c r="W598" s="14" t="str">
        <f t="shared" si="69"/>
        <v>WON</v>
      </c>
      <c r="X598" s="14"/>
      <c r="Y598" s="7" t="str">
        <f t="shared" si="70"/>
        <v>…</v>
      </c>
      <c r="Z598" s="7"/>
      <c r="AA598" s="35" t="str">
        <f t="shared" si="71"/>
        <v>…</v>
      </c>
      <c r="AB598" s="35" t="str">
        <f t="shared" si="72"/>
        <v>.</v>
      </c>
    </row>
    <row r="599" spans="2:28">
      <c r="C599" t="s">
        <v>239</v>
      </c>
      <c r="D599" s="34">
        <v>0.6875</v>
      </c>
      <c r="E599" s="17" t="s">
        <v>996</v>
      </c>
      <c r="F599" s="7" t="s">
        <v>4</v>
      </c>
      <c r="G599" s="10" t="s">
        <v>241</v>
      </c>
      <c r="H599" s="7">
        <v>39</v>
      </c>
      <c r="I599" s="7">
        <v>45</v>
      </c>
      <c r="J599" s="7">
        <v>16</v>
      </c>
      <c r="K599" s="7" t="s">
        <v>16</v>
      </c>
      <c r="L599" s="7">
        <v>1</v>
      </c>
      <c r="M599" s="7">
        <v>23</v>
      </c>
      <c r="N599" s="6" t="s">
        <v>24</v>
      </c>
      <c r="O599" s="6" t="s">
        <v>96</v>
      </c>
      <c r="P599" s="11">
        <v>32</v>
      </c>
      <c r="Q599" s="12">
        <v>1.8</v>
      </c>
      <c r="R599" s="13"/>
      <c r="S599" s="21">
        <f t="shared" si="66"/>
        <v>40</v>
      </c>
      <c r="T599" s="7" t="str">
        <f t="shared" si="68"/>
        <v>Over 0.5</v>
      </c>
      <c r="U599" s="14"/>
      <c r="V599" s="14" t="str">
        <f t="shared" si="73"/>
        <v>Under 1.5</v>
      </c>
      <c r="W599" s="14" t="str">
        <f t="shared" si="69"/>
        <v>LOST</v>
      </c>
      <c r="X599" s="14"/>
      <c r="Y599" s="7" t="str">
        <f t="shared" si="70"/>
        <v>…</v>
      </c>
      <c r="Z599" s="7"/>
      <c r="AA599" s="35" t="str">
        <f t="shared" si="71"/>
        <v>…</v>
      </c>
      <c r="AB599" s="35" t="str">
        <f t="shared" si="72"/>
        <v>.</v>
      </c>
    </row>
    <row r="600" spans="2:28">
      <c r="C600" t="s">
        <v>243</v>
      </c>
      <c r="D600" s="34">
        <v>0.70833333333333337</v>
      </c>
      <c r="E600" s="17" t="s">
        <v>244</v>
      </c>
      <c r="F600" s="7" t="s">
        <v>4</v>
      </c>
      <c r="G600" s="10" t="s">
        <v>1733</v>
      </c>
      <c r="H600" s="7">
        <v>59</v>
      </c>
      <c r="I600" s="7">
        <v>23</v>
      </c>
      <c r="J600" s="7">
        <v>18</v>
      </c>
      <c r="K600" s="7">
        <v>1</v>
      </c>
      <c r="L600" s="7">
        <v>1</v>
      </c>
      <c r="M600" s="7">
        <v>41</v>
      </c>
      <c r="N600" s="6" t="s">
        <v>17</v>
      </c>
      <c r="O600" s="6" t="s">
        <v>300</v>
      </c>
      <c r="P600" s="11">
        <v>21</v>
      </c>
      <c r="Q600" s="12">
        <v>1.62</v>
      </c>
      <c r="R600" s="13"/>
      <c r="S600" s="21">
        <f t="shared" si="66"/>
        <v>21.5625</v>
      </c>
      <c r="T600" s="7" t="str">
        <f t="shared" si="68"/>
        <v>Over 0.5</v>
      </c>
      <c r="U600" s="14"/>
      <c r="V600" s="14" t="str">
        <f t="shared" si="73"/>
        <v>Over 0.5</v>
      </c>
      <c r="W600" s="14" t="str">
        <f t="shared" si="69"/>
        <v>WON</v>
      </c>
      <c r="X600" s="14"/>
      <c r="Y600" s="7" t="str">
        <f t="shared" si="70"/>
        <v>…</v>
      </c>
      <c r="Z600" s="7"/>
      <c r="AA600" s="35" t="str">
        <f t="shared" si="71"/>
        <v>…</v>
      </c>
      <c r="AB600" s="35" t="str">
        <f t="shared" si="72"/>
        <v>.</v>
      </c>
    </row>
    <row r="601" spans="2:28">
      <c r="C601" t="s">
        <v>243</v>
      </c>
      <c r="D601" s="34">
        <v>0.70833333333333337</v>
      </c>
      <c r="E601" s="17" t="s">
        <v>1754</v>
      </c>
      <c r="F601" s="7" t="s">
        <v>4</v>
      </c>
      <c r="G601" s="10" t="s">
        <v>1714</v>
      </c>
      <c r="H601" s="7">
        <v>49</v>
      </c>
      <c r="I601" s="7">
        <v>39</v>
      </c>
      <c r="J601" s="7">
        <v>13</v>
      </c>
      <c r="K601" s="7">
        <v>1</v>
      </c>
      <c r="L601" s="7">
        <v>1</v>
      </c>
      <c r="M601" s="7">
        <v>36</v>
      </c>
      <c r="N601" s="6" t="s">
        <v>61</v>
      </c>
      <c r="O601" s="6" t="s">
        <v>389</v>
      </c>
      <c r="P601" s="11">
        <v>55</v>
      </c>
      <c r="Q601" s="12">
        <v>1.55</v>
      </c>
      <c r="R601" s="13"/>
      <c r="S601" s="21">
        <f t="shared" si="66"/>
        <v>35.6875</v>
      </c>
      <c r="T601" s="7" t="str">
        <f t="shared" si="68"/>
        <v>Over 0.5</v>
      </c>
      <c r="U601" s="14"/>
      <c r="V601" s="14" t="str">
        <f t="shared" si="73"/>
        <v>Over 0.5</v>
      </c>
      <c r="W601" s="14" t="str">
        <f t="shared" si="69"/>
        <v>WON</v>
      </c>
      <c r="X601" s="14"/>
      <c r="Y601" s="7" t="str">
        <f t="shared" si="70"/>
        <v>…</v>
      </c>
      <c r="Z601" s="7"/>
      <c r="AA601" s="35" t="str">
        <f t="shared" si="71"/>
        <v>…</v>
      </c>
      <c r="AB601" s="35" t="str">
        <f t="shared" si="72"/>
        <v>.</v>
      </c>
    </row>
    <row r="602" spans="2:28">
      <c r="C602" t="s">
        <v>1473</v>
      </c>
      <c r="D602" s="34">
        <v>0.70833333333333337</v>
      </c>
      <c r="E602" s="17" t="s">
        <v>1493</v>
      </c>
      <c r="F602" s="7" t="s">
        <v>4</v>
      </c>
      <c r="G602" s="10" t="s">
        <v>1491</v>
      </c>
      <c r="H602" s="7">
        <v>28</v>
      </c>
      <c r="I602" s="7">
        <v>43</v>
      </c>
      <c r="J602" s="7">
        <v>28</v>
      </c>
      <c r="K602" s="7" t="s">
        <v>16</v>
      </c>
      <c r="L602" s="7">
        <v>1</v>
      </c>
      <c r="M602" s="7">
        <v>0</v>
      </c>
      <c r="N602" s="6" t="s">
        <v>69</v>
      </c>
      <c r="O602" s="6" t="s">
        <v>33</v>
      </c>
      <c r="P602" s="11">
        <v>37</v>
      </c>
      <c r="Q602" s="12">
        <v>1.47</v>
      </c>
      <c r="R602" s="13"/>
      <c r="S602" s="21">
        <f t="shared" si="66"/>
        <v>55</v>
      </c>
      <c r="T602" s="7" t="str">
        <f t="shared" si="68"/>
        <v>Over 0.5</v>
      </c>
      <c r="U602" s="14"/>
      <c r="V602" s="14" t="str">
        <f t="shared" si="73"/>
        <v>Over 0.5</v>
      </c>
      <c r="W602" s="14" t="str">
        <f t="shared" si="69"/>
        <v>WON</v>
      </c>
      <c r="X602" s="14"/>
      <c r="Y602" s="7" t="str">
        <f t="shared" si="70"/>
        <v>…</v>
      </c>
      <c r="Z602" s="7"/>
      <c r="AA602" s="35" t="str">
        <f t="shared" si="71"/>
        <v>…</v>
      </c>
      <c r="AB602" s="35" t="str">
        <f t="shared" si="72"/>
        <v>.</v>
      </c>
    </row>
    <row r="603" spans="2:28">
      <c r="B603" t="s">
        <v>11</v>
      </c>
      <c r="C603" t="s">
        <v>360</v>
      </c>
      <c r="D603" s="34">
        <v>0.70833333333333337</v>
      </c>
      <c r="E603" s="17" t="s">
        <v>1051</v>
      </c>
      <c r="F603" s="7" t="s">
        <v>4</v>
      </c>
      <c r="G603" s="10" t="s">
        <v>773</v>
      </c>
      <c r="H603" s="7">
        <v>18</v>
      </c>
      <c r="I603" s="7">
        <v>53</v>
      </c>
      <c r="J603" s="7">
        <v>28</v>
      </c>
      <c r="K603" s="7" t="s">
        <v>16</v>
      </c>
      <c r="L603" s="7">
        <v>2</v>
      </c>
      <c r="M603" s="7">
        <v>10</v>
      </c>
      <c r="N603" s="6" t="s">
        <v>47</v>
      </c>
      <c r="O603" s="6" t="s">
        <v>69</v>
      </c>
      <c r="P603" s="11">
        <v>63</v>
      </c>
      <c r="Q603" s="12">
        <v>1.51</v>
      </c>
      <c r="R603" s="13"/>
      <c r="S603" s="21">
        <f t="shared" si="66"/>
        <v>74.162499999999994</v>
      </c>
      <c r="T603" s="7" t="str">
        <f t="shared" si="68"/>
        <v>Under 1.5</v>
      </c>
      <c r="U603" s="14"/>
      <c r="V603" s="14" t="str">
        <f t="shared" si="73"/>
        <v>Under 1.5</v>
      </c>
      <c r="W603" s="14" t="str">
        <f t="shared" si="69"/>
        <v>WON</v>
      </c>
      <c r="X603" s="14"/>
      <c r="Y603" s="7" t="str">
        <f t="shared" si="70"/>
        <v>Prime</v>
      </c>
      <c r="Z603" s="7"/>
      <c r="AA603" s="35" t="str">
        <f t="shared" si="71"/>
        <v>U25g</v>
      </c>
      <c r="AB603" s="35" t="str">
        <f t="shared" si="72"/>
        <v>WON</v>
      </c>
    </row>
    <row r="604" spans="2:28">
      <c r="C604" t="s">
        <v>460</v>
      </c>
      <c r="D604" s="34">
        <v>0.75</v>
      </c>
      <c r="E604" s="17" t="s">
        <v>1755</v>
      </c>
      <c r="F604" s="7" t="s">
        <v>4</v>
      </c>
      <c r="G604" s="10" t="s">
        <v>968</v>
      </c>
      <c r="H604" s="7">
        <v>27</v>
      </c>
      <c r="I604" s="7">
        <v>44</v>
      </c>
      <c r="J604" s="7">
        <v>29</v>
      </c>
      <c r="K604" s="7" t="s">
        <v>16</v>
      </c>
      <c r="L604" s="7">
        <v>2</v>
      </c>
      <c r="M604" s="7">
        <v>2</v>
      </c>
      <c r="N604" s="6" t="s">
        <v>24</v>
      </c>
      <c r="O604" s="6" t="s">
        <v>298</v>
      </c>
      <c r="P604" s="11">
        <v>50</v>
      </c>
      <c r="Q604" s="12">
        <v>1.61</v>
      </c>
      <c r="R604" s="13"/>
      <c r="S604" s="21">
        <f t="shared" si="66"/>
        <v>63</v>
      </c>
      <c r="T604" s="7" t="str">
        <f t="shared" si="68"/>
        <v>Under 1.5</v>
      </c>
      <c r="U604" s="14"/>
      <c r="V604" s="14" t="str">
        <f t="shared" si="73"/>
        <v>Under 1.5</v>
      </c>
      <c r="W604" s="14" t="str">
        <f t="shared" si="69"/>
        <v>WON</v>
      </c>
      <c r="X604" s="14"/>
      <c r="Y604" s="7" t="str">
        <f t="shared" si="70"/>
        <v>…</v>
      </c>
      <c r="Z604" s="7"/>
      <c r="AA604" s="35" t="str">
        <f t="shared" si="71"/>
        <v>…</v>
      </c>
      <c r="AB604" s="35" t="str">
        <f t="shared" si="72"/>
        <v>.</v>
      </c>
    </row>
    <row r="605" spans="2:28">
      <c r="C605" t="s">
        <v>243</v>
      </c>
      <c r="D605" s="34">
        <v>0.79166666666666663</v>
      </c>
      <c r="E605" s="17" t="s">
        <v>1364</v>
      </c>
      <c r="F605" s="7" t="s">
        <v>4</v>
      </c>
      <c r="G605" s="10" t="s">
        <v>245</v>
      </c>
      <c r="H605" s="7">
        <v>43</v>
      </c>
      <c r="I605" s="7">
        <v>45</v>
      </c>
      <c r="J605" s="7">
        <v>12</v>
      </c>
      <c r="K605" s="7" t="s">
        <v>16</v>
      </c>
      <c r="L605" s="7">
        <v>1</v>
      </c>
      <c r="M605" s="7">
        <v>31</v>
      </c>
      <c r="N605" s="6" t="s">
        <v>297</v>
      </c>
      <c r="O605" s="6" t="s">
        <v>302</v>
      </c>
      <c r="P605" s="11">
        <v>47</v>
      </c>
      <c r="Q605" s="12">
        <v>1.62</v>
      </c>
      <c r="R605" s="13"/>
      <c r="S605" s="21">
        <f t="shared" si="66"/>
        <v>40</v>
      </c>
      <c r="T605" s="7" t="str">
        <f t="shared" si="68"/>
        <v>Over 0.5</v>
      </c>
      <c r="U605" s="14"/>
      <c r="V605" s="14" t="str">
        <f t="shared" si="73"/>
        <v>Over 0.5</v>
      </c>
      <c r="W605" s="14" t="str">
        <f t="shared" si="69"/>
        <v>WON</v>
      </c>
      <c r="X605" s="14"/>
      <c r="Y605" s="7" t="str">
        <f t="shared" si="70"/>
        <v>…</v>
      </c>
      <c r="Z605" s="7"/>
      <c r="AA605" s="35" t="str">
        <f t="shared" si="71"/>
        <v>…</v>
      </c>
      <c r="AB605" s="35" t="str">
        <f t="shared" si="72"/>
        <v>.</v>
      </c>
    </row>
    <row r="606" spans="2:28">
      <c r="C606" t="s">
        <v>243</v>
      </c>
      <c r="D606" s="34">
        <v>0.79166666666666663</v>
      </c>
      <c r="E606" s="17" t="s">
        <v>1364</v>
      </c>
      <c r="F606" s="7" t="s">
        <v>4</v>
      </c>
      <c r="G606" s="10" t="s">
        <v>245</v>
      </c>
      <c r="H606" s="7">
        <v>43</v>
      </c>
      <c r="I606" s="7">
        <v>45</v>
      </c>
      <c r="J606" s="7">
        <v>12</v>
      </c>
      <c r="K606" s="7" t="s">
        <v>16</v>
      </c>
      <c r="L606" s="7">
        <v>1</v>
      </c>
      <c r="M606" s="7">
        <v>31</v>
      </c>
      <c r="N606" s="6" t="s">
        <v>297</v>
      </c>
      <c r="O606" s="6" t="s">
        <v>302</v>
      </c>
      <c r="P606" s="11">
        <v>47</v>
      </c>
      <c r="Q606" s="12">
        <v>1.62</v>
      </c>
      <c r="R606" s="13"/>
      <c r="S606" s="21">
        <f t="shared" si="66"/>
        <v>40</v>
      </c>
      <c r="T606" s="7" t="str">
        <f t="shared" si="68"/>
        <v>Over 0.5</v>
      </c>
      <c r="U606" s="14"/>
      <c r="V606" s="14" t="str">
        <f t="shared" si="73"/>
        <v>Over 0.5</v>
      </c>
      <c r="W606" s="14" t="str">
        <f t="shared" si="69"/>
        <v>WON</v>
      </c>
      <c r="X606" s="14"/>
      <c r="Y606" s="7" t="str">
        <f t="shared" si="70"/>
        <v>…</v>
      </c>
      <c r="Z606" s="7"/>
      <c r="AA606" s="35" t="str">
        <f t="shared" si="71"/>
        <v>…</v>
      </c>
      <c r="AB606" s="35" t="str">
        <f t="shared" si="72"/>
        <v>.</v>
      </c>
    </row>
    <row r="607" spans="2:28">
      <c r="B607" t="s">
        <v>11</v>
      </c>
      <c r="C607" t="s">
        <v>964</v>
      </c>
      <c r="D607" s="34">
        <v>0.83333333333333337</v>
      </c>
      <c r="E607" s="17" t="s">
        <v>1272</v>
      </c>
      <c r="F607" s="7" t="s">
        <v>4</v>
      </c>
      <c r="G607" s="10" t="s">
        <v>1138</v>
      </c>
      <c r="H607" s="7">
        <v>13</v>
      </c>
      <c r="I607" s="7">
        <v>61</v>
      </c>
      <c r="J607" s="7">
        <v>26</v>
      </c>
      <c r="K607" s="7" t="s">
        <v>16</v>
      </c>
      <c r="L607" s="7">
        <v>2</v>
      </c>
      <c r="M607" s="7">
        <v>13</v>
      </c>
      <c r="N607" s="6" t="s">
        <v>69</v>
      </c>
      <c r="O607" s="6" t="s">
        <v>299</v>
      </c>
      <c r="P607" s="11">
        <v>60</v>
      </c>
      <c r="Q607" s="12">
        <v>1.6</v>
      </c>
      <c r="R607" s="13"/>
      <c r="S607" s="21">
        <f t="shared" si="66"/>
        <v>73.0625</v>
      </c>
      <c r="T607" s="7" t="str">
        <f t="shared" si="68"/>
        <v>Under 1.5</v>
      </c>
      <c r="U607" s="14"/>
      <c r="V607" s="14" t="str">
        <f t="shared" si="73"/>
        <v>Over 0.5</v>
      </c>
      <c r="W607" s="14" t="str">
        <f t="shared" si="69"/>
        <v>LOST</v>
      </c>
      <c r="X607" s="14"/>
      <c r="Y607" s="7" t="str">
        <f t="shared" si="70"/>
        <v>…</v>
      </c>
      <c r="Z607" s="7"/>
      <c r="AA607" s="35" t="str">
        <f t="shared" si="71"/>
        <v>U25g</v>
      </c>
      <c r="AB607" s="35" t="str">
        <f t="shared" si="72"/>
        <v>.</v>
      </c>
    </row>
    <row r="608" spans="2:28">
      <c r="B608" t="s">
        <v>11</v>
      </c>
      <c r="C608" t="s">
        <v>964</v>
      </c>
      <c r="D608" s="34">
        <v>0.875</v>
      </c>
      <c r="E608" s="17" t="s">
        <v>1756</v>
      </c>
      <c r="F608" s="7" t="s">
        <v>4</v>
      </c>
      <c r="G608" s="10" t="s">
        <v>1082</v>
      </c>
      <c r="H608" s="7">
        <v>20</v>
      </c>
      <c r="I608" s="7">
        <v>75</v>
      </c>
      <c r="J608" s="7">
        <v>5</v>
      </c>
      <c r="K608" s="7" t="s">
        <v>16</v>
      </c>
      <c r="L608" s="7">
        <v>1</v>
      </c>
      <c r="M608" s="7">
        <v>15</v>
      </c>
      <c r="N608" s="6" t="s">
        <v>47</v>
      </c>
      <c r="O608" s="6" t="s">
        <v>75</v>
      </c>
      <c r="P608" s="11">
        <v>29</v>
      </c>
      <c r="Q608" s="12">
        <v>1.5</v>
      </c>
      <c r="R608" s="13"/>
      <c r="S608" s="21">
        <f t="shared" si="66"/>
        <v>63.4375</v>
      </c>
      <c r="T608" s="7" t="str">
        <f t="shared" si="68"/>
        <v>Under 1.5</v>
      </c>
      <c r="U608" s="14"/>
      <c r="V608" s="14" t="str">
        <f t="shared" si="73"/>
        <v>Under 1.5</v>
      </c>
      <c r="W608" s="14" t="str">
        <f t="shared" si="69"/>
        <v>WON</v>
      </c>
      <c r="X608" s="14"/>
      <c r="Y608" s="7" t="str">
        <f t="shared" si="70"/>
        <v>…</v>
      </c>
      <c r="Z608" s="7"/>
      <c r="AA608" s="35" t="str">
        <f t="shared" si="71"/>
        <v>…</v>
      </c>
      <c r="AB608" s="35" t="str">
        <f t="shared" si="72"/>
        <v>.</v>
      </c>
    </row>
    <row r="609" spans="2:28">
      <c r="B609" t="s">
        <v>11</v>
      </c>
      <c r="C609" t="s">
        <v>964</v>
      </c>
      <c r="D609" s="34">
        <v>0.91666666666666663</v>
      </c>
      <c r="E609" s="17" t="s">
        <v>1419</v>
      </c>
      <c r="F609" s="7" t="s">
        <v>4</v>
      </c>
      <c r="G609" s="10" t="s">
        <v>965</v>
      </c>
      <c r="H609" s="7">
        <v>20</v>
      </c>
      <c r="I609" s="7">
        <v>64</v>
      </c>
      <c r="J609" s="7">
        <v>15</v>
      </c>
      <c r="K609" s="7" t="s">
        <v>16</v>
      </c>
      <c r="L609" s="7">
        <v>1</v>
      </c>
      <c r="M609" s="7">
        <v>5</v>
      </c>
      <c r="N609" s="6" t="s">
        <v>47</v>
      </c>
      <c r="O609" s="6" t="s">
        <v>33</v>
      </c>
      <c r="P609" s="11">
        <v>40</v>
      </c>
      <c r="Q609" s="12">
        <v>1.4</v>
      </c>
      <c r="R609" s="13"/>
      <c r="S609" s="21">
        <f t="shared" si="66"/>
        <v>70</v>
      </c>
      <c r="T609" s="7" t="str">
        <f t="shared" si="68"/>
        <v>Under 1.5</v>
      </c>
      <c r="U609" s="14"/>
      <c r="V609" s="14" t="str">
        <f t="shared" si="73"/>
        <v>Under 1.5</v>
      </c>
      <c r="W609" s="14" t="str">
        <f t="shared" si="69"/>
        <v>WON</v>
      </c>
      <c r="X609" s="14"/>
      <c r="Y609" s="7" t="str">
        <f t="shared" si="70"/>
        <v>Prime</v>
      </c>
      <c r="Z609" s="7"/>
      <c r="AA609" s="35" t="str">
        <f t="shared" si="71"/>
        <v>…</v>
      </c>
      <c r="AB609" s="35" t="str">
        <f t="shared" si="72"/>
        <v>.</v>
      </c>
    </row>
    <row r="610" spans="2:28">
      <c r="D610" s="34"/>
      <c r="E610" s="17"/>
      <c r="F610" s="7"/>
      <c r="G610" s="10"/>
      <c r="H610" s="7"/>
      <c r="I610" s="7"/>
      <c r="J610" s="7"/>
      <c r="K610" s="7"/>
      <c r="L610" s="7"/>
      <c r="M610" s="7"/>
      <c r="N610" s="6"/>
      <c r="O610" s="6"/>
      <c r="P610" s="11"/>
      <c r="Q610" s="12"/>
      <c r="R610" s="13"/>
      <c r="S610" s="21">
        <f t="shared" si="66"/>
        <v>55</v>
      </c>
      <c r="T610" s="7" t="str">
        <f t="shared" si="68"/>
        <v>Over 0.5</v>
      </c>
      <c r="U610" s="14"/>
      <c r="V610" s="14" t="str">
        <f t="shared" si="73"/>
        <v>Over 0.5</v>
      </c>
      <c r="W610" s="14" t="str">
        <f t="shared" si="69"/>
        <v>WON</v>
      </c>
      <c r="X610" s="14"/>
      <c r="Y610" s="7" t="str">
        <f t="shared" si="70"/>
        <v>…</v>
      </c>
      <c r="Z610" s="7"/>
      <c r="AA610" s="35" t="str">
        <f t="shared" si="71"/>
        <v>…</v>
      </c>
      <c r="AB610" s="35" t="str">
        <f t="shared" si="72"/>
        <v>.</v>
      </c>
    </row>
    <row r="611" spans="2:28">
      <c r="B611" s="16" t="s">
        <v>1760</v>
      </c>
      <c r="D611" s="34"/>
      <c r="E611" s="17"/>
      <c r="F611" s="7"/>
      <c r="G611" s="10"/>
      <c r="H611" s="7"/>
      <c r="I611" s="7"/>
      <c r="J611" s="7"/>
      <c r="K611" s="7"/>
      <c r="L611" s="7"/>
      <c r="M611" s="7"/>
      <c r="N611" s="6"/>
      <c r="O611" s="6"/>
      <c r="P611" s="11"/>
      <c r="Q611" s="12"/>
      <c r="R611" s="13"/>
      <c r="S611" s="21">
        <f t="shared" si="66"/>
        <v>55</v>
      </c>
      <c r="T611" s="7" t="str">
        <f t="shared" si="68"/>
        <v>Over 0.5</v>
      </c>
      <c r="U611" s="14"/>
      <c r="V611" s="14" t="str">
        <f t="shared" si="73"/>
        <v>Over 0.5</v>
      </c>
      <c r="W611" s="14" t="str">
        <f t="shared" si="69"/>
        <v>WON</v>
      </c>
      <c r="X611" s="14"/>
      <c r="Y611" s="7" t="str">
        <f t="shared" si="70"/>
        <v>…</v>
      </c>
      <c r="Z611" s="7"/>
      <c r="AA611" s="35" t="str">
        <f t="shared" si="71"/>
        <v>…</v>
      </c>
      <c r="AB611" s="35" t="str">
        <f t="shared" si="72"/>
        <v>.</v>
      </c>
    </row>
    <row r="612" spans="2:28">
      <c r="B612" t="s">
        <v>11</v>
      </c>
      <c r="C612" t="s">
        <v>360</v>
      </c>
      <c r="D612" s="34">
        <v>0.66666666666666663</v>
      </c>
      <c r="E612" s="17" t="s">
        <v>772</v>
      </c>
      <c r="F612" s="7" t="s">
        <v>4</v>
      </c>
      <c r="G612" s="10" t="s">
        <v>1168</v>
      </c>
      <c r="H612" s="7">
        <v>22</v>
      </c>
      <c r="I612" s="7">
        <v>50</v>
      </c>
      <c r="J612" s="7">
        <v>28</v>
      </c>
      <c r="K612" s="7" t="s">
        <v>16</v>
      </c>
      <c r="L612" s="7">
        <v>2</v>
      </c>
      <c r="M612" s="7">
        <v>6</v>
      </c>
      <c r="N612" s="6" t="s">
        <v>120</v>
      </c>
      <c r="O612" s="6" t="s">
        <v>120</v>
      </c>
      <c r="P612" s="11">
        <v>60</v>
      </c>
      <c r="Q612" s="12">
        <v>1.71</v>
      </c>
      <c r="R612" s="13"/>
      <c r="S612" s="21">
        <f t="shared" si="66"/>
        <v>76.625</v>
      </c>
      <c r="T612" s="7" t="str">
        <f t="shared" si="68"/>
        <v>Under 1.5</v>
      </c>
      <c r="U612" s="14"/>
      <c r="V612" s="14" t="str">
        <f t="shared" si="73"/>
        <v>Under 1.5</v>
      </c>
      <c r="W612" s="14" t="str">
        <f t="shared" si="69"/>
        <v>WON</v>
      </c>
      <c r="X612" s="14"/>
      <c r="Y612" s="7" t="str">
        <f t="shared" si="70"/>
        <v>…</v>
      </c>
      <c r="Z612" s="7"/>
      <c r="AA612" s="35" t="str">
        <f t="shared" si="71"/>
        <v>U25g</v>
      </c>
      <c r="AB612" s="35" t="str">
        <f t="shared" si="72"/>
        <v>WON</v>
      </c>
    </row>
    <row r="613" spans="2:28">
      <c r="B613" t="s">
        <v>11</v>
      </c>
      <c r="C613" t="s">
        <v>360</v>
      </c>
      <c r="D613" s="24" t="s">
        <v>135</v>
      </c>
      <c r="E613" s="17" t="s">
        <v>1012</v>
      </c>
      <c r="F613" s="7" t="s">
        <v>4</v>
      </c>
      <c r="G613" s="10" t="s">
        <v>1432</v>
      </c>
      <c r="H613" s="7">
        <v>31</v>
      </c>
      <c r="I613" s="7">
        <v>43</v>
      </c>
      <c r="J613" s="7">
        <v>26</v>
      </c>
      <c r="K613" s="7" t="s">
        <v>16</v>
      </c>
      <c r="L613" s="7">
        <v>1</v>
      </c>
      <c r="M613" s="7">
        <v>5</v>
      </c>
      <c r="N613" s="6" t="s">
        <v>47</v>
      </c>
      <c r="O613" s="6" t="s">
        <v>75</v>
      </c>
      <c r="P613" s="11">
        <v>60</v>
      </c>
      <c r="Q613" s="12">
        <v>1.61</v>
      </c>
      <c r="R613" s="13"/>
      <c r="S613" s="21">
        <f t="shared" si="66"/>
        <v>62</v>
      </c>
      <c r="T613" s="7" t="str">
        <f t="shared" si="68"/>
        <v>Under 1.5</v>
      </c>
      <c r="U613" s="14"/>
      <c r="V613" s="14" t="str">
        <f t="shared" si="73"/>
        <v>Under 1.5</v>
      </c>
      <c r="W613" s="14" t="str">
        <f t="shared" si="69"/>
        <v>WON</v>
      </c>
      <c r="X613" s="14"/>
      <c r="Y613" s="7" t="str">
        <f t="shared" si="70"/>
        <v>…</v>
      </c>
      <c r="Z613" s="7"/>
      <c r="AA613" s="35" t="str">
        <f t="shared" si="71"/>
        <v>…</v>
      </c>
      <c r="AB613" s="35" t="str">
        <f t="shared" si="72"/>
        <v>.</v>
      </c>
    </row>
    <row r="614" spans="2:28">
      <c r="C614" t="s">
        <v>243</v>
      </c>
      <c r="D614" s="24" t="s">
        <v>152</v>
      </c>
      <c r="E614" s="17" t="s">
        <v>1741</v>
      </c>
      <c r="F614" s="7" t="s">
        <v>4</v>
      </c>
      <c r="G614" s="10" t="s">
        <v>1758</v>
      </c>
      <c r="H614" s="7">
        <v>27</v>
      </c>
      <c r="I614" s="7">
        <v>44</v>
      </c>
      <c r="J614" s="7">
        <v>29</v>
      </c>
      <c r="K614" s="7" t="s">
        <v>16</v>
      </c>
      <c r="L614" s="7">
        <v>1</v>
      </c>
      <c r="M614" s="7">
        <v>2</v>
      </c>
      <c r="N614" s="6" t="s">
        <v>299</v>
      </c>
      <c r="O614" s="6" t="s">
        <v>303</v>
      </c>
      <c r="P614" s="11">
        <v>35</v>
      </c>
      <c r="Q614" s="12">
        <v>1.64</v>
      </c>
      <c r="R614" s="13"/>
      <c r="S614" s="21">
        <f t="shared" si="66"/>
        <v>53</v>
      </c>
      <c r="T614" s="7" t="str">
        <f t="shared" si="68"/>
        <v>Over 0.5</v>
      </c>
      <c r="U614" s="14"/>
      <c r="V614" s="14" t="str">
        <f t="shared" si="73"/>
        <v>Over 0.5</v>
      </c>
      <c r="W614" s="14" t="str">
        <f t="shared" si="69"/>
        <v>WON</v>
      </c>
      <c r="X614" s="14"/>
      <c r="Y614" s="7" t="str">
        <f t="shared" si="70"/>
        <v>…</v>
      </c>
      <c r="Z614" s="7"/>
      <c r="AA614" s="35" t="str">
        <f t="shared" si="71"/>
        <v>…</v>
      </c>
      <c r="AB614" s="35" t="str">
        <f t="shared" si="72"/>
        <v>.</v>
      </c>
    </row>
    <row r="615" spans="2:28">
      <c r="B615" t="s">
        <v>11</v>
      </c>
      <c r="C615" t="s">
        <v>363</v>
      </c>
      <c r="D615" s="34">
        <v>0.78125</v>
      </c>
      <c r="E615" s="17" t="s">
        <v>412</v>
      </c>
      <c r="F615" s="7" t="s">
        <v>4</v>
      </c>
      <c r="G615" s="10" t="s">
        <v>1117</v>
      </c>
      <c r="H615" s="7">
        <v>26</v>
      </c>
      <c r="I615" s="7">
        <v>59</v>
      </c>
      <c r="J615" s="7">
        <v>15</v>
      </c>
      <c r="K615" s="7" t="s">
        <v>16</v>
      </c>
      <c r="L615" s="7">
        <v>2</v>
      </c>
      <c r="M615" s="7">
        <v>11</v>
      </c>
      <c r="N615" s="6" t="s">
        <v>24</v>
      </c>
      <c r="O615" s="6" t="s">
        <v>24</v>
      </c>
      <c r="P615" s="11">
        <v>60</v>
      </c>
      <c r="Q615" s="12">
        <v>1.62</v>
      </c>
      <c r="R615" s="13"/>
      <c r="S615" s="21">
        <f t="shared" si="66"/>
        <v>74.4375</v>
      </c>
      <c r="T615" s="7" t="str">
        <f t="shared" si="68"/>
        <v>Under 1.5</v>
      </c>
      <c r="U615" s="14"/>
      <c r="V615" s="14" t="str">
        <f t="shared" si="73"/>
        <v>Under 1.5</v>
      </c>
      <c r="W615" s="14" t="str">
        <f t="shared" si="69"/>
        <v>WON</v>
      </c>
      <c r="X615" s="14"/>
      <c r="Y615" s="7" t="str">
        <f t="shared" si="70"/>
        <v>…</v>
      </c>
      <c r="Z615" s="7"/>
      <c r="AA615" s="35" t="str">
        <f t="shared" si="71"/>
        <v>U25g</v>
      </c>
      <c r="AB615" s="35" t="str">
        <f t="shared" si="72"/>
        <v>WON</v>
      </c>
    </row>
    <row r="616" spans="2:28">
      <c r="C616" t="s">
        <v>1306</v>
      </c>
      <c r="D616" s="34">
        <v>0.84375</v>
      </c>
      <c r="E616" s="17" t="s">
        <v>1379</v>
      </c>
      <c r="F616" s="7" t="s">
        <v>4</v>
      </c>
      <c r="G616" s="10" t="s">
        <v>1440</v>
      </c>
      <c r="H616" s="7">
        <v>58</v>
      </c>
      <c r="I616" s="7">
        <v>32</v>
      </c>
      <c r="J616" s="7">
        <v>10</v>
      </c>
      <c r="K616" s="7">
        <v>1</v>
      </c>
      <c r="L616" s="7">
        <v>1</v>
      </c>
      <c r="M616" s="7">
        <v>48</v>
      </c>
      <c r="N616" s="6" t="s">
        <v>305</v>
      </c>
      <c r="O616" s="6" t="s">
        <v>303</v>
      </c>
      <c r="P616" s="11">
        <v>59</v>
      </c>
      <c r="Q616" s="12">
        <v>1.68</v>
      </c>
      <c r="R616" s="13"/>
      <c r="S616" s="21">
        <f t="shared" ref="S616:S679" si="74">40+(IF(I616&lt;50,0,I616/3.2)+(IF(H616&gt;I616,-H616/3.2,0)+(IF(J616&gt;I616,-J616/3.2,0)+(IF(L616="X",5,IF(L616="2",2,0)))+(IF(M616&gt;15,0,15-M616))+(IF(P616&lt;50,0,P616/5)))))</f>
        <v>33.674999999999997</v>
      </c>
      <c r="T616" s="7" t="str">
        <f t="shared" si="68"/>
        <v>Over 0.5</v>
      </c>
      <c r="U616" s="14"/>
      <c r="V616" s="14" t="str">
        <f t="shared" si="73"/>
        <v>Over 0.5</v>
      </c>
      <c r="W616" s="14" t="str">
        <f t="shared" si="69"/>
        <v>WON</v>
      </c>
      <c r="X616" s="14"/>
      <c r="Y616" s="7" t="str">
        <f t="shared" si="70"/>
        <v>…</v>
      </c>
      <c r="Z616" s="7"/>
      <c r="AA616" s="35" t="str">
        <f t="shared" si="71"/>
        <v>…</v>
      </c>
      <c r="AB616" s="35" t="str">
        <f t="shared" si="72"/>
        <v>.</v>
      </c>
    </row>
    <row r="617" spans="2:28">
      <c r="B617" t="s">
        <v>11</v>
      </c>
      <c r="C617" t="s">
        <v>880</v>
      </c>
      <c r="D617" s="34">
        <v>0.91666666666666663</v>
      </c>
      <c r="E617" s="17" t="s">
        <v>1091</v>
      </c>
      <c r="F617" s="7" t="s">
        <v>4</v>
      </c>
      <c r="G617" s="10" t="s">
        <v>1759</v>
      </c>
      <c r="H617" s="7">
        <v>18</v>
      </c>
      <c r="I617" s="7">
        <v>55</v>
      </c>
      <c r="J617" s="7">
        <v>26</v>
      </c>
      <c r="K617" s="7" t="s">
        <v>16</v>
      </c>
      <c r="L617" s="7" t="s">
        <v>16</v>
      </c>
      <c r="M617" s="7">
        <v>8</v>
      </c>
      <c r="N617" s="6" t="s">
        <v>69</v>
      </c>
      <c r="O617" s="6" t="s">
        <v>33</v>
      </c>
      <c r="P617" s="11">
        <v>67</v>
      </c>
      <c r="Q617" s="12">
        <v>1.57</v>
      </c>
      <c r="R617" s="13"/>
      <c r="S617" s="21">
        <f t="shared" si="74"/>
        <v>82.587500000000006</v>
      </c>
      <c r="T617" s="7" t="str">
        <f t="shared" si="68"/>
        <v>Under 1.5</v>
      </c>
      <c r="U617" s="14"/>
      <c r="V617" s="14" t="str">
        <f t="shared" si="73"/>
        <v>Over 0.5</v>
      </c>
      <c r="W617" s="14" t="str">
        <f t="shared" si="69"/>
        <v>LOST</v>
      </c>
      <c r="X617" s="14"/>
      <c r="Y617" s="7" t="str">
        <f t="shared" si="70"/>
        <v>Prime</v>
      </c>
      <c r="Z617" s="7"/>
      <c r="AA617" s="35" t="str">
        <f t="shared" si="71"/>
        <v>U25g</v>
      </c>
      <c r="AB617" s="35" t="str">
        <f t="shared" si="72"/>
        <v>.</v>
      </c>
    </row>
    <row r="618" spans="2:28">
      <c r="D618" s="34"/>
      <c r="E618" s="17"/>
      <c r="F618" s="7"/>
      <c r="G618" s="10"/>
      <c r="H618" s="7"/>
      <c r="I618" s="7"/>
      <c r="J618" s="7"/>
      <c r="K618" s="7"/>
      <c r="L618" s="7"/>
      <c r="M618" s="7"/>
      <c r="N618" s="6"/>
      <c r="O618" s="6"/>
      <c r="P618" s="11"/>
      <c r="Q618" s="12"/>
      <c r="R618" s="13"/>
      <c r="S618" s="21">
        <f t="shared" si="74"/>
        <v>55</v>
      </c>
      <c r="T618" s="7" t="str">
        <f t="shared" si="68"/>
        <v>Over 0.5</v>
      </c>
      <c r="U618" s="14"/>
      <c r="V618" s="14" t="str">
        <f t="shared" si="73"/>
        <v>Over 0.5</v>
      </c>
      <c r="W618" s="14" t="str">
        <f t="shared" si="69"/>
        <v>WON</v>
      </c>
      <c r="X618" s="14"/>
      <c r="Y618" s="7" t="str">
        <f t="shared" si="70"/>
        <v>…</v>
      </c>
      <c r="Z618" s="7"/>
      <c r="AA618" s="35" t="str">
        <f t="shared" si="71"/>
        <v>…</v>
      </c>
      <c r="AB618" s="35" t="str">
        <f t="shared" si="72"/>
        <v>.</v>
      </c>
    </row>
    <row r="619" spans="2:28">
      <c r="B619" s="16" t="s">
        <v>1761</v>
      </c>
      <c r="D619" s="34"/>
      <c r="E619" s="17"/>
      <c r="F619" s="7"/>
      <c r="G619" s="10"/>
      <c r="H619" s="7"/>
      <c r="I619" s="7"/>
      <c r="J619" s="7"/>
      <c r="K619" s="7"/>
      <c r="L619" s="7"/>
      <c r="M619" s="7"/>
      <c r="N619" s="6"/>
      <c r="O619" s="6"/>
      <c r="P619" s="11"/>
      <c r="Q619" s="12"/>
      <c r="R619" s="13"/>
      <c r="S619" s="21">
        <f t="shared" si="74"/>
        <v>55</v>
      </c>
      <c r="T619" s="7" t="str">
        <f t="shared" si="68"/>
        <v>Over 0.5</v>
      </c>
      <c r="U619" s="14"/>
      <c r="V619" s="14" t="str">
        <f t="shared" si="73"/>
        <v>Over 0.5</v>
      </c>
      <c r="W619" s="14" t="str">
        <f t="shared" si="69"/>
        <v>WON</v>
      </c>
      <c r="X619" s="14"/>
      <c r="Y619" s="7" t="str">
        <f t="shared" si="70"/>
        <v>…</v>
      </c>
      <c r="Z619" s="7"/>
      <c r="AA619" s="35" t="str">
        <f t="shared" si="71"/>
        <v>…</v>
      </c>
      <c r="AB619" s="35" t="str">
        <f t="shared" si="72"/>
        <v>.</v>
      </c>
    </row>
    <row r="620" spans="2:28">
      <c r="B620" t="s">
        <v>11</v>
      </c>
      <c r="C620" t="s">
        <v>206</v>
      </c>
      <c r="D620" s="34">
        <v>0.39583333333333331</v>
      </c>
      <c r="E620" s="17" t="s">
        <v>1429</v>
      </c>
      <c r="F620" s="7" t="s">
        <v>4</v>
      </c>
      <c r="G620" s="10" t="s">
        <v>1516</v>
      </c>
      <c r="H620" s="7">
        <v>30</v>
      </c>
      <c r="I620" s="7">
        <v>46</v>
      </c>
      <c r="J620" s="7">
        <v>24</v>
      </c>
      <c r="K620" s="7" t="s">
        <v>16</v>
      </c>
      <c r="L620" s="7" t="s">
        <v>16</v>
      </c>
      <c r="M620" s="7">
        <v>6</v>
      </c>
      <c r="N620" s="6" t="s">
        <v>33</v>
      </c>
      <c r="O620" s="6" t="s">
        <v>405</v>
      </c>
      <c r="P620" s="11">
        <v>85</v>
      </c>
      <c r="Q620" s="12">
        <v>1.67</v>
      </c>
      <c r="R620" s="13"/>
      <c r="S620" s="21">
        <f t="shared" si="74"/>
        <v>71</v>
      </c>
      <c r="T620" s="7" t="str">
        <f t="shared" si="68"/>
        <v>Under 1.5</v>
      </c>
      <c r="U620" s="14"/>
      <c r="V620" s="14" t="str">
        <f t="shared" si="73"/>
        <v>Over 0.5</v>
      </c>
      <c r="W620" s="14" t="str">
        <f t="shared" si="69"/>
        <v>LOST</v>
      </c>
      <c r="X620" s="14"/>
      <c r="Y620" s="7" t="str">
        <f t="shared" si="70"/>
        <v>…</v>
      </c>
      <c r="Z620" s="7"/>
      <c r="AA620" s="35" t="str">
        <f t="shared" si="71"/>
        <v>…</v>
      </c>
      <c r="AB620" s="35" t="str">
        <f t="shared" si="72"/>
        <v>.</v>
      </c>
    </row>
    <row r="621" spans="2:28">
      <c r="B621" t="s">
        <v>11</v>
      </c>
      <c r="C621" t="s">
        <v>206</v>
      </c>
      <c r="D621" s="34">
        <v>0.52083333333333337</v>
      </c>
      <c r="E621" s="17" t="s">
        <v>1606</v>
      </c>
      <c r="F621" s="7" t="s">
        <v>4</v>
      </c>
      <c r="G621" s="10" t="s">
        <v>1633</v>
      </c>
      <c r="H621" s="7">
        <v>17</v>
      </c>
      <c r="I621" s="7">
        <v>58</v>
      </c>
      <c r="J621" s="7">
        <v>25</v>
      </c>
      <c r="K621" s="7" t="s">
        <v>16</v>
      </c>
      <c r="L621" s="7">
        <v>2</v>
      </c>
      <c r="M621" s="7">
        <v>8</v>
      </c>
      <c r="N621" s="6" t="s">
        <v>47</v>
      </c>
      <c r="O621" s="6" t="s">
        <v>75</v>
      </c>
      <c r="P621" s="11">
        <v>55</v>
      </c>
      <c r="Q621" s="12">
        <v>1.62</v>
      </c>
      <c r="R621" s="13"/>
      <c r="S621" s="21">
        <f t="shared" si="74"/>
        <v>76.125</v>
      </c>
      <c r="T621" s="7" t="str">
        <f t="shared" si="68"/>
        <v>Under 1.5</v>
      </c>
      <c r="U621" s="14"/>
      <c r="V621" s="14" t="str">
        <f t="shared" si="73"/>
        <v>Under 1.5</v>
      </c>
      <c r="W621" s="14" t="str">
        <f t="shared" si="69"/>
        <v>WON</v>
      </c>
      <c r="X621" s="14"/>
      <c r="Y621" s="7" t="str">
        <f t="shared" si="70"/>
        <v>Prime</v>
      </c>
      <c r="Z621" s="7"/>
      <c r="AA621" s="35" t="str">
        <f t="shared" si="71"/>
        <v>U25g</v>
      </c>
      <c r="AB621" s="35" t="str">
        <f t="shared" si="72"/>
        <v>WON</v>
      </c>
    </row>
    <row r="622" spans="2:28">
      <c r="C622" t="s">
        <v>1479</v>
      </c>
      <c r="D622" s="34">
        <v>0.55208333333333337</v>
      </c>
      <c r="E622" s="17" t="s">
        <v>1481</v>
      </c>
      <c r="F622" s="7" t="s">
        <v>4</v>
      </c>
      <c r="G622" s="10" t="s">
        <v>1552</v>
      </c>
      <c r="H622" s="7">
        <v>43</v>
      </c>
      <c r="I622" s="7">
        <v>34</v>
      </c>
      <c r="J622" s="7">
        <v>23</v>
      </c>
      <c r="K622" s="7">
        <v>1</v>
      </c>
      <c r="L622" s="7">
        <v>1</v>
      </c>
      <c r="M622" s="7">
        <v>20</v>
      </c>
      <c r="N622" s="6" t="s">
        <v>69</v>
      </c>
      <c r="O622" s="6" t="s">
        <v>278</v>
      </c>
      <c r="P622" s="11">
        <v>48</v>
      </c>
      <c r="Q622" s="12">
        <v>1.54</v>
      </c>
      <c r="R622" s="13"/>
      <c r="S622" s="21">
        <f t="shared" si="74"/>
        <v>26.5625</v>
      </c>
      <c r="T622" s="7" t="str">
        <f t="shared" si="68"/>
        <v>Over 0.5</v>
      </c>
      <c r="U622" s="14"/>
      <c r="V622" s="14" t="str">
        <f t="shared" si="73"/>
        <v>Over 0.5</v>
      </c>
      <c r="W622" s="14" t="str">
        <f t="shared" si="69"/>
        <v>WON</v>
      </c>
      <c r="X622" s="14"/>
      <c r="Y622" s="7" t="str">
        <f t="shared" si="70"/>
        <v>…</v>
      </c>
      <c r="Z622" s="7"/>
      <c r="AA622" s="35" t="str">
        <f t="shared" si="71"/>
        <v>…</v>
      </c>
      <c r="AB622" s="35" t="str">
        <f t="shared" si="72"/>
        <v>.</v>
      </c>
    </row>
    <row r="623" spans="2:28">
      <c r="C623" t="s">
        <v>1341</v>
      </c>
      <c r="D623" s="34">
        <v>0.58333333333333337</v>
      </c>
      <c r="E623" s="17" t="s">
        <v>1698</v>
      </c>
      <c r="F623" s="7" t="s">
        <v>4</v>
      </c>
      <c r="G623" s="10" t="s">
        <v>1446</v>
      </c>
      <c r="H623" s="7">
        <v>50</v>
      </c>
      <c r="I623" s="7">
        <v>44</v>
      </c>
      <c r="J623" s="7">
        <v>6</v>
      </c>
      <c r="K623" s="7">
        <v>1</v>
      </c>
      <c r="L623" s="7">
        <v>1</v>
      </c>
      <c r="M623" s="7">
        <v>44</v>
      </c>
      <c r="N623" s="6" t="s">
        <v>278</v>
      </c>
      <c r="O623" s="6" t="s">
        <v>1396</v>
      </c>
      <c r="P623" s="11">
        <v>43</v>
      </c>
      <c r="Q623" s="12">
        <v>1.54</v>
      </c>
      <c r="R623" s="13"/>
      <c r="S623" s="21">
        <f t="shared" si="74"/>
        <v>24.375</v>
      </c>
      <c r="T623" s="7" t="str">
        <f t="shared" si="68"/>
        <v>Over 0.5</v>
      </c>
      <c r="U623" s="14"/>
      <c r="V623" s="14" t="str">
        <f t="shared" si="73"/>
        <v>Over 0.5</v>
      </c>
      <c r="W623" s="14" t="str">
        <f t="shared" si="69"/>
        <v>WON</v>
      </c>
      <c r="X623" s="14"/>
      <c r="Y623" s="7" t="str">
        <f t="shared" si="70"/>
        <v>…</v>
      </c>
      <c r="Z623" s="7"/>
      <c r="AA623" s="35" t="str">
        <f t="shared" si="71"/>
        <v>…</v>
      </c>
      <c r="AB623" s="35" t="str">
        <f t="shared" si="72"/>
        <v>.</v>
      </c>
    </row>
    <row r="624" spans="2:28">
      <c r="C624" t="s">
        <v>1341</v>
      </c>
      <c r="D624" s="34">
        <v>0.58333333333333337</v>
      </c>
      <c r="E624" s="17" t="s">
        <v>1642</v>
      </c>
      <c r="F624" s="7" t="s">
        <v>4</v>
      </c>
      <c r="G624" s="10" t="s">
        <v>1489</v>
      </c>
      <c r="H624" s="7">
        <v>50</v>
      </c>
      <c r="I624" s="7">
        <v>40</v>
      </c>
      <c r="J624" s="7">
        <v>10</v>
      </c>
      <c r="K624" s="7">
        <v>1</v>
      </c>
      <c r="L624" s="7">
        <v>1</v>
      </c>
      <c r="M624" s="7">
        <v>40</v>
      </c>
      <c r="N624" s="6" t="s">
        <v>24</v>
      </c>
      <c r="O624" s="6" t="s">
        <v>24</v>
      </c>
      <c r="P624" s="11">
        <v>70</v>
      </c>
      <c r="Q624" s="12">
        <v>1.48</v>
      </c>
      <c r="R624" s="13"/>
      <c r="S624" s="21">
        <f t="shared" si="74"/>
        <v>38.375</v>
      </c>
      <c r="T624" s="7" t="str">
        <f t="shared" si="68"/>
        <v>Over 0.5</v>
      </c>
      <c r="U624" s="14"/>
      <c r="V624" s="14" t="str">
        <f t="shared" si="73"/>
        <v>Under 1.5</v>
      </c>
      <c r="W624" s="14" t="str">
        <f t="shared" si="69"/>
        <v>LOST</v>
      </c>
      <c r="X624" s="14"/>
      <c r="Y624" s="7" t="str">
        <f t="shared" si="70"/>
        <v>…</v>
      </c>
      <c r="Z624" s="7"/>
      <c r="AA624" s="35" t="str">
        <f t="shared" si="71"/>
        <v>…</v>
      </c>
      <c r="AB624" s="35" t="str">
        <f t="shared" si="72"/>
        <v>.</v>
      </c>
    </row>
    <row r="625" spans="2:28">
      <c r="C625" t="s">
        <v>1341</v>
      </c>
      <c r="D625" s="34">
        <v>0.58333333333333337</v>
      </c>
      <c r="E625" s="17" t="s">
        <v>1434</v>
      </c>
      <c r="F625" s="7" t="s">
        <v>4</v>
      </c>
      <c r="G625" s="10" t="s">
        <v>1342</v>
      </c>
      <c r="H625" s="7">
        <v>22</v>
      </c>
      <c r="I625" s="7">
        <v>21</v>
      </c>
      <c r="J625" s="7">
        <v>57</v>
      </c>
      <c r="K625" s="7">
        <v>2</v>
      </c>
      <c r="L625" s="7">
        <v>1</v>
      </c>
      <c r="M625" s="7">
        <v>35</v>
      </c>
      <c r="N625" s="6" t="s">
        <v>47</v>
      </c>
      <c r="O625" s="6" t="s">
        <v>33</v>
      </c>
      <c r="P625" s="11">
        <v>38</v>
      </c>
      <c r="Q625" s="12">
        <v>1.5</v>
      </c>
      <c r="R625" s="13"/>
      <c r="S625" s="21">
        <f t="shared" si="74"/>
        <v>15.3125</v>
      </c>
      <c r="T625" s="7" t="str">
        <f t="shared" si="68"/>
        <v>Over 0.5</v>
      </c>
      <c r="U625" s="14"/>
      <c r="V625" s="14" t="str">
        <f t="shared" si="73"/>
        <v>Under 1.5</v>
      </c>
      <c r="W625" s="14" t="str">
        <f t="shared" si="69"/>
        <v>WON</v>
      </c>
      <c r="X625" s="14"/>
      <c r="Y625" s="7" t="str">
        <f t="shared" si="70"/>
        <v>…</v>
      </c>
      <c r="Z625" s="7"/>
      <c r="AA625" s="35" t="str">
        <f t="shared" si="71"/>
        <v>…</v>
      </c>
      <c r="AB625" s="35" t="str">
        <f t="shared" si="72"/>
        <v>.</v>
      </c>
    </row>
    <row r="626" spans="2:28">
      <c r="D626" s="34"/>
      <c r="E626" s="17"/>
      <c r="F626" s="7"/>
      <c r="G626" s="10"/>
      <c r="H626" s="7"/>
      <c r="I626" s="7"/>
      <c r="J626" s="7"/>
      <c r="K626" s="7"/>
      <c r="L626" s="7"/>
      <c r="M626" s="7"/>
      <c r="N626" s="6"/>
      <c r="O626" s="6"/>
      <c r="P626" s="11"/>
      <c r="Q626" s="12"/>
      <c r="R626" s="13"/>
      <c r="S626" s="21">
        <f t="shared" si="74"/>
        <v>55</v>
      </c>
      <c r="T626" s="7" t="str">
        <f t="shared" si="68"/>
        <v>Over 0.5</v>
      </c>
      <c r="U626" s="14"/>
      <c r="V626" s="14" t="str">
        <f t="shared" si="73"/>
        <v>Over 0.5</v>
      </c>
      <c r="W626" s="14" t="str">
        <f t="shared" si="69"/>
        <v>WON</v>
      </c>
      <c r="X626" s="14"/>
      <c r="Y626" s="7" t="str">
        <f t="shared" si="70"/>
        <v>…</v>
      </c>
      <c r="Z626" s="7"/>
      <c r="AA626" s="35" t="str">
        <f t="shared" si="71"/>
        <v>…</v>
      </c>
      <c r="AB626" s="35" t="str">
        <f t="shared" si="72"/>
        <v>.</v>
      </c>
    </row>
    <row r="627" spans="2:28">
      <c r="B627" s="16" t="s">
        <v>1762</v>
      </c>
      <c r="D627" s="34"/>
      <c r="E627" s="17"/>
      <c r="F627" s="7"/>
      <c r="G627" s="10"/>
      <c r="H627" s="7"/>
      <c r="I627" s="7"/>
      <c r="J627" s="7"/>
      <c r="K627" s="7"/>
      <c r="L627" s="7"/>
      <c r="M627" s="7"/>
      <c r="N627" s="6"/>
      <c r="O627" s="6"/>
      <c r="P627" s="11"/>
      <c r="Q627" s="12"/>
      <c r="R627" s="13"/>
      <c r="S627" s="21">
        <f t="shared" si="74"/>
        <v>55</v>
      </c>
      <c r="T627" s="7" t="str">
        <f t="shared" si="68"/>
        <v>Over 0.5</v>
      </c>
      <c r="U627" s="14"/>
      <c r="V627" s="14" t="str">
        <f t="shared" si="73"/>
        <v>Over 0.5</v>
      </c>
      <c r="W627" s="14" t="str">
        <f t="shared" si="69"/>
        <v>WON</v>
      </c>
      <c r="X627" s="14"/>
      <c r="Y627" s="7" t="str">
        <f t="shared" si="70"/>
        <v>…</v>
      </c>
      <c r="Z627" s="7"/>
      <c r="AA627" s="35" t="str">
        <f t="shared" si="71"/>
        <v>…</v>
      </c>
      <c r="AB627" s="35" t="str">
        <f t="shared" si="72"/>
        <v>.</v>
      </c>
    </row>
    <row r="628" spans="2:28">
      <c r="B628" t="s">
        <v>11</v>
      </c>
      <c r="C628" t="s">
        <v>206</v>
      </c>
      <c r="D628" s="34">
        <v>0.54166666666666663</v>
      </c>
      <c r="E628" s="17" t="s">
        <v>900</v>
      </c>
      <c r="F628" s="7" t="s">
        <v>4</v>
      </c>
      <c r="G628" s="10" t="s">
        <v>1192</v>
      </c>
      <c r="H628" s="7">
        <v>46</v>
      </c>
      <c r="I628" s="7">
        <v>26</v>
      </c>
      <c r="J628" s="7">
        <v>29</v>
      </c>
      <c r="K628" s="7">
        <v>1</v>
      </c>
      <c r="L628" s="7">
        <v>2</v>
      </c>
      <c r="M628" s="7">
        <v>17</v>
      </c>
      <c r="N628" s="6" t="s">
        <v>120</v>
      </c>
      <c r="O628" s="6" t="s">
        <v>299</v>
      </c>
      <c r="P628" s="11">
        <v>60</v>
      </c>
      <c r="Q628" s="12">
        <v>1.71</v>
      </c>
      <c r="R628" s="13"/>
      <c r="S628" s="21">
        <f t="shared" si="74"/>
        <v>28.5625</v>
      </c>
      <c r="T628" s="7" t="str">
        <f t="shared" si="68"/>
        <v>Over 0.5</v>
      </c>
      <c r="U628" s="14"/>
      <c r="V628" s="14" t="str">
        <f t="shared" si="73"/>
        <v>Under 1.5</v>
      </c>
      <c r="W628" s="14" t="str">
        <f t="shared" si="69"/>
        <v>WON</v>
      </c>
      <c r="X628" s="14"/>
      <c r="Y628" s="7" t="str">
        <f t="shared" si="70"/>
        <v>…</v>
      </c>
      <c r="Z628" s="7"/>
      <c r="AA628" s="35" t="str">
        <f t="shared" si="71"/>
        <v>…</v>
      </c>
      <c r="AB628" s="35" t="str">
        <f t="shared" si="72"/>
        <v>.</v>
      </c>
    </row>
    <row r="629" spans="2:28">
      <c r="C629" t="s">
        <v>1332</v>
      </c>
      <c r="D629" s="34">
        <v>0.84375</v>
      </c>
      <c r="E629" s="17" t="s">
        <v>1348</v>
      </c>
      <c r="F629" s="7" t="s">
        <v>4</v>
      </c>
      <c r="G629" s="10" t="s">
        <v>1683</v>
      </c>
      <c r="H629" s="7">
        <v>47</v>
      </c>
      <c r="I629" s="7">
        <v>42</v>
      </c>
      <c r="J629" s="7">
        <v>11</v>
      </c>
      <c r="K629" s="7">
        <v>1</v>
      </c>
      <c r="L629" s="7">
        <v>1</v>
      </c>
      <c r="M629" s="7">
        <v>36</v>
      </c>
      <c r="N629" s="6" t="s">
        <v>47</v>
      </c>
      <c r="O629" s="6" t="s">
        <v>17</v>
      </c>
      <c r="P629" s="11">
        <v>52</v>
      </c>
      <c r="Q629" s="12">
        <v>1.47</v>
      </c>
      <c r="R629" s="13"/>
      <c r="S629" s="21">
        <f t="shared" si="74"/>
        <v>35.712499999999999</v>
      </c>
      <c r="T629" s="7" t="str">
        <f t="shared" si="68"/>
        <v>Over 0.5</v>
      </c>
      <c r="U629" s="14"/>
      <c r="V629" s="14" t="str">
        <f t="shared" si="73"/>
        <v>Under 1.5</v>
      </c>
      <c r="W629" s="14" t="str">
        <f t="shared" si="69"/>
        <v>WON</v>
      </c>
      <c r="X629" s="14"/>
      <c r="Y629" s="7" t="str">
        <f t="shared" si="70"/>
        <v>…</v>
      </c>
      <c r="Z629" s="7"/>
      <c r="AA629" s="35" t="str">
        <f t="shared" si="71"/>
        <v>…</v>
      </c>
      <c r="AB629" s="35" t="str">
        <f t="shared" si="72"/>
        <v>.</v>
      </c>
    </row>
    <row r="630" spans="2:28">
      <c r="B630" t="s">
        <v>11</v>
      </c>
      <c r="C630" t="s">
        <v>880</v>
      </c>
      <c r="D630" s="34">
        <v>0.91666666666666663</v>
      </c>
      <c r="E630" s="17" t="s">
        <v>883</v>
      </c>
      <c r="F630" s="7" t="s">
        <v>4</v>
      </c>
      <c r="G630" s="10" t="s">
        <v>882</v>
      </c>
      <c r="H630" s="7">
        <v>9</v>
      </c>
      <c r="I630" s="7">
        <v>65</v>
      </c>
      <c r="J630" s="7">
        <v>27</v>
      </c>
      <c r="K630" s="7" t="s">
        <v>16</v>
      </c>
      <c r="L630" s="7">
        <v>2</v>
      </c>
      <c r="M630" s="7">
        <v>18</v>
      </c>
      <c r="N630" s="6" t="s">
        <v>61</v>
      </c>
      <c r="O630" s="6" t="s">
        <v>96</v>
      </c>
      <c r="P630" s="11">
        <v>60</v>
      </c>
      <c r="Q630" s="12">
        <v>1.53</v>
      </c>
      <c r="R630" s="13"/>
      <c r="S630" s="21">
        <f t="shared" si="74"/>
        <v>72.3125</v>
      </c>
      <c r="T630" s="7" t="str">
        <f t="shared" si="68"/>
        <v>Under 1.5</v>
      </c>
      <c r="U630" s="14"/>
      <c r="V630" s="14" t="str">
        <f t="shared" si="73"/>
        <v>Over 0.5</v>
      </c>
      <c r="W630" s="14" t="str">
        <f t="shared" si="69"/>
        <v>LOST</v>
      </c>
      <c r="X630" s="14"/>
      <c r="Y630" s="7" t="str">
        <f t="shared" si="70"/>
        <v>…</v>
      </c>
      <c r="Z630" s="7"/>
      <c r="AA630" s="35" t="str">
        <f t="shared" si="71"/>
        <v>U25g</v>
      </c>
      <c r="AB630" s="35" t="str">
        <f t="shared" si="72"/>
        <v>.</v>
      </c>
    </row>
    <row r="631" spans="2:28">
      <c r="D631" s="34"/>
      <c r="E631" s="17"/>
      <c r="F631" s="7"/>
      <c r="G631" s="10"/>
      <c r="H631" s="7"/>
      <c r="I631" s="7"/>
      <c r="J631" s="7"/>
      <c r="K631" s="7"/>
      <c r="L631" s="7"/>
      <c r="M631" s="7"/>
      <c r="N631" s="6"/>
      <c r="O631" s="6"/>
      <c r="P631" s="11"/>
      <c r="Q631" s="12"/>
      <c r="R631" s="13"/>
      <c r="S631" s="21">
        <f t="shared" si="74"/>
        <v>55</v>
      </c>
      <c r="T631" s="7" t="str">
        <f t="shared" si="68"/>
        <v>Over 0.5</v>
      </c>
      <c r="U631" s="14"/>
      <c r="V631" s="14" t="str">
        <f t="shared" si="73"/>
        <v>Over 0.5</v>
      </c>
      <c r="W631" s="14" t="str">
        <f t="shared" si="69"/>
        <v>WON</v>
      </c>
      <c r="X631" s="14"/>
      <c r="Y631" s="7" t="str">
        <f t="shared" si="70"/>
        <v>…</v>
      </c>
      <c r="Z631" s="7"/>
      <c r="AA631" s="35" t="str">
        <f t="shared" si="71"/>
        <v>…</v>
      </c>
      <c r="AB631" s="35" t="str">
        <f t="shared" si="72"/>
        <v>.</v>
      </c>
    </row>
    <row r="632" spans="2:28">
      <c r="B632" s="16" t="s">
        <v>1763</v>
      </c>
      <c r="D632" s="34"/>
      <c r="E632" s="17"/>
      <c r="F632" s="7"/>
      <c r="G632" s="10"/>
      <c r="H632" s="7"/>
      <c r="I632" s="7"/>
      <c r="J632" s="7"/>
      <c r="K632" s="7"/>
      <c r="L632" s="7"/>
      <c r="M632" s="7"/>
      <c r="N632" s="6"/>
      <c r="O632" s="6"/>
      <c r="P632" s="11"/>
      <c r="Q632" s="12"/>
      <c r="R632" s="13"/>
      <c r="S632" s="21">
        <f t="shared" si="74"/>
        <v>55</v>
      </c>
      <c r="T632" s="7" t="str">
        <f t="shared" si="68"/>
        <v>Over 0.5</v>
      </c>
      <c r="U632" s="14"/>
      <c r="V632" s="14" t="str">
        <f t="shared" si="73"/>
        <v>Over 0.5</v>
      </c>
      <c r="W632" s="14" t="str">
        <f t="shared" si="69"/>
        <v>WON</v>
      </c>
      <c r="X632" s="14"/>
      <c r="Y632" s="7" t="str">
        <f t="shared" si="70"/>
        <v>…</v>
      </c>
      <c r="Z632" s="7"/>
      <c r="AA632" s="35" t="str">
        <f t="shared" si="71"/>
        <v>…</v>
      </c>
      <c r="AB632" s="35" t="str">
        <f t="shared" si="72"/>
        <v>.</v>
      </c>
    </row>
    <row r="633" spans="2:28">
      <c r="C633" t="s">
        <v>1495</v>
      </c>
      <c r="D633" s="34">
        <v>0.75</v>
      </c>
      <c r="E633" s="17" t="s">
        <v>1570</v>
      </c>
      <c r="F633" s="7" t="s">
        <v>4</v>
      </c>
      <c r="G633" s="10" t="s">
        <v>1568</v>
      </c>
      <c r="H633" s="7">
        <v>25</v>
      </c>
      <c r="I633" s="7">
        <v>46</v>
      </c>
      <c r="J633" s="7">
        <v>29</v>
      </c>
      <c r="K633" s="7" t="s">
        <v>16</v>
      </c>
      <c r="L633" s="7" t="s">
        <v>16</v>
      </c>
      <c r="M633" s="7">
        <v>4</v>
      </c>
      <c r="N633" s="6" t="s">
        <v>120</v>
      </c>
      <c r="O633" s="6" t="s">
        <v>69</v>
      </c>
      <c r="P633" s="11">
        <v>47</v>
      </c>
      <c r="Q633" s="12">
        <v>1.66</v>
      </c>
      <c r="R633" s="13"/>
      <c r="S633" s="21">
        <f t="shared" si="74"/>
        <v>56</v>
      </c>
      <c r="T633" s="7" t="str">
        <f t="shared" si="68"/>
        <v>Under 1.5</v>
      </c>
      <c r="U633" s="14"/>
      <c r="V633" s="14" t="str">
        <f t="shared" si="73"/>
        <v>Under 1.5</v>
      </c>
      <c r="W633" s="14" t="str">
        <f t="shared" si="69"/>
        <v>WON</v>
      </c>
      <c r="X633" s="14"/>
      <c r="Y633" s="7" t="str">
        <f t="shared" si="70"/>
        <v>…</v>
      </c>
      <c r="Z633" s="7"/>
      <c r="AA633" s="35" t="str">
        <f t="shared" si="71"/>
        <v>…</v>
      </c>
      <c r="AB633" s="35" t="str">
        <f t="shared" si="72"/>
        <v>.</v>
      </c>
    </row>
    <row r="634" spans="2:28">
      <c r="C634" t="s">
        <v>1495</v>
      </c>
      <c r="D634" s="34">
        <v>0.75</v>
      </c>
      <c r="E634" s="17" t="s">
        <v>1639</v>
      </c>
      <c r="F634" s="7" t="s">
        <v>4</v>
      </c>
      <c r="G634" s="10" t="s">
        <v>1644</v>
      </c>
      <c r="H634" s="7">
        <v>56</v>
      </c>
      <c r="I634" s="7">
        <v>22</v>
      </c>
      <c r="J634" s="7">
        <v>22</v>
      </c>
      <c r="K634" s="7">
        <v>1</v>
      </c>
      <c r="L634" s="7">
        <v>1</v>
      </c>
      <c r="M634" s="7">
        <v>34</v>
      </c>
      <c r="N634" s="6" t="s">
        <v>47</v>
      </c>
      <c r="O634" s="6" t="s">
        <v>33</v>
      </c>
      <c r="P634" s="11">
        <v>45</v>
      </c>
      <c r="Q634" s="12">
        <v>1.66</v>
      </c>
      <c r="R634" s="13"/>
      <c r="S634" s="21">
        <f t="shared" si="74"/>
        <v>22.5</v>
      </c>
      <c r="T634" s="7" t="str">
        <f t="shared" si="68"/>
        <v>Over 0.5</v>
      </c>
      <c r="U634" s="14"/>
      <c r="V634" s="14" t="str">
        <f t="shared" si="73"/>
        <v>Under 1.5</v>
      </c>
      <c r="W634" s="14" t="str">
        <f t="shared" si="69"/>
        <v>WON</v>
      </c>
      <c r="X634" s="14"/>
      <c r="Y634" s="7" t="str">
        <f t="shared" si="70"/>
        <v>…</v>
      </c>
      <c r="Z634" s="7"/>
      <c r="AA634" s="35" t="str">
        <f t="shared" si="71"/>
        <v>…</v>
      </c>
      <c r="AB634" s="35" t="str">
        <f t="shared" si="72"/>
        <v>.</v>
      </c>
    </row>
    <row r="635" spans="2:28">
      <c r="C635" t="s">
        <v>1306</v>
      </c>
      <c r="D635" s="34">
        <v>0.8125</v>
      </c>
      <c r="E635" s="17" t="s">
        <v>1440</v>
      </c>
      <c r="F635" s="7" t="s">
        <v>4</v>
      </c>
      <c r="G635" s="10" t="s">
        <v>1308</v>
      </c>
      <c r="H635" s="7">
        <v>44</v>
      </c>
      <c r="I635" s="7">
        <v>25</v>
      </c>
      <c r="J635" s="7">
        <v>31</v>
      </c>
      <c r="K635" s="7">
        <v>1</v>
      </c>
      <c r="L635" s="7">
        <v>1</v>
      </c>
      <c r="M635" s="7">
        <v>13</v>
      </c>
      <c r="N635" s="6" t="s">
        <v>47</v>
      </c>
      <c r="O635" s="6" t="s">
        <v>47</v>
      </c>
      <c r="P635" s="11">
        <v>46</v>
      </c>
      <c r="Q635" s="12">
        <v>1.61</v>
      </c>
      <c r="R635" s="13"/>
      <c r="S635" s="21">
        <f t="shared" si="74"/>
        <v>18.5625</v>
      </c>
      <c r="T635" s="7" t="str">
        <f t="shared" si="68"/>
        <v>Over 0.5</v>
      </c>
      <c r="U635" s="14"/>
      <c r="V635" s="14" t="str">
        <f t="shared" si="73"/>
        <v>Under 1.5</v>
      </c>
      <c r="W635" s="14" t="str">
        <f t="shared" si="69"/>
        <v>WON</v>
      </c>
      <c r="X635" s="14"/>
      <c r="Y635" s="7" t="str">
        <f t="shared" si="70"/>
        <v>…</v>
      </c>
      <c r="Z635" s="7"/>
      <c r="AA635" s="35" t="str">
        <f t="shared" si="71"/>
        <v>…</v>
      </c>
      <c r="AB635" s="35" t="str">
        <f t="shared" si="72"/>
        <v>.</v>
      </c>
    </row>
    <row r="636" spans="2:28">
      <c r="C636" t="s">
        <v>443</v>
      </c>
      <c r="D636" s="34">
        <v>0.82291666666666663</v>
      </c>
      <c r="E636" s="17" t="s">
        <v>1634</v>
      </c>
      <c r="F636" s="7" t="s">
        <v>4</v>
      </c>
      <c r="G636" s="10" t="s">
        <v>1541</v>
      </c>
      <c r="H636" s="7">
        <v>25</v>
      </c>
      <c r="I636" s="7">
        <v>31</v>
      </c>
      <c r="J636" s="7">
        <v>44</v>
      </c>
      <c r="K636" s="7">
        <v>2</v>
      </c>
      <c r="L636" s="7">
        <v>2</v>
      </c>
      <c r="M636" s="7">
        <v>19</v>
      </c>
      <c r="N636" s="6" t="s">
        <v>69</v>
      </c>
      <c r="O636" s="6" t="s">
        <v>299</v>
      </c>
      <c r="P636" s="11">
        <v>42</v>
      </c>
      <c r="Q636" s="12">
        <v>1.53</v>
      </c>
      <c r="R636" s="13"/>
      <c r="S636" s="21">
        <f t="shared" si="74"/>
        <v>26.25</v>
      </c>
      <c r="T636" s="7" t="str">
        <f t="shared" si="68"/>
        <v>Over 0.5</v>
      </c>
      <c r="U636" s="14"/>
      <c r="V636" s="14" t="str">
        <f t="shared" si="73"/>
        <v>Over 0.5</v>
      </c>
      <c r="W636" s="14" t="str">
        <f t="shared" si="69"/>
        <v>WON</v>
      </c>
      <c r="X636" s="14"/>
      <c r="Y636" s="7" t="str">
        <f t="shared" si="70"/>
        <v>…</v>
      </c>
      <c r="Z636" s="7"/>
      <c r="AA636" s="35" t="str">
        <f t="shared" si="71"/>
        <v>…</v>
      </c>
      <c r="AB636" s="35" t="str">
        <f t="shared" si="72"/>
        <v>.</v>
      </c>
    </row>
    <row r="637" spans="2:28">
      <c r="C637" t="s">
        <v>1332</v>
      </c>
      <c r="D637" s="34">
        <v>0.84375</v>
      </c>
      <c r="E637" s="17" t="s">
        <v>1333</v>
      </c>
      <c r="F637" s="7" t="s">
        <v>4</v>
      </c>
      <c r="G637" s="10" t="s">
        <v>1651</v>
      </c>
      <c r="H637" s="7">
        <v>25</v>
      </c>
      <c r="I637" s="7">
        <v>47</v>
      </c>
      <c r="J637" s="7">
        <v>28</v>
      </c>
      <c r="K637" s="7" t="s">
        <v>16</v>
      </c>
      <c r="L637" s="7">
        <v>2</v>
      </c>
      <c r="M637" s="7">
        <v>3</v>
      </c>
      <c r="N637" s="6" t="s">
        <v>33</v>
      </c>
      <c r="O637" s="6" t="s">
        <v>300</v>
      </c>
      <c r="P637" s="11">
        <v>48</v>
      </c>
      <c r="Q637" s="12">
        <v>1.63</v>
      </c>
      <c r="R637" s="13"/>
      <c r="S637" s="21">
        <f t="shared" si="74"/>
        <v>52</v>
      </c>
      <c r="T637" s="7" t="str">
        <f t="shared" si="68"/>
        <v>Over 0.5</v>
      </c>
      <c r="U637" s="14"/>
      <c r="V637" s="14" t="str">
        <f t="shared" si="73"/>
        <v>Over 0.5</v>
      </c>
      <c r="W637" s="14" t="str">
        <f t="shared" si="69"/>
        <v>WON</v>
      </c>
      <c r="X637" s="14"/>
      <c r="Y637" s="7" t="str">
        <f t="shared" si="70"/>
        <v>…</v>
      </c>
      <c r="Z637" s="7"/>
      <c r="AA637" s="35" t="str">
        <f t="shared" si="71"/>
        <v>…</v>
      </c>
      <c r="AB637" s="35" t="str">
        <f t="shared" si="72"/>
        <v>.</v>
      </c>
    </row>
    <row r="638" spans="2:28">
      <c r="D638" s="34"/>
      <c r="E638" s="17"/>
      <c r="F638" s="7"/>
      <c r="G638" s="10"/>
      <c r="H638" s="7"/>
      <c r="I638" s="7"/>
      <c r="J638" s="7"/>
      <c r="K638" s="7"/>
      <c r="L638" s="7"/>
      <c r="M638" s="7"/>
      <c r="N638" s="6"/>
      <c r="O638" s="6"/>
      <c r="P638" s="11"/>
      <c r="Q638" s="12"/>
      <c r="R638" s="13"/>
      <c r="S638" s="21">
        <f t="shared" si="74"/>
        <v>55</v>
      </c>
      <c r="T638" s="7" t="str">
        <f t="shared" si="68"/>
        <v>Over 0.5</v>
      </c>
      <c r="U638" s="14"/>
      <c r="V638" s="14" t="str">
        <f t="shared" si="73"/>
        <v>Over 0.5</v>
      </c>
      <c r="W638" s="14" t="str">
        <f t="shared" si="69"/>
        <v>WON</v>
      </c>
      <c r="X638" s="14"/>
      <c r="Y638" s="7" t="str">
        <f t="shared" si="70"/>
        <v>…</v>
      </c>
      <c r="Z638" s="7"/>
      <c r="AA638" s="35" t="str">
        <f t="shared" si="71"/>
        <v>…</v>
      </c>
      <c r="AB638" s="35" t="str">
        <f t="shared" si="72"/>
        <v>.</v>
      </c>
    </row>
    <row r="639" spans="2:28">
      <c r="B639" s="16" t="s">
        <v>1766</v>
      </c>
      <c r="D639" s="34"/>
      <c r="E639" s="17"/>
      <c r="F639" s="7"/>
      <c r="G639" s="10"/>
      <c r="H639" s="7"/>
      <c r="I639" s="7"/>
      <c r="J639" s="7"/>
      <c r="K639" s="7"/>
      <c r="L639" s="7"/>
      <c r="M639" s="7"/>
      <c r="N639" s="6"/>
      <c r="O639" s="6"/>
      <c r="P639" s="11"/>
      <c r="Q639" s="12"/>
      <c r="R639" s="13"/>
      <c r="S639" s="21">
        <f t="shared" si="74"/>
        <v>55</v>
      </c>
      <c r="T639" s="7" t="str">
        <f t="shared" si="68"/>
        <v>Over 0.5</v>
      </c>
      <c r="U639" s="14"/>
      <c r="V639" s="14" t="str">
        <f t="shared" si="73"/>
        <v>Over 0.5</v>
      </c>
      <c r="W639" s="14" t="str">
        <f t="shared" si="69"/>
        <v>WON</v>
      </c>
      <c r="X639" s="14"/>
      <c r="Y639" s="7" t="str">
        <f t="shared" si="70"/>
        <v>…</v>
      </c>
      <c r="Z639" s="7"/>
      <c r="AA639" s="35" t="str">
        <f t="shared" si="71"/>
        <v>…</v>
      </c>
      <c r="AB639" s="35" t="str">
        <f t="shared" si="72"/>
        <v>.</v>
      </c>
    </row>
    <row r="640" spans="2:28">
      <c r="C640" t="s">
        <v>1479</v>
      </c>
      <c r="D640" s="34">
        <v>0.4375</v>
      </c>
      <c r="E640" s="17" t="s">
        <v>1550</v>
      </c>
      <c r="F640" s="7" t="s">
        <v>4</v>
      </c>
      <c r="G640" s="10" t="s">
        <v>1551</v>
      </c>
      <c r="H640" s="7">
        <v>27</v>
      </c>
      <c r="I640" s="7">
        <v>26</v>
      </c>
      <c r="J640" s="7">
        <v>47</v>
      </c>
      <c r="K640" s="7">
        <v>2</v>
      </c>
      <c r="L640" s="7">
        <v>2</v>
      </c>
      <c r="M640" s="7">
        <v>20</v>
      </c>
      <c r="N640" s="6" t="s">
        <v>120</v>
      </c>
      <c r="O640" s="6" t="s">
        <v>120</v>
      </c>
      <c r="P640" s="11">
        <v>42</v>
      </c>
      <c r="Q640" s="12">
        <v>1.7</v>
      </c>
      <c r="R640" s="13"/>
      <c r="S640" s="21">
        <f t="shared" si="74"/>
        <v>16.875</v>
      </c>
      <c r="T640" s="7" t="str">
        <f t="shared" si="68"/>
        <v>Over 0.5</v>
      </c>
      <c r="U640" s="14"/>
      <c r="V640" s="14" t="str">
        <f t="shared" si="73"/>
        <v>Under 1.5</v>
      </c>
      <c r="W640" s="14" t="str">
        <f t="shared" si="69"/>
        <v>WON</v>
      </c>
      <c r="X640" s="14"/>
      <c r="Y640" s="7" t="str">
        <f t="shared" si="70"/>
        <v>…</v>
      </c>
      <c r="Z640" s="7"/>
      <c r="AA640" s="35" t="str">
        <f t="shared" si="71"/>
        <v>…</v>
      </c>
      <c r="AB640" s="35" t="str">
        <f t="shared" si="72"/>
        <v>.</v>
      </c>
    </row>
    <row r="641" spans="2:28">
      <c r="B641" t="s">
        <v>11</v>
      </c>
      <c r="C641" t="s">
        <v>400</v>
      </c>
      <c r="D641" s="34">
        <v>0.45833333333333331</v>
      </c>
      <c r="E641" s="17" t="s">
        <v>401</v>
      </c>
      <c r="F641" s="7" t="s">
        <v>4</v>
      </c>
      <c r="G641" s="10" t="s">
        <v>1723</v>
      </c>
      <c r="H641" s="7">
        <v>54</v>
      </c>
      <c r="I641" s="7">
        <v>29</v>
      </c>
      <c r="J641" s="7">
        <v>16</v>
      </c>
      <c r="K641" s="7">
        <v>1</v>
      </c>
      <c r="L641" s="7">
        <v>1</v>
      </c>
      <c r="M641" s="7">
        <v>38</v>
      </c>
      <c r="N641" s="6" t="s">
        <v>69</v>
      </c>
      <c r="O641" s="6" t="s">
        <v>278</v>
      </c>
      <c r="P641" s="11">
        <v>22</v>
      </c>
      <c r="Q641" s="12">
        <v>1.44</v>
      </c>
      <c r="R641" s="13"/>
      <c r="S641" s="21">
        <f t="shared" si="74"/>
        <v>23.125</v>
      </c>
      <c r="T641" s="7" t="str">
        <f t="shared" si="68"/>
        <v>Over 0.5</v>
      </c>
      <c r="U641" s="14"/>
      <c r="V641" s="14" t="str">
        <f t="shared" si="73"/>
        <v>Over 0.5</v>
      </c>
      <c r="W641" s="14" t="str">
        <f t="shared" si="69"/>
        <v>WON</v>
      </c>
      <c r="X641" s="14"/>
      <c r="Y641" s="7" t="str">
        <f t="shared" si="70"/>
        <v>…</v>
      </c>
      <c r="Z641" s="7"/>
      <c r="AA641" s="35" t="str">
        <f t="shared" si="71"/>
        <v>…</v>
      </c>
      <c r="AB641" s="35" t="str">
        <f t="shared" si="72"/>
        <v>.</v>
      </c>
    </row>
    <row r="642" spans="2:28">
      <c r="C642" t="s">
        <v>1463</v>
      </c>
      <c r="D642" s="34">
        <v>0.45833333333333331</v>
      </c>
      <c r="E642" s="17" t="s">
        <v>1465</v>
      </c>
      <c r="F642" s="7" t="s">
        <v>4</v>
      </c>
      <c r="G642" s="10" t="s">
        <v>1528</v>
      </c>
      <c r="H642" s="7">
        <v>37</v>
      </c>
      <c r="I642" s="7">
        <v>47</v>
      </c>
      <c r="J642" s="7">
        <v>16</v>
      </c>
      <c r="K642" s="7" t="s">
        <v>16</v>
      </c>
      <c r="L642" s="7" t="s">
        <v>16</v>
      </c>
      <c r="M642" s="7">
        <v>21</v>
      </c>
      <c r="N642" s="6" t="s">
        <v>69</v>
      </c>
      <c r="O642" s="6" t="s">
        <v>33</v>
      </c>
      <c r="P642" s="11">
        <v>28</v>
      </c>
      <c r="Q642" s="12">
        <v>1.68</v>
      </c>
      <c r="R642" s="13"/>
      <c r="S642" s="21">
        <f t="shared" si="74"/>
        <v>45</v>
      </c>
      <c r="T642" s="7" t="str">
        <f t="shared" si="68"/>
        <v>Over 0.5</v>
      </c>
      <c r="U642" s="14"/>
      <c r="V642" s="14" t="str">
        <f t="shared" si="73"/>
        <v>Over 0.5</v>
      </c>
      <c r="W642" s="14" t="str">
        <f t="shared" si="69"/>
        <v>WON</v>
      </c>
      <c r="X642" s="14"/>
      <c r="Y642" s="7" t="str">
        <f t="shared" si="70"/>
        <v>…</v>
      </c>
      <c r="Z642" s="7"/>
      <c r="AA642" s="35" t="str">
        <f t="shared" si="71"/>
        <v>…</v>
      </c>
      <c r="AB642" s="35" t="str">
        <f t="shared" si="72"/>
        <v>.</v>
      </c>
    </row>
    <row r="643" spans="2:28">
      <c r="C643" t="s">
        <v>1463</v>
      </c>
      <c r="D643" s="34">
        <v>0.45833333333333331</v>
      </c>
      <c r="E643" s="17" t="s">
        <v>1478</v>
      </c>
      <c r="F643" s="7" t="s">
        <v>4</v>
      </c>
      <c r="G643" s="10" t="s">
        <v>1707</v>
      </c>
      <c r="H643" s="7">
        <v>43</v>
      </c>
      <c r="I643" s="7">
        <v>46</v>
      </c>
      <c r="J643" s="7">
        <v>11</v>
      </c>
      <c r="K643" s="7" t="s">
        <v>16</v>
      </c>
      <c r="L643" s="7">
        <v>1</v>
      </c>
      <c r="M643" s="7">
        <v>32</v>
      </c>
      <c r="N643" s="6" t="s">
        <v>120</v>
      </c>
      <c r="O643" s="6" t="s">
        <v>69</v>
      </c>
      <c r="P643" s="11">
        <v>30</v>
      </c>
      <c r="Q643" s="12">
        <v>1.66</v>
      </c>
      <c r="R643" s="13"/>
      <c r="S643" s="21">
        <f t="shared" si="74"/>
        <v>40</v>
      </c>
      <c r="T643" s="7" t="str">
        <f t="shared" ref="T643:T706" si="75">IF(S643&lt;56,"Over 0.5","Under 1.5")</f>
        <v>Over 0.5</v>
      </c>
      <c r="U643" s="14"/>
      <c r="V643" s="14" t="str">
        <f t="shared" si="73"/>
        <v>Under 1.5</v>
      </c>
      <c r="W643" s="14" t="str">
        <f t="shared" ref="W643:W706" si="76">IF(N643="?",N643,IF(T643=V643,"WON",IF(N643="0-1","WON",IF(N643="1-0","WON","LOST"))))</f>
        <v>WON</v>
      </c>
      <c r="X643" s="14"/>
      <c r="Y643" s="7" t="str">
        <f t="shared" ref="Y643:Y706" si="77">IF(AND(B643="OK",I643&gt;52,M643&lt;11,Q643&lt;1.66),"Prime","…")</f>
        <v>…</v>
      </c>
      <c r="Z643" s="7"/>
      <c r="AA643" s="35" t="str">
        <f t="shared" si="71"/>
        <v>…</v>
      </c>
      <c r="AB643" s="35" t="str">
        <f t="shared" si="72"/>
        <v>.</v>
      </c>
    </row>
    <row r="644" spans="2:28">
      <c r="C644" t="s">
        <v>517</v>
      </c>
      <c r="D644" s="34">
        <v>0.5</v>
      </c>
      <c r="E644" s="17" t="s">
        <v>1236</v>
      </c>
      <c r="F644" s="7" t="s">
        <v>4</v>
      </c>
      <c r="G644" s="10" t="s">
        <v>770</v>
      </c>
      <c r="H644" s="7">
        <v>37</v>
      </c>
      <c r="I644" s="7">
        <v>46</v>
      </c>
      <c r="J644" s="7">
        <v>17</v>
      </c>
      <c r="K644" s="7" t="s">
        <v>16</v>
      </c>
      <c r="L644" s="7">
        <v>1</v>
      </c>
      <c r="M644" s="7">
        <v>20</v>
      </c>
      <c r="N644" s="6" t="s">
        <v>24</v>
      </c>
      <c r="O644" s="6" t="s">
        <v>24</v>
      </c>
      <c r="P644" s="11">
        <v>46</v>
      </c>
      <c r="Q644" s="12">
        <v>1.45</v>
      </c>
      <c r="R644" s="13"/>
      <c r="S644" s="21">
        <f t="shared" si="74"/>
        <v>40</v>
      </c>
      <c r="T644" s="7" t="str">
        <f t="shared" si="75"/>
        <v>Over 0.5</v>
      </c>
      <c r="U644" s="14"/>
      <c r="V644" s="14" t="str">
        <f t="shared" si="73"/>
        <v>Under 1.5</v>
      </c>
      <c r="W644" s="14" t="str">
        <f t="shared" si="76"/>
        <v>LOST</v>
      </c>
      <c r="X644" s="14"/>
      <c r="Y644" s="7" t="str">
        <f t="shared" si="77"/>
        <v>…</v>
      </c>
      <c r="Z644" s="7"/>
      <c r="AA644" s="35" t="str">
        <f t="shared" ref="AA644:AA707" si="78">IF(AND(I644&gt;49,P644&gt;54,B644="OK"),"U25g","…")</f>
        <v>…</v>
      </c>
      <c r="AB644" s="35" t="str">
        <f t="shared" ref="AB644:AB707" si="79">IF(AND(AA644="U25g",(OR(O644="0-0",O644="0-1",O644="1-0",O644="1-1",O644="2-0",O644="0-2"))),"WON",".")</f>
        <v>.</v>
      </c>
    </row>
    <row r="645" spans="2:28">
      <c r="C645" t="s">
        <v>1473</v>
      </c>
      <c r="D645" s="34">
        <v>0.54166666666666663</v>
      </c>
      <c r="E645" s="17" t="s">
        <v>1520</v>
      </c>
      <c r="F645" s="7" t="s">
        <v>4</v>
      </c>
      <c r="G645" s="10" t="s">
        <v>1492</v>
      </c>
      <c r="H645" s="7">
        <v>49</v>
      </c>
      <c r="I645" s="7">
        <v>35</v>
      </c>
      <c r="J645" s="7">
        <v>17</v>
      </c>
      <c r="K645" s="7">
        <v>1</v>
      </c>
      <c r="L645" s="7">
        <v>1</v>
      </c>
      <c r="M645" s="7">
        <v>32</v>
      </c>
      <c r="N645" s="6" t="s">
        <v>75</v>
      </c>
      <c r="O645" s="6" t="s">
        <v>301</v>
      </c>
      <c r="P645" s="11">
        <v>37</v>
      </c>
      <c r="Q645" s="12">
        <v>1.5</v>
      </c>
      <c r="R645" s="13"/>
      <c r="S645" s="21">
        <f t="shared" si="74"/>
        <v>24.6875</v>
      </c>
      <c r="T645" s="7" t="str">
        <f t="shared" si="75"/>
        <v>Over 0.5</v>
      </c>
      <c r="U645" s="14"/>
      <c r="V645" s="14" t="str">
        <f t="shared" si="73"/>
        <v>Over 0.5</v>
      </c>
      <c r="W645" s="14" t="str">
        <f t="shared" si="76"/>
        <v>WON</v>
      </c>
      <c r="X645" s="14"/>
      <c r="Y645" s="7" t="str">
        <f t="shared" si="77"/>
        <v>…</v>
      </c>
      <c r="Z645" s="7"/>
      <c r="AA645" s="35" t="str">
        <f t="shared" si="78"/>
        <v>…</v>
      </c>
      <c r="AB645" s="35" t="str">
        <f t="shared" si="79"/>
        <v>.</v>
      </c>
    </row>
    <row r="646" spans="2:28">
      <c r="C646" t="s">
        <v>1473</v>
      </c>
      <c r="D646" s="34">
        <v>0.54166666666666663</v>
      </c>
      <c r="E646" s="17" t="s">
        <v>1494</v>
      </c>
      <c r="F646" s="7" t="s">
        <v>4</v>
      </c>
      <c r="G646" s="10" t="s">
        <v>1491</v>
      </c>
      <c r="H646" s="7">
        <v>17</v>
      </c>
      <c r="I646" s="7">
        <v>25</v>
      </c>
      <c r="J646" s="7">
        <v>58</v>
      </c>
      <c r="K646" s="7">
        <v>2</v>
      </c>
      <c r="L646" s="7">
        <v>2</v>
      </c>
      <c r="M646" s="7">
        <v>41</v>
      </c>
      <c r="N646" s="6" t="s">
        <v>24</v>
      </c>
      <c r="O646" s="6" t="s">
        <v>24</v>
      </c>
      <c r="P646" s="11">
        <v>25</v>
      </c>
      <c r="Q646" s="12">
        <v>1.62</v>
      </c>
      <c r="R646" s="13"/>
      <c r="S646" s="21">
        <f t="shared" si="74"/>
        <v>21.875</v>
      </c>
      <c r="T646" s="7" t="str">
        <f t="shared" si="75"/>
        <v>Over 0.5</v>
      </c>
      <c r="U646" s="14"/>
      <c r="V646" s="14" t="str">
        <f t="shared" si="73"/>
        <v>Under 1.5</v>
      </c>
      <c r="W646" s="14" t="str">
        <f t="shared" si="76"/>
        <v>LOST</v>
      </c>
      <c r="X646" s="14"/>
      <c r="Y646" s="7" t="str">
        <f t="shared" si="77"/>
        <v>…</v>
      </c>
      <c r="Z646" s="7"/>
      <c r="AA646" s="35" t="str">
        <f t="shared" si="78"/>
        <v>…</v>
      </c>
      <c r="AB646" s="35" t="str">
        <f t="shared" si="79"/>
        <v>.</v>
      </c>
    </row>
    <row r="647" spans="2:28">
      <c r="C647" t="s">
        <v>1473</v>
      </c>
      <c r="D647" s="34">
        <v>0.54166666666666663</v>
      </c>
      <c r="E647" s="17" t="s">
        <v>1559</v>
      </c>
      <c r="F647" s="7" t="s">
        <v>4</v>
      </c>
      <c r="G647" s="10" t="s">
        <v>1667</v>
      </c>
      <c r="H647" s="7">
        <v>36</v>
      </c>
      <c r="I647" s="7">
        <v>11</v>
      </c>
      <c r="J647" s="7">
        <v>53</v>
      </c>
      <c r="K647" s="7">
        <v>2</v>
      </c>
      <c r="L647" s="7">
        <v>2</v>
      </c>
      <c r="M647" s="7">
        <v>17</v>
      </c>
      <c r="N647" s="6" t="s">
        <v>96</v>
      </c>
      <c r="O647" s="6" t="s">
        <v>278</v>
      </c>
      <c r="P647" s="11">
        <v>42</v>
      </c>
      <c r="Q647" s="12">
        <v>1.64</v>
      </c>
      <c r="R647" s="13"/>
      <c r="S647" s="21">
        <f t="shared" si="74"/>
        <v>12.1875</v>
      </c>
      <c r="T647" s="7" t="str">
        <f t="shared" si="75"/>
        <v>Over 0.5</v>
      </c>
      <c r="U647" s="14"/>
      <c r="V647" s="14" t="str">
        <f t="shared" si="73"/>
        <v>Over 0.5</v>
      </c>
      <c r="W647" s="14" t="str">
        <f t="shared" si="76"/>
        <v>WON</v>
      </c>
      <c r="X647" s="14"/>
      <c r="Y647" s="7" t="str">
        <f t="shared" si="77"/>
        <v>…</v>
      </c>
      <c r="Z647" s="7"/>
      <c r="AA647" s="35" t="str">
        <f t="shared" si="78"/>
        <v>…</v>
      </c>
      <c r="AB647" s="35" t="str">
        <f t="shared" si="79"/>
        <v>.</v>
      </c>
    </row>
    <row r="648" spans="2:28">
      <c r="C648" t="s">
        <v>1473</v>
      </c>
      <c r="D648" s="34">
        <v>0.54166666666666663</v>
      </c>
      <c r="E648" s="17" t="s">
        <v>1666</v>
      </c>
      <c r="F648" s="7" t="s">
        <v>4</v>
      </c>
      <c r="G648" s="10" t="s">
        <v>1493</v>
      </c>
      <c r="H648" s="7">
        <v>31</v>
      </c>
      <c r="I648" s="7">
        <v>19</v>
      </c>
      <c r="J648" s="7">
        <v>50</v>
      </c>
      <c r="K648" s="7">
        <v>2</v>
      </c>
      <c r="L648" s="7">
        <v>1</v>
      </c>
      <c r="M648" s="7">
        <v>19</v>
      </c>
      <c r="N648" s="6" t="s">
        <v>47</v>
      </c>
      <c r="O648" s="6" t="s">
        <v>33</v>
      </c>
      <c r="P648" s="11">
        <v>30</v>
      </c>
      <c r="Q648" s="12">
        <v>1.57</v>
      </c>
      <c r="R648" s="13"/>
      <c r="S648" s="21">
        <f t="shared" si="74"/>
        <v>14.6875</v>
      </c>
      <c r="T648" s="7" t="str">
        <f t="shared" si="75"/>
        <v>Over 0.5</v>
      </c>
      <c r="U648" s="14"/>
      <c r="V648" s="14" t="str">
        <f t="shared" si="73"/>
        <v>Under 1.5</v>
      </c>
      <c r="W648" s="14" t="str">
        <f t="shared" si="76"/>
        <v>WON</v>
      </c>
      <c r="X648" s="14"/>
      <c r="Y648" s="7" t="str">
        <f t="shared" si="77"/>
        <v>…</v>
      </c>
      <c r="Z648" s="7"/>
      <c r="AA648" s="35" t="str">
        <f t="shared" si="78"/>
        <v>…</v>
      </c>
      <c r="AB648" s="35" t="str">
        <f t="shared" si="79"/>
        <v>.</v>
      </c>
    </row>
    <row r="649" spans="2:28">
      <c r="C649" t="s">
        <v>239</v>
      </c>
      <c r="D649" s="34">
        <v>0.54166666666666663</v>
      </c>
      <c r="E649" s="17" t="s">
        <v>916</v>
      </c>
      <c r="F649" s="7" t="s">
        <v>4</v>
      </c>
      <c r="G649" s="10" t="s">
        <v>1748</v>
      </c>
      <c r="H649" s="7">
        <v>24</v>
      </c>
      <c r="I649" s="7">
        <v>43</v>
      </c>
      <c r="J649" s="7">
        <v>33</v>
      </c>
      <c r="K649" s="7" t="s">
        <v>16</v>
      </c>
      <c r="L649" s="7">
        <v>1</v>
      </c>
      <c r="M649" s="7">
        <v>9</v>
      </c>
      <c r="N649" s="6" t="s">
        <v>69</v>
      </c>
      <c r="O649" s="6" t="s">
        <v>33</v>
      </c>
      <c r="P649" s="11">
        <v>42</v>
      </c>
      <c r="Q649" s="12">
        <v>1.7</v>
      </c>
      <c r="R649" s="13"/>
      <c r="S649" s="21">
        <f t="shared" si="74"/>
        <v>46</v>
      </c>
      <c r="T649" s="7" t="str">
        <f t="shared" si="75"/>
        <v>Over 0.5</v>
      </c>
      <c r="U649" s="14"/>
      <c r="V649" s="14" t="str">
        <f t="shared" si="73"/>
        <v>Over 0.5</v>
      </c>
      <c r="W649" s="14" t="str">
        <f t="shared" si="76"/>
        <v>WON</v>
      </c>
      <c r="X649" s="14"/>
      <c r="Y649" s="7" t="str">
        <f t="shared" si="77"/>
        <v>…</v>
      </c>
      <c r="Z649" s="7"/>
      <c r="AA649" s="35" t="str">
        <f t="shared" si="78"/>
        <v>…</v>
      </c>
      <c r="AB649" s="35" t="str">
        <f t="shared" si="79"/>
        <v>.</v>
      </c>
    </row>
    <row r="650" spans="2:28">
      <c r="C650" t="s">
        <v>517</v>
      </c>
      <c r="D650" s="34">
        <v>0.54166666666666663</v>
      </c>
      <c r="E650" s="17" t="s">
        <v>1106</v>
      </c>
      <c r="F650" s="7" t="s">
        <v>4</v>
      </c>
      <c r="G650" s="10" t="s">
        <v>1657</v>
      </c>
      <c r="H650" s="7">
        <v>43</v>
      </c>
      <c r="I650" s="7">
        <v>41</v>
      </c>
      <c r="J650" s="7">
        <v>15</v>
      </c>
      <c r="K650" s="7">
        <v>1</v>
      </c>
      <c r="L650" s="7">
        <v>1</v>
      </c>
      <c r="M650" s="7">
        <v>28</v>
      </c>
      <c r="N650" s="6" t="s">
        <v>120</v>
      </c>
      <c r="O650" s="6" t="s">
        <v>69</v>
      </c>
      <c r="P650" s="11">
        <v>49</v>
      </c>
      <c r="Q650" s="12">
        <v>1.58</v>
      </c>
      <c r="R650" s="13"/>
      <c r="S650" s="21">
        <f t="shared" si="74"/>
        <v>26.5625</v>
      </c>
      <c r="T650" s="7" t="str">
        <f t="shared" si="75"/>
        <v>Over 0.5</v>
      </c>
      <c r="U650" s="14"/>
      <c r="V650" s="14" t="str">
        <f t="shared" si="73"/>
        <v>Under 1.5</v>
      </c>
      <c r="W650" s="14" t="str">
        <f t="shared" si="76"/>
        <v>WON</v>
      </c>
      <c r="X650" s="14"/>
      <c r="Y650" s="7" t="str">
        <f t="shared" si="77"/>
        <v>…</v>
      </c>
      <c r="Z650" s="7"/>
      <c r="AA650" s="35" t="str">
        <f t="shared" si="78"/>
        <v>…</v>
      </c>
      <c r="AB650" s="35" t="str">
        <f t="shared" si="79"/>
        <v>.</v>
      </c>
    </row>
    <row r="651" spans="2:28">
      <c r="C651" t="s">
        <v>517</v>
      </c>
      <c r="D651" s="34">
        <v>0.54166666666666663</v>
      </c>
      <c r="E651" s="17" t="s">
        <v>1466</v>
      </c>
      <c r="F651" s="7" t="s">
        <v>4</v>
      </c>
      <c r="G651" s="10" t="s">
        <v>1476</v>
      </c>
      <c r="H651" s="7">
        <v>11</v>
      </c>
      <c r="I651" s="7">
        <v>9</v>
      </c>
      <c r="J651" s="7">
        <v>80</v>
      </c>
      <c r="K651" s="7">
        <v>2</v>
      </c>
      <c r="L651" s="7">
        <v>2</v>
      </c>
      <c r="M651" s="7">
        <v>69</v>
      </c>
      <c r="N651" s="6" t="s">
        <v>33</v>
      </c>
      <c r="O651" s="6" t="s">
        <v>278</v>
      </c>
      <c r="P651" s="11">
        <v>27</v>
      </c>
      <c r="Q651" s="12">
        <v>1.45</v>
      </c>
      <c r="R651" s="13"/>
      <c r="S651" s="21">
        <f t="shared" si="74"/>
        <v>11.5625</v>
      </c>
      <c r="T651" s="7" t="str">
        <f t="shared" si="75"/>
        <v>Over 0.5</v>
      </c>
      <c r="U651" s="14"/>
      <c r="V651" s="14" t="str">
        <f t="shared" si="73"/>
        <v>Over 0.5</v>
      </c>
      <c r="W651" s="14" t="str">
        <f t="shared" si="76"/>
        <v>WON</v>
      </c>
      <c r="X651" s="14"/>
      <c r="Y651" s="7" t="str">
        <f t="shared" si="77"/>
        <v>…</v>
      </c>
      <c r="Z651" s="7"/>
      <c r="AA651" s="35" t="str">
        <f t="shared" si="78"/>
        <v>…</v>
      </c>
      <c r="AB651" s="35" t="str">
        <f t="shared" si="79"/>
        <v>.</v>
      </c>
    </row>
    <row r="652" spans="2:28">
      <c r="B652" t="s">
        <v>11</v>
      </c>
      <c r="C652" t="s">
        <v>471</v>
      </c>
      <c r="D652" s="34">
        <v>0.58333333333333337</v>
      </c>
      <c r="E652" s="17" t="s">
        <v>1534</v>
      </c>
      <c r="F652" s="7" t="s">
        <v>4</v>
      </c>
      <c r="G652" s="10" t="s">
        <v>1764</v>
      </c>
      <c r="H652" s="7">
        <v>51</v>
      </c>
      <c r="I652" s="7">
        <v>29</v>
      </c>
      <c r="J652" s="7">
        <v>20</v>
      </c>
      <c r="K652" s="7">
        <v>1</v>
      </c>
      <c r="L652" s="7">
        <v>1</v>
      </c>
      <c r="M652" s="7">
        <v>31</v>
      </c>
      <c r="N652" s="6" t="s">
        <v>24</v>
      </c>
      <c r="O652" s="6" t="s">
        <v>33</v>
      </c>
      <c r="P652" s="11">
        <v>56</v>
      </c>
      <c r="Q652" s="12">
        <v>1.88</v>
      </c>
      <c r="R652" s="13"/>
      <c r="S652" s="21">
        <f t="shared" si="74"/>
        <v>35.262500000000003</v>
      </c>
      <c r="T652" s="7" t="str">
        <f t="shared" si="75"/>
        <v>Over 0.5</v>
      </c>
      <c r="U652" s="14"/>
      <c r="V652" s="14" t="str">
        <f t="shared" si="73"/>
        <v>Under 1.5</v>
      </c>
      <c r="W652" s="14" t="str">
        <f t="shared" si="76"/>
        <v>LOST</v>
      </c>
      <c r="X652" s="14"/>
      <c r="Y652" s="7" t="str">
        <f t="shared" si="77"/>
        <v>…</v>
      </c>
      <c r="Z652" s="7"/>
      <c r="AA652" s="35" t="str">
        <f t="shared" si="78"/>
        <v>…</v>
      </c>
      <c r="AB652" s="35" t="str">
        <f t="shared" si="79"/>
        <v>.</v>
      </c>
    </row>
    <row r="653" spans="2:28">
      <c r="C653" t="s">
        <v>1495</v>
      </c>
      <c r="D653" s="34">
        <v>0.58333333333333337</v>
      </c>
      <c r="E653" s="17" t="s">
        <v>1562</v>
      </c>
      <c r="F653" s="7" t="s">
        <v>4</v>
      </c>
      <c r="G653" s="10" t="s">
        <v>1765</v>
      </c>
      <c r="H653" s="7">
        <v>20</v>
      </c>
      <c r="I653" s="7">
        <v>26</v>
      </c>
      <c r="J653" s="7">
        <v>53</v>
      </c>
      <c r="K653" s="7">
        <v>2</v>
      </c>
      <c r="L653" s="7">
        <v>2</v>
      </c>
      <c r="M653" s="7">
        <v>33</v>
      </c>
      <c r="N653" s="6" t="s">
        <v>75</v>
      </c>
      <c r="O653" s="6" t="s">
        <v>298</v>
      </c>
      <c r="P653" s="11">
        <v>45</v>
      </c>
      <c r="Q653" s="12">
        <v>1.47</v>
      </c>
      <c r="R653" s="13"/>
      <c r="S653" s="21">
        <f t="shared" si="74"/>
        <v>23.4375</v>
      </c>
      <c r="T653" s="7" t="str">
        <f t="shared" si="75"/>
        <v>Over 0.5</v>
      </c>
      <c r="U653" s="14"/>
      <c r="V653" s="14" t="str">
        <f t="shared" si="73"/>
        <v>Over 0.5</v>
      </c>
      <c r="W653" s="14" t="str">
        <f t="shared" si="76"/>
        <v>WON</v>
      </c>
      <c r="X653" s="14"/>
      <c r="Y653" s="7" t="str">
        <f t="shared" si="77"/>
        <v>…</v>
      </c>
      <c r="Z653" s="7"/>
      <c r="AA653" s="35" t="str">
        <f t="shared" si="78"/>
        <v>…</v>
      </c>
      <c r="AB653" s="35" t="str">
        <f t="shared" si="79"/>
        <v>.</v>
      </c>
    </row>
    <row r="654" spans="2:28">
      <c r="C654" t="s">
        <v>1495</v>
      </c>
      <c r="D654" s="34">
        <v>0.58333333333333337</v>
      </c>
      <c r="E654" s="17" t="s">
        <v>1641</v>
      </c>
      <c r="F654" s="7" t="s">
        <v>4</v>
      </c>
      <c r="G654" s="10" t="s">
        <v>1497</v>
      </c>
      <c r="H654" s="7">
        <v>33</v>
      </c>
      <c r="I654" s="7">
        <v>24</v>
      </c>
      <c r="J654" s="7">
        <v>44</v>
      </c>
      <c r="K654" s="7">
        <v>2</v>
      </c>
      <c r="L654" s="7">
        <v>2</v>
      </c>
      <c r="M654" s="7">
        <v>11</v>
      </c>
      <c r="N654" s="6" t="s">
        <v>120</v>
      </c>
      <c r="O654" s="6" t="s">
        <v>299</v>
      </c>
      <c r="P654" s="11">
        <v>25</v>
      </c>
      <c r="Q654" s="12">
        <v>1.59</v>
      </c>
      <c r="R654" s="13"/>
      <c r="S654" s="21">
        <f t="shared" si="74"/>
        <v>19.9375</v>
      </c>
      <c r="T654" s="7" t="str">
        <f t="shared" si="75"/>
        <v>Over 0.5</v>
      </c>
      <c r="U654" s="14"/>
      <c r="V654" s="14" t="str">
        <f t="shared" si="73"/>
        <v>Under 1.5</v>
      </c>
      <c r="W654" s="14" t="str">
        <f t="shared" si="76"/>
        <v>WON</v>
      </c>
      <c r="X654" s="14"/>
      <c r="Y654" s="7" t="str">
        <f t="shared" si="77"/>
        <v>…</v>
      </c>
      <c r="Z654" s="7"/>
      <c r="AA654" s="35" t="str">
        <f t="shared" si="78"/>
        <v>…</v>
      </c>
      <c r="AB654" s="35" t="str">
        <f t="shared" si="79"/>
        <v>.</v>
      </c>
    </row>
    <row r="655" spans="2:28">
      <c r="D655" s="34"/>
      <c r="E655" s="17"/>
      <c r="F655" s="7"/>
      <c r="G655" s="10"/>
      <c r="H655" s="7"/>
      <c r="I655" s="7"/>
      <c r="J655" s="7"/>
      <c r="K655" s="7"/>
      <c r="L655" s="7"/>
      <c r="M655" s="7"/>
      <c r="N655" s="6"/>
      <c r="O655" s="6"/>
      <c r="P655" s="11"/>
      <c r="Q655" s="12"/>
      <c r="R655" s="13"/>
      <c r="S655" s="21">
        <f t="shared" si="74"/>
        <v>55</v>
      </c>
      <c r="T655" s="7" t="str">
        <f t="shared" si="75"/>
        <v>Over 0.5</v>
      </c>
      <c r="U655" s="14"/>
      <c r="V655" s="14" t="str">
        <f t="shared" si="73"/>
        <v>Over 0.5</v>
      </c>
      <c r="W655" s="14" t="str">
        <f t="shared" si="76"/>
        <v>WON</v>
      </c>
      <c r="X655" s="14"/>
      <c r="Y655" s="7" t="str">
        <f t="shared" si="77"/>
        <v>…</v>
      </c>
      <c r="Z655" s="7"/>
      <c r="AA655" s="35" t="str">
        <f t="shared" si="78"/>
        <v>…</v>
      </c>
      <c r="AB655" s="35" t="str">
        <f t="shared" si="79"/>
        <v>.</v>
      </c>
    </row>
    <row r="656" spans="2:28">
      <c r="B656" s="16" t="s">
        <v>1770</v>
      </c>
      <c r="D656" s="34"/>
      <c r="E656" s="17"/>
      <c r="F656" s="7"/>
      <c r="G656" s="10"/>
      <c r="H656" s="7"/>
      <c r="I656" s="7"/>
      <c r="J656" s="7"/>
      <c r="K656" s="7"/>
      <c r="L656" s="7"/>
      <c r="M656" s="7"/>
      <c r="N656" s="6"/>
      <c r="O656" s="6"/>
      <c r="P656" s="11"/>
      <c r="Q656" s="12"/>
      <c r="R656" s="13"/>
      <c r="S656" s="21">
        <f t="shared" si="74"/>
        <v>55</v>
      </c>
      <c r="T656" s="7" t="str">
        <f t="shared" si="75"/>
        <v>Over 0.5</v>
      </c>
      <c r="U656" s="14"/>
      <c r="V656" s="14" t="str">
        <f t="shared" si="73"/>
        <v>Over 0.5</v>
      </c>
      <c r="W656" s="14" t="str">
        <f t="shared" si="76"/>
        <v>WON</v>
      </c>
      <c r="X656" s="14"/>
      <c r="Y656" s="7" t="str">
        <f t="shared" si="77"/>
        <v>…</v>
      </c>
      <c r="Z656" s="7"/>
      <c r="AA656" s="35" t="str">
        <f t="shared" si="78"/>
        <v>…</v>
      </c>
      <c r="AB656" s="35" t="str">
        <f t="shared" si="79"/>
        <v>.</v>
      </c>
    </row>
    <row r="657" spans="2:28">
      <c r="B657" t="s">
        <v>11</v>
      </c>
      <c r="C657" t="s">
        <v>58</v>
      </c>
      <c r="D657" s="34">
        <v>0.41666666666666669</v>
      </c>
      <c r="E657" s="17" t="s">
        <v>467</v>
      </c>
      <c r="F657" s="7" t="s">
        <v>4</v>
      </c>
      <c r="G657" s="10" t="s">
        <v>1077</v>
      </c>
      <c r="H657" s="7">
        <v>13</v>
      </c>
      <c r="I657" s="7">
        <v>63</v>
      </c>
      <c r="J657" s="7">
        <v>25</v>
      </c>
      <c r="K657" s="7" t="s">
        <v>16</v>
      </c>
      <c r="L657" s="7" t="s">
        <v>16</v>
      </c>
      <c r="M657" s="7">
        <v>12</v>
      </c>
      <c r="N657" s="6" t="s">
        <v>18</v>
      </c>
      <c r="O657" s="6" t="s">
        <v>18</v>
      </c>
      <c r="P657" s="11">
        <v>58</v>
      </c>
      <c r="Q657" s="12">
        <v>1.61</v>
      </c>
      <c r="R657" s="13"/>
      <c r="S657" s="21">
        <f t="shared" si="74"/>
        <v>79.287499999999994</v>
      </c>
      <c r="T657" s="7" t="str">
        <f t="shared" si="75"/>
        <v>Under 1.5</v>
      </c>
      <c r="U657" s="14"/>
      <c r="V657" s="14" t="str">
        <f t="shared" ref="V657:V659" si="80">IF(N657="1-0","Under 1.5",IF(N657="0-0","Under 1.5",IF(N657="0-1","Under 1.5","Over 0.5")))</f>
        <v>Over 0.5</v>
      </c>
      <c r="W657" s="14" t="str">
        <f t="shared" si="76"/>
        <v>?</v>
      </c>
      <c r="X657" s="14"/>
      <c r="Y657" s="7" t="str">
        <f t="shared" si="77"/>
        <v>…</v>
      </c>
      <c r="Z657" s="7"/>
      <c r="AA657" s="35" t="str">
        <f t="shared" si="78"/>
        <v>U25g</v>
      </c>
      <c r="AB657" s="35" t="str">
        <f t="shared" si="79"/>
        <v>.</v>
      </c>
    </row>
    <row r="658" spans="2:28">
      <c r="B658" t="s">
        <v>11</v>
      </c>
      <c r="C658" t="s">
        <v>58</v>
      </c>
      <c r="D658" s="34">
        <v>0.41666666666666669</v>
      </c>
      <c r="E658" s="17" t="s">
        <v>1767</v>
      </c>
      <c r="F658" s="7" t="s">
        <v>4</v>
      </c>
      <c r="G658" s="10" t="s">
        <v>1768</v>
      </c>
      <c r="H658" s="7">
        <v>45</v>
      </c>
      <c r="I658" s="7">
        <v>45</v>
      </c>
      <c r="J658" s="7">
        <v>10</v>
      </c>
      <c r="K658" s="7">
        <v>1</v>
      </c>
      <c r="L658" s="7" t="s">
        <v>16</v>
      </c>
      <c r="M658" s="7">
        <v>35</v>
      </c>
      <c r="N658" s="6" t="s">
        <v>18</v>
      </c>
      <c r="O658" s="6" t="s">
        <v>18</v>
      </c>
      <c r="P658" s="11">
        <v>90</v>
      </c>
      <c r="Q658" s="12">
        <v>1.56</v>
      </c>
      <c r="R658" s="13"/>
      <c r="S658" s="21">
        <f t="shared" si="74"/>
        <v>63</v>
      </c>
      <c r="T658" s="7" t="str">
        <f t="shared" si="75"/>
        <v>Under 1.5</v>
      </c>
      <c r="U658" s="14"/>
      <c r="V658" s="14" t="str">
        <f t="shared" si="80"/>
        <v>Over 0.5</v>
      </c>
      <c r="W658" s="14" t="str">
        <f t="shared" si="76"/>
        <v>?</v>
      </c>
      <c r="X658" s="14"/>
      <c r="Y658" s="7" t="str">
        <f t="shared" si="77"/>
        <v>…</v>
      </c>
      <c r="Z658" s="7"/>
      <c r="AA658" s="35" t="str">
        <f t="shared" si="78"/>
        <v>…</v>
      </c>
      <c r="AB658" s="35" t="str">
        <f t="shared" si="79"/>
        <v>.</v>
      </c>
    </row>
    <row r="659" spans="2:28">
      <c r="B659" t="s">
        <v>11</v>
      </c>
      <c r="C659" t="s">
        <v>58</v>
      </c>
      <c r="D659" s="34">
        <v>0.41666666666666669</v>
      </c>
      <c r="E659" s="17" t="s">
        <v>1767</v>
      </c>
      <c r="F659" s="7" t="s">
        <v>4</v>
      </c>
      <c r="G659" s="10" t="s">
        <v>1768</v>
      </c>
      <c r="H659" s="7">
        <v>45</v>
      </c>
      <c r="I659" s="7">
        <v>45</v>
      </c>
      <c r="J659" s="7">
        <v>10</v>
      </c>
      <c r="K659" s="7">
        <v>1</v>
      </c>
      <c r="L659" s="7" t="s">
        <v>16</v>
      </c>
      <c r="M659" s="7">
        <v>35</v>
      </c>
      <c r="N659" s="6" t="s">
        <v>18</v>
      </c>
      <c r="O659" s="6" t="s">
        <v>18</v>
      </c>
      <c r="P659" s="11">
        <v>90</v>
      </c>
      <c r="Q659" s="12">
        <v>1.56</v>
      </c>
      <c r="R659" s="13"/>
      <c r="S659" s="21">
        <f t="shared" si="74"/>
        <v>63</v>
      </c>
      <c r="T659" s="7" t="str">
        <f t="shared" si="75"/>
        <v>Under 1.5</v>
      </c>
      <c r="U659" s="14"/>
      <c r="V659" s="14" t="str">
        <f t="shared" si="80"/>
        <v>Over 0.5</v>
      </c>
      <c r="W659" s="14" t="str">
        <f t="shared" si="76"/>
        <v>?</v>
      </c>
      <c r="X659" s="14"/>
      <c r="Y659" s="7" t="str">
        <f t="shared" si="77"/>
        <v>…</v>
      </c>
      <c r="Z659" s="7"/>
      <c r="AA659" s="35" t="str">
        <f t="shared" si="78"/>
        <v>…</v>
      </c>
      <c r="AB659" s="35" t="str">
        <f t="shared" si="79"/>
        <v>.</v>
      </c>
    </row>
    <row r="660" spans="2:28">
      <c r="C660" t="s">
        <v>1341</v>
      </c>
      <c r="D660" s="34">
        <v>0.58333333333333337</v>
      </c>
      <c r="E660" s="17" t="s">
        <v>1538</v>
      </c>
      <c r="F660" s="7" t="s">
        <v>4</v>
      </c>
      <c r="G660" s="10" t="s">
        <v>1435</v>
      </c>
      <c r="H660" s="7">
        <v>43</v>
      </c>
      <c r="I660" s="7">
        <v>14</v>
      </c>
      <c r="J660" s="7">
        <v>44</v>
      </c>
      <c r="K660" s="7">
        <v>2</v>
      </c>
      <c r="L660" s="7">
        <v>1</v>
      </c>
      <c r="M660" s="7">
        <v>1</v>
      </c>
      <c r="N660" s="6" t="s">
        <v>18</v>
      </c>
      <c r="O660" s="6" t="s">
        <v>18</v>
      </c>
      <c r="P660" s="11">
        <v>40</v>
      </c>
      <c r="Q660" s="12">
        <v>1.59</v>
      </c>
      <c r="R660" s="13"/>
      <c r="S660" s="21">
        <f t="shared" si="74"/>
        <v>26.8125</v>
      </c>
      <c r="T660" s="7" t="str">
        <f t="shared" si="75"/>
        <v>Over 0.5</v>
      </c>
      <c r="U660" s="14"/>
      <c r="V660" s="14" t="str">
        <f>IF(N660="1-0","Under 1.5",IF(N660="0-0","Under 1.5",IF(N660="0-1","Under 1.5","Over 0.5")))</f>
        <v>Over 0.5</v>
      </c>
      <c r="W660" s="14" t="str">
        <f t="shared" si="76"/>
        <v>?</v>
      </c>
      <c r="X660" s="14"/>
      <c r="Y660" s="7" t="str">
        <f t="shared" si="77"/>
        <v>…</v>
      </c>
      <c r="Z660" s="7"/>
      <c r="AA660" s="35" t="str">
        <f t="shared" si="78"/>
        <v>…</v>
      </c>
      <c r="AB660" s="35" t="str">
        <f t="shared" si="79"/>
        <v>.</v>
      </c>
    </row>
    <row r="661" spans="2:28">
      <c r="C661" t="s">
        <v>1341</v>
      </c>
      <c r="D661" s="34">
        <v>0.58333333333333337</v>
      </c>
      <c r="E661" s="17" t="s">
        <v>1538</v>
      </c>
      <c r="F661" s="7" t="s">
        <v>4</v>
      </c>
      <c r="G661" s="10" t="s">
        <v>1435</v>
      </c>
      <c r="H661" s="7">
        <v>43</v>
      </c>
      <c r="I661" s="7">
        <v>14</v>
      </c>
      <c r="J661" s="7">
        <v>44</v>
      </c>
      <c r="K661" s="7">
        <v>2</v>
      </c>
      <c r="L661" s="7">
        <v>1</v>
      </c>
      <c r="M661" s="7">
        <v>1</v>
      </c>
      <c r="N661" s="6" t="s">
        <v>18</v>
      </c>
      <c r="O661" s="6" t="s">
        <v>18</v>
      </c>
      <c r="P661" s="11">
        <v>40</v>
      </c>
      <c r="Q661" s="12">
        <v>1.59</v>
      </c>
      <c r="R661" s="13"/>
      <c r="S661" s="21">
        <f t="shared" si="74"/>
        <v>26.8125</v>
      </c>
      <c r="T661" s="7" t="str">
        <f t="shared" si="75"/>
        <v>Over 0.5</v>
      </c>
      <c r="U661" s="14"/>
      <c r="V661" s="14" t="str">
        <f>IF(N661="1-0","Under 1.5",IF(N661="0-0","Under 1.5",IF(N661="0-1","Under 1.5","Over 0.5")))</f>
        <v>Over 0.5</v>
      </c>
      <c r="W661" s="14" t="str">
        <f t="shared" si="76"/>
        <v>?</v>
      </c>
      <c r="X661" s="14"/>
      <c r="Y661" s="7" t="str">
        <f t="shared" si="77"/>
        <v>…</v>
      </c>
      <c r="Z661" s="7"/>
      <c r="AA661" s="35" t="str">
        <f t="shared" si="78"/>
        <v>…</v>
      </c>
      <c r="AB661" s="35" t="str">
        <f t="shared" si="79"/>
        <v>.</v>
      </c>
    </row>
    <row r="662" spans="2:28">
      <c r="B662" t="s">
        <v>11</v>
      </c>
      <c r="C662" t="s">
        <v>363</v>
      </c>
      <c r="D662" s="34">
        <v>0.69791666666666663</v>
      </c>
      <c r="E662" s="17" t="s">
        <v>1066</v>
      </c>
      <c r="F662" s="7" t="s">
        <v>4</v>
      </c>
      <c r="G662" s="10" t="s">
        <v>1049</v>
      </c>
      <c r="H662" s="7">
        <v>27</v>
      </c>
      <c r="I662" s="7">
        <v>53</v>
      </c>
      <c r="J662" s="7">
        <v>21</v>
      </c>
      <c r="K662" s="7" t="s">
        <v>16</v>
      </c>
      <c r="L662" s="7">
        <v>2</v>
      </c>
      <c r="M662" s="7">
        <v>6</v>
      </c>
      <c r="N662" s="6" t="s">
        <v>18</v>
      </c>
      <c r="O662" s="6" t="s">
        <v>1647</v>
      </c>
      <c r="P662" s="11">
        <v>71</v>
      </c>
      <c r="Q662" s="12">
        <v>1.57</v>
      </c>
      <c r="R662" s="13"/>
      <c r="S662" s="21">
        <f t="shared" si="74"/>
        <v>79.762500000000003</v>
      </c>
      <c r="T662" s="7" t="str">
        <f t="shared" si="75"/>
        <v>Under 1.5</v>
      </c>
      <c r="U662" s="14"/>
      <c r="V662" s="14" t="str">
        <f>IF(N662="1-0","Under 1.5",IF(N662="0-0","Under 1.5",IF(N662="0-1","Under 1.5","Over 0.5")))</f>
        <v>Over 0.5</v>
      </c>
      <c r="W662" s="14" t="str">
        <f t="shared" si="76"/>
        <v>?</v>
      </c>
      <c r="X662" s="14"/>
      <c r="Y662" s="7" t="str">
        <f t="shared" si="77"/>
        <v>Prime</v>
      </c>
      <c r="Z662" s="7"/>
      <c r="AA662" s="35" t="str">
        <f t="shared" si="78"/>
        <v>U25g</v>
      </c>
      <c r="AB662" s="35" t="str">
        <f t="shared" si="79"/>
        <v>.</v>
      </c>
    </row>
    <row r="663" spans="2:28">
      <c r="C663" t="s">
        <v>51</v>
      </c>
      <c r="D663" s="34">
        <v>0.70833333333333337</v>
      </c>
      <c r="E663" s="17" t="s">
        <v>1769</v>
      </c>
      <c r="F663" s="7" t="s">
        <v>4</v>
      </c>
      <c r="G663" s="10" t="s">
        <v>677</v>
      </c>
      <c r="H663" s="7">
        <v>48</v>
      </c>
      <c r="I663" s="7">
        <v>38</v>
      </c>
      <c r="J663" s="7">
        <v>14</v>
      </c>
      <c r="K663" s="7">
        <v>1</v>
      </c>
      <c r="L663" s="7">
        <v>1</v>
      </c>
      <c r="M663" s="7">
        <v>34</v>
      </c>
      <c r="N663" s="6" t="s">
        <v>24</v>
      </c>
      <c r="O663" s="6" t="s">
        <v>96</v>
      </c>
      <c r="P663" s="11">
        <v>40</v>
      </c>
      <c r="Q663" s="12">
        <v>1.64</v>
      </c>
      <c r="R663" s="13"/>
      <c r="S663" s="21">
        <f t="shared" si="74"/>
        <v>25</v>
      </c>
      <c r="T663" s="7" t="str">
        <f t="shared" si="75"/>
        <v>Over 0.5</v>
      </c>
      <c r="U663" s="14"/>
      <c r="V663" s="14" t="str">
        <f>IF(N663="1-0","Under 1.5",IF(N663="0-0","Under 1.5",IF(N663="0-1","Under 1.5","Over 0.5")))</f>
        <v>Under 1.5</v>
      </c>
      <c r="W663" s="14" t="str">
        <f t="shared" si="76"/>
        <v>LOST</v>
      </c>
      <c r="X663" s="14"/>
      <c r="Y663" s="7" t="str">
        <f t="shared" si="77"/>
        <v>…</v>
      </c>
      <c r="Z663" s="7"/>
      <c r="AA663" s="35" t="str">
        <f t="shared" si="78"/>
        <v>…</v>
      </c>
      <c r="AB663" s="35" t="str">
        <f t="shared" si="79"/>
        <v>.</v>
      </c>
    </row>
    <row r="664" spans="2:28">
      <c r="C664" t="s">
        <v>239</v>
      </c>
      <c r="D664" s="34">
        <v>0.75</v>
      </c>
      <c r="E664" s="17" t="s">
        <v>241</v>
      </c>
      <c r="F664" s="7" t="s">
        <v>4</v>
      </c>
      <c r="G664" s="10" t="s">
        <v>764</v>
      </c>
      <c r="H664" s="7">
        <v>22</v>
      </c>
      <c r="I664" s="7">
        <v>46</v>
      </c>
      <c r="J664" s="7">
        <v>32</v>
      </c>
      <c r="K664" s="7" t="s">
        <v>16</v>
      </c>
      <c r="L664" s="7">
        <v>2</v>
      </c>
      <c r="M664" s="7">
        <v>10</v>
      </c>
      <c r="N664" s="6" t="s">
        <v>24</v>
      </c>
      <c r="O664" s="6" t="s">
        <v>24</v>
      </c>
      <c r="P664" s="11">
        <v>53</v>
      </c>
      <c r="Q664" s="12">
        <v>1.58</v>
      </c>
      <c r="R664" s="13"/>
      <c r="S664" s="21">
        <f t="shared" si="74"/>
        <v>55.6</v>
      </c>
      <c r="T664" s="7" t="str">
        <f t="shared" si="75"/>
        <v>Over 0.5</v>
      </c>
      <c r="U664" s="14"/>
      <c r="V664" s="14" t="str">
        <f t="shared" ref="V664:V670" si="81">IF(N664="1-0","Under 1.5",IF(N664="0-0","Under 1.5",IF(N664="0-1","Under 1.5","Over 0.5")))</f>
        <v>Under 1.5</v>
      </c>
      <c r="W664" s="14" t="str">
        <f t="shared" si="76"/>
        <v>LOST</v>
      </c>
      <c r="X664" s="14"/>
      <c r="Y664" s="7" t="str">
        <f t="shared" si="77"/>
        <v>…</v>
      </c>
      <c r="Z664" s="7"/>
      <c r="AA664" s="35" t="str">
        <f t="shared" si="78"/>
        <v>…</v>
      </c>
      <c r="AB664" s="35" t="str">
        <f t="shared" si="79"/>
        <v>.</v>
      </c>
    </row>
    <row r="665" spans="2:28">
      <c r="B665" t="s">
        <v>11</v>
      </c>
      <c r="C665" t="s">
        <v>363</v>
      </c>
      <c r="D665" s="34">
        <v>0.78125</v>
      </c>
      <c r="E665" s="17" t="s">
        <v>364</v>
      </c>
      <c r="F665" s="7" t="s">
        <v>4</v>
      </c>
      <c r="G665" s="10" t="s">
        <v>806</v>
      </c>
      <c r="H665" s="7">
        <v>29</v>
      </c>
      <c r="I665" s="7">
        <v>54</v>
      </c>
      <c r="J665" s="7">
        <v>18</v>
      </c>
      <c r="K665" s="7" t="s">
        <v>16</v>
      </c>
      <c r="L665" s="7" t="s">
        <v>16</v>
      </c>
      <c r="M665" s="7">
        <v>11</v>
      </c>
      <c r="N665" s="6" t="s">
        <v>69</v>
      </c>
      <c r="O665" s="6" t="s">
        <v>299</v>
      </c>
      <c r="P665" s="11">
        <v>53</v>
      </c>
      <c r="Q665" s="12">
        <v>1.61</v>
      </c>
      <c r="R665" s="13"/>
      <c r="S665" s="21">
        <f t="shared" si="74"/>
        <v>76.474999999999994</v>
      </c>
      <c r="T665" s="7" t="str">
        <f t="shared" si="75"/>
        <v>Under 1.5</v>
      </c>
      <c r="U665" s="14"/>
      <c r="V665" s="14" t="str">
        <f t="shared" si="81"/>
        <v>Over 0.5</v>
      </c>
      <c r="W665" s="14" t="str">
        <f t="shared" si="76"/>
        <v>LOST</v>
      </c>
      <c r="X665" s="14"/>
      <c r="Y665" s="7" t="str">
        <f t="shared" si="77"/>
        <v>…</v>
      </c>
      <c r="Z665" s="7"/>
      <c r="AA665" s="35" t="str">
        <f t="shared" si="78"/>
        <v>…</v>
      </c>
      <c r="AB665" s="35" t="str">
        <f t="shared" si="79"/>
        <v>.</v>
      </c>
    </row>
    <row r="666" spans="2:28">
      <c r="C666" t="s">
        <v>1306</v>
      </c>
      <c r="D666" s="34">
        <v>0.84375</v>
      </c>
      <c r="E666" s="17" t="s">
        <v>1350</v>
      </c>
      <c r="F666" s="7" t="s">
        <v>4</v>
      </c>
      <c r="G666" s="10" t="s">
        <v>1369</v>
      </c>
      <c r="H666" s="7">
        <v>34</v>
      </c>
      <c r="I666" s="7">
        <v>54</v>
      </c>
      <c r="J666" s="7">
        <v>12</v>
      </c>
      <c r="K666" s="7" t="s">
        <v>16</v>
      </c>
      <c r="L666" s="7">
        <v>1</v>
      </c>
      <c r="M666" s="7">
        <v>22</v>
      </c>
      <c r="N666" s="6" t="s">
        <v>47</v>
      </c>
      <c r="O666" s="6" t="s">
        <v>33</v>
      </c>
      <c r="P666" s="11">
        <v>37</v>
      </c>
      <c r="Q666" s="12">
        <v>1.6</v>
      </c>
      <c r="R666" s="13"/>
      <c r="S666" s="21">
        <f t="shared" si="74"/>
        <v>56.875</v>
      </c>
      <c r="T666" s="7" t="str">
        <f t="shared" si="75"/>
        <v>Under 1.5</v>
      </c>
      <c r="U666" s="14"/>
      <c r="V666" s="14" t="str">
        <f t="shared" si="81"/>
        <v>Under 1.5</v>
      </c>
      <c r="W666" s="14" t="str">
        <f t="shared" si="76"/>
        <v>WON</v>
      </c>
      <c r="X666" s="14"/>
      <c r="Y666" s="7" t="str">
        <f t="shared" si="77"/>
        <v>…</v>
      </c>
      <c r="Z666" s="7"/>
      <c r="AA666" s="35" t="str">
        <f t="shared" si="78"/>
        <v>…</v>
      </c>
      <c r="AB666" s="35" t="str">
        <f t="shared" si="79"/>
        <v>.</v>
      </c>
    </row>
    <row r="667" spans="2:28">
      <c r="D667" s="34"/>
      <c r="E667" s="17"/>
      <c r="F667" s="7"/>
      <c r="G667" s="10"/>
      <c r="H667" s="7"/>
      <c r="I667" s="7"/>
      <c r="J667" s="7"/>
      <c r="K667" s="7"/>
      <c r="L667" s="7"/>
      <c r="M667" s="7"/>
      <c r="N667" s="6"/>
      <c r="O667" s="6"/>
      <c r="P667" s="11"/>
      <c r="Q667" s="12"/>
      <c r="R667" s="13"/>
      <c r="S667" s="21">
        <f t="shared" si="74"/>
        <v>55</v>
      </c>
      <c r="T667" s="7" t="str">
        <f t="shared" si="75"/>
        <v>Over 0.5</v>
      </c>
      <c r="U667" s="14"/>
      <c r="V667" s="14" t="str">
        <f t="shared" si="81"/>
        <v>Over 0.5</v>
      </c>
      <c r="W667" s="14" t="str">
        <f t="shared" si="76"/>
        <v>WON</v>
      </c>
      <c r="X667" s="14"/>
      <c r="Y667" s="7" t="str">
        <f t="shared" si="77"/>
        <v>…</v>
      </c>
      <c r="Z667" s="7"/>
      <c r="AA667" s="35" t="str">
        <f t="shared" si="78"/>
        <v>…</v>
      </c>
      <c r="AB667" s="35" t="str">
        <f t="shared" si="79"/>
        <v>.</v>
      </c>
    </row>
    <row r="668" spans="2:28">
      <c r="B668" s="16" t="s">
        <v>1771</v>
      </c>
      <c r="D668" s="34"/>
      <c r="E668" s="17"/>
      <c r="F668" s="7"/>
      <c r="G668" s="10"/>
      <c r="H668" s="7"/>
      <c r="I668" s="7"/>
      <c r="J668" s="7"/>
      <c r="K668" s="7"/>
      <c r="L668" s="7"/>
      <c r="M668" s="7"/>
      <c r="N668" s="6"/>
      <c r="O668" s="6"/>
      <c r="P668" s="11"/>
      <c r="Q668" s="12"/>
      <c r="R668" s="13"/>
      <c r="S668" s="21">
        <f t="shared" si="74"/>
        <v>55</v>
      </c>
      <c r="T668" s="7" t="str">
        <f t="shared" si="75"/>
        <v>Over 0.5</v>
      </c>
      <c r="U668" s="14"/>
      <c r="V668" s="14" t="str">
        <f t="shared" si="81"/>
        <v>Over 0.5</v>
      </c>
      <c r="W668" s="14" t="str">
        <f t="shared" si="76"/>
        <v>WON</v>
      </c>
      <c r="X668" s="14"/>
      <c r="Y668" s="7" t="str">
        <f t="shared" si="77"/>
        <v>…</v>
      </c>
      <c r="Z668" s="7"/>
      <c r="AA668" s="35" t="str">
        <f t="shared" si="78"/>
        <v>…</v>
      </c>
      <c r="AB668" s="35" t="str">
        <f t="shared" si="79"/>
        <v>.</v>
      </c>
    </row>
    <row r="669" spans="2:28">
      <c r="B669" t="s">
        <v>11</v>
      </c>
      <c r="C669" t="s">
        <v>58</v>
      </c>
      <c r="D669" s="24" t="s">
        <v>1102</v>
      </c>
      <c r="E669" s="17" t="s">
        <v>467</v>
      </c>
      <c r="F669" s="7" t="s">
        <v>4</v>
      </c>
      <c r="G669" s="10" t="s">
        <v>1077</v>
      </c>
      <c r="H669" s="7">
        <v>13</v>
      </c>
      <c r="I669" s="7">
        <v>63</v>
      </c>
      <c r="J669" s="7">
        <v>25</v>
      </c>
      <c r="K669" s="7" t="s">
        <v>16</v>
      </c>
      <c r="L669" s="7" t="s">
        <v>16</v>
      </c>
      <c r="M669" s="7">
        <v>12</v>
      </c>
      <c r="N669" s="6" t="s">
        <v>24</v>
      </c>
      <c r="O669" s="6" t="s">
        <v>120</v>
      </c>
      <c r="P669" s="11">
        <v>58</v>
      </c>
      <c r="Q669" s="12">
        <v>1.61</v>
      </c>
      <c r="R669" s="13"/>
      <c r="S669" s="21">
        <f t="shared" si="74"/>
        <v>79.287499999999994</v>
      </c>
      <c r="T669" s="7" t="str">
        <f t="shared" si="75"/>
        <v>Under 1.5</v>
      </c>
      <c r="U669" s="14"/>
      <c r="V669" s="14" t="str">
        <f t="shared" si="81"/>
        <v>Under 1.5</v>
      </c>
      <c r="W669" s="14" t="str">
        <f t="shared" si="76"/>
        <v>WON</v>
      </c>
      <c r="X669" s="14"/>
      <c r="Y669" s="7" t="str">
        <f t="shared" si="77"/>
        <v>…</v>
      </c>
      <c r="Z669" s="7"/>
      <c r="AA669" s="35" t="str">
        <f t="shared" si="78"/>
        <v>U25g</v>
      </c>
      <c r="AB669" s="35" t="str">
        <f t="shared" si="79"/>
        <v>WON</v>
      </c>
    </row>
    <row r="670" spans="2:28">
      <c r="B670" t="s">
        <v>11</v>
      </c>
      <c r="C670" t="s">
        <v>58</v>
      </c>
      <c r="D670" s="24" t="s">
        <v>1102</v>
      </c>
      <c r="E670" s="17" t="s">
        <v>1767</v>
      </c>
      <c r="F670" s="7" t="s">
        <v>4</v>
      </c>
      <c r="G670" s="10" t="s">
        <v>1768</v>
      </c>
      <c r="H670" s="7">
        <v>45</v>
      </c>
      <c r="I670" s="7">
        <v>45</v>
      </c>
      <c r="J670" s="7">
        <v>10</v>
      </c>
      <c r="K670" s="7">
        <v>1</v>
      </c>
      <c r="L670" s="7" t="s">
        <v>16</v>
      </c>
      <c r="M670" s="7">
        <v>35</v>
      </c>
      <c r="N670" s="6" t="s">
        <v>75</v>
      </c>
      <c r="O670" s="6" t="s">
        <v>17</v>
      </c>
      <c r="P670" s="11">
        <v>90</v>
      </c>
      <c r="Q670" s="12">
        <v>1.56</v>
      </c>
      <c r="R670" s="13"/>
      <c r="S670" s="21">
        <f t="shared" si="74"/>
        <v>63</v>
      </c>
      <c r="T670" s="7" t="str">
        <f t="shared" si="75"/>
        <v>Under 1.5</v>
      </c>
      <c r="U670" s="14"/>
      <c r="V670" s="14" t="str">
        <f t="shared" si="81"/>
        <v>Over 0.5</v>
      </c>
      <c r="W670" s="14" t="str">
        <f t="shared" si="76"/>
        <v>LOST</v>
      </c>
      <c r="X670" s="14"/>
      <c r="Y670" s="7" t="str">
        <f t="shared" si="77"/>
        <v>…</v>
      </c>
      <c r="Z670" s="7"/>
      <c r="AA670" s="35" t="str">
        <f t="shared" si="78"/>
        <v>…</v>
      </c>
      <c r="AB670" s="35" t="str">
        <f t="shared" si="79"/>
        <v>.</v>
      </c>
    </row>
    <row r="671" spans="2:28">
      <c r="C671" t="s">
        <v>1341</v>
      </c>
      <c r="D671" s="34">
        <v>0.58333333333333337</v>
      </c>
      <c r="E671" s="17" t="s">
        <v>1538</v>
      </c>
      <c r="F671" s="7" t="s">
        <v>4</v>
      </c>
      <c r="G671" s="10" t="s">
        <v>1435</v>
      </c>
      <c r="H671" s="7">
        <v>43</v>
      </c>
      <c r="I671" s="7">
        <v>14</v>
      </c>
      <c r="J671" s="7">
        <v>44</v>
      </c>
      <c r="K671" s="7">
        <v>2</v>
      </c>
      <c r="L671" s="7">
        <v>1</v>
      </c>
      <c r="M671" s="7">
        <v>1</v>
      </c>
      <c r="N671" s="6" t="s">
        <v>47</v>
      </c>
      <c r="O671" s="6" t="s">
        <v>69</v>
      </c>
      <c r="P671" s="11">
        <v>40</v>
      </c>
      <c r="Q671" s="12">
        <v>1.59</v>
      </c>
      <c r="R671" s="13"/>
      <c r="S671" s="21">
        <f t="shared" si="74"/>
        <v>26.8125</v>
      </c>
      <c r="T671" s="7" t="str">
        <f t="shared" si="75"/>
        <v>Over 0.5</v>
      </c>
      <c r="U671" s="14"/>
      <c r="V671" s="14" t="str">
        <f>IF(N671="1-0","Under 1.5",IF(N671="0-0","Under 1.5",IF(N671="0-1","Under 1.5","Over 0.5")))</f>
        <v>Under 1.5</v>
      </c>
      <c r="W671" s="14" t="str">
        <f t="shared" si="76"/>
        <v>WON</v>
      </c>
      <c r="X671" s="14"/>
      <c r="Y671" s="7" t="str">
        <f t="shared" si="77"/>
        <v>…</v>
      </c>
      <c r="Z671" s="7"/>
      <c r="AA671" s="35" t="str">
        <f t="shared" si="78"/>
        <v>…</v>
      </c>
      <c r="AB671" s="35" t="str">
        <f t="shared" si="79"/>
        <v>.</v>
      </c>
    </row>
    <row r="672" spans="2:28">
      <c r="D672" s="34"/>
      <c r="E672" s="17"/>
      <c r="F672" s="7"/>
      <c r="G672" s="10"/>
      <c r="H672" s="7"/>
      <c r="I672" s="7"/>
      <c r="J672" s="7"/>
      <c r="K672" s="7"/>
      <c r="L672" s="7"/>
      <c r="M672" s="7"/>
      <c r="N672" s="6"/>
      <c r="O672" s="6"/>
      <c r="P672" s="11"/>
      <c r="Q672" s="12"/>
      <c r="R672" s="13"/>
      <c r="S672" s="21">
        <f t="shared" si="74"/>
        <v>55</v>
      </c>
      <c r="T672" s="7" t="str">
        <f t="shared" si="75"/>
        <v>Over 0.5</v>
      </c>
      <c r="U672" s="14"/>
      <c r="V672" s="14" t="str">
        <f>IF(N672="1-0","Under 1.5",IF(N672="0-0","Under 1.5",IF(N672="0-1","Under 1.5","Over 0.5")))</f>
        <v>Over 0.5</v>
      </c>
      <c r="W672" s="14" t="str">
        <f t="shared" si="76"/>
        <v>WON</v>
      </c>
      <c r="X672" s="14"/>
      <c r="Y672" s="7" t="str">
        <f t="shared" si="77"/>
        <v>…</v>
      </c>
      <c r="Z672" s="7"/>
      <c r="AA672" s="35" t="str">
        <f t="shared" si="78"/>
        <v>…</v>
      </c>
      <c r="AB672" s="35" t="str">
        <f t="shared" si="79"/>
        <v>.</v>
      </c>
    </row>
    <row r="673" spans="2:28">
      <c r="B673" s="16" t="s">
        <v>1774</v>
      </c>
      <c r="D673" s="34"/>
      <c r="E673" s="17"/>
      <c r="F673" s="7"/>
      <c r="G673" s="10"/>
      <c r="H673" s="7"/>
      <c r="I673" s="7"/>
      <c r="J673" s="7"/>
      <c r="K673" s="7"/>
      <c r="L673" s="7"/>
      <c r="M673" s="7"/>
      <c r="N673" s="6"/>
      <c r="O673" s="6"/>
      <c r="P673" s="11"/>
      <c r="Q673" s="12"/>
      <c r="R673" s="13"/>
      <c r="S673" s="21">
        <f t="shared" si="74"/>
        <v>55</v>
      </c>
      <c r="T673" s="7" t="str">
        <f t="shared" si="75"/>
        <v>Over 0.5</v>
      </c>
      <c r="U673" s="14"/>
      <c r="V673" s="14" t="str">
        <f>IF(N673="1-0","Under 1.5",IF(N673="0-0","Under 1.5",IF(N673="0-1","Under 1.5","Over 0.5")))</f>
        <v>Over 0.5</v>
      </c>
      <c r="W673" s="14" t="str">
        <f t="shared" si="76"/>
        <v>WON</v>
      </c>
      <c r="X673" s="14"/>
      <c r="Y673" s="7" t="str">
        <f t="shared" si="77"/>
        <v>…</v>
      </c>
      <c r="Z673" s="7"/>
      <c r="AA673" s="35" t="str">
        <f t="shared" si="78"/>
        <v>…</v>
      </c>
      <c r="AB673" s="35" t="str">
        <f t="shared" si="79"/>
        <v>.</v>
      </c>
    </row>
    <row r="674" spans="2:28">
      <c r="C674" t="s">
        <v>1341</v>
      </c>
      <c r="D674" s="34">
        <v>0.58333333333333337</v>
      </c>
      <c r="E674" s="17" t="s">
        <v>1433</v>
      </c>
      <c r="F674" s="7" t="s">
        <v>4</v>
      </c>
      <c r="G674" s="10" t="s">
        <v>1436</v>
      </c>
      <c r="H674" s="7">
        <v>21</v>
      </c>
      <c r="I674" s="7">
        <v>29</v>
      </c>
      <c r="J674" s="7">
        <v>51</v>
      </c>
      <c r="K674" s="7">
        <v>2</v>
      </c>
      <c r="L674" s="7">
        <v>2</v>
      </c>
      <c r="M674" s="7">
        <v>30</v>
      </c>
      <c r="N674" s="6" t="s">
        <v>454</v>
      </c>
      <c r="O674" s="6" t="s">
        <v>1195</v>
      </c>
      <c r="P674" s="11">
        <v>45</v>
      </c>
      <c r="Q674" s="12">
        <v>1.5</v>
      </c>
      <c r="R674" s="13"/>
      <c r="S674" s="21">
        <f t="shared" si="74"/>
        <v>24.0625</v>
      </c>
      <c r="T674" s="7" t="str">
        <f t="shared" si="75"/>
        <v>Over 0.5</v>
      </c>
      <c r="U674" s="14"/>
      <c r="V674" s="14" t="str">
        <f>IF(N674="1-0","Under 1.5",IF(N674="0-0","Under 1.5",IF(N674="0-1","Under 1.5","Over 0.5")))</f>
        <v>Over 0.5</v>
      </c>
      <c r="W674" s="14" t="str">
        <f t="shared" si="76"/>
        <v>WON</v>
      </c>
      <c r="X674" s="14"/>
      <c r="Y674" s="7" t="str">
        <f t="shared" si="77"/>
        <v>…</v>
      </c>
      <c r="Z674" s="7"/>
      <c r="AA674" s="35" t="str">
        <f t="shared" si="78"/>
        <v>…</v>
      </c>
      <c r="AB674" s="35" t="str">
        <f t="shared" si="79"/>
        <v>.</v>
      </c>
    </row>
    <row r="675" spans="2:28">
      <c r="B675" t="s">
        <v>11</v>
      </c>
      <c r="C675" t="s">
        <v>360</v>
      </c>
      <c r="D675" s="34">
        <v>0.66666666666666663</v>
      </c>
      <c r="E675" s="17" t="s">
        <v>1050</v>
      </c>
      <c r="F675" s="7" t="s">
        <v>4</v>
      </c>
      <c r="G675" s="10" t="s">
        <v>362</v>
      </c>
      <c r="H675" s="7">
        <v>16</v>
      </c>
      <c r="I675" s="7">
        <v>53</v>
      </c>
      <c r="J675" s="7">
        <v>31</v>
      </c>
      <c r="K675" s="7" t="s">
        <v>16</v>
      </c>
      <c r="L675" s="7" t="s">
        <v>16</v>
      </c>
      <c r="M675" s="7">
        <v>15</v>
      </c>
      <c r="N675" s="6" t="s">
        <v>75</v>
      </c>
      <c r="O675" s="6" t="s">
        <v>17</v>
      </c>
      <c r="P675" s="11">
        <v>63</v>
      </c>
      <c r="Q675" s="12">
        <v>1.56</v>
      </c>
      <c r="R675" s="13"/>
      <c r="S675" s="21">
        <f t="shared" si="74"/>
        <v>74.162499999999994</v>
      </c>
      <c r="T675" s="7" t="str">
        <f t="shared" si="75"/>
        <v>Under 1.5</v>
      </c>
      <c r="U675" s="14"/>
      <c r="V675" s="14" t="str">
        <f>IF(N675="1-0","Under 1.5",IF(N675="0-0","Under 1.5",IF(N675="0-1","Under 1.5","Over 0.5")))</f>
        <v>Over 0.5</v>
      </c>
      <c r="W675" s="14" t="str">
        <f t="shared" si="76"/>
        <v>LOST</v>
      </c>
      <c r="X675" s="14"/>
      <c r="Y675" s="7" t="str">
        <f t="shared" si="77"/>
        <v>…</v>
      </c>
      <c r="Z675" s="7"/>
      <c r="AA675" s="35" t="str">
        <f t="shared" si="78"/>
        <v>U25g</v>
      </c>
      <c r="AB675" s="35" t="str">
        <f t="shared" si="79"/>
        <v>.</v>
      </c>
    </row>
    <row r="676" spans="2:28">
      <c r="B676" t="s">
        <v>11</v>
      </c>
      <c r="C676" t="s">
        <v>360</v>
      </c>
      <c r="D676" s="34">
        <v>0.70833333333333337</v>
      </c>
      <c r="E676" s="17" t="s">
        <v>1772</v>
      </c>
      <c r="F676" s="7" t="s">
        <v>4</v>
      </c>
      <c r="G676" s="10" t="s">
        <v>1051</v>
      </c>
      <c r="H676" s="7">
        <v>27</v>
      </c>
      <c r="I676" s="7">
        <v>48</v>
      </c>
      <c r="J676" s="7">
        <v>25</v>
      </c>
      <c r="K676" s="7" t="s">
        <v>16</v>
      </c>
      <c r="L676" s="7" t="s">
        <v>16</v>
      </c>
      <c r="M676" s="7">
        <v>2</v>
      </c>
      <c r="N676" s="6" t="s">
        <v>33</v>
      </c>
      <c r="O676" s="6" t="s">
        <v>297</v>
      </c>
      <c r="P676" s="11">
        <v>55</v>
      </c>
      <c r="Q676" s="12">
        <v>1.45</v>
      </c>
      <c r="R676" s="13"/>
      <c r="S676" s="21">
        <f t="shared" si="74"/>
        <v>69</v>
      </c>
      <c r="T676" s="7" t="str">
        <f t="shared" si="75"/>
        <v>Under 1.5</v>
      </c>
      <c r="U676" s="14"/>
      <c r="V676" s="14" t="str">
        <f t="shared" ref="V676:V684" si="82">IF(N676="1-0","Under 1.5",IF(N676="0-0","Under 1.5",IF(N676="0-1","Under 1.5","Over 0.5")))</f>
        <v>Over 0.5</v>
      </c>
      <c r="W676" s="14" t="str">
        <f t="shared" si="76"/>
        <v>LOST</v>
      </c>
      <c r="X676" s="14"/>
      <c r="Y676" s="7" t="str">
        <f t="shared" si="77"/>
        <v>…</v>
      </c>
      <c r="Z676" s="7"/>
      <c r="AA676" s="35" t="str">
        <f t="shared" si="78"/>
        <v>…</v>
      </c>
      <c r="AB676" s="35" t="str">
        <f t="shared" si="79"/>
        <v>.</v>
      </c>
    </row>
    <row r="677" spans="2:28">
      <c r="C677" t="s">
        <v>888</v>
      </c>
      <c r="D677" s="34">
        <v>0.90972222222222221</v>
      </c>
      <c r="E677" s="17" t="s">
        <v>1773</v>
      </c>
      <c r="F677" s="7" t="s">
        <v>4</v>
      </c>
      <c r="G677" s="10" t="s">
        <v>1626</v>
      </c>
      <c r="H677" s="7">
        <v>38</v>
      </c>
      <c r="I677" s="7">
        <v>48</v>
      </c>
      <c r="J677" s="7">
        <v>14</v>
      </c>
      <c r="K677" s="7" t="s">
        <v>16</v>
      </c>
      <c r="L677" s="7">
        <v>1</v>
      </c>
      <c r="M677" s="7">
        <v>24</v>
      </c>
      <c r="N677" s="6" t="s">
        <v>18</v>
      </c>
      <c r="O677" s="6" t="s">
        <v>18</v>
      </c>
      <c r="P677" s="11">
        <v>34</v>
      </c>
      <c r="Q677" s="12">
        <v>1.67</v>
      </c>
      <c r="R677" s="13"/>
      <c r="S677" s="21">
        <f t="shared" si="74"/>
        <v>40</v>
      </c>
      <c r="T677" s="7" t="str">
        <f t="shared" si="75"/>
        <v>Over 0.5</v>
      </c>
      <c r="U677" s="14"/>
      <c r="V677" s="14" t="str">
        <f t="shared" si="82"/>
        <v>Over 0.5</v>
      </c>
      <c r="W677" s="14" t="str">
        <f t="shared" si="76"/>
        <v>?</v>
      </c>
      <c r="X677" s="14"/>
      <c r="Y677" s="7" t="str">
        <f t="shared" si="77"/>
        <v>…</v>
      </c>
      <c r="Z677" s="7"/>
      <c r="AA677" s="35" t="str">
        <f t="shared" si="78"/>
        <v>…</v>
      </c>
      <c r="AB677" s="35" t="str">
        <f t="shared" si="79"/>
        <v>.</v>
      </c>
    </row>
    <row r="678" spans="2:28">
      <c r="D678" s="34"/>
      <c r="E678" s="17"/>
      <c r="F678" s="7"/>
      <c r="G678" s="10"/>
      <c r="H678" s="7"/>
      <c r="I678" s="7"/>
      <c r="J678" s="7"/>
      <c r="K678" s="7"/>
      <c r="L678" s="7"/>
      <c r="M678" s="7"/>
      <c r="N678" s="6"/>
      <c r="O678" s="6"/>
      <c r="P678" s="11"/>
      <c r="Q678" s="12"/>
      <c r="R678" s="13"/>
      <c r="S678" s="21">
        <f t="shared" si="74"/>
        <v>55</v>
      </c>
      <c r="T678" s="7" t="str">
        <f t="shared" si="75"/>
        <v>Over 0.5</v>
      </c>
      <c r="U678" s="14"/>
      <c r="V678" s="14" t="str">
        <f t="shared" si="82"/>
        <v>Over 0.5</v>
      </c>
      <c r="W678" s="14" t="str">
        <f t="shared" si="76"/>
        <v>WON</v>
      </c>
      <c r="X678" s="14"/>
      <c r="Y678" s="7" t="str">
        <f t="shared" si="77"/>
        <v>…</v>
      </c>
      <c r="Z678" s="7"/>
      <c r="AA678" s="35" t="str">
        <f t="shared" si="78"/>
        <v>…</v>
      </c>
      <c r="AB678" s="35" t="str">
        <f t="shared" si="79"/>
        <v>.</v>
      </c>
    </row>
    <row r="679" spans="2:28">
      <c r="B679" s="16" t="s">
        <v>1775</v>
      </c>
      <c r="D679" s="34"/>
      <c r="E679" s="17"/>
      <c r="F679" s="7"/>
      <c r="G679" s="10"/>
      <c r="H679" s="7"/>
      <c r="I679" s="7"/>
      <c r="J679" s="7"/>
      <c r="K679" s="7"/>
      <c r="L679" s="7"/>
      <c r="M679" s="7"/>
      <c r="N679" s="6"/>
      <c r="O679" s="6"/>
      <c r="P679" s="11"/>
      <c r="Q679" s="12"/>
      <c r="R679" s="13"/>
      <c r="S679" s="21">
        <f t="shared" si="74"/>
        <v>55</v>
      </c>
      <c r="T679" s="7" t="str">
        <f t="shared" si="75"/>
        <v>Over 0.5</v>
      </c>
      <c r="U679" s="14"/>
      <c r="V679" s="14" t="str">
        <f t="shared" si="82"/>
        <v>Over 0.5</v>
      </c>
      <c r="W679" s="14" t="str">
        <f t="shared" si="76"/>
        <v>WON</v>
      </c>
      <c r="X679" s="14"/>
      <c r="Y679" s="7" t="str">
        <f t="shared" si="77"/>
        <v>…</v>
      </c>
      <c r="Z679" s="7"/>
      <c r="AA679" s="35" t="str">
        <f t="shared" si="78"/>
        <v>…</v>
      </c>
      <c r="AB679" s="35" t="str">
        <f t="shared" si="79"/>
        <v>.</v>
      </c>
    </row>
    <row r="680" spans="2:28">
      <c r="C680" t="s">
        <v>1495</v>
      </c>
      <c r="D680" s="34">
        <v>0.75</v>
      </c>
      <c r="E680" s="17" t="s">
        <v>1253</v>
      </c>
      <c r="F680" s="7" t="s">
        <v>4</v>
      </c>
      <c r="G680" s="10" t="s">
        <v>1725</v>
      </c>
      <c r="H680" s="7">
        <v>32</v>
      </c>
      <c r="I680" s="7">
        <v>44</v>
      </c>
      <c r="J680" s="7">
        <v>25</v>
      </c>
      <c r="K680" s="7" t="s">
        <v>16</v>
      </c>
      <c r="L680" s="7">
        <v>1</v>
      </c>
      <c r="M680" s="7">
        <v>7</v>
      </c>
      <c r="N680" s="6" t="s">
        <v>47</v>
      </c>
      <c r="O680" s="6" t="s">
        <v>18</v>
      </c>
      <c r="P680" s="11">
        <v>47</v>
      </c>
      <c r="Q680" s="12">
        <v>1.4</v>
      </c>
      <c r="R680" s="13"/>
      <c r="S680" s="21">
        <f t="shared" ref="S680:S743" si="83">40+(IF(I680&lt;50,0,I680/3.2)+(IF(H680&gt;I680,-H680/3.2,0)+(IF(J680&gt;I680,-J680/3.2,0)+(IF(L680="X",5,IF(L680="2",2,0)))+(IF(M680&gt;15,0,15-M680))+(IF(P680&lt;50,0,P680/5)))))</f>
        <v>48</v>
      </c>
      <c r="T680" s="7" t="str">
        <f t="shared" si="75"/>
        <v>Over 0.5</v>
      </c>
      <c r="U680" s="14"/>
      <c r="V680" s="14" t="str">
        <f t="shared" si="82"/>
        <v>Under 1.5</v>
      </c>
      <c r="W680" s="14" t="str">
        <f t="shared" si="76"/>
        <v>WON</v>
      </c>
      <c r="X680" s="14"/>
      <c r="Y680" s="7" t="str">
        <f t="shared" si="77"/>
        <v>…</v>
      </c>
      <c r="Z680" s="7"/>
      <c r="AA680" s="35" t="str">
        <f t="shared" si="78"/>
        <v>…</v>
      </c>
      <c r="AB680" s="35" t="str">
        <f t="shared" si="79"/>
        <v>.</v>
      </c>
    </row>
    <row r="681" spans="2:28">
      <c r="C681" t="s">
        <v>1332</v>
      </c>
      <c r="D681" s="34">
        <v>0.84375</v>
      </c>
      <c r="E681" s="17" t="s">
        <v>1498</v>
      </c>
      <c r="F681" s="7" t="s">
        <v>4</v>
      </c>
      <c r="G681" s="10" t="s">
        <v>1334</v>
      </c>
      <c r="H681" s="7">
        <v>54</v>
      </c>
      <c r="I681" s="7">
        <v>25</v>
      </c>
      <c r="J681" s="7">
        <v>21</v>
      </c>
      <c r="K681" s="7">
        <v>1</v>
      </c>
      <c r="L681" s="7">
        <v>1</v>
      </c>
      <c r="M681" s="7">
        <v>33</v>
      </c>
      <c r="N681" s="6" t="s">
        <v>120</v>
      </c>
      <c r="O681" s="6" t="s">
        <v>299</v>
      </c>
      <c r="P681" s="11">
        <v>31</v>
      </c>
      <c r="Q681" s="12">
        <v>1.47</v>
      </c>
      <c r="R681" s="13"/>
      <c r="S681" s="21">
        <f t="shared" si="83"/>
        <v>23.125</v>
      </c>
      <c r="T681" s="7" t="str">
        <f t="shared" si="75"/>
        <v>Over 0.5</v>
      </c>
      <c r="U681" s="14"/>
      <c r="V681" s="14" t="str">
        <f t="shared" si="82"/>
        <v>Under 1.5</v>
      </c>
      <c r="W681" s="14" t="str">
        <f t="shared" si="76"/>
        <v>WON</v>
      </c>
      <c r="X681" s="14"/>
      <c r="Y681" s="7" t="str">
        <f t="shared" si="77"/>
        <v>…</v>
      </c>
      <c r="Z681" s="7"/>
      <c r="AA681" s="35" t="str">
        <f t="shared" si="78"/>
        <v>…</v>
      </c>
      <c r="AB681" s="35" t="str">
        <f t="shared" si="79"/>
        <v>.</v>
      </c>
    </row>
    <row r="682" spans="2:28">
      <c r="D682" s="34"/>
      <c r="E682" s="17"/>
      <c r="F682" s="7"/>
      <c r="G682" s="10"/>
      <c r="H682" s="7"/>
      <c r="I682" s="7"/>
      <c r="J682" s="7"/>
      <c r="K682" s="7"/>
      <c r="L682" s="7"/>
      <c r="M682" s="7"/>
      <c r="N682" s="6"/>
      <c r="O682" s="6"/>
      <c r="P682" s="11"/>
      <c r="Q682" s="12"/>
      <c r="R682" s="13"/>
      <c r="S682" s="21">
        <f t="shared" si="83"/>
        <v>55</v>
      </c>
      <c r="T682" s="7" t="str">
        <f t="shared" si="75"/>
        <v>Over 0.5</v>
      </c>
      <c r="U682" s="14"/>
      <c r="V682" s="14" t="str">
        <f t="shared" si="82"/>
        <v>Over 0.5</v>
      </c>
      <c r="W682" s="14" t="str">
        <f t="shared" si="76"/>
        <v>WON</v>
      </c>
      <c r="X682" s="14"/>
      <c r="Y682" s="7" t="str">
        <f t="shared" si="77"/>
        <v>…</v>
      </c>
      <c r="Z682" s="7"/>
      <c r="AA682" s="35" t="str">
        <f t="shared" si="78"/>
        <v>…</v>
      </c>
      <c r="AB682" s="35" t="str">
        <f t="shared" si="79"/>
        <v>.</v>
      </c>
    </row>
    <row r="683" spans="2:28">
      <c r="B683" s="16" t="s">
        <v>1780</v>
      </c>
      <c r="D683" s="34"/>
      <c r="E683" s="17"/>
      <c r="F683" s="7"/>
      <c r="G683" s="10"/>
      <c r="H683" s="7"/>
      <c r="I683" s="7"/>
      <c r="J683" s="7"/>
      <c r="K683" s="7"/>
      <c r="L683" s="7"/>
      <c r="M683" s="7"/>
      <c r="N683" s="6"/>
      <c r="O683" s="6"/>
      <c r="P683" s="11"/>
      <c r="Q683" s="12"/>
      <c r="R683" s="13"/>
      <c r="S683" s="21">
        <f t="shared" si="83"/>
        <v>55</v>
      </c>
      <c r="T683" s="7" t="str">
        <f t="shared" si="75"/>
        <v>Over 0.5</v>
      </c>
      <c r="U683" s="14"/>
      <c r="V683" s="14" t="str">
        <f t="shared" si="82"/>
        <v>Over 0.5</v>
      </c>
      <c r="W683" s="14" t="str">
        <f t="shared" si="76"/>
        <v>WON</v>
      </c>
      <c r="X683" s="14"/>
      <c r="Y683" s="7" t="str">
        <f t="shared" si="77"/>
        <v>…</v>
      </c>
      <c r="Z683" s="7"/>
      <c r="AA683" s="35" t="str">
        <f t="shared" si="78"/>
        <v>…</v>
      </c>
      <c r="AB683" s="35" t="str">
        <f t="shared" si="79"/>
        <v>.</v>
      </c>
    </row>
    <row r="684" spans="2:28">
      <c r="B684" t="s">
        <v>11</v>
      </c>
      <c r="C684" t="s">
        <v>151</v>
      </c>
      <c r="D684" s="34">
        <v>0.78125</v>
      </c>
      <c r="E684" s="17" t="s">
        <v>1776</v>
      </c>
      <c r="F684" s="7" t="s">
        <v>4</v>
      </c>
      <c r="G684" s="10" t="s">
        <v>1777</v>
      </c>
      <c r="H684" s="7">
        <v>20</v>
      </c>
      <c r="I684" s="7">
        <v>70</v>
      </c>
      <c r="J684" s="7">
        <v>10</v>
      </c>
      <c r="K684" s="7" t="s">
        <v>16</v>
      </c>
      <c r="L684" s="7">
        <v>1</v>
      </c>
      <c r="M684" s="7">
        <v>10</v>
      </c>
      <c r="N684" s="6" t="s">
        <v>69</v>
      </c>
      <c r="O684" s="6" t="s">
        <v>33</v>
      </c>
      <c r="P684" s="11">
        <v>67</v>
      </c>
      <c r="Q684" s="12">
        <v>1.63</v>
      </c>
      <c r="R684" s="13"/>
      <c r="S684" s="21">
        <f t="shared" si="83"/>
        <v>80.275000000000006</v>
      </c>
      <c r="T684" s="7" t="str">
        <f t="shared" si="75"/>
        <v>Under 1.5</v>
      </c>
      <c r="U684" s="14"/>
      <c r="V684" s="14" t="str">
        <f t="shared" si="82"/>
        <v>Over 0.5</v>
      </c>
      <c r="W684" s="14" t="str">
        <f t="shared" si="76"/>
        <v>LOST</v>
      </c>
      <c r="X684" s="14"/>
      <c r="Y684" s="7" t="str">
        <f t="shared" si="77"/>
        <v>Prime</v>
      </c>
      <c r="Z684" s="7"/>
      <c r="AA684" s="35" t="str">
        <f t="shared" si="78"/>
        <v>U25g</v>
      </c>
      <c r="AB684" s="35" t="str">
        <f t="shared" si="79"/>
        <v>.</v>
      </c>
    </row>
    <row r="685" spans="2:28">
      <c r="C685" t="s">
        <v>409</v>
      </c>
      <c r="D685" s="34">
        <v>0.79166666666666663</v>
      </c>
      <c r="E685" s="17" t="s">
        <v>787</v>
      </c>
      <c r="F685" s="7" t="s">
        <v>4</v>
      </c>
      <c r="G685" s="10" t="s">
        <v>1778</v>
      </c>
      <c r="H685" s="7">
        <v>20</v>
      </c>
      <c r="I685" s="7">
        <v>60</v>
      </c>
      <c r="J685" s="7">
        <v>20</v>
      </c>
      <c r="K685" s="7" t="s">
        <v>16</v>
      </c>
      <c r="L685" s="7">
        <v>1</v>
      </c>
      <c r="M685" s="7">
        <v>0</v>
      </c>
      <c r="N685" s="6" t="s">
        <v>33</v>
      </c>
      <c r="O685" s="6" t="s">
        <v>405</v>
      </c>
      <c r="P685" s="11">
        <v>51</v>
      </c>
      <c r="Q685" s="12">
        <v>1.66</v>
      </c>
      <c r="R685" s="13"/>
      <c r="S685" s="21">
        <f t="shared" si="83"/>
        <v>83.95</v>
      </c>
      <c r="T685" s="7" t="str">
        <f t="shared" si="75"/>
        <v>Under 1.5</v>
      </c>
      <c r="U685" s="14"/>
      <c r="V685" s="14" t="str">
        <f>IF(N685="1-0","Under 1.5",IF(N685="0-0","Under 1.5",IF(N685="0-1","Under 1.5","Over 0.5")))</f>
        <v>Over 0.5</v>
      </c>
      <c r="W685" s="14" t="str">
        <f t="shared" si="76"/>
        <v>LOST</v>
      </c>
      <c r="X685" s="14"/>
      <c r="Y685" s="7" t="str">
        <f t="shared" si="77"/>
        <v>…</v>
      </c>
      <c r="Z685" s="7"/>
      <c r="AA685" s="35" t="str">
        <f t="shared" si="78"/>
        <v>…</v>
      </c>
      <c r="AB685" s="35" t="str">
        <f t="shared" si="79"/>
        <v>.</v>
      </c>
    </row>
    <row r="686" spans="2:28">
      <c r="B686" t="s">
        <v>11</v>
      </c>
      <c r="C686" t="s">
        <v>121</v>
      </c>
      <c r="D686" s="34">
        <v>0.79166666666666663</v>
      </c>
      <c r="E686" s="17" t="s">
        <v>1779</v>
      </c>
      <c r="F686" s="7" t="s">
        <v>4</v>
      </c>
      <c r="G686" s="10" t="s">
        <v>273</v>
      </c>
      <c r="H686" s="7">
        <v>33</v>
      </c>
      <c r="I686" s="7">
        <v>50</v>
      </c>
      <c r="J686" s="7">
        <v>17</v>
      </c>
      <c r="K686" s="7" t="s">
        <v>16</v>
      </c>
      <c r="L686" s="7">
        <v>1</v>
      </c>
      <c r="M686" s="7">
        <v>16</v>
      </c>
      <c r="N686" s="6" t="s">
        <v>47</v>
      </c>
      <c r="O686" s="6" t="s">
        <v>69</v>
      </c>
      <c r="P686" s="11">
        <v>55</v>
      </c>
      <c r="Q686" s="12">
        <v>1.61</v>
      </c>
      <c r="R686" s="13"/>
      <c r="S686" s="21">
        <f t="shared" si="83"/>
        <v>66.625</v>
      </c>
      <c r="T686" s="7" t="str">
        <f t="shared" si="75"/>
        <v>Under 1.5</v>
      </c>
      <c r="U686" s="14"/>
      <c r="V686" s="14" t="str">
        <f>IF(N686="1-0","Under 1.5",IF(N686="0-0","Under 1.5",IF(N686="0-1","Under 1.5","Over 0.5")))</f>
        <v>Under 1.5</v>
      </c>
      <c r="W686" s="14" t="str">
        <f t="shared" si="76"/>
        <v>WON</v>
      </c>
      <c r="X686" s="14"/>
      <c r="Y686" s="7" t="str">
        <f t="shared" si="77"/>
        <v>…</v>
      </c>
      <c r="Z686" s="7"/>
      <c r="AA686" s="35" t="str">
        <f t="shared" si="78"/>
        <v>U25g</v>
      </c>
      <c r="AB686" s="35" t="str">
        <f t="shared" si="79"/>
        <v>WON</v>
      </c>
    </row>
    <row r="687" spans="2:28">
      <c r="C687" t="s">
        <v>443</v>
      </c>
      <c r="D687" s="34">
        <v>0.83333333333333337</v>
      </c>
      <c r="E687" s="17" t="s">
        <v>444</v>
      </c>
      <c r="F687" s="7" t="s">
        <v>4</v>
      </c>
      <c r="G687" s="10" t="s">
        <v>1331</v>
      </c>
      <c r="H687" s="7">
        <v>15</v>
      </c>
      <c r="I687" s="7">
        <v>65</v>
      </c>
      <c r="J687" s="7">
        <v>19</v>
      </c>
      <c r="K687" s="7" t="s">
        <v>16</v>
      </c>
      <c r="L687" s="7" t="s">
        <v>16</v>
      </c>
      <c r="M687" s="7">
        <v>4</v>
      </c>
      <c r="N687" s="6" t="s">
        <v>24</v>
      </c>
      <c r="O687" s="6" t="s">
        <v>24</v>
      </c>
      <c r="P687" s="11">
        <v>48</v>
      </c>
      <c r="Q687" s="12">
        <v>1.68</v>
      </c>
      <c r="R687" s="13"/>
      <c r="S687" s="21">
        <f t="shared" si="83"/>
        <v>76.3125</v>
      </c>
      <c r="T687" s="7" t="str">
        <f t="shared" si="75"/>
        <v>Under 1.5</v>
      </c>
      <c r="U687" s="14"/>
      <c r="V687" s="14" t="str">
        <f>IF(N687="1-0","Under 1.5",IF(N687="0-0","Under 1.5",IF(N687="0-1","Under 1.5","Over 0.5")))</f>
        <v>Under 1.5</v>
      </c>
      <c r="W687" s="14" t="str">
        <f t="shared" si="76"/>
        <v>WON</v>
      </c>
      <c r="X687" s="14"/>
      <c r="Y687" s="7" t="str">
        <f t="shared" si="77"/>
        <v>…</v>
      </c>
      <c r="Z687" s="7"/>
      <c r="AA687" s="35" t="str">
        <f t="shared" si="78"/>
        <v>…</v>
      </c>
      <c r="AB687" s="35" t="str">
        <f t="shared" si="79"/>
        <v>.</v>
      </c>
    </row>
    <row r="688" spans="2:28">
      <c r="D688" s="34"/>
      <c r="E688" s="17"/>
      <c r="F688" s="7"/>
      <c r="G688" s="10"/>
      <c r="H688" s="7"/>
      <c r="I688" s="7"/>
      <c r="J688" s="7"/>
      <c r="K688" s="7"/>
      <c r="L688" s="7"/>
      <c r="M688" s="7"/>
      <c r="N688" s="6"/>
      <c r="O688" s="6"/>
      <c r="P688" s="11"/>
      <c r="Q688" s="12"/>
      <c r="R688" s="13"/>
      <c r="S688" s="21">
        <f t="shared" si="83"/>
        <v>55</v>
      </c>
      <c r="T688" s="7" t="str">
        <f t="shared" si="75"/>
        <v>Over 0.5</v>
      </c>
      <c r="U688" s="14"/>
      <c r="V688" s="14" t="str">
        <f t="shared" ref="V688:V746" si="84">IF(N688="1-0","Under 1.5",IF(N688="0-0","Under 1.5",IF(N688="0-1","Under 1.5","Over 0.5")))</f>
        <v>Over 0.5</v>
      </c>
      <c r="W688" s="14" t="str">
        <f t="shared" si="76"/>
        <v>WON</v>
      </c>
      <c r="X688" s="14"/>
      <c r="Y688" s="7" t="str">
        <f t="shared" si="77"/>
        <v>…</v>
      </c>
      <c r="Z688" s="7"/>
      <c r="AA688" s="35" t="str">
        <f t="shared" si="78"/>
        <v>…</v>
      </c>
      <c r="AB688" s="35" t="str">
        <f t="shared" si="79"/>
        <v>.</v>
      </c>
    </row>
    <row r="689" spans="2:28">
      <c r="B689" s="16" t="s">
        <v>1797</v>
      </c>
      <c r="D689" s="34"/>
      <c r="E689" s="17"/>
      <c r="F689" s="7"/>
      <c r="G689" s="10"/>
      <c r="H689" s="7"/>
      <c r="I689" s="7"/>
      <c r="J689" s="7"/>
      <c r="K689" s="7"/>
      <c r="L689" s="7"/>
      <c r="M689" s="7"/>
      <c r="N689" s="6"/>
      <c r="O689" s="6"/>
      <c r="P689" s="11"/>
      <c r="Q689" s="12"/>
      <c r="R689" s="13"/>
      <c r="S689" s="21">
        <f t="shared" si="83"/>
        <v>55</v>
      </c>
      <c r="T689" s="7" t="str">
        <f t="shared" si="75"/>
        <v>Over 0.5</v>
      </c>
      <c r="U689" s="14"/>
      <c r="V689" s="14" t="str">
        <f t="shared" si="84"/>
        <v>Over 0.5</v>
      </c>
      <c r="W689" s="14" t="str">
        <f t="shared" si="76"/>
        <v>WON</v>
      </c>
      <c r="X689" s="14"/>
      <c r="Y689" s="7" t="str">
        <f t="shared" si="77"/>
        <v>…</v>
      </c>
      <c r="Z689" s="7"/>
      <c r="AA689" s="35" t="str">
        <f t="shared" si="78"/>
        <v>…</v>
      </c>
      <c r="AB689" s="35" t="str">
        <f t="shared" si="79"/>
        <v>.</v>
      </c>
    </row>
    <row r="690" spans="2:28">
      <c r="C690" t="s">
        <v>1463</v>
      </c>
      <c r="D690" s="34">
        <v>0.45833333333333331</v>
      </c>
      <c r="E690" s="17" t="s">
        <v>1514</v>
      </c>
      <c r="F690" s="7" t="s">
        <v>4</v>
      </c>
      <c r="G690" s="10" t="s">
        <v>1513</v>
      </c>
      <c r="H690" s="7">
        <v>43</v>
      </c>
      <c r="I690" s="7">
        <v>33</v>
      </c>
      <c r="J690" s="7">
        <v>24</v>
      </c>
      <c r="K690" s="7">
        <v>1</v>
      </c>
      <c r="L690" s="7" t="s">
        <v>16</v>
      </c>
      <c r="M690" s="7">
        <v>19</v>
      </c>
      <c r="N690" s="6" t="s">
        <v>33</v>
      </c>
      <c r="O690" s="6" t="s">
        <v>300</v>
      </c>
      <c r="P690" s="11">
        <v>28</v>
      </c>
      <c r="Q690" s="12">
        <v>1.46</v>
      </c>
      <c r="R690" s="13"/>
      <c r="S690" s="21">
        <f t="shared" si="83"/>
        <v>31.5625</v>
      </c>
      <c r="T690" s="7" t="str">
        <f t="shared" si="75"/>
        <v>Over 0.5</v>
      </c>
      <c r="U690" s="14"/>
      <c r="V690" s="14" t="str">
        <f t="shared" si="84"/>
        <v>Over 0.5</v>
      </c>
      <c r="W690" s="14" t="str">
        <f t="shared" si="76"/>
        <v>WON</v>
      </c>
      <c r="X690" s="14"/>
      <c r="Y690" s="7" t="str">
        <f t="shared" si="77"/>
        <v>…</v>
      </c>
      <c r="Z690" s="7"/>
      <c r="AA690" s="35" t="str">
        <f t="shared" si="78"/>
        <v>…</v>
      </c>
      <c r="AB690" s="35" t="str">
        <f t="shared" si="79"/>
        <v>.</v>
      </c>
    </row>
    <row r="691" spans="2:28">
      <c r="B691" t="s">
        <v>11</v>
      </c>
      <c r="C691" t="s">
        <v>363</v>
      </c>
      <c r="D691" s="34">
        <v>0.5</v>
      </c>
      <c r="E691" s="17" t="s">
        <v>365</v>
      </c>
      <c r="F691" s="7" t="s">
        <v>4</v>
      </c>
      <c r="G691" s="10" t="s">
        <v>364</v>
      </c>
      <c r="H691" s="7">
        <v>5</v>
      </c>
      <c r="I691" s="7">
        <v>24</v>
      </c>
      <c r="J691" s="7">
        <v>70</v>
      </c>
      <c r="K691" s="7">
        <v>2</v>
      </c>
      <c r="L691" s="7">
        <v>2</v>
      </c>
      <c r="M691" s="7">
        <v>65</v>
      </c>
      <c r="N691" s="6" t="s">
        <v>69</v>
      </c>
      <c r="O691" s="6" t="s">
        <v>69</v>
      </c>
      <c r="P691" s="11">
        <v>27</v>
      </c>
      <c r="Q691" s="12">
        <v>1.6</v>
      </c>
      <c r="R691" s="13"/>
      <c r="S691" s="21">
        <f t="shared" si="83"/>
        <v>18.125</v>
      </c>
      <c r="T691" s="7" t="str">
        <f t="shared" si="75"/>
        <v>Over 0.5</v>
      </c>
      <c r="U691" s="14"/>
      <c r="V691" s="14" t="str">
        <f t="shared" si="84"/>
        <v>Over 0.5</v>
      </c>
      <c r="W691" s="14" t="str">
        <f t="shared" si="76"/>
        <v>WON</v>
      </c>
      <c r="X691" s="14"/>
      <c r="Y691" s="7" t="str">
        <f t="shared" si="77"/>
        <v>…</v>
      </c>
      <c r="Z691" s="7"/>
      <c r="AA691" s="35" t="str">
        <f t="shared" si="78"/>
        <v>…</v>
      </c>
      <c r="AB691" s="35" t="str">
        <f t="shared" si="79"/>
        <v>.</v>
      </c>
    </row>
    <row r="692" spans="2:28">
      <c r="B692" t="s">
        <v>11</v>
      </c>
      <c r="C692" t="s">
        <v>206</v>
      </c>
      <c r="D692" s="34">
        <v>0.52083333333333337</v>
      </c>
      <c r="E692" s="17" t="s">
        <v>208</v>
      </c>
      <c r="F692" s="7" t="s">
        <v>4</v>
      </c>
      <c r="G692" s="10" t="s">
        <v>1532</v>
      </c>
      <c r="H692" s="7">
        <v>55</v>
      </c>
      <c r="I692" s="7">
        <v>24</v>
      </c>
      <c r="J692" s="7">
        <v>21</v>
      </c>
      <c r="K692" s="7">
        <v>1</v>
      </c>
      <c r="L692" s="7">
        <v>1</v>
      </c>
      <c r="M692" s="7">
        <v>34</v>
      </c>
      <c r="N692" s="6" t="s">
        <v>61</v>
      </c>
      <c r="O692" s="6" t="s">
        <v>61</v>
      </c>
      <c r="P692" s="11">
        <v>30</v>
      </c>
      <c r="Q692" s="12">
        <v>1.51</v>
      </c>
      <c r="R692" s="13"/>
      <c r="S692" s="21">
        <f t="shared" si="83"/>
        <v>22.8125</v>
      </c>
      <c r="T692" s="7" t="str">
        <f t="shared" si="75"/>
        <v>Over 0.5</v>
      </c>
      <c r="U692" s="14"/>
      <c r="V692" s="14" t="str">
        <f t="shared" si="84"/>
        <v>Over 0.5</v>
      </c>
      <c r="W692" s="14" t="str">
        <f t="shared" si="76"/>
        <v>WON</v>
      </c>
      <c r="X692" s="14"/>
      <c r="Y692" s="7" t="str">
        <f t="shared" si="77"/>
        <v>…</v>
      </c>
      <c r="Z692" s="7"/>
      <c r="AA692" s="35" t="str">
        <f t="shared" si="78"/>
        <v>…</v>
      </c>
      <c r="AB692" s="35" t="str">
        <f t="shared" si="79"/>
        <v>.</v>
      </c>
    </row>
    <row r="693" spans="2:28">
      <c r="B693" t="s">
        <v>11</v>
      </c>
      <c r="C693" t="s">
        <v>908</v>
      </c>
      <c r="D693" s="34">
        <v>0.625</v>
      </c>
      <c r="E693" s="17" t="s">
        <v>1175</v>
      </c>
      <c r="F693" s="7" t="s">
        <v>4</v>
      </c>
      <c r="G693" s="10" t="s">
        <v>910</v>
      </c>
      <c r="H693" s="7">
        <v>39</v>
      </c>
      <c r="I693" s="7">
        <v>50</v>
      </c>
      <c r="J693" s="7">
        <v>12</v>
      </c>
      <c r="K693" s="7" t="s">
        <v>16</v>
      </c>
      <c r="L693" s="7">
        <v>1</v>
      </c>
      <c r="M693" s="7">
        <v>27</v>
      </c>
      <c r="N693" s="6" t="s">
        <v>24</v>
      </c>
      <c r="O693" s="6" t="s">
        <v>47</v>
      </c>
      <c r="P693" s="11">
        <v>57</v>
      </c>
      <c r="Q693" s="12">
        <v>1.62</v>
      </c>
      <c r="R693" s="13"/>
      <c r="S693" s="21">
        <f t="shared" si="83"/>
        <v>67.025000000000006</v>
      </c>
      <c r="T693" s="7" t="str">
        <f t="shared" si="75"/>
        <v>Under 1.5</v>
      </c>
      <c r="U693" s="14"/>
      <c r="V693" s="14" t="str">
        <f t="shared" si="84"/>
        <v>Under 1.5</v>
      </c>
      <c r="W693" s="14" t="str">
        <f t="shared" si="76"/>
        <v>WON</v>
      </c>
      <c r="X693" s="14"/>
      <c r="Y693" s="7" t="str">
        <f t="shared" si="77"/>
        <v>…</v>
      </c>
      <c r="Z693" s="7"/>
      <c r="AA693" s="35" t="str">
        <f t="shared" si="78"/>
        <v>U25g</v>
      </c>
      <c r="AB693" s="35" t="str">
        <f t="shared" si="79"/>
        <v>WON</v>
      </c>
    </row>
    <row r="694" spans="2:28">
      <c r="C694" t="s">
        <v>1495</v>
      </c>
      <c r="D694" s="34">
        <v>0.625</v>
      </c>
      <c r="E694" s="17" t="s">
        <v>685</v>
      </c>
      <c r="F694" s="7" t="s">
        <v>4</v>
      </c>
      <c r="G694" s="10" t="s">
        <v>1569</v>
      </c>
      <c r="H694" s="7">
        <v>61</v>
      </c>
      <c r="I694" s="7">
        <v>25</v>
      </c>
      <c r="J694" s="7">
        <v>14</v>
      </c>
      <c r="K694" s="7">
        <v>1</v>
      </c>
      <c r="L694" s="7">
        <v>1</v>
      </c>
      <c r="M694" s="7">
        <v>47</v>
      </c>
      <c r="N694" s="6" t="s">
        <v>75</v>
      </c>
      <c r="O694" s="6" t="s">
        <v>17</v>
      </c>
      <c r="P694" s="11">
        <v>43</v>
      </c>
      <c r="Q694" s="12">
        <v>1.47</v>
      </c>
      <c r="R694" s="13"/>
      <c r="S694" s="21">
        <f t="shared" si="83"/>
        <v>20.9375</v>
      </c>
      <c r="T694" s="7" t="str">
        <f t="shared" si="75"/>
        <v>Over 0.5</v>
      </c>
      <c r="U694" s="14"/>
      <c r="V694" s="14" t="str">
        <f t="shared" si="84"/>
        <v>Over 0.5</v>
      </c>
      <c r="W694" s="14" t="str">
        <f t="shared" si="76"/>
        <v>WON</v>
      </c>
      <c r="X694" s="14"/>
      <c r="Y694" s="7" t="str">
        <f t="shared" si="77"/>
        <v>…</v>
      </c>
      <c r="Z694" s="7"/>
      <c r="AA694" s="35" t="str">
        <f t="shared" si="78"/>
        <v>…</v>
      </c>
      <c r="AB694" s="35" t="str">
        <f t="shared" si="79"/>
        <v>.</v>
      </c>
    </row>
    <row r="695" spans="2:28">
      <c r="C695" t="s">
        <v>1495</v>
      </c>
      <c r="D695" s="34">
        <v>0.625</v>
      </c>
      <c r="E695" s="17" t="s">
        <v>1713</v>
      </c>
      <c r="F695" s="7" t="s">
        <v>4</v>
      </c>
      <c r="G695" s="10" t="s">
        <v>1517</v>
      </c>
      <c r="H695" s="7">
        <v>49</v>
      </c>
      <c r="I695" s="7">
        <v>26</v>
      </c>
      <c r="J695" s="7">
        <v>24</v>
      </c>
      <c r="K695" s="7">
        <v>1</v>
      </c>
      <c r="L695" s="7">
        <v>1</v>
      </c>
      <c r="M695" s="7">
        <v>25</v>
      </c>
      <c r="N695" s="6" t="s">
        <v>120</v>
      </c>
      <c r="O695" s="6" t="s">
        <v>298</v>
      </c>
      <c r="P695" s="11">
        <v>47</v>
      </c>
      <c r="Q695" s="12">
        <v>1.66</v>
      </c>
      <c r="R695" s="13"/>
      <c r="S695" s="21">
        <f t="shared" si="83"/>
        <v>24.6875</v>
      </c>
      <c r="T695" s="7" t="str">
        <f t="shared" si="75"/>
        <v>Over 0.5</v>
      </c>
      <c r="U695" s="14"/>
      <c r="V695" s="14" t="str">
        <f t="shared" si="84"/>
        <v>Under 1.5</v>
      </c>
      <c r="W695" s="14" t="str">
        <f t="shared" si="76"/>
        <v>WON</v>
      </c>
      <c r="X695" s="14"/>
      <c r="Y695" s="7" t="str">
        <f t="shared" si="77"/>
        <v>…</v>
      </c>
      <c r="Z695" s="7"/>
      <c r="AA695" s="35" t="str">
        <f t="shared" si="78"/>
        <v>…</v>
      </c>
      <c r="AB695" s="35" t="str">
        <f t="shared" si="79"/>
        <v>.</v>
      </c>
    </row>
    <row r="696" spans="2:28">
      <c r="C696" t="s">
        <v>1495</v>
      </c>
      <c r="D696" s="34">
        <v>0.625</v>
      </c>
      <c r="E696" s="17" t="s">
        <v>1496</v>
      </c>
      <c r="F696" s="7" t="s">
        <v>4</v>
      </c>
      <c r="G696" s="10" t="s">
        <v>1554</v>
      </c>
      <c r="H696" s="7">
        <v>43</v>
      </c>
      <c r="I696" s="7">
        <v>38</v>
      </c>
      <c r="J696" s="7">
        <v>19</v>
      </c>
      <c r="K696" s="7">
        <v>1</v>
      </c>
      <c r="L696" s="7">
        <v>1</v>
      </c>
      <c r="M696" s="7">
        <v>24</v>
      </c>
      <c r="N696" s="6" t="s">
        <v>33</v>
      </c>
      <c r="O696" s="6" t="s">
        <v>298</v>
      </c>
      <c r="P696" s="11">
        <v>42</v>
      </c>
      <c r="Q696" s="12">
        <v>1.64</v>
      </c>
      <c r="R696" s="13"/>
      <c r="S696" s="21">
        <f t="shared" si="83"/>
        <v>26.5625</v>
      </c>
      <c r="T696" s="7" t="str">
        <f t="shared" si="75"/>
        <v>Over 0.5</v>
      </c>
      <c r="U696" s="14"/>
      <c r="V696" s="14" t="str">
        <f t="shared" si="84"/>
        <v>Over 0.5</v>
      </c>
      <c r="W696" s="14" t="str">
        <f t="shared" si="76"/>
        <v>WON</v>
      </c>
      <c r="X696" s="14"/>
      <c r="Y696" s="7" t="str">
        <f t="shared" si="77"/>
        <v>…</v>
      </c>
      <c r="Z696" s="7"/>
      <c r="AA696" s="35" t="str">
        <f t="shared" si="78"/>
        <v>…</v>
      </c>
      <c r="AB696" s="35" t="str">
        <f t="shared" si="79"/>
        <v>.</v>
      </c>
    </row>
    <row r="697" spans="2:28">
      <c r="C697" t="s">
        <v>711</v>
      </c>
      <c r="D697" s="34">
        <v>0.66666666666666663</v>
      </c>
      <c r="E697" s="17" t="s">
        <v>1131</v>
      </c>
      <c r="F697" s="7" t="s">
        <v>4</v>
      </c>
      <c r="G697" s="10" t="s">
        <v>1113</v>
      </c>
      <c r="H697" s="7">
        <v>25</v>
      </c>
      <c r="I697" s="7">
        <v>50</v>
      </c>
      <c r="J697" s="7">
        <v>25</v>
      </c>
      <c r="K697" s="7" t="s">
        <v>16</v>
      </c>
      <c r="L697" s="7">
        <v>1</v>
      </c>
      <c r="M697" s="7">
        <v>0</v>
      </c>
      <c r="N697" s="6" t="s">
        <v>24</v>
      </c>
      <c r="O697" s="6" t="s">
        <v>47</v>
      </c>
      <c r="P697" s="11">
        <v>60</v>
      </c>
      <c r="Q697" s="12">
        <v>1.73</v>
      </c>
      <c r="R697" s="13"/>
      <c r="S697" s="21">
        <f t="shared" si="83"/>
        <v>82.625</v>
      </c>
      <c r="T697" s="7" t="str">
        <f t="shared" si="75"/>
        <v>Under 1.5</v>
      </c>
      <c r="U697" s="14"/>
      <c r="V697" s="14" t="str">
        <f t="shared" si="84"/>
        <v>Under 1.5</v>
      </c>
      <c r="W697" s="14" t="str">
        <f t="shared" si="76"/>
        <v>WON</v>
      </c>
      <c r="X697" s="14"/>
      <c r="Y697" s="7" t="str">
        <f t="shared" si="77"/>
        <v>…</v>
      </c>
      <c r="Z697" s="7"/>
      <c r="AA697" s="35" t="str">
        <f t="shared" si="78"/>
        <v>…</v>
      </c>
      <c r="AB697" s="35" t="str">
        <f t="shared" si="79"/>
        <v>.</v>
      </c>
    </row>
    <row r="698" spans="2:28">
      <c r="C698" t="s">
        <v>711</v>
      </c>
      <c r="D698" s="34">
        <v>0.66666666666666663</v>
      </c>
      <c r="E698" s="17" t="s">
        <v>1249</v>
      </c>
      <c r="F698" s="7" t="s">
        <v>4</v>
      </c>
      <c r="G698" s="10" t="s">
        <v>1363</v>
      </c>
      <c r="H698" s="7">
        <v>10</v>
      </c>
      <c r="I698" s="7">
        <v>50</v>
      </c>
      <c r="J698" s="7">
        <v>40</v>
      </c>
      <c r="K698" s="7" t="s">
        <v>16</v>
      </c>
      <c r="L698" s="7">
        <v>2</v>
      </c>
      <c r="M698" s="7">
        <v>30</v>
      </c>
      <c r="N698" s="6" t="s">
        <v>120</v>
      </c>
      <c r="O698" s="6" t="s">
        <v>278</v>
      </c>
      <c r="P698" s="11">
        <v>50</v>
      </c>
      <c r="Q698" s="12">
        <v>1.61</v>
      </c>
      <c r="R698" s="13"/>
      <c r="S698" s="21">
        <f t="shared" si="83"/>
        <v>65.625</v>
      </c>
      <c r="T698" s="7" t="str">
        <f t="shared" si="75"/>
        <v>Under 1.5</v>
      </c>
      <c r="U698" s="14"/>
      <c r="V698" s="14" t="str">
        <f t="shared" si="84"/>
        <v>Under 1.5</v>
      </c>
      <c r="W698" s="14" t="str">
        <f t="shared" si="76"/>
        <v>WON</v>
      </c>
      <c r="X698" s="14"/>
      <c r="Y698" s="7" t="str">
        <f t="shared" si="77"/>
        <v>…</v>
      </c>
      <c r="Z698" s="7"/>
      <c r="AA698" s="35" t="str">
        <f t="shared" si="78"/>
        <v>…</v>
      </c>
      <c r="AB698" s="35" t="str">
        <f t="shared" si="79"/>
        <v>.</v>
      </c>
    </row>
    <row r="699" spans="2:28">
      <c r="B699" t="s">
        <v>11</v>
      </c>
      <c r="C699" t="s">
        <v>210</v>
      </c>
      <c r="D699" s="34">
        <v>0.66666666666666663</v>
      </c>
      <c r="E699" s="17" t="s">
        <v>1154</v>
      </c>
      <c r="F699" s="7" t="s">
        <v>4</v>
      </c>
      <c r="G699" s="10" t="s">
        <v>1781</v>
      </c>
      <c r="H699" s="7">
        <v>25</v>
      </c>
      <c r="I699" s="7">
        <v>50</v>
      </c>
      <c r="J699" s="7">
        <v>25</v>
      </c>
      <c r="K699" s="7" t="s">
        <v>16</v>
      </c>
      <c r="L699" s="7">
        <v>1</v>
      </c>
      <c r="M699" s="7">
        <v>0</v>
      </c>
      <c r="N699" s="6" t="s">
        <v>75</v>
      </c>
      <c r="O699" s="6" t="s">
        <v>301</v>
      </c>
      <c r="P699" s="11">
        <v>54</v>
      </c>
      <c r="Q699" s="12">
        <v>1.7</v>
      </c>
      <c r="R699" s="13"/>
      <c r="S699" s="21">
        <f t="shared" si="83"/>
        <v>81.424999999999997</v>
      </c>
      <c r="T699" s="7" t="str">
        <f t="shared" si="75"/>
        <v>Under 1.5</v>
      </c>
      <c r="U699" s="14"/>
      <c r="V699" s="14" t="str">
        <f t="shared" si="84"/>
        <v>Over 0.5</v>
      </c>
      <c r="W699" s="14" t="str">
        <f t="shared" si="76"/>
        <v>LOST</v>
      </c>
      <c r="X699" s="14"/>
      <c r="Y699" s="7" t="str">
        <f t="shared" si="77"/>
        <v>…</v>
      </c>
      <c r="Z699" s="7"/>
      <c r="AA699" s="35" t="str">
        <f t="shared" si="78"/>
        <v>…</v>
      </c>
      <c r="AB699" s="35" t="str">
        <f t="shared" si="79"/>
        <v>.</v>
      </c>
    </row>
    <row r="700" spans="2:28">
      <c r="C700" t="s">
        <v>545</v>
      </c>
      <c r="D700" s="34">
        <v>0.6875</v>
      </c>
      <c r="E700" s="17" t="s">
        <v>549</v>
      </c>
      <c r="F700" s="7" t="s">
        <v>4</v>
      </c>
      <c r="G700" s="10" t="s">
        <v>863</v>
      </c>
      <c r="H700" s="7">
        <v>20</v>
      </c>
      <c r="I700" s="7">
        <v>70</v>
      </c>
      <c r="J700" s="7">
        <v>10</v>
      </c>
      <c r="K700" s="7" t="s">
        <v>16</v>
      </c>
      <c r="L700" s="7">
        <v>1</v>
      </c>
      <c r="M700" s="7">
        <v>10</v>
      </c>
      <c r="N700" s="6" t="s">
        <v>33</v>
      </c>
      <c r="O700" s="6" t="s">
        <v>297</v>
      </c>
      <c r="P700" s="11">
        <v>56</v>
      </c>
      <c r="Q700" s="12">
        <v>1.72</v>
      </c>
      <c r="R700" s="13"/>
      <c r="S700" s="21">
        <f t="shared" si="83"/>
        <v>78.075000000000003</v>
      </c>
      <c r="T700" s="7" t="str">
        <f t="shared" si="75"/>
        <v>Under 1.5</v>
      </c>
      <c r="U700" s="14"/>
      <c r="V700" s="14" t="str">
        <f t="shared" si="84"/>
        <v>Over 0.5</v>
      </c>
      <c r="W700" s="14" t="str">
        <f t="shared" si="76"/>
        <v>LOST</v>
      </c>
      <c r="X700" s="14"/>
      <c r="Y700" s="7" t="str">
        <f t="shared" si="77"/>
        <v>…</v>
      </c>
      <c r="Z700" s="7"/>
      <c r="AA700" s="35" t="str">
        <f t="shared" si="78"/>
        <v>…</v>
      </c>
      <c r="AB700" s="35" t="str">
        <f t="shared" si="79"/>
        <v>.</v>
      </c>
    </row>
    <row r="701" spans="2:28">
      <c r="C701" t="s">
        <v>545</v>
      </c>
      <c r="D701" s="34">
        <v>0.6875</v>
      </c>
      <c r="E701" s="17" t="s">
        <v>586</v>
      </c>
      <c r="F701" s="7" t="s">
        <v>4</v>
      </c>
      <c r="G701" s="10" t="s">
        <v>1065</v>
      </c>
      <c r="H701" s="7">
        <v>19</v>
      </c>
      <c r="I701" s="7">
        <v>30</v>
      </c>
      <c r="J701" s="7">
        <v>51</v>
      </c>
      <c r="K701" s="7">
        <v>2</v>
      </c>
      <c r="L701" s="7">
        <v>2</v>
      </c>
      <c r="M701" s="7">
        <v>32</v>
      </c>
      <c r="N701" s="6" t="s">
        <v>24</v>
      </c>
      <c r="O701" s="6" t="s">
        <v>120</v>
      </c>
      <c r="P701" s="11">
        <v>54</v>
      </c>
      <c r="Q701" s="12">
        <v>1.59</v>
      </c>
      <c r="R701" s="13"/>
      <c r="S701" s="21">
        <f t="shared" si="83"/>
        <v>34.862499999999997</v>
      </c>
      <c r="T701" s="7" t="str">
        <f t="shared" si="75"/>
        <v>Over 0.5</v>
      </c>
      <c r="U701" s="14"/>
      <c r="V701" s="14" t="str">
        <f t="shared" si="84"/>
        <v>Under 1.5</v>
      </c>
      <c r="W701" s="14" t="str">
        <f t="shared" si="76"/>
        <v>LOST</v>
      </c>
      <c r="X701" s="14"/>
      <c r="Y701" s="7" t="str">
        <f t="shared" si="77"/>
        <v>…</v>
      </c>
      <c r="Z701" s="7"/>
      <c r="AA701" s="35" t="str">
        <f t="shared" si="78"/>
        <v>…</v>
      </c>
      <c r="AB701" s="35" t="str">
        <f t="shared" si="79"/>
        <v>.</v>
      </c>
    </row>
    <row r="702" spans="2:28">
      <c r="B702" t="s">
        <v>11</v>
      </c>
      <c r="C702" t="s">
        <v>151</v>
      </c>
      <c r="D702" s="34">
        <v>0.6875</v>
      </c>
      <c r="E702" s="17" t="s">
        <v>1782</v>
      </c>
      <c r="F702" s="7" t="s">
        <v>4</v>
      </c>
      <c r="G702" s="10" t="s">
        <v>1783</v>
      </c>
      <c r="H702" s="7">
        <v>51</v>
      </c>
      <c r="I702" s="7">
        <v>30</v>
      </c>
      <c r="J702" s="7">
        <v>19</v>
      </c>
      <c r="K702" s="7">
        <v>1</v>
      </c>
      <c r="L702" s="7">
        <v>1</v>
      </c>
      <c r="M702" s="7">
        <v>32</v>
      </c>
      <c r="N702" s="6" t="s">
        <v>47</v>
      </c>
      <c r="O702" s="6" t="s">
        <v>47</v>
      </c>
      <c r="P702" s="11">
        <v>23</v>
      </c>
      <c r="Q702" s="12">
        <v>1.4</v>
      </c>
      <c r="R702" s="13"/>
      <c r="S702" s="21">
        <f t="shared" si="83"/>
        <v>24.0625</v>
      </c>
      <c r="T702" s="7" t="str">
        <f t="shared" si="75"/>
        <v>Over 0.5</v>
      </c>
      <c r="U702" s="14"/>
      <c r="V702" s="14" t="str">
        <f t="shared" si="84"/>
        <v>Under 1.5</v>
      </c>
      <c r="W702" s="14" t="str">
        <f t="shared" si="76"/>
        <v>WON</v>
      </c>
      <c r="X702" s="14"/>
      <c r="Y702" s="7" t="str">
        <f t="shared" si="77"/>
        <v>…</v>
      </c>
      <c r="Z702" s="7"/>
      <c r="AA702" s="35" t="str">
        <f t="shared" si="78"/>
        <v>…</v>
      </c>
      <c r="AB702" s="35" t="str">
        <f t="shared" si="79"/>
        <v>.</v>
      </c>
    </row>
    <row r="703" spans="2:28">
      <c r="C703" t="s">
        <v>1495</v>
      </c>
      <c r="D703" s="34">
        <v>0.6875</v>
      </c>
      <c r="E703" s="17" t="s">
        <v>1704</v>
      </c>
      <c r="F703" s="7" t="s">
        <v>4</v>
      </c>
      <c r="G703" s="10" t="s">
        <v>1751</v>
      </c>
      <c r="H703" s="7">
        <v>25</v>
      </c>
      <c r="I703" s="7">
        <v>30</v>
      </c>
      <c r="J703" s="7">
        <v>44</v>
      </c>
      <c r="K703" s="7">
        <v>2</v>
      </c>
      <c r="L703" s="7">
        <v>1</v>
      </c>
      <c r="M703" s="7">
        <v>19</v>
      </c>
      <c r="N703" s="6" t="s">
        <v>47</v>
      </c>
      <c r="O703" s="6" t="s">
        <v>33</v>
      </c>
      <c r="P703" s="11">
        <v>38</v>
      </c>
      <c r="Q703" s="12">
        <v>1.42</v>
      </c>
      <c r="R703" s="13"/>
      <c r="S703" s="21">
        <f t="shared" si="83"/>
        <v>26.25</v>
      </c>
      <c r="T703" s="7" t="str">
        <f t="shared" si="75"/>
        <v>Over 0.5</v>
      </c>
      <c r="U703" s="14"/>
      <c r="V703" s="14" t="str">
        <f t="shared" si="84"/>
        <v>Under 1.5</v>
      </c>
      <c r="W703" s="14" t="str">
        <f t="shared" si="76"/>
        <v>WON</v>
      </c>
      <c r="X703" s="14"/>
      <c r="Y703" s="7" t="str">
        <f t="shared" si="77"/>
        <v>…</v>
      </c>
      <c r="Z703" s="7"/>
      <c r="AA703" s="35" t="str">
        <f t="shared" si="78"/>
        <v>…</v>
      </c>
      <c r="AB703" s="35" t="str">
        <f t="shared" si="79"/>
        <v>.</v>
      </c>
    </row>
    <row r="704" spans="2:28">
      <c r="C704" t="s">
        <v>998</v>
      </c>
      <c r="D704" s="34">
        <v>0.70833333333333337</v>
      </c>
      <c r="E704" s="17" t="s">
        <v>1242</v>
      </c>
      <c r="F704" s="7" t="s">
        <v>4</v>
      </c>
      <c r="G704" s="10" t="s">
        <v>1784</v>
      </c>
      <c r="H704" s="7">
        <v>45</v>
      </c>
      <c r="I704" s="7">
        <v>10</v>
      </c>
      <c r="J704" s="7">
        <v>45</v>
      </c>
      <c r="K704" s="7">
        <v>1</v>
      </c>
      <c r="L704" s="7">
        <v>1</v>
      </c>
      <c r="M704" s="7">
        <v>0</v>
      </c>
      <c r="N704" s="6" t="s">
        <v>47</v>
      </c>
      <c r="O704" s="6" t="s">
        <v>17</v>
      </c>
      <c r="P704" s="11">
        <v>17</v>
      </c>
      <c r="Q704" s="12">
        <v>1.72</v>
      </c>
      <c r="R704" s="13"/>
      <c r="S704" s="21">
        <f t="shared" si="83"/>
        <v>26.875</v>
      </c>
      <c r="T704" s="7" t="str">
        <f t="shared" si="75"/>
        <v>Over 0.5</v>
      </c>
      <c r="U704" s="14"/>
      <c r="V704" s="14" t="str">
        <f t="shared" si="84"/>
        <v>Under 1.5</v>
      </c>
      <c r="W704" s="14" t="str">
        <f t="shared" si="76"/>
        <v>WON</v>
      </c>
      <c r="X704" s="14"/>
      <c r="Y704" s="7" t="str">
        <f t="shared" si="77"/>
        <v>…</v>
      </c>
      <c r="Z704" s="7"/>
      <c r="AA704" s="35" t="str">
        <f t="shared" si="78"/>
        <v>…</v>
      </c>
      <c r="AB704" s="35" t="str">
        <f t="shared" si="79"/>
        <v>.</v>
      </c>
    </row>
    <row r="705" spans="2:28">
      <c r="C705" t="s">
        <v>998</v>
      </c>
      <c r="D705" s="34">
        <v>0.70833333333333337</v>
      </c>
      <c r="E705" s="17" t="s">
        <v>1242</v>
      </c>
      <c r="F705" s="7" t="s">
        <v>4</v>
      </c>
      <c r="G705" s="10" t="s">
        <v>1784</v>
      </c>
      <c r="H705" s="7">
        <v>45</v>
      </c>
      <c r="I705" s="7">
        <v>10</v>
      </c>
      <c r="J705" s="7">
        <v>45</v>
      </c>
      <c r="K705" s="7">
        <v>1</v>
      </c>
      <c r="L705" s="7">
        <v>1</v>
      </c>
      <c r="M705" s="7">
        <v>0</v>
      </c>
      <c r="N705" s="6" t="s">
        <v>47</v>
      </c>
      <c r="O705" s="6" t="s">
        <v>17</v>
      </c>
      <c r="P705" s="11">
        <v>17</v>
      </c>
      <c r="Q705" s="12">
        <v>1.72</v>
      </c>
      <c r="R705" s="13"/>
      <c r="S705" s="21">
        <f t="shared" si="83"/>
        <v>26.875</v>
      </c>
      <c r="T705" s="7" t="str">
        <f t="shared" si="75"/>
        <v>Over 0.5</v>
      </c>
      <c r="U705" s="14"/>
      <c r="V705" s="14" t="str">
        <f t="shared" si="84"/>
        <v>Under 1.5</v>
      </c>
      <c r="W705" s="14" t="str">
        <f t="shared" si="76"/>
        <v>WON</v>
      </c>
      <c r="X705" s="14"/>
      <c r="Y705" s="7" t="str">
        <f t="shared" si="77"/>
        <v>…</v>
      </c>
      <c r="Z705" s="7"/>
      <c r="AA705" s="35" t="str">
        <f t="shared" si="78"/>
        <v>…</v>
      </c>
      <c r="AB705" s="35" t="str">
        <f t="shared" si="79"/>
        <v>.</v>
      </c>
    </row>
    <row r="706" spans="2:28">
      <c r="C706" t="s">
        <v>192</v>
      </c>
      <c r="D706" s="34">
        <v>0.70833333333333337</v>
      </c>
      <c r="E706" s="17" t="s">
        <v>194</v>
      </c>
      <c r="F706" s="7" t="s">
        <v>4</v>
      </c>
      <c r="G706" s="10" t="s">
        <v>1785</v>
      </c>
      <c r="H706" s="7">
        <v>15</v>
      </c>
      <c r="I706" s="7">
        <v>53</v>
      </c>
      <c r="J706" s="7">
        <v>32</v>
      </c>
      <c r="K706" s="7" t="s">
        <v>16</v>
      </c>
      <c r="L706" s="7">
        <v>1</v>
      </c>
      <c r="M706" s="7">
        <v>17</v>
      </c>
      <c r="N706" s="6" t="s">
        <v>24</v>
      </c>
      <c r="O706" s="6" t="s">
        <v>96</v>
      </c>
      <c r="P706" s="11">
        <v>37</v>
      </c>
      <c r="Q706" s="12">
        <v>1.75</v>
      </c>
      <c r="R706" s="13"/>
      <c r="S706" s="21">
        <f t="shared" si="83"/>
        <v>56.5625</v>
      </c>
      <c r="T706" s="7" t="str">
        <f t="shared" si="75"/>
        <v>Under 1.5</v>
      </c>
      <c r="U706" s="14"/>
      <c r="V706" s="14" t="str">
        <f t="shared" si="84"/>
        <v>Under 1.5</v>
      </c>
      <c r="W706" s="14" t="str">
        <f t="shared" si="76"/>
        <v>WON</v>
      </c>
      <c r="X706" s="14"/>
      <c r="Y706" s="7" t="str">
        <f t="shared" si="77"/>
        <v>…</v>
      </c>
      <c r="Z706" s="7"/>
      <c r="AA706" s="35" t="str">
        <f t="shared" si="78"/>
        <v>…</v>
      </c>
      <c r="AB706" s="35" t="str">
        <f t="shared" si="79"/>
        <v>.</v>
      </c>
    </row>
    <row r="707" spans="2:28">
      <c r="C707" t="s">
        <v>1332</v>
      </c>
      <c r="D707" s="34">
        <v>0.70833333333333337</v>
      </c>
      <c r="E707" s="17" t="s">
        <v>1499</v>
      </c>
      <c r="F707" s="7" t="s">
        <v>4</v>
      </c>
      <c r="G707" s="10" t="s">
        <v>1348</v>
      </c>
      <c r="H707" s="7">
        <v>10</v>
      </c>
      <c r="I707" s="7">
        <v>43</v>
      </c>
      <c r="J707" s="7">
        <v>47</v>
      </c>
      <c r="K707" s="7">
        <v>2</v>
      </c>
      <c r="L707" s="7">
        <v>2</v>
      </c>
      <c r="M707" s="7">
        <v>37</v>
      </c>
      <c r="N707" s="6" t="s">
        <v>120</v>
      </c>
      <c r="O707" s="6" t="s">
        <v>120</v>
      </c>
      <c r="P707" s="11">
        <v>52</v>
      </c>
      <c r="Q707" s="12">
        <v>1.53</v>
      </c>
      <c r="R707" s="13"/>
      <c r="S707" s="21">
        <f t="shared" si="83"/>
        <v>35.712499999999999</v>
      </c>
      <c r="T707" s="7" t="str">
        <f t="shared" ref="T707:T770" si="85">IF(S707&lt;56,"Over 0.5","Under 1.5")</f>
        <v>Over 0.5</v>
      </c>
      <c r="U707" s="14"/>
      <c r="V707" s="14" t="str">
        <f t="shared" si="84"/>
        <v>Under 1.5</v>
      </c>
      <c r="W707" s="14" t="str">
        <f t="shared" ref="W707:W770" si="86">IF(N707="?",N707,IF(T707=V707,"WON",IF(N707="0-1","WON",IF(N707="1-0","WON","LOST"))))</f>
        <v>WON</v>
      </c>
      <c r="X707" s="14"/>
      <c r="Y707" s="7" t="str">
        <f t="shared" ref="Y707:Y770" si="87">IF(AND(B707="OK",I707&gt;52,M707&lt;11,Q707&lt;1.66),"Prime","…")</f>
        <v>…</v>
      </c>
      <c r="Z707" s="7"/>
      <c r="AA707" s="35" t="str">
        <f t="shared" si="78"/>
        <v>…</v>
      </c>
      <c r="AB707" s="35" t="str">
        <f t="shared" si="79"/>
        <v>.</v>
      </c>
    </row>
    <row r="708" spans="2:28">
      <c r="C708" t="s">
        <v>998</v>
      </c>
      <c r="D708" s="34">
        <v>0.79166666666666663</v>
      </c>
      <c r="E708" s="17" t="s">
        <v>999</v>
      </c>
      <c r="F708" s="7" t="s">
        <v>4</v>
      </c>
      <c r="G708" s="10" t="s">
        <v>1786</v>
      </c>
      <c r="H708" s="7">
        <v>13</v>
      </c>
      <c r="I708" s="7">
        <v>38</v>
      </c>
      <c r="J708" s="7">
        <v>50</v>
      </c>
      <c r="K708" s="7">
        <v>2</v>
      </c>
      <c r="L708" s="7">
        <v>2</v>
      </c>
      <c r="M708" s="7">
        <v>37</v>
      </c>
      <c r="N708" s="6" t="s">
        <v>61</v>
      </c>
      <c r="O708" s="6" t="s">
        <v>61</v>
      </c>
      <c r="P708" s="11">
        <v>47</v>
      </c>
      <c r="Q708" s="12">
        <v>1.6</v>
      </c>
      <c r="R708" s="13"/>
      <c r="S708" s="21">
        <f t="shared" si="83"/>
        <v>24.375</v>
      </c>
      <c r="T708" s="7" t="str">
        <f t="shared" si="85"/>
        <v>Over 0.5</v>
      </c>
      <c r="U708" s="14"/>
      <c r="V708" s="14" t="str">
        <f t="shared" si="84"/>
        <v>Over 0.5</v>
      </c>
      <c r="W708" s="14" t="str">
        <f t="shared" si="86"/>
        <v>WON</v>
      </c>
      <c r="X708" s="14"/>
      <c r="Y708" s="7" t="str">
        <f t="shared" si="87"/>
        <v>…</v>
      </c>
      <c r="Z708" s="7"/>
      <c r="AA708" s="35" t="str">
        <f t="shared" ref="AA708:AA771" si="88">IF(AND(I708&gt;49,P708&gt;54,B708="OK"),"U25g","…")</f>
        <v>…</v>
      </c>
      <c r="AB708" s="35" t="str">
        <f t="shared" ref="AB708:AB771" si="89">IF(AND(AA708="U25g",(OR(O708="0-0",O708="0-1",O708="1-0",O708="1-1",O708="2-0",O708="0-2"))),"WON",".")</f>
        <v>.</v>
      </c>
    </row>
    <row r="709" spans="2:28">
      <c r="C709" t="s">
        <v>25</v>
      </c>
      <c r="D709" s="34">
        <v>0.79166666666666663</v>
      </c>
      <c r="E709" s="17" t="s">
        <v>1637</v>
      </c>
      <c r="F709" s="7" t="s">
        <v>4</v>
      </c>
      <c r="G709" s="10" t="s">
        <v>1095</v>
      </c>
      <c r="H709" s="7">
        <v>20</v>
      </c>
      <c r="I709" s="7">
        <v>68</v>
      </c>
      <c r="J709" s="7">
        <v>13</v>
      </c>
      <c r="K709" s="7" t="s">
        <v>16</v>
      </c>
      <c r="L709" s="7" t="s">
        <v>16</v>
      </c>
      <c r="M709" s="7">
        <v>7</v>
      </c>
      <c r="N709" s="6" t="s">
        <v>47</v>
      </c>
      <c r="O709" s="6" t="s">
        <v>75</v>
      </c>
      <c r="P709" s="11">
        <v>90</v>
      </c>
      <c r="Q709" s="12">
        <v>1.75</v>
      </c>
      <c r="R709" s="13"/>
      <c r="S709" s="21">
        <f t="shared" si="83"/>
        <v>92.25</v>
      </c>
      <c r="T709" s="7" t="str">
        <f t="shared" si="85"/>
        <v>Under 1.5</v>
      </c>
      <c r="U709" s="14"/>
      <c r="V709" s="14" t="str">
        <f t="shared" si="84"/>
        <v>Under 1.5</v>
      </c>
      <c r="W709" s="14" t="str">
        <f t="shared" si="86"/>
        <v>WON</v>
      </c>
      <c r="X709" s="14"/>
      <c r="Y709" s="7" t="str">
        <f t="shared" si="87"/>
        <v>…</v>
      </c>
      <c r="Z709" s="7"/>
      <c r="AA709" s="35" t="str">
        <f t="shared" si="88"/>
        <v>…</v>
      </c>
      <c r="AB709" s="35" t="str">
        <f t="shared" si="89"/>
        <v>.</v>
      </c>
    </row>
    <row r="710" spans="2:28">
      <c r="B710" t="s">
        <v>11</v>
      </c>
      <c r="C710" t="s">
        <v>368</v>
      </c>
      <c r="D710" s="34">
        <v>0.79166666666666663</v>
      </c>
      <c r="E710" s="17" t="s">
        <v>922</v>
      </c>
      <c r="F710" s="7" t="s">
        <v>4</v>
      </c>
      <c r="G710" s="10" t="s">
        <v>1787</v>
      </c>
      <c r="H710" s="7">
        <v>23</v>
      </c>
      <c r="I710" s="7">
        <v>54</v>
      </c>
      <c r="J710" s="7">
        <v>23</v>
      </c>
      <c r="K710" s="7" t="s">
        <v>16</v>
      </c>
      <c r="L710" s="7">
        <v>1</v>
      </c>
      <c r="M710" s="7">
        <v>0</v>
      </c>
      <c r="N710" s="6" t="s">
        <v>47</v>
      </c>
      <c r="O710" s="6" t="s">
        <v>47</v>
      </c>
      <c r="P710" s="11">
        <v>48</v>
      </c>
      <c r="Q710" s="12">
        <v>1.75</v>
      </c>
      <c r="R710" s="13"/>
      <c r="S710" s="21">
        <f t="shared" si="83"/>
        <v>71.875</v>
      </c>
      <c r="T710" s="7" t="str">
        <f t="shared" si="85"/>
        <v>Under 1.5</v>
      </c>
      <c r="U710" s="14"/>
      <c r="V710" s="14" t="str">
        <f t="shared" si="84"/>
        <v>Under 1.5</v>
      </c>
      <c r="W710" s="14" t="str">
        <f t="shared" si="86"/>
        <v>WON</v>
      </c>
      <c r="X710" s="14"/>
      <c r="Y710" s="7" t="str">
        <f t="shared" si="87"/>
        <v>…</v>
      </c>
      <c r="Z710" s="7"/>
      <c r="AA710" s="35" t="str">
        <f t="shared" si="88"/>
        <v>…</v>
      </c>
      <c r="AB710" s="35" t="str">
        <f t="shared" si="89"/>
        <v>.</v>
      </c>
    </row>
    <row r="711" spans="2:28">
      <c r="B711" t="s">
        <v>11</v>
      </c>
      <c r="C711" t="s">
        <v>368</v>
      </c>
      <c r="D711" s="34">
        <v>0.79166666666666663</v>
      </c>
      <c r="E711" s="17" t="s">
        <v>832</v>
      </c>
      <c r="F711" s="7" t="s">
        <v>4</v>
      </c>
      <c r="G711" s="10" t="s">
        <v>370</v>
      </c>
      <c r="H711" s="7">
        <v>10</v>
      </c>
      <c r="I711" s="7">
        <v>45</v>
      </c>
      <c r="J711" s="7">
        <v>45</v>
      </c>
      <c r="K711" s="7">
        <v>2</v>
      </c>
      <c r="L711" s="7">
        <v>1</v>
      </c>
      <c r="M711" s="7">
        <v>35</v>
      </c>
      <c r="N711" s="6" t="s">
        <v>47</v>
      </c>
      <c r="O711" s="6" t="s">
        <v>69</v>
      </c>
      <c r="P711" s="11">
        <v>37</v>
      </c>
      <c r="Q711" s="12">
        <v>1.75</v>
      </c>
      <c r="R711" s="13"/>
      <c r="S711" s="21">
        <f t="shared" si="83"/>
        <v>40</v>
      </c>
      <c r="T711" s="7" t="str">
        <f t="shared" si="85"/>
        <v>Over 0.5</v>
      </c>
      <c r="U711" s="14"/>
      <c r="V711" s="14" t="str">
        <f t="shared" si="84"/>
        <v>Under 1.5</v>
      </c>
      <c r="W711" s="14" t="str">
        <f t="shared" si="86"/>
        <v>WON</v>
      </c>
      <c r="X711" s="14"/>
      <c r="Y711" s="7" t="str">
        <f t="shared" si="87"/>
        <v>…</v>
      </c>
      <c r="Z711" s="7"/>
      <c r="AA711" s="35" t="str">
        <f t="shared" si="88"/>
        <v>…</v>
      </c>
      <c r="AB711" s="35" t="str">
        <f t="shared" si="89"/>
        <v>.</v>
      </c>
    </row>
    <row r="712" spans="2:28">
      <c r="B712" t="s">
        <v>11</v>
      </c>
      <c r="C712" t="s">
        <v>964</v>
      </c>
      <c r="D712" s="34">
        <v>0.8125</v>
      </c>
      <c r="E712" s="17" t="s">
        <v>1788</v>
      </c>
      <c r="F712" s="7" t="s">
        <v>4</v>
      </c>
      <c r="G712" s="10" t="s">
        <v>1137</v>
      </c>
      <c r="H712" s="7">
        <v>32</v>
      </c>
      <c r="I712" s="7">
        <v>58</v>
      </c>
      <c r="J712" s="7">
        <v>11</v>
      </c>
      <c r="K712" s="7" t="s">
        <v>16</v>
      </c>
      <c r="L712" s="7">
        <v>1</v>
      </c>
      <c r="M712" s="7">
        <v>21</v>
      </c>
      <c r="N712" s="6" t="s">
        <v>24</v>
      </c>
      <c r="O712" s="6" t="s">
        <v>75</v>
      </c>
      <c r="P712" s="11">
        <v>53</v>
      </c>
      <c r="Q712" s="12">
        <v>1.6</v>
      </c>
      <c r="R712" s="13"/>
      <c r="S712" s="21">
        <f t="shared" si="83"/>
        <v>68.724999999999994</v>
      </c>
      <c r="T712" s="7" t="str">
        <f t="shared" si="85"/>
        <v>Under 1.5</v>
      </c>
      <c r="U712" s="14"/>
      <c r="V712" s="14" t="str">
        <f t="shared" si="84"/>
        <v>Under 1.5</v>
      </c>
      <c r="W712" s="14" t="str">
        <f t="shared" si="86"/>
        <v>WON</v>
      </c>
      <c r="X712" s="14"/>
      <c r="Y712" s="7" t="str">
        <f t="shared" si="87"/>
        <v>…</v>
      </c>
      <c r="Z712" s="7"/>
      <c r="AA712" s="35" t="str">
        <f t="shared" si="88"/>
        <v>…</v>
      </c>
      <c r="AB712" s="35" t="str">
        <f t="shared" si="89"/>
        <v>.</v>
      </c>
    </row>
    <row r="713" spans="2:28">
      <c r="C713" t="s">
        <v>25</v>
      </c>
      <c r="D713" s="34">
        <v>8.3333333333333329E-2</v>
      </c>
      <c r="E713" s="17" t="s">
        <v>27</v>
      </c>
      <c r="F713" s="7" t="s">
        <v>4</v>
      </c>
      <c r="G713" s="10" t="s">
        <v>204</v>
      </c>
      <c r="H713" s="7">
        <v>16</v>
      </c>
      <c r="I713" s="7">
        <v>59</v>
      </c>
      <c r="J713" s="7">
        <v>25</v>
      </c>
      <c r="K713" s="7" t="s">
        <v>16</v>
      </c>
      <c r="L713" s="7" t="s">
        <v>16</v>
      </c>
      <c r="M713" s="7">
        <v>9</v>
      </c>
      <c r="N713" s="6" t="s">
        <v>24</v>
      </c>
      <c r="O713" s="6" t="s">
        <v>69</v>
      </c>
      <c r="P713" s="11">
        <v>70</v>
      </c>
      <c r="Q713" s="12">
        <v>1.75</v>
      </c>
      <c r="R713" s="13"/>
      <c r="S713" s="21">
        <f t="shared" si="83"/>
        <v>83.4375</v>
      </c>
      <c r="T713" s="7" t="str">
        <f t="shared" si="85"/>
        <v>Under 1.5</v>
      </c>
      <c r="U713" s="14"/>
      <c r="V713" s="14" t="str">
        <f t="shared" si="84"/>
        <v>Under 1.5</v>
      </c>
      <c r="W713" s="14" t="str">
        <f t="shared" si="86"/>
        <v>WON</v>
      </c>
      <c r="X713" s="14"/>
      <c r="Y713" s="7" t="str">
        <f t="shared" si="87"/>
        <v>…</v>
      </c>
      <c r="Z713" s="7"/>
      <c r="AA713" s="35" t="str">
        <f t="shared" si="88"/>
        <v>…</v>
      </c>
      <c r="AB713" s="35" t="str">
        <f t="shared" si="89"/>
        <v>.</v>
      </c>
    </row>
    <row r="714" spans="2:28">
      <c r="C714" t="s">
        <v>21</v>
      </c>
      <c r="D714" s="34">
        <v>8.8888888888888892E-2</v>
      </c>
      <c r="E714" s="17" t="s">
        <v>1789</v>
      </c>
      <c r="F714" s="7" t="s">
        <v>4</v>
      </c>
      <c r="G714" s="10" t="s">
        <v>23</v>
      </c>
      <c r="H714" s="7">
        <v>10</v>
      </c>
      <c r="I714" s="7">
        <v>78</v>
      </c>
      <c r="J714" s="7">
        <v>12</v>
      </c>
      <c r="K714" s="7" t="s">
        <v>16</v>
      </c>
      <c r="L714" s="7">
        <v>1</v>
      </c>
      <c r="M714" s="7">
        <v>2</v>
      </c>
      <c r="N714" s="6" t="s">
        <v>69</v>
      </c>
      <c r="O714" s="6" t="s">
        <v>33</v>
      </c>
      <c r="P714" s="11">
        <v>59</v>
      </c>
      <c r="Q714" s="12">
        <v>1.71</v>
      </c>
      <c r="R714" s="13"/>
      <c r="S714" s="21">
        <f t="shared" si="83"/>
        <v>89.174999999999997</v>
      </c>
      <c r="T714" s="7" t="str">
        <f t="shared" si="85"/>
        <v>Under 1.5</v>
      </c>
      <c r="U714" s="14"/>
      <c r="V714" s="14" t="str">
        <f t="shared" si="84"/>
        <v>Over 0.5</v>
      </c>
      <c r="W714" s="14" t="str">
        <f t="shared" si="86"/>
        <v>LOST</v>
      </c>
      <c r="X714" s="14"/>
      <c r="Y714" s="7" t="str">
        <f t="shared" si="87"/>
        <v>…</v>
      </c>
      <c r="Z714" s="7"/>
      <c r="AA714" s="35" t="str">
        <f t="shared" si="88"/>
        <v>…</v>
      </c>
      <c r="AB714" s="35" t="str">
        <f t="shared" si="89"/>
        <v>.</v>
      </c>
    </row>
    <row r="715" spans="2:28">
      <c r="B715" t="s">
        <v>11</v>
      </c>
      <c r="C715" t="s">
        <v>880</v>
      </c>
      <c r="D715" s="34">
        <v>0.85416666666666663</v>
      </c>
      <c r="E715" s="17" t="s">
        <v>1790</v>
      </c>
      <c r="F715" s="7" t="s">
        <v>4</v>
      </c>
      <c r="G715" s="10" t="s">
        <v>1791</v>
      </c>
      <c r="H715" s="7">
        <v>27</v>
      </c>
      <c r="I715" s="7">
        <v>69</v>
      </c>
      <c r="J715" s="7">
        <v>4</v>
      </c>
      <c r="K715" s="7" t="s">
        <v>16</v>
      </c>
      <c r="L715" s="7">
        <v>1</v>
      </c>
      <c r="M715" s="7">
        <v>23</v>
      </c>
      <c r="N715" s="6" t="s">
        <v>33</v>
      </c>
      <c r="O715" s="6" t="s">
        <v>298</v>
      </c>
      <c r="P715" s="11">
        <v>85</v>
      </c>
      <c r="Q715" s="12">
        <v>1.53</v>
      </c>
      <c r="R715" s="13"/>
      <c r="S715" s="21">
        <f t="shared" si="83"/>
        <v>78.5625</v>
      </c>
      <c r="T715" s="7" t="str">
        <f t="shared" si="85"/>
        <v>Under 1.5</v>
      </c>
      <c r="U715" s="14"/>
      <c r="V715" s="14" t="str">
        <f t="shared" si="84"/>
        <v>Over 0.5</v>
      </c>
      <c r="W715" s="14" t="str">
        <f t="shared" si="86"/>
        <v>LOST</v>
      </c>
      <c r="X715" s="14"/>
      <c r="Y715" s="7" t="str">
        <f t="shared" si="87"/>
        <v>…</v>
      </c>
      <c r="Z715" s="7"/>
      <c r="AA715" s="35" t="str">
        <f t="shared" si="88"/>
        <v>U25g</v>
      </c>
      <c r="AB715" s="35" t="str">
        <f t="shared" si="89"/>
        <v>.</v>
      </c>
    </row>
    <row r="716" spans="2:28">
      <c r="B716" t="s">
        <v>11</v>
      </c>
      <c r="C716" t="s">
        <v>880</v>
      </c>
      <c r="D716" s="34">
        <v>0.85416666666666663</v>
      </c>
      <c r="E716" s="17" t="s">
        <v>1792</v>
      </c>
      <c r="F716" s="7" t="s">
        <v>4</v>
      </c>
      <c r="G716" s="10" t="s">
        <v>1793</v>
      </c>
      <c r="H716" s="7">
        <v>22</v>
      </c>
      <c r="I716" s="7">
        <v>53</v>
      </c>
      <c r="J716" s="7">
        <v>26</v>
      </c>
      <c r="K716" s="7" t="s">
        <v>16</v>
      </c>
      <c r="L716" s="7" t="s">
        <v>16</v>
      </c>
      <c r="M716" s="7">
        <v>4</v>
      </c>
      <c r="N716" s="6" t="s">
        <v>24</v>
      </c>
      <c r="O716" s="6" t="s">
        <v>47</v>
      </c>
      <c r="P716" s="11">
        <v>58</v>
      </c>
      <c r="Q716" s="12">
        <v>1.47</v>
      </c>
      <c r="R716" s="13"/>
      <c r="S716" s="21">
        <f t="shared" si="83"/>
        <v>84.162499999999994</v>
      </c>
      <c r="T716" s="7" t="str">
        <f t="shared" si="85"/>
        <v>Under 1.5</v>
      </c>
      <c r="U716" s="14"/>
      <c r="V716" s="14" t="str">
        <f t="shared" si="84"/>
        <v>Under 1.5</v>
      </c>
      <c r="W716" s="14" t="str">
        <f t="shared" si="86"/>
        <v>WON</v>
      </c>
      <c r="X716" s="14"/>
      <c r="Y716" s="7" t="str">
        <f t="shared" si="87"/>
        <v>Prime</v>
      </c>
      <c r="Z716" s="7"/>
      <c r="AA716" s="35" t="str">
        <f t="shared" si="88"/>
        <v>U25g</v>
      </c>
      <c r="AB716" s="35" t="str">
        <f t="shared" si="89"/>
        <v>WON</v>
      </c>
    </row>
    <row r="717" spans="2:28">
      <c r="C717" t="s">
        <v>262</v>
      </c>
      <c r="D717" s="34">
        <v>0.85416666666666663</v>
      </c>
      <c r="E717" s="17" t="s">
        <v>451</v>
      </c>
      <c r="F717" s="7" t="s">
        <v>4</v>
      </c>
      <c r="G717" s="10" t="s">
        <v>1283</v>
      </c>
      <c r="H717" s="7">
        <v>8</v>
      </c>
      <c r="I717" s="7">
        <v>70</v>
      </c>
      <c r="J717" s="7">
        <v>22</v>
      </c>
      <c r="K717" s="7" t="s">
        <v>16</v>
      </c>
      <c r="L717" s="7">
        <v>2</v>
      </c>
      <c r="M717" s="7">
        <v>14</v>
      </c>
      <c r="N717" s="6" t="s">
        <v>18</v>
      </c>
      <c r="O717" s="6" t="s">
        <v>230</v>
      </c>
      <c r="P717" s="11">
        <v>80</v>
      </c>
      <c r="Q717" s="12">
        <v>1.66</v>
      </c>
      <c r="R717" s="13"/>
      <c r="S717" s="21">
        <f t="shared" si="83"/>
        <v>78.875</v>
      </c>
      <c r="T717" s="7" t="str">
        <f t="shared" si="85"/>
        <v>Under 1.5</v>
      </c>
      <c r="U717" s="14"/>
      <c r="V717" s="14" t="str">
        <f t="shared" si="84"/>
        <v>Over 0.5</v>
      </c>
      <c r="W717" s="14" t="str">
        <f t="shared" si="86"/>
        <v>?</v>
      </c>
      <c r="X717" s="14"/>
      <c r="Y717" s="7" t="str">
        <f t="shared" si="87"/>
        <v>…</v>
      </c>
      <c r="Z717" s="7"/>
      <c r="AA717" s="35" t="str">
        <f t="shared" si="88"/>
        <v>…</v>
      </c>
      <c r="AB717" s="35" t="str">
        <f t="shared" si="89"/>
        <v>.</v>
      </c>
    </row>
    <row r="718" spans="2:28">
      <c r="C718" t="s">
        <v>262</v>
      </c>
      <c r="D718" s="34">
        <v>0.85416666666666663</v>
      </c>
      <c r="E718" s="17" t="s">
        <v>1085</v>
      </c>
      <c r="F718" s="7" t="s">
        <v>4</v>
      </c>
      <c r="G718" s="10" t="s">
        <v>895</v>
      </c>
      <c r="H718" s="7">
        <v>17</v>
      </c>
      <c r="I718" s="7">
        <v>53</v>
      </c>
      <c r="J718" s="7">
        <v>31</v>
      </c>
      <c r="K718" s="7" t="s">
        <v>16</v>
      </c>
      <c r="L718" s="7">
        <v>1</v>
      </c>
      <c r="M718" s="7">
        <v>14</v>
      </c>
      <c r="N718" s="6" t="s">
        <v>47</v>
      </c>
      <c r="O718" s="6" t="s">
        <v>47</v>
      </c>
      <c r="P718" s="11">
        <v>78</v>
      </c>
      <c r="Q718" s="12">
        <v>1.51</v>
      </c>
      <c r="R718" s="13"/>
      <c r="S718" s="21">
        <f t="shared" si="83"/>
        <v>73.162499999999994</v>
      </c>
      <c r="T718" s="7" t="str">
        <f t="shared" si="85"/>
        <v>Under 1.5</v>
      </c>
      <c r="U718" s="14"/>
      <c r="V718" s="14" t="str">
        <f t="shared" si="84"/>
        <v>Under 1.5</v>
      </c>
      <c r="W718" s="14" t="str">
        <f t="shared" si="86"/>
        <v>WON</v>
      </c>
      <c r="X718" s="14"/>
      <c r="Y718" s="7" t="str">
        <f t="shared" si="87"/>
        <v>…</v>
      </c>
      <c r="Z718" s="7"/>
      <c r="AA718" s="35" t="str">
        <f t="shared" si="88"/>
        <v>…</v>
      </c>
      <c r="AB718" s="35" t="str">
        <f t="shared" si="89"/>
        <v>.</v>
      </c>
    </row>
    <row r="719" spans="2:28">
      <c r="C719" t="s">
        <v>888</v>
      </c>
      <c r="D719" s="34">
        <v>0.94791666666666663</v>
      </c>
      <c r="E719" s="17" t="s">
        <v>1635</v>
      </c>
      <c r="F719" s="7" t="s">
        <v>4</v>
      </c>
      <c r="G719" s="10" t="s">
        <v>1627</v>
      </c>
      <c r="H719" s="7">
        <v>9</v>
      </c>
      <c r="I719" s="7">
        <v>45</v>
      </c>
      <c r="J719" s="7">
        <v>46</v>
      </c>
      <c r="K719" s="7">
        <v>2</v>
      </c>
      <c r="L719" s="7">
        <v>2</v>
      </c>
      <c r="M719" s="7">
        <v>37</v>
      </c>
      <c r="N719" s="6" t="s">
        <v>69</v>
      </c>
      <c r="O719" s="6" t="s">
        <v>69</v>
      </c>
      <c r="P719" s="11">
        <v>41</v>
      </c>
      <c r="Q719" s="12">
        <v>1.7</v>
      </c>
      <c r="R719" s="13"/>
      <c r="S719" s="21">
        <f t="shared" si="83"/>
        <v>25.625</v>
      </c>
      <c r="T719" s="7" t="str">
        <f t="shared" si="85"/>
        <v>Over 0.5</v>
      </c>
      <c r="U719" s="14"/>
      <c r="V719" s="14" t="str">
        <f t="shared" si="84"/>
        <v>Over 0.5</v>
      </c>
      <c r="W719" s="14" t="str">
        <f t="shared" si="86"/>
        <v>WON</v>
      </c>
      <c r="X719" s="14"/>
      <c r="Y719" s="7" t="str">
        <f t="shared" si="87"/>
        <v>…</v>
      </c>
      <c r="Z719" s="7"/>
      <c r="AA719" s="35" t="str">
        <f t="shared" si="88"/>
        <v>…</v>
      </c>
      <c r="AB719" s="35" t="str">
        <f t="shared" si="89"/>
        <v>.</v>
      </c>
    </row>
    <row r="720" spans="2:28">
      <c r="C720" t="s">
        <v>888</v>
      </c>
      <c r="D720" s="34">
        <v>0.94791666666666663</v>
      </c>
      <c r="E720" s="17" t="s">
        <v>1635</v>
      </c>
      <c r="F720" s="7" t="s">
        <v>4</v>
      </c>
      <c r="G720" s="10" t="s">
        <v>1627</v>
      </c>
      <c r="H720" s="7">
        <v>9</v>
      </c>
      <c r="I720" s="7">
        <v>45</v>
      </c>
      <c r="J720" s="7">
        <v>46</v>
      </c>
      <c r="K720" s="7">
        <v>2</v>
      </c>
      <c r="L720" s="7">
        <v>2</v>
      </c>
      <c r="M720" s="7">
        <v>37</v>
      </c>
      <c r="N720" s="6" t="s">
        <v>69</v>
      </c>
      <c r="O720" s="6" t="s">
        <v>69</v>
      </c>
      <c r="P720" s="11">
        <v>41</v>
      </c>
      <c r="Q720" s="12">
        <v>1.7</v>
      </c>
      <c r="R720" s="13"/>
      <c r="S720" s="21">
        <f t="shared" si="83"/>
        <v>25.625</v>
      </c>
      <c r="T720" s="7" t="str">
        <f t="shared" si="85"/>
        <v>Over 0.5</v>
      </c>
      <c r="U720" s="14"/>
      <c r="V720" s="14" t="str">
        <f t="shared" si="84"/>
        <v>Over 0.5</v>
      </c>
      <c r="W720" s="14" t="str">
        <f t="shared" si="86"/>
        <v>WON</v>
      </c>
      <c r="X720" s="14"/>
      <c r="Y720" s="7" t="str">
        <f t="shared" si="87"/>
        <v>…</v>
      </c>
      <c r="Z720" s="7"/>
      <c r="AA720" s="35" t="str">
        <f t="shared" si="88"/>
        <v>…</v>
      </c>
      <c r="AB720" s="35" t="str">
        <f t="shared" si="89"/>
        <v>.</v>
      </c>
    </row>
    <row r="721" spans="2:28">
      <c r="C721" t="s">
        <v>29</v>
      </c>
      <c r="D721" s="34">
        <v>0.125</v>
      </c>
      <c r="E721" s="17" t="s">
        <v>1794</v>
      </c>
      <c r="F721" s="7" t="s">
        <v>4</v>
      </c>
      <c r="G721" s="10" t="s">
        <v>1795</v>
      </c>
      <c r="H721" s="7">
        <v>33</v>
      </c>
      <c r="I721" s="7">
        <v>44</v>
      </c>
      <c r="J721" s="7">
        <v>22</v>
      </c>
      <c r="K721" s="7" t="s">
        <v>16</v>
      </c>
      <c r="L721" s="7" t="s">
        <v>16</v>
      </c>
      <c r="M721" s="7">
        <v>11</v>
      </c>
      <c r="N721" s="6" t="s">
        <v>24</v>
      </c>
      <c r="O721" s="6" t="s">
        <v>24</v>
      </c>
      <c r="P721" s="11">
        <v>55</v>
      </c>
      <c r="Q721" s="12">
        <v>1.57</v>
      </c>
      <c r="R721" s="13"/>
      <c r="S721" s="21">
        <f t="shared" si="83"/>
        <v>60</v>
      </c>
      <c r="T721" s="7" t="str">
        <f t="shared" si="85"/>
        <v>Under 1.5</v>
      </c>
      <c r="U721" s="14"/>
      <c r="V721" s="14" t="str">
        <f t="shared" si="84"/>
        <v>Under 1.5</v>
      </c>
      <c r="W721" s="14" t="str">
        <f t="shared" si="86"/>
        <v>WON</v>
      </c>
      <c r="X721" s="14"/>
      <c r="Y721" s="7" t="str">
        <f t="shared" si="87"/>
        <v>…</v>
      </c>
      <c r="Z721" s="7"/>
      <c r="AA721" s="35" t="str">
        <f t="shared" si="88"/>
        <v>…</v>
      </c>
      <c r="AB721" s="35" t="str">
        <f t="shared" si="89"/>
        <v>.</v>
      </c>
    </row>
    <row r="722" spans="2:28">
      <c r="C722" t="s">
        <v>21</v>
      </c>
      <c r="D722" s="34">
        <v>0.1875</v>
      </c>
      <c r="E722" s="17" t="s">
        <v>1796</v>
      </c>
      <c r="F722" s="7" t="s">
        <v>4</v>
      </c>
      <c r="G722" s="10" t="s">
        <v>746</v>
      </c>
      <c r="H722" s="7">
        <v>17</v>
      </c>
      <c r="I722" s="7">
        <v>67</v>
      </c>
      <c r="J722" s="7">
        <v>17</v>
      </c>
      <c r="K722" s="7" t="s">
        <v>16</v>
      </c>
      <c r="L722" s="7">
        <v>1</v>
      </c>
      <c r="M722" s="7">
        <v>0</v>
      </c>
      <c r="N722" s="6" t="s">
        <v>47</v>
      </c>
      <c r="O722" s="6" t="s">
        <v>33</v>
      </c>
      <c r="P722" s="11">
        <v>53</v>
      </c>
      <c r="Q722" s="12">
        <v>1.59</v>
      </c>
      <c r="R722" s="13"/>
      <c r="S722" s="21">
        <f t="shared" si="83"/>
        <v>86.537499999999994</v>
      </c>
      <c r="T722" s="7" t="str">
        <f t="shared" si="85"/>
        <v>Under 1.5</v>
      </c>
      <c r="U722" s="14"/>
      <c r="V722" s="14" t="str">
        <f t="shared" si="84"/>
        <v>Under 1.5</v>
      </c>
      <c r="W722" s="14" t="str">
        <f t="shared" si="86"/>
        <v>WON</v>
      </c>
      <c r="X722" s="14"/>
      <c r="Y722" s="7" t="str">
        <f t="shared" si="87"/>
        <v>…</v>
      </c>
      <c r="Z722" s="7"/>
      <c r="AA722" s="35" t="str">
        <f t="shared" si="88"/>
        <v>…</v>
      </c>
      <c r="AB722" s="35" t="str">
        <f t="shared" si="89"/>
        <v>.</v>
      </c>
    </row>
    <row r="723" spans="2:28">
      <c r="C723" t="s">
        <v>76</v>
      </c>
      <c r="D723" s="34">
        <v>0.38541666666666669</v>
      </c>
      <c r="E723" s="17" t="s">
        <v>78</v>
      </c>
      <c r="F723" s="7" t="s">
        <v>4</v>
      </c>
      <c r="G723" s="10" t="s">
        <v>79</v>
      </c>
      <c r="H723" s="7">
        <v>70</v>
      </c>
      <c r="I723" s="7">
        <v>20</v>
      </c>
      <c r="J723" s="7">
        <v>10</v>
      </c>
      <c r="K723" s="7">
        <v>1</v>
      </c>
      <c r="L723" s="7">
        <v>1</v>
      </c>
      <c r="M723" s="7">
        <v>60</v>
      </c>
      <c r="N723" s="6" t="s">
        <v>47</v>
      </c>
      <c r="O723" s="6" t="s">
        <v>297</v>
      </c>
      <c r="P723" s="11">
        <v>44</v>
      </c>
      <c r="Q723" s="12">
        <v>1.75</v>
      </c>
      <c r="R723" s="13"/>
      <c r="S723" s="21">
        <f t="shared" si="83"/>
        <v>18.125</v>
      </c>
      <c r="T723" s="7" t="str">
        <f t="shared" si="85"/>
        <v>Over 0.5</v>
      </c>
      <c r="U723" s="14"/>
      <c r="V723" s="14" t="str">
        <f t="shared" si="84"/>
        <v>Under 1.5</v>
      </c>
      <c r="W723" s="14" t="str">
        <f t="shared" si="86"/>
        <v>WON</v>
      </c>
      <c r="X723" s="14"/>
      <c r="Y723" s="7" t="str">
        <f t="shared" si="87"/>
        <v>…</v>
      </c>
      <c r="Z723" s="7"/>
      <c r="AA723" s="35" t="str">
        <f t="shared" si="88"/>
        <v>…</v>
      </c>
      <c r="AB723" s="35" t="str">
        <f t="shared" si="89"/>
        <v>.</v>
      </c>
    </row>
    <row r="724" spans="2:28">
      <c r="D724" s="34"/>
      <c r="E724" s="17"/>
      <c r="F724" s="7"/>
      <c r="G724" s="10"/>
      <c r="H724" s="7"/>
      <c r="I724" s="7"/>
      <c r="J724" s="7"/>
      <c r="K724" s="7"/>
      <c r="L724" s="7"/>
      <c r="M724" s="7"/>
      <c r="N724" s="6"/>
      <c r="O724" s="6"/>
      <c r="P724" s="11"/>
      <c r="Q724" s="12"/>
      <c r="R724" s="13"/>
      <c r="S724" s="21">
        <f t="shared" si="83"/>
        <v>55</v>
      </c>
      <c r="T724" s="7" t="str">
        <f t="shared" si="85"/>
        <v>Over 0.5</v>
      </c>
      <c r="U724" s="14"/>
      <c r="V724" s="14" t="str">
        <f t="shared" si="84"/>
        <v>Over 0.5</v>
      </c>
      <c r="W724" s="14" t="str">
        <f t="shared" si="86"/>
        <v>WON</v>
      </c>
      <c r="X724" s="14"/>
      <c r="Y724" s="7" t="str">
        <f t="shared" si="87"/>
        <v>…</v>
      </c>
      <c r="Z724" s="7"/>
      <c r="AA724" s="35" t="str">
        <f t="shared" si="88"/>
        <v>…</v>
      </c>
      <c r="AB724" s="35" t="str">
        <f t="shared" si="89"/>
        <v>.</v>
      </c>
    </row>
    <row r="725" spans="2:28">
      <c r="B725" s="16" t="s">
        <v>1823</v>
      </c>
      <c r="D725" s="34"/>
      <c r="E725" s="17"/>
      <c r="F725" s="7"/>
      <c r="G725" s="10"/>
      <c r="H725" s="7"/>
      <c r="I725" s="7"/>
      <c r="J725" s="7"/>
      <c r="K725" s="7"/>
      <c r="L725" s="7"/>
      <c r="M725" s="7"/>
      <c r="N725" s="6"/>
      <c r="O725" s="6"/>
      <c r="P725" s="11"/>
      <c r="Q725" s="12"/>
      <c r="R725" s="13"/>
      <c r="S725" s="21">
        <f t="shared" si="83"/>
        <v>55</v>
      </c>
      <c r="T725" s="7" t="str">
        <f t="shared" si="85"/>
        <v>Over 0.5</v>
      </c>
      <c r="U725" s="14"/>
      <c r="V725" s="14" t="str">
        <f t="shared" si="84"/>
        <v>Over 0.5</v>
      </c>
      <c r="W725" s="14" t="str">
        <f t="shared" si="86"/>
        <v>WON</v>
      </c>
      <c r="X725" s="14"/>
      <c r="Y725" s="7" t="str">
        <f t="shared" si="87"/>
        <v>…</v>
      </c>
      <c r="Z725" s="7"/>
      <c r="AA725" s="35" t="str">
        <f t="shared" si="88"/>
        <v>…</v>
      </c>
      <c r="AB725" s="35" t="str">
        <f t="shared" si="89"/>
        <v>.</v>
      </c>
    </row>
    <row r="726" spans="2:28">
      <c r="C726" t="s">
        <v>1463</v>
      </c>
      <c r="D726" s="34">
        <v>0.45833333333333331</v>
      </c>
      <c r="E726" s="17" t="s">
        <v>1525</v>
      </c>
      <c r="F726" s="7" t="s">
        <v>4</v>
      </c>
      <c r="G726" s="10" t="s">
        <v>1706</v>
      </c>
      <c r="H726" s="7">
        <v>23</v>
      </c>
      <c r="I726" s="7">
        <v>63</v>
      </c>
      <c r="J726" s="7">
        <v>14</v>
      </c>
      <c r="K726" s="7" t="s">
        <v>16</v>
      </c>
      <c r="L726" s="7">
        <v>1</v>
      </c>
      <c r="M726" s="7">
        <v>9</v>
      </c>
      <c r="N726" s="6" t="s">
        <v>24</v>
      </c>
      <c r="O726" s="6" t="s">
        <v>24</v>
      </c>
      <c r="P726" s="11">
        <v>52</v>
      </c>
      <c r="Q726" s="12">
        <v>1.73</v>
      </c>
      <c r="R726" s="13"/>
      <c r="S726" s="21">
        <f t="shared" si="83"/>
        <v>76.087500000000006</v>
      </c>
      <c r="T726" s="7" t="str">
        <f t="shared" si="85"/>
        <v>Under 1.5</v>
      </c>
      <c r="U726" s="14"/>
      <c r="V726" s="14" t="str">
        <f t="shared" si="84"/>
        <v>Under 1.5</v>
      </c>
      <c r="W726" s="14" t="str">
        <f t="shared" si="86"/>
        <v>WON</v>
      </c>
      <c r="X726" s="14"/>
      <c r="Y726" s="7" t="str">
        <f t="shared" si="87"/>
        <v>…</v>
      </c>
      <c r="Z726" s="7"/>
      <c r="AA726" s="35" t="str">
        <f t="shared" si="88"/>
        <v>…</v>
      </c>
      <c r="AB726" s="35" t="str">
        <f t="shared" si="89"/>
        <v>.</v>
      </c>
    </row>
    <row r="727" spans="2:28">
      <c r="C727" t="s">
        <v>51</v>
      </c>
      <c r="D727" s="34">
        <v>0.54166666666666663</v>
      </c>
      <c r="E727" s="17" t="s">
        <v>1798</v>
      </c>
      <c r="F727" s="7" t="s">
        <v>4</v>
      </c>
      <c r="G727" s="10" t="s">
        <v>1799</v>
      </c>
      <c r="H727" s="7">
        <v>14</v>
      </c>
      <c r="I727" s="7">
        <v>78</v>
      </c>
      <c r="J727" s="7">
        <v>8</v>
      </c>
      <c r="K727" s="7" t="s">
        <v>16</v>
      </c>
      <c r="L727" s="7">
        <v>1</v>
      </c>
      <c r="M727" s="7">
        <v>6</v>
      </c>
      <c r="N727" s="6" t="s">
        <v>61</v>
      </c>
      <c r="O727" s="6" t="s">
        <v>298</v>
      </c>
      <c r="P727" s="11">
        <v>39</v>
      </c>
      <c r="Q727" s="12">
        <v>1.71</v>
      </c>
      <c r="R727" s="13"/>
      <c r="S727" s="21">
        <f t="shared" si="83"/>
        <v>73.375</v>
      </c>
      <c r="T727" s="7" t="str">
        <f t="shared" si="85"/>
        <v>Under 1.5</v>
      </c>
      <c r="U727" s="14"/>
      <c r="V727" s="14" t="str">
        <f t="shared" si="84"/>
        <v>Over 0.5</v>
      </c>
      <c r="W727" s="14" t="str">
        <f t="shared" si="86"/>
        <v>LOST</v>
      </c>
      <c r="X727" s="14"/>
      <c r="Y727" s="7" t="str">
        <f t="shared" si="87"/>
        <v>…</v>
      </c>
      <c r="Z727" s="7"/>
      <c r="AA727" s="35" t="str">
        <f t="shared" si="88"/>
        <v>…</v>
      </c>
      <c r="AB727" s="35" t="str">
        <f t="shared" si="89"/>
        <v>.</v>
      </c>
    </row>
    <row r="728" spans="2:28">
      <c r="C728" t="s">
        <v>517</v>
      </c>
      <c r="D728" s="34">
        <v>0.54166666666666663</v>
      </c>
      <c r="E728" s="17" t="s">
        <v>1658</v>
      </c>
      <c r="F728" s="7" t="s">
        <v>4</v>
      </c>
      <c r="G728" s="10" t="s">
        <v>1106</v>
      </c>
      <c r="H728" s="7">
        <v>24</v>
      </c>
      <c r="I728" s="7">
        <v>47</v>
      </c>
      <c r="J728" s="7">
        <v>29</v>
      </c>
      <c r="K728" s="7" t="s">
        <v>16</v>
      </c>
      <c r="L728" s="7">
        <v>2</v>
      </c>
      <c r="M728" s="7">
        <v>5</v>
      </c>
      <c r="N728" s="6" t="s">
        <v>61</v>
      </c>
      <c r="O728" s="6" t="s">
        <v>96</v>
      </c>
      <c r="P728" s="11">
        <v>33</v>
      </c>
      <c r="Q728" s="12">
        <v>1.63</v>
      </c>
      <c r="R728" s="13"/>
      <c r="S728" s="21">
        <f t="shared" si="83"/>
        <v>50</v>
      </c>
      <c r="T728" s="7" t="str">
        <f t="shared" si="85"/>
        <v>Over 0.5</v>
      </c>
      <c r="U728" s="14"/>
      <c r="V728" s="14" t="str">
        <f t="shared" si="84"/>
        <v>Over 0.5</v>
      </c>
      <c r="W728" s="14" t="str">
        <f t="shared" si="86"/>
        <v>WON</v>
      </c>
      <c r="X728" s="14"/>
      <c r="Y728" s="7" t="str">
        <f t="shared" si="87"/>
        <v>…</v>
      </c>
      <c r="Z728" s="7"/>
      <c r="AA728" s="35" t="str">
        <f t="shared" si="88"/>
        <v>…</v>
      </c>
      <c r="AB728" s="35" t="str">
        <f t="shared" si="89"/>
        <v>.</v>
      </c>
    </row>
    <row r="729" spans="2:28">
      <c r="C729" t="s">
        <v>517</v>
      </c>
      <c r="D729" s="34">
        <v>0.54166666666666663</v>
      </c>
      <c r="E729" s="17" t="s">
        <v>651</v>
      </c>
      <c r="F729" s="7" t="s">
        <v>4</v>
      </c>
      <c r="G729" s="10" t="s">
        <v>1340</v>
      </c>
      <c r="H729" s="7">
        <v>12</v>
      </c>
      <c r="I729" s="7">
        <v>40</v>
      </c>
      <c r="J729" s="7">
        <v>48</v>
      </c>
      <c r="K729" s="7">
        <v>2</v>
      </c>
      <c r="L729" s="7">
        <v>2</v>
      </c>
      <c r="M729" s="7">
        <v>36</v>
      </c>
      <c r="N729" s="6" t="s">
        <v>61</v>
      </c>
      <c r="O729" s="6" t="s">
        <v>61</v>
      </c>
      <c r="P729" s="11">
        <v>31</v>
      </c>
      <c r="Q729" s="12">
        <v>1.58</v>
      </c>
      <c r="R729" s="13"/>
      <c r="S729" s="21">
        <f t="shared" si="83"/>
        <v>25</v>
      </c>
      <c r="T729" s="7" t="str">
        <f t="shared" si="85"/>
        <v>Over 0.5</v>
      </c>
      <c r="U729" s="14"/>
      <c r="V729" s="14" t="str">
        <f t="shared" si="84"/>
        <v>Over 0.5</v>
      </c>
      <c r="W729" s="14" t="str">
        <f t="shared" si="86"/>
        <v>WON</v>
      </c>
      <c r="X729" s="14"/>
      <c r="Y729" s="7" t="str">
        <f t="shared" si="87"/>
        <v>…</v>
      </c>
      <c r="Z729" s="7"/>
      <c r="AA729" s="35" t="str">
        <f t="shared" si="88"/>
        <v>…</v>
      </c>
      <c r="AB729" s="35" t="str">
        <f t="shared" si="89"/>
        <v>.</v>
      </c>
    </row>
    <row r="730" spans="2:28">
      <c r="C730" t="s">
        <v>1463</v>
      </c>
      <c r="D730" s="34">
        <v>0.54166666666666663</v>
      </c>
      <c r="E730" s="17" t="s">
        <v>1527</v>
      </c>
      <c r="F730" s="7" t="s">
        <v>4</v>
      </c>
      <c r="G730" s="10" t="s">
        <v>1707</v>
      </c>
      <c r="H730" s="7">
        <v>27</v>
      </c>
      <c r="I730" s="7">
        <v>43</v>
      </c>
      <c r="J730" s="7">
        <v>30</v>
      </c>
      <c r="K730" s="7" t="s">
        <v>16</v>
      </c>
      <c r="L730" s="7">
        <v>2</v>
      </c>
      <c r="M730" s="7">
        <v>3</v>
      </c>
      <c r="N730" s="6" t="s">
        <v>47</v>
      </c>
      <c r="O730" s="6" t="s">
        <v>33</v>
      </c>
      <c r="P730" s="11">
        <v>25</v>
      </c>
      <c r="Q730" s="12">
        <v>1.61</v>
      </c>
      <c r="R730" s="13"/>
      <c r="S730" s="21">
        <f t="shared" si="83"/>
        <v>52</v>
      </c>
      <c r="T730" s="7" t="str">
        <f t="shared" si="85"/>
        <v>Over 0.5</v>
      </c>
      <c r="U730" s="14"/>
      <c r="V730" s="14" t="str">
        <f t="shared" si="84"/>
        <v>Under 1.5</v>
      </c>
      <c r="W730" s="14" t="str">
        <f t="shared" si="86"/>
        <v>WON</v>
      </c>
      <c r="X730" s="14"/>
      <c r="Y730" s="7" t="str">
        <f t="shared" si="87"/>
        <v>…</v>
      </c>
      <c r="Z730" s="7"/>
      <c r="AA730" s="35" t="str">
        <f t="shared" si="88"/>
        <v>…</v>
      </c>
      <c r="AB730" s="35" t="str">
        <f t="shared" si="89"/>
        <v>.</v>
      </c>
    </row>
    <row r="731" spans="2:28">
      <c r="C731" t="s">
        <v>711</v>
      </c>
      <c r="D731" s="34">
        <v>0.58333333333333337</v>
      </c>
      <c r="E731" s="17" t="s">
        <v>712</v>
      </c>
      <c r="F731" s="7" t="s">
        <v>4</v>
      </c>
      <c r="G731" s="10" t="s">
        <v>853</v>
      </c>
      <c r="H731" s="7">
        <v>19</v>
      </c>
      <c r="I731" s="7">
        <v>56</v>
      </c>
      <c r="J731" s="7">
        <v>25</v>
      </c>
      <c r="K731" s="7" t="s">
        <v>16</v>
      </c>
      <c r="L731" s="7" t="s">
        <v>16</v>
      </c>
      <c r="M731" s="7">
        <v>6</v>
      </c>
      <c r="N731" s="6" t="s">
        <v>75</v>
      </c>
      <c r="O731" s="6" t="s">
        <v>33</v>
      </c>
      <c r="P731" s="11">
        <v>61</v>
      </c>
      <c r="Q731" s="12">
        <v>1.56</v>
      </c>
      <c r="R731" s="13"/>
      <c r="S731" s="21">
        <f t="shared" si="83"/>
        <v>83.7</v>
      </c>
      <c r="T731" s="7" t="str">
        <f t="shared" si="85"/>
        <v>Under 1.5</v>
      </c>
      <c r="U731" s="14"/>
      <c r="V731" s="14" t="str">
        <f t="shared" si="84"/>
        <v>Over 0.5</v>
      </c>
      <c r="W731" s="14" t="str">
        <f t="shared" si="86"/>
        <v>LOST</v>
      </c>
      <c r="X731" s="14"/>
      <c r="Y731" s="7" t="str">
        <f t="shared" si="87"/>
        <v>…</v>
      </c>
      <c r="Z731" s="7"/>
      <c r="AA731" s="35" t="str">
        <f t="shared" si="88"/>
        <v>…</v>
      </c>
      <c r="AB731" s="35" t="str">
        <f t="shared" si="89"/>
        <v>.</v>
      </c>
    </row>
    <row r="732" spans="2:28">
      <c r="C732" t="s">
        <v>1341</v>
      </c>
      <c r="D732" s="34">
        <v>0.58333333333333337</v>
      </c>
      <c r="E732" s="17" t="s">
        <v>1436</v>
      </c>
      <c r="F732" s="7" t="s">
        <v>4</v>
      </c>
      <c r="G732" s="10" t="s">
        <v>1538</v>
      </c>
      <c r="H732" s="7">
        <v>47</v>
      </c>
      <c r="I732" s="7">
        <v>31</v>
      </c>
      <c r="J732" s="7">
        <v>23</v>
      </c>
      <c r="K732" s="7">
        <v>1</v>
      </c>
      <c r="L732" s="7">
        <v>1</v>
      </c>
      <c r="M732" s="7">
        <v>24</v>
      </c>
      <c r="N732" s="6" t="s">
        <v>24</v>
      </c>
      <c r="O732" s="6" t="s">
        <v>24</v>
      </c>
      <c r="P732" s="11">
        <v>46</v>
      </c>
      <c r="Q732" s="12">
        <v>1.51</v>
      </c>
      <c r="R732" s="13"/>
      <c r="S732" s="21">
        <f t="shared" si="83"/>
        <v>25.3125</v>
      </c>
      <c r="T732" s="7" t="str">
        <f t="shared" si="85"/>
        <v>Over 0.5</v>
      </c>
      <c r="U732" s="14"/>
      <c r="V732" s="14" t="str">
        <f t="shared" si="84"/>
        <v>Under 1.5</v>
      </c>
      <c r="W732" s="14" t="str">
        <f t="shared" si="86"/>
        <v>LOST</v>
      </c>
      <c r="X732" s="14"/>
      <c r="Y732" s="7" t="str">
        <f t="shared" si="87"/>
        <v>…</v>
      </c>
      <c r="Z732" s="7"/>
      <c r="AA732" s="35" t="str">
        <f t="shared" si="88"/>
        <v>…</v>
      </c>
      <c r="AB732" s="35" t="str">
        <f t="shared" si="89"/>
        <v>.</v>
      </c>
    </row>
    <row r="733" spans="2:28">
      <c r="C733" t="s">
        <v>239</v>
      </c>
      <c r="D733" s="34">
        <v>0.58333333333333337</v>
      </c>
      <c r="E733" s="17" t="s">
        <v>997</v>
      </c>
      <c r="F733" s="7" t="s">
        <v>4</v>
      </c>
      <c r="G733" s="10" t="s">
        <v>1157</v>
      </c>
      <c r="H733" s="7">
        <v>64</v>
      </c>
      <c r="I733" s="7">
        <v>26</v>
      </c>
      <c r="J733" s="7">
        <v>9</v>
      </c>
      <c r="K733" s="7">
        <v>1</v>
      </c>
      <c r="L733" s="7">
        <v>1</v>
      </c>
      <c r="M733" s="7">
        <v>55</v>
      </c>
      <c r="N733" s="6" t="s">
        <v>69</v>
      </c>
      <c r="O733" s="6" t="s">
        <v>302</v>
      </c>
      <c r="P733" s="11">
        <v>27</v>
      </c>
      <c r="Q733" s="12">
        <v>1.74</v>
      </c>
      <c r="R733" s="13"/>
      <c r="S733" s="21">
        <f t="shared" si="83"/>
        <v>20</v>
      </c>
      <c r="T733" s="7" t="str">
        <f t="shared" si="85"/>
        <v>Over 0.5</v>
      </c>
      <c r="U733" s="14"/>
      <c r="V733" s="14" t="str">
        <f t="shared" si="84"/>
        <v>Over 0.5</v>
      </c>
      <c r="W733" s="14" t="str">
        <f t="shared" si="86"/>
        <v>WON</v>
      </c>
      <c r="X733" s="14"/>
      <c r="Y733" s="7" t="str">
        <f t="shared" si="87"/>
        <v>…</v>
      </c>
      <c r="Z733" s="7"/>
      <c r="AA733" s="35" t="str">
        <f t="shared" si="88"/>
        <v>…</v>
      </c>
      <c r="AB733" s="35" t="str">
        <f t="shared" si="89"/>
        <v>.</v>
      </c>
    </row>
    <row r="734" spans="2:28">
      <c r="C734" t="s">
        <v>1495</v>
      </c>
      <c r="D734" s="34">
        <v>0.58333333333333337</v>
      </c>
      <c r="E734" s="17" t="s">
        <v>494</v>
      </c>
      <c r="F734" s="7" t="s">
        <v>4</v>
      </c>
      <c r="G734" s="10" t="s">
        <v>1564</v>
      </c>
      <c r="H734" s="7">
        <v>49</v>
      </c>
      <c r="I734" s="7">
        <v>43</v>
      </c>
      <c r="J734" s="7">
        <v>9</v>
      </c>
      <c r="K734" s="7">
        <v>1</v>
      </c>
      <c r="L734" s="7">
        <v>1</v>
      </c>
      <c r="M734" s="7">
        <v>40</v>
      </c>
      <c r="N734" s="6" t="s">
        <v>61</v>
      </c>
      <c r="O734" s="6" t="s">
        <v>305</v>
      </c>
      <c r="P734" s="11">
        <v>22</v>
      </c>
      <c r="Q734" s="12">
        <v>1.4</v>
      </c>
      <c r="R734" s="13"/>
      <c r="S734" s="21">
        <f t="shared" si="83"/>
        <v>24.6875</v>
      </c>
      <c r="T734" s="7" t="str">
        <f t="shared" si="85"/>
        <v>Over 0.5</v>
      </c>
      <c r="U734" s="14"/>
      <c r="V734" s="14" t="str">
        <f t="shared" si="84"/>
        <v>Over 0.5</v>
      </c>
      <c r="W734" s="14" t="str">
        <f t="shared" si="86"/>
        <v>WON</v>
      </c>
      <c r="X734" s="14"/>
      <c r="Y734" s="7" t="str">
        <f t="shared" si="87"/>
        <v>…</v>
      </c>
      <c r="Z734" s="7"/>
      <c r="AA734" s="35" t="str">
        <f t="shared" si="88"/>
        <v>…</v>
      </c>
      <c r="AB734" s="35" t="str">
        <f t="shared" si="89"/>
        <v>.</v>
      </c>
    </row>
    <row r="735" spans="2:28">
      <c r="C735" t="s">
        <v>1495</v>
      </c>
      <c r="D735" s="34">
        <v>0.58333333333333337</v>
      </c>
      <c r="E735" s="17" t="s">
        <v>494</v>
      </c>
      <c r="F735" s="7" t="s">
        <v>4</v>
      </c>
      <c r="G735" s="10" t="s">
        <v>1564</v>
      </c>
      <c r="H735" s="7">
        <v>49</v>
      </c>
      <c r="I735" s="7">
        <v>43</v>
      </c>
      <c r="J735" s="7">
        <v>9</v>
      </c>
      <c r="K735" s="7">
        <v>1</v>
      </c>
      <c r="L735" s="7">
        <v>1</v>
      </c>
      <c r="M735" s="7">
        <v>40</v>
      </c>
      <c r="N735" s="6" t="s">
        <v>61</v>
      </c>
      <c r="O735" s="6" t="s">
        <v>305</v>
      </c>
      <c r="P735" s="11">
        <v>22</v>
      </c>
      <c r="Q735" s="12">
        <v>1.4</v>
      </c>
      <c r="R735" s="13"/>
      <c r="S735" s="21">
        <f t="shared" si="83"/>
        <v>24.6875</v>
      </c>
      <c r="T735" s="7" t="str">
        <f t="shared" si="85"/>
        <v>Over 0.5</v>
      </c>
      <c r="U735" s="14"/>
      <c r="V735" s="14" t="str">
        <f t="shared" si="84"/>
        <v>Over 0.5</v>
      </c>
      <c r="W735" s="14" t="str">
        <f t="shared" si="86"/>
        <v>WON</v>
      </c>
      <c r="X735" s="14"/>
      <c r="Y735" s="7" t="str">
        <f t="shared" si="87"/>
        <v>…</v>
      </c>
      <c r="Z735" s="7"/>
      <c r="AA735" s="35" t="str">
        <f t="shared" si="88"/>
        <v>…</v>
      </c>
      <c r="AB735" s="35" t="str">
        <f t="shared" si="89"/>
        <v>.</v>
      </c>
    </row>
    <row r="736" spans="2:28">
      <c r="B736" t="s">
        <v>11</v>
      </c>
      <c r="C736" t="s">
        <v>363</v>
      </c>
      <c r="D736" s="34">
        <v>0.60416666666666663</v>
      </c>
      <c r="E736" s="17" t="s">
        <v>1117</v>
      </c>
      <c r="F736" s="7" t="s">
        <v>4</v>
      </c>
      <c r="G736" s="10" t="s">
        <v>1049</v>
      </c>
      <c r="H736" s="7">
        <v>6</v>
      </c>
      <c r="I736" s="7">
        <v>56</v>
      </c>
      <c r="J736" s="7">
        <v>37</v>
      </c>
      <c r="K736" s="7" t="s">
        <v>16</v>
      </c>
      <c r="L736" s="7">
        <v>2</v>
      </c>
      <c r="M736" s="7">
        <v>31</v>
      </c>
      <c r="N736" s="6" t="s">
        <v>24</v>
      </c>
      <c r="O736" s="6" t="s">
        <v>120</v>
      </c>
      <c r="P736" s="11">
        <v>66</v>
      </c>
      <c r="Q736" s="12">
        <v>1.57</v>
      </c>
      <c r="R736" s="13"/>
      <c r="S736" s="21">
        <f t="shared" si="83"/>
        <v>70.7</v>
      </c>
      <c r="T736" s="7" t="str">
        <f t="shared" si="85"/>
        <v>Under 1.5</v>
      </c>
      <c r="U736" s="14"/>
      <c r="V736" s="14" t="str">
        <f t="shared" si="84"/>
        <v>Under 1.5</v>
      </c>
      <c r="W736" s="14" t="str">
        <f t="shared" si="86"/>
        <v>WON</v>
      </c>
      <c r="X736" s="14"/>
      <c r="Y736" s="7" t="str">
        <f t="shared" si="87"/>
        <v>…</v>
      </c>
      <c r="Z736" s="7"/>
      <c r="AA736" s="35" t="str">
        <f t="shared" si="88"/>
        <v>U25g</v>
      </c>
      <c r="AB736" s="35" t="str">
        <f t="shared" si="89"/>
        <v>WON</v>
      </c>
    </row>
    <row r="737" spans="2:28">
      <c r="C737" t="s">
        <v>998</v>
      </c>
      <c r="D737" s="34">
        <v>0.625</v>
      </c>
      <c r="E737" s="17" t="s">
        <v>1800</v>
      </c>
      <c r="F737" s="7" t="s">
        <v>4</v>
      </c>
      <c r="G737" s="10" t="s">
        <v>1801</v>
      </c>
      <c r="H737" s="7">
        <v>10</v>
      </c>
      <c r="I737" s="7">
        <v>20</v>
      </c>
      <c r="J737" s="7">
        <v>70</v>
      </c>
      <c r="K737" s="7">
        <v>2</v>
      </c>
      <c r="L737" s="7">
        <v>2</v>
      </c>
      <c r="M737" s="7">
        <v>60</v>
      </c>
      <c r="N737" s="6" t="s">
        <v>69</v>
      </c>
      <c r="O737" s="6" t="s">
        <v>299</v>
      </c>
      <c r="P737" s="11">
        <v>47</v>
      </c>
      <c r="Q737" s="12">
        <v>1.6</v>
      </c>
      <c r="R737" s="13"/>
      <c r="S737" s="21">
        <f t="shared" si="83"/>
        <v>18.125</v>
      </c>
      <c r="T737" s="7" t="str">
        <f t="shared" si="85"/>
        <v>Over 0.5</v>
      </c>
      <c r="U737" s="14"/>
      <c r="V737" s="14" t="str">
        <f t="shared" si="84"/>
        <v>Over 0.5</v>
      </c>
      <c r="W737" s="14" t="str">
        <f t="shared" si="86"/>
        <v>WON</v>
      </c>
      <c r="X737" s="14"/>
      <c r="Y737" s="7" t="str">
        <f t="shared" si="87"/>
        <v>…</v>
      </c>
      <c r="Z737" s="7"/>
      <c r="AA737" s="35" t="str">
        <f t="shared" si="88"/>
        <v>…</v>
      </c>
      <c r="AB737" s="35" t="str">
        <f t="shared" si="89"/>
        <v>.</v>
      </c>
    </row>
    <row r="738" spans="2:28">
      <c r="C738" t="s">
        <v>51</v>
      </c>
      <c r="D738" s="34">
        <v>0.625</v>
      </c>
      <c r="E738" s="17" t="s">
        <v>54</v>
      </c>
      <c r="F738" s="7" t="s">
        <v>4</v>
      </c>
      <c r="G738" s="10" t="s">
        <v>1802</v>
      </c>
      <c r="H738" s="7">
        <v>5</v>
      </c>
      <c r="I738" s="7">
        <v>49</v>
      </c>
      <c r="J738" s="7">
        <v>46</v>
      </c>
      <c r="K738" s="7" t="s">
        <v>16</v>
      </c>
      <c r="L738" s="7" t="s">
        <v>16</v>
      </c>
      <c r="M738" s="7">
        <v>41</v>
      </c>
      <c r="N738" s="6" t="s">
        <v>120</v>
      </c>
      <c r="O738" s="6" t="s">
        <v>69</v>
      </c>
      <c r="P738" s="11">
        <v>40</v>
      </c>
      <c r="Q738" s="12">
        <v>1.8</v>
      </c>
      <c r="R738" s="13"/>
      <c r="S738" s="21">
        <f t="shared" si="83"/>
        <v>45</v>
      </c>
      <c r="T738" s="7" t="str">
        <f t="shared" si="85"/>
        <v>Over 0.5</v>
      </c>
      <c r="U738" s="14"/>
      <c r="V738" s="14" t="str">
        <f t="shared" si="84"/>
        <v>Under 1.5</v>
      </c>
      <c r="W738" s="14" t="str">
        <f t="shared" si="86"/>
        <v>WON</v>
      </c>
      <c r="X738" s="14"/>
      <c r="Y738" s="7" t="str">
        <f t="shared" si="87"/>
        <v>…</v>
      </c>
      <c r="Z738" s="7"/>
      <c r="AA738" s="35" t="str">
        <f t="shared" si="88"/>
        <v>…</v>
      </c>
      <c r="AB738" s="35" t="str">
        <f t="shared" si="89"/>
        <v>.</v>
      </c>
    </row>
    <row r="739" spans="2:28">
      <c r="C739" t="s">
        <v>51</v>
      </c>
      <c r="D739" s="34">
        <v>0.625</v>
      </c>
      <c r="E739" s="17" t="s">
        <v>54</v>
      </c>
      <c r="F739" s="7" t="s">
        <v>4</v>
      </c>
      <c r="G739" s="10" t="s">
        <v>1802</v>
      </c>
      <c r="H739" s="7">
        <v>5</v>
      </c>
      <c r="I739" s="7">
        <v>49</v>
      </c>
      <c r="J739" s="7">
        <v>46</v>
      </c>
      <c r="K739" s="7" t="s">
        <v>16</v>
      </c>
      <c r="L739" s="7" t="s">
        <v>16</v>
      </c>
      <c r="M739" s="7">
        <v>41</v>
      </c>
      <c r="N739" s="6" t="s">
        <v>120</v>
      </c>
      <c r="O739" s="6" t="s">
        <v>69</v>
      </c>
      <c r="P739" s="11">
        <v>40</v>
      </c>
      <c r="Q739" s="12">
        <v>1.8</v>
      </c>
      <c r="R739" s="13"/>
      <c r="S739" s="21">
        <f t="shared" si="83"/>
        <v>45</v>
      </c>
      <c r="T739" s="7" t="str">
        <f t="shared" si="85"/>
        <v>Over 0.5</v>
      </c>
      <c r="U739" s="14"/>
      <c r="V739" s="14" t="str">
        <f t="shared" si="84"/>
        <v>Under 1.5</v>
      </c>
      <c r="W739" s="14" t="str">
        <f t="shared" si="86"/>
        <v>WON</v>
      </c>
      <c r="X739" s="14"/>
      <c r="Y739" s="7" t="str">
        <f t="shared" si="87"/>
        <v>…</v>
      </c>
      <c r="Z739" s="7"/>
      <c r="AA739" s="35" t="str">
        <f t="shared" si="88"/>
        <v>…</v>
      </c>
      <c r="AB739" s="35" t="str">
        <f t="shared" si="89"/>
        <v>.</v>
      </c>
    </row>
    <row r="740" spans="2:28">
      <c r="B740" t="s">
        <v>11</v>
      </c>
      <c r="C740" t="s">
        <v>908</v>
      </c>
      <c r="D740" s="34">
        <v>0.625</v>
      </c>
      <c r="E740" s="17" t="s">
        <v>1241</v>
      </c>
      <c r="F740" s="7" t="s">
        <v>4</v>
      </c>
      <c r="G740" s="10" t="s">
        <v>1250</v>
      </c>
      <c r="H740" s="7">
        <v>28</v>
      </c>
      <c r="I740" s="7">
        <v>57</v>
      </c>
      <c r="J740" s="7">
        <v>16</v>
      </c>
      <c r="K740" s="7" t="s">
        <v>16</v>
      </c>
      <c r="L740" s="7">
        <v>1</v>
      </c>
      <c r="M740" s="7">
        <v>12</v>
      </c>
      <c r="N740" s="6" t="s">
        <v>47</v>
      </c>
      <c r="O740" s="6" t="s">
        <v>75</v>
      </c>
      <c r="P740" s="11">
        <v>50</v>
      </c>
      <c r="Q740" s="12">
        <v>1.75</v>
      </c>
      <c r="R740" s="13"/>
      <c r="S740" s="21">
        <f t="shared" si="83"/>
        <v>70.8125</v>
      </c>
      <c r="T740" s="7" t="str">
        <f t="shared" si="85"/>
        <v>Under 1.5</v>
      </c>
      <c r="U740" s="14"/>
      <c r="V740" s="14" t="str">
        <f t="shared" si="84"/>
        <v>Under 1.5</v>
      </c>
      <c r="W740" s="14" t="str">
        <f t="shared" si="86"/>
        <v>WON</v>
      </c>
      <c r="X740" s="14"/>
      <c r="Y740" s="7" t="str">
        <f t="shared" si="87"/>
        <v>…</v>
      </c>
      <c r="Z740" s="7"/>
      <c r="AA740" s="35" t="str">
        <f t="shared" si="88"/>
        <v>…</v>
      </c>
      <c r="AB740" s="35" t="str">
        <f t="shared" si="89"/>
        <v>.</v>
      </c>
    </row>
    <row r="741" spans="2:28">
      <c r="C741" t="s">
        <v>1306</v>
      </c>
      <c r="D741" s="34">
        <v>0.625</v>
      </c>
      <c r="E741" s="17" t="s">
        <v>1369</v>
      </c>
      <c r="F741" s="7" t="s">
        <v>4</v>
      </c>
      <c r="G741" s="10" t="s">
        <v>1664</v>
      </c>
      <c r="H741" s="7">
        <v>28</v>
      </c>
      <c r="I741" s="7">
        <v>44</v>
      </c>
      <c r="J741" s="7">
        <v>28</v>
      </c>
      <c r="K741" s="7" t="s">
        <v>16</v>
      </c>
      <c r="L741" s="7">
        <v>1</v>
      </c>
      <c r="M741" s="7">
        <v>0</v>
      </c>
      <c r="N741" s="6" t="s">
        <v>47</v>
      </c>
      <c r="O741" s="6" t="s">
        <v>69</v>
      </c>
      <c r="P741" s="11">
        <v>45</v>
      </c>
      <c r="Q741" s="12">
        <v>1.66</v>
      </c>
      <c r="R741" s="13"/>
      <c r="S741" s="21">
        <f t="shared" si="83"/>
        <v>55</v>
      </c>
      <c r="T741" s="7" t="str">
        <f t="shared" si="85"/>
        <v>Over 0.5</v>
      </c>
      <c r="U741" s="14"/>
      <c r="V741" s="14" t="str">
        <f t="shared" si="84"/>
        <v>Under 1.5</v>
      </c>
      <c r="W741" s="14" t="str">
        <f t="shared" si="86"/>
        <v>WON</v>
      </c>
      <c r="X741" s="14"/>
      <c r="Y741" s="7" t="str">
        <f t="shared" si="87"/>
        <v>…</v>
      </c>
      <c r="Z741" s="7"/>
      <c r="AA741" s="35" t="str">
        <f t="shared" si="88"/>
        <v>…</v>
      </c>
      <c r="AB741" s="35" t="str">
        <f t="shared" si="89"/>
        <v>.</v>
      </c>
    </row>
    <row r="742" spans="2:28">
      <c r="B742" t="s">
        <v>11</v>
      </c>
      <c r="C742" t="s">
        <v>400</v>
      </c>
      <c r="D742" s="34">
        <v>0.625</v>
      </c>
      <c r="E742" s="17" t="s">
        <v>1105</v>
      </c>
      <c r="F742" s="7" t="s">
        <v>4</v>
      </c>
      <c r="G742" s="10" t="s">
        <v>401</v>
      </c>
      <c r="H742" s="7">
        <v>34</v>
      </c>
      <c r="I742" s="7">
        <v>56</v>
      </c>
      <c r="J742" s="7">
        <v>10</v>
      </c>
      <c r="K742" s="7" t="s">
        <v>16</v>
      </c>
      <c r="L742" s="7">
        <v>1</v>
      </c>
      <c r="M742" s="7">
        <v>24</v>
      </c>
      <c r="N742" s="6" t="s">
        <v>47</v>
      </c>
      <c r="O742" s="6" t="s">
        <v>300</v>
      </c>
      <c r="P742" s="11">
        <v>63</v>
      </c>
      <c r="Q742" s="12">
        <v>1.62</v>
      </c>
      <c r="R742" s="13"/>
      <c r="S742" s="21">
        <f t="shared" si="83"/>
        <v>70.099999999999994</v>
      </c>
      <c r="T742" s="7" t="str">
        <f t="shared" si="85"/>
        <v>Under 1.5</v>
      </c>
      <c r="U742" s="14"/>
      <c r="V742" s="14" t="str">
        <f t="shared" si="84"/>
        <v>Under 1.5</v>
      </c>
      <c r="W742" s="14" t="str">
        <f t="shared" si="86"/>
        <v>WON</v>
      </c>
      <c r="X742" s="14"/>
      <c r="Y742" s="7" t="str">
        <f t="shared" si="87"/>
        <v>…</v>
      </c>
      <c r="Z742" s="7"/>
      <c r="AA742" s="35" t="str">
        <f t="shared" si="88"/>
        <v>U25g</v>
      </c>
      <c r="AB742" s="35" t="str">
        <f t="shared" si="89"/>
        <v>.</v>
      </c>
    </row>
    <row r="743" spans="2:28">
      <c r="C743" t="s">
        <v>1495</v>
      </c>
      <c r="D743" s="34">
        <v>0.625</v>
      </c>
      <c r="E743" s="17" t="s">
        <v>684</v>
      </c>
      <c r="F743" s="7" t="s">
        <v>4</v>
      </c>
      <c r="G743" s="10" t="s">
        <v>1640</v>
      </c>
      <c r="H743" s="7">
        <v>16</v>
      </c>
      <c r="I743" s="7">
        <v>29</v>
      </c>
      <c r="J743" s="7">
        <v>55</v>
      </c>
      <c r="K743" s="7">
        <v>2</v>
      </c>
      <c r="L743" s="7">
        <v>2</v>
      </c>
      <c r="M743" s="7">
        <v>39</v>
      </c>
      <c r="N743" s="6" t="s">
        <v>120</v>
      </c>
      <c r="O743" s="6" t="s">
        <v>96</v>
      </c>
      <c r="P743" s="11">
        <v>46</v>
      </c>
      <c r="Q743" s="12">
        <v>1.59</v>
      </c>
      <c r="R743" s="13"/>
      <c r="S743" s="21">
        <f t="shared" si="83"/>
        <v>22.8125</v>
      </c>
      <c r="T743" s="7" t="str">
        <f t="shared" si="85"/>
        <v>Over 0.5</v>
      </c>
      <c r="U743" s="14"/>
      <c r="V743" s="14" t="str">
        <f t="shared" si="84"/>
        <v>Under 1.5</v>
      </c>
      <c r="W743" s="14" t="str">
        <f t="shared" si="86"/>
        <v>WON</v>
      </c>
      <c r="X743" s="14"/>
      <c r="Y743" s="7" t="str">
        <f t="shared" si="87"/>
        <v>…</v>
      </c>
      <c r="Z743" s="7"/>
      <c r="AA743" s="35" t="str">
        <f t="shared" si="88"/>
        <v>…</v>
      </c>
      <c r="AB743" s="35" t="str">
        <f t="shared" si="89"/>
        <v>.</v>
      </c>
    </row>
    <row r="744" spans="2:28">
      <c r="B744" t="s">
        <v>11</v>
      </c>
      <c r="C744" t="s">
        <v>210</v>
      </c>
      <c r="D744" s="34">
        <v>0.66666666666666663</v>
      </c>
      <c r="E744" s="17" t="s">
        <v>749</v>
      </c>
      <c r="F744" s="7" t="s">
        <v>4</v>
      </c>
      <c r="G744" s="10" t="s">
        <v>989</v>
      </c>
      <c r="H744" s="7">
        <v>10</v>
      </c>
      <c r="I744" s="7">
        <v>70</v>
      </c>
      <c r="J744" s="7">
        <v>20</v>
      </c>
      <c r="K744" s="7" t="s">
        <v>16</v>
      </c>
      <c r="L744" s="7">
        <v>1</v>
      </c>
      <c r="M744" s="7">
        <v>10</v>
      </c>
      <c r="N744" s="6" t="s">
        <v>120</v>
      </c>
      <c r="O744" s="6" t="s">
        <v>61</v>
      </c>
      <c r="P744" s="11">
        <v>52</v>
      </c>
      <c r="Q744" s="12">
        <v>1.78</v>
      </c>
      <c r="R744" s="13"/>
      <c r="S744" s="21">
        <f t="shared" ref="S744:S807" si="90">40+(IF(I744&lt;50,0,I744/3.2)+(IF(H744&gt;I744,-H744/3.2,0)+(IF(J744&gt;I744,-J744/3.2,0)+(IF(L744="X",5,IF(L744="2",2,0)))+(IF(M744&gt;15,0,15-M744))+(IF(P744&lt;50,0,P744/5)))))</f>
        <v>77.275000000000006</v>
      </c>
      <c r="T744" s="7" t="str">
        <f t="shared" si="85"/>
        <v>Under 1.5</v>
      </c>
      <c r="U744" s="14"/>
      <c r="V744" s="14" t="str">
        <f t="shared" si="84"/>
        <v>Under 1.5</v>
      </c>
      <c r="W744" s="14" t="str">
        <f t="shared" si="86"/>
        <v>WON</v>
      </c>
      <c r="X744" s="14"/>
      <c r="Y744" s="7" t="str">
        <f t="shared" si="87"/>
        <v>…</v>
      </c>
      <c r="Z744" s="7"/>
      <c r="AA744" s="35" t="str">
        <f t="shared" si="88"/>
        <v>…</v>
      </c>
      <c r="AB744" s="35" t="str">
        <f t="shared" si="89"/>
        <v>.</v>
      </c>
    </row>
    <row r="745" spans="2:28">
      <c r="C745" t="s">
        <v>496</v>
      </c>
      <c r="D745" s="34">
        <v>0.6875</v>
      </c>
      <c r="E745" s="17" t="s">
        <v>497</v>
      </c>
      <c r="F745" s="7" t="s">
        <v>4</v>
      </c>
      <c r="G745" s="10" t="s">
        <v>850</v>
      </c>
      <c r="H745" s="7">
        <v>56</v>
      </c>
      <c r="I745" s="7">
        <v>33</v>
      </c>
      <c r="J745" s="7">
        <v>11</v>
      </c>
      <c r="K745" s="7">
        <v>1</v>
      </c>
      <c r="L745" s="7">
        <v>1</v>
      </c>
      <c r="M745" s="7">
        <v>45</v>
      </c>
      <c r="N745" s="6" t="s">
        <v>297</v>
      </c>
      <c r="O745" s="6" t="s">
        <v>300</v>
      </c>
      <c r="P745" s="11">
        <v>36</v>
      </c>
      <c r="Q745" s="12">
        <v>1.64</v>
      </c>
      <c r="R745" s="13"/>
      <c r="S745" s="21">
        <f t="shared" si="90"/>
        <v>22.5</v>
      </c>
      <c r="T745" s="7" t="str">
        <f t="shared" si="85"/>
        <v>Over 0.5</v>
      </c>
      <c r="U745" s="14"/>
      <c r="V745" s="14" t="str">
        <f t="shared" si="84"/>
        <v>Over 0.5</v>
      </c>
      <c r="W745" s="14" t="str">
        <f t="shared" si="86"/>
        <v>WON</v>
      </c>
      <c r="X745" s="14"/>
      <c r="Y745" s="7" t="str">
        <f t="shared" si="87"/>
        <v>…</v>
      </c>
      <c r="Z745" s="7"/>
      <c r="AA745" s="35" t="str">
        <f t="shared" si="88"/>
        <v>…</v>
      </c>
      <c r="AB745" s="35" t="str">
        <f t="shared" si="89"/>
        <v>.</v>
      </c>
    </row>
    <row r="746" spans="2:28">
      <c r="C746" t="s">
        <v>76</v>
      </c>
      <c r="D746" s="34">
        <v>0.70833333333333337</v>
      </c>
      <c r="E746" s="17" t="s">
        <v>854</v>
      </c>
      <c r="F746" s="7" t="s">
        <v>4</v>
      </c>
      <c r="G746" s="10" t="s">
        <v>1803</v>
      </c>
      <c r="H746" s="7">
        <v>17</v>
      </c>
      <c r="I746" s="7">
        <v>58</v>
      </c>
      <c r="J746" s="7">
        <v>25</v>
      </c>
      <c r="K746" s="7" t="s">
        <v>16</v>
      </c>
      <c r="L746" s="7">
        <v>2</v>
      </c>
      <c r="M746" s="7">
        <v>8</v>
      </c>
      <c r="N746" s="6" t="s">
        <v>61</v>
      </c>
      <c r="O746" s="6" t="s">
        <v>299</v>
      </c>
      <c r="P746" s="11">
        <v>77</v>
      </c>
      <c r="Q746" s="12">
        <v>1.75</v>
      </c>
      <c r="R746" s="13"/>
      <c r="S746" s="21">
        <f t="shared" si="90"/>
        <v>80.525000000000006</v>
      </c>
      <c r="T746" s="7" t="str">
        <f t="shared" si="85"/>
        <v>Under 1.5</v>
      </c>
      <c r="U746" s="14"/>
      <c r="V746" s="14" t="str">
        <f t="shared" si="84"/>
        <v>Over 0.5</v>
      </c>
      <c r="W746" s="14" t="str">
        <f t="shared" si="86"/>
        <v>LOST</v>
      </c>
      <c r="X746" s="14"/>
      <c r="Y746" s="7" t="str">
        <f t="shared" si="87"/>
        <v>…</v>
      </c>
      <c r="Z746" s="7"/>
      <c r="AA746" s="35" t="str">
        <f t="shared" si="88"/>
        <v>…</v>
      </c>
      <c r="AB746" s="35" t="str">
        <f t="shared" si="89"/>
        <v>.</v>
      </c>
    </row>
    <row r="747" spans="2:28">
      <c r="C747" t="s">
        <v>51</v>
      </c>
      <c r="D747" s="34">
        <v>0.70833333333333337</v>
      </c>
      <c r="E747" s="17" t="s">
        <v>676</v>
      </c>
      <c r="F747" s="7" t="s">
        <v>4</v>
      </c>
      <c r="G747" s="10" t="s">
        <v>907</v>
      </c>
      <c r="H747" s="7">
        <v>40</v>
      </c>
      <c r="I747" s="7">
        <v>50</v>
      </c>
      <c r="J747" s="7">
        <v>10</v>
      </c>
      <c r="K747" s="7" t="s">
        <v>16</v>
      </c>
      <c r="L747" s="7">
        <v>1</v>
      </c>
      <c r="M747" s="7">
        <v>30</v>
      </c>
      <c r="N747" s="6" t="s">
        <v>69</v>
      </c>
      <c r="O747" s="6" t="s">
        <v>69</v>
      </c>
      <c r="P747" s="11">
        <v>32</v>
      </c>
      <c r="Q747" s="12">
        <v>1.61</v>
      </c>
      <c r="R747" s="13"/>
      <c r="S747" s="21">
        <f t="shared" si="90"/>
        <v>55.625</v>
      </c>
      <c r="T747" s="7" t="str">
        <f t="shared" si="85"/>
        <v>Over 0.5</v>
      </c>
      <c r="U747" s="14"/>
      <c r="V747" s="14" t="str">
        <f>IF(N747="1-0","Under 1.5",IF(N747="0-0","Under 1.5",IF(N747="0-1","Under 1.5","Over 0.5")))</f>
        <v>Over 0.5</v>
      </c>
      <c r="W747" s="14" t="str">
        <f t="shared" si="86"/>
        <v>WON</v>
      </c>
      <c r="X747" s="14"/>
      <c r="Y747" s="7" t="str">
        <f t="shared" si="87"/>
        <v>…</v>
      </c>
      <c r="Z747" s="7"/>
      <c r="AA747" s="35" t="str">
        <f t="shared" si="88"/>
        <v>…</v>
      </c>
      <c r="AB747" s="35" t="str">
        <f t="shared" si="89"/>
        <v>.</v>
      </c>
    </row>
    <row r="748" spans="2:28">
      <c r="C748" t="s">
        <v>1437</v>
      </c>
      <c r="D748" s="34">
        <v>0.70833333333333337</v>
      </c>
      <c r="E748" s="17" t="s">
        <v>1449</v>
      </c>
      <c r="F748" s="7" t="s">
        <v>4</v>
      </c>
      <c r="G748" s="10" t="s">
        <v>1804</v>
      </c>
      <c r="H748" s="7">
        <v>26</v>
      </c>
      <c r="I748" s="7">
        <v>21</v>
      </c>
      <c r="J748" s="7">
        <v>53</v>
      </c>
      <c r="K748" s="7">
        <v>2</v>
      </c>
      <c r="L748" s="7">
        <v>2</v>
      </c>
      <c r="M748" s="7">
        <v>27</v>
      </c>
      <c r="N748" s="6" t="s">
        <v>47</v>
      </c>
      <c r="O748" s="6" t="s">
        <v>69</v>
      </c>
      <c r="P748" s="11">
        <v>38</v>
      </c>
      <c r="Q748" s="12">
        <v>1.52</v>
      </c>
      <c r="R748" s="13"/>
      <c r="S748" s="21">
        <f t="shared" si="90"/>
        <v>15.3125</v>
      </c>
      <c r="T748" s="7" t="str">
        <f t="shared" si="85"/>
        <v>Over 0.5</v>
      </c>
      <c r="U748" s="14"/>
      <c r="V748" s="14" t="str">
        <f>IF(N748="1-0","Under 1.5",IF(N748="0-0","Under 1.5",IF(N748="0-1","Under 1.5","Over 0.5")))</f>
        <v>Under 1.5</v>
      </c>
      <c r="W748" s="14" t="str">
        <f t="shared" si="86"/>
        <v>WON</v>
      </c>
      <c r="X748" s="14"/>
      <c r="Y748" s="7" t="str">
        <f t="shared" si="87"/>
        <v>…</v>
      </c>
      <c r="Z748" s="7"/>
      <c r="AA748" s="35" t="str">
        <f t="shared" si="88"/>
        <v>…</v>
      </c>
      <c r="AB748" s="35" t="str">
        <f t="shared" si="89"/>
        <v>.</v>
      </c>
    </row>
    <row r="749" spans="2:28">
      <c r="C749" t="s">
        <v>1306</v>
      </c>
      <c r="D749" s="34">
        <v>0.70833333333333337</v>
      </c>
      <c r="E749" s="17" t="s">
        <v>1378</v>
      </c>
      <c r="F749" s="7" t="s">
        <v>4</v>
      </c>
      <c r="G749" s="10" t="s">
        <v>1440</v>
      </c>
      <c r="H749" s="7">
        <v>46</v>
      </c>
      <c r="I749" s="7">
        <v>36</v>
      </c>
      <c r="J749" s="7">
        <v>18</v>
      </c>
      <c r="K749" s="7">
        <v>1</v>
      </c>
      <c r="L749" s="7">
        <v>1</v>
      </c>
      <c r="M749" s="7">
        <v>28</v>
      </c>
      <c r="N749" s="6" t="s">
        <v>75</v>
      </c>
      <c r="O749" s="6" t="s">
        <v>300</v>
      </c>
      <c r="P749" s="11">
        <v>39</v>
      </c>
      <c r="Q749" s="12">
        <v>1.47</v>
      </c>
      <c r="R749" s="13"/>
      <c r="S749" s="21">
        <f t="shared" si="90"/>
        <v>25.625</v>
      </c>
      <c r="T749" s="7" t="str">
        <f t="shared" si="85"/>
        <v>Over 0.5</v>
      </c>
      <c r="U749" s="14"/>
      <c r="V749" s="14" t="str">
        <f>IF(N749="1-0","Under 1.5",IF(N749="0-0","Under 1.5",IF(N749="0-1","Under 1.5","Over 0.5")))</f>
        <v>Over 0.5</v>
      </c>
      <c r="W749" s="14" t="str">
        <f t="shared" si="86"/>
        <v>WON</v>
      </c>
      <c r="X749" s="14"/>
      <c r="Y749" s="7" t="str">
        <f t="shared" si="87"/>
        <v>…</v>
      </c>
      <c r="Z749" s="7"/>
      <c r="AA749" s="35" t="str">
        <f t="shared" si="88"/>
        <v>…</v>
      </c>
      <c r="AB749" s="35" t="str">
        <f t="shared" si="89"/>
        <v>.</v>
      </c>
    </row>
    <row r="750" spans="2:28">
      <c r="C750" t="s">
        <v>1332</v>
      </c>
      <c r="D750" s="34">
        <v>0.70833333333333337</v>
      </c>
      <c r="E750" s="17" t="s">
        <v>1349</v>
      </c>
      <c r="F750" s="7" t="s">
        <v>4</v>
      </c>
      <c r="G750" s="10" t="s">
        <v>1571</v>
      </c>
      <c r="H750" s="7">
        <v>31</v>
      </c>
      <c r="I750" s="7">
        <v>56</v>
      </c>
      <c r="J750" s="7">
        <v>13</v>
      </c>
      <c r="K750" s="7" t="s">
        <v>16</v>
      </c>
      <c r="L750" s="7">
        <v>1</v>
      </c>
      <c r="M750" s="7">
        <v>18</v>
      </c>
      <c r="N750" s="6" t="s">
        <v>24</v>
      </c>
      <c r="O750" s="6" t="s">
        <v>33</v>
      </c>
      <c r="P750" s="11">
        <v>46</v>
      </c>
      <c r="Q750" s="12">
        <v>1.47</v>
      </c>
      <c r="R750" s="13"/>
      <c r="S750" s="21">
        <f t="shared" si="90"/>
        <v>57.5</v>
      </c>
      <c r="T750" s="7" t="str">
        <f t="shared" si="85"/>
        <v>Under 1.5</v>
      </c>
      <c r="U750" s="14"/>
      <c r="V750" s="14" t="str">
        <f t="shared" ref="V750:V769" si="91">IF(N750="1-0","Under 1.5",IF(N750="0-0","Under 1.5",IF(N750="0-1","Under 1.5","Over 0.5")))</f>
        <v>Under 1.5</v>
      </c>
      <c r="W750" s="14" t="str">
        <f t="shared" si="86"/>
        <v>WON</v>
      </c>
      <c r="X750" s="14"/>
      <c r="Y750" s="7" t="str">
        <f t="shared" si="87"/>
        <v>…</v>
      </c>
      <c r="Z750" s="7"/>
      <c r="AA750" s="35" t="str">
        <f t="shared" si="88"/>
        <v>…</v>
      </c>
      <c r="AB750" s="35" t="str">
        <f t="shared" si="89"/>
        <v>.</v>
      </c>
    </row>
    <row r="751" spans="2:28">
      <c r="B751" t="s">
        <v>11</v>
      </c>
      <c r="C751" t="s">
        <v>400</v>
      </c>
      <c r="D751" s="34">
        <v>0.70833333333333337</v>
      </c>
      <c r="E751" s="17" t="s">
        <v>1347</v>
      </c>
      <c r="F751" s="7" t="s">
        <v>4</v>
      </c>
      <c r="G751" s="10" t="s">
        <v>648</v>
      </c>
      <c r="H751" s="7">
        <v>27</v>
      </c>
      <c r="I751" s="7">
        <v>30</v>
      </c>
      <c r="J751" s="7">
        <v>43</v>
      </c>
      <c r="K751" s="7">
        <v>2</v>
      </c>
      <c r="L751" s="7">
        <v>2</v>
      </c>
      <c r="M751" s="7">
        <v>16</v>
      </c>
      <c r="N751" s="6" t="s">
        <v>24</v>
      </c>
      <c r="O751" s="6" t="s">
        <v>61</v>
      </c>
      <c r="P751" s="11">
        <v>51</v>
      </c>
      <c r="Q751" s="12">
        <v>1.61</v>
      </c>
      <c r="R751" s="13"/>
      <c r="S751" s="21">
        <f t="shared" si="90"/>
        <v>36.762500000000003</v>
      </c>
      <c r="T751" s="7" t="str">
        <f t="shared" si="85"/>
        <v>Over 0.5</v>
      </c>
      <c r="U751" s="14"/>
      <c r="V751" s="14" t="str">
        <f t="shared" si="91"/>
        <v>Under 1.5</v>
      </c>
      <c r="W751" s="14" t="str">
        <f t="shared" si="86"/>
        <v>LOST</v>
      </c>
      <c r="X751" s="14"/>
      <c r="Y751" s="7" t="str">
        <f t="shared" si="87"/>
        <v>…</v>
      </c>
      <c r="Z751" s="7"/>
      <c r="AA751" s="35" t="str">
        <f t="shared" si="88"/>
        <v>…</v>
      </c>
      <c r="AB751" s="35" t="str">
        <f t="shared" si="89"/>
        <v>.</v>
      </c>
    </row>
    <row r="752" spans="2:28">
      <c r="C752" t="s">
        <v>227</v>
      </c>
      <c r="D752" s="34">
        <v>0.70833333333333337</v>
      </c>
      <c r="E752" s="17" t="s">
        <v>766</v>
      </c>
      <c r="F752" s="7" t="s">
        <v>4</v>
      </c>
      <c r="G752" s="10" t="s">
        <v>1258</v>
      </c>
      <c r="H752" s="7">
        <v>47</v>
      </c>
      <c r="I752" s="7">
        <v>31</v>
      </c>
      <c r="J752" s="7">
        <v>22</v>
      </c>
      <c r="K752" s="7">
        <v>1</v>
      </c>
      <c r="L752" s="7">
        <v>1</v>
      </c>
      <c r="M752" s="7">
        <v>25</v>
      </c>
      <c r="N752" s="6" t="s">
        <v>17</v>
      </c>
      <c r="O752" s="6" t="s">
        <v>301</v>
      </c>
      <c r="P752" s="11">
        <v>19</v>
      </c>
      <c r="Q752" s="12">
        <v>1.57</v>
      </c>
      <c r="R752" s="13"/>
      <c r="S752" s="21">
        <f t="shared" si="90"/>
        <v>25.3125</v>
      </c>
      <c r="T752" s="7" t="str">
        <f t="shared" si="85"/>
        <v>Over 0.5</v>
      </c>
      <c r="U752" s="14"/>
      <c r="V752" s="14" t="str">
        <f t="shared" si="91"/>
        <v>Over 0.5</v>
      </c>
      <c r="W752" s="14" t="str">
        <f t="shared" si="86"/>
        <v>WON</v>
      </c>
      <c r="X752" s="14"/>
      <c r="Y752" s="7" t="str">
        <f t="shared" si="87"/>
        <v>…</v>
      </c>
      <c r="Z752" s="7"/>
      <c r="AA752" s="35" t="str">
        <f t="shared" si="88"/>
        <v>…</v>
      </c>
      <c r="AB752" s="35" t="str">
        <f t="shared" si="89"/>
        <v>.</v>
      </c>
    </row>
    <row r="753" spans="2:28">
      <c r="C753" t="s">
        <v>227</v>
      </c>
      <c r="D753" s="34">
        <v>0.70833333333333337</v>
      </c>
      <c r="E753" s="17" t="s">
        <v>228</v>
      </c>
      <c r="F753" s="7" t="s">
        <v>4</v>
      </c>
      <c r="G753" s="10" t="s">
        <v>1611</v>
      </c>
      <c r="H753" s="7">
        <v>46</v>
      </c>
      <c r="I753" s="7">
        <v>27</v>
      </c>
      <c r="J753" s="7">
        <v>28</v>
      </c>
      <c r="K753" s="7">
        <v>1</v>
      </c>
      <c r="L753" s="7">
        <v>1</v>
      </c>
      <c r="M753" s="7">
        <v>18</v>
      </c>
      <c r="N753" s="6" t="s">
        <v>120</v>
      </c>
      <c r="O753" s="6" t="s">
        <v>278</v>
      </c>
      <c r="P753" s="11">
        <v>29</v>
      </c>
      <c r="Q753" s="12">
        <v>1.6</v>
      </c>
      <c r="R753" s="13"/>
      <c r="S753" s="21">
        <f t="shared" si="90"/>
        <v>16.875</v>
      </c>
      <c r="T753" s="7" t="str">
        <f t="shared" si="85"/>
        <v>Over 0.5</v>
      </c>
      <c r="U753" s="14"/>
      <c r="V753" s="14" t="str">
        <f t="shared" si="91"/>
        <v>Under 1.5</v>
      </c>
      <c r="W753" s="14" t="str">
        <f t="shared" si="86"/>
        <v>WON</v>
      </c>
      <c r="X753" s="14"/>
      <c r="Y753" s="7" t="str">
        <f t="shared" si="87"/>
        <v>…</v>
      </c>
      <c r="Z753" s="7"/>
      <c r="AA753" s="35" t="str">
        <f t="shared" si="88"/>
        <v>…</v>
      </c>
      <c r="AB753" s="35" t="str">
        <f t="shared" si="89"/>
        <v>.</v>
      </c>
    </row>
    <row r="754" spans="2:28">
      <c r="C754" t="s">
        <v>227</v>
      </c>
      <c r="D754" s="34">
        <v>0.70833333333333337</v>
      </c>
      <c r="E754" s="17" t="s">
        <v>765</v>
      </c>
      <c r="F754" s="7" t="s">
        <v>4</v>
      </c>
      <c r="G754" s="10" t="s">
        <v>229</v>
      </c>
      <c r="H754" s="7">
        <v>26</v>
      </c>
      <c r="I754" s="7">
        <v>32</v>
      </c>
      <c r="J754" s="7">
        <v>43</v>
      </c>
      <c r="K754" s="7">
        <v>2</v>
      </c>
      <c r="L754" s="7">
        <v>1</v>
      </c>
      <c r="M754" s="7">
        <v>17</v>
      </c>
      <c r="N754" s="6" t="s">
        <v>297</v>
      </c>
      <c r="O754" s="6" t="s">
        <v>300</v>
      </c>
      <c r="P754" s="11">
        <v>25</v>
      </c>
      <c r="Q754" s="12">
        <v>1.53</v>
      </c>
      <c r="R754" s="13"/>
      <c r="S754" s="21">
        <f t="shared" si="90"/>
        <v>26.5625</v>
      </c>
      <c r="T754" s="7" t="str">
        <f t="shared" si="85"/>
        <v>Over 0.5</v>
      </c>
      <c r="U754" s="14"/>
      <c r="V754" s="14" t="str">
        <f t="shared" si="91"/>
        <v>Over 0.5</v>
      </c>
      <c r="W754" s="14" t="str">
        <f t="shared" si="86"/>
        <v>WON</v>
      </c>
      <c r="X754" s="14"/>
      <c r="Y754" s="7" t="str">
        <f t="shared" si="87"/>
        <v>…</v>
      </c>
      <c r="Z754" s="7"/>
      <c r="AA754" s="35" t="str">
        <f t="shared" si="88"/>
        <v>…</v>
      </c>
      <c r="AB754" s="35" t="str">
        <f t="shared" si="89"/>
        <v>.</v>
      </c>
    </row>
    <row r="755" spans="2:28">
      <c r="B755" t="s">
        <v>11</v>
      </c>
      <c r="C755" t="s">
        <v>58</v>
      </c>
      <c r="D755" s="34">
        <v>0.70833333333333337</v>
      </c>
      <c r="E755" s="17" t="s">
        <v>1768</v>
      </c>
      <c r="F755" s="7" t="s">
        <v>4</v>
      </c>
      <c r="G755" s="10" t="s">
        <v>1805</v>
      </c>
      <c r="H755" s="7">
        <v>10</v>
      </c>
      <c r="I755" s="7">
        <v>45</v>
      </c>
      <c r="J755" s="7">
        <v>45</v>
      </c>
      <c r="K755" s="7">
        <v>2</v>
      </c>
      <c r="L755" s="7" t="s">
        <v>16</v>
      </c>
      <c r="M755" s="7">
        <v>35</v>
      </c>
      <c r="N755" s="6" t="s">
        <v>24</v>
      </c>
      <c r="O755" s="6" t="s">
        <v>120</v>
      </c>
      <c r="P755" s="11">
        <v>100</v>
      </c>
      <c r="Q755" s="12">
        <v>1.52</v>
      </c>
      <c r="R755" s="13"/>
      <c r="S755" s="21">
        <f t="shared" si="90"/>
        <v>65</v>
      </c>
      <c r="T755" s="7" t="str">
        <f t="shared" si="85"/>
        <v>Under 1.5</v>
      </c>
      <c r="U755" s="14"/>
      <c r="V755" s="14" t="str">
        <f t="shared" si="91"/>
        <v>Under 1.5</v>
      </c>
      <c r="W755" s="14" t="str">
        <f t="shared" si="86"/>
        <v>WON</v>
      </c>
      <c r="X755" s="14"/>
      <c r="Y755" s="7" t="str">
        <f t="shared" si="87"/>
        <v>…</v>
      </c>
      <c r="Z755" s="7"/>
      <c r="AA755" s="35" t="str">
        <f t="shared" si="88"/>
        <v>…</v>
      </c>
      <c r="AB755" s="35" t="str">
        <f t="shared" si="89"/>
        <v>.</v>
      </c>
    </row>
    <row r="756" spans="2:28">
      <c r="C756" t="s">
        <v>514</v>
      </c>
      <c r="D756" s="34">
        <v>0.71875</v>
      </c>
      <c r="E756" s="17" t="s">
        <v>1806</v>
      </c>
      <c r="F756" s="7" t="s">
        <v>4</v>
      </c>
      <c r="G756" s="10" t="s">
        <v>543</v>
      </c>
      <c r="H756" s="7">
        <v>15</v>
      </c>
      <c r="I756" s="7">
        <v>41</v>
      </c>
      <c r="J756" s="7">
        <v>44</v>
      </c>
      <c r="K756" s="7">
        <v>2</v>
      </c>
      <c r="L756" s="7">
        <v>2</v>
      </c>
      <c r="M756" s="7">
        <v>29</v>
      </c>
      <c r="N756" s="6" t="s">
        <v>120</v>
      </c>
      <c r="O756" s="6" t="s">
        <v>1518</v>
      </c>
      <c r="P756" s="11">
        <v>44</v>
      </c>
      <c r="Q756" s="12">
        <v>1.73</v>
      </c>
      <c r="R756" s="13"/>
      <c r="S756" s="21">
        <f t="shared" si="90"/>
        <v>26.25</v>
      </c>
      <c r="T756" s="7" t="str">
        <f t="shared" si="85"/>
        <v>Over 0.5</v>
      </c>
      <c r="U756" s="14"/>
      <c r="V756" s="14" t="str">
        <f t="shared" si="91"/>
        <v>Under 1.5</v>
      </c>
      <c r="W756" s="14" t="str">
        <f t="shared" si="86"/>
        <v>WON</v>
      </c>
      <c r="X756" s="14"/>
      <c r="Y756" s="7" t="str">
        <f t="shared" si="87"/>
        <v>…</v>
      </c>
      <c r="Z756" s="7"/>
      <c r="AA756" s="35" t="str">
        <f t="shared" si="88"/>
        <v>…</v>
      </c>
      <c r="AB756" s="35" t="str">
        <f t="shared" si="89"/>
        <v>.</v>
      </c>
    </row>
    <row r="757" spans="2:28">
      <c r="B757" t="s">
        <v>11</v>
      </c>
      <c r="C757" t="s">
        <v>146</v>
      </c>
      <c r="D757" s="34">
        <v>0.72916666666666663</v>
      </c>
      <c r="E757" s="17" t="s">
        <v>525</v>
      </c>
      <c r="F757" s="7" t="s">
        <v>4</v>
      </c>
      <c r="G757" s="10" t="s">
        <v>1807</v>
      </c>
      <c r="H757" s="7">
        <v>45</v>
      </c>
      <c r="I757" s="7">
        <v>45</v>
      </c>
      <c r="J757" s="7">
        <v>10</v>
      </c>
      <c r="K757" s="7">
        <v>1</v>
      </c>
      <c r="L757" s="7" t="s">
        <v>16</v>
      </c>
      <c r="M757" s="7">
        <v>35</v>
      </c>
      <c r="N757" s="6" t="s">
        <v>120</v>
      </c>
      <c r="O757" s="6" t="s">
        <v>61</v>
      </c>
      <c r="P757" s="11">
        <v>95</v>
      </c>
      <c r="Q757" s="12">
        <v>1.47</v>
      </c>
      <c r="R757" s="13"/>
      <c r="S757" s="21">
        <f t="shared" si="90"/>
        <v>64</v>
      </c>
      <c r="T757" s="7" t="str">
        <f t="shared" si="85"/>
        <v>Under 1.5</v>
      </c>
      <c r="U757" s="14"/>
      <c r="V757" s="14" t="str">
        <f t="shared" si="91"/>
        <v>Under 1.5</v>
      </c>
      <c r="W757" s="14" t="str">
        <f t="shared" si="86"/>
        <v>WON</v>
      </c>
      <c r="X757" s="14"/>
      <c r="Y757" s="7" t="str">
        <f t="shared" si="87"/>
        <v>…</v>
      </c>
      <c r="Z757" s="7"/>
      <c r="AA757" s="35" t="str">
        <f t="shared" si="88"/>
        <v>…</v>
      </c>
      <c r="AB757" s="35" t="str">
        <f t="shared" si="89"/>
        <v>.</v>
      </c>
    </row>
    <row r="758" spans="2:28">
      <c r="C758" t="s">
        <v>1306</v>
      </c>
      <c r="D758" s="34">
        <v>0.75</v>
      </c>
      <c r="E758" s="17" t="s">
        <v>1346</v>
      </c>
      <c r="F758" s="7" t="s">
        <v>4</v>
      </c>
      <c r="G758" s="10" t="s">
        <v>1441</v>
      </c>
      <c r="H758" s="7">
        <v>31</v>
      </c>
      <c r="I758" s="7">
        <v>44</v>
      </c>
      <c r="J758" s="7">
        <v>25</v>
      </c>
      <c r="K758" s="7" t="s">
        <v>16</v>
      </c>
      <c r="L758" s="7">
        <v>2</v>
      </c>
      <c r="M758" s="7">
        <v>6</v>
      </c>
      <c r="N758" s="6" t="s">
        <v>47</v>
      </c>
      <c r="O758" s="6" t="s">
        <v>47</v>
      </c>
      <c r="P758" s="11">
        <v>20</v>
      </c>
      <c r="Q758" s="12">
        <v>1.64</v>
      </c>
      <c r="R758" s="13"/>
      <c r="S758" s="21">
        <f t="shared" si="90"/>
        <v>49</v>
      </c>
      <c r="T758" s="7" t="str">
        <f t="shared" si="85"/>
        <v>Over 0.5</v>
      </c>
      <c r="U758" s="14"/>
      <c r="V758" s="14" t="str">
        <f t="shared" si="91"/>
        <v>Under 1.5</v>
      </c>
      <c r="W758" s="14" t="str">
        <f t="shared" si="86"/>
        <v>WON</v>
      </c>
      <c r="X758" s="14"/>
      <c r="Y758" s="7" t="str">
        <f t="shared" si="87"/>
        <v>…</v>
      </c>
      <c r="Z758" s="7"/>
      <c r="AA758" s="35" t="str">
        <f t="shared" si="88"/>
        <v>…</v>
      </c>
      <c r="AB758" s="35" t="str">
        <f t="shared" si="89"/>
        <v>.</v>
      </c>
    </row>
    <row r="759" spans="2:28">
      <c r="B759" t="s">
        <v>11</v>
      </c>
      <c r="C759" t="s">
        <v>368</v>
      </c>
      <c r="D759" s="34">
        <v>0.75</v>
      </c>
      <c r="E759" s="17" t="s">
        <v>1264</v>
      </c>
      <c r="F759" s="7" t="s">
        <v>4</v>
      </c>
      <c r="G759" s="10" t="s">
        <v>371</v>
      </c>
      <c r="H759" s="7">
        <v>29</v>
      </c>
      <c r="I759" s="7">
        <v>14</v>
      </c>
      <c r="J759" s="7">
        <v>57</v>
      </c>
      <c r="K759" s="7">
        <v>2</v>
      </c>
      <c r="L759" s="7">
        <v>2</v>
      </c>
      <c r="M759" s="7">
        <v>28</v>
      </c>
      <c r="N759" s="6" t="s">
        <v>24</v>
      </c>
      <c r="O759" s="6" t="s">
        <v>47</v>
      </c>
      <c r="P759" s="11">
        <v>38</v>
      </c>
      <c r="Q759" s="12">
        <v>1.65</v>
      </c>
      <c r="R759" s="13"/>
      <c r="S759" s="21">
        <f t="shared" si="90"/>
        <v>13.125</v>
      </c>
      <c r="T759" s="7" t="str">
        <f t="shared" si="85"/>
        <v>Over 0.5</v>
      </c>
      <c r="U759" s="14"/>
      <c r="V759" s="14" t="str">
        <f t="shared" si="91"/>
        <v>Under 1.5</v>
      </c>
      <c r="W759" s="14" t="str">
        <f t="shared" si="86"/>
        <v>LOST</v>
      </c>
      <c r="X759" s="14"/>
      <c r="Y759" s="7" t="str">
        <f t="shared" si="87"/>
        <v>…</v>
      </c>
      <c r="Z759" s="7"/>
      <c r="AA759" s="35" t="str">
        <f t="shared" si="88"/>
        <v>…</v>
      </c>
      <c r="AB759" s="35" t="str">
        <f t="shared" si="89"/>
        <v>.</v>
      </c>
    </row>
    <row r="760" spans="2:28">
      <c r="C760" t="s">
        <v>84</v>
      </c>
      <c r="D760" s="34">
        <v>0.75</v>
      </c>
      <c r="E760" s="17" t="s">
        <v>568</v>
      </c>
      <c r="F760" s="7" t="s">
        <v>4</v>
      </c>
      <c r="G760" s="10" t="s">
        <v>86</v>
      </c>
      <c r="H760" s="7">
        <v>10</v>
      </c>
      <c r="I760" s="7">
        <v>70</v>
      </c>
      <c r="J760" s="7">
        <v>20</v>
      </c>
      <c r="K760" s="7" t="s">
        <v>16</v>
      </c>
      <c r="L760" s="7">
        <v>2</v>
      </c>
      <c r="M760" s="7">
        <v>10</v>
      </c>
      <c r="N760" s="6" t="s">
        <v>120</v>
      </c>
      <c r="O760" s="6" t="s">
        <v>96</v>
      </c>
      <c r="P760" s="11">
        <v>52</v>
      </c>
      <c r="Q760" s="12">
        <v>1.64</v>
      </c>
      <c r="R760" s="13"/>
      <c r="S760" s="21">
        <f t="shared" si="90"/>
        <v>77.275000000000006</v>
      </c>
      <c r="T760" s="7" t="str">
        <f t="shared" si="85"/>
        <v>Under 1.5</v>
      </c>
      <c r="U760" s="14"/>
      <c r="V760" s="14" t="str">
        <f t="shared" si="91"/>
        <v>Under 1.5</v>
      </c>
      <c r="W760" s="14" t="str">
        <f t="shared" si="86"/>
        <v>WON</v>
      </c>
      <c r="X760" s="14"/>
      <c r="Y760" s="7" t="str">
        <f t="shared" si="87"/>
        <v>…</v>
      </c>
      <c r="Z760" s="7"/>
      <c r="AA760" s="35" t="str">
        <f t="shared" si="88"/>
        <v>…</v>
      </c>
      <c r="AB760" s="35" t="str">
        <f t="shared" si="89"/>
        <v>.</v>
      </c>
    </row>
    <row r="761" spans="2:28">
      <c r="C761" t="s">
        <v>84</v>
      </c>
      <c r="D761" s="34">
        <v>0.75</v>
      </c>
      <c r="E761" s="17" t="s">
        <v>564</v>
      </c>
      <c r="F761" s="7" t="s">
        <v>4</v>
      </c>
      <c r="G761" s="10" t="s">
        <v>1808</v>
      </c>
      <c r="H761" s="7">
        <v>18</v>
      </c>
      <c r="I761" s="7">
        <v>27</v>
      </c>
      <c r="J761" s="7">
        <v>55</v>
      </c>
      <c r="K761" s="7">
        <v>2</v>
      </c>
      <c r="L761" s="7">
        <v>2</v>
      </c>
      <c r="M761" s="7">
        <v>37</v>
      </c>
      <c r="N761" s="6" t="s">
        <v>69</v>
      </c>
      <c r="O761" s="6" t="s">
        <v>632</v>
      </c>
      <c r="P761" s="11">
        <v>44</v>
      </c>
      <c r="Q761" s="12">
        <v>1.7</v>
      </c>
      <c r="R761" s="13"/>
      <c r="S761" s="21">
        <f t="shared" si="90"/>
        <v>22.8125</v>
      </c>
      <c r="T761" s="7" t="str">
        <f t="shared" si="85"/>
        <v>Over 0.5</v>
      </c>
      <c r="U761" s="14"/>
      <c r="V761" s="14" t="str">
        <f t="shared" si="91"/>
        <v>Over 0.5</v>
      </c>
      <c r="W761" s="14" t="str">
        <f t="shared" si="86"/>
        <v>WON</v>
      </c>
      <c r="X761" s="14"/>
      <c r="Y761" s="7" t="str">
        <f t="shared" si="87"/>
        <v>…</v>
      </c>
      <c r="Z761" s="7"/>
      <c r="AA761" s="35" t="str">
        <f t="shared" si="88"/>
        <v>…</v>
      </c>
      <c r="AB761" s="35" t="str">
        <f t="shared" si="89"/>
        <v>.</v>
      </c>
    </row>
    <row r="762" spans="2:28">
      <c r="C762" t="s">
        <v>633</v>
      </c>
      <c r="D762" s="34">
        <v>0.75347222222222221</v>
      </c>
      <c r="E762" s="17" t="s">
        <v>1809</v>
      </c>
      <c r="F762" s="7" t="s">
        <v>4</v>
      </c>
      <c r="G762" s="10" t="s">
        <v>957</v>
      </c>
      <c r="H762" s="7">
        <v>10</v>
      </c>
      <c r="I762" s="7">
        <v>45</v>
      </c>
      <c r="J762" s="7">
        <v>45</v>
      </c>
      <c r="K762" s="7">
        <v>2</v>
      </c>
      <c r="L762" s="7">
        <v>2</v>
      </c>
      <c r="M762" s="7">
        <v>35</v>
      </c>
      <c r="N762" s="6" t="s">
        <v>61</v>
      </c>
      <c r="O762" s="6" t="s">
        <v>632</v>
      </c>
      <c r="P762" s="11">
        <v>37</v>
      </c>
      <c r="Q762" s="12">
        <v>1.67</v>
      </c>
      <c r="R762" s="13"/>
      <c r="S762" s="21">
        <f t="shared" si="90"/>
        <v>40</v>
      </c>
      <c r="T762" s="7" t="str">
        <f t="shared" si="85"/>
        <v>Over 0.5</v>
      </c>
      <c r="U762" s="14"/>
      <c r="V762" s="14" t="str">
        <f t="shared" si="91"/>
        <v>Over 0.5</v>
      </c>
      <c r="W762" s="14" t="str">
        <f t="shared" si="86"/>
        <v>WON</v>
      </c>
      <c r="X762" s="14"/>
      <c r="Y762" s="7" t="str">
        <f t="shared" si="87"/>
        <v>…</v>
      </c>
      <c r="Z762" s="7"/>
      <c r="AA762" s="35" t="str">
        <f t="shared" si="88"/>
        <v>…</v>
      </c>
      <c r="AB762" s="35" t="str">
        <f t="shared" si="89"/>
        <v>.</v>
      </c>
    </row>
    <row r="763" spans="2:28">
      <c r="C763" t="s">
        <v>633</v>
      </c>
      <c r="D763" s="34">
        <v>0.75347222222222221</v>
      </c>
      <c r="E763" s="17" t="s">
        <v>1809</v>
      </c>
      <c r="F763" s="7" t="s">
        <v>4</v>
      </c>
      <c r="G763" s="10" t="s">
        <v>957</v>
      </c>
      <c r="H763" s="7">
        <v>10</v>
      </c>
      <c r="I763" s="7">
        <v>45</v>
      </c>
      <c r="J763" s="7">
        <v>45</v>
      </c>
      <c r="K763" s="7">
        <v>2</v>
      </c>
      <c r="L763" s="7">
        <v>2</v>
      </c>
      <c r="M763" s="7">
        <v>35</v>
      </c>
      <c r="N763" s="6" t="s">
        <v>61</v>
      </c>
      <c r="O763" s="6" t="s">
        <v>632</v>
      </c>
      <c r="P763" s="11">
        <v>37</v>
      </c>
      <c r="Q763" s="12">
        <v>1.67</v>
      </c>
      <c r="R763" s="13"/>
      <c r="S763" s="21">
        <f t="shared" si="90"/>
        <v>40</v>
      </c>
      <c r="T763" s="7" t="str">
        <f t="shared" si="85"/>
        <v>Over 0.5</v>
      </c>
      <c r="U763" s="14"/>
      <c r="V763" s="14" t="str">
        <f t="shared" si="91"/>
        <v>Over 0.5</v>
      </c>
      <c r="W763" s="14" t="str">
        <f t="shared" si="86"/>
        <v>WON</v>
      </c>
      <c r="X763" s="14"/>
      <c r="Y763" s="7" t="str">
        <f t="shared" si="87"/>
        <v>…</v>
      </c>
      <c r="Z763" s="7"/>
      <c r="AA763" s="35" t="str">
        <f t="shared" si="88"/>
        <v>…</v>
      </c>
      <c r="AB763" s="35" t="str">
        <f t="shared" si="89"/>
        <v>.</v>
      </c>
    </row>
    <row r="764" spans="2:28">
      <c r="C764" t="s">
        <v>25</v>
      </c>
      <c r="D764" s="34">
        <v>8.3333333333333329E-2</v>
      </c>
      <c r="E764" s="17" t="s">
        <v>1501</v>
      </c>
      <c r="F764" s="7" t="s">
        <v>4</v>
      </c>
      <c r="G764" s="10" t="s">
        <v>205</v>
      </c>
      <c r="H764" s="7">
        <v>36</v>
      </c>
      <c r="I764" s="7">
        <v>47</v>
      </c>
      <c r="J764" s="7">
        <v>17</v>
      </c>
      <c r="K764" s="7" t="s">
        <v>16</v>
      </c>
      <c r="L764" s="7">
        <v>1</v>
      </c>
      <c r="M764" s="7">
        <v>19</v>
      </c>
      <c r="N764" s="6" t="s">
        <v>47</v>
      </c>
      <c r="O764" s="6" t="s">
        <v>33</v>
      </c>
      <c r="P764" s="11">
        <v>50</v>
      </c>
      <c r="Q764" s="12">
        <v>1.75</v>
      </c>
      <c r="R764" s="13"/>
      <c r="S764" s="21">
        <f t="shared" si="90"/>
        <v>50</v>
      </c>
      <c r="T764" s="7" t="str">
        <f t="shared" si="85"/>
        <v>Over 0.5</v>
      </c>
      <c r="U764" s="14"/>
      <c r="V764" s="14" t="str">
        <f t="shared" si="91"/>
        <v>Under 1.5</v>
      </c>
      <c r="W764" s="14" t="str">
        <f t="shared" si="86"/>
        <v>WON</v>
      </c>
      <c r="X764" s="14"/>
      <c r="Y764" s="7" t="str">
        <f t="shared" si="87"/>
        <v>…</v>
      </c>
      <c r="Z764" s="7"/>
      <c r="AA764" s="35" t="str">
        <f t="shared" si="88"/>
        <v>…</v>
      </c>
      <c r="AB764" s="35" t="str">
        <f t="shared" si="89"/>
        <v>.</v>
      </c>
    </row>
    <row r="765" spans="2:28">
      <c r="C765" t="s">
        <v>1618</v>
      </c>
      <c r="D765" s="34">
        <v>0.83333333333333337</v>
      </c>
      <c r="E765" s="17" t="s">
        <v>1810</v>
      </c>
      <c r="F765" s="7" t="s">
        <v>4</v>
      </c>
      <c r="G765" s="10" t="s">
        <v>976</v>
      </c>
      <c r="H765" s="7">
        <v>43</v>
      </c>
      <c r="I765" s="7">
        <v>33</v>
      </c>
      <c r="J765" s="7">
        <v>24</v>
      </c>
      <c r="K765" s="7">
        <v>1</v>
      </c>
      <c r="L765" s="7" t="s">
        <v>16</v>
      </c>
      <c r="M765" s="7">
        <v>19</v>
      </c>
      <c r="N765" s="6" t="s">
        <v>75</v>
      </c>
      <c r="O765" s="6" t="s">
        <v>17</v>
      </c>
      <c r="P765" s="11">
        <v>60</v>
      </c>
      <c r="Q765" s="12">
        <v>1.71</v>
      </c>
      <c r="R765" s="13"/>
      <c r="S765" s="21">
        <f t="shared" si="90"/>
        <v>43.5625</v>
      </c>
      <c r="T765" s="7" t="str">
        <f t="shared" si="85"/>
        <v>Over 0.5</v>
      </c>
      <c r="U765" s="14"/>
      <c r="V765" s="14" t="str">
        <f t="shared" si="91"/>
        <v>Over 0.5</v>
      </c>
      <c r="W765" s="14" t="str">
        <f t="shared" si="86"/>
        <v>WON</v>
      </c>
      <c r="X765" s="14"/>
      <c r="Y765" s="7" t="str">
        <f t="shared" si="87"/>
        <v>…</v>
      </c>
      <c r="Z765" s="7"/>
      <c r="AA765" s="35" t="str">
        <f t="shared" si="88"/>
        <v>…</v>
      </c>
      <c r="AB765" s="35" t="str">
        <f t="shared" si="89"/>
        <v>.</v>
      </c>
    </row>
    <row r="766" spans="2:28">
      <c r="B766" t="s">
        <v>11</v>
      </c>
      <c r="C766" t="s">
        <v>959</v>
      </c>
      <c r="D766" s="34">
        <v>0.83333333333333337</v>
      </c>
      <c r="E766" s="17" t="s">
        <v>1811</v>
      </c>
      <c r="F766" s="7" t="s">
        <v>4</v>
      </c>
      <c r="G766" s="10" t="s">
        <v>961</v>
      </c>
      <c r="H766" s="7">
        <v>28</v>
      </c>
      <c r="I766" s="7">
        <v>60</v>
      </c>
      <c r="J766" s="7">
        <v>12</v>
      </c>
      <c r="K766" s="7" t="s">
        <v>16</v>
      </c>
      <c r="L766" s="7" t="s">
        <v>16</v>
      </c>
      <c r="M766" s="7">
        <v>16</v>
      </c>
      <c r="N766" s="6" t="s">
        <v>69</v>
      </c>
      <c r="O766" s="6" t="s">
        <v>96</v>
      </c>
      <c r="P766" s="11">
        <v>47</v>
      </c>
      <c r="Q766" s="12">
        <v>1.65</v>
      </c>
      <c r="R766" s="13"/>
      <c r="S766" s="21">
        <f t="shared" si="90"/>
        <v>63.75</v>
      </c>
      <c r="T766" s="7" t="str">
        <f t="shared" si="85"/>
        <v>Under 1.5</v>
      </c>
      <c r="U766" s="14"/>
      <c r="V766" s="14" t="str">
        <f t="shared" si="91"/>
        <v>Over 0.5</v>
      </c>
      <c r="W766" s="14" t="str">
        <f t="shared" si="86"/>
        <v>LOST</v>
      </c>
      <c r="X766" s="14"/>
      <c r="Y766" s="7" t="str">
        <f t="shared" si="87"/>
        <v>…</v>
      </c>
      <c r="Z766" s="7"/>
      <c r="AA766" s="35" t="str">
        <f t="shared" si="88"/>
        <v>…</v>
      </c>
      <c r="AB766" s="35" t="str">
        <f t="shared" si="89"/>
        <v>.</v>
      </c>
    </row>
    <row r="767" spans="2:28">
      <c r="B767" t="s">
        <v>11</v>
      </c>
      <c r="C767" t="s">
        <v>959</v>
      </c>
      <c r="D767" s="34">
        <v>0.83333333333333337</v>
      </c>
      <c r="E767" s="17" t="s">
        <v>1812</v>
      </c>
      <c r="F767" s="7" t="s">
        <v>4</v>
      </c>
      <c r="G767" s="10" t="s">
        <v>1813</v>
      </c>
      <c r="H767" s="7">
        <v>26</v>
      </c>
      <c r="I767" s="7">
        <v>55</v>
      </c>
      <c r="J767" s="7">
        <v>19</v>
      </c>
      <c r="K767" s="7" t="s">
        <v>16</v>
      </c>
      <c r="L767" s="7" t="s">
        <v>16</v>
      </c>
      <c r="M767" s="7">
        <v>7</v>
      </c>
      <c r="N767" s="6" t="s">
        <v>75</v>
      </c>
      <c r="O767" s="6" t="s">
        <v>300</v>
      </c>
      <c r="P767" s="11">
        <v>51</v>
      </c>
      <c r="Q767" s="12">
        <v>1.73</v>
      </c>
      <c r="R767" s="13"/>
      <c r="S767" s="21">
        <f t="shared" si="90"/>
        <v>80.387500000000003</v>
      </c>
      <c r="T767" s="7" t="str">
        <f t="shared" si="85"/>
        <v>Under 1.5</v>
      </c>
      <c r="U767" s="14"/>
      <c r="V767" s="14" t="str">
        <f t="shared" si="91"/>
        <v>Over 0.5</v>
      </c>
      <c r="W767" s="14" t="str">
        <f t="shared" si="86"/>
        <v>LOST</v>
      </c>
      <c r="X767" s="14"/>
      <c r="Y767" s="7" t="str">
        <f t="shared" si="87"/>
        <v>…</v>
      </c>
      <c r="Z767" s="7"/>
      <c r="AA767" s="35" t="str">
        <f t="shared" si="88"/>
        <v>…</v>
      </c>
      <c r="AB767" s="35" t="str">
        <f t="shared" si="89"/>
        <v>.</v>
      </c>
    </row>
    <row r="768" spans="2:28">
      <c r="B768" t="s">
        <v>11</v>
      </c>
      <c r="C768" t="s">
        <v>959</v>
      </c>
      <c r="D768" s="34">
        <v>0.83333333333333337</v>
      </c>
      <c r="E768" s="17" t="s">
        <v>1814</v>
      </c>
      <c r="F768" s="7" t="s">
        <v>4</v>
      </c>
      <c r="G768" s="10" t="s">
        <v>1417</v>
      </c>
      <c r="H768" s="7">
        <v>26</v>
      </c>
      <c r="I768" s="7">
        <v>43</v>
      </c>
      <c r="J768" s="7">
        <v>31</v>
      </c>
      <c r="K768" s="7" t="s">
        <v>16</v>
      </c>
      <c r="L768" s="7" t="s">
        <v>16</v>
      </c>
      <c r="M768" s="7">
        <v>5</v>
      </c>
      <c r="N768" s="6" t="s">
        <v>47</v>
      </c>
      <c r="O768" s="6" t="s">
        <v>47</v>
      </c>
      <c r="P768" s="11">
        <v>64</v>
      </c>
      <c r="Q768" s="12">
        <v>1.44</v>
      </c>
      <c r="R768" s="13"/>
      <c r="S768" s="21">
        <f t="shared" si="90"/>
        <v>67.8</v>
      </c>
      <c r="T768" s="7" t="str">
        <f t="shared" si="85"/>
        <v>Under 1.5</v>
      </c>
      <c r="U768" s="14"/>
      <c r="V768" s="14" t="str">
        <f t="shared" si="91"/>
        <v>Under 1.5</v>
      </c>
      <c r="W768" s="14" t="str">
        <f t="shared" si="86"/>
        <v>WON</v>
      </c>
      <c r="X768" s="14"/>
      <c r="Y768" s="7" t="str">
        <f t="shared" si="87"/>
        <v>…</v>
      </c>
      <c r="Z768" s="7"/>
      <c r="AA768" s="35" t="str">
        <f t="shared" si="88"/>
        <v>…</v>
      </c>
      <c r="AB768" s="35" t="str">
        <f t="shared" si="89"/>
        <v>.</v>
      </c>
    </row>
    <row r="769" spans="2:28">
      <c r="C769" t="s">
        <v>1578</v>
      </c>
      <c r="D769" s="34">
        <v>0.83333333333333337</v>
      </c>
      <c r="E769" s="17" t="s">
        <v>1579</v>
      </c>
      <c r="F769" s="7" t="s">
        <v>4</v>
      </c>
      <c r="G769" s="10" t="s">
        <v>1815</v>
      </c>
      <c r="H769" s="7">
        <v>55</v>
      </c>
      <c r="I769" s="7">
        <v>27</v>
      </c>
      <c r="J769" s="7">
        <v>18</v>
      </c>
      <c r="K769" s="7">
        <v>1</v>
      </c>
      <c r="L769" s="7">
        <v>1</v>
      </c>
      <c r="M769" s="7">
        <v>37</v>
      </c>
      <c r="N769" s="6" t="s">
        <v>120</v>
      </c>
      <c r="O769" s="6" t="s">
        <v>298</v>
      </c>
      <c r="P769" s="11">
        <v>43</v>
      </c>
      <c r="Q769" s="12">
        <v>1.8</v>
      </c>
      <c r="R769" s="13"/>
      <c r="S769" s="21">
        <f t="shared" si="90"/>
        <v>22.8125</v>
      </c>
      <c r="T769" s="7" t="str">
        <f t="shared" si="85"/>
        <v>Over 0.5</v>
      </c>
      <c r="U769" s="14"/>
      <c r="V769" s="14" t="str">
        <f t="shared" si="91"/>
        <v>Under 1.5</v>
      </c>
      <c r="W769" s="14" t="str">
        <f t="shared" si="86"/>
        <v>WON</v>
      </c>
      <c r="X769" s="14"/>
      <c r="Y769" s="7" t="str">
        <f t="shared" si="87"/>
        <v>…</v>
      </c>
      <c r="Z769" s="7"/>
      <c r="AA769" s="35" t="str">
        <f t="shared" si="88"/>
        <v>…</v>
      </c>
      <c r="AB769" s="35" t="str">
        <f t="shared" si="89"/>
        <v>.</v>
      </c>
    </row>
    <row r="770" spans="2:28">
      <c r="C770" t="s">
        <v>1578</v>
      </c>
      <c r="D770" s="34">
        <v>0.85416666666666663</v>
      </c>
      <c r="E770" s="17" t="s">
        <v>1580</v>
      </c>
      <c r="F770" s="7" t="s">
        <v>4</v>
      </c>
      <c r="G770" s="10" t="s">
        <v>1816</v>
      </c>
      <c r="H770" s="7">
        <v>10</v>
      </c>
      <c r="I770" s="7">
        <v>18</v>
      </c>
      <c r="J770" s="7">
        <v>72</v>
      </c>
      <c r="K770" s="7">
        <v>2</v>
      </c>
      <c r="L770" s="7">
        <v>1</v>
      </c>
      <c r="M770" s="7">
        <v>62</v>
      </c>
      <c r="N770" s="6" t="s">
        <v>24</v>
      </c>
      <c r="O770" s="6" t="s">
        <v>61</v>
      </c>
      <c r="P770" s="11">
        <v>37</v>
      </c>
      <c r="Q770" s="12">
        <v>1.66</v>
      </c>
      <c r="R770" s="13"/>
      <c r="S770" s="21">
        <f t="shared" si="90"/>
        <v>17.5</v>
      </c>
      <c r="T770" s="7" t="str">
        <f t="shared" si="85"/>
        <v>Over 0.5</v>
      </c>
      <c r="U770" s="14"/>
      <c r="V770" s="14" t="str">
        <f>IF(N770="1-0","Under 1.5",IF(N770="0-0","Under 1.5",IF(N770="0-1","Under 1.5","Over 0.5")))</f>
        <v>Under 1.5</v>
      </c>
      <c r="W770" s="14" t="str">
        <f t="shared" si="86"/>
        <v>LOST</v>
      </c>
      <c r="X770" s="14"/>
      <c r="Y770" s="7" t="str">
        <f t="shared" si="87"/>
        <v>…</v>
      </c>
      <c r="Z770" s="7"/>
      <c r="AA770" s="35" t="str">
        <f t="shared" si="88"/>
        <v>…</v>
      </c>
      <c r="AB770" s="35" t="str">
        <f t="shared" si="89"/>
        <v>.</v>
      </c>
    </row>
    <row r="771" spans="2:28">
      <c r="C771" t="s">
        <v>888</v>
      </c>
      <c r="D771" s="34">
        <v>0.85416666666666663</v>
      </c>
      <c r="E771" s="17" t="s">
        <v>1817</v>
      </c>
      <c r="F771" s="7" t="s">
        <v>4</v>
      </c>
      <c r="G771" s="10" t="s">
        <v>1773</v>
      </c>
      <c r="H771" s="7">
        <v>31</v>
      </c>
      <c r="I771" s="7">
        <v>56</v>
      </c>
      <c r="J771" s="7">
        <v>13</v>
      </c>
      <c r="K771" s="7" t="s">
        <v>16</v>
      </c>
      <c r="L771" s="7">
        <v>1</v>
      </c>
      <c r="M771" s="7">
        <v>18</v>
      </c>
      <c r="N771" s="6" t="s">
        <v>69</v>
      </c>
      <c r="O771" s="6" t="s">
        <v>69</v>
      </c>
      <c r="P771" s="11">
        <v>38</v>
      </c>
      <c r="Q771" s="12">
        <v>1.71</v>
      </c>
      <c r="R771" s="13"/>
      <c r="S771" s="21">
        <f t="shared" si="90"/>
        <v>57.5</v>
      </c>
      <c r="T771" s="7" t="str">
        <f t="shared" ref="T771:T834" si="92">IF(S771&lt;56,"Over 0.5","Under 1.5")</f>
        <v>Under 1.5</v>
      </c>
      <c r="U771" s="14"/>
      <c r="V771" s="14" t="str">
        <f>IF(N771="1-0","Under 1.5",IF(N771="0-0","Under 1.5",IF(N771="0-1","Under 1.5","Over 0.5")))</f>
        <v>Over 0.5</v>
      </c>
      <c r="W771" s="14" t="str">
        <f t="shared" ref="W771:W834" si="93">IF(N771="?",N771,IF(T771=V771,"WON",IF(N771="0-1","WON",IF(N771="1-0","WON","LOST"))))</f>
        <v>LOST</v>
      </c>
      <c r="X771" s="14"/>
      <c r="Y771" s="7" t="str">
        <f t="shared" ref="Y771:Y834" si="94">IF(AND(B771="OK",I771&gt;52,M771&lt;11,Q771&lt;1.66),"Prime","…")</f>
        <v>…</v>
      </c>
      <c r="Z771" s="7"/>
      <c r="AA771" s="35" t="str">
        <f t="shared" si="88"/>
        <v>…</v>
      </c>
      <c r="AB771" s="35" t="str">
        <f t="shared" si="89"/>
        <v>.</v>
      </c>
    </row>
    <row r="772" spans="2:28">
      <c r="C772" t="s">
        <v>460</v>
      </c>
      <c r="D772" s="34">
        <v>0.875</v>
      </c>
      <c r="E772" s="17" t="s">
        <v>1818</v>
      </c>
      <c r="F772" s="7" t="s">
        <v>4</v>
      </c>
      <c r="G772" s="10" t="s">
        <v>1380</v>
      </c>
      <c r="H772" s="7">
        <v>29</v>
      </c>
      <c r="I772" s="7">
        <v>47</v>
      </c>
      <c r="J772" s="7">
        <v>25</v>
      </c>
      <c r="K772" s="7" t="s">
        <v>16</v>
      </c>
      <c r="L772" s="7" t="s">
        <v>16</v>
      </c>
      <c r="M772" s="7">
        <v>4</v>
      </c>
      <c r="N772" s="6" t="s">
        <v>120</v>
      </c>
      <c r="O772" s="6" t="s">
        <v>299</v>
      </c>
      <c r="P772" s="11">
        <v>50</v>
      </c>
      <c r="Q772" s="12">
        <v>1.66</v>
      </c>
      <c r="R772" s="13"/>
      <c r="S772" s="21">
        <f t="shared" si="90"/>
        <v>66</v>
      </c>
      <c r="T772" s="7" t="str">
        <f t="shared" si="92"/>
        <v>Under 1.5</v>
      </c>
      <c r="U772" s="14"/>
      <c r="V772" s="14" t="str">
        <f>IF(N772="1-0","Under 1.5",IF(N772="0-0","Under 1.5",IF(N772="0-1","Under 1.5","Over 0.5")))</f>
        <v>Under 1.5</v>
      </c>
      <c r="W772" s="14" t="str">
        <f t="shared" si="93"/>
        <v>WON</v>
      </c>
      <c r="X772" s="14"/>
      <c r="Y772" s="7" t="str">
        <f t="shared" si="94"/>
        <v>…</v>
      </c>
      <c r="Z772" s="7"/>
      <c r="AA772" s="35" t="str">
        <f t="shared" ref="AA772:AA835" si="95">IF(AND(I772&gt;49,P772&gt;54,B772="OK"),"U25g","…")</f>
        <v>…</v>
      </c>
      <c r="AB772" s="35" t="str">
        <f t="shared" ref="AB772:AB835" si="96">IF(AND(AA772="U25g",(OR(O772="0-0",O772="0-1",O772="1-0",O772="1-1",O772="2-0",O772="0-2"))),"WON",".")</f>
        <v>.</v>
      </c>
    </row>
    <row r="773" spans="2:28">
      <c r="C773" t="s">
        <v>633</v>
      </c>
      <c r="D773" s="34">
        <v>0.91666666666666663</v>
      </c>
      <c r="E773" s="17" t="s">
        <v>1819</v>
      </c>
      <c r="F773" s="7" t="s">
        <v>4</v>
      </c>
      <c r="G773" s="10" t="s">
        <v>1820</v>
      </c>
      <c r="H773" s="7">
        <v>45</v>
      </c>
      <c r="I773" s="7">
        <v>45</v>
      </c>
      <c r="J773" s="7">
        <v>10</v>
      </c>
      <c r="K773" s="7">
        <v>1</v>
      </c>
      <c r="L773" s="7" t="s">
        <v>16</v>
      </c>
      <c r="M773" s="7">
        <v>35</v>
      </c>
      <c r="N773" s="6" t="s">
        <v>24</v>
      </c>
      <c r="O773" s="6" t="s">
        <v>18</v>
      </c>
      <c r="P773" s="11">
        <v>53</v>
      </c>
      <c r="Q773" s="12">
        <v>1.65</v>
      </c>
      <c r="R773" s="13"/>
      <c r="S773" s="21">
        <f t="shared" si="90"/>
        <v>55.6</v>
      </c>
      <c r="T773" s="7" t="str">
        <f t="shared" si="92"/>
        <v>Over 0.5</v>
      </c>
      <c r="U773" s="14"/>
      <c r="V773" s="14" t="str">
        <f>IF(N773="1-0","Under 1.5",IF(N773="0-0","Under 1.5",IF(N773="0-1","Under 1.5","Over 0.5")))</f>
        <v>Under 1.5</v>
      </c>
      <c r="W773" s="14" t="str">
        <f t="shared" si="93"/>
        <v>LOST</v>
      </c>
      <c r="X773" s="14"/>
      <c r="Y773" s="7" t="str">
        <f t="shared" si="94"/>
        <v>…</v>
      </c>
      <c r="Z773" s="7"/>
      <c r="AA773" s="35" t="str">
        <f t="shared" si="95"/>
        <v>…</v>
      </c>
      <c r="AB773" s="35" t="str">
        <f t="shared" si="96"/>
        <v>.</v>
      </c>
    </row>
    <row r="774" spans="2:28">
      <c r="C774" t="s">
        <v>262</v>
      </c>
      <c r="D774" s="34">
        <v>0.91666666666666663</v>
      </c>
      <c r="E774" s="17" t="s">
        <v>264</v>
      </c>
      <c r="F774" s="7" t="s">
        <v>4</v>
      </c>
      <c r="G774" s="10" t="s">
        <v>731</v>
      </c>
      <c r="H774" s="7">
        <v>18</v>
      </c>
      <c r="I774" s="7">
        <v>70</v>
      </c>
      <c r="J774" s="7">
        <v>12</v>
      </c>
      <c r="K774" s="7" t="s">
        <v>16</v>
      </c>
      <c r="L774" s="7" t="s">
        <v>16</v>
      </c>
      <c r="M774" s="7">
        <v>6</v>
      </c>
      <c r="N774" s="6" t="s">
        <v>24</v>
      </c>
      <c r="O774" s="6" t="s">
        <v>18</v>
      </c>
      <c r="P774" s="11">
        <v>100</v>
      </c>
      <c r="Q774" s="12">
        <v>1.56</v>
      </c>
      <c r="R774" s="13"/>
      <c r="S774" s="21">
        <f t="shared" si="90"/>
        <v>95.875</v>
      </c>
      <c r="T774" s="7" t="str">
        <f t="shared" si="92"/>
        <v>Under 1.5</v>
      </c>
      <c r="U774" s="14"/>
      <c r="V774" s="14" t="str">
        <f t="shared" ref="V774:V801" si="97">IF(N774="1-0","Under 1.5",IF(N774="0-0","Under 1.5",IF(N774="0-1","Under 1.5","Over 0.5")))</f>
        <v>Under 1.5</v>
      </c>
      <c r="W774" s="14" t="str">
        <f t="shared" si="93"/>
        <v>WON</v>
      </c>
      <c r="X774" s="14"/>
      <c r="Y774" s="7" t="str">
        <f t="shared" si="94"/>
        <v>…</v>
      </c>
      <c r="Z774" s="7"/>
      <c r="AA774" s="35" t="str">
        <f t="shared" si="95"/>
        <v>…</v>
      </c>
      <c r="AB774" s="35" t="str">
        <f t="shared" si="96"/>
        <v>.</v>
      </c>
    </row>
    <row r="775" spans="2:28">
      <c r="C775" t="s">
        <v>262</v>
      </c>
      <c r="D775" s="34">
        <v>0.91666666666666663</v>
      </c>
      <c r="E775" s="17" t="s">
        <v>739</v>
      </c>
      <c r="F775" s="7" t="s">
        <v>4</v>
      </c>
      <c r="G775" s="10" t="s">
        <v>1084</v>
      </c>
      <c r="H775" s="7">
        <v>29</v>
      </c>
      <c r="I775" s="7">
        <v>53</v>
      </c>
      <c r="J775" s="7">
        <v>18</v>
      </c>
      <c r="K775" s="7" t="s">
        <v>16</v>
      </c>
      <c r="L775" s="7" t="s">
        <v>16</v>
      </c>
      <c r="M775" s="7">
        <v>11</v>
      </c>
      <c r="N775" s="6" t="s">
        <v>47</v>
      </c>
      <c r="O775" s="6" t="s">
        <v>18</v>
      </c>
      <c r="P775" s="11">
        <v>53</v>
      </c>
      <c r="Q775" s="12">
        <v>1.76</v>
      </c>
      <c r="R775" s="13"/>
      <c r="S775" s="21">
        <f t="shared" si="90"/>
        <v>76.162499999999994</v>
      </c>
      <c r="T775" s="7" t="str">
        <f t="shared" si="92"/>
        <v>Under 1.5</v>
      </c>
      <c r="U775" s="14"/>
      <c r="V775" s="14" t="str">
        <f t="shared" si="97"/>
        <v>Under 1.5</v>
      </c>
      <c r="W775" s="14" t="str">
        <f t="shared" si="93"/>
        <v>WON</v>
      </c>
      <c r="X775" s="14"/>
      <c r="Y775" s="7" t="str">
        <f t="shared" si="94"/>
        <v>…</v>
      </c>
      <c r="Z775" s="7"/>
      <c r="AA775" s="35" t="str">
        <f t="shared" si="95"/>
        <v>…</v>
      </c>
      <c r="AB775" s="35" t="str">
        <f t="shared" si="96"/>
        <v>.</v>
      </c>
    </row>
    <row r="776" spans="2:28">
      <c r="C776" t="s">
        <v>633</v>
      </c>
      <c r="D776" s="34">
        <v>0.92013888888888884</v>
      </c>
      <c r="E776" s="17" t="s">
        <v>1821</v>
      </c>
      <c r="F776" s="7" t="s">
        <v>4</v>
      </c>
      <c r="G776" s="10" t="s">
        <v>1822</v>
      </c>
      <c r="H776" s="7">
        <v>50</v>
      </c>
      <c r="I776" s="7">
        <v>25</v>
      </c>
      <c r="J776" s="7">
        <v>25</v>
      </c>
      <c r="K776" s="7">
        <v>1</v>
      </c>
      <c r="L776" s="7">
        <v>1</v>
      </c>
      <c r="M776" s="7">
        <v>25</v>
      </c>
      <c r="N776" s="6" t="s">
        <v>69</v>
      </c>
      <c r="O776" s="6" t="s">
        <v>18</v>
      </c>
      <c r="P776" s="11">
        <v>46</v>
      </c>
      <c r="Q776" s="12">
        <v>1.64</v>
      </c>
      <c r="R776" s="13"/>
      <c r="S776" s="21">
        <f t="shared" si="90"/>
        <v>24.375</v>
      </c>
      <c r="T776" s="7" t="str">
        <f t="shared" si="92"/>
        <v>Over 0.5</v>
      </c>
      <c r="U776" s="14"/>
      <c r="V776" s="14" t="str">
        <f t="shared" si="97"/>
        <v>Over 0.5</v>
      </c>
      <c r="W776" s="14" t="str">
        <f t="shared" si="93"/>
        <v>WON</v>
      </c>
      <c r="X776" s="14"/>
      <c r="Y776" s="7" t="str">
        <f t="shared" si="94"/>
        <v>…</v>
      </c>
      <c r="Z776" s="7"/>
      <c r="AA776" s="35" t="str">
        <f t="shared" si="95"/>
        <v>…</v>
      </c>
      <c r="AB776" s="35" t="str">
        <f t="shared" si="96"/>
        <v>.</v>
      </c>
    </row>
    <row r="777" spans="2:28">
      <c r="C777" t="s">
        <v>192</v>
      </c>
      <c r="D777" s="34">
        <v>0.9375</v>
      </c>
      <c r="E777" s="17" t="s">
        <v>1504</v>
      </c>
      <c r="F777" s="7" t="s">
        <v>4</v>
      </c>
      <c r="G777" s="10" t="s">
        <v>1503</v>
      </c>
      <c r="H777" s="7">
        <v>30</v>
      </c>
      <c r="I777" s="7">
        <v>51</v>
      </c>
      <c r="J777" s="7">
        <v>19</v>
      </c>
      <c r="K777" s="7" t="s">
        <v>16</v>
      </c>
      <c r="L777" s="7">
        <v>1</v>
      </c>
      <c r="M777" s="7">
        <v>11</v>
      </c>
      <c r="N777" s="6" t="s">
        <v>47</v>
      </c>
      <c r="O777" s="6" t="s">
        <v>18</v>
      </c>
      <c r="P777" s="11">
        <v>31</v>
      </c>
      <c r="Q777" s="12">
        <v>1.72</v>
      </c>
      <c r="R777" s="13"/>
      <c r="S777" s="21">
        <f t="shared" si="90"/>
        <v>59.9375</v>
      </c>
      <c r="T777" s="7" t="str">
        <f t="shared" si="92"/>
        <v>Under 1.5</v>
      </c>
      <c r="U777" s="14"/>
      <c r="V777" s="14" t="str">
        <f t="shared" si="97"/>
        <v>Under 1.5</v>
      </c>
      <c r="W777" s="14" t="str">
        <f t="shared" si="93"/>
        <v>WON</v>
      </c>
      <c r="X777" s="14"/>
      <c r="Y777" s="7" t="str">
        <f t="shared" si="94"/>
        <v>…</v>
      </c>
      <c r="Z777" s="7"/>
      <c r="AA777" s="35" t="str">
        <f t="shared" si="95"/>
        <v>…</v>
      </c>
      <c r="AB777" s="35" t="str">
        <f t="shared" si="96"/>
        <v>.</v>
      </c>
    </row>
    <row r="778" spans="2:28">
      <c r="D778" s="34"/>
      <c r="E778" s="17"/>
      <c r="F778" s="7"/>
      <c r="G778" s="10"/>
      <c r="H778" s="7"/>
      <c r="I778" s="7"/>
      <c r="J778" s="7"/>
      <c r="K778" s="7"/>
      <c r="L778" s="7"/>
      <c r="M778" s="7"/>
      <c r="N778" s="6"/>
      <c r="O778" s="6"/>
      <c r="P778" s="11"/>
      <c r="Q778" s="12"/>
      <c r="R778" s="13"/>
      <c r="S778" s="21">
        <f t="shared" si="90"/>
        <v>55</v>
      </c>
      <c r="T778" s="7" t="str">
        <f t="shared" si="92"/>
        <v>Over 0.5</v>
      </c>
      <c r="U778" s="14"/>
      <c r="V778" s="14" t="str">
        <f t="shared" si="97"/>
        <v>Over 0.5</v>
      </c>
      <c r="W778" s="14" t="str">
        <f t="shared" si="93"/>
        <v>WON</v>
      </c>
      <c r="X778" s="14"/>
      <c r="Y778" s="7" t="str">
        <f t="shared" si="94"/>
        <v>…</v>
      </c>
      <c r="Z778" s="7"/>
      <c r="AA778" s="35" t="str">
        <f t="shared" si="95"/>
        <v>…</v>
      </c>
      <c r="AB778" s="35" t="str">
        <f t="shared" si="96"/>
        <v>.</v>
      </c>
    </row>
    <row r="779" spans="2:28">
      <c r="B779" s="16" t="s">
        <v>1825</v>
      </c>
      <c r="D779" s="34"/>
      <c r="E779" s="17"/>
      <c r="F779" s="7"/>
      <c r="G779" s="10"/>
      <c r="H779" s="7"/>
      <c r="I779" s="7"/>
      <c r="J779" s="7"/>
      <c r="K779" s="7"/>
      <c r="L779" s="7"/>
      <c r="M779" s="7"/>
      <c r="N779" s="6"/>
      <c r="O779" s="6"/>
      <c r="P779" s="11"/>
      <c r="Q779" s="12"/>
      <c r="R779" s="13"/>
      <c r="S779" s="21">
        <f t="shared" si="90"/>
        <v>55</v>
      </c>
      <c r="T779" s="7" t="str">
        <f t="shared" si="92"/>
        <v>Over 0.5</v>
      </c>
      <c r="U779" s="14"/>
      <c r="V779" s="14" t="str">
        <f t="shared" si="97"/>
        <v>Over 0.5</v>
      </c>
      <c r="W779" s="14" t="str">
        <f t="shared" si="93"/>
        <v>WON</v>
      </c>
      <c r="X779" s="14"/>
      <c r="Y779" s="7" t="str">
        <f t="shared" si="94"/>
        <v>…</v>
      </c>
      <c r="Z779" s="7"/>
      <c r="AA779" s="35" t="str">
        <f t="shared" si="95"/>
        <v>…</v>
      </c>
      <c r="AB779" s="35" t="str">
        <f t="shared" si="96"/>
        <v>.</v>
      </c>
    </row>
    <row r="780" spans="2:28">
      <c r="B780" t="s">
        <v>11</v>
      </c>
      <c r="C780" t="s">
        <v>360</v>
      </c>
      <c r="D780" s="34">
        <v>0.58333333333333337</v>
      </c>
      <c r="E780" s="17" t="s">
        <v>1326</v>
      </c>
      <c r="F780" s="7" t="s">
        <v>4</v>
      </c>
      <c r="G780" s="10" t="s">
        <v>1168</v>
      </c>
      <c r="H780" s="7">
        <v>45</v>
      </c>
      <c r="I780" s="7">
        <v>39</v>
      </c>
      <c r="J780" s="7">
        <v>16</v>
      </c>
      <c r="K780" s="7">
        <v>1</v>
      </c>
      <c r="L780" s="7">
        <v>1</v>
      </c>
      <c r="M780" s="7">
        <v>29</v>
      </c>
      <c r="N780" s="6" t="s">
        <v>47</v>
      </c>
      <c r="O780" s="6" t="s">
        <v>17</v>
      </c>
      <c r="P780" s="11">
        <v>45</v>
      </c>
      <c r="Q780" s="12">
        <v>1.8</v>
      </c>
      <c r="R780" s="13"/>
      <c r="S780" s="21">
        <f t="shared" si="90"/>
        <v>25.9375</v>
      </c>
      <c r="T780" s="7" t="str">
        <f t="shared" si="92"/>
        <v>Over 0.5</v>
      </c>
      <c r="U780" s="14"/>
      <c r="V780" s="14" t="str">
        <f t="shared" si="97"/>
        <v>Under 1.5</v>
      </c>
      <c r="W780" s="14" t="str">
        <f t="shared" si="93"/>
        <v>WON</v>
      </c>
      <c r="X780" s="14"/>
      <c r="Y780" s="7" t="str">
        <f t="shared" si="94"/>
        <v>…</v>
      </c>
      <c r="Z780" s="7"/>
      <c r="AA780" s="35" t="str">
        <f t="shared" si="95"/>
        <v>…</v>
      </c>
      <c r="AB780" s="35" t="str">
        <f t="shared" si="96"/>
        <v>.</v>
      </c>
    </row>
    <row r="781" spans="2:28">
      <c r="B781" t="s">
        <v>11</v>
      </c>
      <c r="C781" t="s">
        <v>58</v>
      </c>
      <c r="D781" s="34">
        <v>0.625</v>
      </c>
      <c r="E781" s="17" t="s">
        <v>59</v>
      </c>
      <c r="F781" s="7" t="s">
        <v>4</v>
      </c>
      <c r="G781" s="10" t="s">
        <v>785</v>
      </c>
      <c r="H781" s="7">
        <v>10</v>
      </c>
      <c r="I781" s="7">
        <v>81</v>
      </c>
      <c r="J781" s="7">
        <v>9</v>
      </c>
      <c r="K781" s="7" t="s">
        <v>16</v>
      </c>
      <c r="L781" s="7" t="s">
        <v>16</v>
      </c>
      <c r="M781" s="7">
        <v>1</v>
      </c>
      <c r="N781" s="6" t="s">
        <v>24</v>
      </c>
      <c r="O781" s="6" t="s">
        <v>24</v>
      </c>
      <c r="P781" s="11">
        <v>59</v>
      </c>
      <c r="Q781" s="12">
        <v>1.7</v>
      </c>
      <c r="R781" s="13"/>
      <c r="S781" s="21">
        <f t="shared" si="90"/>
        <v>96.112499999999997</v>
      </c>
      <c r="T781" s="7" t="str">
        <f t="shared" si="92"/>
        <v>Under 1.5</v>
      </c>
      <c r="U781" s="14"/>
      <c r="V781" s="14" t="str">
        <f t="shared" si="97"/>
        <v>Under 1.5</v>
      </c>
      <c r="W781" s="14" t="str">
        <f t="shared" si="93"/>
        <v>WON</v>
      </c>
      <c r="X781" s="14"/>
      <c r="Y781" s="7" t="str">
        <f t="shared" si="94"/>
        <v>…</v>
      </c>
      <c r="Z781" s="7"/>
      <c r="AA781" s="35" t="str">
        <f t="shared" si="95"/>
        <v>U25g</v>
      </c>
      <c r="AB781" s="35" t="str">
        <f t="shared" si="96"/>
        <v>WON</v>
      </c>
    </row>
    <row r="782" spans="2:28">
      <c r="B782" t="s">
        <v>11</v>
      </c>
      <c r="C782" t="s">
        <v>121</v>
      </c>
      <c r="D782" s="34">
        <v>0.66666666666666663</v>
      </c>
      <c r="E782" s="17" t="s">
        <v>820</v>
      </c>
      <c r="F782" s="7" t="s">
        <v>4</v>
      </c>
      <c r="G782" s="10" t="s">
        <v>902</v>
      </c>
      <c r="H782" s="7">
        <v>38</v>
      </c>
      <c r="I782" s="7">
        <v>50</v>
      </c>
      <c r="J782" s="7">
        <v>13</v>
      </c>
      <c r="K782" s="7" t="s">
        <v>16</v>
      </c>
      <c r="L782" s="7">
        <v>1</v>
      </c>
      <c r="M782" s="7">
        <v>25</v>
      </c>
      <c r="N782" s="6" t="s">
        <v>69</v>
      </c>
      <c r="O782" s="6" t="s">
        <v>33</v>
      </c>
      <c r="P782" s="11">
        <v>57</v>
      </c>
      <c r="Q782" s="12">
        <v>1.6</v>
      </c>
      <c r="R782" s="13"/>
      <c r="S782" s="21">
        <f t="shared" si="90"/>
        <v>67.025000000000006</v>
      </c>
      <c r="T782" s="7" t="str">
        <f t="shared" si="92"/>
        <v>Under 1.5</v>
      </c>
      <c r="U782" s="14"/>
      <c r="V782" s="14" t="str">
        <f t="shared" si="97"/>
        <v>Over 0.5</v>
      </c>
      <c r="W782" s="14" t="str">
        <f t="shared" si="93"/>
        <v>LOST</v>
      </c>
      <c r="X782" s="14"/>
      <c r="Y782" s="7" t="str">
        <f t="shared" si="94"/>
        <v>…</v>
      </c>
      <c r="Z782" s="7"/>
      <c r="AA782" s="35" t="str">
        <f t="shared" si="95"/>
        <v>U25g</v>
      </c>
      <c r="AB782" s="35" t="str">
        <f t="shared" si="96"/>
        <v>.</v>
      </c>
    </row>
    <row r="783" spans="2:28">
      <c r="B783" t="s">
        <v>11</v>
      </c>
      <c r="C783" t="s">
        <v>363</v>
      </c>
      <c r="D783" s="34">
        <v>0.70833333333333337</v>
      </c>
      <c r="E783" s="17" t="s">
        <v>904</v>
      </c>
      <c r="F783" s="7" t="s">
        <v>4</v>
      </c>
      <c r="G783" s="10" t="s">
        <v>1066</v>
      </c>
      <c r="H783" s="7">
        <v>21</v>
      </c>
      <c r="I783" s="7">
        <v>60</v>
      </c>
      <c r="J783" s="7">
        <v>20</v>
      </c>
      <c r="K783" s="7" t="s">
        <v>16</v>
      </c>
      <c r="L783" s="7">
        <v>2</v>
      </c>
      <c r="M783" s="7">
        <v>1</v>
      </c>
      <c r="N783" s="6" t="s">
        <v>120</v>
      </c>
      <c r="O783" s="6" t="s">
        <v>96</v>
      </c>
      <c r="P783" s="11">
        <v>60</v>
      </c>
      <c r="Q783" s="12">
        <v>1.5</v>
      </c>
      <c r="R783" s="13"/>
      <c r="S783" s="21">
        <f t="shared" si="90"/>
        <v>84.75</v>
      </c>
      <c r="T783" s="7" t="str">
        <f t="shared" si="92"/>
        <v>Under 1.5</v>
      </c>
      <c r="U783" s="14"/>
      <c r="V783" s="14" t="str">
        <f t="shared" si="97"/>
        <v>Under 1.5</v>
      </c>
      <c r="W783" s="14" t="str">
        <f t="shared" si="93"/>
        <v>WON</v>
      </c>
      <c r="X783" s="14"/>
      <c r="Y783" s="7" t="str">
        <f t="shared" si="94"/>
        <v>Prime</v>
      </c>
      <c r="Z783" s="7"/>
      <c r="AA783" s="35" t="str">
        <f t="shared" si="95"/>
        <v>U25g</v>
      </c>
      <c r="AB783" s="35" t="str">
        <f t="shared" si="96"/>
        <v>.</v>
      </c>
    </row>
    <row r="784" spans="2:28">
      <c r="C784" t="s">
        <v>51</v>
      </c>
      <c r="D784" s="34">
        <v>0.75</v>
      </c>
      <c r="E784" s="17" t="s">
        <v>53</v>
      </c>
      <c r="F784" s="7" t="s">
        <v>4</v>
      </c>
      <c r="G784" s="10" t="s">
        <v>1769</v>
      </c>
      <c r="H784" s="7">
        <v>7</v>
      </c>
      <c r="I784" s="7">
        <v>82</v>
      </c>
      <c r="J784" s="7">
        <v>11</v>
      </c>
      <c r="K784" s="7" t="s">
        <v>16</v>
      </c>
      <c r="L784" s="7">
        <v>1</v>
      </c>
      <c r="M784" s="7">
        <v>4</v>
      </c>
      <c r="N784" s="6" t="s">
        <v>120</v>
      </c>
      <c r="O784" s="6" t="s">
        <v>305</v>
      </c>
      <c r="P784" s="11">
        <v>49</v>
      </c>
      <c r="Q784" s="12">
        <v>1.71</v>
      </c>
      <c r="R784" s="13"/>
      <c r="S784" s="21">
        <f t="shared" si="90"/>
        <v>76.625</v>
      </c>
      <c r="T784" s="7" t="str">
        <f t="shared" si="92"/>
        <v>Under 1.5</v>
      </c>
      <c r="U784" s="14"/>
      <c r="V784" s="14" t="str">
        <f t="shared" si="97"/>
        <v>Under 1.5</v>
      </c>
      <c r="W784" s="14" t="str">
        <f t="shared" si="93"/>
        <v>WON</v>
      </c>
      <c r="X784" s="14"/>
      <c r="Y784" s="7" t="str">
        <f t="shared" si="94"/>
        <v>…</v>
      </c>
      <c r="Z784" s="7"/>
      <c r="AA784" s="35" t="str">
        <f t="shared" si="95"/>
        <v>…</v>
      </c>
      <c r="AB784" s="35" t="str">
        <f t="shared" si="96"/>
        <v>.</v>
      </c>
    </row>
    <row r="785" spans="2:28">
      <c r="C785" t="s">
        <v>438</v>
      </c>
      <c r="D785" s="34">
        <v>0.82291666666666663</v>
      </c>
      <c r="E785" s="17" t="s">
        <v>440</v>
      </c>
      <c r="F785" s="7" t="s">
        <v>4</v>
      </c>
      <c r="G785" s="10" t="s">
        <v>1027</v>
      </c>
      <c r="H785" s="7">
        <v>47</v>
      </c>
      <c r="I785" s="7">
        <v>43</v>
      </c>
      <c r="J785" s="7">
        <v>9</v>
      </c>
      <c r="K785" s="7">
        <v>1</v>
      </c>
      <c r="L785" s="7">
        <v>1</v>
      </c>
      <c r="M785" s="7">
        <v>38</v>
      </c>
      <c r="N785" s="6" t="s">
        <v>75</v>
      </c>
      <c r="O785" s="6" t="s">
        <v>304</v>
      </c>
      <c r="P785" s="11">
        <v>64</v>
      </c>
      <c r="Q785" s="12">
        <v>1.68</v>
      </c>
      <c r="R785" s="13"/>
      <c r="S785" s="21">
        <f t="shared" si="90"/>
        <v>38.112499999999997</v>
      </c>
      <c r="T785" s="7" t="str">
        <f t="shared" si="92"/>
        <v>Over 0.5</v>
      </c>
      <c r="U785" s="14"/>
      <c r="V785" s="14" t="str">
        <f t="shared" si="97"/>
        <v>Over 0.5</v>
      </c>
      <c r="W785" s="14" t="str">
        <f t="shared" si="93"/>
        <v>WON</v>
      </c>
      <c r="X785" s="14"/>
      <c r="Y785" s="7" t="str">
        <f t="shared" si="94"/>
        <v>…</v>
      </c>
      <c r="Z785" s="7"/>
      <c r="AA785" s="35" t="str">
        <f t="shared" si="95"/>
        <v>…</v>
      </c>
      <c r="AB785" s="35" t="str">
        <f t="shared" si="96"/>
        <v>.</v>
      </c>
    </row>
    <row r="786" spans="2:28">
      <c r="C786" t="s">
        <v>29</v>
      </c>
      <c r="D786" s="34">
        <v>8.3333333333333329E-2</v>
      </c>
      <c r="E786" s="17" t="s">
        <v>156</v>
      </c>
      <c r="F786" s="7" t="s">
        <v>4</v>
      </c>
      <c r="G786" s="10" t="s">
        <v>31</v>
      </c>
      <c r="H786" s="7">
        <v>20</v>
      </c>
      <c r="I786" s="7">
        <v>70</v>
      </c>
      <c r="J786" s="7">
        <v>10</v>
      </c>
      <c r="K786" s="7" t="s">
        <v>16</v>
      </c>
      <c r="L786" s="7">
        <v>2</v>
      </c>
      <c r="M786" s="7">
        <v>10</v>
      </c>
      <c r="N786" s="6" t="s">
        <v>47</v>
      </c>
      <c r="O786" s="6" t="s">
        <v>33</v>
      </c>
      <c r="P786" s="11">
        <v>56</v>
      </c>
      <c r="Q786" s="12">
        <v>1.64</v>
      </c>
      <c r="R786" s="13"/>
      <c r="S786" s="21">
        <f t="shared" si="90"/>
        <v>78.075000000000003</v>
      </c>
      <c r="T786" s="7" t="str">
        <f t="shared" si="92"/>
        <v>Under 1.5</v>
      </c>
      <c r="U786" s="14"/>
      <c r="V786" s="14" t="str">
        <f t="shared" si="97"/>
        <v>Under 1.5</v>
      </c>
      <c r="W786" s="14" t="str">
        <f t="shared" si="93"/>
        <v>WON</v>
      </c>
      <c r="X786" s="14"/>
      <c r="Y786" s="7" t="str">
        <f t="shared" si="94"/>
        <v>…</v>
      </c>
      <c r="Z786" s="7"/>
      <c r="AA786" s="35" t="str">
        <f t="shared" si="95"/>
        <v>…</v>
      </c>
      <c r="AB786" s="35" t="str">
        <f t="shared" si="96"/>
        <v>.</v>
      </c>
    </row>
    <row r="787" spans="2:28">
      <c r="C787" t="s">
        <v>1618</v>
      </c>
      <c r="D787" s="34">
        <v>0.83333333333333337</v>
      </c>
      <c r="E787" s="17" t="s">
        <v>743</v>
      </c>
      <c r="F787" s="7" t="s">
        <v>4</v>
      </c>
      <c r="G787" s="10" t="s">
        <v>1824</v>
      </c>
      <c r="H787" s="7">
        <v>54</v>
      </c>
      <c r="I787" s="7">
        <v>30</v>
      </c>
      <c r="J787" s="7">
        <v>17</v>
      </c>
      <c r="K787" s="7">
        <v>1</v>
      </c>
      <c r="L787" s="7">
        <v>1</v>
      </c>
      <c r="M787" s="7">
        <v>37</v>
      </c>
      <c r="N787" s="6" t="s">
        <v>24</v>
      </c>
      <c r="O787" s="6" t="s">
        <v>24</v>
      </c>
      <c r="P787" s="11">
        <v>46</v>
      </c>
      <c r="Q787" s="12">
        <v>1.55</v>
      </c>
      <c r="R787" s="13"/>
      <c r="S787" s="21">
        <f t="shared" si="90"/>
        <v>23.125</v>
      </c>
      <c r="T787" s="7" t="str">
        <f t="shared" si="92"/>
        <v>Over 0.5</v>
      </c>
      <c r="U787" s="14"/>
      <c r="V787" s="14" t="str">
        <f t="shared" si="97"/>
        <v>Under 1.5</v>
      </c>
      <c r="W787" s="14" t="str">
        <f t="shared" si="93"/>
        <v>LOST</v>
      </c>
      <c r="X787" s="14"/>
      <c r="Y787" s="7" t="str">
        <f t="shared" si="94"/>
        <v>…</v>
      </c>
      <c r="Z787" s="7"/>
      <c r="AA787" s="35" t="str">
        <f t="shared" si="95"/>
        <v>…</v>
      </c>
      <c r="AB787" s="35" t="str">
        <f t="shared" si="96"/>
        <v>.</v>
      </c>
    </row>
    <row r="788" spans="2:28">
      <c r="D788" s="34"/>
      <c r="E788" s="17"/>
      <c r="F788" s="7"/>
      <c r="G788" s="10"/>
      <c r="H788" s="7"/>
      <c r="I788" s="7"/>
      <c r="J788" s="7"/>
      <c r="K788" s="7"/>
      <c r="L788" s="7"/>
      <c r="M788" s="7"/>
      <c r="N788" s="6"/>
      <c r="O788" s="6"/>
      <c r="P788" s="11"/>
      <c r="Q788" s="12"/>
      <c r="R788" s="13"/>
      <c r="S788" s="21">
        <f t="shared" si="90"/>
        <v>55</v>
      </c>
      <c r="T788" s="7" t="str">
        <f t="shared" si="92"/>
        <v>Over 0.5</v>
      </c>
      <c r="U788" s="14"/>
      <c r="V788" s="14" t="str">
        <f t="shared" si="97"/>
        <v>Over 0.5</v>
      </c>
      <c r="W788" s="14" t="str">
        <f t="shared" si="93"/>
        <v>WON</v>
      </c>
      <c r="X788" s="14"/>
      <c r="Y788" s="7" t="str">
        <f t="shared" si="94"/>
        <v>…</v>
      </c>
      <c r="Z788" s="7"/>
      <c r="AA788" s="35" t="str">
        <f t="shared" si="95"/>
        <v>…</v>
      </c>
      <c r="AB788" s="35" t="str">
        <f t="shared" si="96"/>
        <v>.</v>
      </c>
    </row>
    <row r="789" spans="2:28">
      <c r="B789" s="16" t="s">
        <v>1826</v>
      </c>
      <c r="D789" s="34"/>
      <c r="E789" s="17"/>
      <c r="F789" s="7"/>
      <c r="G789" s="10"/>
      <c r="H789" s="7"/>
      <c r="I789" s="7"/>
      <c r="J789" s="7"/>
      <c r="K789" s="7"/>
      <c r="L789" s="7"/>
      <c r="M789" s="7"/>
      <c r="N789" s="6"/>
      <c r="O789" s="6"/>
      <c r="P789" s="11"/>
      <c r="Q789" s="12"/>
      <c r="R789" s="13"/>
      <c r="S789" s="21">
        <f t="shared" si="90"/>
        <v>55</v>
      </c>
      <c r="T789" s="7" t="str">
        <f t="shared" si="92"/>
        <v>Over 0.5</v>
      </c>
      <c r="U789" s="14"/>
      <c r="V789" s="14" t="str">
        <f t="shared" si="97"/>
        <v>Over 0.5</v>
      </c>
      <c r="W789" s="14" t="str">
        <f t="shared" si="93"/>
        <v>WON</v>
      </c>
      <c r="X789" s="14"/>
      <c r="Y789" s="7" t="str">
        <f t="shared" si="94"/>
        <v>…</v>
      </c>
      <c r="Z789" s="7"/>
      <c r="AA789" s="35" t="str">
        <f t="shared" si="95"/>
        <v>…</v>
      </c>
      <c r="AB789" s="35" t="str">
        <f t="shared" si="96"/>
        <v>.</v>
      </c>
    </row>
    <row r="790" spans="2:28">
      <c r="B790" t="s">
        <v>11</v>
      </c>
      <c r="C790" t="s">
        <v>386</v>
      </c>
      <c r="D790" s="34">
        <v>0.71875</v>
      </c>
      <c r="E790" s="17" t="s">
        <v>393</v>
      </c>
      <c r="F790" s="7" t="s">
        <v>4</v>
      </c>
      <c r="G790" s="10" t="s">
        <v>392</v>
      </c>
      <c r="H790" s="7">
        <v>45</v>
      </c>
      <c r="I790" s="7">
        <v>45</v>
      </c>
      <c r="J790" s="7">
        <v>10</v>
      </c>
      <c r="K790" s="7">
        <v>1</v>
      </c>
      <c r="L790" s="7" t="s">
        <v>16</v>
      </c>
      <c r="M790" s="7">
        <v>35</v>
      </c>
      <c r="N790" s="6" t="s">
        <v>69</v>
      </c>
      <c r="O790" s="6" t="s">
        <v>33</v>
      </c>
      <c r="P790" s="11">
        <v>73</v>
      </c>
      <c r="Q790" s="12">
        <v>1.44</v>
      </c>
      <c r="R790" s="13"/>
      <c r="S790" s="21">
        <f t="shared" si="90"/>
        <v>59.6</v>
      </c>
      <c r="T790" s="7" t="str">
        <f t="shared" si="92"/>
        <v>Under 1.5</v>
      </c>
      <c r="U790" s="14"/>
      <c r="V790" s="14" t="str">
        <f t="shared" si="97"/>
        <v>Over 0.5</v>
      </c>
      <c r="W790" s="14" t="str">
        <f t="shared" si="93"/>
        <v>LOST</v>
      </c>
      <c r="X790" s="14"/>
      <c r="Y790" s="7" t="str">
        <f t="shared" si="94"/>
        <v>…</v>
      </c>
      <c r="Z790" s="7"/>
      <c r="AA790" s="35" t="str">
        <f t="shared" si="95"/>
        <v>…</v>
      </c>
      <c r="AB790" s="35" t="str">
        <f t="shared" si="96"/>
        <v>.</v>
      </c>
    </row>
    <row r="791" spans="2:28">
      <c r="B791" t="s">
        <v>11</v>
      </c>
      <c r="C791" t="s">
        <v>959</v>
      </c>
      <c r="D791" s="34">
        <v>0.97916666666666663</v>
      </c>
      <c r="E791" s="17" t="s">
        <v>1163</v>
      </c>
      <c r="F791" s="7" t="s">
        <v>4</v>
      </c>
      <c r="G791" s="10" t="s">
        <v>1143</v>
      </c>
      <c r="H791" s="7">
        <v>21</v>
      </c>
      <c r="I791" s="7">
        <v>63</v>
      </c>
      <c r="J791" s="7">
        <v>15</v>
      </c>
      <c r="K791" s="7" t="s">
        <v>16</v>
      </c>
      <c r="L791" s="7" t="s">
        <v>16</v>
      </c>
      <c r="M791" s="7">
        <v>6</v>
      </c>
      <c r="N791" s="6" t="s">
        <v>24</v>
      </c>
      <c r="O791" s="6" t="s">
        <v>47</v>
      </c>
      <c r="P791" s="11">
        <v>68</v>
      </c>
      <c r="Q791" s="12">
        <v>1.62</v>
      </c>
      <c r="R791" s="13"/>
      <c r="S791" s="21">
        <f t="shared" si="90"/>
        <v>87.287499999999994</v>
      </c>
      <c r="T791" s="7" t="str">
        <f t="shared" si="92"/>
        <v>Under 1.5</v>
      </c>
      <c r="U791" s="14"/>
      <c r="V791" s="14" t="str">
        <f t="shared" si="97"/>
        <v>Under 1.5</v>
      </c>
      <c r="W791" s="14" t="str">
        <f t="shared" si="93"/>
        <v>WON</v>
      </c>
      <c r="X791" s="14"/>
      <c r="Y791" s="7" t="str">
        <f t="shared" si="94"/>
        <v>Prime</v>
      </c>
      <c r="Z791" s="7"/>
      <c r="AA791" s="35" t="str">
        <f t="shared" si="95"/>
        <v>U25g</v>
      </c>
      <c r="AB791" s="35" t="str">
        <f t="shared" si="96"/>
        <v>WON</v>
      </c>
    </row>
    <row r="792" spans="2:28">
      <c r="D792" s="34"/>
      <c r="E792" s="17"/>
      <c r="F792" s="7"/>
      <c r="G792" s="10"/>
      <c r="H792" s="7"/>
      <c r="I792" s="7"/>
      <c r="J792" s="7"/>
      <c r="K792" s="7"/>
      <c r="L792" s="7"/>
      <c r="M792" s="7"/>
      <c r="N792" s="6"/>
      <c r="O792" s="6"/>
      <c r="P792" s="11"/>
      <c r="Q792" s="12"/>
      <c r="R792" s="13"/>
      <c r="S792" s="21">
        <f t="shared" si="90"/>
        <v>55</v>
      </c>
      <c r="T792" s="7" t="str">
        <f t="shared" si="92"/>
        <v>Over 0.5</v>
      </c>
      <c r="U792" s="14"/>
      <c r="V792" s="14" t="str">
        <f t="shared" si="97"/>
        <v>Over 0.5</v>
      </c>
      <c r="W792" s="14" t="str">
        <f t="shared" si="93"/>
        <v>WON</v>
      </c>
      <c r="X792" s="14"/>
      <c r="Y792" s="7" t="str">
        <f t="shared" si="94"/>
        <v>…</v>
      </c>
      <c r="Z792" s="7"/>
      <c r="AA792" s="35" t="str">
        <f t="shared" si="95"/>
        <v>…</v>
      </c>
      <c r="AB792" s="35" t="str">
        <f t="shared" si="96"/>
        <v>.</v>
      </c>
    </row>
    <row r="793" spans="2:28">
      <c r="B793" s="16" t="s">
        <v>1879</v>
      </c>
      <c r="D793" s="24"/>
      <c r="E793" s="17"/>
      <c r="F793" s="7"/>
      <c r="G793" s="10"/>
      <c r="H793" s="7"/>
      <c r="I793" s="7"/>
      <c r="J793" s="7"/>
      <c r="K793" s="7"/>
      <c r="L793" s="7"/>
      <c r="M793" s="7"/>
      <c r="N793" s="6"/>
      <c r="O793" s="6"/>
      <c r="P793" s="11"/>
      <c r="Q793" s="12"/>
      <c r="R793" s="13"/>
      <c r="S793" s="21">
        <f t="shared" si="90"/>
        <v>55</v>
      </c>
      <c r="T793" s="7" t="str">
        <f t="shared" si="92"/>
        <v>Over 0.5</v>
      </c>
      <c r="U793" s="14"/>
      <c r="V793" s="14" t="str">
        <f t="shared" si="97"/>
        <v>Over 0.5</v>
      </c>
      <c r="W793" s="14" t="str">
        <f t="shared" si="93"/>
        <v>WON</v>
      </c>
      <c r="X793" s="14"/>
      <c r="Y793" s="7" t="str">
        <f t="shared" si="94"/>
        <v>…</v>
      </c>
      <c r="Z793" s="7"/>
      <c r="AA793" s="35" t="str">
        <f t="shared" si="95"/>
        <v>…</v>
      </c>
      <c r="AB793" s="35" t="str">
        <f t="shared" si="96"/>
        <v>.</v>
      </c>
    </row>
    <row r="794" spans="2:28">
      <c r="C794" t="s">
        <v>76</v>
      </c>
      <c r="D794" s="24" t="s">
        <v>1827</v>
      </c>
      <c r="E794" s="17" t="s">
        <v>1828</v>
      </c>
      <c r="F794" s="7" t="s">
        <v>4</v>
      </c>
      <c r="G794" s="10" t="s">
        <v>1829</v>
      </c>
      <c r="H794" s="7">
        <v>10</v>
      </c>
      <c r="I794" s="7">
        <v>45</v>
      </c>
      <c r="J794" s="7">
        <v>45</v>
      </c>
      <c r="K794" s="7">
        <v>2</v>
      </c>
      <c r="L794" s="7">
        <v>2</v>
      </c>
      <c r="M794" s="7">
        <v>35</v>
      </c>
      <c r="N794" s="6" t="s">
        <v>47</v>
      </c>
      <c r="O794" s="6" t="s">
        <v>303</v>
      </c>
      <c r="P794" s="11">
        <v>73</v>
      </c>
      <c r="Q794" s="12">
        <v>1.68</v>
      </c>
      <c r="R794" s="13"/>
      <c r="S794" s="21">
        <f t="shared" si="90"/>
        <v>54.6</v>
      </c>
      <c r="T794" s="7" t="str">
        <f t="shared" si="92"/>
        <v>Over 0.5</v>
      </c>
      <c r="U794" s="14"/>
      <c r="V794" s="14" t="str">
        <f t="shared" si="97"/>
        <v>Under 1.5</v>
      </c>
      <c r="W794" s="14" t="str">
        <f t="shared" si="93"/>
        <v>WON</v>
      </c>
      <c r="X794" s="14"/>
      <c r="Y794" s="7" t="str">
        <f t="shared" si="94"/>
        <v>…</v>
      </c>
      <c r="Z794" s="7"/>
      <c r="AA794" s="35" t="str">
        <f t="shared" si="95"/>
        <v>…</v>
      </c>
      <c r="AB794" s="35" t="str">
        <f t="shared" si="96"/>
        <v>.</v>
      </c>
    </row>
    <row r="795" spans="2:28">
      <c r="B795" t="s">
        <v>11</v>
      </c>
      <c r="C795" t="s">
        <v>1422</v>
      </c>
      <c r="D795" s="34">
        <v>0.5</v>
      </c>
      <c r="E795" s="17" t="s">
        <v>1424</v>
      </c>
      <c r="F795" s="7" t="s">
        <v>4</v>
      </c>
      <c r="G795" s="10" t="s">
        <v>1661</v>
      </c>
      <c r="H795" s="7">
        <v>53</v>
      </c>
      <c r="I795" s="7">
        <v>36</v>
      </c>
      <c r="J795" s="7">
        <v>11</v>
      </c>
      <c r="K795" s="7">
        <v>1</v>
      </c>
      <c r="L795" s="7">
        <v>1</v>
      </c>
      <c r="M795" s="7">
        <v>42</v>
      </c>
      <c r="N795" s="6" t="s">
        <v>75</v>
      </c>
      <c r="O795" s="6" t="s">
        <v>17</v>
      </c>
      <c r="P795" s="11">
        <v>15</v>
      </c>
      <c r="Q795" s="12">
        <v>1.7</v>
      </c>
      <c r="R795" s="13"/>
      <c r="S795" s="21">
        <f t="shared" si="90"/>
        <v>23.4375</v>
      </c>
      <c r="T795" s="7" t="str">
        <f t="shared" si="92"/>
        <v>Over 0.5</v>
      </c>
      <c r="U795" s="14"/>
      <c r="V795" s="14" t="str">
        <f t="shared" si="97"/>
        <v>Over 0.5</v>
      </c>
      <c r="W795" s="14" t="str">
        <f t="shared" si="93"/>
        <v>WON</v>
      </c>
      <c r="X795" s="14"/>
      <c r="Y795" s="7" t="str">
        <f t="shared" si="94"/>
        <v>…</v>
      </c>
      <c r="Z795" s="7"/>
      <c r="AA795" s="35" t="str">
        <f t="shared" si="95"/>
        <v>…</v>
      </c>
      <c r="AB795" s="35" t="str">
        <f t="shared" si="96"/>
        <v>.</v>
      </c>
    </row>
    <row r="796" spans="2:28">
      <c r="C796" t="s">
        <v>488</v>
      </c>
      <c r="D796" s="34">
        <v>0.54166666666666663</v>
      </c>
      <c r="E796" s="17" t="s">
        <v>1830</v>
      </c>
      <c r="F796" s="7" t="s">
        <v>4</v>
      </c>
      <c r="G796" s="10" t="s">
        <v>1831</v>
      </c>
      <c r="H796" s="7">
        <v>10</v>
      </c>
      <c r="I796" s="7">
        <v>62</v>
      </c>
      <c r="J796" s="7">
        <v>28</v>
      </c>
      <c r="K796" s="7" t="s">
        <v>16</v>
      </c>
      <c r="L796" s="7">
        <v>2</v>
      </c>
      <c r="M796" s="7">
        <v>18</v>
      </c>
      <c r="N796" s="6" t="s">
        <v>120</v>
      </c>
      <c r="O796" s="6" t="s">
        <v>33</v>
      </c>
      <c r="P796" s="11">
        <v>55</v>
      </c>
      <c r="Q796" s="12">
        <v>1.66</v>
      </c>
      <c r="R796" s="13"/>
      <c r="S796" s="21">
        <f t="shared" si="90"/>
        <v>70.375</v>
      </c>
      <c r="T796" s="7" t="str">
        <f t="shared" si="92"/>
        <v>Under 1.5</v>
      </c>
      <c r="U796" s="14"/>
      <c r="V796" s="14" t="str">
        <f t="shared" si="97"/>
        <v>Under 1.5</v>
      </c>
      <c r="W796" s="14" t="str">
        <f t="shared" si="93"/>
        <v>WON</v>
      </c>
      <c r="X796" s="14"/>
      <c r="Y796" s="7" t="str">
        <f t="shared" si="94"/>
        <v>…</v>
      </c>
      <c r="Z796" s="7"/>
      <c r="AA796" s="35" t="str">
        <f t="shared" si="95"/>
        <v>…</v>
      </c>
      <c r="AB796" s="35" t="str">
        <f t="shared" si="96"/>
        <v>.</v>
      </c>
    </row>
    <row r="797" spans="2:28">
      <c r="C797" t="s">
        <v>517</v>
      </c>
      <c r="D797" s="34">
        <v>0.54166666666666663</v>
      </c>
      <c r="E797" s="17" t="s">
        <v>1340</v>
      </c>
      <c r="F797" s="7" t="s">
        <v>4</v>
      </c>
      <c r="G797" s="10" t="s">
        <v>1658</v>
      </c>
      <c r="H797" s="7">
        <v>52</v>
      </c>
      <c r="I797" s="7">
        <v>44</v>
      </c>
      <c r="J797" s="7">
        <v>5</v>
      </c>
      <c r="K797" s="7">
        <v>1</v>
      </c>
      <c r="L797" s="7">
        <v>1</v>
      </c>
      <c r="M797" s="7">
        <v>47</v>
      </c>
      <c r="N797" s="6" t="s">
        <v>47</v>
      </c>
      <c r="O797" s="6" t="s">
        <v>33</v>
      </c>
      <c r="P797" s="11">
        <v>46</v>
      </c>
      <c r="Q797" s="12">
        <v>1.48</v>
      </c>
      <c r="R797" s="13"/>
      <c r="S797" s="21">
        <f t="shared" si="90"/>
        <v>23.75</v>
      </c>
      <c r="T797" s="7" t="str">
        <f t="shared" si="92"/>
        <v>Over 0.5</v>
      </c>
      <c r="U797" s="14"/>
      <c r="V797" s="14" t="str">
        <f t="shared" si="97"/>
        <v>Under 1.5</v>
      </c>
      <c r="W797" s="14" t="str">
        <f t="shared" si="93"/>
        <v>WON</v>
      </c>
      <c r="X797" s="14"/>
      <c r="Y797" s="7" t="str">
        <f t="shared" si="94"/>
        <v>…</v>
      </c>
      <c r="Z797" s="7"/>
      <c r="AA797" s="35" t="str">
        <f t="shared" si="95"/>
        <v>…</v>
      </c>
      <c r="AB797" s="35" t="str">
        <f t="shared" si="96"/>
        <v>.</v>
      </c>
    </row>
    <row r="798" spans="2:28">
      <c r="B798" t="s">
        <v>11</v>
      </c>
      <c r="C798" t="s">
        <v>471</v>
      </c>
      <c r="D798" s="34">
        <v>0.5625</v>
      </c>
      <c r="E798" s="17" t="s">
        <v>818</v>
      </c>
      <c r="F798" s="7" t="s">
        <v>4</v>
      </c>
      <c r="G798" s="10" t="s">
        <v>1394</v>
      </c>
      <c r="H798" s="7">
        <v>25</v>
      </c>
      <c r="I798" s="7">
        <v>56</v>
      </c>
      <c r="J798" s="7">
        <v>19</v>
      </c>
      <c r="K798" s="7" t="s">
        <v>16</v>
      </c>
      <c r="L798" s="7" t="s">
        <v>16</v>
      </c>
      <c r="M798" s="7">
        <v>6</v>
      </c>
      <c r="N798" s="6" t="s">
        <v>75</v>
      </c>
      <c r="O798" s="6" t="s">
        <v>33</v>
      </c>
      <c r="P798" s="11">
        <v>67</v>
      </c>
      <c r="Q798" s="12">
        <v>1.53</v>
      </c>
      <c r="R798" s="13"/>
      <c r="S798" s="21">
        <f t="shared" si="90"/>
        <v>84.9</v>
      </c>
      <c r="T798" s="7" t="str">
        <f t="shared" si="92"/>
        <v>Under 1.5</v>
      </c>
      <c r="U798" s="14"/>
      <c r="V798" s="14" t="str">
        <f t="shared" si="97"/>
        <v>Over 0.5</v>
      </c>
      <c r="W798" s="14" t="str">
        <f t="shared" si="93"/>
        <v>LOST</v>
      </c>
      <c r="X798" s="14"/>
      <c r="Y798" s="7" t="str">
        <f t="shared" si="94"/>
        <v>Prime</v>
      </c>
      <c r="Z798" s="7"/>
      <c r="AA798" s="35" t="str">
        <f t="shared" si="95"/>
        <v>U25g</v>
      </c>
      <c r="AB798" s="35" t="str">
        <f t="shared" si="96"/>
        <v>.</v>
      </c>
    </row>
    <row r="799" spans="2:28">
      <c r="C799" t="s">
        <v>1437</v>
      </c>
      <c r="D799" s="34">
        <v>0.58333333333333337</v>
      </c>
      <c r="E799" s="17" t="s">
        <v>1804</v>
      </c>
      <c r="F799" s="7" t="s">
        <v>4</v>
      </c>
      <c r="G799" s="10" t="s">
        <v>1439</v>
      </c>
      <c r="H799" s="7">
        <v>22</v>
      </c>
      <c r="I799" s="7">
        <v>25</v>
      </c>
      <c r="J799" s="7">
        <v>53</v>
      </c>
      <c r="K799" s="7">
        <v>2</v>
      </c>
      <c r="L799" s="7">
        <v>2</v>
      </c>
      <c r="M799" s="7">
        <v>31</v>
      </c>
      <c r="N799" s="6" t="s">
        <v>33</v>
      </c>
      <c r="O799" s="6" t="s">
        <v>33</v>
      </c>
      <c r="P799" s="11">
        <v>30</v>
      </c>
      <c r="Q799" s="12">
        <v>1.59</v>
      </c>
      <c r="R799" s="13"/>
      <c r="S799" s="21">
        <f t="shared" si="90"/>
        <v>23.4375</v>
      </c>
      <c r="T799" s="7" t="str">
        <f t="shared" si="92"/>
        <v>Over 0.5</v>
      </c>
      <c r="U799" s="14"/>
      <c r="V799" s="14" t="str">
        <f t="shared" si="97"/>
        <v>Over 0.5</v>
      </c>
      <c r="W799" s="14" t="str">
        <f t="shared" si="93"/>
        <v>WON</v>
      </c>
      <c r="X799" s="14"/>
      <c r="Y799" s="7" t="str">
        <f t="shared" si="94"/>
        <v>…</v>
      </c>
      <c r="Z799" s="7"/>
      <c r="AA799" s="35" t="str">
        <f t="shared" si="95"/>
        <v>…</v>
      </c>
      <c r="AB799" s="35" t="str">
        <f t="shared" si="96"/>
        <v>.</v>
      </c>
    </row>
    <row r="800" spans="2:28">
      <c r="B800" t="s">
        <v>11</v>
      </c>
      <c r="C800" t="s">
        <v>471</v>
      </c>
      <c r="D800" s="34">
        <v>0.58333333333333337</v>
      </c>
      <c r="E800" s="17" t="s">
        <v>1695</v>
      </c>
      <c r="F800" s="7" t="s">
        <v>4</v>
      </c>
      <c r="G800" s="10" t="s">
        <v>473</v>
      </c>
      <c r="H800" s="7">
        <v>48</v>
      </c>
      <c r="I800" s="7">
        <v>36</v>
      </c>
      <c r="J800" s="7">
        <v>17</v>
      </c>
      <c r="K800" s="7">
        <v>1</v>
      </c>
      <c r="L800" s="7">
        <v>1</v>
      </c>
      <c r="M800" s="7">
        <v>31</v>
      </c>
      <c r="N800" s="6" t="s">
        <v>47</v>
      </c>
      <c r="O800" s="6" t="s">
        <v>75</v>
      </c>
      <c r="P800" s="11">
        <v>22</v>
      </c>
      <c r="Q800" s="12">
        <v>1.66</v>
      </c>
      <c r="R800" s="13"/>
      <c r="S800" s="21">
        <f t="shared" si="90"/>
        <v>25</v>
      </c>
      <c r="T800" s="7" t="str">
        <f t="shared" si="92"/>
        <v>Over 0.5</v>
      </c>
      <c r="U800" s="14"/>
      <c r="V800" s="14" t="str">
        <f t="shared" si="97"/>
        <v>Under 1.5</v>
      </c>
      <c r="W800" s="14" t="str">
        <f t="shared" si="93"/>
        <v>WON</v>
      </c>
      <c r="X800" s="14"/>
      <c r="Y800" s="7" t="str">
        <f t="shared" si="94"/>
        <v>…</v>
      </c>
      <c r="Z800" s="7"/>
      <c r="AA800" s="35" t="str">
        <f t="shared" si="95"/>
        <v>…</v>
      </c>
      <c r="AB800" s="35" t="str">
        <f t="shared" si="96"/>
        <v>.</v>
      </c>
    </row>
    <row r="801" spans="2:28">
      <c r="C801" t="s">
        <v>1341</v>
      </c>
      <c r="D801" s="34">
        <v>0.58333333333333337</v>
      </c>
      <c r="E801" s="17" t="s">
        <v>1446</v>
      </c>
      <c r="F801" s="7" t="s">
        <v>4</v>
      </c>
      <c r="G801" s="10" t="s">
        <v>1490</v>
      </c>
      <c r="H801" s="7">
        <v>27</v>
      </c>
      <c r="I801" s="7">
        <v>28</v>
      </c>
      <c r="J801" s="7">
        <v>45</v>
      </c>
      <c r="K801" s="7">
        <v>2</v>
      </c>
      <c r="L801" s="7">
        <v>2</v>
      </c>
      <c r="M801" s="7">
        <v>18</v>
      </c>
      <c r="N801" s="6" t="s">
        <v>24</v>
      </c>
      <c r="O801" s="6" t="s">
        <v>299</v>
      </c>
      <c r="P801" s="11">
        <v>57</v>
      </c>
      <c r="Q801" s="12">
        <v>1.5</v>
      </c>
      <c r="R801" s="13"/>
      <c r="S801" s="21">
        <f t="shared" si="90"/>
        <v>37.337499999999999</v>
      </c>
      <c r="T801" s="7" t="str">
        <f t="shared" si="92"/>
        <v>Over 0.5</v>
      </c>
      <c r="U801" s="14"/>
      <c r="V801" s="14" t="str">
        <f t="shared" si="97"/>
        <v>Under 1.5</v>
      </c>
      <c r="W801" s="14" t="str">
        <f t="shared" si="93"/>
        <v>LOST</v>
      </c>
      <c r="X801" s="14"/>
      <c r="Y801" s="7" t="str">
        <f t="shared" si="94"/>
        <v>…</v>
      </c>
      <c r="Z801" s="7"/>
      <c r="AA801" s="35" t="str">
        <f t="shared" si="95"/>
        <v>…</v>
      </c>
      <c r="AB801" s="35" t="str">
        <f t="shared" si="96"/>
        <v>.</v>
      </c>
    </row>
    <row r="802" spans="2:28">
      <c r="C802" t="s">
        <v>409</v>
      </c>
      <c r="D802" s="34">
        <v>0.58333333333333337</v>
      </c>
      <c r="E802" s="17" t="s">
        <v>587</v>
      </c>
      <c r="F802" s="7" t="s">
        <v>4</v>
      </c>
      <c r="G802" s="10" t="s">
        <v>791</v>
      </c>
      <c r="H802" s="7">
        <v>14</v>
      </c>
      <c r="I802" s="7">
        <v>57</v>
      </c>
      <c r="J802" s="7">
        <v>29</v>
      </c>
      <c r="K802" s="7" t="s">
        <v>16</v>
      </c>
      <c r="L802" s="7">
        <v>1</v>
      </c>
      <c r="M802" s="7">
        <v>15</v>
      </c>
      <c r="N802" s="6" t="s">
        <v>24</v>
      </c>
      <c r="O802" s="6" t="s">
        <v>24</v>
      </c>
      <c r="P802" s="11">
        <v>54</v>
      </c>
      <c r="Q802" s="12">
        <v>1.64</v>
      </c>
      <c r="R802" s="13"/>
      <c r="S802" s="21">
        <f t="shared" si="90"/>
        <v>68.612499999999997</v>
      </c>
      <c r="T802" s="7" t="str">
        <f t="shared" si="92"/>
        <v>Under 1.5</v>
      </c>
      <c r="U802" s="14"/>
      <c r="V802" s="14" t="str">
        <f>IF(N802="1-0","Under 1.5",IF(N802="0-0","Under 1.5",IF(N802="0-1","Under 1.5","Over 0.5")))</f>
        <v>Under 1.5</v>
      </c>
      <c r="W802" s="14" t="str">
        <f t="shared" si="93"/>
        <v>WON</v>
      </c>
      <c r="X802" s="14"/>
      <c r="Y802" s="7" t="str">
        <f t="shared" si="94"/>
        <v>…</v>
      </c>
      <c r="Z802" s="7"/>
      <c r="AA802" s="35" t="str">
        <f t="shared" si="95"/>
        <v>…</v>
      </c>
      <c r="AB802" s="35" t="str">
        <f t="shared" si="96"/>
        <v>.</v>
      </c>
    </row>
    <row r="803" spans="2:28">
      <c r="B803" t="s">
        <v>11</v>
      </c>
      <c r="C803" t="s">
        <v>210</v>
      </c>
      <c r="D803" s="34">
        <v>0.60416666666666663</v>
      </c>
      <c r="E803" s="17" t="s">
        <v>758</v>
      </c>
      <c r="F803" s="7" t="s">
        <v>4</v>
      </c>
      <c r="G803" s="10" t="s">
        <v>749</v>
      </c>
      <c r="H803" s="7">
        <v>31</v>
      </c>
      <c r="I803" s="7">
        <v>10</v>
      </c>
      <c r="J803" s="7">
        <v>59</v>
      </c>
      <c r="K803" s="7">
        <v>2</v>
      </c>
      <c r="L803" s="7">
        <v>1</v>
      </c>
      <c r="M803" s="7">
        <v>28</v>
      </c>
      <c r="N803" s="6" t="s">
        <v>69</v>
      </c>
      <c r="O803" s="6" t="s">
        <v>297</v>
      </c>
      <c r="P803" s="11">
        <v>64</v>
      </c>
      <c r="Q803" s="12">
        <v>1.74</v>
      </c>
      <c r="R803" s="13"/>
      <c r="S803" s="21">
        <f t="shared" si="90"/>
        <v>24.675000000000001</v>
      </c>
      <c r="T803" s="7" t="str">
        <f t="shared" si="92"/>
        <v>Over 0.5</v>
      </c>
      <c r="U803" s="14"/>
      <c r="V803" s="14" t="str">
        <f>IF(N803="1-0","Under 1.5",IF(N803="0-0","Under 1.5",IF(N803="0-1","Under 1.5","Over 0.5")))</f>
        <v>Over 0.5</v>
      </c>
      <c r="W803" s="14" t="str">
        <f t="shared" si="93"/>
        <v>WON</v>
      </c>
      <c r="X803" s="14"/>
      <c r="Y803" s="7" t="str">
        <f t="shared" si="94"/>
        <v>…</v>
      </c>
      <c r="Z803" s="7"/>
      <c r="AA803" s="35" t="str">
        <f t="shared" si="95"/>
        <v>…</v>
      </c>
      <c r="AB803" s="35" t="str">
        <f t="shared" si="96"/>
        <v>.</v>
      </c>
    </row>
    <row r="804" spans="2:28">
      <c r="C804" t="s">
        <v>51</v>
      </c>
      <c r="D804" s="34">
        <v>0.625</v>
      </c>
      <c r="E804" s="17" t="s">
        <v>1832</v>
      </c>
      <c r="F804" s="7" t="s">
        <v>4</v>
      </c>
      <c r="G804" s="10" t="s">
        <v>1833</v>
      </c>
      <c r="H804" s="7">
        <v>62</v>
      </c>
      <c r="I804" s="7">
        <v>35</v>
      </c>
      <c r="J804" s="7">
        <v>3</v>
      </c>
      <c r="K804" s="7">
        <v>1</v>
      </c>
      <c r="L804" s="7">
        <v>1</v>
      </c>
      <c r="M804" s="7">
        <v>59</v>
      </c>
      <c r="N804" s="6" t="s">
        <v>33</v>
      </c>
      <c r="O804" s="6" t="s">
        <v>297</v>
      </c>
      <c r="P804" s="11">
        <v>37</v>
      </c>
      <c r="Q804" s="12">
        <v>1.66</v>
      </c>
      <c r="R804" s="13"/>
      <c r="S804" s="21">
        <f t="shared" si="90"/>
        <v>20.625</v>
      </c>
      <c r="T804" s="7" t="str">
        <f t="shared" si="92"/>
        <v>Over 0.5</v>
      </c>
      <c r="U804" s="14"/>
      <c r="V804" s="14" t="str">
        <f>IF(N804="1-0","Under 1.5",IF(N804="0-0","Under 1.5",IF(N804="0-1","Under 1.5","Over 0.5")))</f>
        <v>Over 0.5</v>
      </c>
      <c r="W804" s="14" t="str">
        <f t="shared" si="93"/>
        <v>WON</v>
      </c>
      <c r="X804" s="14"/>
      <c r="Y804" s="7" t="str">
        <f t="shared" si="94"/>
        <v>…</v>
      </c>
      <c r="Z804" s="7"/>
      <c r="AA804" s="35" t="str">
        <f t="shared" si="95"/>
        <v>…</v>
      </c>
      <c r="AB804" s="35" t="str">
        <f t="shared" si="96"/>
        <v>.</v>
      </c>
    </row>
    <row r="805" spans="2:28">
      <c r="B805" t="s">
        <v>11</v>
      </c>
      <c r="C805" t="s">
        <v>1422</v>
      </c>
      <c r="D805" s="34">
        <v>0.625</v>
      </c>
      <c r="E805" s="17" t="s">
        <v>1423</v>
      </c>
      <c r="F805" s="7" t="s">
        <v>4</v>
      </c>
      <c r="G805" s="10" t="s">
        <v>1556</v>
      </c>
      <c r="H805" s="7">
        <v>47</v>
      </c>
      <c r="I805" s="7">
        <v>36</v>
      </c>
      <c r="J805" s="7">
        <v>16</v>
      </c>
      <c r="K805" s="7">
        <v>1</v>
      </c>
      <c r="L805" s="7">
        <v>1</v>
      </c>
      <c r="M805" s="7">
        <v>31</v>
      </c>
      <c r="N805" s="6" t="s">
        <v>120</v>
      </c>
      <c r="O805" s="6" t="s">
        <v>298</v>
      </c>
      <c r="P805" s="11">
        <v>20</v>
      </c>
      <c r="Q805" s="12">
        <v>1.5</v>
      </c>
      <c r="R805" s="13"/>
      <c r="S805" s="21">
        <f t="shared" si="90"/>
        <v>25.3125</v>
      </c>
      <c r="T805" s="7" t="str">
        <f t="shared" si="92"/>
        <v>Over 0.5</v>
      </c>
      <c r="U805" s="14"/>
      <c r="V805" s="14" t="str">
        <f>IF(N805="1-0","Under 1.5",IF(N805="0-0","Under 1.5",IF(N805="0-1","Under 1.5","Over 0.5")))</f>
        <v>Under 1.5</v>
      </c>
      <c r="W805" s="14" t="str">
        <f t="shared" si="93"/>
        <v>WON</v>
      </c>
      <c r="X805" s="14"/>
      <c r="Y805" s="7" t="str">
        <f t="shared" si="94"/>
        <v>…</v>
      </c>
      <c r="Z805" s="7"/>
      <c r="AA805" s="35" t="str">
        <f t="shared" si="95"/>
        <v>…</v>
      </c>
      <c r="AB805" s="35" t="str">
        <f t="shared" si="96"/>
        <v>.</v>
      </c>
    </row>
    <row r="806" spans="2:28">
      <c r="C806" t="s">
        <v>239</v>
      </c>
      <c r="D806" s="34">
        <v>0.625</v>
      </c>
      <c r="E806" s="17" t="s">
        <v>763</v>
      </c>
      <c r="F806" s="7" t="s">
        <v>4</v>
      </c>
      <c r="G806" s="10" t="s">
        <v>1157</v>
      </c>
      <c r="H806" s="7">
        <v>46</v>
      </c>
      <c r="I806" s="7">
        <v>33</v>
      </c>
      <c r="J806" s="7">
        <v>21</v>
      </c>
      <c r="K806" s="7">
        <v>1</v>
      </c>
      <c r="L806" s="7">
        <v>1</v>
      </c>
      <c r="M806" s="7">
        <v>25</v>
      </c>
      <c r="N806" s="6" t="s">
        <v>47</v>
      </c>
      <c r="O806" s="6" t="s">
        <v>17</v>
      </c>
      <c r="P806" s="11">
        <v>37</v>
      </c>
      <c r="Q806" s="12">
        <v>1.65</v>
      </c>
      <c r="R806" s="13"/>
      <c r="S806" s="21">
        <f t="shared" si="90"/>
        <v>25.625</v>
      </c>
      <c r="T806" s="7" t="str">
        <f t="shared" si="92"/>
        <v>Over 0.5</v>
      </c>
      <c r="U806" s="14"/>
      <c r="V806" s="14" t="str">
        <f t="shared" ref="V806:V849" si="98">IF(N806="1-0","Under 1.5",IF(N806="0-0","Under 1.5",IF(N806="0-1","Under 1.5","Over 0.5")))</f>
        <v>Under 1.5</v>
      </c>
      <c r="W806" s="14" t="str">
        <f t="shared" si="93"/>
        <v>WON</v>
      </c>
      <c r="X806" s="14"/>
      <c r="Y806" s="7" t="str">
        <f t="shared" si="94"/>
        <v>…</v>
      </c>
      <c r="Z806" s="7"/>
      <c r="AA806" s="35" t="str">
        <f t="shared" si="95"/>
        <v>…</v>
      </c>
      <c r="AB806" s="35" t="str">
        <f t="shared" si="96"/>
        <v>.</v>
      </c>
    </row>
    <row r="807" spans="2:28">
      <c r="C807" t="s">
        <v>66</v>
      </c>
      <c r="D807" s="34">
        <v>0.625</v>
      </c>
      <c r="E807" s="17" t="s">
        <v>1023</v>
      </c>
      <c r="F807" s="7" t="s">
        <v>4</v>
      </c>
      <c r="G807" s="10" t="s">
        <v>1305</v>
      </c>
      <c r="H807" s="7">
        <v>46</v>
      </c>
      <c r="I807" s="7">
        <v>40</v>
      </c>
      <c r="J807" s="7">
        <v>13</v>
      </c>
      <c r="K807" s="7">
        <v>1</v>
      </c>
      <c r="L807" s="7">
        <v>1</v>
      </c>
      <c r="M807" s="7">
        <v>33</v>
      </c>
      <c r="N807" s="6" t="s">
        <v>24</v>
      </c>
      <c r="O807" s="6" t="s">
        <v>120</v>
      </c>
      <c r="P807" s="11">
        <v>44</v>
      </c>
      <c r="Q807" s="12">
        <v>1.64</v>
      </c>
      <c r="R807" s="13"/>
      <c r="S807" s="21">
        <f t="shared" si="90"/>
        <v>25.625</v>
      </c>
      <c r="T807" s="7" t="str">
        <f t="shared" si="92"/>
        <v>Over 0.5</v>
      </c>
      <c r="U807" s="14"/>
      <c r="V807" s="14" t="str">
        <f t="shared" si="98"/>
        <v>Under 1.5</v>
      </c>
      <c r="W807" s="14" t="str">
        <f t="shared" si="93"/>
        <v>LOST</v>
      </c>
      <c r="X807" s="14"/>
      <c r="Y807" s="7" t="str">
        <f t="shared" si="94"/>
        <v>…</v>
      </c>
      <c r="Z807" s="7"/>
      <c r="AA807" s="35" t="str">
        <f t="shared" si="95"/>
        <v>…</v>
      </c>
      <c r="AB807" s="35" t="str">
        <f t="shared" si="96"/>
        <v>.</v>
      </c>
    </row>
    <row r="808" spans="2:28">
      <c r="C808" t="s">
        <v>66</v>
      </c>
      <c r="D808" s="34">
        <v>0.625</v>
      </c>
      <c r="E808" s="17" t="s">
        <v>222</v>
      </c>
      <c r="F808" s="7" t="s">
        <v>4</v>
      </c>
      <c r="G808" s="10" t="s">
        <v>671</v>
      </c>
      <c r="H808" s="7">
        <v>10</v>
      </c>
      <c r="I808" s="7">
        <v>39</v>
      </c>
      <c r="J808" s="7">
        <v>51</v>
      </c>
      <c r="K808" s="7">
        <v>2</v>
      </c>
      <c r="L808" s="7">
        <v>2</v>
      </c>
      <c r="M808" s="7">
        <v>41</v>
      </c>
      <c r="N808" s="6" t="s">
        <v>61</v>
      </c>
      <c r="O808" s="6" t="s">
        <v>61</v>
      </c>
      <c r="P808" s="11">
        <v>44</v>
      </c>
      <c r="Q808" s="12">
        <v>1.75</v>
      </c>
      <c r="R808" s="13"/>
      <c r="S808" s="21">
        <f t="shared" ref="S808:S871" si="99">40+(IF(I808&lt;50,0,I808/3.2)+(IF(H808&gt;I808,-H808/3.2,0)+(IF(J808&gt;I808,-J808/3.2,0)+(IF(L808="X",5,IF(L808="2",2,0)))+(IF(M808&gt;15,0,15-M808))+(IF(P808&lt;50,0,P808/5)))))</f>
        <v>24.0625</v>
      </c>
      <c r="T808" s="7" t="str">
        <f t="shared" si="92"/>
        <v>Over 0.5</v>
      </c>
      <c r="U808" s="14"/>
      <c r="V808" s="14" t="str">
        <f t="shared" si="98"/>
        <v>Over 0.5</v>
      </c>
      <c r="W808" s="14" t="str">
        <f t="shared" si="93"/>
        <v>WON</v>
      </c>
      <c r="X808" s="14"/>
      <c r="Y808" s="7" t="str">
        <f t="shared" si="94"/>
        <v>…</v>
      </c>
      <c r="Z808" s="7"/>
      <c r="AA808" s="35" t="str">
        <f t="shared" si="95"/>
        <v>…</v>
      </c>
      <c r="AB808" s="35" t="str">
        <f t="shared" si="96"/>
        <v>.</v>
      </c>
    </row>
    <row r="809" spans="2:28">
      <c r="B809" t="s">
        <v>11</v>
      </c>
      <c r="C809" t="s">
        <v>146</v>
      </c>
      <c r="D809" s="34">
        <v>0.625</v>
      </c>
      <c r="E809" s="17" t="s">
        <v>535</v>
      </c>
      <c r="F809" s="7" t="s">
        <v>4</v>
      </c>
      <c r="G809" s="10" t="s">
        <v>147</v>
      </c>
      <c r="H809" s="7">
        <v>39</v>
      </c>
      <c r="I809" s="7">
        <v>50</v>
      </c>
      <c r="J809" s="7">
        <v>11</v>
      </c>
      <c r="K809" s="7" t="s">
        <v>16</v>
      </c>
      <c r="L809" s="7">
        <v>1</v>
      </c>
      <c r="M809" s="7">
        <v>28</v>
      </c>
      <c r="N809" s="6" t="s">
        <v>24</v>
      </c>
      <c r="O809" s="6" t="s">
        <v>47</v>
      </c>
      <c r="P809" s="11">
        <v>60</v>
      </c>
      <c r="Q809" s="12">
        <v>1.54</v>
      </c>
      <c r="R809" s="13"/>
      <c r="S809" s="21">
        <f t="shared" si="99"/>
        <v>67.625</v>
      </c>
      <c r="T809" s="7" t="str">
        <f t="shared" si="92"/>
        <v>Under 1.5</v>
      </c>
      <c r="U809" s="14"/>
      <c r="V809" s="14" t="str">
        <f t="shared" si="98"/>
        <v>Under 1.5</v>
      </c>
      <c r="W809" s="14" t="str">
        <f t="shared" si="93"/>
        <v>WON</v>
      </c>
      <c r="X809" s="14"/>
      <c r="Y809" s="7" t="str">
        <f t="shared" si="94"/>
        <v>…</v>
      </c>
      <c r="Z809" s="7"/>
      <c r="AA809" s="35" t="str">
        <f t="shared" si="95"/>
        <v>U25g</v>
      </c>
      <c r="AB809" s="35" t="str">
        <f t="shared" si="96"/>
        <v>WON</v>
      </c>
    </row>
    <row r="810" spans="2:28">
      <c r="C810" t="s">
        <v>1834</v>
      </c>
      <c r="D810" s="34">
        <v>0.66666666666666663</v>
      </c>
      <c r="E810" s="17" t="s">
        <v>1835</v>
      </c>
      <c r="F810" s="7" t="s">
        <v>4</v>
      </c>
      <c r="G810" s="10" t="s">
        <v>1836</v>
      </c>
      <c r="H810" s="7">
        <v>45</v>
      </c>
      <c r="I810" s="7">
        <v>45</v>
      </c>
      <c r="J810" s="7">
        <v>10</v>
      </c>
      <c r="K810" s="7">
        <v>1</v>
      </c>
      <c r="L810" s="7">
        <v>1</v>
      </c>
      <c r="M810" s="7">
        <v>35</v>
      </c>
      <c r="N810" s="6" t="s">
        <v>47</v>
      </c>
      <c r="O810" s="6" t="s">
        <v>33</v>
      </c>
      <c r="P810" s="11">
        <v>65</v>
      </c>
      <c r="Q810" s="12">
        <v>1.61</v>
      </c>
      <c r="R810" s="13"/>
      <c r="S810" s="21">
        <f t="shared" si="99"/>
        <v>53</v>
      </c>
      <c r="T810" s="7" t="str">
        <f t="shared" si="92"/>
        <v>Over 0.5</v>
      </c>
      <c r="U810" s="14"/>
      <c r="V810" s="14" t="str">
        <f t="shared" si="98"/>
        <v>Under 1.5</v>
      </c>
      <c r="W810" s="14" t="str">
        <f t="shared" si="93"/>
        <v>WON</v>
      </c>
      <c r="X810" s="14"/>
      <c r="Y810" s="7" t="str">
        <f t="shared" si="94"/>
        <v>…</v>
      </c>
      <c r="Z810" s="7"/>
      <c r="AA810" s="35" t="str">
        <f t="shared" si="95"/>
        <v>…</v>
      </c>
      <c r="AB810" s="35" t="str">
        <f t="shared" si="96"/>
        <v>.</v>
      </c>
    </row>
    <row r="811" spans="2:28">
      <c r="C811" t="s">
        <v>1834</v>
      </c>
      <c r="D811" s="34">
        <v>0.66666666666666663</v>
      </c>
      <c r="E811" s="17" t="s">
        <v>1835</v>
      </c>
      <c r="F811" s="7" t="s">
        <v>4</v>
      </c>
      <c r="G811" s="10" t="s">
        <v>1836</v>
      </c>
      <c r="H811" s="7">
        <v>45</v>
      </c>
      <c r="I811" s="7">
        <v>45</v>
      </c>
      <c r="J811" s="7">
        <v>10</v>
      </c>
      <c r="K811" s="7">
        <v>1</v>
      </c>
      <c r="L811" s="7">
        <v>1</v>
      </c>
      <c r="M811" s="7">
        <v>35</v>
      </c>
      <c r="N811" s="6" t="s">
        <v>47</v>
      </c>
      <c r="O811" s="6" t="s">
        <v>33</v>
      </c>
      <c r="P811" s="11">
        <v>65</v>
      </c>
      <c r="Q811" s="12">
        <v>1.61</v>
      </c>
      <c r="R811" s="13"/>
      <c r="S811" s="21">
        <f t="shared" si="99"/>
        <v>53</v>
      </c>
      <c r="T811" s="7" t="str">
        <f t="shared" si="92"/>
        <v>Over 0.5</v>
      </c>
      <c r="U811" s="14"/>
      <c r="V811" s="14" t="str">
        <f t="shared" si="98"/>
        <v>Under 1.5</v>
      </c>
      <c r="W811" s="14" t="str">
        <f t="shared" si="93"/>
        <v>WON</v>
      </c>
      <c r="X811" s="14"/>
      <c r="Y811" s="7" t="str">
        <f t="shared" si="94"/>
        <v>…</v>
      </c>
      <c r="Z811" s="7"/>
      <c r="AA811" s="35" t="str">
        <f t="shared" si="95"/>
        <v>…</v>
      </c>
      <c r="AB811" s="35" t="str">
        <f t="shared" si="96"/>
        <v>.</v>
      </c>
    </row>
    <row r="812" spans="2:28">
      <c r="B812" t="s">
        <v>11</v>
      </c>
      <c r="C812" t="s">
        <v>368</v>
      </c>
      <c r="D812" s="34">
        <v>0.66666666666666663</v>
      </c>
      <c r="E812" s="17" t="s">
        <v>370</v>
      </c>
      <c r="F812" s="7" t="s">
        <v>4</v>
      </c>
      <c r="G812" s="10" t="s">
        <v>923</v>
      </c>
      <c r="H812" s="7">
        <v>14</v>
      </c>
      <c r="I812" s="7">
        <v>50</v>
      </c>
      <c r="J812" s="7">
        <v>36</v>
      </c>
      <c r="K812" s="7" t="s">
        <v>16</v>
      </c>
      <c r="L812" s="7" t="s">
        <v>16</v>
      </c>
      <c r="M812" s="7">
        <v>22</v>
      </c>
      <c r="N812" s="6" t="s">
        <v>24</v>
      </c>
      <c r="O812" s="6" t="s">
        <v>69</v>
      </c>
      <c r="P812" s="11">
        <v>58</v>
      </c>
      <c r="Q812" s="12">
        <v>1.5</v>
      </c>
      <c r="R812" s="13"/>
      <c r="S812" s="21">
        <f t="shared" si="99"/>
        <v>72.224999999999994</v>
      </c>
      <c r="T812" s="7" t="str">
        <f t="shared" si="92"/>
        <v>Under 1.5</v>
      </c>
      <c r="U812" s="14"/>
      <c r="V812" s="14" t="str">
        <f t="shared" si="98"/>
        <v>Under 1.5</v>
      </c>
      <c r="W812" s="14" t="str">
        <f t="shared" si="93"/>
        <v>WON</v>
      </c>
      <c r="X812" s="14"/>
      <c r="Y812" s="7" t="str">
        <f t="shared" si="94"/>
        <v>…</v>
      </c>
      <c r="Z812" s="7"/>
      <c r="AA812" s="35" t="str">
        <f t="shared" si="95"/>
        <v>U25g</v>
      </c>
      <c r="AB812" s="35" t="str">
        <f t="shared" si="96"/>
        <v>WON</v>
      </c>
    </row>
    <row r="813" spans="2:28">
      <c r="B813" t="s">
        <v>11</v>
      </c>
      <c r="C813" t="s">
        <v>210</v>
      </c>
      <c r="D813" s="34">
        <v>0.66666666666666663</v>
      </c>
      <c r="E813" s="17" t="s">
        <v>212</v>
      </c>
      <c r="F813" s="7" t="s">
        <v>4</v>
      </c>
      <c r="G813" s="10" t="s">
        <v>1154</v>
      </c>
      <c r="H813" s="7">
        <v>10</v>
      </c>
      <c r="I813" s="7">
        <v>59</v>
      </c>
      <c r="J813" s="7">
        <v>31</v>
      </c>
      <c r="K813" s="7" t="s">
        <v>16</v>
      </c>
      <c r="L813" s="7">
        <v>1</v>
      </c>
      <c r="M813" s="7">
        <v>21</v>
      </c>
      <c r="N813" s="6" t="s">
        <v>24</v>
      </c>
      <c r="O813" s="6" t="s">
        <v>24</v>
      </c>
      <c r="P813" s="11">
        <v>60</v>
      </c>
      <c r="Q813" s="12">
        <v>1.71</v>
      </c>
      <c r="R813" s="13"/>
      <c r="S813" s="21">
        <f t="shared" si="99"/>
        <v>70.4375</v>
      </c>
      <c r="T813" s="7" t="str">
        <f t="shared" si="92"/>
        <v>Under 1.5</v>
      </c>
      <c r="U813" s="14"/>
      <c r="V813" s="14" t="str">
        <f t="shared" si="98"/>
        <v>Under 1.5</v>
      </c>
      <c r="W813" s="14" t="str">
        <f t="shared" si="93"/>
        <v>WON</v>
      </c>
      <c r="X813" s="14"/>
      <c r="Y813" s="7" t="str">
        <f t="shared" si="94"/>
        <v>…</v>
      </c>
      <c r="Z813" s="7"/>
      <c r="AA813" s="35" t="str">
        <f t="shared" si="95"/>
        <v>U25g</v>
      </c>
      <c r="AB813" s="35" t="str">
        <f t="shared" si="96"/>
        <v>WON</v>
      </c>
    </row>
    <row r="814" spans="2:28">
      <c r="B814" t="s">
        <v>11</v>
      </c>
      <c r="C814" t="s">
        <v>360</v>
      </c>
      <c r="D814" s="34">
        <v>0.66666666666666663</v>
      </c>
      <c r="E814" s="17" t="s">
        <v>1168</v>
      </c>
      <c r="F814" s="7" t="s">
        <v>4</v>
      </c>
      <c r="G814" s="10" t="s">
        <v>361</v>
      </c>
      <c r="H814" s="7">
        <v>29</v>
      </c>
      <c r="I814" s="7">
        <v>51</v>
      </c>
      <c r="J814" s="7">
        <v>21</v>
      </c>
      <c r="K814" s="7" t="s">
        <v>16</v>
      </c>
      <c r="L814" s="7" t="s">
        <v>16</v>
      </c>
      <c r="M814" s="7">
        <v>8</v>
      </c>
      <c r="N814" s="6" t="s">
        <v>24</v>
      </c>
      <c r="O814" s="6" t="s">
        <v>47</v>
      </c>
      <c r="P814" s="11">
        <v>48</v>
      </c>
      <c r="Q814" s="12">
        <v>1.62</v>
      </c>
      <c r="R814" s="13" t="s">
        <v>1444</v>
      </c>
      <c r="S814" s="21">
        <f t="shared" si="99"/>
        <v>67.9375</v>
      </c>
      <c r="T814" s="7" t="str">
        <f t="shared" si="92"/>
        <v>Under 1.5</v>
      </c>
      <c r="U814" s="14"/>
      <c r="V814" s="14" t="str">
        <f t="shared" si="98"/>
        <v>Under 1.5</v>
      </c>
      <c r="W814" s="14" t="str">
        <f t="shared" si="93"/>
        <v>WON</v>
      </c>
      <c r="X814" s="14"/>
      <c r="Y814" s="7" t="str">
        <f t="shared" si="94"/>
        <v>…</v>
      </c>
      <c r="Z814" s="7"/>
      <c r="AA814" s="35" t="str">
        <f t="shared" si="95"/>
        <v>…</v>
      </c>
      <c r="AB814" s="35" t="str">
        <f t="shared" si="96"/>
        <v>.</v>
      </c>
    </row>
    <row r="815" spans="2:28">
      <c r="B815" t="s">
        <v>11</v>
      </c>
      <c r="C815" t="s">
        <v>360</v>
      </c>
      <c r="D815" s="34">
        <v>0.66666666666666663</v>
      </c>
      <c r="E815" s="17" t="s">
        <v>773</v>
      </c>
      <c r="F815" s="7" t="s">
        <v>4</v>
      </c>
      <c r="G815" s="10" t="s">
        <v>1326</v>
      </c>
      <c r="H815" s="7">
        <v>23</v>
      </c>
      <c r="I815" s="7">
        <v>51</v>
      </c>
      <c r="J815" s="7">
        <v>26</v>
      </c>
      <c r="K815" s="7" t="s">
        <v>16</v>
      </c>
      <c r="L815" s="7">
        <v>2</v>
      </c>
      <c r="M815" s="7">
        <v>3</v>
      </c>
      <c r="N815" s="6" t="s">
        <v>24</v>
      </c>
      <c r="O815" s="6" t="s">
        <v>47</v>
      </c>
      <c r="P815" s="11">
        <v>49</v>
      </c>
      <c r="Q815" s="12">
        <v>1.59</v>
      </c>
      <c r="R815" s="13"/>
      <c r="S815" s="21">
        <f t="shared" si="99"/>
        <v>67.9375</v>
      </c>
      <c r="T815" s="7" t="str">
        <f t="shared" si="92"/>
        <v>Under 1.5</v>
      </c>
      <c r="U815" s="14"/>
      <c r="V815" s="14" t="str">
        <f t="shared" si="98"/>
        <v>Under 1.5</v>
      </c>
      <c r="W815" s="14" t="str">
        <f t="shared" si="93"/>
        <v>WON</v>
      </c>
      <c r="X815" s="14"/>
      <c r="Y815" s="7" t="str">
        <f t="shared" si="94"/>
        <v>…</v>
      </c>
      <c r="Z815" s="7"/>
      <c r="AA815" s="35" t="str">
        <f t="shared" si="95"/>
        <v>…</v>
      </c>
      <c r="AB815" s="35" t="str">
        <f t="shared" si="96"/>
        <v>.</v>
      </c>
    </row>
    <row r="816" spans="2:28">
      <c r="C816" t="s">
        <v>545</v>
      </c>
      <c r="D816" s="34">
        <v>0.6875</v>
      </c>
      <c r="E816" s="17" t="s">
        <v>1837</v>
      </c>
      <c r="F816" s="7" t="s">
        <v>4</v>
      </c>
      <c r="G816" s="10" t="s">
        <v>547</v>
      </c>
      <c r="H816" s="7">
        <v>45</v>
      </c>
      <c r="I816" s="7">
        <v>45</v>
      </c>
      <c r="J816" s="7">
        <v>10</v>
      </c>
      <c r="K816" s="7">
        <v>1</v>
      </c>
      <c r="L816" s="7" t="s">
        <v>16</v>
      </c>
      <c r="M816" s="7">
        <v>35</v>
      </c>
      <c r="N816" s="6" t="s">
        <v>47</v>
      </c>
      <c r="O816" s="6" t="s">
        <v>69</v>
      </c>
      <c r="P816" s="11">
        <v>84</v>
      </c>
      <c r="Q816" s="12">
        <v>1.5</v>
      </c>
      <c r="R816" s="13"/>
      <c r="S816" s="21">
        <f t="shared" si="99"/>
        <v>61.8</v>
      </c>
      <c r="T816" s="7" t="str">
        <f t="shared" si="92"/>
        <v>Under 1.5</v>
      </c>
      <c r="U816" s="14"/>
      <c r="V816" s="14" t="str">
        <f t="shared" si="98"/>
        <v>Under 1.5</v>
      </c>
      <c r="W816" s="14" t="str">
        <f t="shared" si="93"/>
        <v>WON</v>
      </c>
      <c r="X816" s="14"/>
      <c r="Y816" s="7" t="str">
        <f t="shared" si="94"/>
        <v>…</v>
      </c>
      <c r="Z816" s="7"/>
      <c r="AA816" s="35" t="str">
        <f t="shared" si="95"/>
        <v>…</v>
      </c>
      <c r="AB816" s="35" t="str">
        <f t="shared" si="96"/>
        <v>.</v>
      </c>
    </row>
    <row r="817" spans="2:28">
      <c r="B817" t="s">
        <v>11</v>
      </c>
      <c r="C817" t="s">
        <v>1004</v>
      </c>
      <c r="D817" s="34">
        <v>0.6875</v>
      </c>
      <c r="E817" s="17" t="s">
        <v>1838</v>
      </c>
      <c r="F817" s="7" t="s">
        <v>4</v>
      </c>
      <c r="G817" s="10" t="s">
        <v>1839</v>
      </c>
      <c r="H817" s="7">
        <v>10</v>
      </c>
      <c r="I817" s="7">
        <v>45</v>
      </c>
      <c r="J817" s="7">
        <v>45</v>
      </c>
      <c r="K817" s="7">
        <v>2</v>
      </c>
      <c r="L817" s="7">
        <v>2</v>
      </c>
      <c r="M817" s="7">
        <v>35</v>
      </c>
      <c r="N817" s="6" t="s">
        <v>47</v>
      </c>
      <c r="O817" s="6" t="s">
        <v>47</v>
      </c>
      <c r="P817" s="11">
        <v>51</v>
      </c>
      <c r="Q817" s="12">
        <v>1.61</v>
      </c>
      <c r="R817" s="13"/>
      <c r="S817" s="21">
        <f t="shared" si="99"/>
        <v>50.2</v>
      </c>
      <c r="T817" s="7" t="str">
        <f t="shared" si="92"/>
        <v>Over 0.5</v>
      </c>
      <c r="U817" s="14"/>
      <c r="V817" s="14" t="str">
        <f t="shared" si="98"/>
        <v>Under 1.5</v>
      </c>
      <c r="W817" s="14" t="str">
        <f t="shared" si="93"/>
        <v>WON</v>
      </c>
      <c r="X817" s="14"/>
      <c r="Y817" s="7" t="str">
        <f t="shared" si="94"/>
        <v>…</v>
      </c>
      <c r="Z817" s="7"/>
      <c r="AA817" s="35" t="str">
        <f t="shared" si="95"/>
        <v>…</v>
      </c>
      <c r="AB817" s="35" t="str">
        <f t="shared" si="96"/>
        <v>.</v>
      </c>
    </row>
    <row r="818" spans="2:28">
      <c r="C818" t="s">
        <v>998</v>
      </c>
      <c r="D818" s="34">
        <v>0.6875</v>
      </c>
      <c r="E818" s="17" t="s">
        <v>1784</v>
      </c>
      <c r="F818" s="7" t="s">
        <v>4</v>
      </c>
      <c r="G818" s="10" t="s">
        <v>1116</v>
      </c>
      <c r="H818" s="7">
        <v>8</v>
      </c>
      <c r="I818" s="7">
        <v>47</v>
      </c>
      <c r="J818" s="7">
        <v>45</v>
      </c>
      <c r="K818" s="7" t="s">
        <v>16</v>
      </c>
      <c r="L818" s="7">
        <v>1</v>
      </c>
      <c r="M818" s="7">
        <v>37</v>
      </c>
      <c r="N818" s="6" t="s">
        <v>47</v>
      </c>
      <c r="O818" s="6" t="s">
        <v>75</v>
      </c>
      <c r="P818" s="11">
        <v>36</v>
      </c>
      <c r="Q818" s="12">
        <v>1.64</v>
      </c>
      <c r="R818" s="13"/>
      <c r="S818" s="21">
        <f t="shared" si="99"/>
        <v>40</v>
      </c>
      <c r="T818" s="7" t="str">
        <f t="shared" si="92"/>
        <v>Over 0.5</v>
      </c>
      <c r="U818" s="14"/>
      <c r="V818" s="14" t="str">
        <f t="shared" si="98"/>
        <v>Under 1.5</v>
      </c>
      <c r="W818" s="14" t="str">
        <f t="shared" si="93"/>
        <v>WON</v>
      </c>
      <c r="X818" s="14"/>
      <c r="Y818" s="7" t="str">
        <f t="shared" si="94"/>
        <v>…</v>
      </c>
      <c r="Z818" s="7"/>
      <c r="AA818" s="35" t="str">
        <f t="shared" si="95"/>
        <v>…</v>
      </c>
      <c r="AB818" s="35" t="str">
        <f t="shared" si="96"/>
        <v>.</v>
      </c>
    </row>
    <row r="819" spans="2:28">
      <c r="C819" t="s">
        <v>998</v>
      </c>
      <c r="D819" s="34">
        <v>0.6875</v>
      </c>
      <c r="E819" s="17" t="s">
        <v>1840</v>
      </c>
      <c r="F819" s="7" t="s">
        <v>4</v>
      </c>
      <c r="G819" s="10" t="s">
        <v>1242</v>
      </c>
      <c r="H819" s="7">
        <v>45</v>
      </c>
      <c r="I819" s="7">
        <v>10</v>
      </c>
      <c r="J819" s="7">
        <v>45</v>
      </c>
      <c r="K819" s="7">
        <v>1</v>
      </c>
      <c r="L819" s="7">
        <v>2</v>
      </c>
      <c r="M819" s="7">
        <v>0</v>
      </c>
      <c r="N819" s="6" t="s">
        <v>305</v>
      </c>
      <c r="O819" s="6" t="s">
        <v>632</v>
      </c>
      <c r="P819" s="11">
        <v>76</v>
      </c>
      <c r="Q819" s="12">
        <v>1.47</v>
      </c>
      <c r="R819" s="13"/>
      <c r="S819" s="21">
        <f t="shared" si="99"/>
        <v>42.075000000000003</v>
      </c>
      <c r="T819" s="7" t="str">
        <f t="shared" si="92"/>
        <v>Over 0.5</v>
      </c>
      <c r="U819" s="14"/>
      <c r="V819" s="14" t="str">
        <f t="shared" si="98"/>
        <v>Over 0.5</v>
      </c>
      <c r="W819" s="14" t="str">
        <f t="shared" si="93"/>
        <v>WON</v>
      </c>
      <c r="X819" s="14"/>
      <c r="Y819" s="7" t="str">
        <f t="shared" si="94"/>
        <v>…</v>
      </c>
      <c r="Z819" s="7"/>
      <c r="AA819" s="35" t="str">
        <f t="shared" si="95"/>
        <v>…</v>
      </c>
      <c r="AB819" s="35" t="str">
        <f t="shared" si="96"/>
        <v>.</v>
      </c>
    </row>
    <row r="820" spans="2:28">
      <c r="C820" t="s">
        <v>998</v>
      </c>
      <c r="D820" s="34">
        <v>0.6875</v>
      </c>
      <c r="E820" s="17" t="s">
        <v>1784</v>
      </c>
      <c r="F820" s="7" t="s">
        <v>4</v>
      </c>
      <c r="G820" s="10" t="s">
        <v>1116</v>
      </c>
      <c r="H820" s="7">
        <v>8</v>
      </c>
      <c r="I820" s="7">
        <v>47</v>
      </c>
      <c r="J820" s="7">
        <v>45</v>
      </c>
      <c r="K820" s="7" t="s">
        <v>16</v>
      </c>
      <c r="L820" s="7">
        <v>1</v>
      </c>
      <c r="M820" s="7">
        <v>37</v>
      </c>
      <c r="N820" s="6" t="s">
        <v>47</v>
      </c>
      <c r="O820" s="6" t="s">
        <v>75</v>
      </c>
      <c r="P820" s="11">
        <v>36</v>
      </c>
      <c r="Q820" s="12">
        <v>1.64</v>
      </c>
      <c r="R820" s="13"/>
      <c r="S820" s="21">
        <f t="shared" si="99"/>
        <v>40</v>
      </c>
      <c r="T820" s="7" t="str">
        <f t="shared" si="92"/>
        <v>Over 0.5</v>
      </c>
      <c r="U820" s="14"/>
      <c r="V820" s="14" t="str">
        <f t="shared" si="98"/>
        <v>Under 1.5</v>
      </c>
      <c r="W820" s="14" t="str">
        <f t="shared" si="93"/>
        <v>WON</v>
      </c>
      <c r="X820" s="14"/>
      <c r="Y820" s="7" t="str">
        <f t="shared" si="94"/>
        <v>…</v>
      </c>
      <c r="Z820" s="7"/>
      <c r="AA820" s="35" t="str">
        <f t="shared" si="95"/>
        <v>…</v>
      </c>
      <c r="AB820" s="35" t="str">
        <f t="shared" si="96"/>
        <v>.</v>
      </c>
    </row>
    <row r="821" spans="2:28">
      <c r="C821" t="s">
        <v>1841</v>
      </c>
      <c r="D821" s="34">
        <v>0.6875</v>
      </c>
      <c r="E821" s="17" t="s">
        <v>1842</v>
      </c>
      <c r="F821" s="7" t="s">
        <v>4</v>
      </c>
      <c r="G821" s="10" t="s">
        <v>1843</v>
      </c>
      <c r="H821" s="7">
        <v>10</v>
      </c>
      <c r="I821" s="7">
        <v>45</v>
      </c>
      <c r="J821" s="7">
        <v>45</v>
      </c>
      <c r="K821" s="7">
        <v>2</v>
      </c>
      <c r="L821" s="7">
        <v>2</v>
      </c>
      <c r="M821" s="7">
        <v>35</v>
      </c>
      <c r="N821" s="6" t="s">
        <v>33</v>
      </c>
      <c r="O821" s="6" t="s">
        <v>405</v>
      </c>
      <c r="P821" s="11">
        <v>74</v>
      </c>
      <c r="Q821" s="12">
        <v>1.75</v>
      </c>
      <c r="R821" s="13"/>
      <c r="S821" s="21">
        <f t="shared" si="99"/>
        <v>54.8</v>
      </c>
      <c r="T821" s="7" t="str">
        <f t="shared" si="92"/>
        <v>Over 0.5</v>
      </c>
      <c r="U821" s="14"/>
      <c r="V821" s="14" t="str">
        <f t="shared" si="98"/>
        <v>Over 0.5</v>
      </c>
      <c r="W821" s="14" t="str">
        <f t="shared" si="93"/>
        <v>WON</v>
      </c>
      <c r="X821" s="14"/>
      <c r="Y821" s="7" t="str">
        <f t="shared" si="94"/>
        <v>…</v>
      </c>
      <c r="Z821" s="7"/>
      <c r="AA821" s="35" t="str">
        <f t="shared" si="95"/>
        <v>…</v>
      </c>
      <c r="AB821" s="35" t="str">
        <f t="shared" si="96"/>
        <v>.</v>
      </c>
    </row>
    <row r="822" spans="2:28">
      <c r="C822" t="s">
        <v>1841</v>
      </c>
      <c r="D822" s="34">
        <v>0.6875</v>
      </c>
      <c r="E822" s="17" t="s">
        <v>1844</v>
      </c>
      <c r="F822" s="7" t="s">
        <v>4</v>
      </c>
      <c r="G822" s="10" t="s">
        <v>1845</v>
      </c>
      <c r="H822" s="7">
        <v>19</v>
      </c>
      <c r="I822" s="7">
        <v>30</v>
      </c>
      <c r="J822" s="7">
        <v>51</v>
      </c>
      <c r="K822" s="7">
        <v>2</v>
      </c>
      <c r="L822" s="7">
        <v>2</v>
      </c>
      <c r="M822" s="7">
        <v>32</v>
      </c>
      <c r="N822" s="6" t="s">
        <v>24</v>
      </c>
      <c r="O822" s="6" t="s">
        <v>24</v>
      </c>
      <c r="P822" s="11">
        <v>28</v>
      </c>
      <c r="Q822" s="12">
        <v>1.6</v>
      </c>
      <c r="R822" s="13"/>
      <c r="S822" s="21">
        <f t="shared" si="99"/>
        <v>24.0625</v>
      </c>
      <c r="T822" s="7" t="str">
        <f t="shared" si="92"/>
        <v>Over 0.5</v>
      </c>
      <c r="U822" s="14"/>
      <c r="V822" s="14" t="str">
        <f t="shared" si="98"/>
        <v>Under 1.5</v>
      </c>
      <c r="W822" s="14" t="str">
        <f t="shared" si="93"/>
        <v>LOST</v>
      </c>
      <c r="X822" s="14"/>
      <c r="Y822" s="7" t="str">
        <f t="shared" si="94"/>
        <v>…</v>
      </c>
      <c r="Z822" s="7"/>
      <c r="AA822" s="35" t="str">
        <f t="shared" si="95"/>
        <v>…</v>
      </c>
      <c r="AB822" s="35" t="str">
        <f t="shared" si="96"/>
        <v>.</v>
      </c>
    </row>
    <row r="823" spans="2:28">
      <c r="C823" t="s">
        <v>427</v>
      </c>
      <c r="D823" s="34">
        <v>0.70833333333333337</v>
      </c>
      <c r="E823" s="17" t="s">
        <v>982</v>
      </c>
      <c r="F823" s="7" t="s">
        <v>4</v>
      </c>
      <c r="G823" s="10" t="s">
        <v>429</v>
      </c>
      <c r="H823" s="7">
        <v>17</v>
      </c>
      <c r="I823" s="7">
        <v>17</v>
      </c>
      <c r="J823" s="7">
        <v>67</v>
      </c>
      <c r="K823" s="7">
        <v>2</v>
      </c>
      <c r="L823" s="7">
        <v>2</v>
      </c>
      <c r="M823" s="7">
        <v>50</v>
      </c>
      <c r="N823" s="6" t="s">
        <v>61</v>
      </c>
      <c r="O823" s="6" t="s">
        <v>632</v>
      </c>
      <c r="P823" s="11">
        <v>42</v>
      </c>
      <c r="Q823" s="12">
        <v>1.64</v>
      </c>
      <c r="R823" s="13"/>
      <c r="S823" s="21">
        <f t="shared" si="99"/>
        <v>19.0625</v>
      </c>
      <c r="T823" s="7" t="str">
        <f t="shared" si="92"/>
        <v>Over 0.5</v>
      </c>
      <c r="U823" s="14"/>
      <c r="V823" s="14" t="str">
        <f t="shared" si="98"/>
        <v>Over 0.5</v>
      </c>
      <c r="W823" s="14" t="str">
        <f t="shared" si="93"/>
        <v>WON</v>
      </c>
      <c r="X823" s="14"/>
      <c r="Y823" s="7" t="str">
        <f t="shared" si="94"/>
        <v>…</v>
      </c>
      <c r="Z823" s="7"/>
      <c r="AA823" s="35" t="str">
        <f t="shared" si="95"/>
        <v>…</v>
      </c>
      <c r="AB823" s="35" t="str">
        <f t="shared" si="96"/>
        <v>.</v>
      </c>
    </row>
    <row r="824" spans="2:28">
      <c r="C824" t="s">
        <v>1578</v>
      </c>
      <c r="D824" s="34">
        <v>0.70833333333333337</v>
      </c>
      <c r="E824" s="17" t="s">
        <v>1846</v>
      </c>
      <c r="F824" s="7" t="s">
        <v>4</v>
      </c>
      <c r="G824" s="10" t="s">
        <v>1625</v>
      </c>
      <c r="H824" s="7">
        <v>16</v>
      </c>
      <c r="I824" s="7">
        <v>34</v>
      </c>
      <c r="J824" s="7">
        <v>50</v>
      </c>
      <c r="K824" s="7">
        <v>2</v>
      </c>
      <c r="L824" s="7">
        <v>2</v>
      </c>
      <c r="M824" s="7">
        <v>34</v>
      </c>
      <c r="N824" s="6" t="s">
        <v>75</v>
      </c>
      <c r="O824" s="6" t="s">
        <v>75</v>
      </c>
      <c r="P824" s="11">
        <v>49</v>
      </c>
      <c r="Q824" s="12">
        <v>1.74</v>
      </c>
      <c r="R824" s="13"/>
      <c r="S824" s="21">
        <f t="shared" si="99"/>
        <v>24.375</v>
      </c>
      <c r="T824" s="7" t="str">
        <f t="shared" si="92"/>
        <v>Over 0.5</v>
      </c>
      <c r="U824" s="14"/>
      <c r="V824" s="14" t="str">
        <f t="shared" si="98"/>
        <v>Over 0.5</v>
      </c>
      <c r="W824" s="14" t="str">
        <f t="shared" si="93"/>
        <v>WON</v>
      </c>
      <c r="X824" s="14"/>
      <c r="Y824" s="7" t="str">
        <f t="shared" si="94"/>
        <v>…</v>
      </c>
      <c r="Z824" s="7"/>
      <c r="AA824" s="35" t="str">
        <f t="shared" si="95"/>
        <v>…</v>
      </c>
      <c r="AB824" s="35" t="str">
        <f t="shared" si="96"/>
        <v>.</v>
      </c>
    </row>
    <row r="825" spans="2:28">
      <c r="C825" t="s">
        <v>1332</v>
      </c>
      <c r="D825" s="34">
        <v>0.70833333333333337</v>
      </c>
      <c r="E825" s="17" t="s">
        <v>1499</v>
      </c>
      <c r="F825" s="7" t="s">
        <v>4</v>
      </c>
      <c r="G825" s="10" t="s">
        <v>1683</v>
      </c>
      <c r="H825" s="7">
        <v>26</v>
      </c>
      <c r="I825" s="7">
        <v>26</v>
      </c>
      <c r="J825" s="7">
        <v>48</v>
      </c>
      <c r="K825" s="7">
        <v>2</v>
      </c>
      <c r="L825" s="7">
        <v>2</v>
      </c>
      <c r="M825" s="7">
        <v>22</v>
      </c>
      <c r="N825" s="6" t="s">
        <v>47</v>
      </c>
      <c r="O825" s="6" t="s">
        <v>33</v>
      </c>
      <c r="P825" s="11">
        <v>33</v>
      </c>
      <c r="Q825" s="12">
        <v>1.47</v>
      </c>
      <c r="R825" s="13"/>
      <c r="S825" s="21">
        <f t="shared" si="99"/>
        <v>25</v>
      </c>
      <c r="T825" s="7" t="str">
        <f t="shared" si="92"/>
        <v>Over 0.5</v>
      </c>
      <c r="U825" s="14"/>
      <c r="V825" s="14" t="str">
        <f t="shared" si="98"/>
        <v>Under 1.5</v>
      </c>
      <c r="W825" s="14" t="str">
        <f t="shared" si="93"/>
        <v>WON</v>
      </c>
      <c r="X825" s="14"/>
      <c r="Y825" s="7" t="str">
        <f t="shared" si="94"/>
        <v>…</v>
      </c>
      <c r="Z825" s="7"/>
      <c r="AA825" s="35" t="str">
        <f t="shared" si="95"/>
        <v>…</v>
      </c>
      <c r="AB825" s="35" t="str">
        <f t="shared" si="96"/>
        <v>.</v>
      </c>
    </row>
    <row r="826" spans="2:28">
      <c r="C826" t="s">
        <v>239</v>
      </c>
      <c r="D826" s="34">
        <v>0.70833333333333337</v>
      </c>
      <c r="E826" s="17" t="s">
        <v>242</v>
      </c>
      <c r="F826" s="7" t="s">
        <v>4</v>
      </c>
      <c r="G826" s="10" t="s">
        <v>916</v>
      </c>
      <c r="H826" s="7">
        <v>31</v>
      </c>
      <c r="I826" s="7">
        <v>45</v>
      </c>
      <c r="J826" s="7">
        <v>24</v>
      </c>
      <c r="K826" s="7" t="s">
        <v>16</v>
      </c>
      <c r="L826" s="7" t="s">
        <v>16</v>
      </c>
      <c r="M826" s="7">
        <v>7</v>
      </c>
      <c r="N826" s="6" t="s">
        <v>47</v>
      </c>
      <c r="O826" s="6" t="s">
        <v>33</v>
      </c>
      <c r="P826" s="11">
        <v>43</v>
      </c>
      <c r="Q826" s="12">
        <v>1.64</v>
      </c>
      <c r="R826" s="13"/>
      <c r="S826" s="21">
        <f t="shared" si="99"/>
        <v>53</v>
      </c>
      <c r="T826" s="7" t="str">
        <f t="shared" si="92"/>
        <v>Over 0.5</v>
      </c>
      <c r="U826" s="14"/>
      <c r="V826" s="14" t="str">
        <f t="shared" si="98"/>
        <v>Under 1.5</v>
      </c>
      <c r="W826" s="14" t="str">
        <f t="shared" si="93"/>
        <v>WON</v>
      </c>
      <c r="X826" s="14"/>
      <c r="Y826" s="7" t="str">
        <f t="shared" si="94"/>
        <v>…</v>
      </c>
      <c r="Z826" s="7"/>
      <c r="AA826" s="35" t="str">
        <f t="shared" si="95"/>
        <v>…</v>
      </c>
      <c r="AB826" s="35" t="str">
        <f t="shared" si="96"/>
        <v>.</v>
      </c>
    </row>
    <row r="827" spans="2:28">
      <c r="C827" t="s">
        <v>678</v>
      </c>
      <c r="D827" s="34">
        <v>0.75</v>
      </c>
      <c r="E827" s="17" t="s">
        <v>1000</v>
      </c>
      <c r="F827" s="7" t="s">
        <v>4</v>
      </c>
      <c r="G827" s="10" t="s">
        <v>920</v>
      </c>
      <c r="H827" s="7">
        <v>45</v>
      </c>
      <c r="I827" s="7">
        <v>45</v>
      </c>
      <c r="J827" s="7">
        <v>10</v>
      </c>
      <c r="K827" s="7">
        <v>1</v>
      </c>
      <c r="L827" s="7">
        <v>1</v>
      </c>
      <c r="M827" s="7">
        <v>35</v>
      </c>
      <c r="N827" s="6" t="s">
        <v>24</v>
      </c>
      <c r="O827" s="6" t="s">
        <v>69</v>
      </c>
      <c r="P827" s="11">
        <v>36</v>
      </c>
      <c r="Q827" s="12">
        <v>1.6</v>
      </c>
      <c r="R827" s="13"/>
      <c r="S827" s="21">
        <f t="shared" si="99"/>
        <v>40</v>
      </c>
      <c r="T827" s="7" t="str">
        <f t="shared" si="92"/>
        <v>Over 0.5</v>
      </c>
      <c r="U827" s="14"/>
      <c r="V827" s="14" t="str">
        <f t="shared" si="98"/>
        <v>Under 1.5</v>
      </c>
      <c r="W827" s="14" t="str">
        <f t="shared" si="93"/>
        <v>LOST</v>
      </c>
      <c r="X827" s="14"/>
      <c r="Y827" s="7" t="str">
        <f t="shared" si="94"/>
        <v>…</v>
      </c>
      <c r="Z827" s="7"/>
      <c r="AA827" s="35" t="str">
        <f t="shared" si="95"/>
        <v>…</v>
      </c>
      <c r="AB827" s="35" t="str">
        <f t="shared" si="96"/>
        <v>.</v>
      </c>
    </row>
    <row r="828" spans="2:28">
      <c r="C828" t="s">
        <v>678</v>
      </c>
      <c r="D828" s="34">
        <v>0.75</v>
      </c>
      <c r="E828" s="17" t="s">
        <v>1000</v>
      </c>
      <c r="F828" s="7" t="s">
        <v>4</v>
      </c>
      <c r="G828" s="10" t="s">
        <v>920</v>
      </c>
      <c r="H828" s="7">
        <v>45</v>
      </c>
      <c r="I828" s="7">
        <v>45</v>
      </c>
      <c r="J828" s="7">
        <v>10</v>
      </c>
      <c r="K828" s="7">
        <v>1</v>
      </c>
      <c r="L828" s="7">
        <v>1</v>
      </c>
      <c r="M828" s="7">
        <v>35</v>
      </c>
      <c r="N828" s="6" t="s">
        <v>24</v>
      </c>
      <c r="O828" s="6" t="s">
        <v>69</v>
      </c>
      <c r="P828" s="11">
        <v>36</v>
      </c>
      <c r="Q828" s="12">
        <v>1.6</v>
      </c>
      <c r="R828" s="13"/>
      <c r="S828" s="21">
        <f t="shared" si="99"/>
        <v>40</v>
      </c>
      <c r="T828" s="7" t="str">
        <f t="shared" si="92"/>
        <v>Over 0.5</v>
      </c>
      <c r="U828" s="14"/>
      <c r="V828" s="14" t="str">
        <f t="shared" si="98"/>
        <v>Under 1.5</v>
      </c>
      <c r="W828" s="14" t="str">
        <f t="shared" si="93"/>
        <v>LOST</v>
      </c>
      <c r="X828" s="14"/>
      <c r="Y828" s="7" t="str">
        <f t="shared" si="94"/>
        <v>…</v>
      </c>
      <c r="Z828" s="7"/>
      <c r="AA828" s="35" t="str">
        <f t="shared" si="95"/>
        <v>…</v>
      </c>
      <c r="AB828" s="35" t="str">
        <f t="shared" si="96"/>
        <v>.</v>
      </c>
    </row>
    <row r="829" spans="2:28">
      <c r="C829" t="s">
        <v>678</v>
      </c>
      <c r="D829" s="34">
        <v>0.75</v>
      </c>
      <c r="E829" s="17" t="s">
        <v>1074</v>
      </c>
      <c r="F829" s="7" t="s">
        <v>4</v>
      </c>
      <c r="G829" s="10" t="s">
        <v>921</v>
      </c>
      <c r="H829" s="7">
        <v>12</v>
      </c>
      <c r="I829" s="7">
        <v>45</v>
      </c>
      <c r="J829" s="7">
        <v>43</v>
      </c>
      <c r="K829" s="7" t="s">
        <v>16</v>
      </c>
      <c r="L829" s="7">
        <v>2</v>
      </c>
      <c r="M829" s="7">
        <v>31</v>
      </c>
      <c r="N829" s="6" t="s">
        <v>24</v>
      </c>
      <c r="O829" s="6" t="s">
        <v>61</v>
      </c>
      <c r="P829" s="11">
        <v>49</v>
      </c>
      <c r="Q829" s="12">
        <v>1.45</v>
      </c>
      <c r="R829" s="13"/>
      <c r="S829" s="21">
        <f t="shared" si="99"/>
        <v>40</v>
      </c>
      <c r="T829" s="7" t="str">
        <f t="shared" si="92"/>
        <v>Over 0.5</v>
      </c>
      <c r="U829" s="14"/>
      <c r="V829" s="14" t="str">
        <f t="shared" si="98"/>
        <v>Under 1.5</v>
      </c>
      <c r="W829" s="14" t="str">
        <f t="shared" si="93"/>
        <v>LOST</v>
      </c>
      <c r="X829" s="14"/>
      <c r="Y829" s="7" t="str">
        <f t="shared" si="94"/>
        <v>…</v>
      </c>
      <c r="Z829" s="7"/>
      <c r="AA829" s="35" t="str">
        <f t="shared" si="95"/>
        <v>…</v>
      </c>
      <c r="AB829" s="35" t="str">
        <f t="shared" si="96"/>
        <v>.</v>
      </c>
    </row>
    <row r="830" spans="2:28">
      <c r="B830" t="s">
        <v>11</v>
      </c>
      <c r="C830" t="s">
        <v>368</v>
      </c>
      <c r="D830" s="34">
        <v>0.75</v>
      </c>
      <c r="E830" s="17" t="s">
        <v>1176</v>
      </c>
      <c r="F830" s="7" t="s">
        <v>4</v>
      </c>
      <c r="G830" s="10" t="s">
        <v>1264</v>
      </c>
      <c r="H830" s="7">
        <v>7</v>
      </c>
      <c r="I830" s="7">
        <v>83</v>
      </c>
      <c r="J830" s="7">
        <v>10</v>
      </c>
      <c r="K830" s="7" t="s">
        <v>16</v>
      </c>
      <c r="L830" s="7" t="s">
        <v>16</v>
      </c>
      <c r="M830" s="7">
        <v>3</v>
      </c>
      <c r="N830" s="6" t="s">
        <v>24</v>
      </c>
      <c r="O830" s="6" t="s">
        <v>47</v>
      </c>
      <c r="P830" s="11">
        <v>46</v>
      </c>
      <c r="Q830" s="12">
        <v>1.55</v>
      </c>
      <c r="R830" s="13"/>
      <c r="S830" s="21">
        <f t="shared" si="99"/>
        <v>82.9375</v>
      </c>
      <c r="T830" s="7" t="str">
        <f t="shared" si="92"/>
        <v>Under 1.5</v>
      </c>
      <c r="U830" s="14"/>
      <c r="V830" s="14" t="str">
        <f t="shared" si="98"/>
        <v>Under 1.5</v>
      </c>
      <c r="W830" s="14" t="str">
        <f t="shared" si="93"/>
        <v>WON</v>
      </c>
      <c r="X830" s="14"/>
      <c r="Y830" s="7" t="str">
        <f t="shared" si="94"/>
        <v>Prime</v>
      </c>
      <c r="Z830" s="7"/>
      <c r="AA830" s="35" t="str">
        <f t="shared" si="95"/>
        <v>…</v>
      </c>
      <c r="AB830" s="35" t="str">
        <f t="shared" si="96"/>
        <v>.</v>
      </c>
    </row>
    <row r="831" spans="2:28">
      <c r="C831" t="s">
        <v>496</v>
      </c>
      <c r="D831" s="34">
        <v>0.77083333333333337</v>
      </c>
      <c r="E831" s="17" t="s">
        <v>851</v>
      </c>
      <c r="F831" s="7" t="s">
        <v>4</v>
      </c>
      <c r="G831" s="10" t="s">
        <v>1062</v>
      </c>
      <c r="H831" s="7">
        <v>85</v>
      </c>
      <c r="I831" s="7">
        <v>10</v>
      </c>
      <c r="J831" s="7">
        <v>5</v>
      </c>
      <c r="K831" s="7">
        <v>1</v>
      </c>
      <c r="L831" s="7">
        <v>1</v>
      </c>
      <c r="M831" s="7">
        <v>80</v>
      </c>
      <c r="N831" s="6" t="s">
        <v>69</v>
      </c>
      <c r="O831" s="6" t="s">
        <v>69</v>
      </c>
      <c r="P831" s="11">
        <v>45</v>
      </c>
      <c r="Q831" s="12">
        <v>1.71</v>
      </c>
      <c r="R831" s="13"/>
      <c r="S831" s="21">
        <f t="shared" si="99"/>
        <v>13.4375</v>
      </c>
      <c r="T831" s="7" t="str">
        <f t="shared" si="92"/>
        <v>Over 0.5</v>
      </c>
      <c r="U831" s="14"/>
      <c r="V831" s="14" t="str">
        <f t="shared" si="98"/>
        <v>Over 0.5</v>
      </c>
      <c r="W831" s="14" t="str">
        <f t="shared" si="93"/>
        <v>WON</v>
      </c>
      <c r="X831" s="14"/>
      <c r="Y831" s="7" t="str">
        <f t="shared" si="94"/>
        <v>…</v>
      </c>
      <c r="Z831" s="7"/>
      <c r="AA831" s="35" t="str">
        <f t="shared" si="95"/>
        <v>…</v>
      </c>
      <c r="AB831" s="35" t="str">
        <f t="shared" si="96"/>
        <v>.</v>
      </c>
    </row>
    <row r="832" spans="2:28">
      <c r="C832" t="s">
        <v>427</v>
      </c>
      <c r="D832" s="34">
        <v>0.79166666666666663</v>
      </c>
      <c r="E832" s="17" t="s">
        <v>1847</v>
      </c>
      <c r="F832" s="7" t="s">
        <v>4</v>
      </c>
      <c r="G832" s="10" t="s">
        <v>981</v>
      </c>
      <c r="H832" s="7">
        <v>50</v>
      </c>
      <c r="I832" s="7">
        <v>31</v>
      </c>
      <c r="J832" s="7">
        <v>19</v>
      </c>
      <c r="K832" s="7">
        <v>1</v>
      </c>
      <c r="L832" s="7">
        <v>1</v>
      </c>
      <c r="M832" s="7">
        <v>31</v>
      </c>
      <c r="N832" s="6" t="s">
        <v>47</v>
      </c>
      <c r="O832" s="6" t="s">
        <v>298</v>
      </c>
      <c r="P832" s="11">
        <v>32</v>
      </c>
      <c r="Q832" s="12">
        <v>1.57</v>
      </c>
      <c r="R832" s="13"/>
      <c r="S832" s="21">
        <f t="shared" si="99"/>
        <v>24.375</v>
      </c>
      <c r="T832" s="7" t="str">
        <f t="shared" si="92"/>
        <v>Over 0.5</v>
      </c>
      <c r="U832" s="14"/>
      <c r="V832" s="14" t="str">
        <f t="shared" si="98"/>
        <v>Under 1.5</v>
      </c>
      <c r="W832" s="14" t="str">
        <f t="shared" si="93"/>
        <v>WON</v>
      </c>
      <c r="X832" s="14"/>
      <c r="Y832" s="7" t="str">
        <f t="shared" si="94"/>
        <v>…</v>
      </c>
      <c r="Z832" s="7"/>
      <c r="AA832" s="35" t="str">
        <f t="shared" si="95"/>
        <v>…</v>
      </c>
      <c r="AB832" s="35" t="str">
        <f t="shared" si="96"/>
        <v>.</v>
      </c>
    </row>
    <row r="833" spans="2:28">
      <c r="C833" t="s">
        <v>998</v>
      </c>
      <c r="D833" s="34">
        <v>0.79166666666666663</v>
      </c>
      <c r="E833" s="17" t="s">
        <v>1800</v>
      </c>
      <c r="F833" s="7" t="s">
        <v>4</v>
      </c>
      <c r="G833" s="10" t="s">
        <v>1786</v>
      </c>
      <c r="H833" s="7">
        <v>2</v>
      </c>
      <c r="I833" s="7">
        <v>51</v>
      </c>
      <c r="J833" s="7">
        <v>47</v>
      </c>
      <c r="K833" s="7" t="s">
        <v>16</v>
      </c>
      <c r="L833" s="7">
        <v>2</v>
      </c>
      <c r="M833" s="7">
        <v>45</v>
      </c>
      <c r="N833" s="6" t="s">
        <v>120</v>
      </c>
      <c r="O833" s="6" t="s">
        <v>305</v>
      </c>
      <c r="P833" s="11">
        <v>48</v>
      </c>
      <c r="Q833" s="12">
        <v>1.7</v>
      </c>
      <c r="R833" s="13"/>
      <c r="S833" s="21">
        <f t="shared" si="99"/>
        <v>55.9375</v>
      </c>
      <c r="T833" s="7" t="str">
        <f t="shared" si="92"/>
        <v>Over 0.5</v>
      </c>
      <c r="U833" s="14"/>
      <c r="V833" s="14" t="str">
        <f t="shared" si="98"/>
        <v>Under 1.5</v>
      </c>
      <c r="W833" s="14" t="str">
        <f t="shared" si="93"/>
        <v>WON</v>
      </c>
      <c r="X833" s="14"/>
      <c r="Y833" s="7" t="str">
        <f t="shared" si="94"/>
        <v>…</v>
      </c>
      <c r="Z833" s="7"/>
      <c r="AA833" s="35" t="str">
        <f t="shared" si="95"/>
        <v>…</v>
      </c>
      <c r="AB833" s="35" t="str">
        <f t="shared" si="96"/>
        <v>.</v>
      </c>
    </row>
    <row r="834" spans="2:28">
      <c r="B834" t="s">
        <v>11</v>
      </c>
      <c r="C834" t="s">
        <v>121</v>
      </c>
      <c r="D834" s="34">
        <v>0.79166666666666663</v>
      </c>
      <c r="E834" s="17" t="s">
        <v>871</v>
      </c>
      <c r="F834" s="7" t="s">
        <v>4</v>
      </c>
      <c r="G834" s="10" t="s">
        <v>122</v>
      </c>
      <c r="H834" s="7">
        <v>2</v>
      </c>
      <c r="I834" s="7">
        <v>50</v>
      </c>
      <c r="J834" s="7">
        <v>48</v>
      </c>
      <c r="K834" s="7" t="s">
        <v>16</v>
      </c>
      <c r="L834" s="7">
        <v>2</v>
      </c>
      <c r="M834" s="7">
        <v>46</v>
      </c>
      <c r="N834" s="6" t="s">
        <v>24</v>
      </c>
      <c r="O834" s="6" t="s">
        <v>69</v>
      </c>
      <c r="P834" s="11">
        <v>52</v>
      </c>
      <c r="Q834" s="12">
        <v>1.55</v>
      </c>
      <c r="R834" s="13"/>
      <c r="S834" s="21">
        <f t="shared" si="99"/>
        <v>66.025000000000006</v>
      </c>
      <c r="T834" s="7" t="str">
        <f t="shared" si="92"/>
        <v>Under 1.5</v>
      </c>
      <c r="U834" s="14"/>
      <c r="V834" s="14" t="str">
        <f t="shared" si="98"/>
        <v>Under 1.5</v>
      </c>
      <c r="W834" s="14" t="str">
        <f t="shared" si="93"/>
        <v>WON</v>
      </c>
      <c r="X834" s="14"/>
      <c r="Y834" s="7" t="str">
        <f t="shared" si="94"/>
        <v>…</v>
      </c>
      <c r="Z834" s="7"/>
      <c r="AA834" s="35" t="str">
        <f t="shared" si="95"/>
        <v>…</v>
      </c>
      <c r="AB834" s="35" t="str">
        <f t="shared" si="96"/>
        <v>.</v>
      </c>
    </row>
    <row r="835" spans="2:28">
      <c r="B835" t="s">
        <v>11</v>
      </c>
      <c r="C835" t="s">
        <v>964</v>
      </c>
      <c r="D835" s="34">
        <v>0.8125</v>
      </c>
      <c r="E835" s="17" t="s">
        <v>1848</v>
      </c>
      <c r="F835" s="7" t="s">
        <v>4</v>
      </c>
      <c r="G835" s="10" t="s">
        <v>1849</v>
      </c>
      <c r="H835" s="7">
        <v>35</v>
      </c>
      <c r="I835" s="7">
        <v>53</v>
      </c>
      <c r="J835" s="7">
        <v>13</v>
      </c>
      <c r="K835" s="7" t="s">
        <v>16</v>
      </c>
      <c r="L835" s="7" t="s">
        <v>16</v>
      </c>
      <c r="M835" s="7">
        <v>22</v>
      </c>
      <c r="N835" s="6" t="s">
        <v>75</v>
      </c>
      <c r="O835" s="6" t="s">
        <v>301</v>
      </c>
      <c r="P835" s="11">
        <v>53</v>
      </c>
      <c r="Q835" s="12">
        <v>1.71</v>
      </c>
      <c r="R835" s="13"/>
      <c r="S835" s="21">
        <f t="shared" si="99"/>
        <v>72.162499999999994</v>
      </c>
      <c r="T835" s="7" t="str">
        <f t="shared" ref="T835:T898" si="100">IF(S835&lt;56,"Over 0.5","Under 1.5")</f>
        <v>Under 1.5</v>
      </c>
      <c r="U835" s="14"/>
      <c r="V835" s="14" t="str">
        <f t="shared" si="98"/>
        <v>Over 0.5</v>
      </c>
      <c r="W835" s="14" t="str">
        <f t="shared" ref="W835:W898" si="101">IF(N835="?",N835,IF(T835=V835,"WON",IF(N835="0-1","WON",IF(N835="1-0","WON","LOST"))))</f>
        <v>LOST</v>
      </c>
      <c r="X835" s="14"/>
      <c r="Y835" s="7" t="str">
        <f t="shared" ref="Y835:Y898" si="102">IF(AND(B835="OK",I835&gt;52,M835&lt;11,Q835&lt;1.66),"Prime","…")</f>
        <v>…</v>
      </c>
      <c r="Z835" s="7"/>
      <c r="AA835" s="35" t="str">
        <f t="shared" si="95"/>
        <v>…</v>
      </c>
      <c r="AB835" s="35" t="str">
        <f t="shared" si="96"/>
        <v>.</v>
      </c>
    </row>
    <row r="836" spans="2:28">
      <c r="B836" t="s">
        <v>11</v>
      </c>
      <c r="C836" t="s">
        <v>88</v>
      </c>
      <c r="D836" s="34">
        <v>0.8125</v>
      </c>
      <c r="E836" s="17" t="s">
        <v>138</v>
      </c>
      <c r="F836" s="7" t="s">
        <v>4</v>
      </c>
      <c r="G836" s="10" t="s">
        <v>478</v>
      </c>
      <c r="H836" s="7">
        <v>19</v>
      </c>
      <c r="I836" s="7">
        <v>50</v>
      </c>
      <c r="J836" s="7">
        <v>31</v>
      </c>
      <c r="K836" s="7" t="s">
        <v>16</v>
      </c>
      <c r="L836" s="7">
        <v>1</v>
      </c>
      <c r="M836" s="7">
        <v>12</v>
      </c>
      <c r="N836" s="6" t="s">
        <v>47</v>
      </c>
      <c r="O836" s="6" t="s">
        <v>47</v>
      </c>
      <c r="P836" s="11">
        <v>58</v>
      </c>
      <c r="Q836" s="12">
        <v>1.44</v>
      </c>
      <c r="R836" s="13"/>
      <c r="S836" s="21">
        <f t="shared" si="99"/>
        <v>70.224999999999994</v>
      </c>
      <c r="T836" s="7" t="str">
        <f t="shared" si="100"/>
        <v>Under 1.5</v>
      </c>
      <c r="U836" s="14"/>
      <c r="V836" s="14" t="str">
        <f t="shared" si="98"/>
        <v>Under 1.5</v>
      </c>
      <c r="W836" s="14" t="str">
        <f t="shared" si="101"/>
        <v>WON</v>
      </c>
      <c r="X836" s="14"/>
      <c r="Y836" s="7" t="str">
        <f t="shared" si="102"/>
        <v>…</v>
      </c>
      <c r="Z836" s="7"/>
      <c r="AA836" s="35" t="str">
        <f t="shared" ref="AA836:AA899" si="103">IF(AND(I836&gt;49,P836&gt;54,B836="OK"),"U25g","…")</f>
        <v>U25g</v>
      </c>
      <c r="AB836" s="35" t="str">
        <f t="shared" ref="AB836:AB899" si="104">IF(AND(AA836="U25g",(OR(O836="0-0",O836="0-1",O836="1-0",O836="1-1",O836="2-0",O836="0-2"))),"WON",".")</f>
        <v>WON</v>
      </c>
    </row>
    <row r="837" spans="2:28">
      <c r="C837" t="s">
        <v>443</v>
      </c>
      <c r="D837" s="34">
        <v>0.82291666666666663</v>
      </c>
      <c r="E837" s="17" t="s">
        <v>1539</v>
      </c>
      <c r="F837" s="7" t="s">
        <v>4</v>
      </c>
      <c r="G837" s="10" t="s">
        <v>444</v>
      </c>
      <c r="H837" s="7">
        <v>12</v>
      </c>
      <c r="I837" s="7">
        <v>54</v>
      </c>
      <c r="J837" s="7">
        <v>34</v>
      </c>
      <c r="K837" s="7" t="s">
        <v>16</v>
      </c>
      <c r="L837" s="7">
        <v>2</v>
      </c>
      <c r="M837" s="7">
        <v>22</v>
      </c>
      <c r="N837" s="6" t="s">
        <v>24</v>
      </c>
      <c r="O837" s="6" t="s">
        <v>120</v>
      </c>
      <c r="P837" s="11">
        <v>59</v>
      </c>
      <c r="Q837" s="12">
        <v>1.6</v>
      </c>
      <c r="R837" s="13"/>
      <c r="S837" s="21">
        <f t="shared" si="99"/>
        <v>68.674999999999997</v>
      </c>
      <c r="T837" s="7" t="str">
        <f t="shared" si="100"/>
        <v>Under 1.5</v>
      </c>
      <c r="U837" s="14"/>
      <c r="V837" s="14" t="str">
        <f t="shared" si="98"/>
        <v>Under 1.5</v>
      </c>
      <c r="W837" s="14" t="str">
        <f t="shared" si="101"/>
        <v>WON</v>
      </c>
      <c r="X837" s="14"/>
      <c r="Y837" s="7" t="str">
        <f t="shared" si="102"/>
        <v>…</v>
      </c>
      <c r="Z837" s="7"/>
      <c r="AA837" s="35" t="str">
        <f t="shared" si="103"/>
        <v>…</v>
      </c>
      <c r="AB837" s="35" t="str">
        <f t="shared" si="104"/>
        <v>.</v>
      </c>
    </row>
    <row r="838" spans="2:28">
      <c r="C838" t="s">
        <v>21</v>
      </c>
      <c r="D838" s="34">
        <v>8.3333333333333329E-2</v>
      </c>
      <c r="E838" s="17" t="s">
        <v>746</v>
      </c>
      <c r="F838" s="7" t="s">
        <v>4</v>
      </c>
      <c r="G838" s="10" t="s">
        <v>1789</v>
      </c>
      <c r="H838" s="7">
        <v>10</v>
      </c>
      <c r="I838" s="7">
        <v>55</v>
      </c>
      <c r="J838" s="7">
        <v>36</v>
      </c>
      <c r="K838" s="7" t="s">
        <v>16</v>
      </c>
      <c r="L838" s="7">
        <v>2</v>
      </c>
      <c r="M838" s="7">
        <v>26</v>
      </c>
      <c r="N838" s="6" t="s">
        <v>24</v>
      </c>
      <c r="O838" s="6" t="s">
        <v>300</v>
      </c>
      <c r="P838" s="11">
        <v>59</v>
      </c>
      <c r="Q838" s="12">
        <v>1.55</v>
      </c>
      <c r="R838" s="13"/>
      <c r="S838" s="21">
        <f t="shared" si="99"/>
        <v>68.987499999999997</v>
      </c>
      <c r="T838" s="7" t="str">
        <f t="shared" si="100"/>
        <v>Under 1.5</v>
      </c>
      <c r="U838" s="14"/>
      <c r="V838" s="14" t="str">
        <f t="shared" si="98"/>
        <v>Under 1.5</v>
      </c>
      <c r="W838" s="14" t="str">
        <f t="shared" si="101"/>
        <v>WON</v>
      </c>
      <c r="X838" s="14"/>
      <c r="Y838" s="7" t="str">
        <f t="shared" si="102"/>
        <v>…</v>
      </c>
      <c r="Z838" s="7"/>
      <c r="AA838" s="35" t="str">
        <f t="shared" si="103"/>
        <v>…</v>
      </c>
      <c r="AB838" s="35" t="str">
        <f t="shared" si="104"/>
        <v>.</v>
      </c>
    </row>
    <row r="839" spans="2:28">
      <c r="B839" t="s">
        <v>11</v>
      </c>
      <c r="C839" t="s">
        <v>959</v>
      </c>
      <c r="D839" s="34">
        <v>0.83333333333333337</v>
      </c>
      <c r="E839" s="17" t="s">
        <v>1850</v>
      </c>
      <c r="F839" s="7" t="s">
        <v>4</v>
      </c>
      <c r="G839" s="10" t="s">
        <v>961</v>
      </c>
      <c r="H839" s="7">
        <v>14</v>
      </c>
      <c r="I839" s="7">
        <v>56</v>
      </c>
      <c r="J839" s="7">
        <v>30</v>
      </c>
      <c r="K839" s="7" t="s">
        <v>16</v>
      </c>
      <c r="L839" s="7">
        <v>2</v>
      </c>
      <c r="M839" s="7">
        <v>16</v>
      </c>
      <c r="N839" s="6" t="s">
        <v>47</v>
      </c>
      <c r="O839" s="6" t="s">
        <v>47</v>
      </c>
      <c r="P839" s="11">
        <v>50</v>
      </c>
      <c r="Q839" s="12">
        <v>1.45</v>
      </c>
      <c r="R839" s="13"/>
      <c r="S839" s="21">
        <f t="shared" si="99"/>
        <v>67.5</v>
      </c>
      <c r="T839" s="7" t="str">
        <f t="shared" si="100"/>
        <v>Under 1.5</v>
      </c>
      <c r="U839" s="14"/>
      <c r="V839" s="14" t="str">
        <f t="shared" si="98"/>
        <v>Under 1.5</v>
      </c>
      <c r="W839" s="14" t="str">
        <f t="shared" si="101"/>
        <v>WON</v>
      </c>
      <c r="X839" s="14"/>
      <c r="Y839" s="7" t="str">
        <f t="shared" si="102"/>
        <v>…</v>
      </c>
      <c r="Z839" s="7"/>
      <c r="AA839" s="35" t="str">
        <f t="shared" si="103"/>
        <v>…</v>
      </c>
      <c r="AB839" s="35" t="str">
        <f t="shared" si="104"/>
        <v>.</v>
      </c>
    </row>
    <row r="840" spans="2:28">
      <c r="B840" t="s">
        <v>11</v>
      </c>
      <c r="C840" t="s">
        <v>880</v>
      </c>
      <c r="D840" s="34">
        <v>0.85416666666666663</v>
      </c>
      <c r="E840" s="17" t="s">
        <v>1793</v>
      </c>
      <c r="F840" s="7" t="s">
        <v>4</v>
      </c>
      <c r="G840" s="10" t="s">
        <v>1851</v>
      </c>
      <c r="H840" s="7">
        <v>17</v>
      </c>
      <c r="I840" s="7">
        <v>63</v>
      </c>
      <c r="J840" s="7">
        <v>20</v>
      </c>
      <c r="K840" s="7" t="s">
        <v>16</v>
      </c>
      <c r="L840" s="7" t="s">
        <v>16</v>
      </c>
      <c r="M840" s="7">
        <v>3</v>
      </c>
      <c r="N840" s="6" t="s">
        <v>69</v>
      </c>
      <c r="O840" s="6" t="s">
        <v>69</v>
      </c>
      <c r="P840" s="11">
        <v>59</v>
      </c>
      <c r="Q840" s="12">
        <v>1.57</v>
      </c>
      <c r="R840" s="13"/>
      <c r="S840" s="21">
        <f t="shared" si="99"/>
        <v>88.487499999999997</v>
      </c>
      <c r="T840" s="7" t="str">
        <f t="shared" si="100"/>
        <v>Under 1.5</v>
      </c>
      <c r="U840" s="14"/>
      <c r="V840" s="14" t="str">
        <f t="shared" si="98"/>
        <v>Over 0.5</v>
      </c>
      <c r="W840" s="14" t="str">
        <f t="shared" si="101"/>
        <v>LOST</v>
      </c>
      <c r="X840" s="14"/>
      <c r="Y840" s="7" t="str">
        <f t="shared" si="102"/>
        <v>Prime</v>
      </c>
      <c r="Z840" s="7"/>
      <c r="AA840" s="35" t="str">
        <f t="shared" si="103"/>
        <v>U25g</v>
      </c>
      <c r="AB840" s="35" t="str">
        <f t="shared" si="104"/>
        <v>WON</v>
      </c>
    </row>
    <row r="841" spans="2:28">
      <c r="B841" t="s">
        <v>11</v>
      </c>
      <c r="C841" t="s">
        <v>880</v>
      </c>
      <c r="D841" s="34">
        <v>0.85416666666666663</v>
      </c>
      <c r="E841" s="17" t="s">
        <v>1852</v>
      </c>
      <c r="F841" s="7" t="s">
        <v>4</v>
      </c>
      <c r="G841" s="10" t="s">
        <v>1853</v>
      </c>
      <c r="H841" s="7">
        <v>29</v>
      </c>
      <c r="I841" s="7">
        <v>60</v>
      </c>
      <c r="J841" s="7">
        <v>11</v>
      </c>
      <c r="K841" s="7" t="s">
        <v>16</v>
      </c>
      <c r="L841" s="7" t="s">
        <v>16</v>
      </c>
      <c r="M841" s="7">
        <v>18</v>
      </c>
      <c r="N841" s="6" t="s">
        <v>47</v>
      </c>
      <c r="O841" s="6" t="s">
        <v>33</v>
      </c>
      <c r="P841" s="11">
        <v>55</v>
      </c>
      <c r="Q841" s="12">
        <v>1.57</v>
      </c>
      <c r="R841" s="13"/>
      <c r="S841" s="21">
        <f t="shared" si="99"/>
        <v>74.75</v>
      </c>
      <c r="T841" s="7" t="str">
        <f t="shared" si="100"/>
        <v>Under 1.5</v>
      </c>
      <c r="U841" s="14"/>
      <c r="V841" s="14" t="str">
        <f t="shared" si="98"/>
        <v>Under 1.5</v>
      </c>
      <c r="W841" s="14" t="str">
        <f t="shared" si="101"/>
        <v>WON</v>
      </c>
      <c r="X841" s="14"/>
      <c r="Y841" s="7" t="str">
        <f t="shared" si="102"/>
        <v>…</v>
      </c>
      <c r="Z841" s="7"/>
      <c r="AA841" s="35" t="str">
        <f t="shared" si="103"/>
        <v>U25g</v>
      </c>
      <c r="AB841" s="35" t="str">
        <f t="shared" si="104"/>
        <v>.</v>
      </c>
    </row>
    <row r="842" spans="2:28">
      <c r="B842" t="s">
        <v>11</v>
      </c>
      <c r="C842" t="s">
        <v>880</v>
      </c>
      <c r="D842" s="34">
        <v>0.85416666666666663</v>
      </c>
      <c r="E842" s="17" t="s">
        <v>1792</v>
      </c>
      <c r="F842" s="7" t="s">
        <v>4</v>
      </c>
      <c r="G842" s="10" t="s">
        <v>1854</v>
      </c>
      <c r="H842" s="7">
        <v>25</v>
      </c>
      <c r="I842" s="7">
        <v>46</v>
      </c>
      <c r="J842" s="7">
        <v>28</v>
      </c>
      <c r="K842" s="7" t="s">
        <v>16</v>
      </c>
      <c r="L842" s="7" t="s">
        <v>16</v>
      </c>
      <c r="M842" s="7">
        <v>3</v>
      </c>
      <c r="N842" s="6" t="s">
        <v>61</v>
      </c>
      <c r="O842" s="6" t="s">
        <v>305</v>
      </c>
      <c r="P842" s="11">
        <v>64</v>
      </c>
      <c r="Q842" s="12">
        <v>1.47</v>
      </c>
      <c r="R842" s="13"/>
      <c r="S842" s="21">
        <f t="shared" si="99"/>
        <v>69.8</v>
      </c>
      <c r="T842" s="7" t="str">
        <f t="shared" si="100"/>
        <v>Under 1.5</v>
      </c>
      <c r="U842" s="14"/>
      <c r="V842" s="14" t="str">
        <f t="shared" si="98"/>
        <v>Over 0.5</v>
      </c>
      <c r="W842" s="14" t="str">
        <f t="shared" si="101"/>
        <v>LOST</v>
      </c>
      <c r="X842" s="14"/>
      <c r="Y842" s="7" t="str">
        <f t="shared" si="102"/>
        <v>…</v>
      </c>
      <c r="Z842" s="7"/>
      <c r="AA842" s="35" t="str">
        <f t="shared" si="103"/>
        <v>…</v>
      </c>
      <c r="AB842" s="35" t="str">
        <f t="shared" si="104"/>
        <v>.</v>
      </c>
    </row>
    <row r="843" spans="2:28">
      <c r="C843" t="s">
        <v>262</v>
      </c>
      <c r="D843" s="34">
        <v>0.85416666666666663</v>
      </c>
      <c r="E843" s="17" t="s">
        <v>1084</v>
      </c>
      <c r="F843" s="7" t="s">
        <v>4</v>
      </c>
      <c r="G843" s="10" t="s">
        <v>1151</v>
      </c>
      <c r="H843" s="7">
        <v>22</v>
      </c>
      <c r="I843" s="7">
        <v>57</v>
      </c>
      <c r="J843" s="7">
        <v>21</v>
      </c>
      <c r="K843" s="7" t="s">
        <v>16</v>
      </c>
      <c r="L843" s="7" t="s">
        <v>16</v>
      </c>
      <c r="M843" s="7">
        <v>1</v>
      </c>
      <c r="N843" s="6" t="s">
        <v>120</v>
      </c>
      <c r="O843" s="6" t="s">
        <v>120</v>
      </c>
      <c r="P843" s="11">
        <v>61</v>
      </c>
      <c r="Q843" s="12">
        <v>1.54</v>
      </c>
      <c r="R843" s="13"/>
      <c r="S843" s="21">
        <f t="shared" si="99"/>
        <v>89.012500000000003</v>
      </c>
      <c r="T843" s="7" t="str">
        <f t="shared" si="100"/>
        <v>Under 1.5</v>
      </c>
      <c r="U843" s="14"/>
      <c r="V843" s="14" t="str">
        <f t="shared" si="98"/>
        <v>Under 1.5</v>
      </c>
      <c r="W843" s="14" t="str">
        <f t="shared" si="101"/>
        <v>WON</v>
      </c>
      <c r="X843" s="14"/>
      <c r="Y843" s="7" t="str">
        <f t="shared" si="102"/>
        <v>…</v>
      </c>
      <c r="Z843" s="7"/>
      <c r="AA843" s="35" t="str">
        <f t="shared" si="103"/>
        <v>…</v>
      </c>
      <c r="AB843" s="35" t="str">
        <f t="shared" si="104"/>
        <v>.</v>
      </c>
    </row>
    <row r="844" spans="2:28">
      <c r="B844" t="s">
        <v>11</v>
      </c>
      <c r="C844" t="s">
        <v>964</v>
      </c>
      <c r="D844" s="34">
        <v>0.91666666666666663</v>
      </c>
      <c r="E844" s="17" t="s">
        <v>1855</v>
      </c>
      <c r="F844" s="7" t="s">
        <v>4</v>
      </c>
      <c r="G844" s="10" t="s">
        <v>1788</v>
      </c>
      <c r="H844" s="7">
        <v>37</v>
      </c>
      <c r="I844" s="7">
        <v>50</v>
      </c>
      <c r="J844" s="7">
        <v>12</v>
      </c>
      <c r="K844" s="7" t="s">
        <v>16</v>
      </c>
      <c r="L844" s="7">
        <v>1</v>
      </c>
      <c r="M844" s="7">
        <v>25</v>
      </c>
      <c r="N844" s="6" t="s">
        <v>120</v>
      </c>
      <c r="O844" s="6" t="s">
        <v>61</v>
      </c>
      <c r="P844" s="11">
        <v>70</v>
      </c>
      <c r="Q844" s="12">
        <v>1.6</v>
      </c>
      <c r="R844" s="13"/>
      <c r="S844" s="21">
        <f t="shared" si="99"/>
        <v>69.625</v>
      </c>
      <c r="T844" s="7" t="str">
        <f t="shared" si="100"/>
        <v>Under 1.5</v>
      </c>
      <c r="U844" s="14"/>
      <c r="V844" s="14" t="str">
        <f t="shared" si="98"/>
        <v>Under 1.5</v>
      </c>
      <c r="W844" s="14" t="str">
        <f t="shared" si="101"/>
        <v>WON</v>
      </c>
      <c r="X844" s="14"/>
      <c r="Y844" s="7" t="str">
        <f t="shared" si="102"/>
        <v>…</v>
      </c>
      <c r="Z844" s="7"/>
      <c r="AA844" s="35" t="str">
        <f t="shared" si="103"/>
        <v>U25g</v>
      </c>
      <c r="AB844" s="35" t="str">
        <f t="shared" si="104"/>
        <v>WON</v>
      </c>
    </row>
    <row r="845" spans="2:28">
      <c r="C845" t="s">
        <v>181</v>
      </c>
      <c r="D845" s="34">
        <v>0.91666666666666663</v>
      </c>
      <c r="E845" s="17" t="s">
        <v>1403</v>
      </c>
      <c r="F845" s="7" t="s">
        <v>4</v>
      </c>
      <c r="G845" s="10" t="s">
        <v>1574</v>
      </c>
      <c r="H845" s="7">
        <v>59</v>
      </c>
      <c r="I845" s="7">
        <v>20</v>
      </c>
      <c r="J845" s="7">
        <v>21</v>
      </c>
      <c r="K845" s="7">
        <v>1</v>
      </c>
      <c r="L845" s="7">
        <v>1</v>
      </c>
      <c r="M845" s="7">
        <v>38</v>
      </c>
      <c r="N845" s="6" t="s">
        <v>24</v>
      </c>
      <c r="O845" s="6" t="s">
        <v>33</v>
      </c>
      <c r="P845" s="11">
        <v>28</v>
      </c>
      <c r="Q845" s="12">
        <v>1.64</v>
      </c>
      <c r="R845" s="13"/>
      <c r="S845" s="21">
        <f t="shared" si="99"/>
        <v>15</v>
      </c>
      <c r="T845" s="7" t="str">
        <f t="shared" si="100"/>
        <v>Over 0.5</v>
      </c>
      <c r="U845" s="14"/>
      <c r="V845" s="14" t="str">
        <f t="shared" si="98"/>
        <v>Under 1.5</v>
      </c>
      <c r="W845" s="14" t="str">
        <f t="shared" si="101"/>
        <v>LOST</v>
      </c>
      <c r="X845" s="14"/>
      <c r="Y845" s="7" t="str">
        <f t="shared" si="102"/>
        <v>…</v>
      </c>
      <c r="Z845" s="7"/>
      <c r="AA845" s="35" t="str">
        <f t="shared" si="103"/>
        <v>…</v>
      </c>
      <c r="AB845" s="35" t="str">
        <f t="shared" si="104"/>
        <v>.</v>
      </c>
    </row>
    <row r="846" spans="2:28">
      <c r="D846" s="34"/>
      <c r="E846" s="17"/>
      <c r="F846" s="7"/>
      <c r="G846" s="10"/>
      <c r="H846" s="7"/>
      <c r="I846" s="7"/>
      <c r="J846" s="7"/>
      <c r="K846" s="7"/>
      <c r="L846" s="7"/>
      <c r="M846" s="7"/>
      <c r="N846" s="6"/>
      <c r="O846" s="6"/>
      <c r="P846" s="11"/>
      <c r="Q846" s="12"/>
      <c r="R846" s="13"/>
      <c r="S846" s="21">
        <f t="shared" si="99"/>
        <v>55</v>
      </c>
      <c r="T846" s="7" t="str">
        <f t="shared" si="100"/>
        <v>Over 0.5</v>
      </c>
      <c r="U846" s="14"/>
      <c r="V846" s="14" t="str">
        <f t="shared" si="98"/>
        <v>Over 0.5</v>
      </c>
      <c r="W846" s="14" t="str">
        <f t="shared" si="101"/>
        <v>WON</v>
      </c>
      <c r="X846" s="14"/>
      <c r="Y846" s="7" t="str">
        <f t="shared" si="102"/>
        <v>…</v>
      </c>
      <c r="Z846" s="7"/>
      <c r="AA846" s="35" t="str">
        <f t="shared" si="103"/>
        <v>…</v>
      </c>
      <c r="AB846" s="35" t="str">
        <f t="shared" si="104"/>
        <v>.</v>
      </c>
    </row>
    <row r="847" spans="2:28">
      <c r="B847" s="16" t="s">
        <v>1878</v>
      </c>
      <c r="D847" s="34"/>
      <c r="E847" s="17"/>
      <c r="F847" s="7"/>
      <c r="G847" s="10"/>
      <c r="H847" s="7"/>
      <c r="I847" s="7"/>
      <c r="J847" s="7"/>
      <c r="K847" s="7"/>
      <c r="L847" s="7"/>
      <c r="M847" s="7"/>
      <c r="N847" s="6"/>
      <c r="O847" s="6"/>
      <c r="P847" s="11"/>
      <c r="Q847" s="12"/>
      <c r="R847" s="13"/>
      <c r="S847" s="21">
        <f t="shared" si="99"/>
        <v>55</v>
      </c>
      <c r="T847" s="7" t="str">
        <f t="shared" si="100"/>
        <v>Over 0.5</v>
      </c>
      <c r="U847" s="14"/>
      <c r="V847" s="14" t="str">
        <f t="shared" si="98"/>
        <v>Over 0.5</v>
      </c>
      <c r="W847" s="14" t="str">
        <f t="shared" si="101"/>
        <v>WON</v>
      </c>
      <c r="X847" s="14"/>
      <c r="Y847" s="7" t="str">
        <f t="shared" si="102"/>
        <v>…</v>
      </c>
      <c r="Z847" s="7"/>
      <c r="AA847" s="35" t="str">
        <f t="shared" si="103"/>
        <v>…</v>
      </c>
      <c r="AB847" s="35" t="str">
        <f t="shared" si="104"/>
        <v>.</v>
      </c>
    </row>
    <row r="848" spans="2:28">
      <c r="B848" t="s">
        <v>11</v>
      </c>
      <c r="C848" t="s">
        <v>58</v>
      </c>
      <c r="D848" s="34">
        <v>0.33333333333333331</v>
      </c>
      <c r="E848" s="17" t="s">
        <v>467</v>
      </c>
      <c r="F848" s="7" t="s">
        <v>4</v>
      </c>
      <c r="G848" s="10" t="s">
        <v>774</v>
      </c>
      <c r="H848" s="7">
        <v>16</v>
      </c>
      <c r="I848" s="7">
        <v>68</v>
      </c>
      <c r="J848" s="7">
        <v>16</v>
      </c>
      <c r="K848" s="7" t="s">
        <v>16</v>
      </c>
      <c r="L848" s="7" t="s">
        <v>16</v>
      </c>
      <c r="M848" s="7">
        <v>0</v>
      </c>
      <c r="N848" s="6" t="s">
        <v>47</v>
      </c>
      <c r="O848" s="6" t="s">
        <v>47</v>
      </c>
      <c r="P848" s="11">
        <v>58</v>
      </c>
      <c r="Q848" s="12">
        <v>1.61</v>
      </c>
      <c r="R848" s="13"/>
      <c r="S848" s="21">
        <f t="shared" si="99"/>
        <v>92.85</v>
      </c>
      <c r="T848" s="7" t="str">
        <f t="shared" si="100"/>
        <v>Under 1.5</v>
      </c>
      <c r="U848" s="14"/>
      <c r="V848" s="14" t="str">
        <f t="shared" si="98"/>
        <v>Under 1.5</v>
      </c>
      <c r="W848" s="14" t="str">
        <f t="shared" si="101"/>
        <v>WON</v>
      </c>
      <c r="X848" s="14"/>
      <c r="Y848" s="7" t="str">
        <f t="shared" si="102"/>
        <v>Prime</v>
      </c>
      <c r="Z848" s="7"/>
      <c r="AA848" s="35" t="str">
        <f t="shared" si="103"/>
        <v>U25g</v>
      </c>
      <c r="AB848" s="35" t="str">
        <f t="shared" si="104"/>
        <v>WON</v>
      </c>
    </row>
    <row r="849" spans="2:28">
      <c r="C849" t="s">
        <v>517</v>
      </c>
      <c r="D849" s="34">
        <v>0.5</v>
      </c>
      <c r="E849" s="17" t="s">
        <v>1339</v>
      </c>
      <c r="F849" s="7" t="s">
        <v>4</v>
      </c>
      <c r="G849" s="10" t="s">
        <v>1657</v>
      </c>
      <c r="H849" s="7">
        <v>20</v>
      </c>
      <c r="I849" s="7">
        <v>47</v>
      </c>
      <c r="J849" s="7">
        <v>33</v>
      </c>
      <c r="K849" s="7" t="s">
        <v>16</v>
      </c>
      <c r="L849" s="7" t="s">
        <v>16</v>
      </c>
      <c r="M849" s="7">
        <v>13</v>
      </c>
      <c r="N849" s="6" t="s">
        <v>24</v>
      </c>
      <c r="O849" s="6" t="s">
        <v>305</v>
      </c>
      <c r="P849" s="11">
        <v>49</v>
      </c>
      <c r="Q849" s="12">
        <v>1.47</v>
      </c>
      <c r="R849" s="13"/>
      <c r="S849" s="21">
        <f t="shared" si="99"/>
        <v>47</v>
      </c>
      <c r="T849" s="7" t="str">
        <f t="shared" si="100"/>
        <v>Over 0.5</v>
      </c>
      <c r="U849" s="14"/>
      <c r="V849" s="14" t="str">
        <f t="shared" si="98"/>
        <v>Under 1.5</v>
      </c>
      <c r="W849" s="14" t="str">
        <f t="shared" si="101"/>
        <v>LOST</v>
      </c>
      <c r="X849" s="14"/>
      <c r="Y849" s="7" t="str">
        <f t="shared" si="102"/>
        <v>…</v>
      </c>
      <c r="Z849" s="7"/>
      <c r="AA849" s="35" t="str">
        <f t="shared" si="103"/>
        <v>…</v>
      </c>
      <c r="AB849" s="35" t="str">
        <f t="shared" si="104"/>
        <v>.</v>
      </c>
    </row>
    <row r="850" spans="2:28">
      <c r="B850" t="s">
        <v>11</v>
      </c>
      <c r="C850" t="s">
        <v>206</v>
      </c>
      <c r="D850" s="34">
        <v>0.52083333333333337</v>
      </c>
      <c r="E850" s="17" t="s">
        <v>1508</v>
      </c>
      <c r="F850" s="7" t="s">
        <v>4</v>
      </c>
      <c r="G850" s="10" t="s">
        <v>1192</v>
      </c>
      <c r="H850" s="7">
        <v>30</v>
      </c>
      <c r="I850" s="7">
        <v>43</v>
      </c>
      <c r="J850" s="7">
        <v>28</v>
      </c>
      <c r="K850" s="7" t="s">
        <v>16</v>
      </c>
      <c r="L850" s="7" t="s">
        <v>16</v>
      </c>
      <c r="M850" s="7">
        <v>2</v>
      </c>
      <c r="N850" s="6" t="s">
        <v>24</v>
      </c>
      <c r="O850" s="6" t="s">
        <v>278</v>
      </c>
      <c r="P850" s="11">
        <v>56</v>
      </c>
      <c r="Q850" s="12">
        <v>1.74</v>
      </c>
      <c r="R850" s="13"/>
      <c r="S850" s="21">
        <f t="shared" si="99"/>
        <v>69.2</v>
      </c>
      <c r="T850" s="7" t="str">
        <f t="shared" si="100"/>
        <v>Under 1.5</v>
      </c>
      <c r="U850" s="14"/>
      <c r="V850" s="14" t="str">
        <f>IF(N850="1-0","Under 1.5",IF(N850="0-0","Under 1.5",IF(N850="0-1","Under 1.5","Over 0.5")))</f>
        <v>Under 1.5</v>
      </c>
      <c r="W850" s="14" t="str">
        <f t="shared" si="101"/>
        <v>WON</v>
      </c>
      <c r="X850" s="14"/>
      <c r="Y850" s="7" t="str">
        <f t="shared" si="102"/>
        <v>…</v>
      </c>
      <c r="Z850" s="7"/>
      <c r="AA850" s="35" t="str">
        <f t="shared" si="103"/>
        <v>…</v>
      </c>
      <c r="AB850" s="35" t="str">
        <f t="shared" si="104"/>
        <v>.</v>
      </c>
    </row>
    <row r="851" spans="2:28">
      <c r="C851" t="s">
        <v>213</v>
      </c>
      <c r="D851" s="34">
        <v>0.53125</v>
      </c>
      <c r="E851" s="17" t="s">
        <v>650</v>
      </c>
      <c r="F851" s="7" t="s">
        <v>4</v>
      </c>
      <c r="G851" s="10" t="s">
        <v>649</v>
      </c>
      <c r="H851" s="7">
        <v>62</v>
      </c>
      <c r="I851" s="7">
        <v>28</v>
      </c>
      <c r="J851" s="7">
        <v>10</v>
      </c>
      <c r="K851" s="7">
        <v>1</v>
      </c>
      <c r="L851" s="7">
        <v>1</v>
      </c>
      <c r="M851" s="7">
        <v>52</v>
      </c>
      <c r="N851" s="6" t="s">
        <v>24</v>
      </c>
      <c r="O851" s="6" t="s">
        <v>24</v>
      </c>
      <c r="P851" s="11">
        <v>17</v>
      </c>
      <c r="Q851" s="12">
        <v>1.68</v>
      </c>
      <c r="R851" s="13"/>
      <c r="S851" s="21">
        <f t="shared" si="99"/>
        <v>20.625</v>
      </c>
      <c r="T851" s="7" t="str">
        <f t="shared" si="100"/>
        <v>Over 0.5</v>
      </c>
      <c r="U851" s="14"/>
      <c r="V851" s="14" t="str">
        <f>IF(N851="1-0","Under 1.5",IF(N851="0-0","Under 1.5",IF(N851="0-1","Under 1.5","Over 0.5")))</f>
        <v>Under 1.5</v>
      </c>
      <c r="W851" s="14" t="str">
        <f t="shared" si="101"/>
        <v>LOST</v>
      </c>
      <c r="X851" s="14"/>
      <c r="Y851" s="7" t="str">
        <f t="shared" si="102"/>
        <v>…</v>
      </c>
      <c r="Z851" s="7"/>
      <c r="AA851" s="35" t="str">
        <f t="shared" si="103"/>
        <v>…</v>
      </c>
      <c r="AB851" s="35" t="str">
        <f t="shared" si="104"/>
        <v>.</v>
      </c>
    </row>
    <row r="852" spans="2:28">
      <c r="B852" t="s">
        <v>11</v>
      </c>
      <c r="C852" t="s">
        <v>58</v>
      </c>
      <c r="D852" s="34">
        <v>0.54166666666666663</v>
      </c>
      <c r="E852" s="17" t="s">
        <v>1208</v>
      </c>
      <c r="F852" s="7" t="s">
        <v>4</v>
      </c>
      <c r="G852" s="10" t="s">
        <v>483</v>
      </c>
      <c r="H852" s="7">
        <v>28</v>
      </c>
      <c r="I852" s="7">
        <v>45</v>
      </c>
      <c r="J852" s="7">
        <v>28</v>
      </c>
      <c r="K852" s="7" t="s">
        <v>16</v>
      </c>
      <c r="L852" s="7">
        <v>1</v>
      </c>
      <c r="M852" s="7">
        <v>0</v>
      </c>
      <c r="N852" s="6" t="s">
        <v>47</v>
      </c>
      <c r="O852" s="6" t="s">
        <v>75</v>
      </c>
      <c r="P852" s="11">
        <v>62</v>
      </c>
      <c r="Q852" s="12">
        <v>1.57</v>
      </c>
      <c r="R852" s="13"/>
      <c r="S852" s="21">
        <f t="shared" si="99"/>
        <v>67.400000000000006</v>
      </c>
      <c r="T852" s="7" t="str">
        <f t="shared" si="100"/>
        <v>Under 1.5</v>
      </c>
      <c r="U852" s="14"/>
      <c r="V852" s="14" t="str">
        <f>IF(N852="1-0","Under 1.5",IF(N852="0-0","Under 1.5",IF(N852="0-1","Under 1.5","Over 0.5")))</f>
        <v>Under 1.5</v>
      </c>
      <c r="W852" s="14" t="str">
        <f t="shared" si="101"/>
        <v>WON</v>
      </c>
      <c r="X852" s="14"/>
      <c r="Y852" s="7" t="str">
        <f t="shared" si="102"/>
        <v>…</v>
      </c>
      <c r="Z852" s="7"/>
      <c r="AA852" s="35" t="str">
        <f t="shared" si="103"/>
        <v>…</v>
      </c>
      <c r="AB852" s="35" t="str">
        <f t="shared" si="104"/>
        <v>.</v>
      </c>
    </row>
    <row r="853" spans="2:28">
      <c r="C853" t="s">
        <v>427</v>
      </c>
      <c r="D853" s="34">
        <v>0.5625</v>
      </c>
      <c r="E853" s="17" t="s">
        <v>1856</v>
      </c>
      <c r="F853" s="7" t="s">
        <v>4</v>
      </c>
      <c r="G853" s="10" t="s">
        <v>615</v>
      </c>
      <c r="H853" s="7">
        <v>33</v>
      </c>
      <c r="I853" s="7">
        <v>50</v>
      </c>
      <c r="J853" s="7">
        <v>17</v>
      </c>
      <c r="K853" s="7" t="s">
        <v>16</v>
      </c>
      <c r="L853" s="7">
        <v>1</v>
      </c>
      <c r="M853" s="7">
        <v>16</v>
      </c>
      <c r="N853" s="6" t="s">
        <v>17</v>
      </c>
      <c r="O853" s="6" t="s">
        <v>714</v>
      </c>
      <c r="P853" s="11">
        <v>19</v>
      </c>
      <c r="Q853" s="12">
        <v>1.46</v>
      </c>
      <c r="R853" s="13"/>
      <c r="S853" s="21">
        <f t="shared" si="99"/>
        <v>55.625</v>
      </c>
      <c r="T853" s="7" t="str">
        <f t="shared" si="100"/>
        <v>Over 0.5</v>
      </c>
      <c r="U853" s="14"/>
      <c r="V853" s="14" t="str">
        <f>IF(N853="1-0","Under 1.5",IF(N853="0-0","Under 1.5",IF(N853="0-1","Under 1.5","Over 0.5")))</f>
        <v>Over 0.5</v>
      </c>
      <c r="W853" s="14" t="str">
        <f t="shared" si="101"/>
        <v>WON</v>
      </c>
      <c r="X853" s="14"/>
      <c r="Y853" s="7" t="str">
        <f t="shared" si="102"/>
        <v>…</v>
      </c>
      <c r="Z853" s="7"/>
      <c r="AA853" s="35" t="str">
        <f t="shared" si="103"/>
        <v>…</v>
      </c>
      <c r="AB853" s="35" t="str">
        <f t="shared" si="104"/>
        <v>.</v>
      </c>
    </row>
    <row r="854" spans="2:28">
      <c r="C854" t="s">
        <v>1341</v>
      </c>
      <c r="D854" s="34">
        <v>0.58333333333333337</v>
      </c>
      <c r="E854" s="17" t="s">
        <v>1538</v>
      </c>
      <c r="F854" s="7" t="s">
        <v>4</v>
      </c>
      <c r="G854" s="10" t="s">
        <v>1489</v>
      </c>
      <c r="H854" s="7">
        <v>35</v>
      </c>
      <c r="I854" s="7">
        <v>49</v>
      </c>
      <c r="J854" s="7">
        <v>15</v>
      </c>
      <c r="K854" s="7" t="s">
        <v>16</v>
      </c>
      <c r="L854" s="7">
        <v>1</v>
      </c>
      <c r="M854" s="7">
        <v>20</v>
      </c>
      <c r="N854" s="6" t="s">
        <v>61</v>
      </c>
      <c r="O854" s="6" t="s">
        <v>299</v>
      </c>
      <c r="P854" s="11">
        <v>70</v>
      </c>
      <c r="Q854" s="12">
        <v>1.49</v>
      </c>
      <c r="R854" s="13"/>
      <c r="S854" s="21">
        <f t="shared" si="99"/>
        <v>54</v>
      </c>
      <c r="T854" s="7" t="str">
        <f t="shared" si="100"/>
        <v>Over 0.5</v>
      </c>
      <c r="U854" s="14"/>
      <c r="V854" s="14" t="str">
        <f>IF(N854="1-0","Under 1.5",IF(N854="0-0","Under 1.5",IF(N854="0-1","Under 1.5","Over 0.5")))</f>
        <v>Over 0.5</v>
      </c>
      <c r="W854" s="14" t="str">
        <f t="shared" si="101"/>
        <v>WON</v>
      </c>
      <c r="X854" s="14"/>
      <c r="Y854" s="7" t="str">
        <f t="shared" si="102"/>
        <v>…</v>
      </c>
      <c r="Z854" s="7"/>
      <c r="AA854" s="35" t="str">
        <f t="shared" si="103"/>
        <v>…</v>
      </c>
      <c r="AB854" s="35" t="str">
        <f t="shared" si="104"/>
        <v>.</v>
      </c>
    </row>
    <row r="855" spans="2:28">
      <c r="C855" t="s">
        <v>1341</v>
      </c>
      <c r="D855" s="34">
        <v>0.58333333333333337</v>
      </c>
      <c r="E855" s="17" t="s">
        <v>1434</v>
      </c>
      <c r="F855" s="7" t="s">
        <v>4</v>
      </c>
      <c r="G855" s="10" t="s">
        <v>1642</v>
      </c>
      <c r="H855" s="7">
        <v>19</v>
      </c>
      <c r="I855" s="7">
        <v>32</v>
      </c>
      <c r="J855" s="7">
        <v>49</v>
      </c>
      <c r="K855" s="7">
        <v>2</v>
      </c>
      <c r="L855" s="7">
        <v>2</v>
      </c>
      <c r="M855" s="7">
        <v>30</v>
      </c>
      <c r="N855" s="6" t="s">
        <v>47</v>
      </c>
      <c r="O855" s="6" t="s">
        <v>33</v>
      </c>
      <c r="P855" s="11">
        <v>37</v>
      </c>
      <c r="Q855" s="12">
        <v>1.54</v>
      </c>
      <c r="R855" s="13"/>
      <c r="S855" s="21">
        <f t="shared" si="99"/>
        <v>24.6875</v>
      </c>
      <c r="T855" s="7" t="str">
        <f t="shared" si="100"/>
        <v>Over 0.5</v>
      </c>
      <c r="U855" s="14"/>
      <c r="V855" s="14" t="str">
        <f t="shared" ref="V855:V892" si="105">IF(N855="1-0","Under 1.5",IF(N855="0-0","Under 1.5",IF(N855="0-1","Under 1.5","Over 0.5")))</f>
        <v>Under 1.5</v>
      </c>
      <c r="W855" s="14" t="str">
        <f t="shared" si="101"/>
        <v>WON</v>
      </c>
      <c r="X855" s="14"/>
      <c r="Y855" s="7" t="str">
        <f t="shared" si="102"/>
        <v>…</v>
      </c>
      <c r="Z855" s="7"/>
      <c r="AA855" s="35" t="str">
        <f t="shared" si="103"/>
        <v>…</v>
      </c>
      <c r="AB855" s="35" t="str">
        <f t="shared" si="104"/>
        <v>.</v>
      </c>
    </row>
    <row r="856" spans="2:28">
      <c r="C856" t="s">
        <v>1341</v>
      </c>
      <c r="D856" s="34">
        <v>0.58333333333333337</v>
      </c>
      <c r="E856" s="17" t="s">
        <v>1342</v>
      </c>
      <c r="F856" s="7" t="s">
        <v>4</v>
      </c>
      <c r="G856" s="10" t="s">
        <v>1435</v>
      </c>
      <c r="H856" s="7">
        <v>31</v>
      </c>
      <c r="I856" s="7">
        <v>24</v>
      </c>
      <c r="J856" s="7">
        <v>45</v>
      </c>
      <c r="K856" s="7">
        <v>2</v>
      </c>
      <c r="L856" s="7">
        <v>2</v>
      </c>
      <c r="M856" s="7">
        <v>14</v>
      </c>
      <c r="N856" s="6" t="s">
        <v>24</v>
      </c>
      <c r="O856" s="6" t="s">
        <v>75</v>
      </c>
      <c r="P856" s="11">
        <v>29</v>
      </c>
      <c r="Q856" s="12">
        <v>1.5</v>
      </c>
      <c r="R856" s="13"/>
      <c r="S856" s="21">
        <f t="shared" si="99"/>
        <v>17.25</v>
      </c>
      <c r="T856" s="7" t="str">
        <f t="shared" si="100"/>
        <v>Over 0.5</v>
      </c>
      <c r="U856" s="14"/>
      <c r="V856" s="14" t="str">
        <f t="shared" si="105"/>
        <v>Under 1.5</v>
      </c>
      <c r="W856" s="14" t="str">
        <f t="shared" si="101"/>
        <v>LOST</v>
      </c>
      <c r="X856" s="14"/>
      <c r="Y856" s="7" t="str">
        <f t="shared" si="102"/>
        <v>…</v>
      </c>
      <c r="Z856" s="7"/>
      <c r="AA856" s="35" t="str">
        <f t="shared" si="103"/>
        <v>…</v>
      </c>
      <c r="AB856" s="35" t="str">
        <f t="shared" si="104"/>
        <v>.</v>
      </c>
    </row>
    <row r="857" spans="2:28">
      <c r="C857" t="s">
        <v>239</v>
      </c>
      <c r="D857" s="34">
        <v>0.58333333333333337</v>
      </c>
      <c r="E857" s="17" t="s">
        <v>666</v>
      </c>
      <c r="F857" s="7" t="s">
        <v>4</v>
      </c>
      <c r="G857" s="10" t="s">
        <v>702</v>
      </c>
      <c r="H857" s="7">
        <v>44</v>
      </c>
      <c r="I857" s="7">
        <v>42</v>
      </c>
      <c r="J857" s="7">
        <v>14</v>
      </c>
      <c r="K857" s="7">
        <v>1</v>
      </c>
      <c r="L857" s="7">
        <v>1</v>
      </c>
      <c r="M857" s="7">
        <v>30</v>
      </c>
      <c r="N857" s="6" t="s">
        <v>24</v>
      </c>
      <c r="O857" s="6" t="s">
        <v>69</v>
      </c>
      <c r="P857" s="11">
        <v>42</v>
      </c>
      <c r="Q857" s="12">
        <v>1.72</v>
      </c>
      <c r="R857" s="13"/>
      <c r="S857" s="21">
        <f t="shared" si="99"/>
        <v>26.25</v>
      </c>
      <c r="T857" s="7" t="str">
        <f t="shared" si="100"/>
        <v>Over 0.5</v>
      </c>
      <c r="U857" s="14"/>
      <c r="V857" s="14" t="str">
        <f t="shared" si="105"/>
        <v>Under 1.5</v>
      </c>
      <c r="W857" s="14" t="str">
        <f t="shared" si="101"/>
        <v>LOST</v>
      </c>
      <c r="X857" s="14"/>
      <c r="Y857" s="7" t="str">
        <f t="shared" si="102"/>
        <v>…</v>
      </c>
      <c r="Z857" s="7"/>
      <c r="AA857" s="35" t="str">
        <f t="shared" si="103"/>
        <v>…</v>
      </c>
      <c r="AB857" s="35" t="str">
        <f t="shared" si="104"/>
        <v>.</v>
      </c>
    </row>
    <row r="858" spans="2:28">
      <c r="C858" t="s">
        <v>66</v>
      </c>
      <c r="D858" s="34">
        <v>0.58333333333333337</v>
      </c>
      <c r="E858" s="17" t="s">
        <v>1453</v>
      </c>
      <c r="F858" s="7" t="s">
        <v>4</v>
      </c>
      <c r="G858" s="10" t="s">
        <v>1636</v>
      </c>
      <c r="H858" s="7">
        <v>41</v>
      </c>
      <c r="I858" s="7">
        <v>46</v>
      </c>
      <c r="J858" s="7">
        <v>13</v>
      </c>
      <c r="K858" s="7" t="s">
        <v>16</v>
      </c>
      <c r="L858" s="7" t="s">
        <v>16</v>
      </c>
      <c r="M858" s="7">
        <v>28</v>
      </c>
      <c r="N858" s="6" t="s">
        <v>33</v>
      </c>
      <c r="O858" s="6" t="s">
        <v>297</v>
      </c>
      <c r="P858" s="11">
        <v>49</v>
      </c>
      <c r="Q858" s="12">
        <v>1.72</v>
      </c>
      <c r="R858" s="13" t="s">
        <v>1444</v>
      </c>
      <c r="S858" s="21">
        <f t="shared" si="99"/>
        <v>45</v>
      </c>
      <c r="T858" s="7" t="str">
        <f t="shared" si="100"/>
        <v>Over 0.5</v>
      </c>
      <c r="U858" s="14"/>
      <c r="V858" s="14" t="str">
        <f t="shared" si="105"/>
        <v>Over 0.5</v>
      </c>
      <c r="W858" s="14" t="str">
        <f t="shared" si="101"/>
        <v>WON</v>
      </c>
      <c r="X858" s="14"/>
      <c r="Y858" s="7" t="str">
        <f t="shared" si="102"/>
        <v>…</v>
      </c>
      <c r="Z858" s="7"/>
      <c r="AA858" s="35" t="str">
        <f t="shared" si="103"/>
        <v>…</v>
      </c>
      <c r="AB858" s="35" t="str">
        <f t="shared" si="104"/>
        <v>.</v>
      </c>
    </row>
    <row r="859" spans="2:28">
      <c r="B859" t="s">
        <v>11</v>
      </c>
      <c r="C859" t="s">
        <v>471</v>
      </c>
      <c r="D859" s="34">
        <v>0.60416666666666663</v>
      </c>
      <c r="E859" s="17" t="s">
        <v>819</v>
      </c>
      <c r="F859" s="7" t="s">
        <v>4</v>
      </c>
      <c r="G859" s="10" t="s">
        <v>823</v>
      </c>
      <c r="H859" s="7">
        <v>43</v>
      </c>
      <c r="I859" s="7">
        <v>40</v>
      </c>
      <c r="J859" s="7">
        <v>17</v>
      </c>
      <c r="K859" s="7">
        <v>1</v>
      </c>
      <c r="L859" s="7">
        <v>1</v>
      </c>
      <c r="M859" s="7">
        <v>26</v>
      </c>
      <c r="N859" s="6" t="s">
        <v>24</v>
      </c>
      <c r="O859" s="6" t="s">
        <v>69</v>
      </c>
      <c r="P859" s="11">
        <v>55</v>
      </c>
      <c r="Q859" s="12">
        <v>1.71</v>
      </c>
      <c r="R859" s="13"/>
      <c r="S859" s="21">
        <f t="shared" si="99"/>
        <v>37.5625</v>
      </c>
      <c r="T859" s="7" t="str">
        <f t="shared" si="100"/>
        <v>Over 0.5</v>
      </c>
      <c r="U859" s="14"/>
      <c r="V859" s="14" t="str">
        <f t="shared" si="105"/>
        <v>Under 1.5</v>
      </c>
      <c r="W859" s="14" t="str">
        <f t="shared" si="101"/>
        <v>LOST</v>
      </c>
      <c r="X859" s="14"/>
      <c r="Y859" s="7" t="str">
        <f t="shared" si="102"/>
        <v>…</v>
      </c>
      <c r="Z859" s="7"/>
      <c r="AA859" s="35" t="str">
        <f t="shared" si="103"/>
        <v>…</v>
      </c>
      <c r="AB859" s="35" t="str">
        <f t="shared" si="104"/>
        <v>.</v>
      </c>
    </row>
    <row r="860" spans="2:28">
      <c r="C860" t="s">
        <v>678</v>
      </c>
      <c r="D860" s="34">
        <v>0.625</v>
      </c>
      <c r="E860" s="17" t="s">
        <v>679</v>
      </c>
      <c r="F860" s="7" t="s">
        <v>4</v>
      </c>
      <c r="G860" s="10" t="s">
        <v>683</v>
      </c>
      <c r="H860" s="7">
        <v>45</v>
      </c>
      <c r="I860" s="7">
        <v>48</v>
      </c>
      <c r="J860" s="7">
        <v>7</v>
      </c>
      <c r="K860" s="7" t="s">
        <v>16</v>
      </c>
      <c r="L860" s="7">
        <v>2</v>
      </c>
      <c r="M860" s="7">
        <v>38</v>
      </c>
      <c r="N860" s="6" t="s">
        <v>61</v>
      </c>
      <c r="O860" s="6" t="s">
        <v>681</v>
      </c>
      <c r="P860" s="11">
        <v>41</v>
      </c>
      <c r="Q860" s="12">
        <v>1.63</v>
      </c>
      <c r="R860" s="13"/>
      <c r="S860" s="21">
        <f t="shared" si="99"/>
        <v>40</v>
      </c>
      <c r="T860" s="7" t="str">
        <f t="shared" si="100"/>
        <v>Over 0.5</v>
      </c>
      <c r="U860" s="14"/>
      <c r="V860" s="14" t="str">
        <f t="shared" si="105"/>
        <v>Over 0.5</v>
      </c>
      <c r="W860" s="14" t="str">
        <f t="shared" si="101"/>
        <v>WON</v>
      </c>
      <c r="X860" s="14"/>
      <c r="Y860" s="7" t="str">
        <f t="shared" si="102"/>
        <v>…</v>
      </c>
      <c r="Z860" s="7"/>
      <c r="AA860" s="35" t="str">
        <f t="shared" si="103"/>
        <v>…</v>
      </c>
      <c r="AB860" s="35" t="str">
        <f t="shared" si="104"/>
        <v>.</v>
      </c>
    </row>
    <row r="861" spans="2:28">
      <c r="C861" t="s">
        <v>678</v>
      </c>
      <c r="D861" s="34">
        <v>0.625</v>
      </c>
      <c r="E861" s="17" t="s">
        <v>1075</v>
      </c>
      <c r="F861" s="7" t="s">
        <v>4</v>
      </c>
      <c r="G861" s="10" t="s">
        <v>680</v>
      </c>
      <c r="H861" s="7">
        <v>45</v>
      </c>
      <c r="I861" s="7">
        <v>45</v>
      </c>
      <c r="J861" s="7">
        <v>10</v>
      </c>
      <c r="K861" s="7">
        <v>1</v>
      </c>
      <c r="L861" s="7">
        <v>2</v>
      </c>
      <c r="M861" s="7">
        <v>35</v>
      </c>
      <c r="N861" s="6" t="s">
        <v>120</v>
      </c>
      <c r="O861" s="6" t="s">
        <v>61</v>
      </c>
      <c r="P861" s="11">
        <v>42</v>
      </c>
      <c r="Q861" s="12">
        <v>1.68</v>
      </c>
      <c r="R861" s="13"/>
      <c r="S861" s="21">
        <f t="shared" si="99"/>
        <v>40</v>
      </c>
      <c r="T861" s="7" t="str">
        <f t="shared" si="100"/>
        <v>Over 0.5</v>
      </c>
      <c r="U861" s="14"/>
      <c r="V861" s="14" t="str">
        <f t="shared" si="105"/>
        <v>Under 1.5</v>
      </c>
      <c r="W861" s="14" t="str">
        <f t="shared" si="101"/>
        <v>WON</v>
      </c>
      <c r="X861" s="14"/>
      <c r="Y861" s="7" t="str">
        <f t="shared" si="102"/>
        <v>…</v>
      </c>
      <c r="Z861" s="7"/>
      <c r="AA861" s="35" t="str">
        <f t="shared" si="103"/>
        <v>…</v>
      </c>
      <c r="AB861" s="35" t="str">
        <f t="shared" si="104"/>
        <v>.</v>
      </c>
    </row>
    <row r="862" spans="2:28">
      <c r="C862" t="s">
        <v>678</v>
      </c>
      <c r="D862" s="34">
        <v>0.625</v>
      </c>
      <c r="E862" s="17" t="s">
        <v>1073</v>
      </c>
      <c r="F862" s="7" t="s">
        <v>4</v>
      </c>
      <c r="G862" s="10" t="s">
        <v>1007</v>
      </c>
      <c r="H862" s="7">
        <v>41</v>
      </c>
      <c r="I862" s="7">
        <v>14</v>
      </c>
      <c r="J862" s="7">
        <v>45</v>
      </c>
      <c r="K862" s="7">
        <v>2</v>
      </c>
      <c r="L862" s="7">
        <v>2</v>
      </c>
      <c r="M862" s="7">
        <v>4</v>
      </c>
      <c r="N862" s="6" t="s">
        <v>120</v>
      </c>
      <c r="O862" s="6" t="s">
        <v>33</v>
      </c>
      <c r="P862" s="11">
        <v>46</v>
      </c>
      <c r="Q862" s="12">
        <v>1.61</v>
      </c>
      <c r="R862" s="13"/>
      <c r="S862" s="21">
        <f t="shared" si="99"/>
        <v>24.125</v>
      </c>
      <c r="T862" s="7" t="str">
        <f t="shared" si="100"/>
        <v>Over 0.5</v>
      </c>
      <c r="U862" s="14"/>
      <c r="V862" s="14" t="str">
        <f t="shared" si="105"/>
        <v>Under 1.5</v>
      </c>
      <c r="W862" s="14" t="str">
        <f t="shared" si="101"/>
        <v>WON</v>
      </c>
      <c r="X862" s="14"/>
      <c r="Y862" s="7" t="str">
        <f t="shared" si="102"/>
        <v>…</v>
      </c>
      <c r="Z862" s="7"/>
      <c r="AA862" s="35" t="str">
        <f t="shared" si="103"/>
        <v>…</v>
      </c>
      <c r="AB862" s="35" t="str">
        <f t="shared" si="104"/>
        <v>.</v>
      </c>
    </row>
    <row r="863" spans="2:28">
      <c r="C863" t="s">
        <v>51</v>
      </c>
      <c r="D863" s="34">
        <v>0.625</v>
      </c>
      <c r="E863" s="17" t="s">
        <v>53</v>
      </c>
      <c r="F863" s="7" t="s">
        <v>4</v>
      </c>
      <c r="G863" s="10" t="s">
        <v>676</v>
      </c>
      <c r="H863" s="7">
        <v>10</v>
      </c>
      <c r="I863" s="7">
        <v>33</v>
      </c>
      <c r="J863" s="7">
        <v>58</v>
      </c>
      <c r="K863" s="7">
        <v>2</v>
      </c>
      <c r="L863" s="7">
        <v>2</v>
      </c>
      <c r="M863" s="7">
        <v>48</v>
      </c>
      <c r="N863" s="6" t="s">
        <v>24</v>
      </c>
      <c r="O863" s="6" t="s">
        <v>96</v>
      </c>
      <c r="P863" s="11">
        <v>51</v>
      </c>
      <c r="Q863" s="12">
        <v>1.68</v>
      </c>
      <c r="R863" s="13"/>
      <c r="S863" s="21">
        <f t="shared" si="99"/>
        <v>32.075000000000003</v>
      </c>
      <c r="T863" s="7" t="str">
        <f t="shared" si="100"/>
        <v>Over 0.5</v>
      </c>
      <c r="U863" s="14"/>
      <c r="V863" s="14" t="str">
        <f t="shared" si="105"/>
        <v>Under 1.5</v>
      </c>
      <c r="W863" s="14" t="str">
        <f t="shared" si="101"/>
        <v>LOST</v>
      </c>
      <c r="X863" s="14"/>
      <c r="Y863" s="7" t="str">
        <f t="shared" si="102"/>
        <v>…</v>
      </c>
      <c r="Z863" s="7"/>
      <c r="AA863" s="35" t="str">
        <f t="shared" si="103"/>
        <v>…</v>
      </c>
      <c r="AB863" s="35" t="str">
        <f t="shared" si="104"/>
        <v>.</v>
      </c>
    </row>
    <row r="864" spans="2:28">
      <c r="B864" t="s">
        <v>11</v>
      </c>
      <c r="C864" t="s">
        <v>58</v>
      </c>
      <c r="D864" s="34">
        <v>0.625</v>
      </c>
      <c r="E864" s="17" t="s">
        <v>1805</v>
      </c>
      <c r="F864" s="7" t="s">
        <v>4</v>
      </c>
      <c r="G864" s="10" t="s">
        <v>1857</v>
      </c>
      <c r="H864" s="7">
        <v>11</v>
      </c>
      <c r="I864" s="7">
        <v>79</v>
      </c>
      <c r="J864" s="7">
        <v>10</v>
      </c>
      <c r="K864" s="7" t="s">
        <v>16</v>
      </c>
      <c r="L864" s="7" t="s">
        <v>16</v>
      </c>
      <c r="M864" s="7">
        <v>1</v>
      </c>
      <c r="N864" s="6" t="s">
        <v>120</v>
      </c>
      <c r="O864" s="6" t="s">
        <v>96</v>
      </c>
      <c r="P864" s="11">
        <v>80</v>
      </c>
      <c r="Q864" s="12">
        <v>1.57</v>
      </c>
      <c r="R864" s="13"/>
      <c r="S864" s="21">
        <f t="shared" si="99"/>
        <v>99.6875</v>
      </c>
      <c r="T864" s="7" t="str">
        <f t="shared" si="100"/>
        <v>Under 1.5</v>
      </c>
      <c r="U864" s="14"/>
      <c r="V864" s="14" t="str">
        <f t="shared" si="105"/>
        <v>Under 1.5</v>
      </c>
      <c r="W864" s="14" t="str">
        <f t="shared" si="101"/>
        <v>WON</v>
      </c>
      <c r="X864" s="14"/>
      <c r="Y864" s="7" t="str">
        <f t="shared" si="102"/>
        <v>Prime</v>
      </c>
      <c r="Z864" s="7"/>
      <c r="AA864" s="35" t="str">
        <f t="shared" si="103"/>
        <v>U25g</v>
      </c>
      <c r="AB864" s="35" t="str">
        <f t="shared" si="104"/>
        <v>.</v>
      </c>
    </row>
    <row r="865" spans="2:28">
      <c r="C865" t="s">
        <v>531</v>
      </c>
      <c r="D865" s="34">
        <v>0.66666666666666663</v>
      </c>
      <c r="E865" s="17" t="s">
        <v>1412</v>
      </c>
      <c r="F865" s="7" t="s">
        <v>4</v>
      </c>
      <c r="G865" s="10" t="s">
        <v>1858</v>
      </c>
      <c r="H865" s="7">
        <v>13</v>
      </c>
      <c r="I865" s="7">
        <v>75</v>
      </c>
      <c r="J865" s="7">
        <v>13</v>
      </c>
      <c r="K865" s="7" t="s">
        <v>16</v>
      </c>
      <c r="L865" s="7">
        <v>2</v>
      </c>
      <c r="M865" s="7">
        <v>0</v>
      </c>
      <c r="N865" s="6" t="s">
        <v>298</v>
      </c>
      <c r="O865" s="6" t="s">
        <v>1076</v>
      </c>
      <c r="P865" s="11">
        <v>52</v>
      </c>
      <c r="Q865" s="12">
        <v>1.7</v>
      </c>
      <c r="R865" s="13"/>
      <c r="S865" s="21">
        <f t="shared" si="99"/>
        <v>88.837500000000006</v>
      </c>
      <c r="T865" s="7" t="str">
        <f t="shared" si="100"/>
        <v>Under 1.5</v>
      </c>
      <c r="U865" s="14"/>
      <c r="V865" s="14" t="str">
        <f t="shared" si="105"/>
        <v>Over 0.5</v>
      </c>
      <c r="W865" s="14" t="str">
        <f t="shared" si="101"/>
        <v>LOST</v>
      </c>
      <c r="X865" s="14"/>
      <c r="Y865" s="7" t="str">
        <f t="shared" si="102"/>
        <v>…</v>
      </c>
      <c r="Z865" s="7"/>
      <c r="AA865" s="35" t="str">
        <f t="shared" si="103"/>
        <v>…</v>
      </c>
      <c r="AB865" s="35" t="str">
        <f t="shared" si="104"/>
        <v>.</v>
      </c>
    </row>
    <row r="866" spans="2:28">
      <c r="C866" t="s">
        <v>531</v>
      </c>
      <c r="D866" s="34">
        <v>0.66666666666666663</v>
      </c>
      <c r="E866" s="17" t="s">
        <v>1107</v>
      </c>
      <c r="F866" s="7" t="s">
        <v>4</v>
      </c>
      <c r="G866" s="10" t="s">
        <v>1859</v>
      </c>
      <c r="H866" s="7">
        <v>40</v>
      </c>
      <c r="I866" s="7">
        <v>45</v>
      </c>
      <c r="J866" s="7">
        <v>15</v>
      </c>
      <c r="K866" s="7" t="s">
        <v>16</v>
      </c>
      <c r="L866" s="7">
        <v>1</v>
      </c>
      <c r="M866" s="7">
        <v>25</v>
      </c>
      <c r="N866" s="6" t="s">
        <v>17</v>
      </c>
      <c r="O866" s="6" t="s">
        <v>297</v>
      </c>
      <c r="P866" s="11">
        <v>50</v>
      </c>
      <c r="Q866" s="12">
        <v>1.75</v>
      </c>
      <c r="R866" s="13"/>
      <c r="S866" s="21">
        <f t="shared" si="99"/>
        <v>50</v>
      </c>
      <c r="T866" s="7" t="str">
        <f t="shared" si="100"/>
        <v>Over 0.5</v>
      </c>
      <c r="U866" s="14"/>
      <c r="V866" s="14" t="str">
        <f t="shared" si="105"/>
        <v>Over 0.5</v>
      </c>
      <c r="W866" s="14" t="str">
        <f t="shared" si="101"/>
        <v>WON</v>
      </c>
      <c r="X866" s="14"/>
      <c r="Y866" s="7" t="str">
        <f t="shared" si="102"/>
        <v>…</v>
      </c>
      <c r="Z866" s="7"/>
      <c r="AA866" s="35" t="str">
        <f t="shared" si="103"/>
        <v>…</v>
      </c>
      <c r="AB866" s="35" t="str">
        <f t="shared" si="104"/>
        <v>.</v>
      </c>
    </row>
    <row r="867" spans="2:28">
      <c r="C867" t="s">
        <v>531</v>
      </c>
      <c r="D867" s="34">
        <v>0.66666666666666663</v>
      </c>
      <c r="E867" s="17" t="s">
        <v>1860</v>
      </c>
      <c r="F867" s="7" t="s">
        <v>4</v>
      </c>
      <c r="G867" s="10" t="s">
        <v>1861</v>
      </c>
      <c r="H867" s="7">
        <v>19</v>
      </c>
      <c r="I867" s="7">
        <v>37</v>
      </c>
      <c r="J867" s="7">
        <v>44</v>
      </c>
      <c r="K867" s="7">
        <v>2</v>
      </c>
      <c r="L867" s="7">
        <v>2</v>
      </c>
      <c r="M867" s="7">
        <v>25</v>
      </c>
      <c r="N867" s="6" t="s">
        <v>305</v>
      </c>
      <c r="O867" s="6" t="s">
        <v>305</v>
      </c>
      <c r="P867" s="11">
        <v>42</v>
      </c>
      <c r="Q867" s="12">
        <v>1.64</v>
      </c>
      <c r="R867" s="13"/>
      <c r="S867" s="21">
        <f t="shared" si="99"/>
        <v>26.25</v>
      </c>
      <c r="T867" s="7" t="str">
        <f t="shared" si="100"/>
        <v>Over 0.5</v>
      </c>
      <c r="U867" s="14"/>
      <c r="V867" s="14" t="str">
        <f t="shared" si="105"/>
        <v>Over 0.5</v>
      </c>
      <c r="W867" s="14" t="str">
        <f t="shared" si="101"/>
        <v>WON</v>
      </c>
      <c r="X867" s="14"/>
      <c r="Y867" s="7" t="str">
        <f t="shared" si="102"/>
        <v>…</v>
      </c>
      <c r="Z867" s="7"/>
      <c r="AA867" s="35" t="str">
        <f t="shared" si="103"/>
        <v>…</v>
      </c>
      <c r="AB867" s="35" t="str">
        <f t="shared" si="104"/>
        <v>.</v>
      </c>
    </row>
    <row r="868" spans="2:28">
      <c r="B868" t="s">
        <v>11</v>
      </c>
      <c r="C868" t="s">
        <v>400</v>
      </c>
      <c r="D868" s="34">
        <v>0.66666666666666663</v>
      </c>
      <c r="E868" s="17" t="s">
        <v>401</v>
      </c>
      <c r="F868" s="7" t="s">
        <v>4</v>
      </c>
      <c r="G868" s="10" t="s">
        <v>402</v>
      </c>
      <c r="H868" s="7">
        <v>19</v>
      </c>
      <c r="I868" s="7">
        <v>58</v>
      </c>
      <c r="J868" s="7">
        <v>23</v>
      </c>
      <c r="K868" s="7" t="s">
        <v>16</v>
      </c>
      <c r="L868" s="7">
        <v>2</v>
      </c>
      <c r="M868" s="7">
        <v>4</v>
      </c>
      <c r="N868" s="6" t="s">
        <v>61</v>
      </c>
      <c r="O868" s="6" t="s">
        <v>305</v>
      </c>
      <c r="P868" s="11">
        <v>52</v>
      </c>
      <c r="Q868" s="12">
        <v>1.45</v>
      </c>
      <c r="R868" s="13"/>
      <c r="S868" s="21">
        <f t="shared" si="99"/>
        <v>79.525000000000006</v>
      </c>
      <c r="T868" s="7" t="str">
        <f t="shared" si="100"/>
        <v>Under 1.5</v>
      </c>
      <c r="U868" s="14"/>
      <c r="V868" s="14" t="str">
        <f t="shared" si="105"/>
        <v>Over 0.5</v>
      </c>
      <c r="W868" s="14" t="str">
        <f t="shared" si="101"/>
        <v>LOST</v>
      </c>
      <c r="X868" s="14"/>
      <c r="Y868" s="7" t="str">
        <f t="shared" si="102"/>
        <v>Prime</v>
      </c>
      <c r="Z868" s="7"/>
      <c r="AA868" s="35" t="str">
        <f t="shared" si="103"/>
        <v>…</v>
      </c>
      <c r="AB868" s="35" t="str">
        <f t="shared" si="104"/>
        <v>.</v>
      </c>
    </row>
    <row r="869" spans="2:28">
      <c r="B869" t="s">
        <v>11</v>
      </c>
      <c r="C869" t="s">
        <v>58</v>
      </c>
      <c r="D869" s="34">
        <v>0.66666666666666663</v>
      </c>
      <c r="E869" s="17" t="s">
        <v>1862</v>
      </c>
      <c r="F869" s="7" t="s">
        <v>4</v>
      </c>
      <c r="G869" s="10" t="s">
        <v>1077</v>
      </c>
      <c r="H869" s="7">
        <v>5</v>
      </c>
      <c r="I869" s="7">
        <v>85</v>
      </c>
      <c r="J869" s="7">
        <v>10</v>
      </c>
      <c r="K869" s="7" t="s">
        <v>16</v>
      </c>
      <c r="L869" s="7" t="s">
        <v>16</v>
      </c>
      <c r="M869" s="7">
        <v>5</v>
      </c>
      <c r="N869" s="6" t="s">
        <v>75</v>
      </c>
      <c r="O869" s="6" t="s">
        <v>278</v>
      </c>
      <c r="P869" s="11">
        <v>49</v>
      </c>
      <c r="Q869" s="12">
        <v>1.5</v>
      </c>
      <c r="R869" s="13"/>
      <c r="S869" s="21">
        <f t="shared" si="99"/>
        <v>81.5625</v>
      </c>
      <c r="T869" s="7" t="str">
        <f t="shared" si="100"/>
        <v>Under 1.5</v>
      </c>
      <c r="U869" s="14"/>
      <c r="V869" s="14" t="str">
        <f t="shared" si="105"/>
        <v>Over 0.5</v>
      </c>
      <c r="W869" s="14" t="str">
        <f t="shared" si="101"/>
        <v>LOST</v>
      </c>
      <c r="X869" s="14"/>
      <c r="Y869" s="7" t="str">
        <f t="shared" si="102"/>
        <v>Prime</v>
      </c>
      <c r="Z869" s="7"/>
      <c r="AA869" s="35" t="str">
        <f t="shared" si="103"/>
        <v>…</v>
      </c>
      <c r="AB869" s="35" t="str">
        <f t="shared" si="104"/>
        <v>.</v>
      </c>
    </row>
    <row r="870" spans="2:28">
      <c r="B870" t="s">
        <v>11</v>
      </c>
      <c r="C870" t="s">
        <v>58</v>
      </c>
      <c r="D870" s="34">
        <v>0.66666666666666663</v>
      </c>
      <c r="E870" s="17" t="s">
        <v>785</v>
      </c>
      <c r="F870" s="7" t="s">
        <v>4</v>
      </c>
      <c r="G870" s="10" t="s">
        <v>484</v>
      </c>
      <c r="H870" s="7">
        <v>33</v>
      </c>
      <c r="I870" s="7">
        <v>58</v>
      </c>
      <c r="J870" s="7">
        <v>10</v>
      </c>
      <c r="K870" s="7" t="s">
        <v>16</v>
      </c>
      <c r="L870" s="7" t="s">
        <v>16</v>
      </c>
      <c r="M870" s="7">
        <v>23</v>
      </c>
      <c r="N870" s="6" t="s">
        <v>47</v>
      </c>
      <c r="O870" s="6" t="s">
        <v>47</v>
      </c>
      <c r="P870" s="11">
        <v>59</v>
      </c>
      <c r="Q870" s="12">
        <v>1.57</v>
      </c>
      <c r="R870" s="13"/>
      <c r="S870" s="21">
        <f t="shared" si="99"/>
        <v>74.924999999999997</v>
      </c>
      <c r="T870" s="7" t="str">
        <f t="shared" si="100"/>
        <v>Under 1.5</v>
      </c>
      <c r="U870" s="14"/>
      <c r="V870" s="14" t="str">
        <f t="shared" si="105"/>
        <v>Under 1.5</v>
      </c>
      <c r="W870" s="14" t="str">
        <f t="shared" si="101"/>
        <v>WON</v>
      </c>
      <c r="X870" s="14"/>
      <c r="Y870" s="7" t="str">
        <f t="shared" si="102"/>
        <v>…</v>
      </c>
      <c r="Z870" s="7"/>
      <c r="AA870" s="35" t="str">
        <f t="shared" si="103"/>
        <v>U25g</v>
      </c>
      <c r="AB870" s="35" t="str">
        <f t="shared" si="104"/>
        <v>WON</v>
      </c>
    </row>
    <row r="871" spans="2:28">
      <c r="B871" t="s">
        <v>11</v>
      </c>
      <c r="C871" t="s">
        <v>908</v>
      </c>
      <c r="D871" s="34">
        <v>0.6875</v>
      </c>
      <c r="E871" s="17" t="s">
        <v>1250</v>
      </c>
      <c r="F871" s="7" t="s">
        <v>4</v>
      </c>
      <c r="G871" s="10" t="s">
        <v>1240</v>
      </c>
      <c r="H871" s="7">
        <v>18</v>
      </c>
      <c r="I871" s="7">
        <v>45</v>
      </c>
      <c r="J871" s="7">
        <v>37</v>
      </c>
      <c r="K871" s="7" t="s">
        <v>16</v>
      </c>
      <c r="L871" s="7">
        <v>2</v>
      </c>
      <c r="M871" s="7">
        <v>19</v>
      </c>
      <c r="N871" s="6" t="s">
        <v>278</v>
      </c>
      <c r="O871" s="6" t="s">
        <v>278</v>
      </c>
      <c r="P871" s="11">
        <v>55</v>
      </c>
      <c r="Q871" s="12">
        <v>1.67</v>
      </c>
      <c r="R871" s="13"/>
      <c r="S871" s="21">
        <f t="shared" si="99"/>
        <v>51</v>
      </c>
      <c r="T871" s="7" t="str">
        <f t="shared" si="100"/>
        <v>Over 0.5</v>
      </c>
      <c r="U871" s="14"/>
      <c r="V871" s="14" t="str">
        <f t="shared" si="105"/>
        <v>Over 0.5</v>
      </c>
      <c r="W871" s="14" t="str">
        <f t="shared" si="101"/>
        <v>WON</v>
      </c>
      <c r="X871" s="14"/>
      <c r="Y871" s="7" t="str">
        <f t="shared" si="102"/>
        <v>…</v>
      </c>
      <c r="Z871" s="7"/>
      <c r="AA871" s="35" t="str">
        <f t="shared" si="103"/>
        <v>…</v>
      </c>
      <c r="AB871" s="35" t="str">
        <f t="shared" si="104"/>
        <v>.</v>
      </c>
    </row>
    <row r="872" spans="2:28">
      <c r="C872" t="s">
        <v>711</v>
      </c>
      <c r="D872" s="34">
        <v>0.70833333333333337</v>
      </c>
      <c r="E872" s="17" t="s">
        <v>1486</v>
      </c>
      <c r="F872" s="7" t="s">
        <v>4</v>
      </c>
      <c r="G872" s="10" t="s">
        <v>1863</v>
      </c>
      <c r="H872" s="7">
        <v>5</v>
      </c>
      <c r="I872" s="7">
        <v>87</v>
      </c>
      <c r="J872" s="7">
        <v>8</v>
      </c>
      <c r="K872" s="7" t="s">
        <v>16</v>
      </c>
      <c r="L872" s="7">
        <v>2</v>
      </c>
      <c r="M872" s="7">
        <v>3</v>
      </c>
      <c r="N872" s="6" t="s">
        <v>24</v>
      </c>
      <c r="O872" s="6" t="s">
        <v>96</v>
      </c>
      <c r="P872" s="11">
        <v>51</v>
      </c>
      <c r="Q872" s="12">
        <v>1.66</v>
      </c>
      <c r="R872" s="13"/>
      <c r="S872" s="21">
        <f t="shared" ref="S872:S922" si="106">40+(IF(I872&lt;50,0,I872/3.2)+(IF(H872&gt;I872,-H872/3.2,0)+(IF(J872&gt;I872,-J872/3.2,0)+(IF(L872="X",5,IF(L872="2",2,0)))+(IF(M872&gt;15,0,15-M872))+(IF(P872&lt;50,0,P872/5)))))</f>
        <v>89.387500000000003</v>
      </c>
      <c r="T872" s="7" t="str">
        <f t="shared" si="100"/>
        <v>Under 1.5</v>
      </c>
      <c r="U872" s="14"/>
      <c r="V872" s="14" t="str">
        <f t="shared" si="105"/>
        <v>Under 1.5</v>
      </c>
      <c r="W872" s="14" t="str">
        <f t="shared" si="101"/>
        <v>WON</v>
      </c>
      <c r="X872" s="14"/>
      <c r="Y872" s="7" t="str">
        <f t="shared" si="102"/>
        <v>…</v>
      </c>
      <c r="Z872" s="7"/>
      <c r="AA872" s="35" t="str">
        <f t="shared" si="103"/>
        <v>…</v>
      </c>
      <c r="AB872" s="35" t="str">
        <f t="shared" si="104"/>
        <v>.</v>
      </c>
    </row>
    <row r="873" spans="2:28">
      <c r="C873" t="s">
        <v>642</v>
      </c>
      <c r="D873" s="34">
        <v>0.70833333333333337</v>
      </c>
      <c r="E873" s="17" t="s">
        <v>1864</v>
      </c>
      <c r="F873" s="7" t="s">
        <v>4</v>
      </c>
      <c r="G873" s="10" t="s">
        <v>1865</v>
      </c>
      <c r="H873" s="7">
        <v>35</v>
      </c>
      <c r="I873" s="7">
        <v>46</v>
      </c>
      <c r="J873" s="7">
        <v>20</v>
      </c>
      <c r="K873" s="7" t="s">
        <v>16</v>
      </c>
      <c r="L873" s="7">
        <v>1</v>
      </c>
      <c r="M873" s="7">
        <v>15</v>
      </c>
      <c r="N873" s="6" t="s">
        <v>75</v>
      </c>
      <c r="O873" s="6" t="s">
        <v>301</v>
      </c>
      <c r="P873" s="11">
        <v>45</v>
      </c>
      <c r="Q873" s="12">
        <v>1.5</v>
      </c>
      <c r="R873" s="13"/>
      <c r="S873" s="21">
        <f t="shared" si="106"/>
        <v>40</v>
      </c>
      <c r="T873" s="7" t="str">
        <f t="shared" si="100"/>
        <v>Over 0.5</v>
      </c>
      <c r="U873" s="14"/>
      <c r="V873" s="14" t="str">
        <f t="shared" si="105"/>
        <v>Over 0.5</v>
      </c>
      <c r="W873" s="14" t="str">
        <f t="shared" si="101"/>
        <v>WON</v>
      </c>
      <c r="X873" s="14"/>
      <c r="Y873" s="7" t="str">
        <f t="shared" si="102"/>
        <v>…</v>
      </c>
      <c r="Z873" s="7"/>
      <c r="AA873" s="35" t="str">
        <f t="shared" si="103"/>
        <v>…</v>
      </c>
      <c r="AB873" s="35" t="str">
        <f t="shared" si="104"/>
        <v>.</v>
      </c>
    </row>
    <row r="874" spans="2:28">
      <c r="C874" t="s">
        <v>496</v>
      </c>
      <c r="D874" s="34">
        <v>0.70833333333333337</v>
      </c>
      <c r="E874" s="17" t="s">
        <v>1866</v>
      </c>
      <c r="F874" s="7" t="s">
        <v>4</v>
      </c>
      <c r="G874" s="10" t="s">
        <v>1290</v>
      </c>
      <c r="H874" s="7">
        <v>45</v>
      </c>
      <c r="I874" s="7">
        <v>45</v>
      </c>
      <c r="J874" s="7">
        <v>10</v>
      </c>
      <c r="K874" s="7">
        <v>1</v>
      </c>
      <c r="L874" s="7">
        <v>1</v>
      </c>
      <c r="M874" s="7">
        <v>35</v>
      </c>
      <c r="N874" s="6" t="s">
        <v>47</v>
      </c>
      <c r="O874" s="6" t="s">
        <v>301</v>
      </c>
      <c r="P874" s="11">
        <v>71</v>
      </c>
      <c r="Q874" s="12">
        <v>1.65</v>
      </c>
      <c r="R874" s="13"/>
      <c r="S874" s="21">
        <f t="shared" si="106"/>
        <v>54.2</v>
      </c>
      <c r="T874" s="7" t="str">
        <f t="shared" si="100"/>
        <v>Over 0.5</v>
      </c>
      <c r="U874" s="14"/>
      <c r="V874" s="14" t="str">
        <f t="shared" si="105"/>
        <v>Under 1.5</v>
      </c>
      <c r="W874" s="14" t="str">
        <f t="shared" si="101"/>
        <v>WON</v>
      </c>
      <c r="X874" s="14"/>
      <c r="Y874" s="7" t="str">
        <f t="shared" si="102"/>
        <v>…</v>
      </c>
      <c r="Z874" s="7"/>
      <c r="AA874" s="35" t="str">
        <f t="shared" si="103"/>
        <v>…</v>
      </c>
      <c r="AB874" s="35" t="str">
        <f t="shared" si="104"/>
        <v>.</v>
      </c>
    </row>
    <row r="875" spans="2:28">
      <c r="C875" t="s">
        <v>496</v>
      </c>
      <c r="D875" s="34">
        <v>0.70833333333333337</v>
      </c>
      <c r="E875" s="17" t="s">
        <v>1866</v>
      </c>
      <c r="F875" s="7" t="s">
        <v>4</v>
      </c>
      <c r="G875" s="10" t="s">
        <v>1290</v>
      </c>
      <c r="H875" s="7">
        <v>45</v>
      </c>
      <c r="I875" s="7">
        <v>45</v>
      </c>
      <c r="J875" s="7">
        <v>10</v>
      </c>
      <c r="K875" s="7">
        <v>1</v>
      </c>
      <c r="L875" s="7">
        <v>1</v>
      </c>
      <c r="M875" s="7">
        <v>35</v>
      </c>
      <c r="N875" s="6" t="s">
        <v>47</v>
      </c>
      <c r="O875" s="6" t="s">
        <v>301</v>
      </c>
      <c r="P875" s="11">
        <v>71</v>
      </c>
      <c r="Q875" s="12">
        <v>1.65</v>
      </c>
      <c r="R875" s="13"/>
      <c r="S875" s="21">
        <f t="shared" si="106"/>
        <v>54.2</v>
      </c>
      <c r="T875" s="7" t="str">
        <f t="shared" si="100"/>
        <v>Over 0.5</v>
      </c>
      <c r="U875" s="14"/>
      <c r="V875" s="14" t="str">
        <f t="shared" si="105"/>
        <v>Under 1.5</v>
      </c>
      <c r="W875" s="14" t="str">
        <f t="shared" si="101"/>
        <v>WON</v>
      </c>
      <c r="X875" s="14"/>
      <c r="Y875" s="7" t="str">
        <f t="shared" si="102"/>
        <v>…</v>
      </c>
      <c r="Z875" s="7"/>
      <c r="AA875" s="35" t="str">
        <f t="shared" si="103"/>
        <v>…</v>
      </c>
      <c r="AB875" s="35" t="str">
        <f t="shared" si="104"/>
        <v>.</v>
      </c>
    </row>
    <row r="876" spans="2:28">
      <c r="C876" t="s">
        <v>496</v>
      </c>
      <c r="D876" s="34">
        <v>0.70833333333333337</v>
      </c>
      <c r="E876" s="17" t="s">
        <v>778</v>
      </c>
      <c r="F876" s="7" t="s">
        <v>4</v>
      </c>
      <c r="G876" s="10" t="s">
        <v>497</v>
      </c>
      <c r="H876" s="7">
        <v>43</v>
      </c>
      <c r="I876" s="7">
        <v>9</v>
      </c>
      <c r="J876" s="7">
        <v>48</v>
      </c>
      <c r="K876" s="7">
        <v>2</v>
      </c>
      <c r="L876" s="7" t="s">
        <v>16</v>
      </c>
      <c r="M876" s="7">
        <v>5</v>
      </c>
      <c r="N876" s="6" t="s">
        <v>305</v>
      </c>
      <c r="O876" s="6" t="s">
        <v>632</v>
      </c>
      <c r="P876" s="11">
        <v>45</v>
      </c>
      <c r="Q876" s="12">
        <v>1.8</v>
      </c>
      <c r="R876" s="13"/>
      <c r="S876" s="21">
        <f t="shared" si="106"/>
        <v>26.5625</v>
      </c>
      <c r="T876" s="7" t="str">
        <f t="shared" si="100"/>
        <v>Over 0.5</v>
      </c>
      <c r="U876" s="14"/>
      <c r="V876" s="14" t="str">
        <f t="shared" si="105"/>
        <v>Over 0.5</v>
      </c>
      <c r="W876" s="14" t="str">
        <f t="shared" si="101"/>
        <v>WON</v>
      </c>
      <c r="X876" s="14"/>
      <c r="Y876" s="7" t="str">
        <f t="shared" si="102"/>
        <v>…</v>
      </c>
      <c r="Z876" s="7"/>
      <c r="AA876" s="35" t="str">
        <f t="shared" si="103"/>
        <v>…</v>
      </c>
      <c r="AB876" s="35" t="str">
        <f t="shared" si="104"/>
        <v>.</v>
      </c>
    </row>
    <row r="877" spans="2:28">
      <c r="C877" t="s">
        <v>107</v>
      </c>
      <c r="D877" s="34">
        <v>0.70833333333333337</v>
      </c>
      <c r="E877" s="17" t="s">
        <v>792</v>
      </c>
      <c r="F877" s="7" t="s">
        <v>4</v>
      </c>
      <c r="G877" s="10" t="s">
        <v>1867</v>
      </c>
      <c r="H877" s="7">
        <v>19</v>
      </c>
      <c r="I877" s="7">
        <v>30</v>
      </c>
      <c r="J877" s="7">
        <v>51</v>
      </c>
      <c r="K877" s="7">
        <v>2</v>
      </c>
      <c r="L877" s="7">
        <v>2</v>
      </c>
      <c r="M877" s="7">
        <v>32</v>
      </c>
      <c r="N877" s="6" t="s">
        <v>24</v>
      </c>
      <c r="O877" s="6" t="s">
        <v>120</v>
      </c>
      <c r="P877" s="11">
        <v>19</v>
      </c>
      <c r="Q877" s="12">
        <v>1.75</v>
      </c>
      <c r="R877" s="13"/>
      <c r="S877" s="21">
        <f t="shared" si="106"/>
        <v>24.0625</v>
      </c>
      <c r="T877" s="7" t="str">
        <f t="shared" si="100"/>
        <v>Over 0.5</v>
      </c>
      <c r="U877" s="14"/>
      <c r="V877" s="14" t="str">
        <f t="shared" si="105"/>
        <v>Under 1.5</v>
      </c>
      <c r="W877" s="14" t="str">
        <f t="shared" si="101"/>
        <v>LOST</v>
      </c>
      <c r="X877" s="14"/>
      <c r="Y877" s="7" t="str">
        <f t="shared" si="102"/>
        <v>…</v>
      </c>
      <c r="Z877" s="7"/>
      <c r="AA877" s="35" t="str">
        <f t="shared" si="103"/>
        <v>…</v>
      </c>
      <c r="AB877" s="35" t="str">
        <f t="shared" si="104"/>
        <v>.</v>
      </c>
    </row>
    <row r="878" spans="2:28">
      <c r="C878" t="s">
        <v>227</v>
      </c>
      <c r="D878" s="34">
        <v>0.70833333333333337</v>
      </c>
      <c r="E878" s="17" t="s">
        <v>1133</v>
      </c>
      <c r="F878" s="7" t="s">
        <v>4</v>
      </c>
      <c r="G878" s="10" t="s">
        <v>766</v>
      </c>
      <c r="H878" s="7">
        <v>20</v>
      </c>
      <c r="I878" s="7">
        <v>49</v>
      </c>
      <c r="J878" s="7">
        <v>31</v>
      </c>
      <c r="K878" s="7" t="s">
        <v>16</v>
      </c>
      <c r="L878" s="7">
        <v>2</v>
      </c>
      <c r="M878" s="7">
        <v>11</v>
      </c>
      <c r="N878" s="6" t="s">
        <v>69</v>
      </c>
      <c r="O878" s="6" t="s">
        <v>96</v>
      </c>
      <c r="P878" s="11">
        <v>18</v>
      </c>
      <c r="Q878" s="12">
        <v>1.7</v>
      </c>
      <c r="R878" s="13"/>
      <c r="S878" s="21">
        <f t="shared" si="106"/>
        <v>44</v>
      </c>
      <c r="T878" s="7" t="str">
        <f t="shared" si="100"/>
        <v>Over 0.5</v>
      </c>
      <c r="U878" s="14"/>
      <c r="V878" s="14" t="str">
        <f t="shared" si="105"/>
        <v>Over 0.5</v>
      </c>
      <c r="W878" s="14" t="str">
        <f t="shared" si="101"/>
        <v>WON</v>
      </c>
      <c r="X878" s="14"/>
      <c r="Y878" s="7" t="str">
        <f t="shared" si="102"/>
        <v>…</v>
      </c>
      <c r="Z878" s="7"/>
      <c r="AA878" s="35" t="str">
        <f t="shared" si="103"/>
        <v>…</v>
      </c>
      <c r="AB878" s="35" t="str">
        <f t="shared" si="104"/>
        <v>.</v>
      </c>
    </row>
    <row r="879" spans="2:28">
      <c r="C879" t="s">
        <v>227</v>
      </c>
      <c r="D879" s="34">
        <v>0.70833333333333337</v>
      </c>
      <c r="E879" s="17" t="s">
        <v>1258</v>
      </c>
      <c r="F879" s="7" t="s">
        <v>4</v>
      </c>
      <c r="G879" s="10" t="s">
        <v>1261</v>
      </c>
      <c r="H879" s="7">
        <v>46</v>
      </c>
      <c r="I879" s="7">
        <v>20</v>
      </c>
      <c r="J879" s="7">
        <v>34</v>
      </c>
      <c r="K879" s="7">
        <v>1</v>
      </c>
      <c r="L879" s="7" t="s">
        <v>16</v>
      </c>
      <c r="M879" s="7">
        <v>12</v>
      </c>
      <c r="N879" s="6" t="s">
        <v>24</v>
      </c>
      <c r="O879" s="6" t="s">
        <v>96</v>
      </c>
      <c r="P879" s="11">
        <v>26</v>
      </c>
      <c r="Q879" s="12">
        <v>1.64</v>
      </c>
      <c r="R879" s="13"/>
      <c r="S879" s="21">
        <f t="shared" si="106"/>
        <v>23</v>
      </c>
      <c r="T879" s="7" t="str">
        <f t="shared" si="100"/>
        <v>Over 0.5</v>
      </c>
      <c r="U879" s="14"/>
      <c r="V879" s="14" t="str">
        <f t="shared" si="105"/>
        <v>Under 1.5</v>
      </c>
      <c r="W879" s="14" t="str">
        <f t="shared" si="101"/>
        <v>LOST</v>
      </c>
      <c r="X879" s="14"/>
      <c r="Y879" s="7" t="str">
        <f t="shared" si="102"/>
        <v>…</v>
      </c>
      <c r="Z879" s="7"/>
      <c r="AA879" s="35" t="str">
        <f t="shared" si="103"/>
        <v>…</v>
      </c>
      <c r="AB879" s="35" t="str">
        <f t="shared" si="104"/>
        <v>.</v>
      </c>
    </row>
    <row r="880" spans="2:28">
      <c r="C880" t="s">
        <v>227</v>
      </c>
      <c r="D880" s="34">
        <v>0.70833333333333337</v>
      </c>
      <c r="E880" s="17" t="s">
        <v>1612</v>
      </c>
      <c r="F880" s="7" t="s">
        <v>4</v>
      </c>
      <c r="G880" s="10" t="s">
        <v>1868</v>
      </c>
      <c r="H880" s="7">
        <v>16</v>
      </c>
      <c r="I880" s="7">
        <v>20</v>
      </c>
      <c r="J880" s="7">
        <v>64</v>
      </c>
      <c r="K880" s="7">
        <v>2</v>
      </c>
      <c r="L880" s="7">
        <v>2</v>
      </c>
      <c r="M880" s="7">
        <v>48</v>
      </c>
      <c r="N880" s="6" t="s">
        <v>47</v>
      </c>
      <c r="O880" s="6" t="s">
        <v>69</v>
      </c>
      <c r="P880" s="11">
        <v>47</v>
      </c>
      <c r="Q880" s="12">
        <v>1.72</v>
      </c>
      <c r="R880" s="13"/>
      <c r="S880" s="21">
        <f t="shared" si="106"/>
        <v>20</v>
      </c>
      <c r="T880" s="7" t="str">
        <f t="shared" si="100"/>
        <v>Over 0.5</v>
      </c>
      <c r="U880" s="14"/>
      <c r="V880" s="14" t="str">
        <f t="shared" si="105"/>
        <v>Under 1.5</v>
      </c>
      <c r="W880" s="14" t="str">
        <f t="shared" si="101"/>
        <v>WON</v>
      </c>
      <c r="X880" s="14"/>
      <c r="Y880" s="7" t="str">
        <f t="shared" si="102"/>
        <v>…</v>
      </c>
      <c r="Z880" s="7"/>
      <c r="AA880" s="35" t="str">
        <f t="shared" si="103"/>
        <v>…</v>
      </c>
      <c r="AB880" s="35" t="str">
        <f t="shared" si="104"/>
        <v>.</v>
      </c>
    </row>
    <row r="881" spans="2:28">
      <c r="C881" t="s">
        <v>227</v>
      </c>
      <c r="D881" s="34">
        <v>0.70833333333333337</v>
      </c>
      <c r="E881" s="17" t="s">
        <v>1260</v>
      </c>
      <c r="F881" s="7" t="s">
        <v>4</v>
      </c>
      <c r="G881" s="10" t="s">
        <v>1604</v>
      </c>
      <c r="H881" s="7">
        <v>22</v>
      </c>
      <c r="I881" s="7">
        <v>36</v>
      </c>
      <c r="J881" s="7">
        <v>43</v>
      </c>
      <c r="K881" s="7">
        <v>2</v>
      </c>
      <c r="L881" s="7" t="s">
        <v>16</v>
      </c>
      <c r="M881" s="7">
        <v>21</v>
      </c>
      <c r="N881" s="6" t="s">
        <v>24</v>
      </c>
      <c r="O881" s="6" t="s">
        <v>69</v>
      </c>
      <c r="P881" s="11">
        <v>25</v>
      </c>
      <c r="Q881" s="12">
        <v>1.5</v>
      </c>
      <c r="R881" s="13"/>
      <c r="S881" s="21">
        <f t="shared" si="106"/>
        <v>31.5625</v>
      </c>
      <c r="T881" s="7" t="str">
        <f t="shared" si="100"/>
        <v>Over 0.5</v>
      </c>
      <c r="U881" s="14"/>
      <c r="V881" s="14" t="str">
        <f t="shared" si="105"/>
        <v>Under 1.5</v>
      </c>
      <c r="W881" s="14" t="str">
        <f t="shared" si="101"/>
        <v>LOST</v>
      </c>
      <c r="X881" s="14"/>
      <c r="Y881" s="7" t="str">
        <f t="shared" si="102"/>
        <v>…</v>
      </c>
      <c r="Z881" s="7"/>
      <c r="AA881" s="35" t="str">
        <f t="shared" si="103"/>
        <v>…</v>
      </c>
      <c r="AB881" s="35" t="str">
        <f t="shared" si="104"/>
        <v>.</v>
      </c>
    </row>
    <row r="882" spans="2:28">
      <c r="B882" t="s">
        <v>11</v>
      </c>
      <c r="C882" t="s">
        <v>58</v>
      </c>
      <c r="D882" s="34">
        <v>0.70833333333333337</v>
      </c>
      <c r="E882" s="17" t="s">
        <v>918</v>
      </c>
      <c r="F882" s="7" t="s">
        <v>4</v>
      </c>
      <c r="G882" s="10" t="s">
        <v>60</v>
      </c>
      <c r="H882" s="7">
        <v>35</v>
      </c>
      <c r="I882" s="7">
        <v>55</v>
      </c>
      <c r="J882" s="7">
        <v>10</v>
      </c>
      <c r="K882" s="7" t="s">
        <v>16</v>
      </c>
      <c r="L882" s="7" t="s">
        <v>16</v>
      </c>
      <c r="M882" s="7">
        <v>25</v>
      </c>
      <c r="N882" s="6" t="s">
        <v>24</v>
      </c>
      <c r="O882" s="6" t="s">
        <v>24</v>
      </c>
      <c r="P882" s="11">
        <v>47</v>
      </c>
      <c r="Q882" s="12">
        <v>1.6</v>
      </c>
      <c r="R882" s="13"/>
      <c r="S882" s="21">
        <f t="shared" si="106"/>
        <v>62.1875</v>
      </c>
      <c r="T882" s="7" t="str">
        <f t="shared" si="100"/>
        <v>Under 1.5</v>
      </c>
      <c r="U882" s="14"/>
      <c r="V882" s="14" t="str">
        <f t="shared" si="105"/>
        <v>Under 1.5</v>
      </c>
      <c r="W882" s="14" t="str">
        <f t="shared" si="101"/>
        <v>WON</v>
      </c>
      <c r="X882" s="14"/>
      <c r="Y882" s="7" t="str">
        <f t="shared" si="102"/>
        <v>…</v>
      </c>
      <c r="Z882" s="7"/>
      <c r="AA882" s="35" t="str">
        <f t="shared" si="103"/>
        <v>…</v>
      </c>
      <c r="AB882" s="35" t="str">
        <f t="shared" si="104"/>
        <v>.</v>
      </c>
    </row>
    <row r="883" spans="2:28">
      <c r="B883" t="s">
        <v>11</v>
      </c>
      <c r="C883" t="s">
        <v>210</v>
      </c>
      <c r="D883" s="34">
        <v>0.70833333333333337</v>
      </c>
      <c r="E883" s="17" t="s">
        <v>1869</v>
      </c>
      <c r="F883" s="7" t="s">
        <v>4</v>
      </c>
      <c r="G883" s="10" t="s">
        <v>226</v>
      </c>
      <c r="H883" s="7">
        <v>31</v>
      </c>
      <c r="I883" s="7">
        <v>59</v>
      </c>
      <c r="J883" s="7">
        <v>10</v>
      </c>
      <c r="K883" s="7" t="s">
        <v>16</v>
      </c>
      <c r="L883" s="7">
        <v>2</v>
      </c>
      <c r="M883" s="7">
        <v>21</v>
      </c>
      <c r="N883" s="6" t="s">
        <v>24</v>
      </c>
      <c r="O883" s="6" t="s">
        <v>24</v>
      </c>
      <c r="P883" s="11">
        <v>68</v>
      </c>
      <c r="Q883" s="12">
        <v>1.53</v>
      </c>
      <c r="R883" s="13"/>
      <c r="S883" s="21">
        <f t="shared" si="106"/>
        <v>72.037499999999994</v>
      </c>
      <c r="T883" s="7" t="str">
        <f t="shared" si="100"/>
        <v>Under 1.5</v>
      </c>
      <c r="U883" s="14"/>
      <c r="V883" s="14" t="str">
        <f t="shared" si="105"/>
        <v>Under 1.5</v>
      </c>
      <c r="W883" s="14" t="str">
        <f t="shared" si="101"/>
        <v>WON</v>
      </c>
      <c r="X883" s="14"/>
      <c r="Y883" s="7" t="str">
        <f t="shared" si="102"/>
        <v>…</v>
      </c>
      <c r="Z883" s="7"/>
      <c r="AA883" s="35" t="str">
        <f t="shared" si="103"/>
        <v>U25g</v>
      </c>
      <c r="AB883" s="35" t="str">
        <f t="shared" si="104"/>
        <v>WON</v>
      </c>
    </row>
    <row r="884" spans="2:28">
      <c r="B884" t="s">
        <v>11</v>
      </c>
      <c r="C884" t="s">
        <v>360</v>
      </c>
      <c r="D884" s="34">
        <v>0.70833333333333337</v>
      </c>
      <c r="E884" s="17" t="s">
        <v>1772</v>
      </c>
      <c r="F884" s="7" t="s">
        <v>4</v>
      </c>
      <c r="G884" s="10" t="s">
        <v>1012</v>
      </c>
      <c r="H884" s="7">
        <v>29</v>
      </c>
      <c r="I884" s="7">
        <v>54</v>
      </c>
      <c r="J884" s="7">
        <v>18</v>
      </c>
      <c r="K884" s="7" t="s">
        <v>16</v>
      </c>
      <c r="L884" s="7" t="s">
        <v>16</v>
      </c>
      <c r="M884" s="7">
        <v>11</v>
      </c>
      <c r="N884" s="6" t="s">
        <v>69</v>
      </c>
      <c r="O884" s="6" t="s">
        <v>297</v>
      </c>
      <c r="P884" s="11">
        <v>42</v>
      </c>
      <c r="Q884" s="12">
        <v>1.7</v>
      </c>
      <c r="R884" s="13"/>
      <c r="S884" s="21">
        <f t="shared" si="106"/>
        <v>65.875</v>
      </c>
      <c r="T884" s="7" t="str">
        <f t="shared" si="100"/>
        <v>Under 1.5</v>
      </c>
      <c r="U884" s="14"/>
      <c r="V884" s="14" t="str">
        <f t="shared" si="105"/>
        <v>Over 0.5</v>
      </c>
      <c r="W884" s="14" t="str">
        <f t="shared" si="101"/>
        <v>LOST</v>
      </c>
      <c r="X884" s="14"/>
      <c r="Y884" s="7" t="str">
        <f t="shared" si="102"/>
        <v>…</v>
      </c>
      <c r="Z884" s="7"/>
      <c r="AA884" s="35" t="str">
        <f t="shared" si="103"/>
        <v>…</v>
      </c>
      <c r="AB884" s="35" t="str">
        <f t="shared" si="104"/>
        <v>.</v>
      </c>
    </row>
    <row r="885" spans="2:28">
      <c r="C885" t="s">
        <v>514</v>
      </c>
      <c r="D885" s="34">
        <v>0.71875</v>
      </c>
      <c r="E885" s="17" t="s">
        <v>543</v>
      </c>
      <c r="F885" s="7" t="s">
        <v>4</v>
      </c>
      <c r="G885" s="10" t="s">
        <v>1870</v>
      </c>
      <c r="H885" s="7">
        <v>49</v>
      </c>
      <c r="I885" s="7">
        <v>41</v>
      </c>
      <c r="J885" s="7">
        <v>10</v>
      </c>
      <c r="K885" s="7">
        <v>1</v>
      </c>
      <c r="L885" s="7">
        <v>1</v>
      </c>
      <c r="M885" s="7">
        <v>39</v>
      </c>
      <c r="N885" s="6" t="s">
        <v>24</v>
      </c>
      <c r="O885" s="6" t="s">
        <v>24</v>
      </c>
      <c r="P885" s="11">
        <v>47</v>
      </c>
      <c r="Q885" s="12">
        <v>1.66</v>
      </c>
      <c r="R885" s="13"/>
      <c r="S885" s="21">
        <f t="shared" si="106"/>
        <v>24.6875</v>
      </c>
      <c r="T885" s="7" t="str">
        <f t="shared" si="100"/>
        <v>Over 0.5</v>
      </c>
      <c r="U885" s="14"/>
      <c r="V885" s="14" t="str">
        <f t="shared" si="105"/>
        <v>Under 1.5</v>
      </c>
      <c r="W885" s="14" t="str">
        <f t="shared" si="101"/>
        <v>LOST</v>
      </c>
      <c r="X885" s="14"/>
      <c r="Y885" s="7" t="str">
        <f t="shared" si="102"/>
        <v>…</v>
      </c>
      <c r="Z885" s="7"/>
      <c r="AA885" s="35" t="str">
        <f t="shared" si="103"/>
        <v>…</v>
      </c>
      <c r="AB885" s="35" t="str">
        <f t="shared" si="104"/>
        <v>.</v>
      </c>
    </row>
    <row r="886" spans="2:28">
      <c r="B886" t="s">
        <v>11</v>
      </c>
      <c r="C886" t="s">
        <v>189</v>
      </c>
      <c r="D886" s="34">
        <v>0.72916666666666663</v>
      </c>
      <c r="E886" s="17" t="s">
        <v>954</v>
      </c>
      <c r="F886" s="7" t="s">
        <v>4</v>
      </c>
      <c r="G886" s="10" t="s">
        <v>734</v>
      </c>
      <c r="H886" s="7">
        <v>23</v>
      </c>
      <c r="I886" s="7">
        <v>46</v>
      </c>
      <c r="J886" s="7">
        <v>31</v>
      </c>
      <c r="K886" s="7" t="s">
        <v>16</v>
      </c>
      <c r="L886" s="7">
        <v>1</v>
      </c>
      <c r="M886" s="7">
        <v>8</v>
      </c>
      <c r="N886" s="6" t="s">
        <v>47</v>
      </c>
      <c r="O886" s="6" t="s">
        <v>17</v>
      </c>
      <c r="P886" s="11">
        <v>67</v>
      </c>
      <c r="Q886" s="12">
        <v>1.52</v>
      </c>
      <c r="R886" s="13"/>
      <c r="S886" s="21">
        <f t="shared" si="106"/>
        <v>60.4</v>
      </c>
      <c r="T886" s="7" t="str">
        <f t="shared" si="100"/>
        <v>Under 1.5</v>
      </c>
      <c r="U886" s="14"/>
      <c r="V886" s="14" t="str">
        <f t="shared" si="105"/>
        <v>Under 1.5</v>
      </c>
      <c r="W886" s="14" t="str">
        <f t="shared" si="101"/>
        <v>WON</v>
      </c>
      <c r="X886" s="14"/>
      <c r="Y886" s="7" t="str">
        <f t="shared" si="102"/>
        <v>…</v>
      </c>
      <c r="Z886" s="7"/>
      <c r="AA886" s="35" t="str">
        <f t="shared" si="103"/>
        <v>…</v>
      </c>
      <c r="AB886" s="35" t="str">
        <f t="shared" si="104"/>
        <v>.</v>
      </c>
    </row>
    <row r="887" spans="2:28">
      <c r="C887" t="s">
        <v>107</v>
      </c>
      <c r="D887" s="34">
        <v>0.75</v>
      </c>
      <c r="E887" s="17" t="s">
        <v>1871</v>
      </c>
      <c r="F887" s="7" t="s">
        <v>4</v>
      </c>
      <c r="G887" s="10" t="s">
        <v>776</v>
      </c>
      <c r="H887" s="7">
        <v>25</v>
      </c>
      <c r="I887" s="7">
        <v>50</v>
      </c>
      <c r="J887" s="7">
        <v>25</v>
      </c>
      <c r="K887" s="7" t="s">
        <v>16</v>
      </c>
      <c r="L887" s="7">
        <v>1</v>
      </c>
      <c r="M887" s="7">
        <v>0</v>
      </c>
      <c r="N887" s="6" t="s">
        <v>75</v>
      </c>
      <c r="O887" s="6" t="s">
        <v>17</v>
      </c>
      <c r="P887" s="11">
        <v>65</v>
      </c>
      <c r="Q887" s="12">
        <v>1.75</v>
      </c>
      <c r="R887" s="13"/>
      <c r="S887" s="21">
        <f t="shared" si="106"/>
        <v>83.625</v>
      </c>
      <c r="T887" s="7" t="str">
        <f t="shared" si="100"/>
        <v>Under 1.5</v>
      </c>
      <c r="U887" s="14"/>
      <c r="V887" s="14" t="str">
        <f t="shared" si="105"/>
        <v>Over 0.5</v>
      </c>
      <c r="W887" s="14" t="str">
        <f t="shared" si="101"/>
        <v>LOST</v>
      </c>
      <c r="X887" s="14"/>
      <c r="Y887" s="7" t="str">
        <f t="shared" si="102"/>
        <v>…</v>
      </c>
      <c r="Z887" s="7"/>
      <c r="AA887" s="35" t="str">
        <f t="shared" si="103"/>
        <v>…</v>
      </c>
      <c r="AB887" s="35" t="str">
        <f t="shared" si="104"/>
        <v>.</v>
      </c>
    </row>
    <row r="888" spans="2:28">
      <c r="B888" t="s">
        <v>11</v>
      </c>
      <c r="C888" t="s">
        <v>368</v>
      </c>
      <c r="D888" s="34">
        <v>0.75</v>
      </c>
      <c r="E888" s="17" t="s">
        <v>369</v>
      </c>
      <c r="F888" s="7" t="s">
        <v>4</v>
      </c>
      <c r="G888" s="10" t="s">
        <v>833</v>
      </c>
      <c r="H888" s="7">
        <v>63</v>
      </c>
      <c r="I888" s="7">
        <v>8</v>
      </c>
      <c r="J888" s="7">
        <v>29</v>
      </c>
      <c r="K888" s="7">
        <v>1</v>
      </c>
      <c r="L888" s="7">
        <v>1</v>
      </c>
      <c r="M888" s="7">
        <v>34</v>
      </c>
      <c r="N888" s="6" t="s">
        <v>47</v>
      </c>
      <c r="O888" s="6" t="s">
        <v>75</v>
      </c>
      <c r="P888" s="11">
        <v>39</v>
      </c>
      <c r="Q888" s="12">
        <v>1.5</v>
      </c>
      <c r="R888" s="13"/>
      <c r="S888" s="21">
        <f t="shared" si="106"/>
        <v>11.25</v>
      </c>
      <c r="T888" s="7" t="str">
        <f t="shared" si="100"/>
        <v>Over 0.5</v>
      </c>
      <c r="U888" s="14"/>
      <c r="V888" s="14" t="str">
        <f t="shared" si="105"/>
        <v>Under 1.5</v>
      </c>
      <c r="W888" s="14" t="str">
        <f t="shared" si="101"/>
        <v>WON</v>
      </c>
      <c r="X888" s="14"/>
      <c r="Y888" s="7" t="str">
        <f t="shared" si="102"/>
        <v>…</v>
      </c>
      <c r="Z888" s="7"/>
      <c r="AA888" s="35" t="str">
        <f t="shared" si="103"/>
        <v>…</v>
      </c>
      <c r="AB888" s="35" t="str">
        <f t="shared" si="104"/>
        <v>.</v>
      </c>
    </row>
    <row r="889" spans="2:28">
      <c r="C889" t="s">
        <v>545</v>
      </c>
      <c r="D889" s="34">
        <v>0.79166666666666663</v>
      </c>
      <c r="E889" s="17" t="s">
        <v>1058</v>
      </c>
      <c r="F889" s="7" t="s">
        <v>4</v>
      </c>
      <c r="G889" s="10" t="s">
        <v>586</v>
      </c>
      <c r="H889" s="7">
        <v>50</v>
      </c>
      <c r="I889" s="7">
        <v>36</v>
      </c>
      <c r="J889" s="7">
        <v>14</v>
      </c>
      <c r="K889" s="7">
        <v>1</v>
      </c>
      <c r="L889" s="7">
        <v>1</v>
      </c>
      <c r="M889" s="7">
        <v>36</v>
      </c>
      <c r="N889" s="6" t="s">
        <v>75</v>
      </c>
      <c r="O889" s="6" t="s">
        <v>297</v>
      </c>
      <c r="P889" s="11">
        <v>39</v>
      </c>
      <c r="Q889" s="12">
        <v>1.7</v>
      </c>
      <c r="R889" s="13"/>
      <c r="S889" s="21">
        <f t="shared" si="106"/>
        <v>24.375</v>
      </c>
      <c r="T889" s="7" t="str">
        <f t="shared" si="100"/>
        <v>Over 0.5</v>
      </c>
      <c r="U889" s="14"/>
      <c r="V889" s="14" t="str">
        <f t="shared" si="105"/>
        <v>Over 0.5</v>
      </c>
      <c r="W889" s="14" t="str">
        <f t="shared" si="101"/>
        <v>WON</v>
      </c>
      <c r="X889" s="14"/>
      <c r="Y889" s="7" t="str">
        <f t="shared" si="102"/>
        <v>…</v>
      </c>
      <c r="Z889" s="7"/>
      <c r="AA889" s="35" t="str">
        <f t="shared" si="103"/>
        <v>…</v>
      </c>
      <c r="AB889" s="35" t="str">
        <f t="shared" si="104"/>
        <v>.</v>
      </c>
    </row>
    <row r="890" spans="2:28">
      <c r="C890" t="s">
        <v>438</v>
      </c>
      <c r="D890" s="34">
        <v>0.79166666666666663</v>
      </c>
      <c r="E890" s="17" t="s">
        <v>1026</v>
      </c>
      <c r="F890" s="7" t="s">
        <v>4</v>
      </c>
      <c r="G890" s="10" t="s">
        <v>1281</v>
      </c>
      <c r="H890" s="7">
        <v>47</v>
      </c>
      <c r="I890" s="7">
        <v>35</v>
      </c>
      <c r="J890" s="7">
        <v>18</v>
      </c>
      <c r="K890" s="7">
        <v>1</v>
      </c>
      <c r="L890" s="7">
        <v>1</v>
      </c>
      <c r="M890" s="7">
        <v>29</v>
      </c>
      <c r="N890" s="6" t="s">
        <v>47</v>
      </c>
      <c r="O890" s="6" t="s">
        <v>75</v>
      </c>
      <c r="P890" s="11">
        <v>53</v>
      </c>
      <c r="Q890" s="12">
        <v>1.47</v>
      </c>
      <c r="R890" s="13"/>
      <c r="S890" s="21">
        <f t="shared" si="106"/>
        <v>35.912500000000001</v>
      </c>
      <c r="T890" s="7" t="str">
        <f t="shared" si="100"/>
        <v>Over 0.5</v>
      </c>
      <c r="U890" s="14"/>
      <c r="V890" s="14" t="str">
        <f t="shared" si="105"/>
        <v>Under 1.5</v>
      </c>
      <c r="W890" s="14" t="str">
        <f t="shared" si="101"/>
        <v>WON</v>
      </c>
      <c r="X890" s="14"/>
      <c r="Y890" s="7" t="str">
        <f t="shared" si="102"/>
        <v>…</v>
      </c>
      <c r="Z890" s="7"/>
      <c r="AA890" s="35" t="str">
        <f t="shared" si="103"/>
        <v>…</v>
      </c>
      <c r="AB890" s="35" t="str">
        <f t="shared" si="104"/>
        <v>.</v>
      </c>
    </row>
    <row r="891" spans="2:28">
      <c r="C891" t="s">
        <v>181</v>
      </c>
      <c r="D891" s="34">
        <v>0.79166666666666663</v>
      </c>
      <c r="E891" s="17" t="s">
        <v>95</v>
      </c>
      <c r="F891" s="7" t="s">
        <v>4</v>
      </c>
      <c r="G891" s="10" t="s">
        <v>1872</v>
      </c>
      <c r="H891" s="7">
        <v>10</v>
      </c>
      <c r="I891" s="7">
        <v>30</v>
      </c>
      <c r="J891" s="7">
        <v>60</v>
      </c>
      <c r="K891" s="7">
        <v>2</v>
      </c>
      <c r="L891" s="7">
        <v>2</v>
      </c>
      <c r="M891" s="7">
        <v>50</v>
      </c>
      <c r="N891" s="6" t="s">
        <v>120</v>
      </c>
      <c r="O891" s="6" t="s">
        <v>120</v>
      </c>
      <c r="P891" s="11">
        <v>60</v>
      </c>
      <c r="Q891" s="12">
        <v>1.6</v>
      </c>
      <c r="R891" s="13"/>
      <c r="S891" s="21">
        <f t="shared" si="106"/>
        <v>33.25</v>
      </c>
      <c r="T891" s="7" t="str">
        <f t="shared" si="100"/>
        <v>Over 0.5</v>
      </c>
      <c r="U891" s="14"/>
      <c r="V891" s="14" t="str">
        <f t="shared" si="105"/>
        <v>Under 1.5</v>
      </c>
      <c r="W891" s="14" t="str">
        <f t="shared" si="101"/>
        <v>WON</v>
      </c>
      <c r="X891" s="14"/>
      <c r="Y891" s="7" t="str">
        <f t="shared" si="102"/>
        <v>…</v>
      </c>
      <c r="Z891" s="7"/>
      <c r="AA891" s="35" t="str">
        <f t="shared" si="103"/>
        <v>…</v>
      </c>
      <c r="AB891" s="35" t="str">
        <f t="shared" si="104"/>
        <v>.</v>
      </c>
    </row>
    <row r="892" spans="2:28">
      <c r="C892" t="s">
        <v>545</v>
      </c>
      <c r="D892" s="34">
        <v>0.8125</v>
      </c>
      <c r="E892" s="17" t="s">
        <v>863</v>
      </c>
      <c r="F892" s="7" t="s">
        <v>4</v>
      </c>
      <c r="G892" s="10" t="s">
        <v>1065</v>
      </c>
      <c r="H892" s="7">
        <v>3</v>
      </c>
      <c r="I892" s="7">
        <v>65</v>
      </c>
      <c r="J892" s="7">
        <v>33</v>
      </c>
      <c r="K892" s="7" t="s">
        <v>16</v>
      </c>
      <c r="L892" s="7">
        <v>2</v>
      </c>
      <c r="M892" s="7">
        <v>30</v>
      </c>
      <c r="N892" s="6" t="s">
        <v>24</v>
      </c>
      <c r="O892" s="6" t="s">
        <v>47</v>
      </c>
      <c r="P892" s="11">
        <v>51</v>
      </c>
      <c r="Q892" s="12">
        <v>1.7</v>
      </c>
      <c r="R892" s="13"/>
      <c r="S892" s="21">
        <f t="shared" si="106"/>
        <v>70.512500000000003</v>
      </c>
      <c r="T892" s="7" t="str">
        <f t="shared" si="100"/>
        <v>Under 1.5</v>
      </c>
      <c r="U892" s="14"/>
      <c r="V892" s="14" t="str">
        <f t="shared" si="105"/>
        <v>Under 1.5</v>
      </c>
      <c r="W892" s="14" t="str">
        <f t="shared" si="101"/>
        <v>WON</v>
      </c>
      <c r="X892" s="14"/>
      <c r="Y892" s="7" t="str">
        <f t="shared" si="102"/>
        <v>…</v>
      </c>
      <c r="Z892" s="7"/>
      <c r="AA892" s="35" t="str">
        <f t="shared" si="103"/>
        <v>…</v>
      </c>
      <c r="AB892" s="35" t="str">
        <f t="shared" si="104"/>
        <v>.</v>
      </c>
    </row>
    <row r="893" spans="2:28">
      <c r="C893" t="s">
        <v>633</v>
      </c>
      <c r="D893" s="34">
        <v>0.10416666666666667</v>
      </c>
      <c r="E893" s="17" t="s">
        <v>1822</v>
      </c>
      <c r="F893" s="7" t="s">
        <v>4</v>
      </c>
      <c r="G893" s="10" t="s">
        <v>1873</v>
      </c>
      <c r="H893" s="7">
        <v>7</v>
      </c>
      <c r="I893" s="7">
        <v>43</v>
      </c>
      <c r="J893" s="7">
        <v>50</v>
      </c>
      <c r="K893" s="7">
        <v>2</v>
      </c>
      <c r="L893" s="7" t="s">
        <v>16</v>
      </c>
      <c r="M893" s="7">
        <v>43</v>
      </c>
      <c r="N893" s="6" t="s">
        <v>33</v>
      </c>
      <c r="O893" s="6" t="s">
        <v>298</v>
      </c>
      <c r="P893" s="11">
        <v>38</v>
      </c>
      <c r="Q893" s="12">
        <v>1.74</v>
      </c>
      <c r="R893" s="13"/>
      <c r="S893" s="21">
        <f t="shared" si="106"/>
        <v>29.375</v>
      </c>
      <c r="T893" s="7" t="str">
        <f t="shared" si="100"/>
        <v>Over 0.5</v>
      </c>
      <c r="U893" s="14"/>
      <c r="V893" s="14" t="str">
        <f>IF(N893="1-0","Under 1.5",IF(N893="0-0","Under 1.5",IF(N893="0-1","Under 1.5","Over 0.5")))</f>
        <v>Over 0.5</v>
      </c>
      <c r="W893" s="14" t="str">
        <f t="shared" si="101"/>
        <v>WON</v>
      </c>
      <c r="X893" s="14"/>
      <c r="Y893" s="7" t="str">
        <f t="shared" si="102"/>
        <v>…</v>
      </c>
      <c r="Z893" s="7"/>
      <c r="AA893" s="35" t="str">
        <f t="shared" si="103"/>
        <v>…</v>
      </c>
      <c r="AB893" s="35" t="str">
        <f t="shared" si="104"/>
        <v>.</v>
      </c>
    </row>
    <row r="894" spans="2:28">
      <c r="C894" t="s">
        <v>633</v>
      </c>
      <c r="D894" s="34">
        <v>0.1076388888888889</v>
      </c>
      <c r="E894" s="17" t="s">
        <v>957</v>
      </c>
      <c r="F894" s="7" t="s">
        <v>4</v>
      </c>
      <c r="G894" s="10" t="s">
        <v>1819</v>
      </c>
      <c r="H894" s="7">
        <v>55</v>
      </c>
      <c r="I894" s="7">
        <v>40</v>
      </c>
      <c r="J894" s="7">
        <v>5</v>
      </c>
      <c r="K894" s="7">
        <v>1</v>
      </c>
      <c r="L894" s="7">
        <v>1</v>
      </c>
      <c r="M894" s="7">
        <v>50</v>
      </c>
      <c r="N894" s="6" t="s">
        <v>69</v>
      </c>
      <c r="O894" s="6" t="s">
        <v>96</v>
      </c>
      <c r="P894" s="11">
        <v>40</v>
      </c>
      <c r="Q894" s="12">
        <v>1.72</v>
      </c>
      <c r="R894" s="13"/>
      <c r="S894" s="21">
        <f t="shared" si="106"/>
        <v>22.8125</v>
      </c>
      <c r="T894" s="7" t="str">
        <f t="shared" si="100"/>
        <v>Over 0.5</v>
      </c>
      <c r="U894" s="14"/>
      <c r="V894" s="14" t="str">
        <f>IF(N894="1-0","Under 1.5",IF(N894="0-0","Under 1.5",IF(N894="0-1","Under 1.5","Over 0.5")))</f>
        <v>Over 0.5</v>
      </c>
      <c r="W894" s="14" t="str">
        <f t="shared" si="101"/>
        <v>WON</v>
      </c>
      <c r="X894" s="14"/>
      <c r="Y894" s="7" t="str">
        <f t="shared" si="102"/>
        <v>…</v>
      </c>
      <c r="Z894" s="7"/>
      <c r="AA894" s="35" t="str">
        <f t="shared" si="103"/>
        <v>…</v>
      </c>
      <c r="AB894" s="35" t="str">
        <f t="shared" si="104"/>
        <v>.</v>
      </c>
    </row>
    <row r="895" spans="2:28">
      <c r="C895" t="s">
        <v>1618</v>
      </c>
      <c r="D895" s="34">
        <v>0.83333333333333337</v>
      </c>
      <c r="E895" s="17" t="s">
        <v>1874</v>
      </c>
      <c r="F895" s="7" t="s">
        <v>4</v>
      </c>
      <c r="G895" s="10" t="s">
        <v>977</v>
      </c>
      <c r="H895" s="7">
        <v>14</v>
      </c>
      <c r="I895" s="7">
        <v>43</v>
      </c>
      <c r="J895" s="7">
        <v>43</v>
      </c>
      <c r="K895" s="7">
        <v>2</v>
      </c>
      <c r="L895" s="7" t="s">
        <v>16</v>
      </c>
      <c r="M895" s="7">
        <v>29</v>
      </c>
      <c r="N895" s="6" t="s">
        <v>69</v>
      </c>
      <c r="O895" s="6" t="s">
        <v>303</v>
      </c>
      <c r="P895" s="11">
        <v>48</v>
      </c>
      <c r="Q895" s="12">
        <v>1.52</v>
      </c>
      <c r="R895" s="13"/>
      <c r="S895" s="21">
        <f t="shared" si="106"/>
        <v>45</v>
      </c>
      <c r="T895" s="7" t="str">
        <f t="shared" si="100"/>
        <v>Over 0.5</v>
      </c>
      <c r="U895" s="14"/>
      <c r="V895" s="14" t="str">
        <f>IF(N895="1-0","Under 1.5",IF(N895="0-0","Under 1.5",IF(N895="0-1","Under 1.5","Over 0.5")))</f>
        <v>Over 0.5</v>
      </c>
      <c r="W895" s="14" t="str">
        <f t="shared" si="101"/>
        <v>WON</v>
      </c>
      <c r="X895" s="14"/>
      <c r="Y895" s="7" t="str">
        <f t="shared" si="102"/>
        <v>…</v>
      </c>
      <c r="Z895" s="7"/>
      <c r="AA895" s="35" t="str">
        <f t="shared" si="103"/>
        <v>…</v>
      </c>
      <c r="AB895" s="35" t="str">
        <f t="shared" si="104"/>
        <v>.</v>
      </c>
    </row>
    <row r="896" spans="2:28">
      <c r="C896" t="s">
        <v>1306</v>
      </c>
      <c r="D896" s="34">
        <v>0.84375</v>
      </c>
      <c r="E896" s="17" t="s">
        <v>1440</v>
      </c>
      <c r="F896" s="7" t="s">
        <v>4</v>
      </c>
      <c r="G896" s="10" t="s">
        <v>1441</v>
      </c>
      <c r="H896" s="7">
        <v>27</v>
      </c>
      <c r="I896" s="7">
        <v>45</v>
      </c>
      <c r="J896" s="7">
        <v>27</v>
      </c>
      <c r="K896" s="7" t="s">
        <v>16</v>
      </c>
      <c r="L896" s="7">
        <v>2</v>
      </c>
      <c r="M896" s="7">
        <v>0</v>
      </c>
      <c r="N896" s="6" t="s">
        <v>305</v>
      </c>
      <c r="O896" s="6" t="s">
        <v>454</v>
      </c>
      <c r="P896" s="11">
        <v>48</v>
      </c>
      <c r="Q896" s="12">
        <v>1.61</v>
      </c>
      <c r="R896" s="13"/>
      <c r="S896" s="21">
        <f t="shared" si="106"/>
        <v>55</v>
      </c>
      <c r="T896" s="7" t="str">
        <f t="shared" si="100"/>
        <v>Over 0.5</v>
      </c>
      <c r="U896" s="14"/>
      <c r="V896" s="14" t="str">
        <f>IF(N896="1-0","Under 1.5",IF(N896="0-0","Under 1.5",IF(N896="0-1","Under 1.5","Over 0.5")))</f>
        <v>Over 0.5</v>
      </c>
      <c r="W896" s="14" t="str">
        <f t="shared" si="101"/>
        <v>WON</v>
      </c>
      <c r="X896" s="14"/>
      <c r="Y896" s="7" t="str">
        <f t="shared" si="102"/>
        <v>…</v>
      </c>
      <c r="Z896" s="7"/>
      <c r="AA896" s="35" t="str">
        <f t="shared" si="103"/>
        <v>…</v>
      </c>
      <c r="AB896" s="35" t="str">
        <f t="shared" si="104"/>
        <v>.</v>
      </c>
    </row>
    <row r="897" spans="2:28">
      <c r="C897" t="s">
        <v>633</v>
      </c>
      <c r="D897" s="34">
        <v>0.85416666666666663</v>
      </c>
      <c r="E897" s="17" t="s">
        <v>634</v>
      </c>
      <c r="F897" s="7" t="s">
        <v>4</v>
      </c>
      <c r="G897" s="10" t="s">
        <v>1809</v>
      </c>
      <c r="H897" s="7">
        <v>43</v>
      </c>
      <c r="I897" s="7">
        <v>21</v>
      </c>
      <c r="J897" s="7">
        <v>36</v>
      </c>
      <c r="K897" s="7">
        <v>1</v>
      </c>
      <c r="L897" s="7">
        <v>2</v>
      </c>
      <c r="M897" s="7">
        <v>7</v>
      </c>
      <c r="N897" s="6" t="s">
        <v>33</v>
      </c>
      <c r="O897" s="6" t="s">
        <v>297</v>
      </c>
      <c r="P897" s="11">
        <v>46</v>
      </c>
      <c r="Q897" s="12">
        <v>1.75</v>
      </c>
      <c r="R897" s="13"/>
      <c r="S897" s="21">
        <f t="shared" si="106"/>
        <v>23.3125</v>
      </c>
      <c r="T897" s="7" t="str">
        <f t="shared" si="100"/>
        <v>Over 0.5</v>
      </c>
      <c r="U897" s="14"/>
      <c r="V897" s="14" t="str">
        <f>IF(N897="1-0","Under 1.5",IF(N897="0-0","Under 1.5",IF(N897="0-1","Under 1.5","Over 0.5")))</f>
        <v>Over 0.5</v>
      </c>
      <c r="W897" s="14" t="str">
        <f t="shared" si="101"/>
        <v>WON</v>
      </c>
      <c r="X897" s="14"/>
      <c r="Y897" s="7" t="str">
        <f t="shared" si="102"/>
        <v>…</v>
      </c>
      <c r="Z897" s="7"/>
      <c r="AA897" s="35" t="str">
        <f t="shared" si="103"/>
        <v>…</v>
      </c>
      <c r="AB897" s="35" t="str">
        <f t="shared" si="104"/>
        <v>.</v>
      </c>
    </row>
    <row r="898" spans="2:28">
      <c r="C898" t="s">
        <v>262</v>
      </c>
      <c r="D898" s="34">
        <v>0.86458333333333337</v>
      </c>
      <c r="E898" s="17" t="s">
        <v>1088</v>
      </c>
      <c r="F898" s="7" t="s">
        <v>4</v>
      </c>
      <c r="G898" s="10" t="s">
        <v>732</v>
      </c>
      <c r="H898" s="7">
        <v>27</v>
      </c>
      <c r="I898" s="7">
        <v>50</v>
      </c>
      <c r="J898" s="7">
        <v>23</v>
      </c>
      <c r="K898" s="7" t="s">
        <v>16</v>
      </c>
      <c r="L898" s="7">
        <v>2</v>
      </c>
      <c r="M898" s="7">
        <v>4</v>
      </c>
      <c r="N898" s="6" t="s">
        <v>69</v>
      </c>
      <c r="O898" s="6" t="s">
        <v>69</v>
      </c>
      <c r="P898" s="11">
        <v>78</v>
      </c>
      <c r="Q898" s="12">
        <v>1.7</v>
      </c>
      <c r="R898" s="13"/>
      <c r="S898" s="21">
        <f t="shared" si="106"/>
        <v>82.224999999999994</v>
      </c>
      <c r="T898" s="7" t="str">
        <f t="shared" si="100"/>
        <v>Under 1.5</v>
      </c>
      <c r="U898" s="14"/>
      <c r="V898" s="14" t="str">
        <f t="shared" ref="V898:V910" si="107">IF(N898="1-0","Under 1.5",IF(N898="0-0","Under 1.5",IF(N898="0-1","Under 1.5","Over 0.5")))</f>
        <v>Over 0.5</v>
      </c>
      <c r="W898" s="14" t="str">
        <f t="shared" si="101"/>
        <v>LOST</v>
      </c>
      <c r="X898" s="14"/>
      <c r="Y898" s="7" t="str">
        <f t="shared" si="102"/>
        <v>…</v>
      </c>
      <c r="Z898" s="7"/>
      <c r="AA898" s="35" t="str">
        <f t="shared" si="103"/>
        <v>…</v>
      </c>
      <c r="AB898" s="35" t="str">
        <f t="shared" si="104"/>
        <v>.</v>
      </c>
    </row>
    <row r="899" spans="2:28">
      <c r="C899" t="s">
        <v>1578</v>
      </c>
      <c r="D899" s="34">
        <v>0.875</v>
      </c>
      <c r="E899" s="17" t="s">
        <v>1624</v>
      </c>
      <c r="F899" s="7" t="s">
        <v>4</v>
      </c>
      <c r="G899" s="10" t="s">
        <v>1875</v>
      </c>
      <c r="H899" s="7">
        <v>13</v>
      </c>
      <c r="I899" s="7">
        <v>54</v>
      </c>
      <c r="J899" s="7">
        <v>34</v>
      </c>
      <c r="K899" s="7" t="s">
        <v>16</v>
      </c>
      <c r="L899" s="7" t="s">
        <v>16</v>
      </c>
      <c r="M899" s="7">
        <v>21</v>
      </c>
      <c r="N899" s="6" t="s">
        <v>69</v>
      </c>
      <c r="O899" s="6" t="s">
        <v>69</v>
      </c>
      <c r="P899" s="11">
        <v>49</v>
      </c>
      <c r="Q899" s="12">
        <v>1.65</v>
      </c>
      <c r="R899" s="13"/>
      <c r="S899" s="21">
        <f t="shared" si="106"/>
        <v>61.875</v>
      </c>
      <c r="T899" s="7" t="str">
        <f t="shared" ref="T899:T922" si="108">IF(S899&lt;56,"Over 0.5","Under 1.5")</f>
        <v>Under 1.5</v>
      </c>
      <c r="U899" s="14"/>
      <c r="V899" s="14" t="str">
        <f t="shared" si="107"/>
        <v>Over 0.5</v>
      </c>
      <c r="W899" s="14" t="str">
        <f t="shared" ref="W899:W922" si="109">IF(N899="?",N899,IF(T899=V899,"WON",IF(N899="0-1","WON",IF(N899="1-0","WON","LOST"))))</f>
        <v>LOST</v>
      </c>
      <c r="X899" s="14"/>
      <c r="Y899" s="7" t="str">
        <f t="shared" ref="Y899:Y922" si="110">IF(AND(B899="OK",I899&gt;52,M899&lt;11,Q899&lt;1.66),"Prime","…")</f>
        <v>…</v>
      </c>
      <c r="Z899" s="7"/>
      <c r="AA899" s="35" t="str">
        <f t="shared" si="103"/>
        <v>…</v>
      </c>
      <c r="AB899" s="35" t="str">
        <f t="shared" si="104"/>
        <v>.</v>
      </c>
    </row>
    <row r="900" spans="2:28">
      <c r="B900" t="s">
        <v>11</v>
      </c>
      <c r="C900" t="s">
        <v>189</v>
      </c>
      <c r="D900" s="34">
        <v>0.875</v>
      </c>
      <c r="E900" s="17" t="s">
        <v>191</v>
      </c>
      <c r="F900" s="7" t="s">
        <v>4</v>
      </c>
      <c r="G900" s="10" t="s">
        <v>197</v>
      </c>
      <c r="H900" s="7">
        <v>35</v>
      </c>
      <c r="I900" s="7">
        <v>53</v>
      </c>
      <c r="J900" s="7">
        <v>12</v>
      </c>
      <c r="K900" s="7" t="s">
        <v>16</v>
      </c>
      <c r="L900" s="7">
        <v>1</v>
      </c>
      <c r="M900" s="7">
        <v>23</v>
      </c>
      <c r="N900" s="6" t="s">
        <v>120</v>
      </c>
      <c r="O900" s="6" t="s">
        <v>33</v>
      </c>
      <c r="P900" s="11">
        <v>57</v>
      </c>
      <c r="Q900" s="12">
        <v>1.62</v>
      </c>
      <c r="R900" s="13"/>
      <c r="S900" s="21">
        <f t="shared" si="106"/>
        <v>67.962500000000006</v>
      </c>
      <c r="T900" s="7" t="str">
        <f t="shared" si="108"/>
        <v>Under 1.5</v>
      </c>
      <c r="U900" s="14"/>
      <c r="V900" s="14" t="str">
        <f t="shared" si="107"/>
        <v>Under 1.5</v>
      </c>
      <c r="W900" s="14" t="str">
        <f t="shared" si="109"/>
        <v>WON</v>
      </c>
      <c r="X900" s="14"/>
      <c r="Y900" s="7" t="str">
        <f t="shared" si="110"/>
        <v>…</v>
      </c>
      <c r="Z900" s="7"/>
      <c r="AA900" s="35" t="str">
        <f t="shared" ref="AA900:AA922" si="111">IF(AND(I900&gt;49,P900&gt;54,B900="OK"),"U25g","…")</f>
        <v>U25g</v>
      </c>
      <c r="AB900" s="35" t="str">
        <f t="shared" ref="AB900:AB922" si="112">IF(AND(AA900="U25g",(OR(O900="0-0",O900="0-1",O900="1-0",O900="1-1",O900="2-0",O900="0-2"))),"WON",".")</f>
        <v>.</v>
      </c>
    </row>
    <row r="901" spans="2:28">
      <c r="C901" t="s">
        <v>262</v>
      </c>
      <c r="D901" s="34">
        <v>0.875</v>
      </c>
      <c r="E901" s="17" t="s">
        <v>1030</v>
      </c>
      <c r="F901" s="7" t="s">
        <v>4</v>
      </c>
      <c r="G901" s="10" t="s">
        <v>1085</v>
      </c>
      <c r="H901" s="7">
        <v>30</v>
      </c>
      <c r="I901" s="7">
        <v>48</v>
      </c>
      <c r="J901" s="7">
        <v>23</v>
      </c>
      <c r="K901" s="7" t="s">
        <v>16</v>
      </c>
      <c r="L901" s="7" t="s">
        <v>16</v>
      </c>
      <c r="M901" s="7">
        <v>7</v>
      </c>
      <c r="N901" s="6" t="s">
        <v>75</v>
      </c>
      <c r="O901" s="6" t="s">
        <v>75</v>
      </c>
      <c r="P901" s="11">
        <v>58</v>
      </c>
      <c r="Q901" s="12">
        <v>1.47</v>
      </c>
      <c r="R901" s="13"/>
      <c r="S901" s="21">
        <f t="shared" si="106"/>
        <v>64.599999999999994</v>
      </c>
      <c r="T901" s="7" t="str">
        <f t="shared" si="108"/>
        <v>Under 1.5</v>
      </c>
      <c r="U901" s="14"/>
      <c r="V901" s="14" t="str">
        <f t="shared" si="107"/>
        <v>Over 0.5</v>
      </c>
      <c r="W901" s="14" t="str">
        <f t="shared" si="109"/>
        <v>LOST</v>
      </c>
      <c r="X901" s="14"/>
      <c r="Y901" s="7" t="str">
        <f t="shared" si="110"/>
        <v>…</v>
      </c>
      <c r="Z901" s="7"/>
      <c r="AA901" s="35" t="str">
        <f t="shared" si="111"/>
        <v>…</v>
      </c>
      <c r="AB901" s="35" t="str">
        <f t="shared" si="112"/>
        <v>.</v>
      </c>
    </row>
    <row r="902" spans="2:28">
      <c r="B902" t="s">
        <v>11</v>
      </c>
      <c r="C902" t="s">
        <v>189</v>
      </c>
      <c r="D902" s="34">
        <v>0.91666666666666663</v>
      </c>
      <c r="E902" s="17" t="s">
        <v>1010</v>
      </c>
      <c r="F902" s="7" t="s">
        <v>4</v>
      </c>
      <c r="G902" s="10" t="s">
        <v>1876</v>
      </c>
      <c r="H902" s="7">
        <v>31</v>
      </c>
      <c r="I902" s="7">
        <v>51</v>
      </c>
      <c r="J902" s="7">
        <v>18</v>
      </c>
      <c r="K902" s="7" t="s">
        <v>16</v>
      </c>
      <c r="L902" s="7">
        <v>1</v>
      </c>
      <c r="M902" s="7">
        <v>13</v>
      </c>
      <c r="N902" s="6" t="s">
        <v>69</v>
      </c>
      <c r="O902" s="6" t="s">
        <v>69</v>
      </c>
      <c r="P902" s="11">
        <v>80</v>
      </c>
      <c r="Q902" s="12">
        <v>1.6</v>
      </c>
      <c r="R902" s="13"/>
      <c r="S902" s="21">
        <f t="shared" si="106"/>
        <v>73.9375</v>
      </c>
      <c r="T902" s="7" t="str">
        <f t="shared" si="108"/>
        <v>Under 1.5</v>
      </c>
      <c r="U902" s="14"/>
      <c r="V902" s="14" t="str">
        <f t="shared" si="107"/>
        <v>Over 0.5</v>
      </c>
      <c r="W902" s="14" t="str">
        <f t="shared" si="109"/>
        <v>LOST</v>
      </c>
      <c r="X902" s="14"/>
      <c r="Y902" s="7" t="str">
        <f t="shared" si="110"/>
        <v>…</v>
      </c>
      <c r="Z902" s="7"/>
      <c r="AA902" s="35" t="str">
        <f t="shared" si="111"/>
        <v>U25g</v>
      </c>
      <c r="AB902" s="35" t="str">
        <f t="shared" si="112"/>
        <v>WON</v>
      </c>
    </row>
    <row r="903" spans="2:28">
      <c r="C903" t="s">
        <v>633</v>
      </c>
      <c r="D903" s="34">
        <v>0.9375</v>
      </c>
      <c r="E903" s="17" t="s">
        <v>1877</v>
      </c>
      <c r="F903" s="7" t="s">
        <v>4</v>
      </c>
      <c r="G903" s="10" t="s">
        <v>635</v>
      </c>
      <c r="H903" s="7">
        <v>17</v>
      </c>
      <c r="I903" s="7">
        <v>45</v>
      </c>
      <c r="J903" s="7">
        <v>38</v>
      </c>
      <c r="K903" s="7" t="s">
        <v>16</v>
      </c>
      <c r="L903" s="7" t="s">
        <v>16</v>
      </c>
      <c r="M903" s="7">
        <v>21</v>
      </c>
      <c r="N903" s="6" t="s">
        <v>75</v>
      </c>
      <c r="O903" s="6" t="s">
        <v>33</v>
      </c>
      <c r="P903" s="11">
        <v>47</v>
      </c>
      <c r="Q903" s="12">
        <v>1.75</v>
      </c>
      <c r="R903" s="13"/>
      <c r="S903" s="21">
        <f t="shared" si="106"/>
        <v>45</v>
      </c>
      <c r="T903" s="7" t="str">
        <f t="shared" si="108"/>
        <v>Over 0.5</v>
      </c>
      <c r="U903" s="14"/>
      <c r="V903" s="14" t="str">
        <f t="shared" si="107"/>
        <v>Over 0.5</v>
      </c>
      <c r="W903" s="14" t="str">
        <f t="shared" si="109"/>
        <v>WON</v>
      </c>
      <c r="X903" s="14"/>
      <c r="Y903" s="7" t="str">
        <f t="shared" si="110"/>
        <v>…</v>
      </c>
      <c r="Z903" s="7"/>
      <c r="AA903" s="35" t="str">
        <f t="shared" si="111"/>
        <v>…</v>
      </c>
      <c r="AB903" s="35" t="str">
        <f t="shared" si="112"/>
        <v>.</v>
      </c>
    </row>
    <row r="904" spans="2:28">
      <c r="D904" s="34"/>
      <c r="E904" s="17"/>
      <c r="F904" s="7"/>
      <c r="G904" s="10"/>
      <c r="H904" s="7"/>
      <c r="I904" s="7"/>
      <c r="J904" s="7"/>
      <c r="K904" s="7"/>
      <c r="L904" s="7"/>
      <c r="M904" s="7"/>
      <c r="N904" s="6"/>
      <c r="O904" s="6"/>
      <c r="P904" s="11"/>
      <c r="Q904" s="12"/>
      <c r="R904" s="13"/>
      <c r="S904" s="21">
        <f t="shared" si="106"/>
        <v>55</v>
      </c>
      <c r="T904" s="7" t="str">
        <f t="shared" si="108"/>
        <v>Over 0.5</v>
      </c>
      <c r="U904" s="14"/>
      <c r="V904" s="14" t="str">
        <f t="shared" si="107"/>
        <v>Over 0.5</v>
      </c>
      <c r="W904" s="14" t="str">
        <f t="shared" si="109"/>
        <v>WON</v>
      </c>
      <c r="X904" s="14"/>
      <c r="Y904" s="7" t="str">
        <f t="shared" si="110"/>
        <v>…</v>
      </c>
      <c r="Z904" s="7"/>
      <c r="AA904" s="35" t="str">
        <f t="shared" si="111"/>
        <v>…</v>
      </c>
      <c r="AB904" s="35" t="str">
        <f t="shared" si="112"/>
        <v>.</v>
      </c>
    </row>
    <row r="905" spans="2:28">
      <c r="B905" s="16" t="s">
        <v>1881</v>
      </c>
      <c r="D905" s="34"/>
      <c r="E905" s="17"/>
      <c r="F905" s="7"/>
      <c r="G905" s="10"/>
      <c r="H905" s="7"/>
      <c r="I905" s="7"/>
      <c r="J905" s="7"/>
      <c r="K905" s="7"/>
      <c r="L905" s="7"/>
      <c r="M905" s="7"/>
      <c r="N905" s="6"/>
      <c r="O905" s="6"/>
      <c r="P905" s="11"/>
      <c r="Q905" s="12"/>
      <c r="R905" s="13"/>
      <c r="S905" s="21">
        <f t="shared" si="106"/>
        <v>55</v>
      </c>
      <c r="T905" s="7" t="str">
        <f t="shared" si="108"/>
        <v>Over 0.5</v>
      </c>
      <c r="U905" s="14"/>
      <c r="V905" s="14" t="str">
        <f t="shared" si="107"/>
        <v>Over 0.5</v>
      </c>
      <c r="W905" s="14" t="str">
        <f t="shared" si="109"/>
        <v>WON</v>
      </c>
      <c r="X905" s="14"/>
      <c r="Y905" s="7" t="str">
        <f t="shared" si="110"/>
        <v>…</v>
      </c>
      <c r="Z905" s="7"/>
      <c r="AA905" s="35" t="str">
        <f t="shared" si="111"/>
        <v>…</v>
      </c>
      <c r="AB905" s="35" t="str">
        <f t="shared" si="112"/>
        <v>.</v>
      </c>
    </row>
    <row r="906" spans="2:28">
      <c r="B906" t="s">
        <v>11</v>
      </c>
      <c r="C906" t="s">
        <v>206</v>
      </c>
      <c r="D906" s="34">
        <v>0.52083333333333337</v>
      </c>
      <c r="E906" s="17" t="s">
        <v>1509</v>
      </c>
      <c r="F906" s="7" t="s">
        <v>4</v>
      </c>
      <c r="G906" s="10" t="s">
        <v>1752</v>
      </c>
      <c r="H906" s="7">
        <v>16</v>
      </c>
      <c r="I906" s="7">
        <v>33</v>
      </c>
      <c r="J906" s="7">
        <v>51</v>
      </c>
      <c r="K906" s="7">
        <v>2</v>
      </c>
      <c r="L906" s="7">
        <v>2</v>
      </c>
      <c r="M906" s="7"/>
      <c r="N906" s="6" t="s">
        <v>69</v>
      </c>
      <c r="O906" s="6" t="s">
        <v>303</v>
      </c>
      <c r="P906" s="11">
        <v>38</v>
      </c>
      <c r="Q906" s="12">
        <v>1.67</v>
      </c>
      <c r="R906" s="13"/>
      <c r="S906" s="21">
        <f t="shared" si="106"/>
        <v>39.0625</v>
      </c>
      <c r="T906" s="7" t="str">
        <f t="shared" si="108"/>
        <v>Over 0.5</v>
      </c>
      <c r="U906" s="14"/>
      <c r="V906" s="14" t="str">
        <f t="shared" si="107"/>
        <v>Over 0.5</v>
      </c>
      <c r="W906" s="14" t="str">
        <f t="shared" si="109"/>
        <v>WON</v>
      </c>
      <c r="X906" s="14"/>
      <c r="Y906" s="7" t="str">
        <f t="shared" si="110"/>
        <v>…</v>
      </c>
      <c r="Z906" s="7"/>
      <c r="AA906" s="35" t="str">
        <f t="shared" si="111"/>
        <v>…</v>
      </c>
      <c r="AB906" s="35" t="str">
        <f t="shared" si="112"/>
        <v>.</v>
      </c>
    </row>
    <row r="907" spans="2:28">
      <c r="B907" t="s">
        <v>11</v>
      </c>
      <c r="C907" t="s">
        <v>400</v>
      </c>
      <c r="D907" s="34">
        <v>0.66666666666666663</v>
      </c>
      <c r="E907" s="17" t="s">
        <v>1105</v>
      </c>
      <c r="F907" s="7" t="s">
        <v>4</v>
      </c>
      <c r="G907" s="10" t="s">
        <v>1347</v>
      </c>
      <c r="H907" s="7">
        <v>35</v>
      </c>
      <c r="I907" s="7">
        <v>47</v>
      </c>
      <c r="J907" s="7">
        <v>18</v>
      </c>
      <c r="K907" s="7" t="s">
        <v>16</v>
      </c>
      <c r="L907" s="7">
        <v>1</v>
      </c>
      <c r="M907" s="7">
        <v>17</v>
      </c>
      <c r="N907" s="6" t="s">
        <v>47</v>
      </c>
      <c r="O907" s="6" t="s">
        <v>1076</v>
      </c>
      <c r="P907" s="11">
        <v>37</v>
      </c>
      <c r="Q907" s="12">
        <v>1.75</v>
      </c>
      <c r="R907" s="13"/>
      <c r="S907" s="21">
        <f t="shared" si="106"/>
        <v>40</v>
      </c>
      <c r="T907" s="7" t="str">
        <f t="shared" si="108"/>
        <v>Over 0.5</v>
      </c>
      <c r="U907" s="14"/>
      <c r="V907" s="14" t="str">
        <f t="shared" si="107"/>
        <v>Under 1.5</v>
      </c>
      <c r="W907" s="14" t="str">
        <f t="shared" si="109"/>
        <v>WON</v>
      </c>
      <c r="X907" s="14"/>
      <c r="Y907" s="7" t="str">
        <f t="shared" si="110"/>
        <v>…</v>
      </c>
      <c r="Z907" s="7"/>
      <c r="AA907" s="35" t="str">
        <f t="shared" si="111"/>
        <v>…</v>
      </c>
      <c r="AB907" s="35" t="str">
        <f t="shared" si="112"/>
        <v>.</v>
      </c>
    </row>
    <row r="908" spans="2:28">
      <c r="B908" t="s">
        <v>11</v>
      </c>
      <c r="C908" t="s">
        <v>88</v>
      </c>
      <c r="D908" s="34">
        <v>0.66666666666666663</v>
      </c>
      <c r="E908" s="17" t="s">
        <v>90</v>
      </c>
      <c r="F908" s="7" t="s">
        <v>4</v>
      </c>
      <c r="G908" s="10" t="s">
        <v>673</v>
      </c>
      <c r="H908" s="7">
        <v>10</v>
      </c>
      <c r="I908" s="7">
        <v>70</v>
      </c>
      <c r="J908" s="7">
        <v>20</v>
      </c>
      <c r="K908" s="7" t="s">
        <v>16</v>
      </c>
      <c r="L908" s="7">
        <v>1</v>
      </c>
      <c r="M908" s="7">
        <v>10</v>
      </c>
      <c r="N908" s="6" t="s">
        <v>24</v>
      </c>
      <c r="O908" s="6" t="s">
        <v>24</v>
      </c>
      <c r="P908" s="11">
        <v>62</v>
      </c>
      <c r="Q908" s="12">
        <v>1.37</v>
      </c>
      <c r="R908" s="13"/>
      <c r="S908" s="21">
        <f t="shared" si="106"/>
        <v>79.275000000000006</v>
      </c>
      <c r="T908" s="7" t="str">
        <f t="shared" si="108"/>
        <v>Under 1.5</v>
      </c>
      <c r="U908" s="14"/>
      <c r="V908" s="14" t="str">
        <f t="shared" si="107"/>
        <v>Under 1.5</v>
      </c>
      <c r="W908" s="14" t="str">
        <f t="shared" si="109"/>
        <v>WON</v>
      </c>
      <c r="X908" s="14"/>
      <c r="Y908" s="7" t="str">
        <f t="shared" si="110"/>
        <v>Prime</v>
      </c>
      <c r="Z908" s="7"/>
      <c r="AA908" s="35" t="str">
        <f t="shared" si="111"/>
        <v>U25g</v>
      </c>
      <c r="AB908" s="35" t="str">
        <f t="shared" si="112"/>
        <v>WON</v>
      </c>
    </row>
    <row r="909" spans="2:28">
      <c r="B909" t="s">
        <v>11</v>
      </c>
      <c r="C909" t="s">
        <v>908</v>
      </c>
      <c r="D909" s="34">
        <v>0.6875</v>
      </c>
      <c r="E909" s="17" t="s">
        <v>909</v>
      </c>
      <c r="F909" s="7" t="s">
        <v>4</v>
      </c>
      <c r="G909" s="10" t="s">
        <v>1241</v>
      </c>
      <c r="H909" s="7">
        <v>20</v>
      </c>
      <c r="I909" s="7">
        <v>61</v>
      </c>
      <c r="J909" s="7">
        <v>19</v>
      </c>
      <c r="K909" s="7" t="s">
        <v>16</v>
      </c>
      <c r="L909" s="7">
        <v>2</v>
      </c>
      <c r="M909" s="7">
        <v>1</v>
      </c>
      <c r="N909" s="6" t="s">
        <v>61</v>
      </c>
      <c r="O909" s="6" t="s">
        <v>299</v>
      </c>
      <c r="P909" s="11">
        <v>50</v>
      </c>
      <c r="Q909" s="12">
        <v>1.37</v>
      </c>
      <c r="R909" s="13"/>
      <c r="S909" s="21">
        <f t="shared" si="106"/>
        <v>83.0625</v>
      </c>
      <c r="T909" s="7" t="str">
        <f t="shared" si="108"/>
        <v>Under 1.5</v>
      </c>
      <c r="U909" s="14"/>
      <c r="V909" s="14" t="str">
        <f t="shared" si="107"/>
        <v>Over 0.5</v>
      </c>
      <c r="W909" s="14" t="str">
        <f t="shared" si="109"/>
        <v>LOST</v>
      </c>
      <c r="X909" s="14"/>
      <c r="Y909" s="7" t="str">
        <f t="shared" si="110"/>
        <v>Prime</v>
      </c>
      <c r="Z909" s="7"/>
      <c r="AA909" s="35" t="str">
        <f t="shared" si="111"/>
        <v>…</v>
      </c>
      <c r="AB909" s="35" t="str">
        <f t="shared" si="112"/>
        <v>.</v>
      </c>
    </row>
    <row r="910" spans="2:28">
      <c r="C910" t="s">
        <v>711</v>
      </c>
      <c r="D910" s="34">
        <v>0.70833333333333337</v>
      </c>
      <c r="E910" s="17" t="s">
        <v>713</v>
      </c>
      <c r="F910" s="7" t="s">
        <v>4</v>
      </c>
      <c r="G910" s="10" t="s">
        <v>1131</v>
      </c>
      <c r="H910" s="7">
        <v>16</v>
      </c>
      <c r="I910" s="7">
        <v>44</v>
      </c>
      <c r="J910" s="7">
        <v>41</v>
      </c>
      <c r="K910" s="7" t="s">
        <v>16</v>
      </c>
      <c r="L910" s="7">
        <v>1</v>
      </c>
      <c r="M910" s="7">
        <v>25</v>
      </c>
      <c r="N910" s="6" t="s">
        <v>24</v>
      </c>
      <c r="O910" s="6" t="s">
        <v>47</v>
      </c>
      <c r="P910" s="11">
        <v>50</v>
      </c>
      <c r="Q910" s="12">
        <v>1.75</v>
      </c>
      <c r="R910" s="13"/>
      <c r="S910" s="21">
        <f t="shared" si="106"/>
        <v>50</v>
      </c>
      <c r="T910" s="7" t="str">
        <f t="shared" si="108"/>
        <v>Over 0.5</v>
      </c>
      <c r="U910" s="14"/>
      <c r="V910" s="14" t="str">
        <f t="shared" si="107"/>
        <v>Under 1.5</v>
      </c>
      <c r="W910" s="14" t="str">
        <f t="shared" si="109"/>
        <v>LOST</v>
      </c>
      <c r="X910" s="14"/>
      <c r="Y910" s="7" t="str">
        <f t="shared" si="110"/>
        <v>…</v>
      </c>
      <c r="Z910" s="7"/>
      <c r="AA910" s="35" t="str">
        <f t="shared" si="111"/>
        <v>…</v>
      </c>
      <c r="AB910" s="35" t="str">
        <f t="shared" si="112"/>
        <v>.</v>
      </c>
    </row>
    <row r="911" spans="2:28">
      <c r="C911" t="s">
        <v>51</v>
      </c>
      <c r="D911" s="34">
        <v>0.75</v>
      </c>
      <c r="E911" s="17" t="s">
        <v>907</v>
      </c>
      <c r="F911" s="7" t="s">
        <v>4</v>
      </c>
      <c r="G911" s="10" t="s">
        <v>54</v>
      </c>
      <c r="H911" s="7">
        <v>13</v>
      </c>
      <c r="I911" s="7">
        <v>78</v>
      </c>
      <c r="J911" s="7">
        <v>10</v>
      </c>
      <c r="K911" s="7" t="s">
        <v>16</v>
      </c>
      <c r="L911" s="7" t="s">
        <v>16</v>
      </c>
      <c r="M911" s="7">
        <v>3</v>
      </c>
      <c r="N911" s="6" t="s">
        <v>24</v>
      </c>
      <c r="O911" s="6" t="s">
        <v>69</v>
      </c>
      <c r="P911" s="11">
        <v>50</v>
      </c>
      <c r="Q911" s="12">
        <v>1.7</v>
      </c>
      <c r="R911" s="13"/>
      <c r="S911" s="21">
        <f t="shared" si="106"/>
        <v>91.375</v>
      </c>
      <c r="T911" s="7" t="str">
        <f t="shared" si="108"/>
        <v>Under 1.5</v>
      </c>
      <c r="U911" s="14"/>
      <c r="V911" s="14" t="str">
        <f>IF(N911="1-0","Under 1.5",IF(N911="0-0","Under 1.5",IF(N911="0-1","Under 1.5","Over 0.5")))</f>
        <v>Under 1.5</v>
      </c>
      <c r="W911" s="14" t="str">
        <f t="shared" si="109"/>
        <v>WON</v>
      </c>
      <c r="X911" s="14"/>
      <c r="Y911" s="7" t="str">
        <f t="shared" si="110"/>
        <v>…</v>
      </c>
      <c r="Z911" s="7"/>
      <c r="AA911" s="35" t="str">
        <f t="shared" si="111"/>
        <v>…</v>
      </c>
      <c r="AB911" s="35" t="str">
        <f t="shared" si="112"/>
        <v>.</v>
      </c>
    </row>
    <row r="912" spans="2:28">
      <c r="C912" t="s">
        <v>66</v>
      </c>
      <c r="D912" s="34">
        <v>0.75</v>
      </c>
      <c r="E912" s="17" t="s">
        <v>1452</v>
      </c>
      <c r="F912" s="7" t="s">
        <v>4</v>
      </c>
      <c r="G912" s="10" t="s">
        <v>1668</v>
      </c>
      <c r="H912" s="7">
        <v>19</v>
      </c>
      <c r="I912" s="7">
        <v>63</v>
      </c>
      <c r="J912" s="7">
        <v>18</v>
      </c>
      <c r="K912" s="7" t="s">
        <v>16</v>
      </c>
      <c r="L912" s="7" t="s">
        <v>16</v>
      </c>
      <c r="M912" s="7">
        <v>1</v>
      </c>
      <c r="N912" s="6" t="s">
        <v>24</v>
      </c>
      <c r="O912" s="6" t="s">
        <v>24</v>
      </c>
      <c r="P912" s="11">
        <v>77</v>
      </c>
      <c r="Q912" s="12">
        <v>1.73</v>
      </c>
      <c r="R912" s="13"/>
      <c r="S912" s="21">
        <f t="shared" si="106"/>
        <v>94.087500000000006</v>
      </c>
      <c r="T912" s="7" t="str">
        <f t="shared" si="108"/>
        <v>Under 1.5</v>
      </c>
      <c r="U912" s="14"/>
      <c r="V912" s="14" t="str">
        <f>IF(N912="1-0","Under 1.5",IF(N912="0-0","Under 1.5",IF(N912="0-1","Under 1.5","Over 0.5")))</f>
        <v>Under 1.5</v>
      </c>
      <c r="W912" s="14" t="str">
        <f t="shared" si="109"/>
        <v>WON</v>
      </c>
      <c r="X912" s="14"/>
      <c r="Y912" s="7" t="str">
        <f t="shared" si="110"/>
        <v>…</v>
      </c>
      <c r="Z912" s="7"/>
      <c r="AA912" s="35" t="str">
        <f t="shared" si="111"/>
        <v>…</v>
      </c>
      <c r="AB912" s="35" t="str">
        <f t="shared" si="112"/>
        <v>.</v>
      </c>
    </row>
    <row r="913" spans="2:28">
      <c r="B913" t="s">
        <v>11</v>
      </c>
      <c r="C913" t="s">
        <v>417</v>
      </c>
      <c r="D913" s="34">
        <v>0.82291666666666663</v>
      </c>
      <c r="E913" s="17" t="s">
        <v>1200</v>
      </c>
      <c r="F913" s="7" t="s">
        <v>4</v>
      </c>
      <c r="G913" s="10" t="s">
        <v>1880</v>
      </c>
      <c r="H913" s="7">
        <v>25</v>
      </c>
      <c r="I913" s="7">
        <v>50</v>
      </c>
      <c r="J913" s="7">
        <v>25</v>
      </c>
      <c r="K913" s="7" t="s">
        <v>16</v>
      </c>
      <c r="L913" s="7" t="s">
        <v>16</v>
      </c>
      <c r="M913" s="7">
        <v>0</v>
      </c>
      <c r="N913" s="6" t="s">
        <v>120</v>
      </c>
      <c r="O913" s="6" t="s">
        <v>120</v>
      </c>
      <c r="P913" s="11">
        <v>61</v>
      </c>
      <c r="Q913" s="12">
        <v>1.75</v>
      </c>
      <c r="R913" s="13"/>
      <c r="S913" s="21">
        <f t="shared" si="106"/>
        <v>87.825000000000003</v>
      </c>
      <c r="T913" s="7" t="str">
        <f t="shared" si="108"/>
        <v>Under 1.5</v>
      </c>
      <c r="U913" s="14"/>
      <c r="V913" s="14" t="str">
        <f>IF(N913="1-0","Under 1.5",IF(N913="0-0","Under 1.5",IF(N913="0-1","Under 1.5","Over 0.5")))</f>
        <v>Under 1.5</v>
      </c>
      <c r="W913" s="14" t="str">
        <f t="shared" si="109"/>
        <v>WON</v>
      </c>
      <c r="X913" s="14"/>
      <c r="Y913" s="7" t="str">
        <f t="shared" si="110"/>
        <v>…</v>
      </c>
      <c r="Z913" s="7"/>
      <c r="AA913" s="35" t="str">
        <f t="shared" si="111"/>
        <v>U25g</v>
      </c>
      <c r="AB913" s="35" t="str">
        <f t="shared" si="112"/>
        <v>WON</v>
      </c>
    </row>
    <row r="914" spans="2:28">
      <c r="C914" t="s">
        <v>1306</v>
      </c>
      <c r="D914" s="34">
        <v>0.84375</v>
      </c>
      <c r="E914" s="17" t="s">
        <v>1346</v>
      </c>
      <c r="F914" s="7" t="s">
        <v>4</v>
      </c>
      <c r="G914" s="10" t="s">
        <v>1309</v>
      </c>
      <c r="H914" s="7">
        <v>43</v>
      </c>
      <c r="I914" s="7">
        <v>44</v>
      </c>
      <c r="J914" s="7">
        <v>13</v>
      </c>
      <c r="K914" s="7" t="s">
        <v>16</v>
      </c>
      <c r="L914" s="7">
        <v>1</v>
      </c>
      <c r="M914" s="7">
        <v>30</v>
      </c>
      <c r="N914" s="6" t="s">
        <v>24</v>
      </c>
      <c r="O914" s="6" t="s">
        <v>75</v>
      </c>
      <c r="P914" s="11">
        <v>50</v>
      </c>
      <c r="Q914" s="12">
        <v>1.66</v>
      </c>
      <c r="R914" s="13"/>
      <c r="S914" s="21">
        <f t="shared" si="106"/>
        <v>50</v>
      </c>
      <c r="T914" s="7" t="str">
        <f t="shared" si="108"/>
        <v>Over 0.5</v>
      </c>
      <c r="U914" s="14"/>
      <c r="V914" s="14" t="str">
        <f t="shared" ref="V914:V922" si="113">IF(N914="1-0","Under 1.5",IF(N914="0-0","Under 1.5",IF(N914="0-1","Under 1.5","Over 0.5")))</f>
        <v>Under 1.5</v>
      </c>
      <c r="W914" s="14" t="str">
        <f t="shared" si="109"/>
        <v>LOST</v>
      </c>
      <c r="X914" s="14"/>
      <c r="Y914" s="7" t="str">
        <f t="shared" si="110"/>
        <v>…</v>
      </c>
      <c r="Z914" s="7"/>
      <c r="AA914" s="35" t="str">
        <f t="shared" si="111"/>
        <v>…</v>
      </c>
      <c r="AB914" s="35" t="str">
        <f t="shared" si="112"/>
        <v>.</v>
      </c>
    </row>
    <row r="915" spans="2:28">
      <c r="C915" t="s">
        <v>1306</v>
      </c>
      <c r="D915" s="34">
        <v>0.84375</v>
      </c>
      <c r="E915" s="17" t="s">
        <v>1308</v>
      </c>
      <c r="F915" s="7" t="s">
        <v>4</v>
      </c>
      <c r="G915" s="10" t="s">
        <v>1350</v>
      </c>
      <c r="H915" s="7">
        <v>5</v>
      </c>
      <c r="I915" s="7">
        <v>38</v>
      </c>
      <c r="J915" s="7">
        <v>57</v>
      </c>
      <c r="K915" s="7">
        <v>2</v>
      </c>
      <c r="L915" s="7">
        <v>2</v>
      </c>
      <c r="M915" s="7"/>
      <c r="N915" s="6" t="s">
        <v>24</v>
      </c>
      <c r="O915" s="6" t="s">
        <v>299</v>
      </c>
      <c r="P915" s="11">
        <v>54</v>
      </c>
      <c r="Q915" s="12">
        <v>1.55</v>
      </c>
      <c r="R915" s="13"/>
      <c r="S915" s="21">
        <f t="shared" si="106"/>
        <v>47.987499999999997</v>
      </c>
      <c r="T915" s="7" t="str">
        <f t="shared" si="108"/>
        <v>Over 0.5</v>
      </c>
      <c r="U915" s="14"/>
      <c r="V915" s="14" t="str">
        <f t="shared" si="113"/>
        <v>Under 1.5</v>
      </c>
      <c r="W915" s="14" t="str">
        <f t="shared" si="109"/>
        <v>LOST</v>
      </c>
      <c r="X915" s="14"/>
      <c r="Y915" s="7" t="str">
        <f t="shared" si="110"/>
        <v>…</v>
      </c>
      <c r="Z915" s="7"/>
      <c r="AA915" s="35" t="str">
        <f t="shared" si="111"/>
        <v>…</v>
      </c>
      <c r="AB915" s="35" t="str">
        <f t="shared" si="112"/>
        <v>.</v>
      </c>
    </row>
    <row r="916" spans="2:28">
      <c r="C916" t="s">
        <v>1306</v>
      </c>
      <c r="D916" s="34">
        <v>0.84375</v>
      </c>
      <c r="E916" s="17" t="s">
        <v>1379</v>
      </c>
      <c r="F916" s="7" t="s">
        <v>4</v>
      </c>
      <c r="G916" s="10" t="s">
        <v>1378</v>
      </c>
      <c r="H916" s="7">
        <v>22</v>
      </c>
      <c r="I916" s="7">
        <v>31</v>
      </c>
      <c r="J916" s="7">
        <v>47</v>
      </c>
      <c r="K916" s="7">
        <v>2</v>
      </c>
      <c r="L916" s="7">
        <v>2</v>
      </c>
      <c r="M916" s="7"/>
      <c r="N916" s="6" t="s">
        <v>24</v>
      </c>
      <c r="O916" s="6" t="s">
        <v>24</v>
      </c>
      <c r="P916" s="11">
        <v>29</v>
      </c>
      <c r="Q916" s="12">
        <v>1.6</v>
      </c>
      <c r="R916" s="13"/>
      <c r="S916" s="21">
        <f t="shared" si="106"/>
        <v>40.3125</v>
      </c>
      <c r="T916" s="7" t="str">
        <f t="shared" si="108"/>
        <v>Over 0.5</v>
      </c>
      <c r="U916" s="14"/>
      <c r="V916" s="14" t="str">
        <f t="shared" si="113"/>
        <v>Under 1.5</v>
      </c>
      <c r="W916" s="14" t="str">
        <f t="shared" si="109"/>
        <v>LOST</v>
      </c>
      <c r="X916" s="14"/>
      <c r="Y916" s="7" t="str">
        <f t="shared" si="110"/>
        <v>…</v>
      </c>
      <c r="Z916" s="7"/>
      <c r="AA916" s="35" t="str">
        <f t="shared" si="111"/>
        <v>…</v>
      </c>
      <c r="AB916" s="35" t="str">
        <f t="shared" si="112"/>
        <v>.</v>
      </c>
    </row>
    <row r="917" spans="2:28">
      <c r="D917" s="34"/>
      <c r="E917" s="17"/>
      <c r="F917" s="7"/>
      <c r="G917" s="10"/>
      <c r="H917" s="7"/>
      <c r="I917" s="7"/>
      <c r="J917" s="7"/>
      <c r="K917" s="7"/>
      <c r="L917" s="7"/>
      <c r="M917" s="7"/>
      <c r="N917" s="6"/>
      <c r="O917" s="6"/>
      <c r="P917" s="11"/>
      <c r="Q917" s="12"/>
      <c r="R917" s="13"/>
      <c r="S917" s="21">
        <f t="shared" si="106"/>
        <v>55</v>
      </c>
      <c r="T917" s="7" t="str">
        <f t="shared" si="108"/>
        <v>Over 0.5</v>
      </c>
      <c r="U917" s="14"/>
      <c r="V917" s="14" t="str">
        <f t="shared" si="113"/>
        <v>Over 0.5</v>
      </c>
      <c r="W917" s="14" t="str">
        <f t="shared" si="109"/>
        <v>WON</v>
      </c>
      <c r="X917" s="14"/>
      <c r="Y917" s="7" t="str">
        <f t="shared" si="110"/>
        <v>…</v>
      </c>
      <c r="Z917" s="7"/>
      <c r="AA917" s="35" t="str">
        <f t="shared" si="111"/>
        <v>…</v>
      </c>
      <c r="AB917" s="35" t="str">
        <f t="shared" si="112"/>
        <v>.</v>
      </c>
    </row>
    <row r="918" spans="2:28">
      <c r="B918" s="16" t="s">
        <v>1883</v>
      </c>
      <c r="D918" s="34"/>
      <c r="E918" s="17"/>
      <c r="F918" s="7"/>
      <c r="G918" s="10"/>
      <c r="H918" s="7"/>
      <c r="I918" s="7"/>
      <c r="J918" s="7"/>
      <c r="K918" s="7"/>
      <c r="L918" s="7"/>
      <c r="M918" s="7"/>
      <c r="N918" s="6"/>
      <c r="O918" s="6"/>
      <c r="P918" s="11"/>
      <c r="Q918" s="12"/>
      <c r="R918" s="13"/>
      <c r="S918" s="21">
        <f t="shared" si="106"/>
        <v>55</v>
      </c>
      <c r="T918" s="7" t="str">
        <f t="shared" si="108"/>
        <v>Over 0.5</v>
      </c>
      <c r="U918" s="14"/>
      <c r="V918" s="14" t="str">
        <f t="shared" si="113"/>
        <v>Over 0.5</v>
      </c>
      <c r="W918" s="14" t="str">
        <f t="shared" si="109"/>
        <v>WON</v>
      </c>
      <c r="X918" s="14"/>
      <c r="Y918" s="7" t="str">
        <f t="shared" si="110"/>
        <v>…</v>
      </c>
      <c r="Z918" s="7"/>
      <c r="AA918" s="35" t="str">
        <f t="shared" si="111"/>
        <v>…</v>
      </c>
      <c r="AB918" s="35" t="str">
        <f t="shared" si="112"/>
        <v>.</v>
      </c>
    </row>
    <row r="919" spans="2:28">
      <c r="B919" t="s">
        <v>11</v>
      </c>
      <c r="C919" t="s">
        <v>206</v>
      </c>
      <c r="D919" s="34">
        <v>0.3125</v>
      </c>
      <c r="E919" s="17" t="s">
        <v>1882</v>
      </c>
      <c r="F919" s="7" t="s">
        <v>4</v>
      </c>
      <c r="G919" s="10" t="s">
        <v>1516</v>
      </c>
      <c r="H919" s="7">
        <v>17</v>
      </c>
      <c r="I919" s="7">
        <v>64</v>
      </c>
      <c r="J919" s="7">
        <v>19</v>
      </c>
      <c r="K919" s="7" t="s">
        <v>16</v>
      </c>
      <c r="L919" s="7">
        <v>2</v>
      </c>
      <c r="M919" s="7">
        <v>2</v>
      </c>
      <c r="N919" s="6" t="s">
        <v>24</v>
      </c>
      <c r="O919" s="6" t="s">
        <v>297</v>
      </c>
      <c r="P919" s="11">
        <v>58</v>
      </c>
      <c r="Q919" s="12">
        <v>1.61</v>
      </c>
      <c r="R919" s="13"/>
      <c r="S919" s="21">
        <f t="shared" si="106"/>
        <v>84.6</v>
      </c>
      <c r="T919" s="7" t="str">
        <f t="shared" si="108"/>
        <v>Under 1.5</v>
      </c>
      <c r="U919" s="14"/>
      <c r="V919" s="14" t="str">
        <f t="shared" si="113"/>
        <v>Under 1.5</v>
      </c>
      <c r="W919" s="14" t="str">
        <f t="shared" si="109"/>
        <v>WON</v>
      </c>
      <c r="X919" s="14"/>
      <c r="Y919" s="7" t="str">
        <f t="shared" si="110"/>
        <v>Prime</v>
      </c>
      <c r="Z919" s="7"/>
      <c r="AA919" s="35" t="str">
        <f t="shared" si="111"/>
        <v>U25g</v>
      </c>
      <c r="AB919" s="35" t="str">
        <f t="shared" si="112"/>
        <v>.</v>
      </c>
    </row>
    <row r="920" spans="2:28">
      <c r="B920" t="s">
        <v>11</v>
      </c>
      <c r="C920" t="s">
        <v>279</v>
      </c>
      <c r="D920" s="34">
        <v>0.70833333333333337</v>
      </c>
      <c r="E920" s="17" t="s">
        <v>972</v>
      </c>
      <c r="F920" s="7" t="s">
        <v>4</v>
      </c>
      <c r="G920" s="10" t="s">
        <v>374</v>
      </c>
      <c r="H920" s="7">
        <v>33</v>
      </c>
      <c r="I920" s="7">
        <v>50</v>
      </c>
      <c r="J920" s="7">
        <v>17</v>
      </c>
      <c r="K920" s="7" t="s">
        <v>16</v>
      </c>
      <c r="L920" s="7" t="s">
        <v>16</v>
      </c>
      <c r="M920" s="7">
        <v>16</v>
      </c>
      <c r="N920" s="6" t="s">
        <v>47</v>
      </c>
      <c r="O920" s="6" t="s">
        <v>69</v>
      </c>
      <c r="P920" s="11">
        <v>48</v>
      </c>
      <c r="Q920" s="12">
        <v>1.5</v>
      </c>
      <c r="R920" s="13"/>
      <c r="S920" s="21">
        <f t="shared" si="106"/>
        <v>60.625</v>
      </c>
      <c r="T920" s="7" t="str">
        <f t="shared" si="108"/>
        <v>Under 1.5</v>
      </c>
      <c r="U920" s="14"/>
      <c r="V920" s="14" t="str">
        <f t="shared" si="113"/>
        <v>Under 1.5</v>
      </c>
      <c r="W920" s="14" t="str">
        <f t="shared" si="109"/>
        <v>WON</v>
      </c>
      <c r="X920" s="14"/>
      <c r="Y920" s="7" t="str">
        <f t="shared" si="110"/>
        <v>…</v>
      </c>
      <c r="Z920" s="7"/>
      <c r="AA920" s="35" t="str">
        <f t="shared" si="111"/>
        <v>…</v>
      </c>
      <c r="AB920" s="35" t="str">
        <f t="shared" si="112"/>
        <v>.</v>
      </c>
    </row>
    <row r="921" spans="2:28">
      <c r="C921" t="s">
        <v>227</v>
      </c>
      <c r="D921" s="34">
        <v>0.75</v>
      </c>
      <c r="E921" s="17" t="s">
        <v>1259</v>
      </c>
      <c r="F921" s="7" t="s">
        <v>4</v>
      </c>
      <c r="G921" s="10" t="s">
        <v>765</v>
      </c>
      <c r="H921" s="7">
        <v>28</v>
      </c>
      <c r="I921" s="7">
        <v>44</v>
      </c>
      <c r="J921" s="7">
        <v>29</v>
      </c>
      <c r="K921" s="7" t="s">
        <v>16</v>
      </c>
      <c r="L921" s="7">
        <v>2</v>
      </c>
      <c r="M921" s="7">
        <v>1</v>
      </c>
      <c r="N921" s="6" t="s">
        <v>75</v>
      </c>
      <c r="O921" s="6" t="s">
        <v>303</v>
      </c>
      <c r="P921" s="11">
        <v>34</v>
      </c>
      <c r="Q921" s="12">
        <v>1.66</v>
      </c>
      <c r="R921" s="13"/>
      <c r="S921" s="21">
        <f t="shared" si="106"/>
        <v>54</v>
      </c>
      <c r="T921" s="7" t="str">
        <f t="shared" si="108"/>
        <v>Over 0.5</v>
      </c>
      <c r="U921" s="14"/>
      <c r="V921" s="14" t="str">
        <f t="shared" si="113"/>
        <v>Over 0.5</v>
      </c>
      <c r="W921" s="14" t="str">
        <f t="shared" si="109"/>
        <v>WON</v>
      </c>
      <c r="X921" s="14"/>
      <c r="Y921" s="7" t="str">
        <f t="shared" si="110"/>
        <v>…</v>
      </c>
      <c r="Z921" s="7"/>
      <c r="AA921" s="35" t="str">
        <f t="shared" si="111"/>
        <v>…</v>
      </c>
      <c r="AB921" s="35" t="str">
        <f t="shared" si="112"/>
        <v>.</v>
      </c>
    </row>
    <row r="922" spans="2:28">
      <c r="D922" s="34"/>
      <c r="E922" s="17"/>
      <c r="F922" s="7"/>
      <c r="G922" s="10"/>
      <c r="H922" s="7"/>
      <c r="I922" s="7"/>
      <c r="J922" s="7"/>
      <c r="K922" s="7"/>
      <c r="L922" s="7"/>
      <c r="M922" s="7"/>
      <c r="N922" s="6"/>
      <c r="O922" s="6"/>
      <c r="P922" s="11"/>
      <c r="Q922" s="12"/>
      <c r="R922" s="13"/>
      <c r="S922" s="21">
        <f t="shared" si="106"/>
        <v>55</v>
      </c>
      <c r="T922" s="7" t="str">
        <f t="shared" si="108"/>
        <v>Over 0.5</v>
      </c>
      <c r="U922" s="14"/>
      <c r="V922" s="14" t="str">
        <f t="shared" si="113"/>
        <v>Over 0.5</v>
      </c>
      <c r="W922" s="14" t="str">
        <f t="shared" si="109"/>
        <v>WON</v>
      </c>
      <c r="X922" s="14"/>
      <c r="Y922" s="7" t="str">
        <f t="shared" si="110"/>
        <v>…</v>
      </c>
      <c r="Z922" s="7"/>
      <c r="AA922" s="35" t="str">
        <f t="shared" si="111"/>
        <v>…</v>
      </c>
      <c r="AB922" s="35" t="str">
        <f t="shared" si="112"/>
        <v>.</v>
      </c>
    </row>
  </sheetData>
  <conditionalFormatting sqref="K2:L922">
    <cfRule type="containsText" dxfId="54" priority="27" operator="containsText" text="2">
      <formula>NOT(ISERROR(SEARCH("2",K2)))</formula>
    </cfRule>
    <cfRule type="containsText" dxfId="53" priority="28" operator="containsText" text="1">
      <formula>NOT(ISERROR(SEARCH("1",K2)))</formula>
    </cfRule>
    <cfRule type="containsText" dxfId="52" priority="29" operator="containsText" text="x">
      <formula>NOT(ISERROR(SEARCH("x",K2)))</formula>
    </cfRule>
  </conditionalFormatting>
  <conditionalFormatting sqref="I2:I922">
    <cfRule type="cellIs" dxfId="51" priority="25" operator="between">
      <formula>43</formula>
      <formula>52</formula>
    </cfRule>
    <cfRule type="cellIs" dxfId="50" priority="26" operator="greaterThan">
      <formula>52</formula>
    </cfRule>
  </conditionalFormatting>
  <conditionalFormatting sqref="O2:O922">
    <cfRule type="containsText" dxfId="49" priority="22" operator="containsText" text="0-1">
      <formula>NOT(ISERROR(SEARCH("0-1",O2)))</formula>
    </cfRule>
    <cfRule type="containsText" dxfId="48" priority="23" operator="containsText" text="1-0">
      <formula>NOT(ISERROR(SEARCH("1-0",O2)))</formula>
    </cfRule>
    <cfRule type="containsText" dxfId="47" priority="24" operator="containsText" text="0-0">
      <formula>NOT(ISERROR(SEARCH("0-0",O2)))</formula>
    </cfRule>
  </conditionalFormatting>
  <conditionalFormatting sqref="P2:P922">
    <cfRule type="cellIs" dxfId="46" priority="19" operator="between">
      <formula>39</formula>
      <formula>20</formula>
    </cfRule>
    <cfRule type="cellIs" dxfId="45" priority="20" operator="between">
      <formula>48</formula>
      <formula>60</formula>
    </cfRule>
    <cfRule type="cellIs" dxfId="44" priority="21" operator="greaterThan">
      <formula>60</formula>
    </cfRule>
  </conditionalFormatting>
  <conditionalFormatting sqref="Q3:Q922">
    <cfRule type="cellIs" dxfId="43" priority="16" operator="equal">
      <formula>"C"</formula>
    </cfRule>
    <cfRule type="cellIs" dxfId="42" priority="17" operator="equal">
      <formula>"N"</formula>
    </cfRule>
    <cfRule type="cellIs" dxfId="41" priority="18" operator="equal">
      <formula>"Y"</formula>
    </cfRule>
  </conditionalFormatting>
  <conditionalFormatting sqref="S3:S922">
    <cfRule type="cellIs" dxfId="40" priority="11" operator="between">
      <formula>90</formula>
      <formula>100</formula>
    </cfRule>
    <cfRule type="cellIs" dxfId="39" priority="12" operator="between">
      <formula>80</formula>
      <formula>85</formula>
    </cfRule>
    <cfRule type="cellIs" dxfId="38" priority="13" operator="between">
      <formula>70</formula>
      <formula>75</formula>
    </cfRule>
    <cfRule type="cellIs" dxfId="37" priority="14" operator="between">
      <formula>60</formula>
      <formula>65</formula>
    </cfRule>
    <cfRule type="cellIs" dxfId="36" priority="15" operator="between">
      <formula>50</formula>
      <formula>55</formula>
    </cfRule>
  </conditionalFormatting>
  <conditionalFormatting sqref="W3:W922">
    <cfRule type="cellIs" dxfId="35" priority="9" operator="equal">
      <formula>"LOST"</formula>
    </cfRule>
    <cfRule type="cellIs" dxfId="34" priority="10" operator="equal">
      <formula>"WON"</formula>
    </cfRule>
  </conditionalFormatting>
  <conditionalFormatting sqref="Y3:Z922">
    <cfRule type="containsText" dxfId="33" priority="8" operator="containsText" text="Prime">
      <formula>NOT(ISERROR(SEARCH("Prime",Y3)))</formula>
    </cfRule>
  </conditionalFormatting>
  <conditionalFormatting sqref="S3:S922">
    <cfRule type="cellIs" dxfId="32" priority="3" operator="between">
      <formula>90</formula>
      <formula>100</formula>
    </cfRule>
    <cfRule type="cellIs" dxfId="31" priority="4" operator="between">
      <formula>80</formula>
      <formula>89.9</formula>
    </cfRule>
    <cfRule type="cellIs" dxfId="30" priority="5" operator="between">
      <formula>70</formula>
      <formula>79.9</formula>
    </cfRule>
    <cfRule type="cellIs" dxfId="29" priority="6" operator="between">
      <formula>60.1</formula>
      <formula>69.9</formula>
    </cfRule>
    <cfRule type="cellIs" dxfId="28" priority="7" operator="lessThan">
      <formula>60</formula>
    </cfRule>
  </conditionalFormatting>
  <conditionalFormatting sqref="AB3:AB922">
    <cfRule type="containsText" dxfId="27" priority="2" operator="containsText" text="WON">
      <formula>NOT(ISERROR(SEARCH("WON",AB3)))</formula>
    </cfRule>
  </conditionalFormatting>
  <conditionalFormatting sqref="AB3:AB922">
    <cfRule type="containsText" dxfId="26" priority="1" operator="containsText" text=".">
      <formula>NOT(ISERROR(SEARCH(".",AB3)))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7664"/>
  <sheetViews>
    <sheetView tabSelected="1" topLeftCell="A1584" workbookViewId="0">
      <selection activeCell="B1607" sqref="B1607"/>
    </sheetView>
  </sheetViews>
  <sheetFormatPr defaultRowHeight="15"/>
  <cols>
    <col min="1" max="1" width="4.7109375" customWidth="1"/>
    <col min="2" max="2" width="5.28515625" customWidth="1"/>
    <col min="3" max="3" width="9.140625" customWidth="1"/>
    <col min="4" max="4" width="6.85546875" customWidth="1"/>
    <col min="5" max="5" width="15.7109375" customWidth="1"/>
    <col min="6" max="6" width="4.140625" customWidth="1"/>
    <col min="7" max="7" width="15.7109375" customWidth="1"/>
    <col min="8" max="13" width="4.28515625" customWidth="1"/>
    <col min="14" max="15" width="7.7109375" customWidth="1"/>
    <col min="16" max="16" width="4.28515625" customWidth="1"/>
    <col min="17" max="17" width="5.28515625" customWidth="1"/>
    <col min="18" max="18" width="2.7109375" customWidth="1"/>
    <col min="19" max="19" width="4.28515625" customWidth="1"/>
    <col min="20" max="22" width="0" hidden="1" customWidth="1"/>
    <col min="23" max="23" width="8.42578125" customWidth="1"/>
    <col min="24" max="24" width="3.140625" customWidth="1"/>
    <col min="25" max="25" width="7.5703125" customWidth="1"/>
    <col min="26" max="26" width="2.85546875" customWidth="1"/>
    <col min="27" max="28" width="6.7109375" customWidth="1"/>
    <col min="29" max="29" width="7" customWidth="1"/>
    <col min="31" max="31" width="6" customWidth="1"/>
    <col min="33" max="33" width="6.140625" customWidth="1"/>
    <col min="34" max="34" width="5.140625" customWidth="1"/>
  </cols>
  <sheetData>
    <row r="1" spans="1:35">
      <c r="A1" s="1" t="s">
        <v>0</v>
      </c>
      <c r="B1" s="22" t="s">
        <v>1442</v>
      </c>
      <c r="C1" s="4" t="s">
        <v>1</v>
      </c>
      <c r="D1" s="22" t="s">
        <v>2</v>
      </c>
      <c r="E1" s="4" t="s">
        <v>1443</v>
      </c>
      <c r="F1" s="5" t="s">
        <v>4</v>
      </c>
      <c r="G1" s="4" t="s">
        <v>5</v>
      </c>
      <c r="N1" s="6"/>
      <c r="O1" s="6"/>
      <c r="P1" s="7" t="s">
        <v>6</v>
      </c>
      <c r="Q1" s="7" t="s">
        <v>9</v>
      </c>
      <c r="AA1" s="18"/>
      <c r="AB1" s="18"/>
    </row>
    <row r="2" spans="1:35">
      <c r="A2" s="23"/>
      <c r="B2" s="16" t="s">
        <v>1884</v>
      </c>
      <c r="C2" s="17"/>
      <c r="D2" s="24"/>
      <c r="E2" s="17"/>
      <c r="F2" s="7"/>
      <c r="G2" s="10"/>
      <c r="H2" s="7"/>
      <c r="I2" s="7"/>
      <c r="J2" s="7"/>
      <c r="K2" s="7"/>
      <c r="L2" s="7"/>
      <c r="M2" s="7"/>
      <c r="N2" s="6"/>
      <c r="O2" s="6"/>
      <c r="P2" s="11"/>
      <c r="AA2" s="18"/>
      <c r="AB2" s="18"/>
    </row>
    <row r="3" spans="1:35">
      <c r="A3">
        <v>1</v>
      </c>
      <c r="B3" s="6"/>
      <c r="C3" t="s">
        <v>1479</v>
      </c>
      <c r="D3" s="24" t="s">
        <v>214</v>
      </c>
      <c r="E3" s="17" t="s">
        <v>1552</v>
      </c>
      <c r="F3" s="7" t="s">
        <v>4</v>
      </c>
      <c r="G3" s="10" t="s">
        <v>1551</v>
      </c>
      <c r="H3" s="7">
        <v>16</v>
      </c>
      <c r="I3" s="7">
        <v>29</v>
      </c>
      <c r="J3" s="7">
        <v>54</v>
      </c>
      <c r="K3" s="7">
        <v>2</v>
      </c>
      <c r="L3" s="7">
        <v>2</v>
      </c>
      <c r="M3" s="7">
        <v>38</v>
      </c>
      <c r="N3" s="6" t="s">
        <v>120</v>
      </c>
      <c r="O3" s="6" t="s">
        <v>96</v>
      </c>
      <c r="P3" s="11">
        <v>49</v>
      </c>
      <c r="Q3" s="12">
        <v>1.67</v>
      </c>
      <c r="R3" s="13"/>
      <c r="S3" s="21">
        <f t="shared" ref="S3:S7" si="0">(IF(H3=0,"",(40+IF(I3&lt;50,0,I3/3.2)+(IF(J3&gt;I3,-J3/3.2,0)+(IF(H3&gt;I3,-H3/3.2,0)+(IF(L3="X",5,IF(L3="2",2,0)))+(IF(M3&gt;15,0,15-M3))+(IF(P3&lt;50,0,P3/5)))))))</f>
        <v>23.125</v>
      </c>
      <c r="T3" s="7" t="str">
        <f t="shared" ref="T3" si="1">IF(S3&lt;56,"Over 0.5","Under 1.5")</f>
        <v>Over 0.5</v>
      </c>
      <c r="U3" s="14"/>
      <c r="V3" s="14" t="str">
        <f t="shared" ref="V3" si="2">IF(N3="1-0","Under 1.5",IF(N3="0-0","Under 1.5",IF(N3="0-1","Under 1.5","Over 0.5")))</f>
        <v>Under 1.5</v>
      </c>
      <c r="W3" s="14" t="str">
        <f t="shared" ref="W3:W7" si="3">IF(N3=0,"",IF(N3="?",N3,IF(T3=V3,"WON",IF(N3="0-1","WON",IF(N3="1-0","WON","LOST")))))</f>
        <v>WON</v>
      </c>
      <c r="X3" s="14"/>
      <c r="Y3" s="7" t="str">
        <f t="shared" ref="Y3:Y66" si="4">IF(AND(B3="OK",I3&gt;52,M3&lt;11,Q3&lt;1.71),"Prime","…")</f>
        <v>…</v>
      </c>
      <c r="Z3" s="7"/>
      <c r="AA3" s="35" t="str">
        <f>IF(AND(I3&gt;49,P3&gt;54,B3="OK"),"U25g","…")</f>
        <v>…</v>
      </c>
      <c r="AB3" s="35" t="str">
        <f>IF(AND(AA3="U25g",(OR(O3="0-0",O3="0-1",O3="1-0",O3="1-1",O3="2-0",O3="0-2"))),"WON",".")</f>
        <v>.</v>
      </c>
      <c r="AC3" s="7" t="str">
        <f>IF(AND(AE3="KO",S3&lt;55),"WON",IF(S3&gt;54,"…","LOST"))</f>
        <v>WON</v>
      </c>
      <c r="AE3" s="18" t="str">
        <f>IFERROR(VLOOKUP(O3,AG3:AH5,2,0),"KO")</f>
        <v>KO</v>
      </c>
      <c r="AG3" s="19" t="s">
        <v>47</v>
      </c>
      <c r="AH3" s="19" t="s">
        <v>11</v>
      </c>
      <c r="AI3" s="19"/>
    </row>
    <row r="4" spans="1:35">
      <c r="B4" s="6"/>
      <c r="C4" t="s">
        <v>1479</v>
      </c>
      <c r="D4" s="24" t="s">
        <v>214</v>
      </c>
      <c r="E4" s="17" t="s">
        <v>1529</v>
      </c>
      <c r="F4" s="7" t="s">
        <v>4</v>
      </c>
      <c r="G4" s="10" t="s">
        <v>1530</v>
      </c>
      <c r="H4" s="7">
        <v>21</v>
      </c>
      <c r="I4" s="7">
        <v>24</v>
      </c>
      <c r="J4" s="7">
        <v>56</v>
      </c>
      <c r="K4" s="7">
        <v>2</v>
      </c>
      <c r="L4" s="7">
        <v>2</v>
      </c>
      <c r="M4" s="7">
        <v>35</v>
      </c>
      <c r="N4" s="6" t="s">
        <v>69</v>
      </c>
      <c r="O4" s="6" t="s">
        <v>33</v>
      </c>
      <c r="P4" s="11">
        <v>36</v>
      </c>
      <c r="Q4" s="12">
        <v>1.57</v>
      </c>
      <c r="R4" s="13"/>
      <c r="S4" s="21">
        <f t="shared" si="0"/>
        <v>22.5</v>
      </c>
      <c r="T4" s="7" t="str">
        <f t="shared" ref="T4:T8" si="5">IF(S4&lt;56,"Over 0.5","Under 1.5")</f>
        <v>Over 0.5</v>
      </c>
      <c r="U4" s="14"/>
      <c r="V4" s="14" t="str">
        <f t="shared" ref="V4:V8" si="6">IF(N4="1-0","Under 1.5",IF(N4="0-0","Under 1.5",IF(N4="0-1","Under 1.5","Over 0.5")))</f>
        <v>Over 0.5</v>
      </c>
      <c r="W4" s="14" t="str">
        <f t="shared" si="3"/>
        <v>WON</v>
      </c>
      <c r="X4" s="14"/>
      <c r="Y4" s="7" t="str">
        <f t="shared" si="4"/>
        <v>…</v>
      </c>
      <c r="Z4" s="7"/>
      <c r="AA4" s="35" t="str">
        <f t="shared" ref="AA4:AA67" si="7">IF(AND(I4&gt;49,P4&gt;54,B4="OK"),"U25g","…")</f>
        <v>…</v>
      </c>
      <c r="AB4" s="35" t="str">
        <f t="shared" ref="AB4:AB67" si="8">IF(AND(AA4="U25g",(OR(O4="0-0",O4="0-1",O4="1-0",O4="1-1",O4="2-0",O4="0-2"))),"WON",".")</f>
        <v>.</v>
      </c>
      <c r="AC4" s="7" t="str">
        <f t="shared" ref="AC4:AC67" si="9">IF(AND(AE4="KO",S4&lt;55),"WON",IF(S4&gt;54,"…","LOST"))</f>
        <v>WON</v>
      </c>
      <c r="AE4" s="18" t="str">
        <f>IFERROR(VLOOKUP(O4,AG3:AH5,2,0),"KO")</f>
        <v>KO</v>
      </c>
      <c r="AG4" s="19" t="s">
        <v>120</v>
      </c>
      <c r="AH4" s="19" t="s">
        <v>11</v>
      </c>
      <c r="AI4" s="19"/>
    </row>
    <row r="5" spans="1:35">
      <c r="B5" s="6"/>
      <c r="C5" t="s">
        <v>25</v>
      </c>
      <c r="D5" s="24" t="s">
        <v>872</v>
      </c>
      <c r="E5" s="17" t="s">
        <v>1095</v>
      </c>
      <c r="F5" s="7" t="s">
        <v>4</v>
      </c>
      <c r="G5" s="10" t="s">
        <v>1094</v>
      </c>
      <c r="H5" s="7">
        <v>21</v>
      </c>
      <c r="I5" s="7">
        <v>45</v>
      </c>
      <c r="J5" s="7">
        <v>34</v>
      </c>
      <c r="K5" s="7" t="s">
        <v>16</v>
      </c>
      <c r="L5" s="7">
        <v>2</v>
      </c>
      <c r="M5" s="7">
        <v>13</v>
      </c>
      <c r="N5" s="6" t="s">
        <v>24</v>
      </c>
      <c r="O5" s="6" t="s">
        <v>305</v>
      </c>
      <c r="P5" s="11">
        <v>64</v>
      </c>
      <c r="Q5" s="12">
        <v>1.55</v>
      </c>
      <c r="R5" s="13"/>
      <c r="S5" s="21">
        <f t="shared" si="0"/>
        <v>54.8</v>
      </c>
      <c r="T5" s="7" t="str">
        <f t="shared" si="5"/>
        <v>Over 0.5</v>
      </c>
      <c r="U5" s="14"/>
      <c r="V5" s="14" t="str">
        <f t="shared" si="6"/>
        <v>Under 1.5</v>
      </c>
      <c r="W5" s="14" t="str">
        <f t="shared" si="3"/>
        <v>LOST</v>
      </c>
      <c r="X5" s="14"/>
      <c r="Y5" s="7" t="str">
        <f t="shared" si="4"/>
        <v>…</v>
      </c>
      <c r="Z5" s="7"/>
      <c r="AA5" s="35" t="str">
        <f t="shared" si="7"/>
        <v>…</v>
      </c>
      <c r="AB5" s="35" t="str">
        <f t="shared" si="8"/>
        <v>.</v>
      </c>
      <c r="AC5" s="7" t="str">
        <f t="shared" si="9"/>
        <v>WON</v>
      </c>
      <c r="AE5" s="18" t="str">
        <f>IFERROR(VLOOKUP(O5,AG3:AH5,2,0),"KO")</f>
        <v>KO</v>
      </c>
      <c r="AG5" s="19" t="s">
        <v>24</v>
      </c>
      <c r="AH5" s="19" t="s">
        <v>11</v>
      </c>
      <c r="AI5" s="19"/>
    </row>
    <row r="6" spans="1:35">
      <c r="B6" s="6"/>
      <c r="C6" t="s">
        <v>1332</v>
      </c>
      <c r="D6" s="24" t="s">
        <v>167</v>
      </c>
      <c r="E6" s="17" t="s">
        <v>1683</v>
      </c>
      <c r="F6" s="7" t="s">
        <v>4</v>
      </c>
      <c r="G6" s="10" t="s">
        <v>1651</v>
      </c>
      <c r="H6" s="7">
        <v>25</v>
      </c>
      <c r="I6" s="7">
        <v>20</v>
      </c>
      <c r="J6" s="7">
        <v>55</v>
      </c>
      <c r="K6" s="7">
        <v>2</v>
      </c>
      <c r="L6" s="7">
        <v>2</v>
      </c>
      <c r="M6" s="7">
        <v>30</v>
      </c>
      <c r="N6" s="6" t="s">
        <v>96</v>
      </c>
      <c r="O6" s="6" t="s">
        <v>299</v>
      </c>
      <c r="P6" s="11">
        <v>50</v>
      </c>
      <c r="Q6" s="12">
        <v>1.51</v>
      </c>
      <c r="R6" s="13"/>
      <c r="S6" s="21">
        <f t="shared" si="0"/>
        <v>25</v>
      </c>
      <c r="T6" s="7" t="str">
        <f t="shared" si="5"/>
        <v>Over 0.5</v>
      </c>
      <c r="U6" s="14"/>
      <c r="V6" s="14" t="str">
        <f t="shared" si="6"/>
        <v>Over 0.5</v>
      </c>
      <c r="W6" s="14" t="str">
        <f t="shared" si="3"/>
        <v>WON</v>
      </c>
      <c r="X6" s="14"/>
      <c r="Y6" s="7" t="str">
        <f t="shared" si="4"/>
        <v>…</v>
      </c>
      <c r="Z6" s="7"/>
      <c r="AA6" s="35" t="str">
        <f t="shared" si="7"/>
        <v>…</v>
      </c>
      <c r="AB6" s="35" t="str">
        <f t="shared" si="8"/>
        <v>.</v>
      </c>
      <c r="AC6" s="7" t="str">
        <f t="shared" si="9"/>
        <v>WON</v>
      </c>
      <c r="AE6" s="18" t="str">
        <f>IFERROR(VLOOKUP(O6,AG3:AH5,2,0),"KO")</f>
        <v>KO</v>
      </c>
      <c r="AH6" s="19"/>
      <c r="AI6" s="19"/>
    </row>
    <row r="7" spans="1:35">
      <c r="B7" s="6"/>
      <c r="C7" t="s">
        <v>1332</v>
      </c>
      <c r="D7" s="24" t="s">
        <v>1307</v>
      </c>
      <c r="E7" s="17" t="s">
        <v>1498</v>
      </c>
      <c r="F7" s="7" t="s">
        <v>4</v>
      </c>
      <c r="G7" s="10" t="s">
        <v>1348</v>
      </c>
      <c r="H7" s="7">
        <v>23</v>
      </c>
      <c r="I7" s="7">
        <v>33</v>
      </c>
      <c r="J7" s="7">
        <v>44</v>
      </c>
      <c r="K7" s="7">
        <v>2</v>
      </c>
      <c r="L7" s="7">
        <v>2</v>
      </c>
      <c r="M7" s="7">
        <v>21</v>
      </c>
      <c r="N7" s="6" t="s">
        <v>69</v>
      </c>
      <c r="O7" s="6" t="s">
        <v>96</v>
      </c>
      <c r="P7" s="11">
        <v>43</v>
      </c>
      <c r="Q7" s="12">
        <v>1.57</v>
      </c>
      <c r="R7" s="13"/>
      <c r="S7" s="21">
        <f t="shared" si="0"/>
        <v>26.25</v>
      </c>
      <c r="T7" s="7" t="str">
        <f t="shared" si="5"/>
        <v>Over 0.5</v>
      </c>
      <c r="U7" s="14"/>
      <c r="V7" s="14" t="str">
        <f t="shared" si="6"/>
        <v>Over 0.5</v>
      </c>
      <c r="W7" s="14" t="str">
        <f t="shared" si="3"/>
        <v>WON</v>
      </c>
      <c r="X7" s="14"/>
      <c r="Y7" s="7" t="str">
        <f t="shared" si="4"/>
        <v>…</v>
      </c>
      <c r="Z7" s="7"/>
      <c r="AA7" s="35" t="str">
        <f t="shared" si="7"/>
        <v>…</v>
      </c>
      <c r="AB7" s="35" t="str">
        <f t="shared" si="8"/>
        <v>.</v>
      </c>
      <c r="AC7" s="7" t="str">
        <f t="shared" si="9"/>
        <v>WON</v>
      </c>
      <c r="AE7" s="18" t="str">
        <f>IFERROR(VLOOKUP(O7,AG3:AH5,2,0),"KO")</f>
        <v>KO</v>
      </c>
      <c r="AH7" s="19"/>
      <c r="AI7" s="19"/>
    </row>
    <row r="8" spans="1:35">
      <c r="B8" s="6"/>
      <c r="D8" s="24"/>
      <c r="E8" s="17"/>
      <c r="F8" s="7"/>
      <c r="G8" s="10"/>
      <c r="H8" s="7"/>
      <c r="I8" s="7"/>
      <c r="J8" s="7"/>
      <c r="K8" s="7"/>
      <c r="L8" s="7"/>
      <c r="M8" s="7"/>
      <c r="N8" s="6"/>
      <c r="O8" s="6"/>
      <c r="P8" s="11"/>
      <c r="Q8" s="12"/>
      <c r="R8" s="13"/>
      <c r="S8" s="21" t="str">
        <f>(IF(H8=0,"",(40+IF(I8&lt;50,0,I8/3.2)+(IF(J8&gt;I8,-J8/3.2,0)+(IF(H8&gt;I8,-H8/3.2,0)+(IF(L8="X",5,IF(L8="2",2,0)))+(IF(M8&gt;15,0,15-M8))+(IF(P8&lt;50,0,P8/5)))))))</f>
        <v/>
      </c>
      <c r="T8" s="7" t="str">
        <f t="shared" si="5"/>
        <v>Under 1.5</v>
      </c>
      <c r="U8" s="14"/>
      <c r="V8" s="14" t="str">
        <f t="shared" si="6"/>
        <v>Over 0.5</v>
      </c>
      <c r="W8" s="14" t="str">
        <f>IF(N8=0,"",IF(N8="?",N8,IF(T8=V8,"WON",IF(N8="0-1","WON",IF(N8="1-0","WON","LOST")))))</f>
        <v/>
      </c>
      <c r="X8" s="14"/>
      <c r="Y8" s="7" t="str">
        <f t="shared" si="4"/>
        <v>…</v>
      </c>
      <c r="Z8" s="7"/>
      <c r="AA8" s="35" t="str">
        <f t="shared" si="7"/>
        <v>…</v>
      </c>
      <c r="AB8" s="35" t="str">
        <f t="shared" si="8"/>
        <v>.</v>
      </c>
      <c r="AC8" s="7" t="str">
        <f t="shared" si="9"/>
        <v>…</v>
      </c>
      <c r="AE8" s="18" t="str">
        <f>IFERROR(VLOOKUP(O8,AG3:AH5,2,0),"KO")</f>
        <v>KO</v>
      </c>
      <c r="AH8" s="19"/>
      <c r="AI8" s="19"/>
    </row>
    <row r="9" spans="1:35">
      <c r="B9" s="16" t="s">
        <v>1885</v>
      </c>
      <c r="D9" s="24"/>
      <c r="E9" s="17"/>
      <c r="F9" s="7"/>
      <c r="G9" s="10"/>
      <c r="H9" s="7"/>
      <c r="I9" s="7"/>
      <c r="J9" s="7"/>
      <c r="K9" s="7"/>
      <c r="L9" s="7"/>
      <c r="M9" s="7"/>
      <c r="N9" s="6"/>
      <c r="O9" s="6"/>
      <c r="P9" s="11"/>
      <c r="Q9" s="12"/>
      <c r="R9" s="13"/>
      <c r="S9" s="21" t="str">
        <f t="shared" ref="S9:S72" si="10">(IF(H9=0,"",(40+IF(I9&lt;50,0,I9/3.2)+(IF(J9&gt;I9,-J9/3.2,0)+(IF(H9&gt;I9,-H9/3.2,0)+(IF(L9="X",5,IF(L9="2",2,0)))+(IF(M9&gt;15,0,15-M9))+(IF(P9&lt;50,0,P9/5)))))))</f>
        <v/>
      </c>
      <c r="T9" s="7" t="str">
        <f t="shared" ref="T9:T72" si="11">IF(S9&lt;56,"Over 0.5","Under 1.5")</f>
        <v>Under 1.5</v>
      </c>
      <c r="U9" s="14"/>
      <c r="V9" s="14" t="str">
        <f t="shared" ref="V9:V72" si="12">IF(N9="1-0","Under 1.5",IF(N9="0-0","Under 1.5",IF(N9="0-1","Under 1.5","Over 0.5")))</f>
        <v>Over 0.5</v>
      </c>
      <c r="W9" s="14" t="str">
        <f t="shared" ref="W9:W72" si="13">IF(N9=0,"",IF(N9="?",N9,IF(T9=V9,"WON",IF(N9="0-1","WON",IF(N9="1-0","WON","LOST")))))</f>
        <v/>
      </c>
      <c r="X9" s="14"/>
      <c r="Y9" s="7" t="str">
        <f t="shared" si="4"/>
        <v>…</v>
      </c>
      <c r="Z9" s="7"/>
      <c r="AA9" s="35" t="str">
        <f t="shared" si="7"/>
        <v>…</v>
      </c>
      <c r="AB9" s="35" t="str">
        <f t="shared" si="8"/>
        <v>.</v>
      </c>
      <c r="AC9" s="7" t="str">
        <f t="shared" si="9"/>
        <v>…</v>
      </c>
      <c r="AE9" s="18" t="str">
        <f>IFERROR(VLOOKUP(O9,AG3:AH5,2,0),"KO")</f>
        <v>KO</v>
      </c>
      <c r="AH9" s="19"/>
      <c r="AI9" s="19"/>
    </row>
    <row r="10" spans="1:35">
      <c r="B10" s="6" t="s">
        <v>11</v>
      </c>
      <c r="C10" t="s">
        <v>386</v>
      </c>
      <c r="D10" s="24" t="s">
        <v>140</v>
      </c>
      <c r="E10" s="17" t="s">
        <v>799</v>
      </c>
      <c r="F10" s="7" t="s">
        <v>4</v>
      </c>
      <c r="G10" s="10" t="s">
        <v>387</v>
      </c>
      <c r="H10" s="7">
        <v>7</v>
      </c>
      <c r="I10" s="7">
        <v>50</v>
      </c>
      <c r="J10" s="7">
        <v>43</v>
      </c>
      <c r="K10" s="7" t="s">
        <v>16</v>
      </c>
      <c r="L10" s="7">
        <v>2</v>
      </c>
      <c r="M10" s="7">
        <v>36</v>
      </c>
      <c r="N10" s="6" t="s">
        <v>47</v>
      </c>
      <c r="O10" s="6" t="s">
        <v>17</v>
      </c>
      <c r="P10" s="11">
        <v>64</v>
      </c>
      <c r="Q10" s="12">
        <v>1.44</v>
      </c>
      <c r="R10" s="13"/>
      <c r="S10" s="21">
        <f t="shared" si="10"/>
        <v>68.424999999999997</v>
      </c>
      <c r="T10" s="7" t="str">
        <f t="shared" si="11"/>
        <v>Under 1.5</v>
      </c>
      <c r="U10" s="14"/>
      <c r="V10" s="14" t="str">
        <f t="shared" si="12"/>
        <v>Under 1.5</v>
      </c>
      <c r="W10" s="14" t="str">
        <f t="shared" si="13"/>
        <v>WON</v>
      </c>
      <c r="X10" s="14"/>
      <c r="Y10" s="7" t="str">
        <f t="shared" si="4"/>
        <v>…</v>
      </c>
      <c r="Z10" s="7"/>
      <c r="AA10" s="35" t="str">
        <f t="shared" si="7"/>
        <v>U25g</v>
      </c>
      <c r="AB10" s="35" t="str">
        <f t="shared" si="8"/>
        <v>.</v>
      </c>
      <c r="AC10" s="7" t="str">
        <f t="shared" si="9"/>
        <v>…</v>
      </c>
      <c r="AE10" s="18" t="str">
        <f>IFERROR(VLOOKUP(O10,AG3:AH5,2,0),"KO")</f>
        <v>KO</v>
      </c>
    </row>
    <row r="11" spans="1:35">
      <c r="B11" s="6"/>
      <c r="C11" t="s">
        <v>66</v>
      </c>
      <c r="D11" s="24" t="s">
        <v>152</v>
      </c>
      <c r="E11" s="17" t="s">
        <v>670</v>
      </c>
      <c r="F11" s="7" t="s">
        <v>4</v>
      </c>
      <c r="G11" s="10" t="s">
        <v>222</v>
      </c>
      <c r="H11" s="7">
        <v>39</v>
      </c>
      <c r="I11" s="7">
        <v>45</v>
      </c>
      <c r="J11" s="7">
        <v>15</v>
      </c>
      <c r="K11" s="7" t="s">
        <v>16</v>
      </c>
      <c r="L11" s="7">
        <v>1</v>
      </c>
      <c r="M11" s="7">
        <v>24</v>
      </c>
      <c r="N11" s="6" t="s">
        <v>47</v>
      </c>
      <c r="O11" s="6" t="s">
        <v>75</v>
      </c>
      <c r="P11" s="11">
        <v>33</v>
      </c>
      <c r="Q11" s="12">
        <v>1.53</v>
      </c>
      <c r="R11" s="13"/>
      <c r="S11" s="21">
        <f t="shared" si="10"/>
        <v>40</v>
      </c>
      <c r="T11" s="7" t="str">
        <f t="shared" si="11"/>
        <v>Over 0.5</v>
      </c>
      <c r="U11" s="14"/>
      <c r="V11" s="14" t="str">
        <f t="shared" si="12"/>
        <v>Under 1.5</v>
      </c>
      <c r="W11" s="14" t="str">
        <f t="shared" si="13"/>
        <v>WON</v>
      </c>
      <c r="X11" s="14"/>
      <c r="Y11" s="7" t="str">
        <f t="shared" si="4"/>
        <v>…</v>
      </c>
      <c r="Z11" s="7"/>
      <c r="AA11" s="35" t="str">
        <f t="shared" si="7"/>
        <v>…</v>
      </c>
      <c r="AB11" s="35" t="str">
        <f t="shared" si="8"/>
        <v>.</v>
      </c>
      <c r="AC11" s="7" t="str">
        <f t="shared" si="9"/>
        <v>WON</v>
      </c>
      <c r="AE11" s="18" t="str">
        <f>IFERROR(VLOOKUP(O11,AG3:AH5,2,0),"KO")</f>
        <v>KO</v>
      </c>
    </row>
    <row r="12" spans="1:35">
      <c r="B12" s="6"/>
      <c r="D12" s="24"/>
      <c r="E12" s="17"/>
      <c r="F12" s="7"/>
      <c r="G12" s="10"/>
      <c r="H12" s="7"/>
      <c r="I12" s="7"/>
      <c r="J12" s="7"/>
      <c r="K12" s="7"/>
      <c r="L12" s="7"/>
      <c r="M12" s="7"/>
      <c r="N12" s="6"/>
      <c r="O12" s="6"/>
      <c r="P12" s="11"/>
      <c r="Q12" s="12"/>
      <c r="R12" s="13"/>
      <c r="S12" s="21" t="str">
        <f t="shared" si="10"/>
        <v/>
      </c>
      <c r="T12" s="7" t="str">
        <f t="shared" si="11"/>
        <v>Under 1.5</v>
      </c>
      <c r="U12" s="14"/>
      <c r="V12" s="14" t="str">
        <f t="shared" si="12"/>
        <v>Over 0.5</v>
      </c>
      <c r="W12" s="14" t="str">
        <f t="shared" si="13"/>
        <v/>
      </c>
      <c r="X12" s="14"/>
      <c r="Y12" s="7" t="str">
        <f t="shared" si="4"/>
        <v>…</v>
      </c>
      <c r="Z12" s="7"/>
      <c r="AA12" s="35" t="str">
        <f t="shared" si="7"/>
        <v>…</v>
      </c>
      <c r="AB12" s="35" t="str">
        <f t="shared" si="8"/>
        <v>.</v>
      </c>
      <c r="AC12" s="7" t="str">
        <f t="shared" si="9"/>
        <v>…</v>
      </c>
      <c r="AE12" s="18" t="str">
        <f>IFERROR(VLOOKUP(O12,AG3:AH5,2,0),"KO")</f>
        <v>KO</v>
      </c>
    </row>
    <row r="13" spans="1:35">
      <c r="B13" s="16" t="s">
        <v>1886</v>
      </c>
      <c r="D13" s="24"/>
      <c r="E13" s="17"/>
      <c r="F13" s="7"/>
      <c r="G13" s="10"/>
      <c r="H13" s="7"/>
      <c r="I13" s="7"/>
      <c r="J13" s="7"/>
      <c r="K13" s="7"/>
      <c r="L13" s="7"/>
      <c r="M13" s="7"/>
      <c r="N13" s="6"/>
      <c r="O13" s="6"/>
      <c r="P13" s="11"/>
      <c r="Q13" s="12"/>
      <c r="R13" s="13"/>
      <c r="S13" s="21" t="str">
        <f t="shared" si="10"/>
        <v/>
      </c>
      <c r="T13" s="7" t="str">
        <f t="shared" si="11"/>
        <v>Under 1.5</v>
      </c>
      <c r="U13" s="14"/>
      <c r="V13" s="14" t="str">
        <f t="shared" si="12"/>
        <v>Over 0.5</v>
      </c>
      <c r="W13" s="14" t="str">
        <f t="shared" si="13"/>
        <v/>
      </c>
      <c r="X13" s="14"/>
      <c r="Y13" s="7" t="str">
        <f t="shared" si="4"/>
        <v>…</v>
      </c>
      <c r="Z13" s="7"/>
      <c r="AA13" s="35" t="str">
        <f t="shared" si="7"/>
        <v>…</v>
      </c>
      <c r="AB13" s="35" t="str">
        <f t="shared" si="8"/>
        <v>.</v>
      </c>
      <c r="AC13" s="7" t="str">
        <f t="shared" si="9"/>
        <v>…</v>
      </c>
      <c r="AE13" s="18" t="str">
        <f>IFERROR(VLOOKUP(O13,AG3:AH5,2,0),"KO")</f>
        <v>KO</v>
      </c>
    </row>
    <row r="14" spans="1:35">
      <c r="B14" s="6" t="s">
        <v>11</v>
      </c>
      <c r="C14" t="s">
        <v>386</v>
      </c>
      <c r="D14" s="24" t="s">
        <v>240</v>
      </c>
      <c r="E14" s="17" t="s">
        <v>1112</v>
      </c>
      <c r="F14" s="7" t="s">
        <v>4</v>
      </c>
      <c r="G14" s="10" t="s">
        <v>1887</v>
      </c>
      <c r="H14" s="7">
        <v>45</v>
      </c>
      <c r="I14" s="7">
        <v>45</v>
      </c>
      <c r="J14" s="7">
        <v>10</v>
      </c>
      <c r="K14" s="7">
        <v>1</v>
      </c>
      <c r="L14" s="7" t="s">
        <v>16</v>
      </c>
      <c r="M14" s="7">
        <v>35</v>
      </c>
      <c r="N14" s="6" t="s">
        <v>47</v>
      </c>
      <c r="O14" s="6" t="s">
        <v>69</v>
      </c>
      <c r="P14" s="11">
        <v>79</v>
      </c>
      <c r="Q14" s="12">
        <v>1.4</v>
      </c>
      <c r="R14" s="13"/>
      <c r="S14" s="21">
        <f t="shared" si="10"/>
        <v>60.8</v>
      </c>
      <c r="T14" s="7" t="str">
        <f t="shared" si="11"/>
        <v>Under 1.5</v>
      </c>
      <c r="U14" s="14"/>
      <c r="V14" s="14" t="str">
        <f t="shared" si="12"/>
        <v>Under 1.5</v>
      </c>
      <c r="W14" s="14" t="str">
        <f t="shared" si="13"/>
        <v>WON</v>
      </c>
      <c r="X14" s="14"/>
      <c r="Y14" s="7" t="str">
        <f t="shared" si="4"/>
        <v>…</v>
      </c>
      <c r="Z14" s="7"/>
      <c r="AA14" s="35" t="str">
        <f t="shared" si="7"/>
        <v>…</v>
      </c>
      <c r="AB14" s="35" t="str">
        <f t="shared" si="8"/>
        <v>.</v>
      </c>
      <c r="AC14" s="7" t="str">
        <f t="shared" si="9"/>
        <v>…</v>
      </c>
      <c r="AE14" s="18" t="str">
        <f>IFERROR(VLOOKUP(O14,AG3:AH5,2,0),"KO")</f>
        <v>KO</v>
      </c>
    </row>
    <row r="15" spans="1:35">
      <c r="B15" s="6"/>
      <c r="C15" t="s">
        <v>76</v>
      </c>
      <c r="D15" s="24" t="s">
        <v>135</v>
      </c>
      <c r="E15" s="17" t="s">
        <v>1829</v>
      </c>
      <c r="F15" s="7" t="s">
        <v>4</v>
      </c>
      <c r="G15" s="10" t="s">
        <v>1386</v>
      </c>
      <c r="H15" s="7">
        <v>33</v>
      </c>
      <c r="I15" s="7">
        <v>46</v>
      </c>
      <c r="J15" s="7">
        <v>21</v>
      </c>
      <c r="K15" s="7" t="s">
        <v>16</v>
      </c>
      <c r="L15" s="7">
        <v>1</v>
      </c>
      <c r="M15" s="7">
        <v>12</v>
      </c>
      <c r="N15" s="6" t="s">
        <v>47</v>
      </c>
      <c r="O15" s="6" t="s">
        <v>47</v>
      </c>
      <c r="P15" s="11">
        <v>51</v>
      </c>
      <c r="Q15" s="12">
        <v>1.7</v>
      </c>
      <c r="R15" s="13"/>
      <c r="S15" s="21">
        <f t="shared" si="10"/>
        <v>53.2</v>
      </c>
      <c r="T15" s="7" t="str">
        <f t="shared" si="11"/>
        <v>Over 0.5</v>
      </c>
      <c r="U15" s="14"/>
      <c r="V15" s="14" t="str">
        <f t="shared" si="12"/>
        <v>Under 1.5</v>
      </c>
      <c r="W15" s="14" t="str">
        <f t="shared" si="13"/>
        <v>WON</v>
      </c>
      <c r="X15" s="14"/>
      <c r="Y15" s="7" t="str">
        <f t="shared" si="4"/>
        <v>…</v>
      </c>
      <c r="Z15" s="7"/>
      <c r="AA15" s="35" t="str">
        <f t="shared" si="7"/>
        <v>…</v>
      </c>
      <c r="AB15" s="35" t="str">
        <f t="shared" si="8"/>
        <v>.</v>
      </c>
      <c r="AC15" s="7" t="str">
        <f t="shared" si="9"/>
        <v>LOST</v>
      </c>
      <c r="AE15" s="18" t="str">
        <f>IFERROR(VLOOKUP(O15,AG3:AH5,2,0),"KO")</f>
        <v>OK</v>
      </c>
    </row>
    <row r="16" spans="1:35">
      <c r="B16" s="6"/>
      <c r="C16" t="s">
        <v>51</v>
      </c>
      <c r="D16" s="24" t="s">
        <v>135</v>
      </c>
      <c r="E16" s="17" t="s">
        <v>54</v>
      </c>
      <c r="F16" s="7" t="s">
        <v>4</v>
      </c>
      <c r="G16" s="10" t="s">
        <v>1799</v>
      </c>
      <c r="H16" s="7">
        <v>7</v>
      </c>
      <c r="I16" s="7">
        <v>43</v>
      </c>
      <c r="J16" s="7">
        <v>50</v>
      </c>
      <c r="K16" s="7">
        <v>2</v>
      </c>
      <c r="L16" s="7" t="s">
        <v>16</v>
      </c>
      <c r="M16" s="7">
        <v>43</v>
      </c>
      <c r="N16" s="6" t="s">
        <v>47</v>
      </c>
      <c r="O16" s="6" t="s">
        <v>47</v>
      </c>
      <c r="P16" s="11">
        <v>45</v>
      </c>
      <c r="Q16" s="12">
        <v>1.85</v>
      </c>
      <c r="R16" s="13"/>
      <c r="S16" s="21">
        <f t="shared" si="10"/>
        <v>29.375</v>
      </c>
      <c r="T16" s="7" t="str">
        <f t="shared" si="11"/>
        <v>Over 0.5</v>
      </c>
      <c r="U16" s="14"/>
      <c r="V16" s="14" t="str">
        <f t="shared" si="12"/>
        <v>Under 1.5</v>
      </c>
      <c r="W16" s="14" t="str">
        <f t="shared" si="13"/>
        <v>WON</v>
      </c>
      <c r="X16" s="14"/>
      <c r="Y16" s="7" t="str">
        <f t="shared" si="4"/>
        <v>…</v>
      </c>
      <c r="Z16" s="7"/>
      <c r="AA16" s="35" t="str">
        <f t="shared" si="7"/>
        <v>…</v>
      </c>
      <c r="AB16" s="35" t="str">
        <f t="shared" si="8"/>
        <v>.</v>
      </c>
      <c r="AC16" s="7" t="str">
        <f t="shared" si="9"/>
        <v>LOST</v>
      </c>
      <c r="AE16" s="18" t="str">
        <f>IFERROR(VLOOKUP(O16,AG3:AH5,2,0),"KO")</f>
        <v>OK</v>
      </c>
    </row>
    <row r="17" spans="2:31">
      <c r="B17" s="6" t="s">
        <v>11</v>
      </c>
      <c r="C17" t="s">
        <v>386</v>
      </c>
      <c r="D17" s="24" t="s">
        <v>140</v>
      </c>
      <c r="E17" s="17" t="s">
        <v>502</v>
      </c>
      <c r="F17" s="7" t="s">
        <v>4</v>
      </c>
      <c r="G17" s="10" t="s">
        <v>796</v>
      </c>
      <c r="H17" s="7">
        <v>14</v>
      </c>
      <c r="I17" s="7">
        <v>50</v>
      </c>
      <c r="J17" s="7">
        <v>36</v>
      </c>
      <c r="K17" s="7" t="s">
        <v>16</v>
      </c>
      <c r="L17" s="7">
        <v>1</v>
      </c>
      <c r="M17" s="7">
        <v>22</v>
      </c>
      <c r="N17" s="6" t="s">
        <v>454</v>
      </c>
      <c r="O17" s="6" t="s">
        <v>860</v>
      </c>
      <c r="P17" s="11">
        <v>62</v>
      </c>
      <c r="Q17" s="12">
        <v>1.4</v>
      </c>
      <c r="R17" s="13"/>
      <c r="S17" s="21">
        <f t="shared" si="10"/>
        <v>68.025000000000006</v>
      </c>
      <c r="T17" s="7" t="str">
        <f t="shared" si="11"/>
        <v>Under 1.5</v>
      </c>
      <c r="U17" s="14"/>
      <c r="V17" s="14" t="str">
        <f t="shared" si="12"/>
        <v>Over 0.5</v>
      </c>
      <c r="W17" s="14" t="str">
        <f t="shared" si="13"/>
        <v>LOST</v>
      </c>
      <c r="X17" s="14"/>
      <c r="Y17" s="7" t="str">
        <f t="shared" si="4"/>
        <v>…</v>
      </c>
      <c r="Z17" s="7"/>
      <c r="AA17" s="35" t="str">
        <f t="shared" si="7"/>
        <v>U25g</v>
      </c>
      <c r="AB17" s="35" t="str">
        <f t="shared" si="8"/>
        <v>.</v>
      </c>
      <c r="AC17" s="7" t="str">
        <f t="shared" si="9"/>
        <v>…</v>
      </c>
      <c r="AE17" s="18" t="str">
        <f>IFERROR(VLOOKUP(O17,AG3:AH5,2,0),"KO")</f>
        <v>KO</v>
      </c>
    </row>
    <row r="18" spans="2:31">
      <c r="B18" s="6"/>
      <c r="C18" t="s">
        <v>711</v>
      </c>
      <c r="D18" s="24" t="s">
        <v>143</v>
      </c>
      <c r="E18" s="17" t="s">
        <v>1132</v>
      </c>
      <c r="F18" s="7" t="s">
        <v>4</v>
      </c>
      <c r="G18" s="10" t="s">
        <v>1888</v>
      </c>
      <c r="H18" s="7">
        <v>45</v>
      </c>
      <c r="I18" s="7">
        <v>45</v>
      </c>
      <c r="J18" s="7">
        <v>10</v>
      </c>
      <c r="K18" s="7">
        <v>1</v>
      </c>
      <c r="L18" s="7">
        <v>1</v>
      </c>
      <c r="M18" s="7">
        <v>35</v>
      </c>
      <c r="N18" s="6" t="s">
        <v>47</v>
      </c>
      <c r="O18" s="6" t="s">
        <v>297</v>
      </c>
      <c r="P18" s="11">
        <v>41</v>
      </c>
      <c r="Q18" s="12">
        <v>1.44</v>
      </c>
      <c r="R18" s="13"/>
      <c r="S18" s="21">
        <f t="shared" si="10"/>
        <v>40</v>
      </c>
      <c r="T18" s="7" t="str">
        <f t="shared" si="11"/>
        <v>Over 0.5</v>
      </c>
      <c r="U18" s="14"/>
      <c r="V18" s="14" t="str">
        <f t="shared" si="12"/>
        <v>Under 1.5</v>
      </c>
      <c r="W18" s="14" t="str">
        <f t="shared" si="13"/>
        <v>WON</v>
      </c>
      <c r="X18" s="14"/>
      <c r="Y18" s="7" t="str">
        <f t="shared" si="4"/>
        <v>…</v>
      </c>
      <c r="Z18" s="7"/>
      <c r="AA18" s="35" t="str">
        <f t="shared" si="7"/>
        <v>…</v>
      </c>
      <c r="AB18" s="35" t="str">
        <f t="shared" si="8"/>
        <v>.</v>
      </c>
      <c r="AC18" s="7" t="str">
        <f t="shared" si="9"/>
        <v>WON</v>
      </c>
      <c r="AE18" s="18" t="str">
        <f>IFERROR(VLOOKUP(O18,AG3:AH5,2,0),"KO")</f>
        <v>KO</v>
      </c>
    </row>
    <row r="19" spans="2:31">
      <c r="B19" s="6"/>
      <c r="C19" t="s">
        <v>1437</v>
      </c>
      <c r="D19" s="24" t="s">
        <v>143</v>
      </c>
      <c r="E19" s="17" t="s">
        <v>1462</v>
      </c>
      <c r="F19" s="7" t="s">
        <v>4</v>
      </c>
      <c r="G19" s="10" t="s">
        <v>1449</v>
      </c>
      <c r="H19" s="7">
        <v>39</v>
      </c>
      <c r="I19" s="7">
        <v>18</v>
      </c>
      <c r="J19" s="7">
        <v>43</v>
      </c>
      <c r="K19" s="7">
        <v>2</v>
      </c>
      <c r="L19" s="7">
        <v>1</v>
      </c>
      <c r="M19" s="7">
        <v>4</v>
      </c>
      <c r="N19" s="6" t="s">
        <v>120</v>
      </c>
      <c r="O19" s="6" t="s">
        <v>69</v>
      </c>
      <c r="P19" s="11">
        <v>18</v>
      </c>
      <c r="Q19" s="12">
        <v>1.49</v>
      </c>
      <c r="R19" s="13"/>
      <c r="S19" s="21">
        <f t="shared" si="10"/>
        <v>25.375</v>
      </c>
      <c r="T19" s="7" t="str">
        <f t="shared" si="11"/>
        <v>Over 0.5</v>
      </c>
      <c r="U19" s="14"/>
      <c r="V19" s="14" t="str">
        <f t="shared" si="12"/>
        <v>Under 1.5</v>
      </c>
      <c r="W19" s="14" t="str">
        <f t="shared" si="13"/>
        <v>WON</v>
      </c>
      <c r="X19" s="14"/>
      <c r="Y19" s="7" t="str">
        <f t="shared" si="4"/>
        <v>…</v>
      </c>
      <c r="Z19" s="7"/>
      <c r="AA19" s="35" t="str">
        <f t="shared" si="7"/>
        <v>…</v>
      </c>
      <c r="AB19" s="35" t="str">
        <f t="shared" si="8"/>
        <v>.</v>
      </c>
      <c r="AC19" s="7" t="str">
        <f t="shared" si="9"/>
        <v>WON</v>
      </c>
      <c r="AE19" s="18" t="str">
        <f>IFERROR(VLOOKUP(O19,AG3:AH5,2,0),"KO")</f>
        <v>KO</v>
      </c>
    </row>
    <row r="20" spans="2:31">
      <c r="B20" s="6" t="s">
        <v>11</v>
      </c>
      <c r="C20" t="s">
        <v>88</v>
      </c>
      <c r="D20" s="24" t="s">
        <v>143</v>
      </c>
      <c r="E20" s="17" t="s">
        <v>821</v>
      </c>
      <c r="F20" s="7" t="s">
        <v>4</v>
      </c>
      <c r="G20" s="10" t="s">
        <v>477</v>
      </c>
      <c r="H20" s="7">
        <v>3</v>
      </c>
      <c r="I20" s="7">
        <v>52</v>
      </c>
      <c r="J20" s="7">
        <v>45</v>
      </c>
      <c r="K20" s="7" t="s">
        <v>16</v>
      </c>
      <c r="L20" s="7" t="s">
        <v>16</v>
      </c>
      <c r="M20" s="7">
        <v>42</v>
      </c>
      <c r="N20" s="6" t="s">
        <v>47</v>
      </c>
      <c r="O20" s="6" t="s">
        <v>69</v>
      </c>
      <c r="P20" s="11">
        <v>61</v>
      </c>
      <c r="Q20" s="12">
        <v>1.44</v>
      </c>
      <c r="R20" s="13"/>
      <c r="S20" s="21">
        <f t="shared" si="10"/>
        <v>73.45</v>
      </c>
      <c r="T20" s="7" t="str">
        <f t="shared" si="11"/>
        <v>Under 1.5</v>
      </c>
      <c r="U20" s="14"/>
      <c r="V20" s="14" t="str">
        <f t="shared" si="12"/>
        <v>Under 1.5</v>
      </c>
      <c r="W20" s="14" t="str">
        <f t="shared" si="13"/>
        <v>WON</v>
      </c>
      <c r="X20" s="14"/>
      <c r="Y20" s="7" t="str">
        <f t="shared" si="4"/>
        <v>…</v>
      </c>
      <c r="Z20" s="7"/>
      <c r="AA20" s="35" t="str">
        <f t="shared" si="7"/>
        <v>U25g</v>
      </c>
      <c r="AB20" s="35" t="str">
        <f t="shared" si="8"/>
        <v>WON</v>
      </c>
      <c r="AC20" s="7" t="str">
        <f t="shared" si="9"/>
        <v>…</v>
      </c>
      <c r="AE20" s="18" t="str">
        <f>IFERROR(VLOOKUP(O20,AG3:AH5,2,0),"KO")</f>
        <v>KO</v>
      </c>
    </row>
    <row r="21" spans="2:31">
      <c r="B21" s="6" t="s">
        <v>11</v>
      </c>
      <c r="C21" t="s">
        <v>417</v>
      </c>
      <c r="D21" s="24" t="s">
        <v>164</v>
      </c>
      <c r="E21" s="17" t="s">
        <v>1201</v>
      </c>
      <c r="F21" s="7" t="s">
        <v>4</v>
      </c>
      <c r="G21" s="10" t="s">
        <v>1889</v>
      </c>
      <c r="H21" s="7">
        <v>7</v>
      </c>
      <c r="I21" s="7">
        <v>90</v>
      </c>
      <c r="J21" s="7">
        <v>2</v>
      </c>
      <c r="K21" s="7" t="s">
        <v>16</v>
      </c>
      <c r="L21" s="7" t="s">
        <v>16</v>
      </c>
      <c r="M21" s="7">
        <v>5</v>
      </c>
      <c r="N21" s="6" t="s">
        <v>69</v>
      </c>
      <c r="O21" s="6" t="s">
        <v>389</v>
      </c>
      <c r="P21" s="11">
        <v>56</v>
      </c>
      <c r="Q21" s="12">
        <v>1.7</v>
      </c>
      <c r="R21" s="13"/>
      <c r="S21" s="21">
        <f t="shared" si="10"/>
        <v>94.325000000000003</v>
      </c>
      <c r="T21" s="7" t="str">
        <f t="shared" si="11"/>
        <v>Under 1.5</v>
      </c>
      <c r="U21" s="14"/>
      <c r="V21" s="14" t="str">
        <f t="shared" si="12"/>
        <v>Over 0.5</v>
      </c>
      <c r="W21" s="14" t="str">
        <f t="shared" si="13"/>
        <v>LOST</v>
      </c>
      <c r="X21" s="14"/>
      <c r="Y21" s="7" t="str">
        <f t="shared" si="4"/>
        <v>Prime</v>
      </c>
      <c r="Z21" s="7"/>
      <c r="AA21" s="35" t="str">
        <f t="shared" si="7"/>
        <v>U25g</v>
      </c>
      <c r="AB21" s="35" t="str">
        <f t="shared" si="8"/>
        <v>.</v>
      </c>
      <c r="AC21" s="7" t="str">
        <f t="shared" si="9"/>
        <v>…</v>
      </c>
      <c r="AE21" s="18" t="str">
        <f>IFERROR(VLOOKUP(O21,AG3:AH5,2,0),"KO")</f>
        <v>KO</v>
      </c>
    </row>
    <row r="22" spans="2:31">
      <c r="B22" s="6" t="s">
        <v>11</v>
      </c>
      <c r="C22" t="s">
        <v>417</v>
      </c>
      <c r="D22" s="24" t="s">
        <v>164</v>
      </c>
      <c r="E22" s="17" t="s">
        <v>1382</v>
      </c>
      <c r="F22" s="7" t="s">
        <v>4</v>
      </c>
      <c r="G22" s="10" t="s">
        <v>523</v>
      </c>
      <c r="H22" s="7">
        <v>7</v>
      </c>
      <c r="I22" s="7">
        <v>86</v>
      </c>
      <c r="J22" s="7">
        <v>7</v>
      </c>
      <c r="K22" s="7" t="s">
        <v>16</v>
      </c>
      <c r="L22" s="7">
        <v>1</v>
      </c>
      <c r="M22" s="7">
        <v>0</v>
      </c>
      <c r="N22" s="6" t="s">
        <v>24</v>
      </c>
      <c r="O22" s="6" t="s">
        <v>69</v>
      </c>
      <c r="P22" s="11">
        <v>58</v>
      </c>
      <c r="Q22" s="12">
        <v>1.57</v>
      </c>
      <c r="R22" s="13"/>
      <c r="S22" s="21">
        <f t="shared" si="10"/>
        <v>93.474999999999994</v>
      </c>
      <c r="T22" s="7" t="str">
        <f t="shared" si="11"/>
        <v>Under 1.5</v>
      </c>
      <c r="U22" s="14"/>
      <c r="V22" s="14" t="str">
        <f t="shared" si="12"/>
        <v>Under 1.5</v>
      </c>
      <c r="W22" s="14" t="str">
        <f t="shared" si="13"/>
        <v>WON</v>
      </c>
      <c r="X22" s="14"/>
      <c r="Y22" s="7" t="str">
        <f t="shared" si="4"/>
        <v>Prime</v>
      </c>
      <c r="Z22" s="7"/>
      <c r="AA22" s="35" t="str">
        <f t="shared" si="7"/>
        <v>U25g</v>
      </c>
      <c r="AB22" s="35" t="str">
        <f t="shared" si="8"/>
        <v>WON</v>
      </c>
      <c r="AC22" s="7" t="str">
        <f t="shared" si="9"/>
        <v>…</v>
      </c>
      <c r="AE22" s="18" t="str">
        <f>IFERROR(VLOOKUP(O22,AG3:AH5,2,0),"KO")</f>
        <v>KO</v>
      </c>
    </row>
    <row r="23" spans="2:31">
      <c r="B23" s="6"/>
      <c r="C23" t="s">
        <v>438</v>
      </c>
      <c r="D23" s="24" t="s">
        <v>874</v>
      </c>
      <c r="E23" s="17" t="s">
        <v>975</v>
      </c>
      <c r="F23" s="7" t="s">
        <v>4</v>
      </c>
      <c r="G23" s="10" t="s">
        <v>1282</v>
      </c>
      <c r="H23" s="7">
        <v>45</v>
      </c>
      <c r="I23" s="7">
        <v>28</v>
      </c>
      <c r="J23" s="7">
        <v>27</v>
      </c>
      <c r="K23" s="7">
        <v>1</v>
      </c>
      <c r="L23" s="7">
        <v>1</v>
      </c>
      <c r="M23" s="7">
        <v>18</v>
      </c>
      <c r="N23" s="6" t="s">
        <v>47</v>
      </c>
      <c r="O23" s="6" t="s">
        <v>17</v>
      </c>
      <c r="P23" s="11">
        <v>31</v>
      </c>
      <c r="Q23" s="12">
        <v>1.4</v>
      </c>
      <c r="R23" s="13"/>
      <c r="S23" s="21">
        <f t="shared" si="10"/>
        <v>25.9375</v>
      </c>
      <c r="T23" s="7" t="str">
        <f t="shared" si="11"/>
        <v>Over 0.5</v>
      </c>
      <c r="U23" s="14"/>
      <c r="V23" s="14" t="str">
        <f t="shared" si="12"/>
        <v>Under 1.5</v>
      </c>
      <c r="W23" s="14" t="str">
        <f t="shared" si="13"/>
        <v>WON</v>
      </c>
      <c r="X23" s="14"/>
      <c r="Y23" s="7" t="str">
        <f t="shared" si="4"/>
        <v>…</v>
      </c>
      <c r="Z23" s="7"/>
      <c r="AA23" s="35" t="str">
        <f t="shared" si="7"/>
        <v>…</v>
      </c>
      <c r="AB23" s="35" t="str">
        <f t="shared" si="8"/>
        <v>.</v>
      </c>
      <c r="AC23" s="7" t="str">
        <f t="shared" si="9"/>
        <v>WON</v>
      </c>
      <c r="AE23" s="18" t="str">
        <f>IFERROR(VLOOKUP(O23,AG3:AH5,2,0),"KO")</f>
        <v>KO</v>
      </c>
    </row>
    <row r="24" spans="2:31">
      <c r="B24" s="6"/>
      <c r="D24" s="24"/>
      <c r="E24" s="17"/>
      <c r="F24" s="7"/>
      <c r="G24" s="10"/>
      <c r="H24" s="7"/>
      <c r="I24" s="7"/>
      <c r="J24" s="7"/>
      <c r="K24" s="7"/>
      <c r="L24" s="7"/>
      <c r="M24" s="7"/>
      <c r="N24" s="6"/>
      <c r="O24" s="6"/>
      <c r="P24" s="11"/>
      <c r="Q24" s="12"/>
      <c r="R24" s="13"/>
      <c r="S24" s="21" t="str">
        <f t="shared" si="10"/>
        <v/>
      </c>
      <c r="T24" s="7" t="str">
        <f t="shared" si="11"/>
        <v>Under 1.5</v>
      </c>
      <c r="U24" s="14"/>
      <c r="V24" s="14" t="str">
        <f t="shared" si="12"/>
        <v>Over 0.5</v>
      </c>
      <c r="W24" s="14" t="str">
        <f t="shared" si="13"/>
        <v/>
      </c>
      <c r="X24" s="14"/>
      <c r="Y24" s="7" t="str">
        <f t="shared" si="4"/>
        <v>…</v>
      </c>
      <c r="Z24" s="7"/>
      <c r="AA24" s="35" t="str">
        <f t="shared" si="7"/>
        <v>…</v>
      </c>
      <c r="AB24" s="35" t="str">
        <f t="shared" si="8"/>
        <v>.</v>
      </c>
      <c r="AC24" s="7" t="str">
        <f t="shared" si="9"/>
        <v>…</v>
      </c>
      <c r="AE24" s="18" t="str">
        <f>IFERROR(VLOOKUP(O24,AG3:AH5,2,0),"KO")</f>
        <v>KO</v>
      </c>
    </row>
    <row r="25" spans="2:31">
      <c r="B25" s="16" t="s">
        <v>1890</v>
      </c>
      <c r="D25" s="24"/>
      <c r="E25" s="17"/>
      <c r="F25" s="7"/>
      <c r="G25" s="10"/>
      <c r="H25" s="7"/>
      <c r="I25" s="7"/>
      <c r="J25" s="7"/>
      <c r="K25" s="7"/>
      <c r="L25" s="7"/>
      <c r="M25" s="7"/>
      <c r="N25" s="6"/>
      <c r="O25" s="6"/>
      <c r="P25" s="11"/>
      <c r="Q25" s="12"/>
      <c r="R25" s="13"/>
      <c r="S25" s="21" t="str">
        <f t="shared" si="10"/>
        <v/>
      </c>
      <c r="T25" s="7" t="str">
        <f t="shared" si="11"/>
        <v>Under 1.5</v>
      </c>
      <c r="U25" s="14"/>
      <c r="V25" s="14" t="str">
        <f t="shared" si="12"/>
        <v>Over 0.5</v>
      </c>
      <c r="W25" s="14" t="str">
        <f t="shared" si="13"/>
        <v/>
      </c>
      <c r="X25" s="14"/>
      <c r="Y25" s="7" t="str">
        <f t="shared" si="4"/>
        <v>…</v>
      </c>
      <c r="Z25" s="7"/>
      <c r="AA25" s="35" t="str">
        <f t="shared" si="7"/>
        <v>…</v>
      </c>
      <c r="AB25" s="35" t="str">
        <f t="shared" si="8"/>
        <v>.</v>
      </c>
      <c r="AC25" s="7" t="str">
        <f t="shared" si="9"/>
        <v>…</v>
      </c>
      <c r="AE25" s="18" t="str">
        <f>IFERROR(VLOOKUP(O25,AG3:AH5,2,0),"KO")</f>
        <v>KO</v>
      </c>
    </row>
    <row r="26" spans="2:31">
      <c r="B26" s="6" t="s">
        <v>11</v>
      </c>
      <c r="C26" t="s">
        <v>206</v>
      </c>
      <c r="D26" s="24" t="s">
        <v>1891</v>
      </c>
      <c r="E26" s="17" t="s">
        <v>1192</v>
      </c>
      <c r="F26" s="7" t="s">
        <v>4</v>
      </c>
      <c r="G26" s="10" t="s">
        <v>1531</v>
      </c>
      <c r="H26" s="7">
        <v>36</v>
      </c>
      <c r="I26" s="7">
        <v>43</v>
      </c>
      <c r="J26" s="7">
        <v>21</v>
      </c>
      <c r="K26" s="7" t="s">
        <v>16</v>
      </c>
      <c r="L26" s="7">
        <v>1</v>
      </c>
      <c r="M26" s="7">
        <v>15</v>
      </c>
      <c r="N26" s="6" t="s">
        <v>69</v>
      </c>
      <c r="O26" s="6" t="s">
        <v>302</v>
      </c>
      <c r="P26" s="11">
        <v>49</v>
      </c>
      <c r="Q26" s="12">
        <v>1.56</v>
      </c>
      <c r="R26" s="13"/>
      <c r="S26" s="21">
        <f t="shared" si="10"/>
        <v>40</v>
      </c>
      <c r="T26" s="7" t="str">
        <f t="shared" si="11"/>
        <v>Over 0.5</v>
      </c>
      <c r="U26" s="14"/>
      <c r="V26" s="14" t="str">
        <f t="shared" si="12"/>
        <v>Over 0.5</v>
      </c>
      <c r="W26" s="14" t="str">
        <f t="shared" si="13"/>
        <v>WON</v>
      </c>
      <c r="X26" s="14"/>
      <c r="Y26" s="7" t="str">
        <f t="shared" si="4"/>
        <v>…</v>
      </c>
      <c r="Z26" s="7"/>
      <c r="AA26" s="35" t="str">
        <f t="shared" si="7"/>
        <v>…</v>
      </c>
      <c r="AB26" s="35" t="str">
        <f t="shared" si="8"/>
        <v>.</v>
      </c>
      <c r="AC26" s="7" t="str">
        <f t="shared" si="9"/>
        <v>WON</v>
      </c>
      <c r="AE26" s="18" t="str">
        <f>IFERROR(VLOOKUP(O26,AG3:AH5,2,0),"KO")</f>
        <v>KO</v>
      </c>
    </row>
    <row r="27" spans="2:31">
      <c r="B27" s="6" t="s">
        <v>11</v>
      </c>
      <c r="C27" t="s">
        <v>1232</v>
      </c>
      <c r="D27" s="24" t="s">
        <v>35</v>
      </c>
      <c r="E27" s="17" t="s">
        <v>1702</v>
      </c>
      <c r="F27" s="7" t="s">
        <v>4</v>
      </c>
      <c r="G27" s="10" t="s">
        <v>1311</v>
      </c>
      <c r="H27" s="7">
        <v>11</v>
      </c>
      <c r="I27" s="7">
        <v>50</v>
      </c>
      <c r="J27" s="7">
        <v>39</v>
      </c>
      <c r="K27" s="7" t="s">
        <v>16</v>
      </c>
      <c r="L27" s="7">
        <v>2</v>
      </c>
      <c r="M27" s="7">
        <v>28</v>
      </c>
      <c r="N27" s="6" t="s">
        <v>96</v>
      </c>
      <c r="O27" s="6" t="s">
        <v>299</v>
      </c>
      <c r="P27" s="11">
        <v>53</v>
      </c>
      <c r="Q27" s="12">
        <v>1.5</v>
      </c>
      <c r="R27" s="13"/>
      <c r="S27" s="21">
        <f t="shared" si="10"/>
        <v>66.224999999999994</v>
      </c>
      <c r="T27" s="7" t="str">
        <f t="shared" si="11"/>
        <v>Under 1.5</v>
      </c>
      <c r="U27" s="14"/>
      <c r="V27" s="14" t="str">
        <f t="shared" si="12"/>
        <v>Over 0.5</v>
      </c>
      <c r="W27" s="14" t="str">
        <f t="shared" si="13"/>
        <v>LOST</v>
      </c>
      <c r="X27" s="14"/>
      <c r="Y27" s="7" t="str">
        <f t="shared" si="4"/>
        <v>…</v>
      </c>
      <c r="Z27" s="7"/>
      <c r="AA27" s="35" t="str">
        <f t="shared" si="7"/>
        <v>…</v>
      </c>
      <c r="AB27" s="35" t="str">
        <f t="shared" si="8"/>
        <v>.</v>
      </c>
      <c r="AC27" s="7" t="str">
        <f t="shared" si="9"/>
        <v>…</v>
      </c>
      <c r="AE27" s="18" t="str">
        <f>IFERROR(VLOOKUP(O27,AG3:AH5,2,0),"KO")</f>
        <v>KO</v>
      </c>
    </row>
    <row r="28" spans="2:31">
      <c r="B28" s="6" t="s">
        <v>11</v>
      </c>
      <c r="C28" t="s">
        <v>58</v>
      </c>
      <c r="D28" s="24" t="s">
        <v>35</v>
      </c>
      <c r="E28" s="17" t="s">
        <v>487</v>
      </c>
      <c r="F28" s="7" t="s">
        <v>4</v>
      </c>
      <c r="G28" s="10" t="s">
        <v>59</v>
      </c>
      <c r="H28" s="7">
        <v>17</v>
      </c>
      <c r="I28" s="7">
        <v>55</v>
      </c>
      <c r="J28" s="7">
        <v>28</v>
      </c>
      <c r="K28" s="7" t="s">
        <v>16</v>
      </c>
      <c r="L28" s="7">
        <v>2</v>
      </c>
      <c r="M28" s="7">
        <v>11</v>
      </c>
      <c r="N28" s="6" t="s">
        <v>47</v>
      </c>
      <c r="O28" s="6" t="s">
        <v>47</v>
      </c>
      <c r="P28" s="11">
        <v>63</v>
      </c>
      <c r="Q28" s="12">
        <v>1.5</v>
      </c>
      <c r="R28" s="13"/>
      <c r="S28" s="21">
        <f t="shared" si="10"/>
        <v>73.787499999999994</v>
      </c>
      <c r="T28" s="7" t="str">
        <f t="shared" si="11"/>
        <v>Under 1.5</v>
      </c>
      <c r="U28" s="14"/>
      <c r="V28" s="14" t="str">
        <f t="shared" si="12"/>
        <v>Under 1.5</v>
      </c>
      <c r="W28" s="14" t="str">
        <f t="shared" si="13"/>
        <v>WON</v>
      </c>
      <c r="X28" s="14"/>
      <c r="Y28" s="7" t="str">
        <f t="shared" si="4"/>
        <v>…</v>
      </c>
      <c r="Z28" s="7"/>
      <c r="AA28" s="35" t="str">
        <f t="shared" si="7"/>
        <v>U25g</v>
      </c>
      <c r="AB28" s="35" t="str">
        <f t="shared" si="8"/>
        <v>WON</v>
      </c>
      <c r="AC28" s="7" t="str">
        <f t="shared" si="9"/>
        <v>…</v>
      </c>
      <c r="AE28" s="18" t="str">
        <f>IFERROR(VLOOKUP(O28,AG3:AH5,2,0),"KO")</f>
        <v>OK</v>
      </c>
    </row>
    <row r="29" spans="2:31">
      <c r="B29" s="6"/>
      <c r="C29" t="s">
        <v>517</v>
      </c>
      <c r="D29" s="24" t="s">
        <v>39</v>
      </c>
      <c r="E29" s="17" t="s">
        <v>651</v>
      </c>
      <c r="F29" s="7" t="s">
        <v>4</v>
      </c>
      <c r="G29" s="10" t="s">
        <v>1106</v>
      </c>
      <c r="H29" s="7">
        <v>16</v>
      </c>
      <c r="I29" s="7">
        <v>46</v>
      </c>
      <c r="J29" s="7">
        <v>38</v>
      </c>
      <c r="K29" s="7" t="s">
        <v>16</v>
      </c>
      <c r="L29" s="7" t="s">
        <v>16</v>
      </c>
      <c r="M29" s="7">
        <v>22</v>
      </c>
      <c r="N29" s="6" t="s">
        <v>24</v>
      </c>
      <c r="O29" s="6" t="s">
        <v>96</v>
      </c>
      <c r="P29" s="11">
        <v>41</v>
      </c>
      <c r="Q29" s="12">
        <v>1.5</v>
      </c>
      <c r="R29" s="13"/>
      <c r="S29" s="21">
        <f t="shared" si="10"/>
        <v>45</v>
      </c>
      <c r="T29" s="7" t="str">
        <f t="shared" si="11"/>
        <v>Over 0.5</v>
      </c>
      <c r="U29" s="14"/>
      <c r="V29" s="14" t="str">
        <f t="shared" si="12"/>
        <v>Under 1.5</v>
      </c>
      <c r="W29" s="14" t="str">
        <f t="shared" si="13"/>
        <v>LOST</v>
      </c>
      <c r="X29" s="14"/>
      <c r="Y29" s="7" t="str">
        <f t="shared" si="4"/>
        <v>…</v>
      </c>
      <c r="Z29" s="7"/>
      <c r="AA29" s="35" t="str">
        <f t="shared" si="7"/>
        <v>…</v>
      </c>
      <c r="AB29" s="35" t="str">
        <f t="shared" si="8"/>
        <v>.</v>
      </c>
      <c r="AC29" s="7" t="str">
        <f t="shared" si="9"/>
        <v>WON</v>
      </c>
      <c r="AE29" s="18" t="str">
        <f>IFERROR(VLOOKUP(O29,AG3:AH5,2,0),"KO")</f>
        <v>KO</v>
      </c>
    </row>
    <row r="30" spans="2:31">
      <c r="B30" s="6"/>
      <c r="C30" t="s">
        <v>1468</v>
      </c>
      <c r="D30" s="24" t="s">
        <v>52</v>
      </c>
      <c r="E30" s="17" t="s">
        <v>1544</v>
      </c>
      <c r="F30" s="7" t="s">
        <v>4</v>
      </c>
      <c r="G30" s="10" t="s">
        <v>1483</v>
      </c>
      <c r="H30" s="7">
        <v>19</v>
      </c>
      <c r="I30" s="7">
        <v>30</v>
      </c>
      <c r="J30" s="7">
        <v>51</v>
      </c>
      <c r="K30" s="7">
        <v>2</v>
      </c>
      <c r="L30" s="7">
        <v>2</v>
      </c>
      <c r="M30" s="7">
        <v>32</v>
      </c>
      <c r="N30" s="6" t="s">
        <v>69</v>
      </c>
      <c r="O30" s="6" t="s">
        <v>96</v>
      </c>
      <c r="P30" s="11">
        <v>36</v>
      </c>
      <c r="Q30" s="12">
        <v>1.62</v>
      </c>
      <c r="R30" s="13"/>
      <c r="S30" s="21">
        <f t="shared" si="10"/>
        <v>24.0625</v>
      </c>
      <c r="T30" s="7" t="str">
        <f t="shared" si="11"/>
        <v>Over 0.5</v>
      </c>
      <c r="U30" s="14"/>
      <c r="V30" s="14" t="str">
        <f t="shared" si="12"/>
        <v>Over 0.5</v>
      </c>
      <c r="W30" s="14" t="str">
        <f t="shared" si="13"/>
        <v>WON</v>
      </c>
      <c r="X30" s="14"/>
      <c r="Y30" s="7" t="str">
        <f t="shared" si="4"/>
        <v>…</v>
      </c>
      <c r="Z30" s="7"/>
      <c r="AA30" s="35" t="str">
        <f t="shared" si="7"/>
        <v>…</v>
      </c>
      <c r="AB30" s="35" t="str">
        <f t="shared" si="8"/>
        <v>.</v>
      </c>
      <c r="AC30" s="7" t="str">
        <f t="shared" si="9"/>
        <v>WON</v>
      </c>
      <c r="AE30" s="18" t="str">
        <f>IFERROR(VLOOKUP(O30,AG3:AH5,2,0),"KO")</f>
        <v>KO</v>
      </c>
    </row>
    <row r="31" spans="2:31">
      <c r="B31" s="6"/>
      <c r="C31" t="s">
        <v>1468</v>
      </c>
      <c r="D31" s="24" t="s">
        <v>63</v>
      </c>
      <c r="E31" s="17" t="s">
        <v>1472</v>
      </c>
      <c r="F31" s="7" t="s">
        <v>4</v>
      </c>
      <c r="G31" s="10" t="s">
        <v>1892</v>
      </c>
      <c r="H31" s="7">
        <v>45</v>
      </c>
      <c r="I31" s="7">
        <v>45</v>
      </c>
      <c r="J31" s="7">
        <v>10</v>
      </c>
      <c r="K31" s="7">
        <v>1</v>
      </c>
      <c r="L31" s="7">
        <v>1</v>
      </c>
      <c r="M31" s="7">
        <v>35</v>
      </c>
      <c r="N31" s="6" t="s">
        <v>305</v>
      </c>
      <c r="O31" s="6" t="s">
        <v>454</v>
      </c>
      <c r="P31" s="11">
        <v>32</v>
      </c>
      <c r="Q31" s="12">
        <v>1.62</v>
      </c>
      <c r="R31" s="13"/>
      <c r="S31" s="21">
        <f t="shared" si="10"/>
        <v>40</v>
      </c>
      <c r="T31" s="7" t="str">
        <f t="shared" si="11"/>
        <v>Over 0.5</v>
      </c>
      <c r="U31" s="14"/>
      <c r="V31" s="14" t="str">
        <f t="shared" si="12"/>
        <v>Over 0.5</v>
      </c>
      <c r="W31" s="14" t="str">
        <f t="shared" si="13"/>
        <v>WON</v>
      </c>
      <c r="X31" s="14"/>
      <c r="Y31" s="7" t="str">
        <f t="shared" si="4"/>
        <v>…</v>
      </c>
      <c r="Z31" s="7"/>
      <c r="AA31" s="35" t="str">
        <f t="shared" si="7"/>
        <v>…</v>
      </c>
      <c r="AB31" s="35" t="str">
        <f t="shared" si="8"/>
        <v>.</v>
      </c>
      <c r="AC31" s="7" t="str">
        <f t="shared" si="9"/>
        <v>WON</v>
      </c>
      <c r="AE31" s="18" t="str">
        <f>IFERROR(VLOOKUP(O31,AG3:AH5,2,0),"KO")</f>
        <v>KO</v>
      </c>
    </row>
    <row r="32" spans="2:31">
      <c r="B32" s="6" t="s">
        <v>11</v>
      </c>
      <c r="C32" t="s">
        <v>58</v>
      </c>
      <c r="D32" s="24" t="s">
        <v>63</v>
      </c>
      <c r="E32" s="17" t="s">
        <v>1077</v>
      </c>
      <c r="F32" s="7" t="s">
        <v>4</v>
      </c>
      <c r="G32" s="10" t="s">
        <v>785</v>
      </c>
      <c r="H32" s="7">
        <v>10</v>
      </c>
      <c r="I32" s="7">
        <v>68</v>
      </c>
      <c r="J32" s="7">
        <v>22</v>
      </c>
      <c r="K32" s="7" t="s">
        <v>16</v>
      </c>
      <c r="L32" s="7" t="s">
        <v>16</v>
      </c>
      <c r="M32" s="7">
        <v>12</v>
      </c>
      <c r="N32" s="6" t="s">
        <v>69</v>
      </c>
      <c r="O32" s="6" t="s">
        <v>297</v>
      </c>
      <c r="P32" s="11">
        <v>77</v>
      </c>
      <c r="Q32" s="12">
        <v>1.53</v>
      </c>
      <c r="R32" s="13"/>
      <c r="S32" s="21">
        <f t="shared" si="10"/>
        <v>84.65</v>
      </c>
      <c r="T32" s="7" t="str">
        <f t="shared" si="11"/>
        <v>Under 1.5</v>
      </c>
      <c r="U32" s="14"/>
      <c r="V32" s="14" t="str">
        <f t="shared" si="12"/>
        <v>Over 0.5</v>
      </c>
      <c r="W32" s="14" t="str">
        <f t="shared" si="13"/>
        <v>LOST</v>
      </c>
      <c r="X32" s="14"/>
      <c r="Y32" s="7" t="str">
        <f t="shared" si="4"/>
        <v>…</v>
      </c>
      <c r="Z32" s="7"/>
      <c r="AA32" s="35" t="str">
        <f t="shared" si="7"/>
        <v>U25g</v>
      </c>
      <c r="AB32" s="35" t="str">
        <f t="shared" si="8"/>
        <v>.</v>
      </c>
      <c r="AC32" s="7" t="str">
        <f t="shared" si="9"/>
        <v>…</v>
      </c>
      <c r="AE32" s="18" t="str">
        <f>IFERROR(VLOOKUP(O32,AG3:AH5,2,0),"KO")</f>
        <v>KO</v>
      </c>
    </row>
    <row r="33" spans="2:31">
      <c r="B33" s="6"/>
      <c r="C33" t="s">
        <v>1306</v>
      </c>
      <c r="D33" s="24" t="s">
        <v>89</v>
      </c>
      <c r="E33" s="17" t="s">
        <v>1664</v>
      </c>
      <c r="F33" s="7" t="s">
        <v>4</v>
      </c>
      <c r="G33" s="10" t="s">
        <v>1379</v>
      </c>
      <c r="H33" s="7">
        <v>35</v>
      </c>
      <c r="I33" s="7">
        <v>45</v>
      </c>
      <c r="J33" s="7">
        <v>20</v>
      </c>
      <c r="K33" s="7" t="s">
        <v>16</v>
      </c>
      <c r="L33" s="7">
        <v>1</v>
      </c>
      <c r="M33" s="7">
        <v>15</v>
      </c>
      <c r="N33" s="6" t="s">
        <v>120</v>
      </c>
      <c r="O33" s="6" t="s">
        <v>120</v>
      </c>
      <c r="P33" s="11">
        <v>42</v>
      </c>
      <c r="Q33" s="12">
        <v>1.64</v>
      </c>
      <c r="R33" s="13"/>
      <c r="S33" s="21">
        <f t="shared" si="10"/>
        <v>40</v>
      </c>
      <c r="T33" s="7" t="str">
        <f t="shared" si="11"/>
        <v>Over 0.5</v>
      </c>
      <c r="U33" s="14"/>
      <c r="V33" s="14" t="str">
        <f t="shared" si="12"/>
        <v>Under 1.5</v>
      </c>
      <c r="W33" s="14" t="str">
        <f t="shared" si="13"/>
        <v>WON</v>
      </c>
      <c r="X33" s="14"/>
      <c r="Y33" s="7" t="str">
        <f t="shared" si="4"/>
        <v>…</v>
      </c>
      <c r="Z33" s="7"/>
      <c r="AA33" s="35" t="str">
        <f t="shared" si="7"/>
        <v>…</v>
      </c>
      <c r="AB33" s="35" t="str">
        <f t="shared" si="8"/>
        <v>.</v>
      </c>
      <c r="AC33" s="7" t="str">
        <f t="shared" si="9"/>
        <v>LOST</v>
      </c>
      <c r="AE33" s="18" t="str">
        <f>IFERROR(VLOOKUP(O33,AG3:AH5,2,0),"KO")</f>
        <v>OK</v>
      </c>
    </row>
    <row r="34" spans="2:31">
      <c r="B34" s="6" t="s">
        <v>11</v>
      </c>
      <c r="C34" t="s">
        <v>88</v>
      </c>
      <c r="D34" s="24" t="s">
        <v>89</v>
      </c>
      <c r="E34" s="17" t="s">
        <v>91</v>
      </c>
      <c r="F34" s="7" t="s">
        <v>4</v>
      </c>
      <c r="G34" s="10" t="s">
        <v>858</v>
      </c>
      <c r="H34" s="7">
        <v>14</v>
      </c>
      <c r="I34" s="7">
        <v>81</v>
      </c>
      <c r="J34" s="7">
        <v>5</v>
      </c>
      <c r="K34" s="7" t="s">
        <v>16</v>
      </c>
      <c r="L34" s="7">
        <v>1</v>
      </c>
      <c r="M34" s="7">
        <v>9</v>
      </c>
      <c r="N34" s="6" t="s">
        <v>24</v>
      </c>
      <c r="O34" s="6" t="s">
        <v>47</v>
      </c>
      <c r="P34" s="11">
        <v>39</v>
      </c>
      <c r="Q34" s="12">
        <v>1.71</v>
      </c>
      <c r="R34" s="13"/>
      <c r="S34" s="21">
        <f t="shared" si="10"/>
        <v>71.3125</v>
      </c>
      <c r="T34" s="7" t="str">
        <f t="shared" si="11"/>
        <v>Under 1.5</v>
      </c>
      <c r="U34" s="14"/>
      <c r="V34" s="14" t="str">
        <f t="shared" si="12"/>
        <v>Under 1.5</v>
      </c>
      <c r="W34" s="14" t="str">
        <f t="shared" si="13"/>
        <v>WON</v>
      </c>
      <c r="X34" s="14"/>
      <c r="Y34" s="7" t="str">
        <f t="shared" si="4"/>
        <v>…</v>
      </c>
      <c r="Z34" s="7"/>
      <c r="AA34" s="35" t="str">
        <f t="shared" si="7"/>
        <v>…</v>
      </c>
      <c r="AB34" s="35" t="str">
        <f t="shared" si="8"/>
        <v>.</v>
      </c>
      <c r="AC34" s="7" t="str">
        <f t="shared" si="9"/>
        <v>…</v>
      </c>
      <c r="AE34" s="18" t="str">
        <f>IFERROR(VLOOKUP(O34,AG3:AH5,2,0),"KO")</f>
        <v>OK</v>
      </c>
    </row>
    <row r="35" spans="2:31">
      <c r="B35" s="6"/>
      <c r="C35" t="s">
        <v>1223</v>
      </c>
      <c r="D35" s="24" t="s">
        <v>93</v>
      </c>
      <c r="E35" s="17" t="s">
        <v>1225</v>
      </c>
      <c r="F35" s="7" t="s">
        <v>4</v>
      </c>
      <c r="G35" s="10" t="s">
        <v>1893</v>
      </c>
      <c r="H35" s="7">
        <v>28</v>
      </c>
      <c r="I35" s="7">
        <v>10</v>
      </c>
      <c r="J35" s="7">
        <v>62</v>
      </c>
      <c r="K35" s="7">
        <v>2</v>
      </c>
      <c r="L35" s="7">
        <v>1</v>
      </c>
      <c r="M35" s="7">
        <v>34</v>
      </c>
      <c r="N35" s="6" t="s">
        <v>120</v>
      </c>
      <c r="O35" s="6" t="s">
        <v>61</v>
      </c>
      <c r="P35" s="11">
        <v>43</v>
      </c>
      <c r="Q35" s="12">
        <v>1.61</v>
      </c>
      <c r="R35" s="13"/>
      <c r="S35" s="21">
        <f t="shared" si="10"/>
        <v>11.875</v>
      </c>
      <c r="T35" s="7" t="str">
        <f t="shared" si="11"/>
        <v>Over 0.5</v>
      </c>
      <c r="U35" s="14"/>
      <c r="V35" s="14" t="str">
        <f t="shared" si="12"/>
        <v>Under 1.5</v>
      </c>
      <c r="W35" s="14" t="str">
        <f t="shared" si="13"/>
        <v>WON</v>
      </c>
      <c r="X35" s="14"/>
      <c r="Y35" s="7" t="str">
        <f t="shared" si="4"/>
        <v>…</v>
      </c>
      <c r="Z35" s="7"/>
      <c r="AA35" s="35" t="str">
        <f t="shared" si="7"/>
        <v>…</v>
      </c>
      <c r="AB35" s="35" t="str">
        <f t="shared" si="8"/>
        <v>.</v>
      </c>
      <c r="AC35" s="7" t="str">
        <f t="shared" si="9"/>
        <v>WON</v>
      </c>
      <c r="AE35" s="18" t="str">
        <f>IFERROR(VLOOKUP(O35,AG3:AH5,2,0),"KO")</f>
        <v>KO</v>
      </c>
    </row>
    <row r="36" spans="2:31">
      <c r="B36" s="6"/>
      <c r="C36" t="s">
        <v>1223</v>
      </c>
      <c r="D36" s="24" t="s">
        <v>93</v>
      </c>
      <c r="E36" s="17" t="s">
        <v>1226</v>
      </c>
      <c r="F36" s="7" t="s">
        <v>4</v>
      </c>
      <c r="G36" s="10" t="s">
        <v>1894</v>
      </c>
      <c r="H36" s="7">
        <v>29</v>
      </c>
      <c r="I36" s="7">
        <v>14</v>
      </c>
      <c r="J36" s="7">
        <v>57</v>
      </c>
      <c r="K36" s="7">
        <v>2</v>
      </c>
      <c r="L36" s="7">
        <v>2</v>
      </c>
      <c r="M36" s="7">
        <v>28</v>
      </c>
      <c r="N36" s="6" t="s">
        <v>120</v>
      </c>
      <c r="O36" s="6" t="s">
        <v>120</v>
      </c>
      <c r="P36" s="11">
        <v>35</v>
      </c>
      <c r="Q36" s="12">
        <v>1.55</v>
      </c>
      <c r="R36" s="13"/>
      <c r="S36" s="21">
        <f t="shared" si="10"/>
        <v>13.125</v>
      </c>
      <c r="T36" s="7" t="str">
        <f t="shared" si="11"/>
        <v>Over 0.5</v>
      </c>
      <c r="U36" s="14"/>
      <c r="V36" s="14" t="str">
        <f t="shared" si="12"/>
        <v>Under 1.5</v>
      </c>
      <c r="W36" s="14" t="str">
        <f t="shared" si="13"/>
        <v>WON</v>
      </c>
      <c r="X36" s="14"/>
      <c r="Y36" s="7" t="str">
        <f t="shared" si="4"/>
        <v>…</v>
      </c>
      <c r="Z36" s="7"/>
      <c r="AA36" s="35" t="str">
        <f t="shared" si="7"/>
        <v>…</v>
      </c>
      <c r="AB36" s="35" t="str">
        <f t="shared" si="8"/>
        <v>.</v>
      </c>
      <c r="AC36" s="7" t="str">
        <f t="shared" si="9"/>
        <v>LOST</v>
      </c>
      <c r="AE36" s="18" t="str">
        <f>IFERROR(VLOOKUP(O36,AG3:AH5,2,0),"KO")</f>
        <v>OK</v>
      </c>
    </row>
    <row r="37" spans="2:31">
      <c r="B37" s="6"/>
      <c r="C37" t="s">
        <v>1473</v>
      </c>
      <c r="D37" s="24" t="s">
        <v>93</v>
      </c>
      <c r="E37" s="17" t="s">
        <v>1665</v>
      </c>
      <c r="F37" s="7" t="s">
        <v>4</v>
      </c>
      <c r="G37" s="10" t="s">
        <v>1474</v>
      </c>
      <c r="H37" s="7">
        <v>20</v>
      </c>
      <c r="I37" s="7">
        <v>33</v>
      </c>
      <c r="J37" s="7">
        <v>47</v>
      </c>
      <c r="K37" s="7">
        <v>2</v>
      </c>
      <c r="L37" s="7">
        <v>2</v>
      </c>
      <c r="M37" s="7">
        <v>27</v>
      </c>
      <c r="N37" s="6" t="s">
        <v>69</v>
      </c>
      <c r="O37" s="6" t="s">
        <v>298</v>
      </c>
      <c r="P37" s="11">
        <v>30</v>
      </c>
      <c r="Q37" s="12">
        <v>1.5</v>
      </c>
      <c r="R37" s="13"/>
      <c r="S37" s="21">
        <f t="shared" si="10"/>
        <v>25.3125</v>
      </c>
      <c r="T37" s="7" t="str">
        <f t="shared" si="11"/>
        <v>Over 0.5</v>
      </c>
      <c r="U37" s="14"/>
      <c r="V37" s="14" t="str">
        <f t="shared" si="12"/>
        <v>Over 0.5</v>
      </c>
      <c r="W37" s="14" t="str">
        <f t="shared" si="13"/>
        <v>WON</v>
      </c>
      <c r="X37" s="14"/>
      <c r="Y37" s="7" t="str">
        <f t="shared" si="4"/>
        <v>…</v>
      </c>
      <c r="Z37" s="7"/>
      <c r="AA37" s="35" t="str">
        <f t="shared" si="7"/>
        <v>…</v>
      </c>
      <c r="AB37" s="35" t="str">
        <f t="shared" si="8"/>
        <v>.</v>
      </c>
      <c r="AC37" s="7" t="str">
        <f t="shared" si="9"/>
        <v>WON</v>
      </c>
      <c r="AE37" s="18" t="str">
        <f>IFERROR(VLOOKUP(O37,AG3:AH5,2,0),"KO")</f>
        <v>KO</v>
      </c>
    </row>
    <row r="38" spans="2:31">
      <c r="B38" s="6"/>
      <c r="C38" t="s">
        <v>1895</v>
      </c>
      <c r="D38" s="24" t="s">
        <v>1896</v>
      </c>
      <c r="E38" s="17" t="s">
        <v>1897</v>
      </c>
      <c r="F38" s="7" t="s">
        <v>4</v>
      </c>
      <c r="G38" s="10" t="s">
        <v>1898</v>
      </c>
      <c r="H38" s="7">
        <v>51</v>
      </c>
      <c r="I38" s="7">
        <v>30</v>
      </c>
      <c r="J38" s="7">
        <v>19</v>
      </c>
      <c r="K38" s="7">
        <v>1</v>
      </c>
      <c r="L38" s="7">
        <v>1</v>
      </c>
      <c r="M38" s="7">
        <v>32</v>
      </c>
      <c r="N38" s="6" t="s">
        <v>24</v>
      </c>
      <c r="O38" s="6" t="s">
        <v>299</v>
      </c>
      <c r="P38" s="11">
        <v>41</v>
      </c>
      <c r="Q38" s="12">
        <v>1.42</v>
      </c>
      <c r="R38" s="13"/>
      <c r="S38" s="21">
        <f t="shared" si="10"/>
        <v>24.0625</v>
      </c>
      <c r="T38" s="7" t="str">
        <f t="shared" si="11"/>
        <v>Over 0.5</v>
      </c>
      <c r="U38" s="14"/>
      <c r="V38" s="14" t="str">
        <f t="shared" si="12"/>
        <v>Under 1.5</v>
      </c>
      <c r="W38" s="14" t="str">
        <f t="shared" si="13"/>
        <v>LOST</v>
      </c>
      <c r="X38" s="14"/>
      <c r="Y38" s="7" t="str">
        <f t="shared" si="4"/>
        <v>…</v>
      </c>
      <c r="Z38" s="7"/>
      <c r="AA38" s="35" t="str">
        <f t="shared" si="7"/>
        <v>…</v>
      </c>
      <c r="AB38" s="35" t="str">
        <f t="shared" si="8"/>
        <v>.</v>
      </c>
      <c r="AC38" s="7" t="str">
        <f t="shared" si="9"/>
        <v>WON</v>
      </c>
      <c r="AE38" s="18" t="str">
        <f>IFERROR(VLOOKUP(O38,AG3:AH5,2,0),"KO")</f>
        <v>KO</v>
      </c>
    </row>
    <row r="39" spans="2:31">
      <c r="B39" s="6"/>
      <c r="C39" t="s">
        <v>1895</v>
      </c>
      <c r="D39" s="24" t="s">
        <v>1896</v>
      </c>
      <c r="E39" s="17" t="s">
        <v>1899</v>
      </c>
      <c r="F39" s="7" t="s">
        <v>4</v>
      </c>
      <c r="G39" s="10" t="s">
        <v>1900</v>
      </c>
      <c r="H39" s="7">
        <v>45</v>
      </c>
      <c r="I39" s="7">
        <v>10</v>
      </c>
      <c r="J39" s="7">
        <v>45</v>
      </c>
      <c r="K39" s="7">
        <v>1</v>
      </c>
      <c r="L39" s="7">
        <v>1</v>
      </c>
      <c r="M39" s="7">
        <v>0</v>
      </c>
      <c r="N39" s="6" t="s">
        <v>47</v>
      </c>
      <c r="O39" s="6" t="s">
        <v>47</v>
      </c>
      <c r="P39" s="11">
        <v>42</v>
      </c>
      <c r="Q39" s="12">
        <v>1.85</v>
      </c>
      <c r="R39" s="13"/>
      <c r="S39" s="21">
        <f t="shared" si="10"/>
        <v>26.875</v>
      </c>
      <c r="T39" s="7" t="str">
        <f t="shared" si="11"/>
        <v>Over 0.5</v>
      </c>
      <c r="U39" s="14"/>
      <c r="V39" s="14" t="str">
        <f t="shared" si="12"/>
        <v>Under 1.5</v>
      </c>
      <c r="W39" s="14" t="str">
        <f t="shared" si="13"/>
        <v>WON</v>
      </c>
      <c r="X39" s="14"/>
      <c r="Y39" s="7" t="str">
        <f t="shared" si="4"/>
        <v>…</v>
      </c>
      <c r="Z39" s="7"/>
      <c r="AA39" s="35" t="str">
        <f t="shared" si="7"/>
        <v>…</v>
      </c>
      <c r="AB39" s="35" t="str">
        <f t="shared" si="8"/>
        <v>.</v>
      </c>
      <c r="AC39" s="7" t="str">
        <f t="shared" si="9"/>
        <v>LOST</v>
      </c>
      <c r="AE39" s="18" t="str">
        <f>IFERROR(VLOOKUP(O39,AG3:AH5,2,0),"KO")</f>
        <v>OK</v>
      </c>
    </row>
    <row r="40" spans="2:31">
      <c r="B40" s="6" t="s">
        <v>11</v>
      </c>
      <c r="C40" t="s">
        <v>58</v>
      </c>
      <c r="D40" s="24" t="s">
        <v>112</v>
      </c>
      <c r="E40" s="17" t="s">
        <v>1768</v>
      </c>
      <c r="F40" s="7" t="s">
        <v>4</v>
      </c>
      <c r="G40" s="10" t="s">
        <v>918</v>
      </c>
      <c r="H40" s="7">
        <v>10</v>
      </c>
      <c r="I40" s="7">
        <v>28</v>
      </c>
      <c r="J40" s="7">
        <v>62</v>
      </c>
      <c r="K40" s="7">
        <v>2</v>
      </c>
      <c r="L40" s="7">
        <v>2</v>
      </c>
      <c r="M40" s="7">
        <v>52</v>
      </c>
      <c r="N40" s="6" t="s">
        <v>120</v>
      </c>
      <c r="O40" s="6" t="s">
        <v>299</v>
      </c>
      <c r="P40" s="11">
        <v>77</v>
      </c>
      <c r="Q40" s="12">
        <v>1.71</v>
      </c>
      <c r="R40" s="13"/>
      <c r="S40" s="21">
        <f t="shared" si="10"/>
        <v>36.024999999999999</v>
      </c>
      <c r="T40" s="7" t="str">
        <f t="shared" si="11"/>
        <v>Over 0.5</v>
      </c>
      <c r="U40" s="14"/>
      <c r="V40" s="14" t="str">
        <f t="shared" si="12"/>
        <v>Under 1.5</v>
      </c>
      <c r="W40" s="14" t="str">
        <f t="shared" si="13"/>
        <v>WON</v>
      </c>
      <c r="X40" s="14"/>
      <c r="Y40" s="7" t="str">
        <f t="shared" si="4"/>
        <v>…</v>
      </c>
      <c r="Z40" s="7"/>
      <c r="AA40" s="35" t="str">
        <f t="shared" si="7"/>
        <v>…</v>
      </c>
      <c r="AB40" s="35" t="str">
        <f t="shared" si="8"/>
        <v>.</v>
      </c>
      <c r="AC40" s="7" t="str">
        <f t="shared" si="9"/>
        <v>WON</v>
      </c>
      <c r="AE40" s="18" t="str">
        <f>IFERROR(VLOOKUP(O40,AG3:AH5,2,0),"KO")</f>
        <v>KO</v>
      </c>
    </row>
    <row r="41" spans="2:31">
      <c r="B41" s="6"/>
      <c r="C41" t="s">
        <v>531</v>
      </c>
      <c r="D41" s="24" t="s">
        <v>115</v>
      </c>
      <c r="E41" s="17" t="s">
        <v>1861</v>
      </c>
      <c r="F41" s="7" t="s">
        <v>4</v>
      </c>
      <c r="G41" s="10" t="s">
        <v>1108</v>
      </c>
      <c r="H41" s="7">
        <v>45</v>
      </c>
      <c r="I41" s="7">
        <v>48</v>
      </c>
      <c r="J41" s="7">
        <v>7</v>
      </c>
      <c r="K41" s="7" t="s">
        <v>16</v>
      </c>
      <c r="L41" s="7">
        <v>1</v>
      </c>
      <c r="M41" s="7">
        <v>38</v>
      </c>
      <c r="N41" s="6" t="s">
        <v>47</v>
      </c>
      <c r="O41" s="6" t="s">
        <v>69</v>
      </c>
      <c r="P41" s="11">
        <v>41</v>
      </c>
      <c r="Q41" s="12">
        <v>1.5</v>
      </c>
      <c r="R41" s="13"/>
      <c r="S41" s="21">
        <f t="shared" si="10"/>
        <v>40</v>
      </c>
      <c r="T41" s="7" t="str">
        <f t="shared" si="11"/>
        <v>Over 0.5</v>
      </c>
      <c r="U41" s="14"/>
      <c r="V41" s="14" t="str">
        <f t="shared" si="12"/>
        <v>Under 1.5</v>
      </c>
      <c r="W41" s="14" t="str">
        <f t="shared" si="13"/>
        <v>WON</v>
      </c>
      <c r="X41" s="14"/>
      <c r="Y41" s="7" t="str">
        <f t="shared" si="4"/>
        <v>…</v>
      </c>
      <c r="Z41" s="7"/>
      <c r="AA41" s="35" t="str">
        <f t="shared" si="7"/>
        <v>…</v>
      </c>
      <c r="AB41" s="35" t="str">
        <f t="shared" si="8"/>
        <v>.</v>
      </c>
      <c r="AC41" s="7" t="str">
        <f t="shared" si="9"/>
        <v>WON</v>
      </c>
      <c r="AE41" s="18" t="str">
        <f>IFERROR(VLOOKUP(O41,AG3:AH5,2,0),"KO")</f>
        <v>KO</v>
      </c>
    </row>
    <row r="42" spans="2:31">
      <c r="B42" s="6"/>
      <c r="C42" t="s">
        <v>531</v>
      </c>
      <c r="D42" s="24" t="s">
        <v>115</v>
      </c>
      <c r="E42" s="17" t="s">
        <v>1901</v>
      </c>
      <c r="F42" s="7" t="s">
        <v>4</v>
      </c>
      <c r="G42" s="10" t="s">
        <v>532</v>
      </c>
      <c r="H42" s="7">
        <v>3</v>
      </c>
      <c r="I42" s="7">
        <v>48</v>
      </c>
      <c r="J42" s="7">
        <v>49</v>
      </c>
      <c r="K42" s="7">
        <v>2</v>
      </c>
      <c r="L42" s="7">
        <v>2</v>
      </c>
      <c r="M42" s="7">
        <v>46</v>
      </c>
      <c r="N42" s="6" t="s">
        <v>120</v>
      </c>
      <c r="O42" s="6" t="s">
        <v>303</v>
      </c>
      <c r="P42" s="11">
        <v>44</v>
      </c>
      <c r="Q42" s="12">
        <v>1.8</v>
      </c>
      <c r="R42" s="13"/>
      <c r="S42" s="21">
        <f t="shared" si="10"/>
        <v>24.6875</v>
      </c>
      <c r="T42" s="7" t="str">
        <f t="shared" si="11"/>
        <v>Over 0.5</v>
      </c>
      <c r="U42" s="14"/>
      <c r="V42" s="14" t="str">
        <f t="shared" si="12"/>
        <v>Under 1.5</v>
      </c>
      <c r="W42" s="14" t="str">
        <f t="shared" si="13"/>
        <v>WON</v>
      </c>
      <c r="X42" s="14"/>
      <c r="Y42" s="7" t="str">
        <f t="shared" si="4"/>
        <v>…</v>
      </c>
      <c r="Z42" s="7"/>
      <c r="AA42" s="35" t="str">
        <f t="shared" si="7"/>
        <v>…</v>
      </c>
      <c r="AB42" s="35" t="str">
        <f t="shared" si="8"/>
        <v>.</v>
      </c>
      <c r="AC42" s="7" t="str">
        <f t="shared" si="9"/>
        <v>WON</v>
      </c>
      <c r="AE42" s="18" t="str">
        <f>IFERROR(VLOOKUP(O42,AG3:AH5,2,0),"KO")</f>
        <v>KO</v>
      </c>
    </row>
    <row r="43" spans="2:31">
      <c r="B43" s="6"/>
      <c r="C43" t="s">
        <v>531</v>
      </c>
      <c r="D43" s="24" t="s">
        <v>115</v>
      </c>
      <c r="E43" s="17" t="s">
        <v>1902</v>
      </c>
      <c r="F43" s="7" t="s">
        <v>4</v>
      </c>
      <c r="G43" s="10" t="s">
        <v>1107</v>
      </c>
      <c r="H43" s="7">
        <v>6</v>
      </c>
      <c r="I43" s="7">
        <v>46</v>
      </c>
      <c r="J43" s="7">
        <v>48</v>
      </c>
      <c r="K43" s="7">
        <v>2</v>
      </c>
      <c r="L43" s="7">
        <v>2</v>
      </c>
      <c r="M43" s="7">
        <v>42</v>
      </c>
      <c r="N43" s="6" t="s">
        <v>24</v>
      </c>
      <c r="O43" s="6" t="s">
        <v>61</v>
      </c>
      <c r="P43" s="11">
        <v>40</v>
      </c>
      <c r="Q43" s="12">
        <v>1.7</v>
      </c>
      <c r="R43" s="13"/>
      <c r="S43" s="21">
        <f t="shared" si="10"/>
        <v>25</v>
      </c>
      <c r="T43" s="7" t="str">
        <f t="shared" si="11"/>
        <v>Over 0.5</v>
      </c>
      <c r="U43" s="14"/>
      <c r="V43" s="14" t="str">
        <f t="shared" si="12"/>
        <v>Under 1.5</v>
      </c>
      <c r="W43" s="14" t="str">
        <f t="shared" si="13"/>
        <v>LOST</v>
      </c>
      <c r="X43" s="14"/>
      <c r="Y43" s="7" t="str">
        <f t="shared" si="4"/>
        <v>…</v>
      </c>
      <c r="Z43" s="7"/>
      <c r="AA43" s="35" t="str">
        <f t="shared" si="7"/>
        <v>…</v>
      </c>
      <c r="AB43" s="35" t="str">
        <f t="shared" si="8"/>
        <v>.</v>
      </c>
      <c r="AC43" s="7" t="str">
        <f t="shared" si="9"/>
        <v>WON</v>
      </c>
      <c r="AE43" s="18" t="str">
        <f>IFERROR(VLOOKUP(O43,AG3:AH5,2,0),"KO")</f>
        <v>KO</v>
      </c>
    </row>
    <row r="44" spans="2:31">
      <c r="B44" s="6"/>
      <c r="C44" t="s">
        <v>531</v>
      </c>
      <c r="D44" s="24" t="s">
        <v>115</v>
      </c>
      <c r="E44" s="17" t="s">
        <v>1861</v>
      </c>
      <c r="F44" s="7" t="s">
        <v>4</v>
      </c>
      <c r="G44" s="10" t="s">
        <v>1108</v>
      </c>
      <c r="H44" s="7">
        <v>45</v>
      </c>
      <c r="I44" s="7">
        <v>48</v>
      </c>
      <c r="J44" s="7">
        <v>7</v>
      </c>
      <c r="K44" s="7" t="s">
        <v>16</v>
      </c>
      <c r="L44" s="7">
        <v>1</v>
      </c>
      <c r="M44" s="7">
        <v>38</v>
      </c>
      <c r="N44" s="6" t="s">
        <v>47</v>
      </c>
      <c r="O44" s="6" t="s">
        <v>69</v>
      </c>
      <c r="P44" s="11">
        <v>41</v>
      </c>
      <c r="Q44" s="12">
        <v>1.5</v>
      </c>
      <c r="R44" s="13"/>
      <c r="S44" s="21">
        <f t="shared" si="10"/>
        <v>40</v>
      </c>
      <c r="T44" s="7" t="str">
        <f t="shared" si="11"/>
        <v>Over 0.5</v>
      </c>
      <c r="U44" s="14"/>
      <c r="V44" s="14" t="str">
        <f t="shared" si="12"/>
        <v>Under 1.5</v>
      </c>
      <c r="W44" s="14" t="str">
        <f t="shared" si="13"/>
        <v>WON</v>
      </c>
      <c r="X44" s="14"/>
      <c r="Y44" s="7" t="str">
        <f t="shared" si="4"/>
        <v>…</v>
      </c>
      <c r="Z44" s="7"/>
      <c r="AA44" s="35" t="str">
        <f t="shared" si="7"/>
        <v>…</v>
      </c>
      <c r="AB44" s="35" t="str">
        <f t="shared" si="8"/>
        <v>.</v>
      </c>
      <c r="AC44" s="7" t="str">
        <f t="shared" si="9"/>
        <v>WON</v>
      </c>
      <c r="AE44" s="18" t="str">
        <f>IFERROR(VLOOKUP(O44,AG3:AH5,2,0),"KO")</f>
        <v>KO</v>
      </c>
    </row>
    <row r="45" spans="2:31">
      <c r="B45" s="6"/>
      <c r="C45" t="s">
        <v>531</v>
      </c>
      <c r="D45" s="24" t="s">
        <v>115</v>
      </c>
      <c r="E45" s="17" t="s">
        <v>1901</v>
      </c>
      <c r="F45" s="7" t="s">
        <v>4</v>
      </c>
      <c r="G45" s="10" t="s">
        <v>532</v>
      </c>
      <c r="H45" s="7">
        <v>3</v>
      </c>
      <c r="I45" s="7">
        <v>48</v>
      </c>
      <c r="J45" s="7">
        <v>49</v>
      </c>
      <c r="K45" s="7">
        <v>2</v>
      </c>
      <c r="L45" s="7">
        <v>2</v>
      </c>
      <c r="M45" s="7">
        <v>46</v>
      </c>
      <c r="N45" s="6" t="s">
        <v>120</v>
      </c>
      <c r="O45" s="6" t="s">
        <v>303</v>
      </c>
      <c r="P45" s="11">
        <v>44</v>
      </c>
      <c r="Q45" s="12">
        <v>1.8</v>
      </c>
      <c r="R45" s="13"/>
      <c r="S45" s="21">
        <f t="shared" si="10"/>
        <v>24.6875</v>
      </c>
      <c r="T45" s="7" t="str">
        <f t="shared" si="11"/>
        <v>Over 0.5</v>
      </c>
      <c r="U45" s="14"/>
      <c r="V45" s="14" t="str">
        <f t="shared" si="12"/>
        <v>Under 1.5</v>
      </c>
      <c r="W45" s="14" t="str">
        <f t="shared" si="13"/>
        <v>WON</v>
      </c>
      <c r="X45" s="14"/>
      <c r="Y45" s="7" t="str">
        <f t="shared" si="4"/>
        <v>…</v>
      </c>
      <c r="Z45" s="7"/>
      <c r="AA45" s="35" t="str">
        <f t="shared" si="7"/>
        <v>…</v>
      </c>
      <c r="AB45" s="35" t="str">
        <f t="shared" si="8"/>
        <v>.</v>
      </c>
      <c r="AC45" s="7" t="str">
        <f t="shared" si="9"/>
        <v>WON</v>
      </c>
      <c r="AE45" s="18" t="str">
        <f>IFERROR(VLOOKUP(O45,AG3:AH5,2,0),"KO")</f>
        <v>KO</v>
      </c>
    </row>
    <row r="46" spans="2:31">
      <c r="B46" s="6"/>
      <c r="C46" t="s">
        <v>531</v>
      </c>
      <c r="D46" s="24" t="s">
        <v>115</v>
      </c>
      <c r="E46" s="17" t="s">
        <v>1902</v>
      </c>
      <c r="F46" s="7" t="s">
        <v>4</v>
      </c>
      <c r="G46" s="10" t="s">
        <v>1107</v>
      </c>
      <c r="H46" s="7">
        <v>6</v>
      </c>
      <c r="I46" s="7">
        <v>46</v>
      </c>
      <c r="J46" s="7">
        <v>48</v>
      </c>
      <c r="K46" s="7">
        <v>2</v>
      </c>
      <c r="L46" s="7">
        <v>2</v>
      </c>
      <c r="M46" s="7">
        <v>42</v>
      </c>
      <c r="N46" s="6" t="s">
        <v>24</v>
      </c>
      <c r="O46" s="6" t="s">
        <v>61</v>
      </c>
      <c r="P46" s="11">
        <v>40</v>
      </c>
      <c r="Q46" s="12">
        <v>1.7</v>
      </c>
      <c r="R46" s="13"/>
      <c r="S46" s="21">
        <f t="shared" si="10"/>
        <v>25</v>
      </c>
      <c r="T46" s="7" t="str">
        <f t="shared" si="11"/>
        <v>Over 0.5</v>
      </c>
      <c r="U46" s="14"/>
      <c r="V46" s="14" t="str">
        <f t="shared" si="12"/>
        <v>Under 1.5</v>
      </c>
      <c r="W46" s="14" t="str">
        <f t="shared" si="13"/>
        <v>LOST</v>
      </c>
      <c r="X46" s="14"/>
      <c r="Y46" s="7" t="str">
        <f t="shared" si="4"/>
        <v>…</v>
      </c>
      <c r="Z46" s="7"/>
      <c r="AA46" s="35" t="str">
        <f t="shared" si="7"/>
        <v>…</v>
      </c>
      <c r="AB46" s="35" t="str">
        <f t="shared" si="8"/>
        <v>.</v>
      </c>
      <c r="AC46" s="7" t="str">
        <f t="shared" si="9"/>
        <v>WON</v>
      </c>
      <c r="AE46" s="18" t="str">
        <f>IFERROR(VLOOKUP(O46,AG3:AH5,2,0),"KO")</f>
        <v>KO</v>
      </c>
    </row>
    <row r="47" spans="2:31">
      <c r="B47" s="6" t="s">
        <v>11</v>
      </c>
      <c r="C47" t="s">
        <v>58</v>
      </c>
      <c r="D47" s="24" t="s">
        <v>115</v>
      </c>
      <c r="E47" s="17" t="s">
        <v>483</v>
      </c>
      <c r="F47" s="7" t="s">
        <v>4</v>
      </c>
      <c r="G47" s="10" t="s">
        <v>1862</v>
      </c>
      <c r="H47" s="7">
        <v>8</v>
      </c>
      <c r="I47" s="7">
        <v>75</v>
      </c>
      <c r="J47" s="7">
        <v>17</v>
      </c>
      <c r="K47" s="7" t="s">
        <v>16</v>
      </c>
      <c r="L47" s="7" t="s">
        <v>16</v>
      </c>
      <c r="M47" s="7">
        <v>9</v>
      </c>
      <c r="N47" s="6" t="s">
        <v>24</v>
      </c>
      <c r="O47" s="6" t="s">
        <v>69</v>
      </c>
      <c r="P47" s="11">
        <v>62</v>
      </c>
      <c r="Q47" s="12">
        <v>1.5</v>
      </c>
      <c r="R47" s="13"/>
      <c r="S47" s="21">
        <f t="shared" si="10"/>
        <v>86.837500000000006</v>
      </c>
      <c r="T47" s="7" t="str">
        <f t="shared" si="11"/>
        <v>Under 1.5</v>
      </c>
      <c r="U47" s="14"/>
      <c r="V47" s="14" t="str">
        <f t="shared" si="12"/>
        <v>Under 1.5</v>
      </c>
      <c r="W47" s="14" t="str">
        <f t="shared" si="13"/>
        <v>WON</v>
      </c>
      <c r="X47" s="14"/>
      <c r="Y47" s="7" t="str">
        <f t="shared" si="4"/>
        <v>Prime</v>
      </c>
      <c r="Z47" s="7"/>
      <c r="AA47" s="35" t="str">
        <f t="shared" si="7"/>
        <v>U25g</v>
      </c>
      <c r="AB47" s="35" t="str">
        <f t="shared" si="8"/>
        <v>WON</v>
      </c>
      <c r="AC47" s="7" t="str">
        <f t="shared" si="9"/>
        <v>…</v>
      </c>
      <c r="AE47" s="18" t="str">
        <f>IFERROR(VLOOKUP(O47,AG3:AH5,2,0),"KO")</f>
        <v>KO</v>
      </c>
    </row>
    <row r="48" spans="2:31">
      <c r="B48" s="6" t="s">
        <v>11</v>
      </c>
      <c r="C48" t="s">
        <v>58</v>
      </c>
      <c r="D48" s="24" t="s">
        <v>115</v>
      </c>
      <c r="E48" s="17" t="s">
        <v>484</v>
      </c>
      <c r="F48" s="7" t="s">
        <v>4</v>
      </c>
      <c r="G48" s="10" t="s">
        <v>481</v>
      </c>
      <c r="H48" s="7">
        <v>18</v>
      </c>
      <c r="I48" s="7">
        <v>65</v>
      </c>
      <c r="J48" s="7">
        <v>17</v>
      </c>
      <c r="K48" s="7" t="s">
        <v>16</v>
      </c>
      <c r="L48" s="7">
        <v>2</v>
      </c>
      <c r="M48" s="7">
        <v>1</v>
      </c>
      <c r="N48" s="6" t="s">
        <v>47</v>
      </c>
      <c r="O48" s="6" t="s">
        <v>17</v>
      </c>
      <c r="P48" s="11">
        <v>50</v>
      </c>
      <c r="Q48" s="12">
        <v>1.4</v>
      </c>
      <c r="R48" s="13"/>
      <c r="S48" s="21">
        <f t="shared" si="10"/>
        <v>84.3125</v>
      </c>
      <c r="T48" s="7" t="str">
        <f t="shared" si="11"/>
        <v>Under 1.5</v>
      </c>
      <c r="U48" s="14"/>
      <c r="V48" s="14" t="str">
        <f t="shared" si="12"/>
        <v>Under 1.5</v>
      </c>
      <c r="W48" s="14" t="str">
        <f t="shared" si="13"/>
        <v>WON</v>
      </c>
      <c r="X48" s="14"/>
      <c r="Y48" s="7" t="str">
        <f t="shared" si="4"/>
        <v>Prime</v>
      </c>
      <c r="Z48" s="7"/>
      <c r="AA48" s="35" t="str">
        <f t="shared" si="7"/>
        <v>…</v>
      </c>
      <c r="AB48" s="35" t="str">
        <f t="shared" si="8"/>
        <v>.</v>
      </c>
      <c r="AC48" s="7" t="str">
        <f t="shared" si="9"/>
        <v>…</v>
      </c>
      <c r="AE48" s="18" t="str">
        <f>IFERROR(VLOOKUP(O48,AG3:AH5,2,0),"KO")</f>
        <v>KO</v>
      </c>
    </row>
    <row r="49" spans="2:31">
      <c r="B49" s="6"/>
      <c r="C49" t="s">
        <v>998</v>
      </c>
      <c r="D49" s="24" t="s">
        <v>135</v>
      </c>
      <c r="E49" s="17" t="s">
        <v>1242</v>
      </c>
      <c r="F49" s="7" t="s">
        <v>4</v>
      </c>
      <c r="G49" s="10" t="s">
        <v>1115</v>
      </c>
      <c r="H49" s="7">
        <v>45</v>
      </c>
      <c r="I49" s="7">
        <v>45</v>
      </c>
      <c r="J49" s="7">
        <v>10</v>
      </c>
      <c r="K49" s="7">
        <v>1</v>
      </c>
      <c r="L49" s="7">
        <v>1</v>
      </c>
      <c r="M49" s="7">
        <v>35</v>
      </c>
      <c r="N49" s="6" t="s">
        <v>61</v>
      </c>
      <c r="O49" s="6" t="s">
        <v>454</v>
      </c>
      <c r="P49" s="11">
        <v>40</v>
      </c>
      <c r="Q49" s="12">
        <v>1.65</v>
      </c>
      <c r="R49" s="13"/>
      <c r="S49" s="21">
        <f t="shared" si="10"/>
        <v>40</v>
      </c>
      <c r="T49" s="7" t="str">
        <f t="shared" si="11"/>
        <v>Over 0.5</v>
      </c>
      <c r="U49" s="14"/>
      <c r="V49" s="14" t="str">
        <f t="shared" si="12"/>
        <v>Over 0.5</v>
      </c>
      <c r="W49" s="14" t="str">
        <f t="shared" si="13"/>
        <v>WON</v>
      </c>
      <c r="X49" s="14"/>
      <c r="Y49" s="7" t="str">
        <f t="shared" si="4"/>
        <v>…</v>
      </c>
      <c r="Z49" s="7"/>
      <c r="AA49" s="35" t="str">
        <f t="shared" si="7"/>
        <v>…</v>
      </c>
      <c r="AB49" s="35" t="str">
        <f t="shared" si="8"/>
        <v>.</v>
      </c>
      <c r="AC49" s="7" t="str">
        <f t="shared" si="9"/>
        <v>WON</v>
      </c>
      <c r="AE49" s="18" t="str">
        <f>IFERROR(VLOOKUP(O49,AG3:AH5,2,0),"KO")</f>
        <v>KO</v>
      </c>
    </row>
    <row r="50" spans="2:31">
      <c r="B50" s="6"/>
      <c r="C50" t="s">
        <v>1578</v>
      </c>
      <c r="D50" s="24" t="s">
        <v>135</v>
      </c>
      <c r="E50" s="17" t="s">
        <v>1903</v>
      </c>
      <c r="F50" s="7" t="s">
        <v>4</v>
      </c>
      <c r="G50" s="10" t="s">
        <v>1579</v>
      </c>
      <c r="H50" s="7">
        <v>51</v>
      </c>
      <c r="I50" s="7">
        <v>28</v>
      </c>
      <c r="J50" s="7">
        <v>21</v>
      </c>
      <c r="K50" s="7">
        <v>1</v>
      </c>
      <c r="L50" s="7">
        <v>2</v>
      </c>
      <c r="M50" s="7">
        <v>30</v>
      </c>
      <c r="N50" s="6" t="s">
        <v>120</v>
      </c>
      <c r="O50" s="6" t="s">
        <v>120</v>
      </c>
      <c r="P50" s="11">
        <v>40</v>
      </c>
      <c r="Q50" s="12">
        <v>1.69</v>
      </c>
      <c r="R50" s="13"/>
      <c r="S50" s="21">
        <f t="shared" si="10"/>
        <v>24.0625</v>
      </c>
      <c r="T50" s="7" t="str">
        <f t="shared" si="11"/>
        <v>Over 0.5</v>
      </c>
      <c r="U50" s="14"/>
      <c r="V50" s="14" t="str">
        <f t="shared" si="12"/>
        <v>Under 1.5</v>
      </c>
      <c r="W50" s="14" t="str">
        <f t="shared" si="13"/>
        <v>WON</v>
      </c>
      <c r="X50" s="14"/>
      <c r="Y50" s="7" t="str">
        <f t="shared" si="4"/>
        <v>…</v>
      </c>
      <c r="Z50" s="7"/>
      <c r="AA50" s="35" t="str">
        <f t="shared" si="7"/>
        <v>…</v>
      </c>
      <c r="AB50" s="35" t="str">
        <f t="shared" si="8"/>
        <v>.</v>
      </c>
      <c r="AC50" s="7" t="str">
        <f t="shared" si="9"/>
        <v>LOST</v>
      </c>
      <c r="AE50" s="18" t="str">
        <f>IFERROR(VLOOKUP(O50,AG3:AH5,2,0),"KO")</f>
        <v>OK</v>
      </c>
    </row>
    <row r="51" spans="2:31">
      <c r="B51" s="6"/>
      <c r="C51" t="s">
        <v>496</v>
      </c>
      <c r="D51" s="24" t="s">
        <v>135</v>
      </c>
      <c r="E51" s="17" t="s">
        <v>1904</v>
      </c>
      <c r="F51" s="7" t="s">
        <v>4</v>
      </c>
      <c r="G51" s="10" t="s">
        <v>850</v>
      </c>
      <c r="H51" s="7">
        <v>51</v>
      </c>
      <c r="I51" s="7">
        <v>47</v>
      </c>
      <c r="J51" s="7">
        <v>2</v>
      </c>
      <c r="K51" s="7">
        <v>1</v>
      </c>
      <c r="L51" s="7">
        <v>1</v>
      </c>
      <c r="M51" s="7">
        <v>49</v>
      </c>
      <c r="N51" s="6" t="s">
        <v>24</v>
      </c>
      <c r="O51" s="6" t="s">
        <v>75</v>
      </c>
      <c r="P51" s="11">
        <v>39</v>
      </c>
      <c r="Q51" s="12">
        <v>1.72</v>
      </c>
      <c r="R51" s="13"/>
      <c r="S51" s="21">
        <f t="shared" si="10"/>
        <v>24.0625</v>
      </c>
      <c r="T51" s="7" t="str">
        <f t="shared" si="11"/>
        <v>Over 0.5</v>
      </c>
      <c r="U51" s="14"/>
      <c r="V51" s="14" t="str">
        <f t="shared" si="12"/>
        <v>Under 1.5</v>
      </c>
      <c r="W51" s="14" t="str">
        <f t="shared" si="13"/>
        <v>LOST</v>
      </c>
      <c r="X51" s="14"/>
      <c r="Y51" s="7" t="str">
        <f t="shared" si="4"/>
        <v>…</v>
      </c>
      <c r="Z51" s="7"/>
      <c r="AA51" s="35" t="str">
        <f t="shared" si="7"/>
        <v>…</v>
      </c>
      <c r="AB51" s="35" t="str">
        <f t="shared" si="8"/>
        <v>.</v>
      </c>
      <c r="AC51" s="7" t="str">
        <f t="shared" si="9"/>
        <v>WON</v>
      </c>
      <c r="AE51" s="18" t="str">
        <f>IFERROR(VLOOKUP(O51,AG3:AH5,2,0),"KO")</f>
        <v>KO</v>
      </c>
    </row>
    <row r="52" spans="2:31">
      <c r="B52" s="6"/>
      <c r="C52" t="s">
        <v>1895</v>
      </c>
      <c r="D52" s="24" t="s">
        <v>1178</v>
      </c>
      <c r="E52" s="17" t="s">
        <v>1905</v>
      </c>
      <c r="F52" s="7" t="s">
        <v>4</v>
      </c>
      <c r="G52" s="10" t="s">
        <v>1906</v>
      </c>
      <c r="H52" s="7">
        <v>45</v>
      </c>
      <c r="I52" s="7">
        <v>10</v>
      </c>
      <c r="J52" s="7">
        <v>45</v>
      </c>
      <c r="K52" s="7">
        <v>1</v>
      </c>
      <c r="L52" s="7">
        <v>2</v>
      </c>
      <c r="M52" s="7">
        <v>0</v>
      </c>
      <c r="N52" s="6" t="s">
        <v>47</v>
      </c>
      <c r="O52" s="6" t="s">
        <v>33</v>
      </c>
      <c r="P52" s="11">
        <v>47</v>
      </c>
      <c r="Q52" s="12">
        <v>1.5</v>
      </c>
      <c r="R52" s="13"/>
      <c r="S52" s="21">
        <f t="shared" si="10"/>
        <v>26.875</v>
      </c>
      <c r="T52" s="7" t="str">
        <f t="shared" si="11"/>
        <v>Over 0.5</v>
      </c>
      <c r="U52" s="14"/>
      <c r="V52" s="14" t="str">
        <f t="shared" si="12"/>
        <v>Under 1.5</v>
      </c>
      <c r="W52" s="14" t="str">
        <f t="shared" si="13"/>
        <v>WON</v>
      </c>
      <c r="X52" s="14"/>
      <c r="Y52" s="7" t="str">
        <f t="shared" si="4"/>
        <v>…</v>
      </c>
      <c r="Z52" s="7"/>
      <c r="AA52" s="35" t="str">
        <f t="shared" si="7"/>
        <v>…</v>
      </c>
      <c r="AB52" s="35" t="str">
        <f t="shared" si="8"/>
        <v>.</v>
      </c>
      <c r="AC52" s="7" t="str">
        <f t="shared" si="9"/>
        <v>WON</v>
      </c>
      <c r="AE52" s="18" t="str">
        <f>IFERROR(VLOOKUP(O52,AG3:AH5,2,0),"KO")</f>
        <v>KO</v>
      </c>
    </row>
    <row r="53" spans="2:31">
      <c r="B53" s="6"/>
      <c r="C53" t="s">
        <v>678</v>
      </c>
      <c r="D53" s="24" t="s">
        <v>152</v>
      </c>
      <c r="E53" s="17" t="s">
        <v>1007</v>
      </c>
      <c r="F53" s="7" t="s">
        <v>4</v>
      </c>
      <c r="G53" s="10" t="s">
        <v>1075</v>
      </c>
      <c r="H53" s="7">
        <v>33</v>
      </c>
      <c r="I53" s="7">
        <v>5</v>
      </c>
      <c r="J53" s="7">
        <v>62</v>
      </c>
      <c r="K53" s="7">
        <v>2</v>
      </c>
      <c r="L53" s="7">
        <v>2</v>
      </c>
      <c r="M53" s="7">
        <v>29</v>
      </c>
      <c r="N53" s="6" t="s">
        <v>33</v>
      </c>
      <c r="O53" s="6" t="s">
        <v>389</v>
      </c>
      <c r="P53" s="11">
        <v>42</v>
      </c>
      <c r="Q53" s="12">
        <v>1.8</v>
      </c>
      <c r="R53" s="13"/>
      <c r="S53" s="21">
        <f t="shared" si="10"/>
        <v>10.3125</v>
      </c>
      <c r="T53" s="7" t="str">
        <f t="shared" si="11"/>
        <v>Over 0.5</v>
      </c>
      <c r="U53" s="14"/>
      <c r="V53" s="14" t="str">
        <f t="shared" si="12"/>
        <v>Over 0.5</v>
      </c>
      <c r="W53" s="14" t="str">
        <f t="shared" si="13"/>
        <v>WON</v>
      </c>
      <c r="X53" s="14"/>
      <c r="Y53" s="7" t="str">
        <f t="shared" si="4"/>
        <v>…</v>
      </c>
      <c r="Z53" s="7"/>
      <c r="AA53" s="35" t="str">
        <f t="shared" si="7"/>
        <v>…</v>
      </c>
      <c r="AB53" s="35" t="str">
        <f t="shared" si="8"/>
        <v>.</v>
      </c>
      <c r="AC53" s="7" t="str">
        <f t="shared" si="9"/>
        <v>WON</v>
      </c>
      <c r="AE53" s="18" t="str">
        <f>IFERROR(VLOOKUP(O53,AG3:AH5,2,0),"KO")</f>
        <v>KO</v>
      </c>
    </row>
    <row r="54" spans="2:31">
      <c r="B54" s="6"/>
      <c r="C54" t="s">
        <v>998</v>
      </c>
      <c r="D54" s="24" t="s">
        <v>152</v>
      </c>
      <c r="E54" s="17" t="s">
        <v>682</v>
      </c>
      <c r="F54" s="7" t="s">
        <v>4</v>
      </c>
      <c r="G54" s="10" t="s">
        <v>1800</v>
      </c>
      <c r="H54" s="7">
        <v>28</v>
      </c>
      <c r="I54" s="7">
        <v>27</v>
      </c>
      <c r="J54" s="7">
        <v>45</v>
      </c>
      <c r="K54" s="7">
        <v>2</v>
      </c>
      <c r="L54" s="7">
        <v>1</v>
      </c>
      <c r="M54" s="7">
        <v>17</v>
      </c>
      <c r="N54" s="6" t="s">
        <v>75</v>
      </c>
      <c r="O54" s="6" t="s">
        <v>302</v>
      </c>
      <c r="P54" s="11">
        <v>45</v>
      </c>
      <c r="Q54" s="12">
        <v>1.47</v>
      </c>
      <c r="R54" s="13"/>
      <c r="S54" s="21">
        <f t="shared" si="10"/>
        <v>17.1875</v>
      </c>
      <c r="T54" s="7" t="str">
        <f t="shared" si="11"/>
        <v>Over 0.5</v>
      </c>
      <c r="U54" s="14"/>
      <c r="V54" s="14" t="str">
        <f t="shared" si="12"/>
        <v>Over 0.5</v>
      </c>
      <c r="W54" s="14" t="str">
        <f t="shared" si="13"/>
        <v>WON</v>
      </c>
      <c r="X54" s="14"/>
      <c r="Y54" s="7" t="str">
        <f t="shared" si="4"/>
        <v>…</v>
      </c>
      <c r="Z54" s="7"/>
      <c r="AA54" s="35" t="str">
        <f t="shared" si="7"/>
        <v>…</v>
      </c>
      <c r="AB54" s="35" t="str">
        <f t="shared" si="8"/>
        <v>.</v>
      </c>
      <c r="AC54" s="7" t="str">
        <f t="shared" si="9"/>
        <v>WON</v>
      </c>
      <c r="AE54" s="18" t="str">
        <f>IFERROR(VLOOKUP(O54,AG3:AH5,2,0),"KO")</f>
        <v>KO</v>
      </c>
    </row>
    <row r="55" spans="2:31">
      <c r="B55" s="6" t="s">
        <v>11</v>
      </c>
      <c r="C55" t="s">
        <v>368</v>
      </c>
      <c r="D55" s="24" t="s">
        <v>152</v>
      </c>
      <c r="E55" s="17" t="s">
        <v>1019</v>
      </c>
      <c r="F55" s="7" t="s">
        <v>4</v>
      </c>
      <c r="G55" s="10" t="s">
        <v>369</v>
      </c>
      <c r="H55" s="7">
        <v>49</v>
      </c>
      <c r="I55" s="7">
        <v>20</v>
      </c>
      <c r="J55" s="7">
        <v>31</v>
      </c>
      <c r="K55" s="7">
        <v>1</v>
      </c>
      <c r="L55" s="7">
        <v>2</v>
      </c>
      <c r="M55" s="7">
        <v>18</v>
      </c>
      <c r="N55" s="6" t="s">
        <v>61</v>
      </c>
      <c r="O55" s="6" t="s">
        <v>96</v>
      </c>
      <c r="P55" s="11">
        <v>43</v>
      </c>
      <c r="Q55" s="12">
        <v>1.75</v>
      </c>
      <c r="R55" s="13"/>
      <c r="S55" s="21">
        <f t="shared" si="10"/>
        <v>15</v>
      </c>
      <c r="T55" s="7" t="str">
        <f t="shared" si="11"/>
        <v>Over 0.5</v>
      </c>
      <c r="U55" s="14"/>
      <c r="V55" s="14" t="str">
        <f t="shared" si="12"/>
        <v>Over 0.5</v>
      </c>
      <c r="W55" s="14" t="str">
        <f t="shared" si="13"/>
        <v>WON</v>
      </c>
      <c r="X55" s="14"/>
      <c r="Y55" s="7" t="str">
        <f t="shared" si="4"/>
        <v>…</v>
      </c>
      <c r="Z55" s="7"/>
      <c r="AA55" s="35" t="str">
        <f t="shared" si="7"/>
        <v>…</v>
      </c>
      <c r="AB55" s="35" t="str">
        <f t="shared" si="8"/>
        <v>.</v>
      </c>
      <c r="AC55" s="7" t="str">
        <f t="shared" si="9"/>
        <v>WON</v>
      </c>
      <c r="AE55" s="18" t="str">
        <f>IFERROR(VLOOKUP(O55,AG3:AH5,2,0),"KO")</f>
        <v>KO</v>
      </c>
    </row>
    <row r="56" spans="2:31">
      <c r="B56" s="6"/>
      <c r="C56" t="s">
        <v>1834</v>
      </c>
      <c r="D56" s="24" t="s">
        <v>1907</v>
      </c>
      <c r="E56" s="17" t="s">
        <v>1908</v>
      </c>
      <c r="F56" s="7" t="s">
        <v>4</v>
      </c>
      <c r="G56" s="10" t="s">
        <v>1909</v>
      </c>
      <c r="H56" s="7">
        <v>61</v>
      </c>
      <c r="I56" s="7">
        <v>10</v>
      </c>
      <c r="J56" s="7">
        <v>29</v>
      </c>
      <c r="K56" s="7">
        <v>1</v>
      </c>
      <c r="L56" s="7">
        <v>1</v>
      </c>
      <c r="M56" s="7">
        <v>32</v>
      </c>
      <c r="N56" s="6" t="s">
        <v>24</v>
      </c>
      <c r="O56" s="6" t="s">
        <v>69</v>
      </c>
      <c r="P56" s="11">
        <v>75</v>
      </c>
      <c r="Q56" s="12">
        <v>1.65</v>
      </c>
      <c r="R56" s="13"/>
      <c r="S56" s="21">
        <f t="shared" si="10"/>
        <v>26.875</v>
      </c>
      <c r="T56" s="7" t="str">
        <f t="shared" si="11"/>
        <v>Over 0.5</v>
      </c>
      <c r="U56" s="14"/>
      <c r="V56" s="14" t="str">
        <f t="shared" si="12"/>
        <v>Under 1.5</v>
      </c>
      <c r="W56" s="14" t="str">
        <f t="shared" si="13"/>
        <v>LOST</v>
      </c>
      <c r="X56" s="14"/>
      <c r="Y56" s="7" t="str">
        <f t="shared" si="4"/>
        <v>…</v>
      </c>
      <c r="Z56" s="7"/>
      <c r="AA56" s="35" t="str">
        <f t="shared" si="7"/>
        <v>…</v>
      </c>
      <c r="AB56" s="35" t="str">
        <f t="shared" si="8"/>
        <v>.</v>
      </c>
      <c r="AC56" s="7" t="str">
        <f t="shared" si="9"/>
        <v>WON</v>
      </c>
      <c r="AE56" s="18" t="str">
        <f>IFERROR(VLOOKUP(O56,AG3:AH5,2,0),"KO")</f>
        <v>KO</v>
      </c>
    </row>
    <row r="57" spans="2:31">
      <c r="B57" s="6" t="s">
        <v>11</v>
      </c>
      <c r="C57" t="s">
        <v>151</v>
      </c>
      <c r="D57" s="24" t="s">
        <v>250</v>
      </c>
      <c r="E57" s="17" t="s">
        <v>1782</v>
      </c>
      <c r="F57" s="7" t="s">
        <v>4</v>
      </c>
      <c r="G57" s="10" t="s">
        <v>153</v>
      </c>
      <c r="H57" s="7">
        <v>52</v>
      </c>
      <c r="I57" s="7">
        <v>45</v>
      </c>
      <c r="J57" s="7">
        <v>3</v>
      </c>
      <c r="K57" s="7">
        <v>1</v>
      </c>
      <c r="L57" s="7">
        <v>1</v>
      </c>
      <c r="M57" s="7">
        <v>49</v>
      </c>
      <c r="N57" s="6" t="s">
        <v>24</v>
      </c>
      <c r="O57" s="6" t="s">
        <v>120</v>
      </c>
      <c r="P57" s="11">
        <v>48</v>
      </c>
      <c r="Q57" s="12">
        <v>1.64</v>
      </c>
      <c r="R57" s="13"/>
      <c r="S57" s="21">
        <f t="shared" si="10"/>
        <v>23.75</v>
      </c>
      <c r="T57" s="7" t="str">
        <f t="shared" si="11"/>
        <v>Over 0.5</v>
      </c>
      <c r="U57" s="14"/>
      <c r="V57" s="14" t="str">
        <f t="shared" si="12"/>
        <v>Under 1.5</v>
      </c>
      <c r="W57" s="14" t="str">
        <f t="shared" si="13"/>
        <v>LOST</v>
      </c>
      <c r="X57" s="14"/>
      <c r="Y57" s="7" t="str">
        <f t="shared" si="4"/>
        <v>…</v>
      </c>
      <c r="Z57" s="7"/>
      <c r="AA57" s="35" t="str">
        <f t="shared" si="7"/>
        <v>…</v>
      </c>
      <c r="AB57" s="35" t="str">
        <f t="shared" si="8"/>
        <v>.</v>
      </c>
      <c r="AC57" s="7" t="str">
        <f t="shared" si="9"/>
        <v>LOST</v>
      </c>
      <c r="AE57" s="18" t="str">
        <f>IFERROR(VLOOKUP(O57,AG3:AH5,2,0),"KO")</f>
        <v>OK</v>
      </c>
    </row>
    <row r="58" spans="2:31">
      <c r="B58" s="6"/>
      <c r="C58" t="s">
        <v>427</v>
      </c>
      <c r="D58" s="24" t="s">
        <v>164</v>
      </c>
      <c r="E58" s="17" t="s">
        <v>1910</v>
      </c>
      <c r="F58" s="7" t="s">
        <v>4</v>
      </c>
      <c r="G58" s="10" t="s">
        <v>1400</v>
      </c>
      <c r="H58" s="7">
        <v>39</v>
      </c>
      <c r="I58" s="7">
        <v>49</v>
      </c>
      <c r="J58" s="7">
        <v>12</v>
      </c>
      <c r="K58" s="7" t="s">
        <v>16</v>
      </c>
      <c r="L58" s="7" t="s">
        <v>16</v>
      </c>
      <c r="M58" s="7">
        <v>27</v>
      </c>
      <c r="N58" s="6" t="s">
        <v>33</v>
      </c>
      <c r="O58" s="6" t="s">
        <v>278</v>
      </c>
      <c r="P58" s="11">
        <v>45</v>
      </c>
      <c r="Q58" s="12">
        <v>1.66</v>
      </c>
      <c r="R58" s="13"/>
      <c r="S58" s="21">
        <f t="shared" si="10"/>
        <v>45</v>
      </c>
      <c r="T58" s="7" t="str">
        <f t="shared" si="11"/>
        <v>Over 0.5</v>
      </c>
      <c r="U58" s="14"/>
      <c r="V58" s="14" t="str">
        <f t="shared" si="12"/>
        <v>Over 0.5</v>
      </c>
      <c r="W58" s="14" t="str">
        <f t="shared" si="13"/>
        <v>WON</v>
      </c>
      <c r="X58" s="14"/>
      <c r="Y58" s="7" t="str">
        <f t="shared" si="4"/>
        <v>…</v>
      </c>
      <c r="Z58" s="7"/>
      <c r="AA58" s="35" t="str">
        <f t="shared" si="7"/>
        <v>…</v>
      </c>
      <c r="AB58" s="35" t="str">
        <f t="shared" si="8"/>
        <v>.</v>
      </c>
      <c r="AC58" s="7" t="str">
        <f t="shared" si="9"/>
        <v>WON</v>
      </c>
      <c r="AE58" s="18" t="str">
        <f>IFERROR(VLOOKUP(O58,AG3:AH5,2,0),"KO")</f>
        <v>KO</v>
      </c>
    </row>
    <row r="59" spans="2:31">
      <c r="B59" s="6"/>
      <c r="C59" t="s">
        <v>998</v>
      </c>
      <c r="D59" s="24" t="s">
        <v>164</v>
      </c>
      <c r="E59" s="17" t="s">
        <v>999</v>
      </c>
      <c r="F59" s="7" t="s">
        <v>4</v>
      </c>
      <c r="G59" s="10" t="s">
        <v>1840</v>
      </c>
      <c r="H59" s="7">
        <v>16</v>
      </c>
      <c r="I59" s="7">
        <v>16</v>
      </c>
      <c r="J59" s="7">
        <v>69</v>
      </c>
      <c r="K59" s="7">
        <v>2</v>
      </c>
      <c r="L59" s="7">
        <v>1</v>
      </c>
      <c r="M59" s="7">
        <v>53</v>
      </c>
      <c r="N59" s="6" t="s">
        <v>120</v>
      </c>
      <c r="O59" s="6" t="s">
        <v>61</v>
      </c>
      <c r="P59" s="11">
        <v>42</v>
      </c>
      <c r="Q59" s="12">
        <v>1.6</v>
      </c>
      <c r="R59" s="13"/>
      <c r="S59" s="21">
        <f t="shared" si="10"/>
        <v>18.4375</v>
      </c>
      <c r="T59" s="7" t="str">
        <f t="shared" si="11"/>
        <v>Over 0.5</v>
      </c>
      <c r="U59" s="14"/>
      <c r="V59" s="14" t="str">
        <f t="shared" si="12"/>
        <v>Under 1.5</v>
      </c>
      <c r="W59" s="14" t="str">
        <f t="shared" si="13"/>
        <v>WON</v>
      </c>
      <c r="X59" s="14"/>
      <c r="Y59" s="7" t="str">
        <f t="shared" si="4"/>
        <v>…</v>
      </c>
      <c r="Z59" s="7"/>
      <c r="AA59" s="35" t="str">
        <f t="shared" si="7"/>
        <v>…</v>
      </c>
      <c r="AB59" s="35" t="str">
        <f t="shared" si="8"/>
        <v>.</v>
      </c>
      <c r="AC59" s="7" t="str">
        <f t="shared" si="9"/>
        <v>WON</v>
      </c>
      <c r="AE59" s="18" t="str">
        <f>IFERROR(VLOOKUP(O59,AG3:AH5,2,0),"KO")</f>
        <v>KO</v>
      </c>
    </row>
    <row r="60" spans="2:31">
      <c r="B60" s="6" t="s">
        <v>11</v>
      </c>
      <c r="C60" t="s">
        <v>368</v>
      </c>
      <c r="D60" s="24" t="s">
        <v>164</v>
      </c>
      <c r="E60" s="17" t="s">
        <v>1264</v>
      </c>
      <c r="F60" s="7" t="s">
        <v>4</v>
      </c>
      <c r="G60" s="10" t="s">
        <v>370</v>
      </c>
      <c r="H60" s="7">
        <v>34</v>
      </c>
      <c r="I60" s="7">
        <v>59</v>
      </c>
      <c r="J60" s="7">
        <v>7</v>
      </c>
      <c r="K60" s="7" t="s">
        <v>16</v>
      </c>
      <c r="L60" s="7">
        <v>1</v>
      </c>
      <c r="M60" s="7">
        <v>27</v>
      </c>
      <c r="N60" s="6" t="s">
        <v>75</v>
      </c>
      <c r="O60" s="6" t="s">
        <v>33</v>
      </c>
      <c r="P60" s="11">
        <v>55</v>
      </c>
      <c r="Q60" s="12">
        <v>1.64</v>
      </c>
      <c r="R60" s="13"/>
      <c r="S60" s="21">
        <f t="shared" si="10"/>
        <v>69.4375</v>
      </c>
      <c r="T60" s="7" t="str">
        <f t="shared" si="11"/>
        <v>Under 1.5</v>
      </c>
      <c r="U60" s="14"/>
      <c r="V60" s="14" t="str">
        <f t="shared" si="12"/>
        <v>Over 0.5</v>
      </c>
      <c r="W60" s="14" t="str">
        <f t="shared" si="13"/>
        <v>LOST</v>
      </c>
      <c r="X60" s="14"/>
      <c r="Y60" s="7" t="str">
        <f t="shared" si="4"/>
        <v>…</v>
      </c>
      <c r="Z60" s="7"/>
      <c r="AA60" s="35" t="str">
        <f t="shared" si="7"/>
        <v>U25g</v>
      </c>
      <c r="AB60" s="35" t="str">
        <f t="shared" si="8"/>
        <v>.</v>
      </c>
      <c r="AC60" s="7" t="str">
        <f t="shared" si="9"/>
        <v>…</v>
      </c>
      <c r="AE60" s="18" t="str">
        <f>IFERROR(VLOOKUP(O60,AG3:AH5,2,0),"KO")</f>
        <v>KO</v>
      </c>
    </row>
    <row r="61" spans="2:31">
      <c r="B61" s="6"/>
      <c r="C61" t="s">
        <v>496</v>
      </c>
      <c r="D61" s="24" t="s">
        <v>872</v>
      </c>
      <c r="E61" s="17" t="s">
        <v>497</v>
      </c>
      <c r="F61" s="7" t="s">
        <v>4</v>
      </c>
      <c r="G61" s="10" t="s">
        <v>1397</v>
      </c>
      <c r="H61" s="7">
        <v>61</v>
      </c>
      <c r="I61" s="7">
        <v>37</v>
      </c>
      <c r="J61" s="7">
        <v>2</v>
      </c>
      <c r="K61" s="7">
        <v>1</v>
      </c>
      <c r="L61" s="7">
        <v>1</v>
      </c>
      <c r="M61" s="7">
        <v>59</v>
      </c>
      <c r="N61" s="6" t="s">
        <v>47</v>
      </c>
      <c r="O61" s="6" t="s">
        <v>297</v>
      </c>
      <c r="P61" s="11">
        <v>44</v>
      </c>
      <c r="Q61" s="12">
        <v>1.6</v>
      </c>
      <c r="R61" s="13"/>
      <c r="S61" s="21">
        <f t="shared" si="10"/>
        <v>20.9375</v>
      </c>
      <c r="T61" s="7" t="str">
        <f t="shared" si="11"/>
        <v>Over 0.5</v>
      </c>
      <c r="U61" s="14"/>
      <c r="V61" s="14" t="str">
        <f t="shared" si="12"/>
        <v>Under 1.5</v>
      </c>
      <c r="W61" s="14" t="str">
        <f t="shared" si="13"/>
        <v>WON</v>
      </c>
      <c r="X61" s="14"/>
      <c r="Y61" s="7" t="str">
        <f t="shared" si="4"/>
        <v>…</v>
      </c>
      <c r="Z61" s="7"/>
      <c r="AA61" s="35" t="str">
        <f t="shared" si="7"/>
        <v>…</v>
      </c>
      <c r="AB61" s="35" t="str">
        <f t="shared" si="8"/>
        <v>.</v>
      </c>
      <c r="AC61" s="7" t="str">
        <f t="shared" si="9"/>
        <v>WON</v>
      </c>
      <c r="AE61" s="18" t="str">
        <f>IFERROR(VLOOKUP(O61,AG3:AH5,2,0),"KO")</f>
        <v>KO</v>
      </c>
    </row>
    <row r="62" spans="2:31">
      <c r="B62" s="6"/>
      <c r="C62" t="s">
        <v>427</v>
      </c>
      <c r="D62" s="24" t="s">
        <v>167</v>
      </c>
      <c r="E62" s="17" t="s">
        <v>873</v>
      </c>
      <c r="F62" s="7" t="s">
        <v>4</v>
      </c>
      <c r="G62" s="10" t="s">
        <v>1847</v>
      </c>
      <c r="H62" s="7">
        <v>9</v>
      </c>
      <c r="I62" s="7">
        <v>47</v>
      </c>
      <c r="J62" s="7">
        <v>44</v>
      </c>
      <c r="K62" s="7" t="s">
        <v>16</v>
      </c>
      <c r="L62" s="7">
        <v>2</v>
      </c>
      <c r="M62" s="7">
        <v>35</v>
      </c>
      <c r="N62" s="6" t="s">
        <v>24</v>
      </c>
      <c r="O62" s="6" t="s">
        <v>69</v>
      </c>
      <c r="P62" s="11">
        <v>41</v>
      </c>
      <c r="Q62" s="12">
        <v>1.67</v>
      </c>
      <c r="R62" s="13"/>
      <c r="S62" s="21">
        <f t="shared" si="10"/>
        <v>40</v>
      </c>
      <c r="T62" s="7" t="str">
        <f t="shared" si="11"/>
        <v>Over 0.5</v>
      </c>
      <c r="U62" s="14"/>
      <c r="V62" s="14" t="str">
        <f t="shared" si="12"/>
        <v>Under 1.5</v>
      </c>
      <c r="W62" s="14" t="str">
        <f t="shared" si="13"/>
        <v>LOST</v>
      </c>
      <c r="X62" s="14"/>
      <c r="Y62" s="7" t="str">
        <f t="shared" si="4"/>
        <v>…</v>
      </c>
      <c r="Z62" s="7"/>
      <c r="AA62" s="35" t="str">
        <f t="shared" si="7"/>
        <v>…</v>
      </c>
      <c r="AB62" s="35" t="str">
        <f t="shared" si="8"/>
        <v>.</v>
      </c>
      <c r="AC62" s="7" t="str">
        <f t="shared" si="9"/>
        <v>WON</v>
      </c>
      <c r="AE62" s="18" t="str">
        <f>IFERROR(VLOOKUP(O62,AG3:AH5,2,0),"KO")</f>
        <v>KO</v>
      </c>
    </row>
    <row r="63" spans="2:31">
      <c r="B63" s="6"/>
      <c r="C63" t="s">
        <v>430</v>
      </c>
      <c r="D63" s="24" t="s">
        <v>167</v>
      </c>
      <c r="E63" s="17" t="s">
        <v>723</v>
      </c>
      <c r="F63" s="7" t="s">
        <v>4</v>
      </c>
      <c r="G63" s="10" t="s">
        <v>724</v>
      </c>
      <c r="H63" s="7">
        <v>20</v>
      </c>
      <c r="I63" s="7">
        <v>70</v>
      </c>
      <c r="J63" s="7">
        <v>10</v>
      </c>
      <c r="K63" s="7" t="s">
        <v>16</v>
      </c>
      <c r="L63" s="7" t="s">
        <v>16</v>
      </c>
      <c r="M63" s="7">
        <v>10</v>
      </c>
      <c r="N63" s="6" t="s">
        <v>47</v>
      </c>
      <c r="O63" s="6" t="s">
        <v>33</v>
      </c>
      <c r="P63" s="11">
        <v>54</v>
      </c>
      <c r="Q63" s="12">
        <v>1.76</v>
      </c>
      <c r="R63" s="13"/>
      <c r="S63" s="21">
        <f t="shared" si="10"/>
        <v>82.674999999999997</v>
      </c>
      <c r="T63" s="7" t="str">
        <f t="shared" si="11"/>
        <v>Under 1.5</v>
      </c>
      <c r="U63" s="14"/>
      <c r="V63" s="14" t="str">
        <f t="shared" si="12"/>
        <v>Under 1.5</v>
      </c>
      <c r="W63" s="14" t="str">
        <f t="shared" si="13"/>
        <v>WON</v>
      </c>
      <c r="X63" s="14"/>
      <c r="Y63" s="7" t="str">
        <f t="shared" si="4"/>
        <v>…</v>
      </c>
      <c r="Z63" s="7"/>
      <c r="AA63" s="35" t="str">
        <f t="shared" si="7"/>
        <v>…</v>
      </c>
      <c r="AB63" s="35" t="str">
        <f t="shared" si="8"/>
        <v>.</v>
      </c>
      <c r="AC63" s="7" t="str">
        <f t="shared" si="9"/>
        <v>…</v>
      </c>
      <c r="AE63" s="18" t="str">
        <f>IFERROR(VLOOKUP(O63,AG3:AH5,2,0),"KO")</f>
        <v>KO</v>
      </c>
    </row>
    <row r="64" spans="2:31">
      <c r="B64" s="6"/>
      <c r="C64" t="s">
        <v>21</v>
      </c>
      <c r="D64" s="24" t="s">
        <v>26</v>
      </c>
      <c r="E64" s="17" t="s">
        <v>1911</v>
      </c>
      <c r="F64" s="7" t="s">
        <v>4</v>
      </c>
      <c r="G64" s="10" t="s">
        <v>1912</v>
      </c>
      <c r="H64" s="7">
        <v>28</v>
      </c>
      <c r="I64" s="7">
        <v>68</v>
      </c>
      <c r="J64" s="7">
        <v>5</v>
      </c>
      <c r="K64" s="7" t="s">
        <v>16</v>
      </c>
      <c r="L64" s="7" t="s">
        <v>16</v>
      </c>
      <c r="M64" s="7">
        <v>23</v>
      </c>
      <c r="N64" s="6" t="s">
        <v>24</v>
      </c>
      <c r="O64" s="6" t="s">
        <v>47</v>
      </c>
      <c r="P64" s="11">
        <v>58</v>
      </c>
      <c r="Q64" s="12">
        <v>1.53</v>
      </c>
      <c r="R64" s="13"/>
      <c r="S64" s="21">
        <f t="shared" si="10"/>
        <v>77.849999999999994</v>
      </c>
      <c r="T64" s="7" t="str">
        <f t="shared" si="11"/>
        <v>Under 1.5</v>
      </c>
      <c r="U64" s="14"/>
      <c r="V64" s="14" t="str">
        <f t="shared" si="12"/>
        <v>Under 1.5</v>
      </c>
      <c r="W64" s="14" t="str">
        <f t="shared" si="13"/>
        <v>WON</v>
      </c>
      <c r="X64" s="14"/>
      <c r="Y64" s="7" t="str">
        <f t="shared" si="4"/>
        <v>…</v>
      </c>
      <c r="Z64" s="7"/>
      <c r="AA64" s="35" t="str">
        <f t="shared" si="7"/>
        <v>…</v>
      </c>
      <c r="AB64" s="35" t="str">
        <f t="shared" si="8"/>
        <v>.</v>
      </c>
      <c r="AC64" s="7" t="str">
        <f t="shared" si="9"/>
        <v>…</v>
      </c>
      <c r="AE64" s="18" t="str">
        <f>IFERROR(VLOOKUP(O64,AG3:AH5,2,0),"KO")</f>
        <v>OK</v>
      </c>
    </row>
    <row r="65" spans="2:31">
      <c r="B65" s="6" t="s">
        <v>11</v>
      </c>
      <c r="C65" t="s">
        <v>959</v>
      </c>
      <c r="D65" s="24" t="s">
        <v>176</v>
      </c>
      <c r="E65" s="17" t="s">
        <v>1163</v>
      </c>
      <c r="F65" s="7" t="s">
        <v>4</v>
      </c>
      <c r="G65" s="10" t="s">
        <v>1913</v>
      </c>
      <c r="H65" s="7">
        <v>26</v>
      </c>
      <c r="I65" s="7">
        <v>60</v>
      </c>
      <c r="J65" s="7">
        <v>13</v>
      </c>
      <c r="K65" s="7" t="s">
        <v>16</v>
      </c>
      <c r="L65" s="7">
        <v>1</v>
      </c>
      <c r="M65" s="7">
        <v>13</v>
      </c>
      <c r="N65" s="6" t="s">
        <v>24</v>
      </c>
      <c r="O65" s="6" t="s">
        <v>24</v>
      </c>
      <c r="P65" s="11">
        <v>73</v>
      </c>
      <c r="Q65" s="12">
        <v>1.54</v>
      </c>
      <c r="R65" s="13"/>
      <c r="S65" s="21">
        <f t="shared" si="10"/>
        <v>75.349999999999994</v>
      </c>
      <c r="T65" s="7" t="str">
        <f t="shared" si="11"/>
        <v>Under 1.5</v>
      </c>
      <c r="U65" s="14"/>
      <c r="V65" s="14" t="str">
        <f t="shared" si="12"/>
        <v>Under 1.5</v>
      </c>
      <c r="W65" s="14" t="str">
        <f t="shared" si="13"/>
        <v>WON</v>
      </c>
      <c r="X65" s="14"/>
      <c r="Y65" s="7" t="str">
        <f t="shared" si="4"/>
        <v>…</v>
      </c>
      <c r="Z65" s="7"/>
      <c r="AA65" s="35" t="str">
        <f t="shared" si="7"/>
        <v>U25g</v>
      </c>
      <c r="AB65" s="35" t="str">
        <f t="shared" si="8"/>
        <v>WON</v>
      </c>
      <c r="AC65" s="7" t="str">
        <f t="shared" si="9"/>
        <v>…</v>
      </c>
      <c r="AE65" s="18" t="str">
        <f>IFERROR(VLOOKUP(O65,AG3:AH5,2,0),"KO")</f>
        <v>OK</v>
      </c>
    </row>
    <row r="66" spans="2:31">
      <c r="B66" s="6" t="s">
        <v>11</v>
      </c>
      <c r="C66" t="s">
        <v>880</v>
      </c>
      <c r="D66" s="24" t="s">
        <v>877</v>
      </c>
      <c r="E66" s="17" t="s">
        <v>1853</v>
      </c>
      <c r="F66" s="7" t="s">
        <v>4</v>
      </c>
      <c r="G66" s="10" t="s">
        <v>1914</v>
      </c>
      <c r="H66" s="7">
        <v>16</v>
      </c>
      <c r="I66" s="7">
        <v>61</v>
      </c>
      <c r="J66" s="7">
        <v>24</v>
      </c>
      <c r="K66" s="7" t="s">
        <v>16</v>
      </c>
      <c r="L66" s="7">
        <v>2</v>
      </c>
      <c r="M66" s="7">
        <v>8</v>
      </c>
      <c r="N66" s="6" t="s">
        <v>24</v>
      </c>
      <c r="O66" s="6" t="s">
        <v>47</v>
      </c>
      <c r="P66" s="11">
        <v>48</v>
      </c>
      <c r="Q66" s="12">
        <v>1.45</v>
      </c>
      <c r="R66" s="13"/>
      <c r="S66" s="21">
        <f t="shared" si="10"/>
        <v>66.0625</v>
      </c>
      <c r="T66" s="7" t="str">
        <f t="shared" si="11"/>
        <v>Under 1.5</v>
      </c>
      <c r="U66" s="14"/>
      <c r="V66" s="14" t="str">
        <f t="shared" si="12"/>
        <v>Under 1.5</v>
      </c>
      <c r="W66" s="14" t="str">
        <f t="shared" si="13"/>
        <v>WON</v>
      </c>
      <c r="X66" s="14"/>
      <c r="Y66" s="7" t="str">
        <f t="shared" si="4"/>
        <v>Prime</v>
      </c>
      <c r="Z66" s="7"/>
      <c r="AA66" s="35" t="str">
        <f t="shared" si="7"/>
        <v>…</v>
      </c>
      <c r="AB66" s="35" t="str">
        <f t="shared" si="8"/>
        <v>.</v>
      </c>
      <c r="AC66" s="7" t="str">
        <f t="shared" si="9"/>
        <v>…</v>
      </c>
      <c r="AE66" s="18" t="str">
        <f>IFERROR(VLOOKUP(O66,AG3:AH5,2,0),"KO")</f>
        <v>OK</v>
      </c>
    </row>
    <row r="67" spans="2:31">
      <c r="B67" s="6" t="s">
        <v>11</v>
      </c>
      <c r="C67" t="s">
        <v>880</v>
      </c>
      <c r="D67" s="24" t="s">
        <v>877</v>
      </c>
      <c r="E67" s="17" t="s">
        <v>1915</v>
      </c>
      <c r="F67" s="7" t="s">
        <v>4</v>
      </c>
      <c r="G67" s="10" t="s">
        <v>1791</v>
      </c>
      <c r="H67" s="7">
        <v>23</v>
      </c>
      <c r="I67" s="7">
        <v>61</v>
      </c>
      <c r="J67" s="7">
        <v>16</v>
      </c>
      <c r="K67" s="7" t="s">
        <v>16</v>
      </c>
      <c r="L67" s="7" t="s">
        <v>16</v>
      </c>
      <c r="M67" s="7">
        <v>7</v>
      </c>
      <c r="N67" s="6" t="s">
        <v>24</v>
      </c>
      <c r="O67" s="6" t="s">
        <v>47</v>
      </c>
      <c r="P67" s="11">
        <v>80</v>
      </c>
      <c r="Q67" s="12">
        <v>1.5</v>
      </c>
      <c r="R67" s="13"/>
      <c r="S67" s="21">
        <f t="shared" si="10"/>
        <v>88.0625</v>
      </c>
      <c r="T67" s="7" t="str">
        <f t="shared" si="11"/>
        <v>Under 1.5</v>
      </c>
      <c r="U67" s="14"/>
      <c r="V67" s="14" t="str">
        <f t="shared" si="12"/>
        <v>Under 1.5</v>
      </c>
      <c r="W67" s="14" t="str">
        <f t="shared" si="13"/>
        <v>WON</v>
      </c>
      <c r="X67" s="14"/>
      <c r="Y67" s="7" t="str">
        <f t="shared" ref="Y67:Y130" si="14">IF(AND(B67="OK",I67&gt;52,M67&lt;11,Q67&lt;1.71),"Prime","…")</f>
        <v>Prime</v>
      </c>
      <c r="Z67" s="7"/>
      <c r="AA67" s="35" t="str">
        <f t="shared" si="7"/>
        <v>U25g</v>
      </c>
      <c r="AB67" s="35" t="str">
        <f t="shared" si="8"/>
        <v>WON</v>
      </c>
      <c r="AC67" s="7" t="str">
        <f t="shared" si="9"/>
        <v>…</v>
      </c>
      <c r="AE67" s="18" t="str">
        <f>IFERROR(VLOOKUP(O67,AG3:AH5,2,0),"KO")</f>
        <v>OK</v>
      </c>
    </row>
    <row r="68" spans="2:31">
      <c r="B68" s="6" t="s">
        <v>11</v>
      </c>
      <c r="C68" t="s">
        <v>880</v>
      </c>
      <c r="D68" s="24" t="s">
        <v>877</v>
      </c>
      <c r="E68" s="17" t="s">
        <v>1854</v>
      </c>
      <c r="F68" s="7" t="s">
        <v>4</v>
      </c>
      <c r="G68" s="10" t="s">
        <v>1790</v>
      </c>
      <c r="H68" s="7">
        <v>25</v>
      </c>
      <c r="I68" s="7">
        <v>52</v>
      </c>
      <c r="J68" s="7">
        <v>22</v>
      </c>
      <c r="K68" s="7" t="s">
        <v>16</v>
      </c>
      <c r="L68" s="7" t="s">
        <v>16</v>
      </c>
      <c r="M68" s="7">
        <v>3</v>
      </c>
      <c r="N68" s="6" t="s">
        <v>24</v>
      </c>
      <c r="O68" s="6" t="s">
        <v>33</v>
      </c>
      <c r="P68" s="11">
        <v>56</v>
      </c>
      <c r="Q68" s="12">
        <v>1.53</v>
      </c>
      <c r="R68" s="13"/>
      <c r="S68" s="21">
        <f t="shared" si="10"/>
        <v>84.45</v>
      </c>
      <c r="T68" s="7" t="str">
        <f t="shared" si="11"/>
        <v>Under 1.5</v>
      </c>
      <c r="U68" s="14"/>
      <c r="V68" s="14" t="str">
        <f t="shared" si="12"/>
        <v>Under 1.5</v>
      </c>
      <c r="W68" s="14" t="str">
        <f t="shared" si="13"/>
        <v>WON</v>
      </c>
      <c r="X68" s="14"/>
      <c r="Y68" s="7" t="str">
        <f t="shared" si="14"/>
        <v>…</v>
      </c>
      <c r="Z68" s="7"/>
      <c r="AA68" s="35" t="str">
        <f t="shared" ref="AA68:AA131" si="15">IF(AND(I68&gt;49,P68&gt;54,B68="OK"),"U25g","…")</f>
        <v>U25g</v>
      </c>
      <c r="AB68" s="35" t="str">
        <f t="shared" ref="AB68:AB131" si="16">IF(AND(AA68="U25g",(OR(O68="0-0",O68="0-1",O68="1-0",O68="1-1",O68="2-0",O68="0-2"))),"WON",".")</f>
        <v>.</v>
      </c>
      <c r="AC68" s="7" t="str">
        <f t="shared" ref="AC68:AC131" si="17">IF(AND(AE68="KO",S68&lt;55),"WON",IF(S68&gt;54,"…","LOST"))</f>
        <v>…</v>
      </c>
      <c r="AE68" s="18" t="str">
        <f>IFERROR(VLOOKUP(O68,AG3:AH5,2,0),"KO")</f>
        <v>KO</v>
      </c>
    </row>
    <row r="69" spans="2:31">
      <c r="B69" s="6"/>
      <c r="C69" t="s">
        <v>1618</v>
      </c>
      <c r="D69" s="24" t="s">
        <v>186</v>
      </c>
      <c r="E69" s="17" t="s">
        <v>1810</v>
      </c>
      <c r="F69" s="7" t="s">
        <v>4</v>
      </c>
      <c r="G69" s="10" t="s">
        <v>743</v>
      </c>
      <c r="H69" s="7">
        <v>32</v>
      </c>
      <c r="I69" s="7">
        <v>19</v>
      </c>
      <c r="J69" s="7">
        <v>48</v>
      </c>
      <c r="K69" s="7">
        <v>2</v>
      </c>
      <c r="L69" s="7" t="s">
        <v>16</v>
      </c>
      <c r="M69" s="7">
        <v>16</v>
      </c>
      <c r="N69" s="6" t="s">
        <v>24</v>
      </c>
      <c r="O69" s="6" t="s">
        <v>24</v>
      </c>
      <c r="P69" s="11">
        <v>38</v>
      </c>
      <c r="Q69" s="12">
        <v>1.5</v>
      </c>
      <c r="R69" s="13"/>
      <c r="S69" s="21">
        <f t="shared" si="10"/>
        <v>20</v>
      </c>
      <c r="T69" s="7" t="str">
        <f t="shared" si="11"/>
        <v>Over 0.5</v>
      </c>
      <c r="U69" s="14"/>
      <c r="V69" s="14" t="str">
        <f t="shared" si="12"/>
        <v>Under 1.5</v>
      </c>
      <c r="W69" s="14" t="str">
        <f t="shared" si="13"/>
        <v>LOST</v>
      </c>
      <c r="X69" s="14"/>
      <c r="Y69" s="7" t="str">
        <f t="shared" si="14"/>
        <v>…</v>
      </c>
      <c r="Z69" s="7"/>
      <c r="AA69" s="35" t="str">
        <f t="shared" si="15"/>
        <v>…</v>
      </c>
      <c r="AB69" s="35" t="str">
        <f t="shared" si="16"/>
        <v>.</v>
      </c>
      <c r="AC69" s="7" t="str">
        <f t="shared" si="17"/>
        <v>LOST</v>
      </c>
      <c r="AE69" s="18" t="str">
        <f>IFERROR(VLOOKUP(O69,AG3:AH5,2,0),"KO")</f>
        <v>OK</v>
      </c>
    </row>
    <row r="70" spans="2:31">
      <c r="B70" s="6"/>
      <c r="C70" t="s">
        <v>455</v>
      </c>
      <c r="D70" s="24" t="s">
        <v>186</v>
      </c>
      <c r="E70" s="17" t="s">
        <v>1716</v>
      </c>
      <c r="F70" s="7" t="s">
        <v>4</v>
      </c>
      <c r="G70" s="10" t="s">
        <v>1592</v>
      </c>
      <c r="H70" s="7">
        <v>46</v>
      </c>
      <c r="I70" s="7">
        <v>24</v>
      </c>
      <c r="J70" s="7">
        <v>29</v>
      </c>
      <c r="K70" s="7">
        <v>1</v>
      </c>
      <c r="L70" s="7">
        <v>1</v>
      </c>
      <c r="M70" s="7">
        <v>17</v>
      </c>
      <c r="N70" s="6" t="s">
        <v>120</v>
      </c>
      <c r="O70" s="6" t="s">
        <v>298</v>
      </c>
      <c r="P70" s="11">
        <v>28</v>
      </c>
      <c r="Q70" s="12">
        <v>1.4</v>
      </c>
      <c r="R70" s="13"/>
      <c r="S70" s="21">
        <f t="shared" si="10"/>
        <v>16.5625</v>
      </c>
      <c r="T70" s="7" t="str">
        <f t="shared" si="11"/>
        <v>Over 0.5</v>
      </c>
      <c r="U70" s="14"/>
      <c r="V70" s="14" t="str">
        <f t="shared" si="12"/>
        <v>Under 1.5</v>
      </c>
      <c r="W70" s="14" t="str">
        <f t="shared" si="13"/>
        <v>WON</v>
      </c>
      <c r="X70" s="14"/>
      <c r="Y70" s="7" t="str">
        <f t="shared" si="14"/>
        <v>…</v>
      </c>
      <c r="Z70" s="7"/>
      <c r="AA70" s="35" t="str">
        <f t="shared" si="15"/>
        <v>…</v>
      </c>
      <c r="AB70" s="35" t="str">
        <f t="shared" si="16"/>
        <v>.</v>
      </c>
      <c r="AC70" s="7" t="str">
        <f t="shared" si="17"/>
        <v>WON</v>
      </c>
      <c r="AE70" s="18" t="str">
        <f>IFERROR(VLOOKUP(O70,AG3:AH5,2,0),"KO")</f>
        <v>KO</v>
      </c>
    </row>
    <row r="71" spans="2:31">
      <c r="B71" s="6" t="s">
        <v>11</v>
      </c>
      <c r="C71" t="s">
        <v>12</v>
      </c>
      <c r="D71" s="24" t="s">
        <v>201</v>
      </c>
      <c r="E71" s="17" t="s">
        <v>14</v>
      </c>
      <c r="F71" s="7" t="s">
        <v>4</v>
      </c>
      <c r="G71" s="10" t="s">
        <v>738</v>
      </c>
      <c r="H71" s="7">
        <v>17</v>
      </c>
      <c r="I71" s="7">
        <v>55</v>
      </c>
      <c r="J71" s="7">
        <v>28</v>
      </c>
      <c r="K71" s="7" t="s">
        <v>16</v>
      </c>
      <c r="L71" s="7" t="s">
        <v>16</v>
      </c>
      <c r="M71" s="7">
        <v>11</v>
      </c>
      <c r="N71" s="6" t="s">
        <v>69</v>
      </c>
      <c r="O71" s="6" t="s">
        <v>298</v>
      </c>
      <c r="P71" s="11">
        <v>66</v>
      </c>
      <c r="Q71" s="12">
        <v>1.4</v>
      </c>
      <c r="R71" s="13"/>
      <c r="S71" s="21">
        <f t="shared" si="10"/>
        <v>79.387500000000003</v>
      </c>
      <c r="T71" s="7" t="str">
        <f t="shared" si="11"/>
        <v>Under 1.5</v>
      </c>
      <c r="U71" s="14"/>
      <c r="V71" s="14" t="str">
        <f t="shared" si="12"/>
        <v>Over 0.5</v>
      </c>
      <c r="W71" s="14" t="str">
        <f t="shared" si="13"/>
        <v>LOST</v>
      </c>
      <c r="X71" s="14"/>
      <c r="Y71" s="7" t="str">
        <f t="shared" si="14"/>
        <v>…</v>
      </c>
      <c r="Z71" s="7"/>
      <c r="AA71" s="35" t="str">
        <f t="shared" si="15"/>
        <v>U25g</v>
      </c>
      <c r="AB71" s="35" t="str">
        <f t="shared" si="16"/>
        <v>.</v>
      </c>
      <c r="AC71" s="7" t="str">
        <f t="shared" si="17"/>
        <v>…</v>
      </c>
      <c r="AE71" s="18" t="str">
        <f>IFERROR(VLOOKUP(O71,AG3:AH5,2,0),"KO")</f>
        <v>KO</v>
      </c>
    </row>
    <row r="72" spans="2:31">
      <c r="B72" s="6"/>
      <c r="C72" t="s">
        <v>262</v>
      </c>
      <c r="D72" s="24" t="s">
        <v>201</v>
      </c>
      <c r="E72" s="17" t="s">
        <v>1084</v>
      </c>
      <c r="F72" s="7" t="s">
        <v>4</v>
      </c>
      <c r="G72" s="10" t="s">
        <v>731</v>
      </c>
      <c r="H72" s="7">
        <v>13</v>
      </c>
      <c r="I72" s="7">
        <v>57</v>
      </c>
      <c r="J72" s="7">
        <v>30</v>
      </c>
      <c r="K72" s="7" t="s">
        <v>16</v>
      </c>
      <c r="L72" s="7" t="s">
        <v>16</v>
      </c>
      <c r="M72" s="7">
        <v>17</v>
      </c>
      <c r="N72" s="6" t="s">
        <v>120</v>
      </c>
      <c r="O72" s="6" t="s">
        <v>454</v>
      </c>
      <c r="P72" s="11">
        <v>55</v>
      </c>
      <c r="Q72" s="12">
        <v>1.53</v>
      </c>
      <c r="R72" s="13"/>
      <c r="S72" s="21">
        <f t="shared" si="10"/>
        <v>73.8125</v>
      </c>
      <c r="T72" s="7" t="str">
        <f t="shared" si="11"/>
        <v>Under 1.5</v>
      </c>
      <c r="U72" s="14"/>
      <c r="V72" s="14" t="str">
        <f t="shared" si="12"/>
        <v>Under 1.5</v>
      </c>
      <c r="W72" s="14" t="str">
        <f t="shared" si="13"/>
        <v>WON</v>
      </c>
      <c r="X72" s="14"/>
      <c r="Y72" s="7" t="str">
        <f t="shared" si="14"/>
        <v>…</v>
      </c>
      <c r="Z72" s="7"/>
      <c r="AA72" s="35" t="str">
        <f t="shared" si="15"/>
        <v>…</v>
      </c>
      <c r="AB72" s="35" t="str">
        <f t="shared" si="16"/>
        <v>.</v>
      </c>
      <c r="AC72" s="7" t="str">
        <f t="shared" si="17"/>
        <v>…</v>
      </c>
      <c r="AE72" s="18" t="str">
        <f>IFERROR(VLOOKUP(O72,AG3:AH5,2,0),"KO")</f>
        <v>KO</v>
      </c>
    </row>
    <row r="73" spans="2:31">
      <c r="B73" s="6"/>
      <c r="C73" t="s">
        <v>192</v>
      </c>
      <c r="D73" s="24" t="s">
        <v>382</v>
      </c>
      <c r="E73" s="17" t="s">
        <v>1152</v>
      </c>
      <c r="F73" s="7" t="s">
        <v>4</v>
      </c>
      <c r="G73" s="10" t="s">
        <v>576</v>
      </c>
      <c r="H73" s="7">
        <v>37</v>
      </c>
      <c r="I73" s="7">
        <v>46</v>
      </c>
      <c r="J73" s="7">
        <v>16</v>
      </c>
      <c r="K73" s="7" t="s">
        <v>16</v>
      </c>
      <c r="L73" s="7">
        <v>1</v>
      </c>
      <c r="M73" s="7">
        <v>21</v>
      </c>
      <c r="N73" s="6" t="s">
        <v>120</v>
      </c>
      <c r="O73" s="6" t="s">
        <v>33</v>
      </c>
      <c r="P73" s="11">
        <v>48</v>
      </c>
      <c r="Q73" s="12">
        <v>1.72</v>
      </c>
      <c r="R73" s="13"/>
      <c r="S73" s="21">
        <f t="shared" ref="S73:S136" si="18">(IF(H73=0,"",(40+IF(I73&lt;50,0,I73/3.2)+(IF(J73&gt;I73,-J73/3.2,0)+(IF(H73&gt;I73,-H73/3.2,0)+(IF(L73="X",5,IF(L73="2",2,0)))+(IF(M73&gt;15,0,15-M73))+(IF(P73&lt;50,0,P73/5)))))))</f>
        <v>40</v>
      </c>
      <c r="T73" s="7" t="str">
        <f t="shared" ref="T73:T136" si="19">IF(S73&lt;56,"Over 0.5","Under 1.5")</f>
        <v>Over 0.5</v>
      </c>
      <c r="U73" s="14"/>
      <c r="V73" s="14" t="str">
        <f t="shared" ref="V73:V136" si="20">IF(N73="1-0","Under 1.5",IF(N73="0-0","Under 1.5",IF(N73="0-1","Under 1.5","Over 0.5")))</f>
        <v>Under 1.5</v>
      </c>
      <c r="W73" s="14" t="str">
        <f t="shared" ref="W73:W136" si="21">IF(N73=0,"",IF(N73="?",N73,IF(T73=V73,"WON",IF(N73="0-1","WON",IF(N73="1-0","WON","LOST")))))</f>
        <v>WON</v>
      </c>
      <c r="X73" s="14"/>
      <c r="Y73" s="7" t="str">
        <f t="shared" si="14"/>
        <v>…</v>
      </c>
      <c r="Z73" s="7"/>
      <c r="AA73" s="35" t="str">
        <f t="shared" si="15"/>
        <v>…</v>
      </c>
      <c r="AB73" s="35" t="str">
        <f t="shared" si="16"/>
        <v>.</v>
      </c>
      <c r="AC73" s="7" t="str">
        <f t="shared" si="17"/>
        <v>WON</v>
      </c>
      <c r="AE73" s="18" t="str">
        <f>IFERROR(VLOOKUP(O73,AG3:AH5,2,0),"KO")</f>
        <v>KO</v>
      </c>
    </row>
    <row r="74" spans="2:31">
      <c r="B74" s="6"/>
      <c r="D74" s="24"/>
      <c r="E74" s="17"/>
      <c r="F74" s="7"/>
      <c r="G74" s="10"/>
      <c r="H74" s="7"/>
      <c r="I74" s="7"/>
      <c r="J74" s="7"/>
      <c r="K74" s="7"/>
      <c r="L74" s="7"/>
      <c r="M74" s="7"/>
      <c r="N74" s="6"/>
      <c r="O74" s="6"/>
      <c r="P74" s="11"/>
      <c r="Q74" s="12"/>
      <c r="R74" s="13"/>
      <c r="S74" s="21" t="str">
        <f t="shared" si="18"/>
        <v/>
      </c>
      <c r="T74" s="7" t="str">
        <f t="shared" si="19"/>
        <v>Under 1.5</v>
      </c>
      <c r="U74" s="14"/>
      <c r="V74" s="14" t="str">
        <f t="shared" si="20"/>
        <v>Over 0.5</v>
      </c>
      <c r="W74" s="14" t="str">
        <f t="shared" si="21"/>
        <v/>
      </c>
      <c r="X74" s="14"/>
      <c r="Y74" s="7" t="str">
        <f t="shared" si="14"/>
        <v>…</v>
      </c>
      <c r="Z74" s="7"/>
      <c r="AA74" s="35" t="str">
        <f t="shared" si="15"/>
        <v>…</v>
      </c>
      <c r="AB74" s="35" t="str">
        <f t="shared" si="16"/>
        <v>.</v>
      </c>
      <c r="AC74" s="7" t="str">
        <f t="shared" si="17"/>
        <v>…</v>
      </c>
      <c r="AE74" s="18" t="str">
        <f>IFERROR(VLOOKUP(O74,AG3:AH5,2,0),"KO")</f>
        <v>KO</v>
      </c>
    </row>
    <row r="75" spans="2:31">
      <c r="B75" s="16" t="s">
        <v>1916</v>
      </c>
      <c r="D75" s="24"/>
      <c r="E75" s="17"/>
      <c r="F75" s="7"/>
      <c r="G75" s="10"/>
      <c r="H75" s="7"/>
      <c r="I75" s="7"/>
      <c r="J75" s="7"/>
      <c r="K75" s="7"/>
      <c r="L75" s="7"/>
      <c r="M75" s="7"/>
      <c r="N75" s="6"/>
      <c r="O75" s="6"/>
      <c r="P75" s="11"/>
      <c r="Q75" s="12"/>
      <c r="R75" s="13"/>
      <c r="S75" s="21" t="str">
        <f t="shared" si="18"/>
        <v/>
      </c>
      <c r="T75" s="7" t="str">
        <f t="shared" si="19"/>
        <v>Under 1.5</v>
      </c>
      <c r="U75" s="14"/>
      <c r="V75" s="14" t="str">
        <f t="shared" si="20"/>
        <v>Over 0.5</v>
      </c>
      <c r="W75" s="14" t="str">
        <f t="shared" si="21"/>
        <v/>
      </c>
      <c r="X75" s="14"/>
      <c r="Y75" s="7" t="str">
        <f t="shared" si="14"/>
        <v>…</v>
      </c>
      <c r="Z75" s="7"/>
      <c r="AA75" s="35" t="str">
        <f t="shared" si="15"/>
        <v>…</v>
      </c>
      <c r="AB75" s="35" t="str">
        <f t="shared" si="16"/>
        <v>.</v>
      </c>
      <c r="AC75" s="7" t="str">
        <f t="shared" si="17"/>
        <v>…</v>
      </c>
      <c r="AE75" s="18" t="str">
        <f>IFERROR(VLOOKUP(O75,AG3:AH5,2,0),"KO")</f>
        <v>KO</v>
      </c>
    </row>
    <row r="76" spans="2:31">
      <c r="B76" s="6"/>
      <c r="C76" t="s">
        <v>285</v>
      </c>
      <c r="D76" s="24" t="s">
        <v>207</v>
      </c>
      <c r="E76" s="17" t="s">
        <v>408</v>
      </c>
      <c r="F76" s="7" t="s">
        <v>4</v>
      </c>
      <c r="G76" s="10" t="s">
        <v>762</v>
      </c>
      <c r="H76" s="7">
        <v>14</v>
      </c>
      <c r="I76" s="7">
        <v>50</v>
      </c>
      <c r="J76" s="7">
        <v>36</v>
      </c>
      <c r="K76" s="7" t="s">
        <v>16</v>
      </c>
      <c r="L76" s="7">
        <v>1</v>
      </c>
      <c r="M76" s="7">
        <v>22</v>
      </c>
      <c r="N76" s="6" t="s">
        <v>47</v>
      </c>
      <c r="O76" s="6" t="s">
        <v>33</v>
      </c>
      <c r="P76" s="11">
        <v>42</v>
      </c>
      <c r="Q76" s="12">
        <v>1.64</v>
      </c>
      <c r="R76" s="13"/>
      <c r="S76" s="21">
        <f t="shared" si="18"/>
        <v>55.625</v>
      </c>
      <c r="T76" s="7" t="str">
        <f t="shared" si="19"/>
        <v>Over 0.5</v>
      </c>
      <c r="U76" s="14"/>
      <c r="V76" s="14" t="str">
        <f t="shared" si="20"/>
        <v>Under 1.5</v>
      </c>
      <c r="W76" s="14" t="str">
        <f t="shared" si="21"/>
        <v>WON</v>
      </c>
      <c r="X76" s="14"/>
      <c r="Y76" s="7" t="str">
        <f t="shared" si="14"/>
        <v>…</v>
      </c>
      <c r="Z76" s="7"/>
      <c r="AA76" s="35" t="str">
        <f t="shared" si="15"/>
        <v>…</v>
      </c>
      <c r="AB76" s="35" t="str">
        <f t="shared" si="16"/>
        <v>.</v>
      </c>
      <c r="AC76" s="7" t="str">
        <f t="shared" si="17"/>
        <v>…</v>
      </c>
      <c r="AE76" s="18" t="str">
        <f>IFERROR(VLOOKUP(O76,AG3:AH5,2,0),"KO")</f>
        <v>KO</v>
      </c>
    </row>
    <row r="77" spans="2:31">
      <c r="B77" s="6"/>
      <c r="C77" t="s">
        <v>213</v>
      </c>
      <c r="D77" s="24" t="s">
        <v>214</v>
      </c>
      <c r="E77" s="17" t="s">
        <v>1917</v>
      </c>
      <c r="F77" s="7" t="s">
        <v>4</v>
      </c>
      <c r="G77" s="10" t="s">
        <v>1547</v>
      </c>
      <c r="H77" s="7">
        <v>87</v>
      </c>
      <c r="I77" s="7">
        <v>10</v>
      </c>
      <c r="J77" s="7">
        <v>3</v>
      </c>
      <c r="K77" s="7">
        <v>1</v>
      </c>
      <c r="L77" s="7">
        <v>1</v>
      </c>
      <c r="M77" s="7">
        <v>84</v>
      </c>
      <c r="N77" s="6" t="s">
        <v>24</v>
      </c>
      <c r="O77" s="6" t="s">
        <v>69</v>
      </c>
      <c r="P77" s="11">
        <v>71</v>
      </c>
      <c r="Q77" s="12">
        <v>1.75</v>
      </c>
      <c r="R77" s="13"/>
      <c r="S77" s="21">
        <f t="shared" si="18"/>
        <v>27.012499999999999</v>
      </c>
      <c r="T77" s="7" t="str">
        <f t="shared" si="19"/>
        <v>Over 0.5</v>
      </c>
      <c r="U77" s="14"/>
      <c r="V77" s="14" t="str">
        <f t="shared" si="20"/>
        <v>Under 1.5</v>
      </c>
      <c r="W77" s="14" t="str">
        <f t="shared" si="21"/>
        <v>LOST</v>
      </c>
      <c r="X77" s="14"/>
      <c r="Y77" s="7" t="str">
        <f t="shared" si="14"/>
        <v>…</v>
      </c>
      <c r="Z77" s="7"/>
      <c r="AA77" s="35" t="str">
        <f t="shared" si="15"/>
        <v>…</v>
      </c>
      <c r="AB77" s="35" t="str">
        <f t="shared" si="16"/>
        <v>.</v>
      </c>
      <c r="AC77" s="7" t="str">
        <f t="shared" si="17"/>
        <v>WON</v>
      </c>
      <c r="AE77" s="18" t="str">
        <f>IFERROR(VLOOKUP(O77,AG3:AH5,2,0),"KO")</f>
        <v>KO</v>
      </c>
    </row>
    <row r="78" spans="2:31">
      <c r="B78" s="6"/>
      <c r="C78" t="s">
        <v>213</v>
      </c>
      <c r="D78" s="24" t="s">
        <v>214</v>
      </c>
      <c r="E78" s="17" t="s">
        <v>1469</v>
      </c>
      <c r="F78" s="7" t="s">
        <v>4</v>
      </c>
      <c r="G78" s="10" t="s">
        <v>216</v>
      </c>
      <c r="H78" s="7">
        <v>64</v>
      </c>
      <c r="I78" s="7">
        <v>26</v>
      </c>
      <c r="J78" s="7">
        <v>10</v>
      </c>
      <c r="K78" s="7">
        <v>1</v>
      </c>
      <c r="L78" s="7">
        <v>1</v>
      </c>
      <c r="M78" s="7">
        <v>54</v>
      </c>
      <c r="N78" s="6" t="s">
        <v>69</v>
      </c>
      <c r="O78" s="6" t="s">
        <v>298</v>
      </c>
      <c r="P78" s="11">
        <v>46</v>
      </c>
      <c r="Q78" s="12">
        <v>1.85</v>
      </c>
      <c r="R78" s="13"/>
      <c r="S78" s="21">
        <f t="shared" si="18"/>
        <v>20</v>
      </c>
      <c r="T78" s="7" t="str">
        <f t="shared" si="19"/>
        <v>Over 0.5</v>
      </c>
      <c r="U78" s="14"/>
      <c r="V78" s="14" t="str">
        <f t="shared" si="20"/>
        <v>Over 0.5</v>
      </c>
      <c r="W78" s="14" t="str">
        <f t="shared" si="21"/>
        <v>WON</v>
      </c>
      <c r="X78" s="14"/>
      <c r="Y78" s="7" t="str">
        <f t="shared" si="14"/>
        <v>…</v>
      </c>
      <c r="Z78" s="7"/>
      <c r="AA78" s="35" t="str">
        <f t="shared" si="15"/>
        <v>…</v>
      </c>
      <c r="AB78" s="35" t="str">
        <f t="shared" si="16"/>
        <v>.</v>
      </c>
      <c r="AC78" s="7" t="str">
        <f t="shared" si="17"/>
        <v>WON</v>
      </c>
      <c r="AE78" s="18" t="str">
        <f>IFERROR(VLOOKUP(O78,AG3:AH5,2,0),"KO")</f>
        <v>KO</v>
      </c>
    </row>
    <row r="79" spans="2:31">
      <c r="B79" s="6"/>
      <c r="C79" t="s">
        <v>213</v>
      </c>
      <c r="D79" s="24" t="s">
        <v>214</v>
      </c>
      <c r="E79" s="17" t="s">
        <v>1291</v>
      </c>
      <c r="F79" s="7" t="s">
        <v>4</v>
      </c>
      <c r="G79" s="10" t="s">
        <v>377</v>
      </c>
      <c r="H79" s="7">
        <v>5</v>
      </c>
      <c r="I79" s="7">
        <v>9</v>
      </c>
      <c r="J79" s="7">
        <v>85</v>
      </c>
      <c r="K79" s="7">
        <v>2</v>
      </c>
      <c r="L79" s="7">
        <v>1</v>
      </c>
      <c r="M79" s="7">
        <v>80</v>
      </c>
      <c r="N79" s="6" t="s">
        <v>120</v>
      </c>
      <c r="O79" s="6" t="s">
        <v>305</v>
      </c>
      <c r="P79" s="11">
        <v>40</v>
      </c>
      <c r="Q79" s="12">
        <v>1.8</v>
      </c>
      <c r="R79" s="13"/>
      <c r="S79" s="21">
        <f t="shared" si="18"/>
        <v>13.4375</v>
      </c>
      <c r="T79" s="7" t="str">
        <f t="shared" si="19"/>
        <v>Over 0.5</v>
      </c>
      <c r="U79" s="14"/>
      <c r="V79" s="14" t="str">
        <f t="shared" si="20"/>
        <v>Under 1.5</v>
      </c>
      <c r="W79" s="14" t="str">
        <f t="shared" si="21"/>
        <v>WON</v>
      </c>
      <c r="X79" s="14"/>
      <c r="Y79" s="7" t="str">
        <f t="shared" si="14"/>
        <v>…</v>
      </c>
      <c r="Z79" s="7"/>
      <c r="AA79" s="35" t="str">
        <f t="shared" si="15"/>
        <v>…</v>
      </c>
      <c r="AB79" s="35" t="str">
        <f t="shared" si="16"/>
        <v>.</v>
      </c>
      <c r="AC79" s="7" t="str">
        <f t="shared" si="17"/>
        <v>WON</v>
      </c>
      <c r="AE79" s="18" t="str">
        <f>IFERROR(VLOOKUP(O79,AG3:AH5,2,0),"KO")</f>
        <v>KO</v>
      </c>
    </row>
    <row r="80" spans="2:31">
      <c r="B80" s="6"/>
      <c r="C80" t="s">
        <v>1468</v>
      </c>
      <c r="D80" s="24" t="s">
        <v>52</v>
      </c>
      <c r="E80" s="17" t="s">
        <v>1653</v>
      </c>
      <c r="F80" s="7" t="s">
        <v>4</v>
      </c>
      <c r="G80" s="10" t="s">
        <v>1546</v>
      </c>
      <c r="H80" s="7">
        <v>10</v>
      </c>
      <c r="I80" s="7">
        <v>45</v>
      </c>
      <c r="J80" s="7">
        <v>45</v>
      </c>
      <c r="K80" s="7">
        <v>2</v>
      </c>
      <c r="L80" s="7">
        <v>2</v>
      </c>
      <c r="M80" s="7">
        <v>35</v>
      </c>
      <c r="N80" s="6" t="s">
        <v>61</v>
      </c>
      <c r="O80" s="6" t="s">
        <v>1195</v>
      </c>
      <c r="P80" s="11">
        <v>42</v>
      </c>
      <c r="Q80" s="12">
        <v>1.5</v>
      </c>
      <c r="R80" s="13"/>
      <c r="S80" s="21">
        <f t="shared" si="18"/>
        <v>40</v>
      </c>
      <c r="T80" s="7" t="str">
        <f t="shared" si="19"/>
        <v>Over 0.5</v>
      </c>
      <c r="U80" s="14"/>
      <c r="V80" s="14" t="str">
        <f t="shared" si="20"/>
        <v>Over 0.5</v>
      </c>
      <c r="W80" s="14" t="str">
        <f t="shared" si="21"/>
        <v>WON</v>
      </c>
      <c r="X80" s="14"/>
      <c r="Y80" s="7" t="str">
        <f t="shared" si="14"/>
        <v>…</v>
      </c>
      <c r="Z80" s="7"/>
      <c r="AA80" s="35" t="str">
        <f t="shared" si="15"/>
        <v>…</v>
      </c>
      <c r="AB80" s="35" t="str">
        <f t="shared" si="16"/>
        <v>.</v>
      </c>
      <c r="AC80" s="7" t="str">
        <f t="shared" si="17"/>
        <v>WON</v>
      </c>
      <c r="AE80" s="18" t="str">
        <f>IFERROR(VLOOKUP(O80,AG3:AH5,2,0),"KO")</f>
        <v>KO</v>
      </c>
    </row>
    <row r="81" spans="2:31">
      <c r="B81" s="6"/>
      <c r="C81" t="s">
        <v>285</v>
      </c>
      <c r="D81" s="24" t="s">
        <v>218</v>
      </c>
      <c r="E81" s="17" t="s">
        <v>1918</v>
      </c>
      <c r="F81" s="7" t="s">
        <v>4</v>
      </c>
      <c r="G81" s="10" t="s">
        <v>1919</v>
      </c>
      <c r="H81" s="7">
        <v>51</v>
      </c>
      <c r="I81" s="7">
        <v>30</v>
      </c>
      <c r="J81" s="7">
        <v>19</v>
      </c>
      <c r="K81" s="7">
        <v>1</v>
      </c>
      <c r="L81" s="7">
        <v>1</v>
      </c>
      <c r="M81" s="7">
        <v>32</v>
      </c>
      <c r="N81" s="6" t="s">
        <v>24</v>
      </c>
      <c r="O81" s="6" t="s">
        <v>24</v>
      </c>
      <c r="P81" s="11">
        <v>100</v>
      </c>
      <c r="Q81" s="12">
        <v>1.58</v>
      </c>
      <c r="R81" s="13"/>
      <c r="S81" s="21">
        <f t="shared" si="18"/>
        <v>44.0625</v>
      </c>
      <c r="T81" s="7" t="str">
        <f t="shared" si="19"/>
        <v>Over 0.5</v>
      </c>
      <c r="U81" s="14"/>
      <c r="V81" s="14" t="str">
        <f t="shared" si="20"/>
        <v>Under 1.5</v>
      </c>
      <c r="W81" s="14" t="str">
        <f t="shared" si="21"/>
        <v>LOST</v>
      </c>
      <c r="X81" s="14"/>
      <c r="Y81" s="7" t="str">
        <f t="shared" si="14"/>
        <v>…</v>
      </c>
      <c r="Z81" s="7"/>
      <c r="AA81" s="35" t="str">
        <f t="shared" si="15"/>
        <v>…</v>
      </c>
      <c r="AB81" s="35" t="str">
        <f t="shared" si="16"/>
        <v>.</v>
      </c>
      <c r="AC81" s="7" t="str">
        <f t="shared" si="17"/>
        <v>LOST</v>
      </c>
      <c r="AE81" s="18" t="str">
        <f>IFERROR(VLOOKUP(O81,AG3:AH5,2,0),"KO")</f>
        <v>OK</v>
      </c>
    </row>
    <row r="82" spans="2:31">
      <c r="B82" s="6"/>
      <c r="C82" t="s">
        <v>427</v>
      </c>
      <c r="D82" s="24" t="s">
        <v>218</v>
      </c>
      <c r="E82" s="17" t="s">
        <v>429</v>
      </c>
      <c r="F82" s="7" t="s">
        <v>4</v>
      </c>
      <c r="G82" s="10" t="s">
        <v>614</v>
      </c>
      <c r="H82" s="7">
        <v>78</v>
      </c>
      <c r="I82" s="7">
        <v>14</v>
      </c>
      <c r="J82" s="7">
        <v>8</v>
      </c>
      <c r="K82" s="7">
        <v>1</v>
      </c>
      <c r="L82" s="7">
        <v>1</v>
      </c>
      <c r="M82" s="7">
        <v>70</v>
      </c>
      <c r="N82" s="6" t="s">
        <v>24</v>
      </c>
      <c r="O82" s="6" t="s">
        <v>714</v>
      </c>
      <c r="P82" s="11">
        <v>41</v>
      </c>
      <c r="Q82" s="12">
        <v>1.57</v>
      </c>
      <c r="R82" s="13"/>
      <c r="S82" s="21">
        <f t="shared" si="18"/>
        <v>15.625</v>
      </c>
      <c r="T82" s="7" t="str">
        <f t="shared" si="19"/>
        <v>Over 0.5</v>
      </c>
      <c r="U82" s="14"/>
      <c r="V82" s="14" t="str">
        <f t="shared" si="20"/>
        <v>Under 1.5</v>
      </c>
      <c r="W82" s="14" t="str">
        <f t="shared" si="21"/>
        <v>LOST</v>
      </c>
      <c r="X82" s="14"/>
      <c r="Y82" s="7" t="str">
        <f t="shared" si="14"/>
        <v>…</v>
      </c>
      <c r="Z82" s="7"/>
      <c r="AA82" s="35" t="str">
        <f t="shared" si="15"/>
        <v>…</v>
      </c>
      <c r="AB82" s="35" t="str">
        <f t="shared" si="16"/>
        <v>.</v>
      </c>
      <c r="AC82" s="7" t="str">
        <f t="shared" si="17"/>
        <v>WON</v>
      </c>
      <c r="AE82" s="18" t="str">
        <f>IFERROR(VLOOKUP(O82,AG3:AH5,2,0),"KO")</f>
        <v>KO</v>
      </c>
    </row>
    <row r="83" spans="2:31">
      <c r="B83" s="6"/>
      <c r="C83" t="s">
        <v>998</v>
      </c>
      <c r="D83" s="24" t="s">
        <v>218</v>
      </c>
      <c r="E83" s="17" t="s">
        <v>1784</v>
      </c>
      <c r="F83" s="7" t="s">
        <v>4</v>
      </c>
      <c r="G83" s="10" t="s">
        <v>1801</v>
      </c>
      <c r="H83" s="7">
        <v>50</v>
      </c>
      <c r="I83" s="7">
        <v>28</v>
      </c>
      <c r="J83" s="7">
        <v>23</v>
      </c>
      <c r="K83" s="7">
        <v>1</v>
      </c>
      <c r="L83" s="7">
        <v>1</v>
      </c>
      <c r="M83" s="7">
        <v>27</v>
      </c>
      <c r="N83" s="6" t="s">
        <v>17</v>
      </c>
      <c r="O83" s="6" t="s">
        <v>300</v>
      </c>
      <c r="P83" s="11">
        <v>41</v>
      </c>
      <c r="Q83" s="12">
        <v>1.57</v>
      </c>
      <c r="R83" s="13"/>
      <c r="S83" s="21">
        <f t="shared" si="18"/>
        <v>24.375</v>
      </c>
      <c r="T83" s="7" t="str">
        <f t="shared" si="19"/>
        <v>Over 0.5</v>
      </c>
      <c r="U83" s="14"/>
      <c r="V83" s="14" t="str">
        <f t="shared" si="20"/>
        <v>Over 0.5</v>
      </c>
      <c r="W83" s="14" t="str">
        <f t="shared" si="21"/>
        <v>WON</v>
      </c>
      <c r="X83" s="14"/>
      <c r="Y83" s="7" t="str">
        <f t="shared" si="14"/>
        <v>…</v>
      </c>
      <c r="Z83" s="7"/>
      <c r="AA83" s="35" t="str">
        <f t="shared" si="15"/>
        <v>…</v>
      </c>
      <c r="AB83" s="35" t="str">
        <f t="shared" si="16"/>
        <v>.</v>
      </c>
      <c r="AC83" s="7" t="str">
        <f t="shared" si="17"/>
        <v>WON</v>
      </c>
      <c r="AE83" s="18" t="str">
        <f>IFERROR(VLOOKUP(O83,AG3:AH5,2,0),"KO")</f>
        <v>KO</v>
      </c>
    </row>
    <row r="84" spans="2:31">
      <c r="B84" s="6"/>
      <c r="C84" t="s">
        <v>239</v>
      </c>
      <c r="D84" s="24" t="s">
        <v>63</v>
      </c>
      <c r="E84" s="17" t="s">
        <v>764</v>
      </c>
      <c r="F84" s="7" t="s">
        <v>4</v>
      </c>
      <c r="G84" s="10" t="s">
        <v>667</v>
      </c>
      <c r="H84" s="7">
        <v>56</v>
      </c>
      <c r="I84" s="7">
        <v>38</v>
      </c>
      <c r="J84" s="7">
        <v>6</v>
      </c>
      <c r="K84" s="7">
        <v>1</v>
      </c>
      <c r="L84" s="7">
        <v>1</v>
      </c>
      <c r="M84" s="7">
        <v>50</v>
      </c>
      <c r="N84" s="6" t="s">
        <v>24</v>
      </c>
      <c r="O84" s="6" t="s">
        <v>47</v>
      </c>
      <c r="P84" s="11">
        <v>30</v>
      </c>
      <c r="Q84" s="12">
        <v>1.4</v>
      </c>
      <c r="R84" s="13"/>
      <c r="S84" s="21">
        <f t="shared" si="18"/>
        <v>22.5</v>
      </c>
      <c r="T84" s="7" t="str">
        <f t="shared" si="19"/>
        <v>Over 0.5</v>
      </c>
      <c r="U84" s="14"/>
      <c r="V84" s="14" t="str">
        <f t="shared" si="20"/>
        <v>Under 1.5</v>
      </c>
      <c r="W84" s="14" t="str">
        <f t="shared" si="21"/>
        <v>LOST</v>
      </c>
      <c r="X84" s="14"/>
      <c r="Y84" s="7" t="str">
        <f t="shared" si="14"/>
        <v>…</v>
      </c>
      <c r="Z84" s="7"/>
      <c r="AA84" s="35" t="str">
        <f t="shared" si="15"/>
        <v>…</v>
      </c>
      <c r="AB84" s="35" t="str">
        <f t="shared" si="16"/>
        <v>.</v>
      </c>
      <c r="AC84" s="7" t="str">
        <f t="shared" si="17"/>
        <v>LOST</v>
      </c>
      <c r="AE84" s="18" t="str">
        <f>IFERROR(VLOOKUP(O84,AG3:AH5,2,0),"KO")</f>
        <v>OK</v>
      </c>
    </row>
    <row r="85" spans="2:31">
      <c r="B85" s="6"/>
      <c r="C85" t="s">
        <v>66</v>
      </c>
      <c r="D85" s="24" t="s">
        <v>63</v>
      </c>
      <c r="E85" s="17" t="s">
        <v>1636</v>
      </c>
      <c r="F85" s="7" t="s">
        <v>4</v>
      </c>
      <c r="G85" s="10" t="s">
        <v>221</v>
      </c>
      <c r="H85" s="7">
        <v>27</v>
      </c>
      <c r="I85" s="7">
        <v>47</v>
      </c>
      <c r="J85" s="7">
        <v>26</v>
      </c>
      <c r="K85" s="7" t="s">
        <v>16</v>
      </c>
      <c r="L85" s="7" t="s">
        <v>16</v>
      </c>
      <c r="M85" s="7">
        <v>1</v>
      </c>
      <c r="N85" s="6" t="s">
        <v>303</v>
      </c>
      <c r="O85" s="6" t="s">
        <v>621</v>
      </c>
      <c r="P85" s="11">
        <v>34</v>
      </c>
      <c r="Q85" s="12">
        <v>1.61</v>
      </c>
      <c r="R85" s="13"/>
      <c r="S85" s="21">
        <f t="shared" si="18"/>
        <v>59</v>
      </c>
      <c r="T85" s="7" t="str">
        <f t="shared" si="19"/>
        <v>Under 1.5</v>
      </c>
      <c r="U85" s="14"/>
      <c r="V85" s="14" t="str">
        <f t="shared" si="20"/>
        <v>Over 0.5</v>
      </c>
      <c r="W85" s="14" t="str">
        <f t="shared" si="21"/>
        <v>LOST</v>
      </c>
      <c r="X85" s="14"/>
      <c r="Y85" s="7" t="str">
        <f t="shared" si="14"/>
        <v>…</v>
      </c>
      <c r="Z85" s="7"/>
      <c r="AA85" s="35" t="str">
        <f t="shared" si="15"/>
        <v>…</v>
      </c>
      <c r="AB85" s="35" t="str">
        <f t="shared" si="16"/>
        <v>.</v>
      </c>
      <c r="AC85" s="7" t="str">
        <f t="shared" si="17"/>
        <v>…</v>
      </c>
      <c r="AE85" s="18" t="str">
        <f>IFERROR(VLOOKUP(O85,AG3:AH5,2,0),"KO")</f>
        <v>KO</v>
      </c>
    </row>
    <row r="86" spans="2:31">
      <c r="B86" s="6" t="s">
        <v>11</v>
      </c>
      <c r="C86" t="s">
        <v>288</v>
      </c>
      <c r="D86" s="24" t="s">
        <v>63</v>
      </c>
      <c r="E86" s="17" t="s">
        <v>291</v>
      </c>
      <c r="F86" s="7" t="s">
        <v>4</v>
      </c>
      <c r="G86" s="10" t="s">
        <v>339</v>
      </c>
      <c r="H86" s="7">
        <v>22</v>
      </c>
      <c r="I86" s="7">
        <v>28</v>
      </c>
      <c r="J86" s="7">
        <v>50</v>
      </c>
      <c r="K86" s="7">
        <v>2</v>
      </c>
      <c r="L86" s="7" t="s">
        <v>16</v>
      </c>
      <c r="M86" s="7">
        <v>28</v>
      </c>
      <c r="N86" s="6" t="s">
        <v>24</v>
      </c>
      <c r="O86" s="6" t="s">
        <v>61</v>
      </c>
      <c r="P86" s="11">
        <v>56</v>
      </c>
      <c r="Q86" s="12">
        <v>1.61</v>
      </c>
      <c r="R86" s="13"/>
      <c r="S86" s="21">
        <f t="shared" si="18"/>
        <v>40.575000000000003</v>
      </c>
      <c r="T86" s="7" t="str">
        <f t="shared" si="19"/>
        <v>Over 0.5</v>
      </c>
      <c r="U86" s="14"/>
      <c r="V86" s="14" t="str">
        <f t="shared" si="20"/>
        <v>Under 1.5</v>
      </c>
      <c r="W86" s="14" t="str">
        <f t="shared" si="21"/>
        <v>LOST</v>
      </c>
      <c r="X86" s="14"/>
      <c r="Y86" s="7" t="str">
        <f t="shared" si="14"/>
        <v>…</v>
      </c>
      <c r="Z86" s="7"/>
      <c r="AA86" s="35" t="str">
        <f t="shared" si="15"/>
        <v>…</v>
      </c>
      <c r="AB86" s="35" t="str">
        <f t="shared" si="16"/>
        <v>.</v>
      </c>
      <c r="AC86" s="7" t="str">
        <f t="shared" si="17"/>
        <v>WON</v>
      </c>
      <c r="AE86" s="18" t="str">
        <f>IFERROR(VLOOKUP(O86,AG3:AH5,2,0),"KO")</f>
        <v>KO</v>
      </c>
    </row>
    <row r="87" spans="2:31">
      <c r="B87" s="6" t="s">
        <v>11</v>
      </c>
      <c r="C87" t="s">
        <v>88</v>
      </c>
      <c r="D87" s="24" t="s">
        <v>89</v>
      </c>
      <c r="E87" s="17" t="s">
        <v>793</v>
      </c>
      <c r="F87" s="7" t="s">
        <v>4</v>
      </c>
      <c r="G87" s="10" t="s">
        <v>903</v>
      </c>
      <c r="H87" s="7">
        <v>35</v>
      </c>
      <c r="I87" s="7">
        <v>55</v>
      </c>
      <c r="J87" s="7">
        <v>10</v>
      </c>
      <c r="K87" s="7" t="s">
        <v>16</v>
      </c>
      <c r="L87" s="7" t="s">
        <v>16</v>
      </c>
      <c r="M87" s="7">
        <v>25</v>
      </c>
      <c r="N87" s="6" t="s">
        <v>305</v>
      </c>
      <c r="O87" s="6" t="s">
        <v>305</v>
      </c>
      <c r="P87" s="11">
        <v>83</v>
      </c>
      <c r="Q87" s="12">
        <v>1.44</v>
      </c>
      <c r="R87" s="13"/>
      <c r="S87" s="21">
        <f t="shared" si="18"/>
        <v>78.787499999999994</v>
      </c>
      <c r="T87" s="7" t="str">
        <f t="shared" si="19"/>
        <v>Under 1.5</v>
      </c>
      <c r="U87" s="14"/>
      <c r="V87" s="14" t="str">
        <f t="shared" si="20"/>
        <v>Over 0.5</v>
      </c>
      <c r="W87" s="14" t="str">
        <f t="shared" si="21"/>
        <v>LOST</v>
      </c>
      <c r="X87" s="14"/>
      <c r="Y87" s="7" t="str">
        <f t="shared" si="14"/>
        <v>…</v>
      </c>
      <c r="Z87" s="7"/>
      <c r="AA87" s="35" t="str">
        <f t="shared" si="15"/>
        <v>U25g</v>
      </c>
      <c r="AB87" s="35" t="str">
        <f t="shared" si="16"/>
        <v>.</v>
      </c>
      <c r="AC87" s="7" t="str">
        <f t="shared" si="17"/>
        <v>…</v>
      </c>
      <c r="AE87" s="18" t="str">
        <f>IFERROR(VLOOKUP(O87,AG3:AH5,2,0),"KO")</f>
        <v>KO</v>
      </c>
    </row>
    <row r="88" spans="2:31">
      <c r="B88" s="6"/>
      <c r="C88" t="s">
        <v>678</v>
      </c>
      <c r="D88" s="24" t="s">
        <v>93</v>
      </c>
      <c r="E88" s="17" t="s">
        <v>679</v>
      </c>
      <c r="F88" s="7" t="s">
        <v>4</v>
      </c>
      <c r="G88" s="10" t="s">
        <v>1073</v>
      </c>
      <c r="H88" s="7">
        <v>45</v>
      </c>
      <c r="I88" s="7">
        <v>25</v>
      </c>
      <c r="J88" s="7">
        <v>30</v>
      </c>
      <c r="K88" s="7">
        <v>1</v>
      </c>
      <c r="L88" s="7">
        <v>2</v>
      </c>
      <c r="M88" s="7">
        <v>15</v>
      </c>
      <c r="N88" s="6" t="s">
        <v>17</v>
      </c>
      <c r="O88" s="6" t="s">
        <v>278</v>
      </c>
      <c r="P88" s="11">
        <v>35</v>
      </c>
      <c r="Q88" s="12">
        <v>1.57</v>
      </c>
      <c r="R88" s="13"/>
      <c r="S88" s="21">
        <f t="shared" si="18"/>
        <v>16.5625</v>
      </c>
      <c r="T88" s="7" t="str">
        <f t="shared" si="19"/>
        <v>Over 0.5</v>
      </c>
      <c r="U88" s="14"/>
      <c r="V88" s="14" t="str">
        <f t="shared" si="20"/>
        <v>Over 0.5</v>
      </c>
      <c r="W88" s="14" t="str">
        <f t="shared" si="21"/>
        <v>WON</v>
      </c>
      <c r="X88" s="14"/>
      <c r="Y88" s="7" t="str">
        <f t="shared" si="14"/>
        <v>…</v>
      </c>
      <c r="Z88" s="7"/>
      <c r="AA88" s="35" t="str">
        <f t="shared" si="15"/>
        <v>…</v>
      </c>
      <c r="AB88" s="35" t="str">
        <f t="shared" si="16"/>
        <v>.</v>
      </c>
      <c r="AC88" s="7" t="str">
        <f t="shared" si="17"/>
        <v>WON</v>
      </c>
      <c r="AE88" s="18" t="str">
        <f>IFERROR(VLOOKUP(O88,AG3:AH5,2,0),"KO")</f>
        <v>KO</v>
      </c>
    </row>
    <row r="89" spans="2:31">
      <c r="B89" s="6"/>
      <c r="C89" t="s">
        <v>678</v>
      </c>
      <c r="D89" s="24" t="s">
        <v>93</v>
      </c>
      <c r="E89" s="17" t="s">
        <v>683</v>
      </c>
      <c r="F89" s="7" t="s">
        <v>4</v>
      </c>
      <c r="G89" s="10" t="s">
        <v>1000</v>
      </c>
      <c r="H89" s="7">
        <v>16</v>
      </c>
      <c r="I89" s="7">
        <v>16</v>
      </c>
      <c r="J89" s="7">
        <v>69</v>
      </c>
      <c r="K89" s="7">
        <v>2</v>
      </c>
      <c r="L89" s="7" t="s">
        <v>16</v>
      </c>
      <c r="M89" s="7">
        <v>53</v>
      </c>
      <c r="N89" s="6" t="s">
        <v>75</v>
      </c>
      <c r="O89" s="6" t="s">
        <v>17</v>
      </c>
      <c r="P89" s="11">
        <v>45</v>
      </c>
      <c r="Q89" s="12">
        <v>1.6</v>
      </c>
      <c r="R89" s="13"/>
      <c r="S89" s="21">
        <f t="shared" si="18"/>
        <v>23.4375</v>
      </c>
      <c r="T89" s="7" t="str">
        <f t="shared" si="19"/>
        <v>Over 0.5</v>
      </c>
      <c r="U89" s="14"/>
      <c r="V89" s="14" t="str">
        <f t="shared" si="20"/>
        <v>Over 0.5</v>
      </c>
      <c r="W89" s="14" t="str">
        <f t="shared" si="21"/>
        <v>WON</v>
      </c>
      <c r="X89" s="14"/>
      <c r="Y89" s="7" t="str">
        <f t="shared" si="14"/>
        <v>…</v>
      </c>
      <c r="Z89" s="7"/>
      <c r="AA89" s="35" t="str">
        <f t="shared" si="15"/>
        <v>…</v>
      </c>
      <c r="AB89" s="35" t="str">
        <f t="shared" si="16"/>
        <v>.</v>
      </c>
      <c r="AC89" s="7" t="str">
        <f t="shared" si="17"/>
        <v>WON</v>
      </c>
      <c r="AE89" s="18" t="str">
        <f>IFERROR(VLOOKUP(O89,AG3:AH5,2,0),"KO")</f>
        <v>KO</v>
      </c>
    </row>
    <row r="90" spans="2:31">
      <c r="B90" s="6"/>
      <c r="C90" t="s">
        <v>51</v>
      </c>
      <c r="D90" s="24" t="s">
        <v>93</v>
      </c>
      <c r="E90" s="17" t="s">
        <v>1798</v>
      </c>
      <c r="F90" s="7" t="s">
        <v>4</v>
      </c>
      <c r="G90" s="10" t="s">
        <v>1769</v>
      </c>
      <c r="H90" s="7">
        <v>4</v>
      </c>
      <c r="I90" s="7">
        <v>26</v>
      </c>
      <c r="J90" s="7">
        <v>70</v>
      </c>
      <c r="K90" s="7">
        <v>2</v>
      </c>
      <c r="L90" s="7">
        <v>2</v>
      </c>
      <c r="M90" s="7">
        <v>66</v>
      </c>
      <c r="N90" s="6" t="s">
        <v>24</v>
      </c>
      <c r="O90" s="6" t="s">
        <v>120</v>
      </c>
      <c r="P90" s="11">
        <v>40</v>
      </c>
      <c r="Q90" s="12">
        <v>1.8</v>
      </c>
      <c r="R90" s="13"/>
      <c r="S90" s="21">
        <f t="shared" si="18"/>
        <v>18.125</v>
      </c>
      <c r="T90" s="7" t="str">
        <f t="shared" si="19"/>
        <v>Over 0.5</v>
      </c>
      <c r="U90" s="14"/>
      <c r="V90" s="14" t="str">
        <f t="shared" si="20"/>
        <v>Under 1.5</v>
      </c>
      <c r="W90" s="14" t="str">
        <f t="shared" si="21"/>
        <v>LOST</v>
      </c>
      <c r="X90" s="14"/>
      <c r="Y90" s="7" t="str">
        <f t="shared" si="14"/>
        <v>…</v>
      </c>
      <c r="Z90" s="7"/>
      <c r="AA90" s="35" t="str">
        <f t="shared" si="15"/>
        <v>…</v>
      </c>
      <c r="AB90" s="35" t="str">
        <f t="shared" si="16"/>
        <v>.</v>
      </c>
      <c r="AC90" s="7" t="str">
        <f t="shared" si="17"/>
        <v>LOST</v>
      </c>
      <c r="AE90" s="18" t="str">
        <f>IFERROR(VLOOKUP(O90,AG3:AH5,2,0),"KO")</f>
        <v>OK</v>
      </c>
    </row>
    <row r="91" spans="2:31">
      <c r="B91" s="6" t="s">
        <v>11</v>
      </c>
      <c r="C91" t="s">
        <v>908</v>
      </c>
      <c r="D91" s="24" t="s">
        <v>93</v>
      </c>
      <c r="E91" s="17" t="s">
        <v>1241</v>
      </c>
      <c r="F91" s="7" t="s">
        <v>4</v>
      </c>
      <c r="G91" s="10" t="s">
        <v>911</v>
      </c>
      <c r="H91" s="7">
        <v>25</v>
      </c>
      <c r="I91" s="7">
        <v>55</v>
      </c>
      <c r="J91" s="7">
        <v>20</v>
      </c>
      <c r="K91" s="7" t="s">
        <v>16</v>
      </c>
      <c r="L91" s="7" t="s">
        <v>16</v>
      </c>
      <c r="M91" s="7">
        <v>5</v>
      </c>
      <c r="N91" s="6" t="s">
        <v>96</v>
      </c>
      <c r="O91" s="6" t="s">
        <v>405</v>
      </c>
      <c r="P91" s="11">
        <v>27</v>
      </c>
      <c r="Q91" s="12">
        <v>1.5</v>
      </c>
      <c r="R91" s="13"/>
      <c r="S91" s="21">
        <f t="shared" si="18"/>
        <v>72.1875</v>
      </c>
      <c r="T91" s="7" t="str">
        <f t="shared" si="19"/>
        <v>Under 1.5</v>
      </c>
      <c r="U91" s="14"/>
      <c r="V91" s="14" t="str">
        <f t="shared" si="20"/>
        <v>Over 0.5</v>
      </c>
      <c r="W91" s="14" t="str">
        <f t="shared" si="21"/>
        <v>LOST</v>
      </c>
      <c r="X91" s="14"/>
      <c r="Y91" s="7" t="str">
        <f t="shared" si="14"/>
        <v>Prime</v>
      </c>
      <c r="Z91" s="7"/>
      <c r="AA91" s="35" t="str">
        <f t="shared" si="15"/>
        <v>…</v>
      </c>
      <c r="AB91" s="35" t="str">
        <f t="shared" si="16"/>
        <v>.</v>
      </c>
      <c r="AC91" s="7" t="str">
        <f t="shared" si="17"/>
        <v>…</v>
      </c>
      <c r="AE91" s="18" t="str">
        <f>IFERROR(VLOOKUP(O91,AG3:AH5,2,0),"KO")</f>
        <v>KO</v>
      </c>
    </row>
    <row r="92" spans="2:31">
      <c r="B92" s="6" t="s">
        <v>11</v>
      </c>
      <c r="C92" t="s">
        <v>908</v>
      </c>
      <c r="D92" s="24" t="s">
        <v>93</v>
      </c>
      <c r="E92" s="17" t="s">
        <v>1240</v>
      </c>
      <c r="F92" s="7" t="s">
        <v>4</v>
      </c>
      <c r="G92" s="10" t="s">
        <v>909</v>
      </c>
      <c r="H92" s="7">
        <v>30</v>
      </c>
      <c r="I92" s="7">
        <v>46</v>
      </c>
      <c r="J92" s="7">
        <v>24</v>
      </c>
      <c r="K92" s="7" t="s">
        <v>16</v>
      </c>
      <c r="L92" s="7">
        <v>1</v>
      </c>
      <c r="M92" s="7">
        <v>6</v>
      </c>
      <c r="N92" s="6" t="s">
        <v>298</v>
      </c>
      <c r="O92" s="6" t="s">
        <v>278</v>
      </c>
      <c r="P92" s="11">
        <v>48</v>
      </c>
      <c r="Q92" s="12">
        <v>1.8</v>
      </c>
      <c r="R92" s="13"/>
      <c r="S92" s="21">
        <f t="shared" si="18"/>
        <v>49</v>
      </c>
      <c r="T92" s="7" t="str">
        <f t="shared" si="19"/>
        <v>Over 0.5</v>
      </c>
      <c r="U92" s="14"/>
      <c r="V92" s="14" t="str">
        <f t="shared" si="20"/>
        <v>Over 0.5</v>
      </c>
      <c r="W92" s="14" t="str">
        <f t="shared" si="21"/>
        <v>WON</v>
      </c>
      <c r="X92" s="14"/>
      <c r="Y92" s="7" t="str">
        <f t="shared" si="14"/>
        <v>…</v>
      </c>
      <c r="Z92" s="7"/>
      <c r="AA92" s="35" t="str">
        <f t="shared" si="15"/>
        <v>…</v>
      </c>
      <c r="AB92" s="35" t="str">
        <f t="shared" si="16"/>
        <v>.</v>
      </c>
      <c r="AC92" s="7" t="str">
        <f t="shared" si="17"/>
        <v>WON</v>
      </c>
      <c r="AE92" s="18" t="str">
        <f>IFERROR(VLOOKUP(O92,AG3:AH5,2,0),"KO")</f>
        <v>KO</v>
      </c>
    </row>
    <row r="93" spans="2:31">
      <c r="B93" s="6"/>
      <c r="C93" t="s">
        <v>531</v>
      </c>
      <c r="D93" s="24" t="s">
        <v>115</v>
      </c>
      <c r="E93" s="17" t="s">
        <v>1859</v>
      </c>
      <c r="F93" s="7" t="s">
        <v>4</v>
      </c>
      <c r="G93" s="10" t="s">
        <v>1412</v>
      </c>
      <c r="H93" s="7">
        <v>9</v>
      </c>
      <c r="I93" s="7">
        <v>53</v>
      </c>
      <c r="J93" s="7">
        <v>39</v>
      </c>
      <c r="K93" s="7" t="s">
        <v>16</v>
      </c>
      <c r="L93" s="7">
        <v>1</v>
      </c>
      <c r="M93" s="7">
        <v>30</v>
      </c>
      <c r="N93" s="6" t="s">
        <v>24</v>
      </c>
      <c r="O93" s="6" t="s">
        <v>24</v>
      </c>
      <c r="P93" s="11">
        <v>49</v>
      </c>
      <c r="Q93" s="12">
        <v>1.72</v>
      </c>
      <c r="R93" s="13"/>
      <c r="S93" s="21">
        <f t="shared" si="18"/>
        <v>56.5625</v>
      </c>
      <c r="T93" s="7" t="str">
        <f t="shared" si="19"/>
        <v>Under 1.5</v>
      </c>
      <c r="U93" s="14"/>
      <c r="V93" s="14" t="str">
        <f t="shared" si="20"/>
        <v>Under 1.5</v>
      </c>
      <c r="W93" s="14" t="str">
        <f t="shared" si="21"/>
        <v>WON</v>
      </c>
      <c r="X93" s="14"/>
      <c r="Y93" s="7" t="str">
        <f t="shared" si="14"/>
        <v>…</v>
      </c>
      <c r="Z93" s="7"/>
      <c r="AA93" s="35" t="str">
        <f t="shared" si="15"/>
        <v>…</v>
      </c>
      <c r="AB93" s="35" t="str">
        <f t="shared" si="16"/>
        <v>.</v>
      </c>
      <c r="AC93" s="7" t="str">
        <f t="shared" si="17"/>
        <v>…</v>
      </c>
      <c r="AE93" s="18" t="str">
        <f>IFERROR(VLOOKUP(O93,AG3:AH5,2,0),"KO")</f>
        <v>OK</v>
      </c>
    </row>
    <row r="94" spans="2:31">
      <c r="B94" s="6"/>
      <c r="C94" t="s">
        <v>531</v>
      </c>
      <c r="D94" s="24" t="s">
        <v>115</v>
      </c>
      <c r="E94" s="17" t="s">
        <v>1022</v>
      </c>
      <c r="F94" s="7" t="s">
        <v>4</v>
      </c>
      <c r="G94" s="10" t="s">
        <v>1860</v>
      </c>
      <c r="H94" s="7">
        <v>45</v>
      </c>
      <c r="I94" s="7">
        <v>10</v>
      </c>
      <c r="J94" s="7">
        <v>45</v>
      </c>
      <c r="K94" s="7">
        <v>1</v>
      </c>
      <c r="L94" s="7">
        <v>1</v>
      </c>
      <c r="M94" s="7">
        <v>0</v>
      </c>
      <c r="N94" s="6" t="s">
        <v>24</v>
      </c>
      <c r="O94" s="6" t="s">
        <v>120</v>
      </c>
      <c r="P94" s="11">
        <v>31</v>
      </c>
      <c r="Q94" s="12">
        <v>1.67</v>
      </c>
      <c r="R94" s="13"/>
      <c r="S94" s="21">
        <f t="shared" si="18"/>
        <v>26.875</v>
      </c>
      <c r="T94" s="7" t="str">
        <f t="shared" si="19"/>
        <v>Over 0.5</v>
      </c>
      <c r="U94" s="14"/>
      <c r="V94" s="14" t="str">
        <f t="shared" si="20"/>
        <v>Under 1.5</v>
      </c>
      <c r="W94" s="14" t="str">
        <f t="shared" si="21"/>
        <v>LOST</v>
      </c>
      <c r="X94" s="14"/>
      <c r="Y94" s="7" t="str">
        <f t="shared" si="14"/>
        <v>…</v>
      </c>
      <c r="Z94" s="7"/>
      <c r="AA94" s="35" t="str">
        <f t="shared" si="15"/>
        <v>…</v>
      </c>
      <c r="AB94" s="35" t="str">
        <f t="shared" si="16"/>
        <v>.</v>
      </c>
      <c r="AC94" s="7" t="str">
        <f t="shared" si="17"/>
        <v>LOST</v>
      </c>
      <c r="AE94" s="18" t="str">
        <f>IFERROR(VLOOKUP(O94,AG3:AH5,2,0),"KO")</f>
        <v>OK</v>
      </c>
    </row>
    <row r="95" spans="2:31">
      <c r="B95" s="6"/>
      <c r="C95" t="s">
        <v>107</v>
      </c>
      <c r="D95" s="24" t="s">
        <v>240</v>
      </c>
      <c r="E95" s="17" t="s">
        <v>776</v>
      </c>
      <c r="F95" s="7" t="s">
        <v>4</v>
      </c>
      <c r="G95" s="10" t="s">
        <v>1920</v>
      </c>
      <c r="H95" s="7">
        <v>7</v>
      </c>
      <c r="I95" s="7">
        <v>57</v>
      </c>
      <c r="J95" s="7">
        <v>36</v>
      </c>
      <c r="K95" s="7" t="s">
        <v>16</v>
      </c>
      <c r="L95" s="7">
        <v>2</v>
      </c>
      <c r="M95" s="7">
        <v>29</v>
      </c>
      <c r="N95" s="6" t="s">
        <v>24</v>
      </c>
      <c r="O95" s="6" t="s">
        <v>69</v>
      </c>
      <c r="P95" s="11">
        <v>58</v>
      </c>
      <c r="Q95" s="12">
        <v>1.71</v>
      </c>
      <c r="R95" s="13"/>
      <c r="S95" s="21">
        <f t="shared" si="18"/>
        <v>69.412499999999994</v>
      </c>
      <c r="T95" s="7" t="str">
        <f t="shared" si="19"/>
        <v>Under 1.5</v>
      </c>
      <c r="U95" s="14"/>
      <c r="V95" s="14" t="str">
        <f t="shared" si="20"/>
        <v>Under 1.5</v>
      </c>
      <c r="W95" s="14" t="str">
        <f t="shared" si="21"/>
        <v>WON</v>
      </c>
      <c r="X95" s="14"/>
      <c r="Y95" s="7" t="str">
        <f t="shared" si="14"/>
        <v>…</v>
      </c>
      <c r="Z95" s="7"/>
      <c r="AA95" s="35" t="str">
        <f t="shared" si="15"/>
        <v>…</v>
      </c>
      <c r="AB95" s="35" t="str">
        <f t="shared" si="16"/>
        <v>.</v>
      </c>
      <c r="AC95" s="7" t="str">
        <f t="shared" si="17"/>
        <v>…</v>
      </c>
      <c r="AE95" s="18" t="str">
        <f>IFERROR(VLOOKUP(O95,AG3:AH5,2,0),"KO")</f>
        <v>KO</v>
      </c>
    </row>
    <row r="96" spans="2:31">
      <c r="B96" s="6"/>
      <c r="C96" t="s">
        <v>496</v>
      </c>
      <c r="D96" s="24" t="s">
        <v>135</v>
      </c>
      <c r="E96" s="17" t="s">
        <v>1398</v>
      </c>
      <c r="F96" s="7" t="s">
        <v>4</v>
      </c>
      <c r="G96" s="10" t="s">
        <v>1290</v>
      </c>
      <c r="H96" s="7">
        <v>67</v>
      </c>
      <c r="I96" s="7">
        <v>10</v>
      </c>
      <c r="J96" s="7">
        <v>23</v>
      </c>
      <c r="K96" s="7">
        <v>1</v>
      </c>
      <c r="L96" s="7" t="s">
        <v>16</v>
      </c>
      <c r="M96" s="7">
        <v>44</v>
      </c>
      <c r="N96" s="6" t="s">
        <v>24</v>
      </c>
      <c r="O96" s="6" t="s">
        <v>47</v>
      </c>
      <c r="P96" s="11">
        <v>74</v>
      </c>
      <c r="Q96" s="12">
        <v>1.75</v>
      </c>
      <c r="R96" s="13"/>
      <c r="S96" s="21">
        <f t="shared" si="18"/>
        <v>31.675000000000001</v>
      </c>
      <c r="T96" s="7" t="str">
        <f t="shared" si="19"/>
        <v>Over 0.5</v>
      </c>
      <c r="U96" s="14"/>
      <c r="V96" s="14" t="str">
        <f t="shared" si="20"/>
        <v>Under 1.5</v>
      </c>
      <c r="W96" s="14" t="str">
        <f t="shared" si="21"/>
        <v>LOST</v>
      </c>
      <c r="X96" s="14"/>
      <c r="Y96" s="7" t="str">
        <f t="shared" si="14"/>
        <v>…</v>
      </c>
      <c r="Z96" s="7"/>
      <c r="AA96" s="35" t="str">
        <f t="shared" si="15"/>
        <v>…</v>
      </c>
      <c r="AB96" s="35" t="str">
        <f t="shared" si="16"/>
        <v>.</v>
      </c>
      <c r="AC96" s="7" t="str">
        <f t="shared" si="17"/>
        <v>LOST</v>
      </c>
      <c r="AE96" s="18" t="str">
        <f>IFERROR(VLOOKUP(O96,AG3:AH5,2,0),"KO")</f>
        <v>OK</v>
      </c>
    </row>
    <row r="97" spans="2:31">
      <c r="B97" s="6"/>
      <c r="C97" t="s">
        <v>496</v>
      </c>
      <c r="D97" s="24" t="s">
        <v>135</v>
      </c>
      <c r="E97" s="17" t="s">
        <v>1866</v>
      </c>
      <c r="F97" s="7" t="s">
        <v>4</v>
      </c>
      <c r="G97" s="10" t="s">
        <v>1062</v>
      </c>
      <c r="H97" s="7">
        <v>45</v>
      </c>
      <c r="I97" s="7">
        <v>46</v>
      </c>
      <c r="J97" s="7">
        <v>8</v>
      </c>
      <c r="K97" s="7" t="s">
        <v>16</v>
      </c>
      <c r="L97" s="7">
        <v>1</v>
      </c>
      <c r="M97" s="7">
        <v>37</v>
      </c>
      <c r="N97" s="6" t="s">
        <v>24</v>
      </c>
      <c r="O97" s="6" t="s">
        <v>47</v>
      </c>
      <c r="P97" s="11">
        <v>47</v>
      </c>
      <c r="Q97" s="12">
        <v>1.85</v>
      </c>
      <c r="R97" s="13"/>
      <c r="S97" s="21">
        <f t="shared" si="18"/>
        <v>40</v>
      </c>
      <c r="T97" s="7" t="str">
        <f t="shared" si="19"/>
        <v>Over 0.5</v>
      </c>
      <c r="U97" s="14"/>
      <c r="V97" s="14" t="str">
        <f t="shared" si="20"/>
        <v>Under 1.5</v>
      </c>
      <c r="W97" s="14" t="str">
        <f t="shared" si="21"/>
        <v>LOST</v>
      </c>
      <c r="X97" s="14"/>
      <c r="Y97" s="7" t="str">
        <f t="shared" si="14"/>
        <v>…</v>
      </c>
      <c r="Z97" s="7"/>
      <c r="AA97" s="35" t="str">
        <f t="shared" si="15"/>
        <v>…</v>
      </c>
      <c r="AB97" s="35" t="str">
        <f t="shared" si="16"/>
        <v>.</v>
      </c>
      <c r="AC97" s="7" t="str">
        <f t="shared" si="17"/>
        <v>LOST</v>
      </c>
      <c r="AE97" s="18" t="str">
        <f>IFERROR(VLOOKUP(O97,AG3:AH5,2,0),"KO")</f>
        <v>OK</v>
      </c>
    </row>
    <row r="98" spans="2:31">
      <c r="B98" s="6"/>
      <c r="C98" t="s">
        <v>243</v>
      </c>
      <c r="D98" s="24" t="s">
        <v>135</v>
      </c>
      <c r="E98" s="17" t="s">
        <v>245</v>
      </c>
      <c r="F98" s="7" t="s">
        <v>4</v>
      </c>
      <c r="G98" s="10" t="s">
        <v>1714</v>
      </c>
      <c r="H98" s="7">
        <v>32</v>
      </c>
      <c r="I98" s="7">
        <v>46</v>
      </c>
      <c r="J98" s="7">
        <v>22</v>
      </c>
      <c r="K98" s="7" t="s">
        <v>16</v>
      </c>
      <c r="L98" s="7">
        <v>1</v>
      </c>
      <c r="M98" s="7">
        <v>10</v>
      </c>
      <c r="N98" s="6" t="s">
        <v>120</v>
      </c>
      <c r="O98" s="6" t="s">
        <v>298</v>
      </c>
      <c r="P98" s="11">
        <v>32</v>
      </c>
      <c r="Q98" s="12">
        <v>1.64</v>
      </c>
      <c r="R98" s="13"/>
      <c r="S98" s="21">
        <f t="shared" si="18"/>
        <v>45</v>
      </c>
      <c r="T98" s="7" t="str">
        <f t="shared" si="19"/>
        <v>Over 0.5</v>
      </c>
      <c r="U98" s="14"/>
      <c r="V98" s="14" t="str">
        <f t="shared" si="20"/>
        <v>Under 1.5</v>
      </c>
      <c r="W98" s="14" t="str">
        <f t="shared" si="21"/>
        <v>WON</v>
      </c>
      <c r="X98" s="14"/>
      <c r="Y98" s="7" t="str">
        <f t="shared" si="14"/>
        <v>…</v>
      </c>
      <c r="Z98" s="7"/>
      <c r="AA98" s="35" t="str">
        <f t="shared" si="15"/>
        <v>…</v>
      </c>
      <c r="AB98" s="35" t="str">
        <f t="shared" si="16"/>
        <v>.</v>
      </c>
      <c r="AC98" s="7" t="str">
        <f t="shared" si="17"/>
        <v>WON</v>
      </c>
      <c r="AE98" s="18" t="str">
        <f>IFERROR(VLOOKUP(O98,AG3:AH5,2,0),"KO")</f>
        <v>KO</v>
      </c>
    </row>
    <row r="99" spans="2:31">
      <c r="B99" s="6"/>
      <c r="C99" t="s">
        <v>227</v>
      </c>
      <c r="D99" s="24" t="s">
        <v>135</v>
      </c>
      <c r="E99" s="17" t="s">
        <v>1868</v>
      </c>
      <c r="F99" s="7" t="s">
        <v>4</v>
      </c>
      <c r="G99" s="10" t="s">
        <v>1261</v>
      </c>
      <c r="H99" s="7">
        <v>62</v>
      </c>
      <c r="I99" s="7">
        <v>19</v>
      </c>
      <c r="J99" s="7">
        <v>19</v>
      </c>
      <c r="K99" s="7">
        <v>1</v>
      </c>
      <c r="L99" s="7">
        <v>1</v>
      </c>
      <c r="M99" s="7">
        <v>43</v>
      </c>
      <c r="N99" s="6" t="s">
        <v>24</v>
      </c>
      <c r="O99" s="6" t="s">
        <v>47</v>
      </c>
      <c r="P99" s="11">
        <v>24</v>
      </c>
      <c r="Q99" s="12">
        <v>1.4</v>
      </c>
      <c r="R99" s="13"/>
      <c r="S99" s="21">
        <f t="shared" si="18"/>
        <v>20.625</v>
      </c>
      <c r="T99" s="7" t="str">
        <f t="shared" si="19"/>
        <v>Over 0.5</v>
      </c>
      <c r="U99" s="14"/>
      <c r="V99" s="14" t="str">
        <f t="shared" si="20"/>
        <v>Under 1.5</v>
      </c>
      <c r="W99" s="14" t="str">
        <f t="shared" si="21"/>
        <v>LOST</v>
      </c>
      <c r="X99" s="14"/>
      <c r="Y99" s="7" t="str">
        <f t="shared" si="14"/>
        <v>…</v>
      </c>
      <c r="Z99" s="7"/>
      <c r="AA99" s="35" t="str">
        <f t="shared" si="15"/>
        <v>…</v>
      </c>
      <c r="AB99" s="35" t="str">
        <f t="shared" si="16"/>
        <v>.</v>
      </c>
      <c r="AC99" s="7" t="str">
        <f t="shared" si="17"/>
        <v>LOST</v>
      </c>
      <c r="AE99" s="18" t="str">
        <f>IFERROR(VLOOKUP(O99,AG3:AH5,2,0),"KO")</f>
        <v>OK</v>
      </c>
    </row>
    <row r="100" spans="2:31">
      <c r="B100" s="6"/>
      <c r="C100" t="s">
        <v>227</v>
      </c>
      <c r="D100" s="24" t="s">
        <v>135</v>
      </c>
      <c r="E100" s="17" t="s">
        <v>228</v>
      </c>
      <c r="F100" s="7" t="s">
        <v>4</v>
      </c>
      <c r="G100" s="10" t="s">
        <v>1612</v>
      </c>
      <c r="H100" s="7">
        <v>54</v>
      </c>
      <c r="I100" s="7">
        <v>22</v>
      </c>
      <c r="J100" s="7">
        <v>23</v>
      </c>
      <c r="K100" s="7">
        <v>1</v>
      </c>
      <c r="L100" s="7">
        <v>1</v>
      </c>
      <c r="M100" s="7">
        <v>31</v>
      </c>
      <c r="N100" s="6" t="s">
        <v>33</v>
      </c>
      <c r="O100" s="6" t="s">
        <v>389</v>
      </c>
      <c r="P100" s="11">
        <v>42</v>
      </c>
      <c r="Q100" s="12">
        <v>1.7</v>
      </c>
      <c r="R100" s="13"/>
      <c r="S100" s="21">
        <f t="shared" si="18"/>
        <v>15.9375</v>
      </c>
      <c r="T100" s="7" t="str">
        <f t="shared" si="19"/>
        <v>Over 0.5</v>
      </c>
      <c r="U100" s="14"/>
      <c r="V100" s="14" t="str">
        <f t="shared" si="20"/>
        <v>Over 0.5</v>
      </c>
      <c r="W100" s="14" t="str">
        <f t="shared" si="21"/>
        <v>WON</v>
      </c>
      <c r="X100" s="14"/>
      <c r="Y100" s="7" t="str">
        <f t="shared" si="14"/>
        <v>…</v>
      </c>
      <c r="Z100" s="7"/>
      <c r="AA100" s="35" t="str">
        <f t="shared" si="15"/>
        <v>…</v>
      </c>
      <c r="AB100" s="35" t="str">
        <f t="shared" si="16"/>
        <v>.</v>
      </c>
      <c r="AC100" s="7" t="str">
        <f t="shared" si="17"/>
        <v>WON</v>
      </c>
      <c r="AE100" s="18" t="str">
        <f>IFERROR(VLOOKUP(O100,AG3:AH5,2,0),"KO")</f>
        <v>KO</v>
      </c>
    </row>
    <row r="101" spans="2:31">
      <c r="B101" s="6" t="s">
        <v>11</v>
      </c>
      <c r="C101" t="s">
        <v>88</v>
      </c>
      <c r="D101" s="24" t="s">
        <v>135</v>
      </c>
      <c r="E101" s="17" t="s">
        <v>139</v>
      </c>
      <c r="F101" s="7" t="s">
        <v>4</v>
      </c>
      <c r="G101" s="10" t="s">
        <v>138</v>
      </c>
      <c r="H101" s="7">
        <v>8</v>
      </c>
      <c r="I101" s="7">
        <v>50</v>
      </c>
      <c r="J101" s="7">
        <v>42</v>
      </c>
      <c r="K101" s="7" t="s">
        <v>16</v>
      </c>
      <c r="L101" s="7">
        <v>1</v>
      </c>
      <c r="M101" s="7">
        <v>34</v>
      </c>
      <c r="N101" s="6" t="s">
        <v>120</v>
      </c>
      <c r="O101" s="6" t="s">
        <v>120</v>
      </c>
      <c r="P101" s="11">
        <v>53</v>
      </c>
      <c r="Q101" s="12">
        <v>1.5</v>
      </c>
      <c r="R101" s="13"/>
      <c r="S101" s="21">
        <f t="shared" si="18"/>
        <v>66.224999999999994</v>
      </c>
      <c r="T101" s="7" t="str">
        <f t="shared" si="19"/>
        <v>Under 1.5</v>
      </c>
      <c r="U101" s="14"/>
      <c r="V101" s="14" t="str">
        <f t="shared" si="20"/>
        <v>Under 1.5</v>
      </c>
      <c r="W101" s="14" t="str">
        <f t="shared" si="21"/>
        <v>WON</v>
      </c>
      <c r="X101" s="14"/>
      <c r="Y101" s="7" t="str">
        <f t="shared" si="14"/>
        <v>…</v>
      </c>
      <c r="Z101" s="7"/>
      <c r="AA101" s="35" t="str">
        <f t="shared" si="15"/>
        <v>…</v>
      </c>
      <c r="AB101" s="35" t="str">
        <f t="shared" si="16"/>
        <v>.</v>
      </c>
      <c r="AC101" s="7" t="str">
        <f t="shared" si="17"/>
        <v>…</v>
      </c>
      <c r="AE101" s="18" t="str">
        <f>IFERROR(VLOOKUP(O101,AG3:AH5,2,0),"KO")</f>
        <v>OK</v>
      </c>
    </row>
    <row r="102" spans="2:31">
      <c r="B102" s="6" t="s">
        <v>11</v>
      </c>
      <c r="C102" t="s">
        <v>146</v>
      </c>
      <c r="D102" s="24" t="s">
        <v>143</v>
      </c>
      <c r="E102" s="17" t="s">
        <v>524</v>
      </c>
      <c r="F102" s="7" t="s">
        <v>4</v>
      </c>
      <c r="G102" s="10" t="s">
        <v>535</v>
      </c>
      <c r="H102" s="7">
        <v>16</v>
      </c>
      <c r="I102" s="7">
        <v>50</v>
      </c>
      <c r="J102" s="7">
        <v>34</v>
      </c>
      <c r="K102" s="7" t="s">
        <v>16</v>
      </c>
      <c r="L102" s="7">
        <v>2</v>
      </c>
      <c r="M102" s="7">
        <v>18</v>
      </c>
      <c r="N102" s="6" t="s">
        <v>120</v>
      </c>
      <c r="O102" s="6" t="s">
        <v>61</v>
      </c>
      <c r="P102" s="11">
        <v>59</v>
      </c>
      <c r="Q102" s="12">
        <v>1.55</v>
      </c>
      <c r="R102" s="13"/>
      <c r="S102" s="21">
        <f t="shared" si="18"/>
        <v>67.424999999999997</v>
      </c>
      <c r="T102" s="7" t="str">
        <f t="shared" si="19"/>
        <v>Under 1.5</v>
      </c>
      <c r="U102" s="14"/>
      <c r="V102" s="14" t="str">
        <f t="shared" si="20"/>
        <v>Under 1.5</v>
      </c>
      <c r="W102" s="14" t="str">
        <f t="shared" si="21"/>
        <v>WON</v>
      </c>
      <c r="X102" s="14"/>
      <c r="Y102" s="7" t="str">
        <f t="shared" si="14"/>
        <v>…</v>
      </c>
      <c r="Z102" s="7"/>
      <c r="AA102" s="35" t="str">
        <f t="shared" si="15"/>
        <v>U25g</v>
      </c>
      <c r="AB102" s="35" t="str">
        <f t="shared" si="16"/>
        <v>WON</v>
      </c>
      <c r="AC102" s="7" t="str">
        <f t="shared" si="17"/>
        <v>…</v>
      </c>
      <c r="AE102" s="18" t="str">
        <f>IFERROR(VLOOKUP(O102,AG3:AH5,2,0),"KO")</f>
        <v>KO</v>
      </c>
    </row>
    <row r="103" spans="2:31">
      <c r="B103" s="6" t="s">
        <v>11</v>
      </c>
      <c r="C103" t="s">
        <v>151</v>
      </c>
      <c r="D103" s="24" t="s">
        <v>250</v>
      </c>
      <c r="E103" s="17" t="s">
        <v>993</v>
      </c>
      <c r="F103" s="7" t="s">
        <v>4</v>
      </c>
      <c r="G103" s="10" t="s">
        <v>154</v>
      </c>
      <c r="H103" s="7">
        <v>16</v>
      </c>
      <c r="I103" s="7">
        <v>41</v>
      </c>
      <c r="J103" s="7">
        <v>43</v>
      </c>
      <c r="K103" s="7">
        <v>2</v>
      </c>
      <c r="L103" s="7">
        <v>1</v>
      </c>
      <c r="M103" s="7">
        <v>27</v>
      </c>
      <c r="N103" s="6" t="s">
        <v>75</v>
      </c>
      <c r="O103" s="6" t="s">
        <v>17</v>
      </c>
      <c r="P103" s="11">
        <v>52</v>
      </c>
      <c r="Q103" s="12">
        <v>1.73</v>
      </c>
      <c r="R103" s="13"/>
      <c r="S103" s="21">
        <f t="shared" si="18"/>
        <v>36.962499999999999</v>
      </c>
      <c r="T103" s="7" t="str">
        <f t="shared" si="19"/>
        <v>Over 0.5</v>
      </c>
      <c r="U103" s="14"/>
      <c r="V103" s="14" t="str">
        <f t="shared" si="20"/>
        <v>Over 0.5</v>
      </c>
      <c r="W103" s="14" t="str">
        <f t="shared" si="21"/>
        <v>WON</v>
      </c>
      <c r="X103" s="14"/>
      <c r="Y103" s="7" t="str">
        <f t="shared" si="14"/>
        <v>…</v>
      </c>
      <c r="Z103" s="7"/>
      <c r="AA103" s="35" t="str">
        <f t="shared" si="15"/>
        <v>…</v>
      </c>
      <c r="AB103" s="35" t="str">
        <f t="shared" si="16"/>
        <v>.</v>
      </c>
      <c r="AC103" s="7" t="str">
        <f t="shared" si="17"/>
        <v>WON</v>
      </c>
      <c r="AE103" s="18" t="str">
        <f>IFERROR(VLOOKUP(O103,AG3:AH5,2,0),"KO")</f>
        <v>KO</v>
      </c>
    </row>
    <row r="104" spans="2:31">
      <c r="B104" s="6"/>
      <c r="C104" t="s">
        <v>427</v>
      </c>
      <c r="D104" s="24" t="s">
        <v>164</v>
      </c>
      <c r="E104" s="17" t="s">
        <v>980</v>
      </c>
      <c r="F104" s="7" t="s">
        <v>4</v>
      </c>
      <c r="G104" s="10" t="s">
        <v>1856</v>
      </c>
      <c r="H104" s="7">
        <v>55</v>
      </c>
      <c r="I104" s="7">
        <v>10</v>
      </c>
      <c r="J104" s="7">
        <v>36</v>
      </c>
      <c r="K104" s="7">
        <v>1</v>
      </c>
      <c r="L104" s="7">
        <v>2</v>
      </c>
      <c r="M104" s="7">
        <v>19</v>
      </c>
      <c r="N104" s="6" t="s">
        <v>24</v>
      </c>
      <c r="O104" s="6" t="s">
        <v>120</v>
      </c>
      <c r="P104" s="11">
        <v>42</v>
      </c>
      <c r="Q104" s="12">
        <v>1.57</v>
      </c>
      <c r="R104" s="13"/>
      <c r="S104" s="21">
        <f t="shared" si="18"/>
        <v>11.5625</v>
      </c>
      <c r="T104" s="7" t="str">
        <f t="shared" si="19"/>
        <v>Over 0.5</v>
      </c>
      <c r="U104" s="14"/>
      <c r="V104" s="14" t="str">
        <f t="shared" si="20"/>
        <v>Under 1.5</v>
      </c>
      <c r="W104" s="14" t="str">
        <f t="shared" si="21"/>
        <v>LOST</v>
      </c>
      <c r="X104" s="14"/>
      <c r="Y104" s="7" t="str">
        <f t="shared" si="14"/>
        <v>…</v>
      </c>
      <c r="Z104" s="7"/>
      <c r="AA104" s="35" t="str">
        <f t="shared" si="15"/>
        <v>…</v>
      </c>
      <c r="AB104" s="35" t="str">
        <f t="shared" si="16"/>
        <v>.</v>
      </c>
      <c r="AC104" s="7" t="str">
        <f t="shared" si="17"/>
        <v>LOST</v>
      </c>
      <c r="AE104" s="18" t="str">
        <f>IFERROR(VLOOKUP(O104,AG3:AH5,2,0),"KO")</f>
        <v>OK</v>
      </c>
    </row>
    <row r="105" spans="2:31">
      <c r="B105" s="6"/>
      <c r="C105" t="s">
        <v>76</v>
      </c>
      <c r="D105" s="24" t="s">
        <v>164</v>
      </c>
      <c r="E105" s="17" t="s">
        <v>854</v>
      </c>
      <c r="F105" s="7" t="s">
        <v>4</v>
      </c>
      <c r="G105" s="10" t="s">
        <v>1828</v>
      </c>
      <c r="H105" s="7">
        <v>10</v>
      </c>
      <c r="I105" s="7">
        <v>29</v>
      </c>
      <c r="J105" s="7">
        <v>61</v>
      </c>
      <c r="K105" s="7">
        <v>2</v>
      </c>
      <c r="L105" s="7" t="s">
        <v>16</v>
      </c>
      <c r="M105" s="7">
        <v>51</v>
      </c>
      <c r="N105" s="6" t="s">
        <v>47</v>
      </c>
      <c r="O105" s="6" t="s">
        <v>17</v>
      </c>
      <c r="P105" s="11">
        <v>100</v>
      </c>
      <c r="Q105" s="12">
        <v>1.61</v>
      </c>
      <c r="R105" s="13"/>
      <c r="S105" s="21">
        <f t="shared" si="18"/>
        <v>45.9375</v>
      </c>
      <c r="T105" s="7" t="str">
        <f t="shared" si="19"/>
        <v>Over 0.5</v>
      </c>
      <c r="U105" s="14"/>
      <c r="V105" s="14" t="str">
        <f t="shared" si="20"/>
        <v>Under 1.5</v>
      </c>
      <c r="W105" s="14" t="str">
        <f t="shared" si="21"/>
        <v>WON</v>
      </c>
      <c r="X105" s="14"/>
      <c r="Y105" s="7" t="str">
        <f t="shared" si="14"/>
        <v>…</v>
      </c>
      <c r="Z105" s="7"/>
      <c r="AA105" s="35" t="str">
        <f t="shared" si="15"/>
        <v>…</v>
      </c>
      <c r="AB105" s="35" t="str">
        <f t="shared" si="16"/>
        <v>.</v>
      </c>
      <c r="AC105" s="7" t="str">
        <f t="shared" si="17"/>
        <v>WON</v>
      </c>
      <c r="AE105" s="18" t="str">
        <f>IFERROR(VLOOKUP(O105,AG3:AH5,2,0),"KO")</f>
        <v>KO</v>
      </c>
    </row>
    <row r="106" spans="2:31">
      <c r="B106" s="6" t="s">
        <v>11</v>
      </c>
      <c r="C106" t="s">
        <v>368</v>
      </c>
      <c r="D106" s="24" t="s">
        <v>164</v>
      </c>
      <c r="E106" s="17" t="s">
        <v>833</v>
      </c>
      <c r="F106" s="7" t="s">
        <v>4</v>
      </c>
      <c r="G106" s="10" t="s">
        <v>1921</v>
      </c>
      <c r="H106" s="7">
        <v>69</v>
      </c>
      <c r="I106" s="7">
        <v>16</v>
      </c>
      <c r="J106" s="7">
        <v>16</v>
      </c>
      <c r="K106" s="7">
        <v>1</v>
      </c>
      <c r="L106" s="7">
        <v>1</v>
      </c>
      <c r="M106" s="7">
        <v>53</v>
      </c>
      <c r="N106" s="6" t="s">
        <v>47</v>
      </c>
      <c r="O106" s="6" t="s">
        <v>75</v>
      </c>
      <c r="P106" s="11">
        <v>56</v>
      </c>
      <c r="Q106" s="12">
        <v>1.55</v>
      </c>
      <c r="R106" s="13"/>
      <c r="S106" s="21">
        <f t="shared" si="18"/>
        <v>29.637499999999999</v>
      </c>
      <c r="T106" s="7" t="str">
        <f t="shared" si="19"/>
        <v>Over 0.5</v>
      </c>
      <c r="U106" s="14"/>
      <c r="V106" s="14" t="str">
        <f t="shared" si="20"/>
        <v>Under 1.5</v>
      </c>
      <c r="W106" s="14" t="str">
        <f t="shared" si="21"/>
        <v>WON</v>
      </c>
      <c r="X106" s="14"/>
      <c r="Y106" s="7" t="str">
        <f t="shared" si="14"/>
        <v>…</v>
      </c>
      <c r="Z106" s="7"/>
      <c r="AA106" s="35" t="str">
        <f t="shared" si="15"/>
        <v>…</v>
      </c>
      <c r="AB106" s="35" t="str">
        <f t="shared" si="16"/>
        <v>.</v>
      </c>
      <c r="AC106" s="7" t="str">
        <f t="shared" si="17"/>
        <v>WON</v>
      </c>
      <c r="AE106" s="18" t="str">
        <f>IFERROR(VLOOKUP(O106,AG3:AH5,2,0),"KO")</f>
        <v>KO</v>
      </c>
    </row>
    <row r="107" spans="2:31">
      <c r="B107" s="6"/>
      <c r="C107" t="s">
        <v>181</v>
      </c>
      <c r="D107" s="24" t="s">
        <v>164</v>
      </c>
      <c r="E107" s="17" t="s">
        <v>1502</v>
      </c>
      <c r="F107" s="7" t="s">
        <v>4</v>
      </c>
      <c r="G107" s="10" t="s">
        <v>1403</v>
      </c>
      <c r="H107" s="7">
        <v>17</v>
      </c>
      <c r="I107" s="7">
        <v>43</v>
      </c>
      <c r="J107" s="7">
        <v>39</v>
      </c>
      <c r="K107" s="7" t="s">
        <v>16</v>
      </c>
      <c r="L107" s="7">
        <v>2</v>
      </c>
      <c r="M107" s="7">
        <v>22</v>
      </c>
      <c r="N107" s="6" t="s">
        <v>305</v>
      </c>
      <c r="O107" s="6" t="s">
        <v>305</v>
      </c>
      <c r="P107" s="11">
        <v>54</v>
      </c>
      <c r="Q107" s="12">
        <v>1.61</v>
      </c>
      <c r="R107" s="13"/>
      <c r="S107" s="21">
        <f t="shared" si="18"/>
        <v>50.8</v>
      </c>
      <c r="T107" s="7" t="str">
        <f t="shared" si="19"/>
        <v>Over 0.5</v>
      </c>
      <c r="U107" s="14"/>
      <c r="V107" s="14" t="str">
        <f t="shared" si="20"/>
        <v>Over 0.5</v>
      </c>
      <c r="W107" s="14" t="str">
        <f t="shared" si="21"/>
        <v>WON</v>
      </c>
      <c r="X107" s="14"/>
      <c r="Y107" s="7" t="str">
        <f t="shared" si="14"/>
        <v>…</v>
      </c>
      <c r="Z107" s="7"/>
      <c r="AA107" s="35" t="str">
        <f t="shared" si="15"/>
        <v>…</v>
      </c>
      <c r="AB107" s="35" t="str">
        <f t="shared" si="16"/>
        <v>.</v>
      </c>
      <c r="AC107" s="7" t="str">
        <f t="shared" si="17"/>
        <v>WON</v>
      </c>
      <c r="AE107" s="18" t="str">
        <f>IFERROR(VLOOKUP(O107,AG3:AH5,2,0),"KO")</f>
        <v>KO</v>
      </c>
    </row>
    <row r="108" spans="2:31">
      <c r="B108" s="6"/>
      <c r="C108" t="s">
        <v>181</v>
      </c>
      <c r="D108" s="24" t="s">
        <v>164</v>
      </c>
      <c r="E108" s="17" t="s">
        <v>1574</v>
      </c>
      <c r="F108" s="7" t="s">
        <v>4</v>
      </c>
      <c r="G108" s="10" t="s">
        <v>1648</v>
      </c>
      <c r="H108" s="7">
        <v>20</v>
      </c>
      <c r="I108" s="7">
        <v>35</v>
      </c>
      <c r="J108" s="7">
        <v>44</v>
      </c>
      <c r="K108" s="7">
        <v>2</v>
      </c>
      <c r="L108" s="7">
        <v>2</v>
      </c>
      <c r="M108" s="7">
        <v>24</v>
      </c>
      <c r="N108" s="6" t="s">
        <v>24</v>
      </c>
      <c r="O108" s="6" t="s">
        <v>96</v>
      </c>
      <c r="P108" s="11">
        <v>47</v>
      </c>
      <c r="Q108" s="12">
        <v>1.7</v>
      </c>
      <c r="R108" s="13"/>
      <c r="S108" s="21">
        <f t="shared" si="18"/>
        <v>26.25</v>
      </c>
      <c r="T108" s="7" t="str">
        <f t="shared" si="19"/>
        <v>Over 0.5</v>
      </c>
      <c r="U108" s="14"/>
      <c r="V108" s="14" t="str">
        <f t="shared" si="20"/>
        <v>Under 1.5</v>
      </c>
      <c r="W108" s="14" t="str">
        <f t="shared" si="21"/>
        <v>LOST</v>
      </c>
      <c r="X108" s="14"/>
      <c r="Y108" s="7" t="str">
        <f t="shared" si="14"/>
        <v>…</v>
      </c>
      <c r="Z108" s="7"/>
      <c r="AA108" s="35" t="str">
        <f t="shared" si="15"/>
        <v>…</v>
      </c>
      <c r="AB108" s="35" t="str">
        <f t="shared" si="16"/>
        <v>.</v>
      </c>
      <c r="AC108" s="7" t="str">
        <f t="shared" si="17"/>
        <v>WON</v>
      </c>
      <c r="AE108" s="18" t="str">
        <f>IFERROR(VLOOKUP(O108,AG3:AH5,2,0),"KO")</f>
        <v>KO</v>
      </c>
    </row>
    <row r="109" spans="2:31">
      <c r="B109" s="6"/>
      <c r="C109" t="s">
        <v>25</v>
      </c>
      <c r="D109" s="24" t="s">
        <v>167</v>
      </c>
      <c r="E109" s="17" t="s">
        <v>466</v>
      </c>
      <c r="F109" s="7" t="s">
        <v>4</v>
      </c>
      <c r="G109" s="10" t="s">
        <v>465</v>
      </c>
      <c r="H109" s="7">
        <v>48</v>
      </c>
      <c r="I109" s="7">
        <v>45</v>
      </c>
      <c r="J109" s="7">
        <v>7</v>
      </c>
      <c r="K109" s="7">
        <v>1</v>
      </c>
      <c r="L109" s="7">
        <v>1</v>
      </c>
      <c r="M109" s="7">
        <v>41</v>
      </c>
      <c r="N109" s="6" t="s">
        <v>47</v>
      </c>
      <c r="O109" s="6" t="s">
        <v>47</v>
      </c>
      <c r="P109" s="11">
        <v>41</v>
      </c>
      <c r="Q109" s="12">
        <v>1.72</v>
      </c>
      <c r="R109" s="13"/>
      <c r="S109" s="21">
        <f t="shared" si="18"/>
        <v>25</v>
      </c>
      <c r="T109" s="7" t="str">
        <f t="shared" si="19"/>
        <v>Over 0.5</v>
      </c>
      <c r="U109" s="14"/>
      <c r="V109" s="14" t="str">
        <f t="shared" si="20"/>
        <v>Under 1.5</v>
      </c>
      <c r="W109" s="14" t="str">
        <f t="shared" si="21"/>
        <v>WON</v>
      </c>
      <c r="X109" s="14"/>
      <c r="Y109" s="7" t="str">
        <f t="shared" si="14"/>
        <v>…</v>
      </c>
      <c r="Z109" s="7"/>
      <c r="AA109" s="35" t="str">
        <f t="shared" si="15"/>
        <v>…</v>
      </c>
      <c r="AB109" s="35" t="str">
        <f t="shared" si="16"/>
        <v>.</v>
      </c>
      <c r="AC109" s="7" t="str">
        <f t="shared" si="17"/>
        <v>LOST</v>
      </c>
      <c r="AE109" s="18" t="str">
        <f>IFERROR(VLOOKUP(O109,AG3:AH5,2,0),"KO")</f>
        <v>OK</v>
      </c>
    </row>
    <row r="110" spans="2:31">
      <c r="B110" s="6" t="s">
        <v>11</v>
      </c>
      <c r="C110" t="s">
        <v>959</v>
      </c>
      <c r="D110" s="24" t="s">
        <v>176</v>
      </c>
      <c r="E110" s="17" t="s">
        <v>1814</v>
      </c>
      <c r="F110" s="7" t="s">
        <v>4</v>
      </c>
      <c r="G110" s="10" t="s">
        <v>1850</v>
      </c>
      <c r="H110" s="7">
        <v>16</v>
      </c>
      <c r="I110" s="7">
        <v>56</v>
      </c>
      <c r="J110" s="7">
        <v>28</v>
      </c>
      <c r="K110" s="7" t="s">
        <v>16</v>
      </c>
      <c r="L110" s="7" t="s">
        <v>16</v>
      </c>
      <c r="M110" s="7">
        <v>12</v>
      </c>
      <c r="N110" s="6" t="s">
        <v>120</v>
      </c>
      <c r="O110" s="6" t="s">
        <v>120</v>
      </c>
      <c r="P110" s="11">
        <v>67</v>
      </c>
      <c r="Q110" s="12">
        <v>1.44</v>
      </c>
      <c r="R110" s="13"/>
      <c r="S110" s="21">
        <f t="shared" si="18"/>
        <v>78.900000000000006</v>
      </c>
      <c r="T110" s="7" t="str">
        <f t="shared" si="19"/>
        <v>Under 1.5</v>
      </c>
      <c r="U110" s="14"/>
      <c r="V110" s="14" t="str">
        <f t="shared" si="20"/>
        <v>Under 1.5</v>
      </c>
      <c r="W110" s="14" t="str">
        <f t="shared" si="21"/>
        <v>WON</v>
      </c>
      <c r="X110" s="14"/>
      <c r="Y110" s="7" t="str">
        <f t="shared" si="14"/>
        <v>…</v>
      </c>
      <c r="Z110" s="7"/>
      <c r="AA110" s="35" t="str">
        <f t="shared" si="15"/>
        <v>U25g</v>
      </c>
      <c r="AB110" s="35" t="str">
        <f t="shared" si="16"/>
        <v>WON</v>
      </c>
      <c r="AC110" s="7" t="str">
        <f t="shared" si="17"/>
        <v>…</v>
      </c>
      <c r="AE110" s="18" t="str">
        <f>IFERROR(VLOOKUP(O110,AG3:AH5,2,0),"KO")</f>
        <v>OK</v>
      </c>
    </row>
    <row r="111" spans="2:31">
      <c r="B111" s="6" t="s">
        <v>11</v>
      </c>
      <c r="C111" t="s">
        <v>964</v>
      </c>
      <c r="D111" s="24" t="s">
        <v>176</v>
      </c>
      <c r="E111" s="17" t="s">
        <v>1922</v>
      </c>
      <c r="F111" s="7" t="s">
        <v>4</v>
      </c>
      <c r="G111" s="10" t="s">
        <v>966</v>
      </c>
      <c r="H111" s="7">
        <v>16</v>
      </c>
      <c r="I111" s="7">
        <v>63</v>
      </c>
      <c r="J111" s="7">
        <v>21</v>
      </c>
      <c r="K111" s="7" t="s">
        <v>16</v>
      </c>
      <c r="L111" s="7" t="s">
        <v>16</v>
      </c>
      <c r="M111" s="7">
        <v>5</v>
      </c>
      <c r="N111" s="6" t="s">
        <v>47</v>
      </c>
      <c r="O111" s="6" t="s">
        <v>69</v>
      </c>
      <c r="P111" s="11">
        <v>67</v>
      </c>
      <c r="Q111" s="12">
        <v>1.5</v>
      </c>
      <c r="R111" s="13"/>
      <c r="S111" s="21">
        <f t="shared" si="18"/>
        <v>88.087500000000006</v>
      </c>
      <c r="T111" s="7" t="str">
        <f t="shared" si="19"/>
        <v>Under 1.5</v>
      </c>
      <c r="U111" s="14"/>
      <c r="V111" s="14" t="str">
        <f t="shared" si="20"/>
        <v>Under 1.5</v>
      </c>
      <c r="W111" s="14" t="str">
        <f t="shared" si="21"/>
        <v>WON</v>
      </c>
      <c r="X111" s="14"/>
      <c r="Y111" s="7" t="str">
        <f t="shared" si="14"/>
        <v>Prime</v>
      </c>
      <c r="Z111" s="7"/>
      <c r="AA111" s="35" t="str">
        <f t="shared" si="15"/>
        <v>U25g</v>
      </c>
      <c r="AB111" s="35" t="str">
        <f t="shared" si="16"/>
        <v>WON</v>
      </c>
      <c r="AC111" s="7" t="str">
        <f t="shared" si="17"/>
        <v>…</v>
      </c>
      <c r="AE111" s="18" t="str">
        <f>IFERROR(VLOOKUP(O111,AG3:AH5,2,0),"KO")</f>
        <v>KO</v>
      </c>
    </row>
    <row r="112" spans="2:31">
      <c r="B112" s="6" t="s">
        <v>11</v>
      </c>
      <c r="C112" t="s">
        <v>189</v>
      </c>
      <c r="D112" s="24" t="s">
        <v>176</v>
      </c>
      <c r="E112" s="17" t="s">
        <v>1145</v>
      </c>
      <c r="F112" s="7" t="s">
        <v>4</v>
      </c>
      <c r="G112" s="10" t="s">
        <v>196</v>
      </c>
      <c r="H112" s="7">
        <v>27</v>
      </c>
      <c r="I112" s="7">
        <v>62</v>
      </c>
      <c r="J112" s="7">
        <v>11</v>
      </c>
      <c r="K112" s="7" t="s">
        <v>16</v>
      </c>
      <c r="L112" s="7" t="s">
        <v>16</v>
      </c>
      <c r="M112" s="7">
        <v>16</v>
      </c>
      <c r="N112" s="6" t="s">
        <v>75</v>
      </c>
      <c r="O112" s="6" t="s">
        <v>33</v>
      </c>
      <c r="P112" s="11">
        <v>77</v>
      </c>
      <c r="Q112" s="12">
        <v>1.57</v>
      </c>
      <c r="R112" s="13"/>
      <c r="S112" s="21">
        <f t="shared" si="18"/>
        <v>79.775000000000006</v>
      </c>
      <c r="T112" s="7" t="str">
        <f t="shared" si="19"/>
        <v>Under 1.5</v>
      </c>
      <c r="U112" s="14"/>
      <c r="V112" s="14" t="str">
        <f t="shared" si="20"/>
        <v>Over 0.5</v>
      </c>
      <c r="W112" s="14" t="str">
        <f t="shared" si="21"/>
        <v>LOST</v>
      </c>
      <c r="X112" s="14"/>
      <c r="Y112" s="7" t="str">
        <f t="shared" si="14"/>
        <v>…</v>
      </c>
      <c r="Z112" s="7"/>
      <c r="AA112" s="35" t="str">
        <f t="shared" si="15"/>
        <v>U25g</v>
      </c>
      <c r="AB112" s="35" t="str">
        <f t="shared" si="16"/>
        <v>.</v>
      </c>
      <c r="AC112" s="7" t="str">
        <f t="shared" si="17"/>
        <v>…</v>
      </c>
      <c r="AE112" s="18" t="str">
        <f>IFERROR(VLOOKUP(O112,AG3:AH5,2,0),"KO")</f>
        <v>KO</v>
      </c>
    </row>
    <row r="113" spans="2:31">
      <c r="B113" s="6"/>
      <c r="C113" t="s">
        <v>888</v>
      </c>
      <c r="D113" s="24" t="s">
        <v>877</v>
      </c>
      <c r="E113" s="17" t="s">
        <v>1923</v>
      </c>
      <c r="F113" s="7" t="s">
        <v>4</v>
      </c>
      <c r="G113" s="10" t="s">
        <v>1627</v>
      </c>
      <c r="H113" s="7">
        <v>20</v>
      </c>
      <c r="I113" s="7">
        <v>45</v>
      </c>
      <c r="J113" s="7">
        <v>35</v>
      </c>
      <c r="K113" s="7" t="s">
        <v>16</v>
      </c>
      <c r="L113" s="7" t="s">
        <v>16</v>
      </c>
      <c r="M113" s="7">
        <v>15</v>
      </c>
      <c r="N113" s="6" t="s">
        <v>120</v>
      </c>
      <c r="O113" s="6" t="s">
        <v>120</v>
      </c>
      <c r="P113" s="11">
        <v>46</v>
      </c>
      <c r="Q113" s="12">
        <v>1.75</v>
      </c>
      <c r="R113" s="13"/>
      <c r="S113" s="21">
        <f t="shared" si="18"/>
        <v>45</v>
      </c>
      <c r="T113" s="7" t="str">
        <f t="shared" si="19"/>
        <v>Over 0.5</v>
      </c>
      <c r="U113" s="14"/>
      <c r="V113" s="14" t="str">
        <f t="shared" si="20"/>
        <v>Under 1.5</v>
      </c>
      <c r="W113" s="14" t="str">
        <f t="shared" si="21"/>
        <v>WON</v>
      </c>
      <c r="X113" s="14"/>
      <c r="Y113" s="7" t="str">
        <f t="shared" si="14"/>
        <v>…</v>
      </c>
      <c r="Z113" s="7"/>
      <c r="AA113" s="35" t="str">
        <f t="shared" si="15"/>
        <v>…</v>
      </c>
      <c r="AB113" s="35" t="str">
        <f t="shared" si="16"/>
        <v>.</v>
      </c>
      <c r="AC113" s="7" t="str">
        <f t="shared" si="17"/>
        <v>LOST</v>
      </c>
      <c r="AE113" s="18" t="str">
        <f>IFERROR(VLOOKUP(O113,AG3:AH5,2,0),"KO")</f>
        <v>OK</v>
      </c>
    </row>
    <row r="114" spans="2:31">
      <c r="B114" s="6"/>
      <c r="C114" t="s">
        <v>262</v>
      </c>
      <c r="D114" s="24" t="s">
        <v>877</v>
      </c>
      <c r="E114" s="17" t="s">
        <v>264</v>
      </c>
      <c r="F114" s="7" t="s">
        <v>4</v>
      </c>
      <c r="G114" s="10" t="s">
        <v>1030</v>
      </c>
      <c r="H114" s="7">
        <v>20</v>
      </c>
      <c r="I114" s="7">
        <v>60</v>
      </c>
      <c r="J114" s="7">
        <v>20</v>
      </c>
      <c r="K114" s="7" t="s">
        <v>16</v>
      </c>
      <c r="L114" s="7" t="s">
        <v>16</v>
      </c>
      <c r="M114" s="7">
        <v>0</v>
      </c>
      <c r="N114" s="6" t="s">
        <v>18</v>
      </c>
      <c r="O114" s="6" t="s">
        <v>18</v>
      </c>
      <c r="P114" s="11">
        <v>90</v>
      </c>
      <c r="Q114" s="12">
        <v>1.56</v>
      </c>
      <c r="R114" s="13"/>
      <c r="S114" s="21">
        <f t="shared" si="18"/>
        <v>96.75</v>
      </c>
      <c r="T114" s="7" t="str">
        <f t="shared" si="19"/>
        <v>Under 1.5</v>
      </c>
      <c r="U114" s="14"/>
      <c r="V114" s="14" t="str">
        <f t="shared" si="20"/>
        <v>Over 0.5</v>
      </c>
      <c r="W114" s="14" t="str">
        <f t="shared" si="21"/>
        <v>?</v>
      </c>
      <c r="X114" s="14"/>
      <c r="Y114" s="7" t="str">
        <f t="shared" si="14"/>
        <v>…</v>
      </c>
      <c r="Z114" s="7"/>
      <c r="AA114" s="35" t="str">
        <f t="shared" si="15"/>
        <v>…</v>
      </c>
      <c r="AB114" s="35" t="str">
        <f t="shared" si="16"/>
        <v>.</v>
      </c>
      <c r="AC114" s="7" t="str">
        <f t="shared" si="17"/>
        <v>…</v>
      </c>
      <c r="AE114" s="18" t="str">
        <f>IFERROR(VLOOKUP(O114,AG3:AH5,2,0),"KO")</f>
        <v>KO</v>
      </c>
    </row>
    <row r="115" spans="2:31">
      <c r="B115" s="6"/>
      <c r="C115" t="s">
        <v>1618</v>
      </c>
      <c r="D115" s="24" t="s">
        <v>186</v>
      </c>
      <c r="E115" s="17" t="s">
        <v>1081</v>
      </c>
      <c r="F115" s="7" t="s">
        <v>4</v>
      </c>
      <c r="G115" s="10" t="s">
        <v>976</v>
      </c>
      <c r="H115" s="7">
        <v>43</v>
      </c>
      <c r="I115" s="7">
        <v>38</v>
      </c>
      <c r="J115" s="7">
        <v>19</v>
      </c>
      <c r="K115" s="7">
        <v>1</v>
      </c>
      <c r="L115" s="7">
        <v>1</v>
      </c>
      <c r="M115" s="7">
        <v>24</v>
      </c>
      <c r="N115" s="6" t="s">
        <v>75</v>
      </c>
      <c r="O115" s="6" t="s">
        <v>405</v>
      </c>
      <c r="P115" s="11">
        <v>38</v>
      </c>
      <c r="Q115" s="12">
        <v>1.42</v>
      </c>
      <c r="R115" s="13"/>
      <c r="S115" s="21">
        <f t="shared" si="18"/>
        <v>26.5625</v>
      </c>
      <c r="T115" s="7" t="str">
        <f t="shared" si="19"/>
        <v>Over 0.5</v>
      </c>
      <c r="U115" s="14"/>
      <c r="V115" s="14" t="str">
        <f t="shared" si="20"/>
        <v>Over 0.5</v>
      </c>
      <c r="W115" s="14" t="str">
        <f t="shared" si="21"/>
        <v>WON</v>
      </c>
      <c r="X115" s="14"/>
      <c r="Y115" s="7" t="str">
        <f t="shared" si="14"/>
        <v>…</v>
      </c>
      <c r="Z115" s="7"/>
      <c r="AA115" s="35" t="str">
        <f t="shared" si="15"/>
        <v>…</v>
      </c>
      <c r="AB115" s="35" t="str">
        <f t="shared" si="16"/>
        <v>.</v>
      </c>
      <c r="AC115" s="7" t="str">
        <f t="shared" si="17"/>
        <v>WON</v>
      </c>
      <c r="AE115" s="18" t="str">
        <f>IFERROR(VLOOKUP(O115,AG3:AH5,2,0),"KO")</f>
        <v>KO</v>
      </c>
    </row>
    <row r="116" spans="2:31">
      <c r="B116" s="6"/>
      <c r="C116" t="s">
        <v>460</v>
      </c>
      <c r="D116" s="24" t="s">
        <v>193</v>
      </c>
      <c r="E116" s="17" t="s">
        <v>968</v>
      </c>
      <c r="F116" s="7" t="s">
        <v>4</v>
      </c>
      <c r="G116" s="10" t="s">
        <v>1738</v>
      </c>
      <c r="H116" s="7">
        <v>43</v>
      </c>
      <c r="I116" s="7">
        <v>45</v>
      </c>
      <c r="J116" s="7">
        <v>12</v>
      </c>
      <c r="K116" s="7" t="s">
        <v>16</v>
      </c>
      <c r="L116" s="7">
        <v>1</v>
      </c>
      <c r="M116" s="7">
        <v>31</v>
      </c>
      <c r="N116" s="6" t="s">
        <v>47</v>
      </c>
      <c r="O116" s="6" t="s">
        <v>17</v>
      </c>
      <c r="P116" s="11">
        <v>62</v>
      </c>
      <c r="Q116" s="12">
        <v>1.65</v>
      </c>
      <c r="R116" s="13"/>
      <c r="S116" s="21">
        <f t="shared" si="18"/>
        <v>52.4</v>
      </c>
      <c r="T116" s="7" t="str">
        <f t="shared" si="19"/>
        <v>Over 0.5</v>
      </c>
      <c r="U116" s="14"/>
      <c r="V116" s="14" t="str">
        <f t="shared" si="20"/>
        <v>Under 1.5</v>
      </c>
      <c r="W116" s="14" t="str">
        <f t="shared" si="21"/>
        <v>WON</v>
      </c>
      <c r="X116" s="14"/>
      <c r="Y116" s="7" t="str">
        <f t="shared" si="14"/>
        <v>…</v>
      </c>
      <c r="Z116" s="7"/>
      <c r="AA116" s="35" t="str">
        <f t="shared" si="15"/>
        <v>…</v>
      </c>
      <c r="AB116" s="35" t="str">
        <f t="shared" si="16"/>
        <v>.</v>
      </c>
      <c r="AC116" s="7" t="str">
        <f t="shared" si="17"/>
        <v>WON</v>
      </c>
      <c r="AE116" s="18" t="str">
        <f>IFERROR(VLOOKUP(O116,AG3:AH5,2,0),"KO")</f>
        <v>KO</v>
      </c>
    </row>
    <row r="117" spans="2:31">
      <c r="B117" s="6"/>
      <c r="D117" s="24"/>
      <c r="E117" s="17"/>
      <c r="F117" s="7"/>
      <c r="G117" s="10"/>
      <c r="H117" s="7"/>
      <c r="I117" s="7"/>
      <c r="J117" s="7"/>
      <c r="K117" s="7"/>
      <c r="L117" s="7"/>
      <c r="M117" s="7"/>
      <c r="N117" s="6"/>
      <c r="O117" s="6"/>
      <c r="P117" s="11"/>
      <c r="Q117" s="12"/>
      <c r="R117" s="13"/>
      <c r="S117" s="21" t="str">
        <f t="shared" si="18"/>
        <v/>
      </c>
      <c r="T117" s="7" t="str">
        <f t="shared" si="19"/>
        <v>Under 1.5</v>
      </c>
      <c r="U117" s="14"/>
      <c r="V117" s="14" t="str">
        <f t="shared" si="20"/>
        <v>Over 0.5</v>
      </c>
      <c r="W117" s="14" t="str">
        <f t="shared" si="21"/>
        <v/>
      </c>
      <c r="X117" s="14"/>
      <c r="Y117" s="7" t="str">
        <f t="shared" si="14"/>
        <v>…</v>
      </c>
      <c r="Z117" s="7"/>
      <c r="AA117" s="35" t="str">
        <f t="shared" si="15"/>
        <v>…</v>
      </c>
      <c r="AB117" s="35" t="str">
        <f t="shared" si="16"/>
        <v>.</v>
      </c>
      <c r="AC117" s="7" t="str">
        <f t="shared" si="17"/>
        <v>…</v>
      </c>
      <c r="AE117" s="18" t="str">
        <f>IFERROR(VLOOKUP(O117,AG3:AH5,2,0),"KO")</f>
        <v>KO</v>
      </c>
    </row>
    <row r="118" spans="2:31">
      <c r="B118" s="16" t="s">
        <v>1924</v>
      </c>
      <c r="D118" s="24"/>
      <c r="E118" s="17"/>
      <c r="F118" s="7"/>
      <c r="G118" s="10"/>
      <c r="H118" s="7"/>
      <c r="I118" s="7"/>
      <c r="J118" s="7"/>
      <c r="K118" s="7"/>
      <c r="L118" s="7"/>
      <c r="M118" s="7"/>
      <c r="N118" s="6"/>
      <c r="O118" s="6"/>
      <c r="P118" s="11"/>
      <c r="Q118" s="12"/>
      <c r="R118" s="13"/>
      <c r="S118" s="21" t="str">
        <f t="shared" si="18"/>
        <v/>
      </c>
      <c r="T118" s="7" t="str">
        <f t="shared" si="19"/>
        <v>Under 1.5</v>
      </c>
      <c r="U118" s="14"/>
      <c r="V118" s="14" t="str">
        <f t="shared" si="20"/>
        <v>Over 0.5</v>
      </c>
      <c r="W118" s="14" t="str">
        <f t="shared" si="21"/>
        <v/>
      </c>
      <c r="X118" s="14"/>
      <c r="Y118" s="7" t="str">
        <f t="shared" si="14"/>
        <v>…</v>
      </c>
      <c r="Z118" s="7"/>
      <c r="AA118" s="35" t="str">
        <f t="shared" si="15"/>
        <v>…</v>
      </c>
      <c r="AB118" s="35" t="str">
        <f t="shared" si="16"/>
        <v>.</v>
      </c>
      <c r="AC118" s="7" t="str">
        <f t="shared" si="17"/>
        <v>…</v>
      </c>
      <c r="AE118" s="18" t="str">
        <f>IFERROR(VLOOKUP(O118,AG3:AH5,2,0),"KO")</f>
        <v>KO</v>
      </c>
    </row>
    <row r="119" spans="2:31">
      <c r="B119" s="6" t="s">
        <v>11</v>
      </c>
      <c r="C119" t="s">
        <v>88</v>
      </c>
      <c r="D119" s="24" t="s">
        <v>108</v>
      </c>
      <c r="E119" s="17" t="s">
        <v>90</v>
      </c>
      <c r="F119" s="7" t="s">
        <v>4</v>
      </c>
      <c r="G119" s="10" t="s">
        <v>1925</v>
      </c>
      <c r="H119" s="7">
        <v>5</v>
      </c>
      <c r="I119" s="7">
        <v>90</v>
      </c>
      <c r="J119" s="7">
        <v>5</v>
      </c>
      <c r="K119" s="7" t="s">
        <v>16</v>
      </c>
      <c r="L119" s="7">
        <v>1</v>
      </c>
      <c r="M119" s="7">
        <v>0</v>
      </c>
      <c r="N119" s="6" t="s">
        <v>47</v>
      </c>
      <c r="O119" s="6" t="s">
        <v>17</v>
      </c>
      <c r="P119" s="11">
        <v>52</v>
      </c>
      <c r="Q119" s="12">
        <v>1.53</v>
      </c>
      <c r="R119" s="13"/>
      <c r="S119" s="21">
        <f t="shared" si="18"/>
        <v>93.525000000000006</v>
      </c>
      <c r="T119" s="7" t="str">
        <f t="shared" si="19"/>
        <v>Under 1.5</v>
      </c>
      <c r="U119" s="14"/>
      <c r="V119" s="14" t="str">
        <f t="shared" si="20"/>
        <v>Under 1.5</v>
      </c>
      <c r="W119" s="14" t="str">
        <f t="shared" si="21"/>
        <v>WON</v>
      </c>
      <c r="X119" s="14"/>
      <c r="Y119" s="7" t="str">
        <f t="shared" si="14"/>
        <v>Prime</v>
      </c>
      <c r="Z119" s="7"/>
      <c r="AA119" s="35" t="str">
        <f t="shared" si="15"/>
        <v>…</v>
      </c>
      <c r="AB119" s="35" t="str">
        <f t="shared" si="16"/>
        <v>.</v>
      </c>
      <c r="AC119" s="7" t="str">
        <f t="shared" si="17"/>
        <v>…</v>
      </c>
      <c r="AE119" s="18" t="str">
        <f>IFERROR(VLOOKUP(O119,AG3:AH5,2,0),"KO")</f>
        <v>KO</v>
      </c>
    </row>
    <row r="120" spans="2:31">
      <c r="B120" s="6" t="s">
        <v>11</v>
      </c>
      <c r="C120" t="s">
        <v>121</v>
      </c>
      <c r="D120" s="24" t="s">
        <v>115</v>
      </c>
      <c r="E120" s="17" t="s">
        <v>123</v>
      </c>
      <c r="F120" s="7" t="s">
        <v>4</v>
      </c>
      <c r="G120" s="10" t="s">
        <v>554</v>
      </c>
      <c r="H120" s="7">
        <v>7</v>
      </c>
      <c r="I120" s="7">
        <v>50</v>
      </c>
      <c r="J120" s="7">
        <v>43</v>
      </c>
      <c r="K120" s="7" t="s">
        <v>16</v>
      </c>
      <c r="L120" s="7" t="s">
        <v>16</v>
      </c>
      <c r="M120" s="7">
        <v>36</v>
      </c>
      <c r="N120" s="6" t="s">
        <v>24</v>
      </c>
      <c r="O120" s="6" t="s">
        <v>75</v>
      </c>
      <c r="P120" s="11">
        <v>56</v>
      </c>
      <c r="Q120" s="12">
        <v>1.75</v>
      </c>
      <c r="R120" s="13"/>
      <c r="S120" s="21">
        <f t="shared" si="18"/>
        <v>71.825000000000003</v>
      </c>
      <c r="T120" s="7" t="str">
        <f t="shared" si="19"/>
        <v>Under 1.5</v>
      </c>
      <c r="U120" s="14"/>
      <c r="V120" s="14" t="str">
        <f t="shared" si="20"/>
        <v>Under 1.5</v>
      </c>
      <c r="W120" s="14" t="str">
        <f t="shared" si="21"/>
        <v>WON</v>
      </c>
      <c r="X120" s="14"/>
      <c r="Y120" s="7" t="str">
        <f t="shared" si="14"/>
        <v>…</v>
      </c>
      <c r="Z120" s="7"/>
      <c r="AA120" s="35" t="str">
        <f t="shared" si="15"/>
        <v>U25g</v>
      </c>
      <c r="AB120" s="35" t="str">
        <f t="shared" si="16"/>
        <v>WON</v>
      </c>
      <c r="AC120" s="7" t="str">
        <f t="shared" si="17"/>
        <v>…</v>
      </c>
      <c r="AE120" s="18" t="str">
        <f>IFERROR(VLOOKUP(O120,AG3:AH5,2,0),"KO")</f>
        <v>KO</v>
      </c>
    </row>
    <row r="121" spans="2:31">
      <c r="B121" s="6" t="s">
        <v>11</v>
      </c>
      <c r="C121" t="s">
        <v>279</v>
      </c>
      <c r="D121" s="24" t="s">
        <v>1178</v>
      </c>
      <c r="E121" s="17" t="s">
        <v>578</v>
      </c>
      <c r="F121" s="7" t="s">
        <v>4</v>
      </c>
      <c r="G121" s="10" t="s">
        <v>373</v>
      </c>
      <c r="H121" s="7">
        <v>10</v>
      </c>
      <c r="I121" s="7">
        <v>86</v>
      </c>
      <c r="J121" s="7">
        <v>5</v>
      </c>
      <c r="K121" s="7" t="s">
        <v>16</v>
      </c>
      <c r="L121" s="7" t="s">
        <v>16</v>
      </c>
      <c r="M121" s="7">
        <v>5</v>
      </c>
      <c r="N121" s="6" t="s">
        <v>24</v>
      </c>
      <c r="O121" s="6" t="s">
        <v>24</v>
      </c>
      <c r="P121" s="11">
        <v>56</v>
      </c>
      <c r="Q121" s="12">
        <v>1.47</v>
      </c>
      <c r="R121" s="13"/>
      <c r="S121" s="21">
        <f t="shared" si="18"/>
        <v>93.075000000000003</v>
      </c>
      <c r="T121" s="7" t="str">
        <f t="shared" si="19"/>
        <v>Under 1.5</v>
      </c>
      <c r="U121" s="14"/>
      <c r="V121" s="14" t="str">
        <f t="shared" si="20"/>
        <v>Under 1.5</v>
      </c>
      <c r="W121" s="14" t="str">
        <f t="shared" si="21"/>
        <v>WON</v>
      </c>
      <c r="X121" s="14"/>
      <c r="Y121" s="7" t="str">
        <f t="shared" si="14"/>
        <v>Prime</v>
      </c>
      <c r="Z121" s="7"/>
      <c r="AA121" s="35" t="str">
        <f t="shared" si="15"/>
        <v>U25g</v>
      </c>
      <c r="AB121" s="35" t="str">
        <f t="shared" si="16"/>
        <v>WON</v>
      </c>
      <c r="AC121" s="7" t="str">
        <f t="shared" si="17"/>
        <v>…</v>
      </c>
      <c r="AE121" s="18" t="str">
        <f>IFERROR(VLOOKUP(O121,AG3:AH5,2,0),"KO")</f>
        <v>OK</v>
      </c>
    </row>
    <row r="122" spans="2:31">
      <c r="B122" s="6"/>
      <c r="C122" t="s">
        <v>51</v>
      </c>
      <c r="D122" s="24" t="s">
        <v>152</v>
      </c>
      <c r="E122" s="17" t="s">
        <v>215</v>
      </c>
      <c r="F122" s="7" t="s">
        <v>4</v>
      </c>
      <c r="G122" s="10" t="s">
        <v>1926</v>
      </c>
      <c r="H122" s="7">
        <v>44</v>
      </c>
      <c r="I122" s="7">
        <v>46</v>
      </c>
      <c r="J122" s="7">
        <v>10</v>
      </c>
      <c r="K122" s="7" t="s">
        <v>16</v>
      </c>
      <c r="L122" s="7">
        <v>1</v>
      </c>
      <c r="M122" s="7">
        <v>34</v>
      </c>
      <c r="N122" s="6" t="s">
        <v>24</v>
      </c>
      <c r="O122" s="6" t="s">
        <v>120</v>
      </c>
      <c r="P122" s="11">
        <v>67</v>
      </c>
      <c r="Q122" s="12">
        <v>1.9</v>
      </c>
      <c r="R122" s="13"/>
      <c r="S122" s="21">
        <f t="shared" si="18"/>
        <v>53.4</v>
      </c>
      <c r="T122" s="7" t="str">
        <f t="shared" si="19"/>
        <v>Over 0.5</v>
      </c>
      <c r="U122" s="14"/>
      <c r="V122" s="14" t="str">
        <f t="shared" si="20"/>
        <v>Under 1.5</v>
      </c>
      <c r="W122" s="14" t="str">
        <f t="shared" si="21"/>
        <v>LOST</v>
      </c>
      <c r="X122" s="14"/>
      <c r="Y122" s="7" t="str">
        <f t="shared" si="14"/>
        <v>…</v>
      </c>
      <c r="Z122" s="7"/>
      <c r="AA122" s="35" t="str">
        <f t="shared" si="15"/>
        <v>…</v>
      </c>
      <c r="AB122" s="35" t="str">
        <f t="shared" si="16"/>
        <v>.</v>
      </c>
      <c r="AC122" s="7" t="str">
        <f t="shared" si="17"/>
        <v>LOST</v>
      </c>
      <c r="AE122" s="18" t="str">
        <f>IFERROR(VLOOKUP(O122,AG3:AH5,2,0),"KO")</f>
        <v>OK</v>
      </c>
    </row>
    <row r="123" spans="2:31">
      <c r="B123" s="6"/>
      <c r="C123" t="s">
        <v>1473</v>
      </c>
      <c r="D123" s="24" t="s">
        <v>152</v>
      </c>
      <c r="E123" s="17" t="s">
        <v>1519</v>
      </c>
      <c r="F123" s="7" t="s">
        <v>4</v>
      </c>
      <c r="G123" s="10" t="s">
        <v>1613</v>
      </c>
      <c r="H123" s="7">
        <v>25</v>
      </c>
      <c r="I123" s="7">
        <v>17</v>
      </c>
      <c r="J123" s="7">
        <v>58</v>
      </c>
      <c r="K123" s="7">
        <v>2</v>
      </c>
      <c r="L123" s="7">
        <v>1</v>
      </c>
      <c r="M123" s="7">
        <v>33</v>
      </c>
      <c r="N123" s="6" t="s">
        <v>47</v>
      </c>
      <c r="O123" s="6" t="s">
        <v>298</v>
      </c>
      <c r="P123" s="11">
        <v>11</v>
      </c>
      <c r="Q123" s="12">
        <v>1.44</v>
      </c>
      <c r="R123" s="13"/>
      <c r="S123" s="21">
        <f t="shared" si="18"/>
        <v>14.0625</v>
      </c>
      <c r="T123" s="7" t="str">
        <f t="shared" si="19"/>
        <v>Over 0.5</v>
      </c>
      <c r="U123" s="14"/>
      <c r="V123" s="14" t="str">
        <f t="shared" si="20"/>
        <v>Under 1.5</v>
      </c>
      <c r="W123" s="14" t="str">
        <f t="shared" si="21"/>
        <v>WON</v>
      </c>
      <c r="X123" s="14"/>
      <c r="Y123" s="7" t="str">
        <f t="shared" si="14"/>
        <v>…</v>
      </c>
      <c r="Z123" s="7"/>
      <c r="AA123" s="35" t="str">
        <f t="shared" si="15"/>
        <v>…</v>
      </c>
      <c r="AB123" s="35" t="str">
        <f t="shared" si="16"/>
        <v>.</v>
      </c>
      <c r="AC123" s="7" t="str">
        <f t="shared" si="17"/>
        <v>WON</v>
      </c>
      <c r="AE123" s="18" t="str">
        <f>IFERROR(VLOOKUP(O123,AG3:AH5,2,0),"KO")</f>
        <v>KO</v>
      </c>
    </row>
    <row r="124" spans="2:31">
      <c r="B124" s="6"/>
      <c r="C124" t="s">
        <v>1473</v>
      </c>
      <c r="D124" s="24" t="s">
        <v>152</v>
      </c>
      <c r="E124" s="17" t="s">
        <v>1558</v>
      </c>
      <c r="F124" s="7" t="s">
        <v>4</v>
      </c>
      <c r="G124" s="10" t="s">
        <v>1676</v>
      </c>
      <c r="H124" s="7">
        <v>32</v>
      </c>
      <c r="I124" s="7">
        <v>22</v>
      </c>
      <c r="J124" s="7">
        <v>46</v>
      </c>
      <c r="K124" s="7">
        <v>2</v>
      </c>
      <c r="L124" s="7">
        <v>1</v>
      </c>
      <c r="M124" s="7">
        <v>14</v>
      </c>
      <c r="N124" s="6" t="s">
        <v>24</v>
      </c>
      <c r="O124" s="6" t="s">
        <v>299</v>
      </c>
      <c r="P124" s="11">
        <v>28</v>
      </c>
      <c r="Q124" s="12">
        <v>1.64</v>
      </c>
      <c r="R124" s="13"/>
      <c r="S124" s="21">
        <f t="shared" si="18"/>
        <v>16.625</v>
      </c>
      <c r="T124" s="7" t="str">
        <f t="shared" si="19"/>
        <v>Over 0.5</v>
      </c>
      <c r="U124" s="14"/>
      <c r="V124" s="14" t="str">
        <f t="shared" si="20"/>
        <v>Under 1.5</v>
      </c>
      <c r="W124" s="14" t="str">
        <f t="shared" si="21"/>
        <v>LOST</v>
      </c>
      <c r="X124" s="14"/>
      <c r="Y124" s="7" t="str">
        <f t="shared" si="14"/>
        <v>…</v>
      </c>
      <c r="Z124" s="7"/>
      <c r="AA124" s="35" t="str">
        <f t="shared" si="15"/>
        <v>…</v>
      </c>
      <c r="AB124" s="35" t="str">
        <f t="shared" si="16"/>
        <v>.</v>
      </c>
      <c r="AC124" s="7" t="str">
        <f t="shared" si="17"/>
        <v>WON</v>
      </c>
      <c r="AE124" s="18" t="str">
        <f>IFERROR(VLOOKUP(O124,AG3:AH5,2,0),"KO")</f>
        <v>KO</v>
      </c>
    </row>
    <row r="125" spans="2:31">
      <c r="B125" s="6"/>
      <c r="C125" t="s">
        <v>66</v>
      </c>
      <c r="D125" s="24" t="s">
        <v>152</v>
      </c>
      <c r="E125" s="17" t="s">
        <v>67</v>
      </c>
      <c r="F125" s="7" t="s">
        <v>4</v>
      </c>
      <c r="G125" s="10" t="s">
        <v>1023</v>
      </c>
      <c r="H125" s="7">
        <v>20</v>
      </c>
      <c r="I125" s="7">
        <v>49</v>
      </c>
      <c r="J125" s="7">
        <v>31</v>
      </c>
      <c r="K125" s="7" t="s">
        <v>16</v>
      </c>
      <c r="L125" s="7" t="s">
        <v>16</v>
      </c>
      <c r="M125" s="7">
        <v>11</v>
      </c>
      <c r="N125" s="6" t="s">
        <v>69</v>
      </c>
      <c r="O125" s="6" t="s">
        <v>69</v>
      </c>
      <c r="P125" s="11">
        <v>44</v>
      </c>
      <c r="Q125" s="12">
        <v>1.72</v>
      </c>
      <c r="R125" s="13"/>
      <c r="S125" s="21">
        <f t="shared" si="18"/>
        <v>49</v>
      </c>
      <c r="T125" s="7" t="str">
        <f t="shared" si="19"/>
        <v>Over 0.5</v>
      </c>
      <c r="U125" s="14"/>
      <c r="V125" s="14" t="str">
        <f t="shared" si="20"/>
        <v>Over 0.5</v>
      </c>
      <c r="W125" s="14" t="str">
        <f t="shared" si="21"/>
        <v>WON</v>
      </c>
      <c r="X125" s="14"/>
      <c r="Y125" s="7" t="str">
        <f t="shared" si="14"/>
        <v>…</v>
      </c>
      <c r="Z125" s="7"/>
      <c r="AA125" s="35" t="str">
        <f t="shared" si="15"/>
        <v>…</v>
      </c>
      <c r="AB125" s="35" t="str">
        <f t="shared" si="16"/>
        <v>.</v>
      </c>
      <c r="AC125" s="7" t="str">
        <f t="shared" si="17"/>
        <v>WON</v>
      </c>
      <c r="AE125" s="18" t="str">
        <f>IFERROR(VLOOKUP(O125,AG3:AH5,2,0),"KO")</f>
        <v>KO</v>
      </c>
    </row>
    <row r="126" spans="2:31">
      <c r="B126" s="6" t="s">
        <v>11</v>
      </c>
      <c r="C126" t="s">
        <v>121</v>
      </c>
      <c r="D126" s="24" t="s">
        <v>164</v>
      </c>
      <c r="E126" s="17" t="s">
        <v>820</v>
      </c>
      <c r="F126" s="7" t="s">
        <v>4</v>
      </c>
      <c r="G126" s="10" t="s">
        <v>274</v>
      </c>
      <c r="H126" s="7">
        <v>4</v>
      </c>
      <c r="I126" s="7">
        <v>87</v>
      </c>
      <c r="J126" s="7">
        <v>9</v>
      </c>
      <c r="K126" s="7" t="s">
        <v>16</v>
      </c>
      <c r="L126" s="7" t="s">
        <v>16</v>
      </c>
      <c r="M126" s="7">
        <v>5</v>
      </c>
      <c r="N126" s="6" t="s">
        <v>69</v>
      </c>
      <c r="O126" s="6" t="s">
        <v>278</v>
      </c>
      <c r="P126" s="11">
        <v>48</v>
      </c>
      <c r="Q126" s="12">
        <v>1.61</v>
      </c>
      <c r="R126" s="13"/>
      <c r="S126" s="21">
        <f t="shared" si="18"/>
        <v>82.1875</v>
      </c>
      <c r="T126" s="7" t="str">
        <f t="shared" si="19"/>
        <v>Under 1.5</v>
      </c>
      <c r="U126" s="14"/>
      <c r="V126" s="14" t="str">
        <f t="shared" si="20"/>
        <v>Over 0.5</v>
      </c>
      <c r="W126" s="14" t="str">
        <f t="shared" si="21"/>
        <v>LOST</v>
      </c>
      <c r="X126" s="14"/>
      <c r="Y126" s="7" t="str">
        <f t="shared" si="14"/>
        <v>Prime</v>
      </c>
      <c r="Z126" s="7"/>
      <c r="AA126" s="35" t="str">
        <f t="shared" si="15"/>
        <v>…</v>
      </c>
      <c r="AB126" s="35" t="str">
        <f t="shared" si="16"/>
        <v>.</v>
      </c>
      <c r="AC126" s="7" t="str">
        <f t="shared" si="17"/>
        <v>…</v>
      </c>
      <c r="AE126" s="18" t="str">
        <f>IFERROR(VLOOKUP(O126,AG3:AH5,2,0),"KO")</f>
        <v>KO</v>
      </c>
    </row>
    <row r="127" spans="2:31">
      <c r="B127" s="6"/>
      <c r="D127" s="24"/>
      <c r="E127" s="17"/>
      <c r="F127" s="7"/>
      <c r="G127" s="10"/>
      <c r="H127" s="7"/>
      <c r="I127" s="7"/>
      <c r="J127" s="7"/>
      <c r="K127" s="7"/>
      <c r="L127" s="7"/>
      <c r="M127" s="7"/>
      <c r="N127" s="6"/>
      <c r="O127" s="6"/>
      <c r="P127" s="11"/>
      <c r="Q127" s="12"/>
      <c r="R127" s="13"/>
      <c r="S127" s="21" t="str">
        <f t="shared" si="18"/>
        <v/>
      </c>
      <c r="T127" s="7" t="str">
        <f t="shared" si="19"/>
        <v>Under 1.5</v>
      </c>
      <c r="U127" s="14"/>
      <c r="V127" s="14" t="str">
        <f t="shared" si="20"/>
        <v>Over 0.5</v>
      </c>
      <c r="W127" s="14" t="str">
        <f t="shared" si="21"/>
        <v/>
      </c>
      <c r="X127" s="14"/>
      <c r="Y127" s="7" t="str">
        <f t="shared" si="14"/>
        <v>…</v>
      </c>
      <c r="Z127" s="7"/>
      <c r="AA127" s="35" t="str">
        <f t="shared" si="15"/>
        <v>…</v>
      </c>
      <c r="AB127" s="35" t="str">
        <f t="shared" si="16"/>
        <v>.</v>
      </c>
      <c r="AC127" s="7" t="str">
        <f t="shared" si="17"/>
        <v>…</v>
      </c>
      <c r="AE127" s="18" t="str">
        <f>IFERROR(VLOOKUP(O127,AG3:AH5,2,0),"KO")</f>
        <v>KO</v>
      </c>
    </row>
    <row r="128" spans="2:31">
      <c r="B128" s="16" t="s">
        <v>1927</v>
      </c>
      <c r="D128" s="24"/>
      <c r="E128" s="17"/>
      <c r="F128" s="7"/>
      <c r="G128" s="10"/>
      <c r="H128" s="7"/>
      <c r="I128" s="7"/>
      <c r="J128" s="7"/>
      <c r="K128" s="7"/>
      <c r="L128" s="7"/>
      <c r="M128" s="7"/>
      <c r="N128" s="6"/>
      <c r="O128" s="6"/>
      <c r="P128" s="11"/>
      <c r="Q128" s="12"/>
      <c r="R128" s="13"/>
      <c r="S128" s="21" t="str">
        <f t="shared" si="18"/>
        <v/>
      </c>
      <c r="T128" s="7" t="str">
        <f t="shared" si="19"/>
        <v>Under 1.5</v>
      </c>
      <c r="U128" s="14"/>
      <c r="V128" s="14" t="str">
        <f t="shared" si="20"/>
        <v>Over 0.5</v>
      </c>
      <c r="W128" s="14" t="str">
        <f t="shared" si="21"/>
        <v/>
      </c>
      <c r="X128" s="14"/>
      <c r="Y128" s="7" t="str">
        <f t="shared" si="14"/>
        <v>…</v>
      </c>
      <c r="Z128" s="7"/>
      <c r="AA128" s="35" t="str">
        <f t="shared" si="15"/>
        <v>…</v>
      </c>
      <c r="AB128" s="35" t="str">
        <f t="shared" si="16"/>
        <v>.</v>
      </c>
      <c r="AC128" s="7" t="str">
        <f t="shared" si="17"/>
        <v>…</v>
      </c>
      <c r="AE128" s="18" t="str">
        <f>IFERROR(VLOOKUP(O128,AG3:AH5,2,0),"KO")</f>
        <v>KO</v>
      </c>
    </row>
    <row r="129" spans="2:31">
      <c r="B129" s="6"/>
      <c r="C129" t="s">
        <v>1479</v>
      </c>
      <c r="D129" s="24" t="s">
        <v>1928</v>
      </c>
      <c r="E129" s="17" t="s">
        <v>1481</v>
      </c>
      <c r="F129" s="7" t="s">
        <v>4</v>
      </c>
      <c r="G129" s="10" t="s">
        <v>1603</v>
      </c>
      <c r="H129" s="7">
        <v>17</v>
      </c>
      <c r="I129" s="7">
        <v>23</v>
      </c>
      <c r="J129" s="7">
        <v>60</v>
      </c>
      <c r="K129" s="7">
        <v>2</v>
      </c>
      <c r="L129" s="7">
        <v>2</v>
      </c>
      <c r="M129" s="7">
        <v>43</v>
      </c>
      <c r="N129" s="6" t="s">
        <v>69</v>
      </c>
      <c r="O129" s="6" t="s">
        <v>299</v>
      </c>
      <c r="P129" s="11">
        <v>42</v>
      </c>
      <c r="Q129" s="12">
        <v>1.4</v>
      </c>
      <c r="R129" s="13"/>
      <c r="S129" s="21">
        <f t="shared" si="18"/>
        <v>21.25</v>
      </c>
      <c r="T129" s="7" t="str">
        <f t="shared" si="19"/>
        <v>Over 0.5</v>
      </c>
      <c r="U129" s="14"/>
      <c r="V129" s="14" t="str">
        <f t="shared" si="20"/>
        <v>Over 0.5</v>
      </c>
      <c r="W129" s="14" t="str">
        <f t="shared" si="21"/>
        <v>WON</v>
      </c>
      <c r="X129" s="14"/>
      <c r="Y129" s="7" t="str">
        <f t="shared" si="14"/>
        <v>…</v>
      </c>
      <c r="Z129" s="7"/>
      <c r="AA129" s="35" t="str">
        <f t="shared" si="15"/>
        <v>…</v>
      </c>
      <c r="AB129" s="35" t="str">
        <f t="shared" si="16"/>
        <v>.</v>
      </c>
      <c r="AC129" s="7" t="str">
        <f t="shared" si="17"/>
        <v>WON</v>
      </c>
      <c r="AE129" s="18" t="str">
        <f>IFERROR(VLOOKUP(O129,AG3:AH5,2,0),"KO")</f>
        <v>KO</v>
      </c>
    </row>
    <row r="130" spans="2:31">
      <c r="B130" s="6" t="s">
        <v>11</v>
      </c>
      <c r="C130" t="s">
        <v>1232</v>
      </c>
      <c r="D130" s="24" t="s">
        <v>115</v>
      </c>
      <c r="E130" s="17" t="s">
        <v>1318</v>
      </c>
      <c r="F130" s="7" t="s">
        <v>4</v>
      </c>
      <c r="G130" s="10" t="s">
        <v>1233</v>
      </c>
      <c r="H130" s="7">
        <v>24</v>
      </c>
      <c r="I130" s="7">
        <v>48</v>
      </c>
      <c r="J130" s="7">
        <v>27</v>
      </c>
      <c r="K130" s="7" t="s">
        <v>16</v>
      </c>
      <c r="L130" s="7" t="s">
        <v>16</v>
      </c>
      <c r="M130" s="7">
        <v>3</v>
      </c>
      <c r="N130" s="6" t="s">
        <v>120</v>
      </c>
      <c r="O130" s="6" t="s">
        <v>120</v>
      </c>
      <c r="P130" s="11">
        <v>60</v>
      </c>
      <c r="Q130" s="12">
        <v>1.5</v>
      </c>
      <c r="R130" s="13"/>
      <c r="S130" s="21">
        <f t="shared" si="18"/>
        <v>69</v>
      </c>
      <c r="T130" s="7" t="str">
        <f t="shared" si="19"/>
        <v>Under 1.5</v>
      </c>
      <c r="U130" s="14"/>
      <c r="V130" s="14" t="str">
        <f t="shared" si="20"/>
        <v>Under 1.5</v>
      </c>
      <c r="W130" s="14" t="str">
        <f t="shared" si="21"/>
        <v>WON</v>
      </c>
      <c r="X130" s="14"/>
      <c r="Y130" s="7" t="str">
        <f t="shared" si="14"/>
        <v>…</v>
      </c>
      <c r="Z130" s="7"/>
      <c r="AA130" s="35" t="str">
        <f t="shared" si="15"/>
        <v>…</v>
      </c>
      <c r="AB130" s="35" t="str">
        <f t="shared" si="16"/>
        <v>.</v>
      </c>
      <c r="AC130" s="7" t="str">
        <f t="shared" si="17"/>
        <v>…</v>
      </c>
      <c r="AE130" s="18" t="str">
        <f>IFERROR(VLOOKUP(O130,AG3:AH5,2,0),"KO")</f>
        <v>OK</v>
      </c>
    </row>
    <row r="131" spans="2:31">
      <c r="B131" s="6"/>
      <c r="C131" t="s">
        <v>227</v>
      </c>
      <c r="D131" s="24" t="s">
        <v>152</v>
      </c>
      <c r="E131" s="17" t="s">
        <v>1696</v>
      </c>
      <c r="F131" s="7" t="s">
        <v>4</v>
      </c>
      <c r="G131" s="10" t="s">
        <v>1260</v>
      </c>
      <c r="H131" s="7">
        <v>43</v>
      </c>
      <c r="I131" s="7">
        <v>33</v>
      </c>
      <c r="J131" s="7">
        <v>25</v>
      </c>
      <c r="K131" s="7">
        <v>1</v>
      </c>
      <c r="L131" s="7">
        <v>1</v>
      </c>
      <c r="M131" s="7">
        <v>18</v>
      </c>
      <c r="N131" s="6" t="s">
        <v>17</v>
      </c>
      <c r="O131" s="6" t="s">
        <v>1040</v>
      </c>
      <c r="P131" s="11">
        <v>31</v>
      </c>
      <c r="Q131" s="12">
        <v>1.53</v>
      </c>
      <c r="R131" s="13"/>
      <c r="S131" s="21">
        <f t="shared" si="18"/>
        <v>26.5625</v>
      </c>
      <c r="T131" s="7" t="str">
        <f t="shared" si="19"/>
        <v>Over 0.5</v>
      </c>
      <c r="U131" s="14"/>
      <c r="V131" s="14" t="str">
        <f t="shared" si="20"/>
        <v>Over 0.5</v>
      </c>
      <c r="W131" s="14" t="str">
        <f t="shared" si="21"/>
        <v>WON</v>
      </c>
      <c r="X131" s="14"/>
      <c r="Y131" s="7" t="str">
        <f t="shared" ref="Y131:Y194" si="22">IF(AND(B131="OK",I131&gt;52,M131&lt;11,Q131&lt;1.71),"Prime","…")</f>
        <v>…</v>
      </c>
      <c r="Z131" s="7"/>
      <c r="AA131" s="35" t="str">
        <f t="shared" si="15"/>
        <v>…</v>
      </c>
      <c r="AB131" s="35" t="str">
        <f t="shared" si="16"/>
        <v>.</v>
      </c>
      <c r="AC131" s="7" t="str">
        <f t="shared" si="17"/>
        <v>WON</v>
      </c>
      <c r="AE131" s="18" t="str">
        <f>IFERROR(VLOOKUP(O131,AG3:AH5,2,0),"KO")</f>
        <v>KO</v>
      </c>
    </row>
    <row r="132" spans="2:31">
      <c r="B132" s="6" t="s">
        <v>11</v>
      </c>
      <c r="C132" t="s">
        <v>288</v>
      </c>
      <c r="D132" s="24" t="s">
        <v>289</v>
      </c>
      <c r="E132" s="17" t="s">
        <v>337</v>
      </c>
      <c r="F132" s="7" t="s">
        <v>4</v>
      </c>
      <c r="G132" s="10" t="s">
        <v>290</v>
      </c>
      <c r="H132" s="7">
        <v>30</v>
      </c>
      <c r="I132" s="7">
        <v>55</v>
      </c>
      <c r="J132" s="7">
        <v>15</v>
      </c>
      <c r="K132" s="7" t="s">
        <v>16</v>
      </c>
      <c r="L132" s="7">
        <v>1</v>
      </c>
      <c r="M132" s="7">
        <v>15</v>
      </c>
      <c r="N132" s="6" t="s">
        <v>96</v>
      </c>
      <c r="O132" s="6" t="s">
        <v>299</v>
      </c>
      <c r="P132" s="11">
        <v>59</v>
      </c>
      <c r="Q132" s="12">
        <v>1.52</v>
      </c>
      <c r="R132" s="13"/>
      <c r="S132" s="21">
        <f t="shared" si="18"/>
        <v>68.987499999999997</v>
      </c>
      <c r="T132" s="7" t="str">
        <f t="shared" si="19"/>
        <v>Under 1.5</v>
      </c>
      <c r="U132" s="14"/>
      <c r="V132" s="14" t="str">
        <f t="shared" si="20"/>
        <v>Over 0.5</v>
      </c>
      <c r="W132" s="14" t="str">
        <f t="shared" si="21"/>
        <v>LOST</v>
      </c>
      <c r="X132" s="14"/>
      <c r="Y132" s="7" t="str">
        <f t="shared" si="22"/>
        <v>…</v>
      </c>
      <c r="Z132" s="7"/>
      <c r="AA132" s="35" t="str">
        <f t="shared" ref="AA132:AA195" si="23">IF(AND(I132&gt;49,P132&gt;54,B132="OK"),"U25g","…")</f>
        <v>U25g</v>
      </c>
      <c r="AB132" s="35" t="str">
        <f t="shared" ref="AB132:AB195" si="24">IF(AND(AA132="U25g",(OR(O132="0-0",O132="0-1",O132="1-0",O132="1-1",O132="2-0",O132="0-2"))),"WON",".")</f>
        <v>.</v>
      </c>
      <c r="AC132" s="7" t="str">
        <f t="shared" ref="AC132:AC195" si="25">IF(AND(AE132="KO",S132&lt;55),"WON",IF(S132&gt;54,"…","LOST"))</f>
        <v>…</v>
      </c>
      <c r="AE132" s="18" t="str">
        <f>IFERROR(VLOOKUP(O132,AG3:AH5,2,0),"KO")</f>
        <v>KO</v>
      </c>
    </row>
    <row r="133" spans="2:31">
      <c r="B133" s="6" t="s">
        <v>11</v>
      </c>
      <c r="C133" t="s">
        <v>279</v>
      </c>
      <c r="D133" s="24" t="s">
        <v>164</v>
      </c>
      <c r="E133" s="17" t="s">
        <v>1265</v>
      </c>
      <c r="F133" s="7" t="s">
        <v>4</v>
      </c>
      <c r="G133" s="10" t="s">
        <v>1187</v>
      </c>
      <c r="H133" s="7">
        <v>4</v>
      </c>
      <c r="I133" s="7">
        <v>80</v>
      </c>
      <c r="J133" s="7">
        <v>16</v>
      </c>
      <c r="K133" s="7" t="s">
        <v>16</v>
      </c>
      <c r="L133" s="7">
        <v>2</v>
      </c>
      <c r="M133" s="7">
        <v>12</v>
      </c>
      <c r="N133" s="6" t="s">
        <v>120</v>
      </c>
      <c r="O133" s="6" t="s">
        <v>61</v>
      </c>
      <c r="P133" s="11">
        <v>52</v>
      </c>
      <c r="Q133" s="12">
        <v>1.55</v>
      </c>
      <c r="R133" s="13"/>
      <c r="S133" s="21">
        <f t="shared" si="18"/>
        <v>78.400000000000006</v>
      </c>
      <c r="T133" s="7" t="str">
        <f t="shared" si="19"/>
        <v>Under 1.5</v>
      </c>
      <c r="U133" s="14"/>
      <c r="V133" s="14" t="str">
        <f t="shared" si="20"/>
        <v>Under 1.5</v>
      </c>
      <c r="W133" s="14" t="str">
        <f t="shared" si="21"/>
        <v>WON</v>
      </c>
      <c r="X133" s="14"/>
      <c r="Y133" s="7" t="str">
        <f t="shared" si="22"/>
        <v>…</v>
      </c>
      <c r="Z133" s="7"/>
      <c r="AA133" s="35" t="str">
        <f t="shared" si="23"/>
        <v>…</v>
      </c>
      <c r="AB133" s="35" t="str">
        <f t="shared" si="24"/>
        <v>.</v>
      </c>
      <c r="AC133" s="7" t="str">
        <f t="shared" si="25"/>
        <v>…</v>
      </c>
      <c r="AE133" s="18" t="str">
        <f>IFERROR(VLOOKUP(O133,AG3:AH5,2,0),"KO")</f>
        <v>KO</v>
      </c>
    </row>
    <row r="134" spans="2:31">
      <c r="B134" s="6"/>
      <c r="C134" t="s">
        <v>1306</v>
      </c>
      <c r="D134" s="24" t="s">
        <v>1307</v>
      </c>
      <c r="E134" s="17" t="s">
        <v>1350</v>
      </c>
      <c r="F134" s="7" t="s">
        <v>4</v>
      </c>
      <c r="G134" s="10" t="s">
        <v>1346</v>
      </c>
      <c r="H134" s="7">
        <v>32</v>
      </c>
      <c r="I134" s="7">
        <v>45</v>
      </c>
      <c r="J134" s="7">
        <v>24</v>
      </c>
      <c r="K134" s="7" t="s">
        <v>16</v>
      </c>
      <c r="L134" s="7" t="s">
        <v>16</v>
      </c>
      <c r="M134" s="7">
        <v>8</v>
      </c>
      <c r="N134" s="6" t="s">
        <v>24</v>
      </c>
      <c r="O134" s="6" t="s">
        <v>47</v>
      </c>
      <c r="P134" s="11">
        <v>23</v>
      </c>
      <c r="Q134" s="12">
        <v>1.75</v>
      </c>
      <c r="R134" s="13"/>
      <c r="S134" s="21">
        <f t="shared" si="18"/>
        <v>52</v>
      </c>
      <c r="T134" s="7" t="str">
        <f t="shared" si="19"/>
        <v>Over 0.5</v>
      </c>
      <c r="U134" s="14"/>
      <c r="V134" s="14" t="str">
        <f t="shared" si="20"/>
        <v>Under 1.5</v>
      </c>
      <c r="W134" s="14" t="str">
        <f t="shared" si="21"/>
        <v>LOST</v>
      </c>
      <c r="X134" s="14"/>
      <c r="Y134" s="7" t="str">
        <f t="shared" si="22"/>
        <v>…</v>
      </c>
      <c r="Z134" s="7"/>
      <c r="AA134" s="35" t="str">
        <f t="shared" si="23"/>
        <v>…</v>
      </c>
      <c r="AB134" s="35" t="str">
        <f t="shared" si="24"/>
        <v>.</v>
      </c>
      <c r="AC134" s="7" t="str">
        <f t="shared" si="25"/>
        <v>LOST</v>
      </c>
      <c r="AE134" s="18" t="str">
        <f>IFERROR(VLOOKUP(O134,AG3:AH5,2,0),"KO")</f>
        <v>OK</v>
      </c>
    </row>
    <row r="135" spans="2:31">
      <c r="B135" s="6"/>
      <c r="D135" s="24"/>
      <c r="E135" s="17"/>
      <c r="F135" s="7"/>
      <c r="G135" s="10"/>
      <c r="H135" s="7"/>
      <c r="I135" s="7"/>
      <c r="J135" s="7"/>
      <c r="K135" s="7"/>
      <c r="L135" s="7"/>
      <c r="M135" s="7"/>
      <c r="N135" s="6"/>
      <c r="O135" s="6"/>
      <c r="P135" s="11"/>
      <c r="Q135" s="12"/>
      <c r="R135" s="13"/>
      <c r="S135" s="21" t="str">
        <f t="shared" si="18"/>
        <v/>
      </c>
      <c r="T135" s="7" t="str">
        <f t="shared" si="19"/>
        <v>Under 1.5</v>
      </c>
      <c r="U135" s="14"/>
      <c r="V135" s="14" t="str">
        <f t="shared" si="20"/>
        <v>Over 0.5</v>
      </c>
      <c r="W135" s="14" t="str">
        <f t="shared" si="21"/>
        <v/>
      </c>
      <c r="X135" s="14"/>
      <c r="Y135" s="7" t="str">
        <f t="shared" si="22"/>
        <v>…</v>
      </c>
      <c r="Z135" s="7"/>
      <c r="AA135" s="35" t="str">
        <f t="shared" si="23"/>
        <v>…</v>
      </c>
      <c r="AB135" s="35" t="str">
        <f t="shared" si="24"/>
        <v>.</v>
      </c>
      <c r="AC135" s="7" t="str">
        <f t="shared" si="25"/>
        <v>…</v>
      </c>
      <c r="AE135" s="18" t="str">
        <f>IFERROR(VLOOKUP(O135,AG3:AH5,2,0),"KO")</f>
        <v>KO</v>
      </c>
    </row>
    <row r="136" spans="2:31">
      <c r="B136" s="16" t="s">
        <v>1929</v>
      </c>
      <c r="D136" s="24"/>
      <c r="E136" s="17"/>
      <c r="F136" s="7"/>
      <c r="G136" s="10"/>
      <c r="H136" s="7"/>
      <c r="I136" s="7"/>
      <c r="J136" s="7"/>
      <c r="K136" s="7"/>
      <c r="L136" s="7"/>
      <c r="M136" s="7"/>
      <c r="N136" s="6"/>
      <c r="O136" s="6"/>
      <c r="P136" s="11"/>
      <c r="Q136" s="12"/>
      <c r="R136" s="13"/>
      <c r="S136" s="21" t="str">
        <f t="shared" si="18"/>
        <v/>
      </c>
      <c r="T136" s="7" t="str">
        <f t="shared" si="19"/>
        <v>Under 1.5</v>
      </c>
      <c r="U136" s="14"/>
      <c r="V136" s="14" t="str">
        <f t="shared" si="20"/>
        <v>Over 0.5</v>
      </c>
      <c r="W136" s="14" t="str">
        <f t="shared" si="21"/>
        <v/>
      </c>
      <c r="X136" s="14"/>
      <c r="Y136" s="7" t="str">
        <f t="shared" si="22"/>
        <v>…</v>
      </c>
      <c r="Z136" s="7"/>
      <c r="AA136" s="35" t="str">
        <f t="shared" si="23"/>
        <v>…</v>
      </c>
      <c r="AB136" s="35" t="str">
        <f t="shared" si="24"/>
        <v>.</v>
      </c>
      <c r="AC136" s="7" t="str">
        <f t="shared" si="25"/>
        <v>…</v>
      </c>
      <c r="AE136" s="18" t="str">
        <f>IFERROR(VLOOKUP(O136,AG3:AH5,2,0),"KO")</f>
        <v>KO</v>
      </c>
    </row>
    <row r="137" spans="2:31">
      <c r="B137" s="6" t="s">
        <v>11</v>
      </c>
      <c r="C137" t="s">
        <v>58</v>
      </c>
      <c r="D137" s="24" t="s">
        <v>93</v>
      </c>
      <c r="E137" s="17" t="s">
        <v>481</v>
      </c>
      <c r="F137" s="7" t="s">
        <v>4</v>
      </c>
      <c r="G137" s="10" t="s">
        <v>1077</v>
      </c>
      <c r="H137" s="7">
        <v>26</v>
      </c>
      <c r="I137" s="7">
        <v>48</v>
      </c>
      <c r="J137" s="7">
        <v>26</v>
      </c>
      <c r="K137" s="7" t="s">
        <v>16</v>
      </c>
      <c r="L137" s="7" t="s">
        <v>16</v>
      </c>
      <c r="M137" s="7">
        <v>0</v>
      </c>
      <c r="N137" s="6" t="s">
        <v>24</v>
      </c>
      <c r="O137" s="6" t="s">
        <v>120</v>
      </c>
      <c r="P137" s="11">
        <v>50</v>
      </c>
      <c r="Q137" s="12">
        <v>1.64</v>
      </c>
      <c r="R137" s="13"/>
      <c r="S137" s="21">
        <f t="shared" ref="S137:S200" si="26">(IF(H137=0,"",(40+IF(I137&lt;50,0,I137/3.2)+(IF(J137&gt;I137,-J137/3.2,0)+(IF(H137&gt;I137,-H137/3.2,0)+(IF(L137="X",5,IF(L137="2",2,0)))+(IF(M137&gt;15,0,15-M137))+(IF(P137&lt;50,0,P137/5)))))))</f>
        <v>70</v>
      </c>
      <c r="T137" s="7" t="str">
        <f t="shared" ref="T137:T200" si="27">IF(S137&lt;56,"Over 0.5","Under 1.5")</f>
        <v>Under 1.5</v>
      </c>
      <c r="U137" s="14"/>
      <c r="V137" s="14" t="str">
        <f t="shared" ref="V137:V200" si="28">IF(N137="1-0","Under 1.5",IF(N137="0-0","Under 1.5",IF(N137="0-1","Under 1.5","Over 0.5")))</f>
        <v>Under 1.5</v>
      </c>
      <c r="W137" s="14" t="str">
        <f t="shared" ref="W137:W200" si="29">IF(N137=0,"",IF(N137="?",N137,IF(T137=V137,"WON",IF(N137="0-1","WON",IF(N137="1-0","WON","LOST")))))</f>
        <v>WON</v>
      </c>
      <c r="X137" s="14"/>
      <c r="Y137" s="7" t="str">
        <f t="shared" si="22"/>
        <v>…</v>
      </c>
      <c r="Z137" s="7"/>
      <c r="AA137" s="35" t="str">
        <f t="shared" si="23"/>
        <v>…</v>
      </c>
      <c r="AB137" s="35" t="str">
        <f t="shared" si="24"/>
        <v>.</v>
      </c>
      <c r="AC137" s="7" t="str">
        <f t="shared" si="25"/>
        <v>…</v>
      </c>
      <c r="AE137" s="18" t="str">
        <f>IFERROR(VLOOKUP(O137,AG3:AH5,2,0),"KO")</f>
        <v>OK</v>
      </c>
    </row>
    <row r="138" spans="2:31">
      <c r="B138" s="6" t="s">
        <v>11</v>
      </c>
      <c r="C138" t="s">
        <v>58</v>
      </c>
      <c r="D138" s="24" t="s">
        <v>240</v>
      </c>
      <c r="E138" s="17" t="s">
        <v>785</v>
      </c>
      <c r="F138" s="7" t="s">
        <v>4</v>
      </c>
      <c r="G138" s="10" t="s">
        <v>483</v>
      </c>
      <c r="H138" s="7">
        <v>28</v>
      </c>
      <c r="I138" s="7">
        <v>59</v>
      </c>
      <c r="J138" s="7">
        <v>14</v>
      </c>
      <c r="K138" s="7" t="s">
        <v>16</v>
      </c>
      <c r="L138" s="7" t="s">
        <v>16</v>
      </c>
      <c r="M138" s="7">
        <v>14</v>
      </c>
      <c r="N138" s="6" t="s">
        <v>47</v>
      </c>
      <c r="O138" s="6" t="s">
        <v>47</v>
      </c>
      <c r="P138" s="11">
        <v>70</v>
      </c>
      <c r="Q138" s="12">
        <v>1.5</v>
      </c>
      <c r="R138" s="13"/>
      <c r="S138" s="21">
        <f t="shared" si="26"/>
        <v>78.4375</v>
      </c>
      <c r="T138" s="7" t="str">
        <f t="shared" si="27"/>
        <v>Under 1.5</v>
      </c>
      <c r="U138" s="14"/>
      <c r="V138" s="14" t="str">
        <f t="shared" si="28"/>
        <v>Under 1.5</v>
      </c>
      <c r="W138" s="14" t="str">
        <f t="shared" si="29"/>
        <v>WON</v>
      </c>
      <c r="X138" s="14"/>
      <c r="Y138" s="7" t="str">
        <f t="shared" si="22"/>
        <v>…</v>
      </c>
      <c r="Z138" s="7"/>
      <c r="AA138" s="35" t="str">
        <f t="shared" si="23"/>
        <v>U25g</v>
      </c>
      <c r="AB138" s="35" t="str">
        <f t="shared" si="24"/>
        <v>WON</v>
      </c>
      <c r="AC138" s="7" t="str">
        <f t="shared" si="25"/>
        <v>…</v>
      </c>
      <c r="AE138" s="18" t="str">
        <f>IFERROR(VLOOKUP(O138,AG3:AH5,2,0),"KO")</f>
        <v>OK</v>
      </c>
    </row>
    <row r="139" spans="2:31">
      <c r="B139" s="6" t="s">
        <v>11</v>
      </c>
      <c r="C139" t="s">
        <v>58</v>
      </c>
      <c r="D139" s="24" t="s">
        <v>240</v>
      </c>
      <c r="E139" s="17" t="s">
        <v>918</v>
      </c>
      <c r="F139" s="7" t="s">
        <v>4</v>
      </c>
      <c r="G139" s="10" t="s">
        <v>1857</v>
      </c>
      <c r="H139" s="7">
        <v>31</v>
      </c>
      <c r="I139" s="7">
        <v>48</v>
      </c>
      <c r="J139" s="7">
        <v>20</v>
      </c>
      <c r="K139" s="7" t="s">
        <v>16</v>
      </c>
      <c r="L139" s="7" t="s">
        <v>16</v>
      </c>
      <c r="M139" s="7">
        <v>11</v>
      </c>
      <c r="N139" s="6" t="s">
        <v>61</v>
      </c>
      <c r="O139" s="6" t="s">
        <v>96</v>
      </c>
      <c r="P139" s="11">
        <v>87</v>
      </c>
      <c r="Q139" s="12">
        <v>1.7</v>
      </c>
      <c r="R139" s="13"/>
      <c r="S139" s="21">
        <f t="shared" si="26"/>
        <v>66.400000000000006</v>
      </c>
      <c r="T139" s="7" t="str">
        <f t="shared" si="27"/>
        <v>Under 1.5</v>
      </c>
      <c r="U139" s="14"/>
      <c r="V139" s="14" t="str">
        <f t="shared" si="28"/>
        <v>Over 0.5</v>
      </c>
      <c r="W139" s="14" t="str">
        <f t="shared" si="29"/>
        <v>LOST</v>
      </c>
      <c r="X139" s="14"/>
      <c r="Y139" s="7" t="str">
        <f t="shared" si="22"/>
        <v>…</v>
      </c>
      <c r="Z139" s="7"/>
      <c r="AA139" s="35" t="str">
        <f t="shared" si="23"/>
        <v>…</v>
      </c>
      <c r="AB139" s="35" t="str">
        <f t="shared" si="24"/>
        <v>.</v>
      </c>
      <c r="AC139" s="7" t="str">
        <f t="shared" si="25"/>
        <v>…</v>
      </c>
      <c r="AE139" s="18" t="str">
        <f>IFERROR(VLOOKUP(O139,AG3:AH5,2,0),"KO")</f>
        <v>KO</v>
      </c>
    </row>
    <row r="140" spans="2:31">
      <c r="B140" s="6" t="s">
        <v>11</v>
      </c>
      <c r="C140" t="s">
        <v>58</v>
      </c>
      <c r="D140" s="24" t="s">
        <v>135</v>
      </c>
      <c r="E140" s="17" t="s">
        <v>60</v>
      </c>
      <c r="F140" s="7" t="s">
        <v>4</v>
      </c>
      <c r="G140" s="10" t="s">
        <v>467</v>
      </c>
      <c r="H140" s="7">
        <v>4</v>
      </c>
      <c r="I140" s="7">
        <v>86</v>
      </c>
      <c r="J140" s="7">
        <v>10</v>
      </c>
      <c r="K140" s="7" t="s">
        <v>16</v>
      </c>
      <c r="L140" s="7">
        <v>1</v>
      </c>
      <c r="M140" s="7">
        <v>6</v>
      </c>
      <c r="N140" s="6" t="s">
        <v>24</v>
      </c>
      <c r="O140" s="6" t="s">
        <v>24</v>
      </c>
      <c r="P140" s="11">
        <v>51</v>
      </c>
      <c r="Q140" s="12">
        <v>1.55</v>
      </c>
      <c r="R140" s="13"/>
      <c r="S140" s="21">
        <f t="shared" si="26"/>
        <v>86.075000000000003</v>
      </c>
      <c r="T140" s="7" t="str">
        <f t="shared" si="27"/>
        <v>Under 1.5</v>
      </c>
      <c r="U140" s="14"/>
      <c r="V140" s="14" t="str">
        <f t="shared" si="28"/>
        <v>Under 1.5</v>
      </c>
      <c r="W140" s="14" t="str">
        <f t="shared" si="29"/>
        <v>WON</v>
      </c>
      <c r="X140" s="14"/>
      <c r="Y140" s="7" t="str">
        <f t="shared" si="22"/>
        <v>Prime</v>
      </c>
      <c r="Z140" s="7"/>
      <c r="AA140" s="35" t="str">
        <f t="shared" si="23"/>
        <v>…</v>
      </c>
      <c r="AB140" s="35" t="str">
        <f t="shared" si="24"/>
        <v>.</v>
      </c>
      <c r="AC140" s="7" t="str">
        <f t="shared" si="25"/>
        <v>…</v>
      </c>
      <c r="AE140" s="18" t="str">
        <f>IFERROR(VLOOKUP(O140,AG3:AH5,2,0),"KO")</f>
        <v>OK</v>
      </c>
    </row>
    <row r="141" spans="2:31">
      <c r="B141" s="6" t="s">
        <v>11</v>
      </c>
      <c r="C141" t="s">
        <v>288</v>
      </c>
      <c r="D141" s="24" t="s">
        <v>289</v>
      </c>
      <c r="E141" s="17" t="s">
        <v>335</v>
      </c>
      <c r="F141" s="7" t="s">
        <v>4</v>
      </c>
      <c r="G141" s="10" t="s">
        <v>338</v>
      </c>
      <c r="H141" s="7">
        <v>7</v>
      </c>
      <c r="I141" s="7">
        <v>50</v>
      </c>
      <c r="J141" s="7">
        <v>43</v>
      </c>
      <c r="K141" s="7" t="s">
        <v>16</v>
      </c>
      <c r="L141" s="7" t="s">
        <v>16</v>
      </c>
      <c r="M141" s="7">
        <v>36</v>
      </c>
      <c r="N141" s="6" t="s">
        <v>75</v>
      </c>
      <c r="O141" s="6" t="s">
        <v>33</v>
      </c>
      <c r="P141" s="11">
        <v>54</v>
      </c>
      <c r="Q141" s="12">
        <v>1.52</v>
      </c>
      <c r="R141" s="13"/>
      <c r="S141" s="21">
        <f t="shared" si="26"/>
        <v>71.424999999999997</v>
      </c>
      <c r="T141" s="7" t="str">
        <f t="shared" si="27"/>
        <v>Under 1.5</v>
      </c>
      <c r="U141" s="14"/>
      <c r="V141" s="14" t="str">
        <f t="shared" si="28"/>
        <v>Over 0.5</v>
      </c>
      <c r="W141" s="14" t="str">
        <f t="shared" si="29"/>
        <v>LOST</v>
      </c>
      <c r="X141" s="14"/>
      <c r="Y141" s="7" t="str">
        <f t="shared" si="22"/>
        <v>…</v>
      </c>
      <c r="Z141" s="7"/>
      <c r="AA141" s="35" t="str">
        <f t="shared" si="23"/>
        <v>…</v>
      </c>
      <c r="AB141" s="35" t="str">
        <f t="shared" si="24"/>
        <v>.</v>
      </c>
      <c r="AC141" s="7" t="str">
        <f t="shared" si="25"/>
        <v>…</v>
      </c>
      <c r="AE141" s="18" t="str">
        <f>IFERROR(VLOOKUP(O141,AG3:AH5,2,0),"KO")</f>
        <v>KO</v>
      </c>
    </row>
    <row r="142" spans="2:31">
      <c r="B142" s="6" t="s">
        <v>11</v>
      </c>
      <c r="C142" t="s">
        <v>288</v>
      </c>
      <c r="D142" s="24" t="s">
        <v>289</v>
      </c>
      <c r="E142" s="17" t="s">
        <v>336</v>
      </c>
      <c r="F142" s="7" t="s">
        <v>4</v>
      </c>
      <c r="G142" s="10" t="s">
        <v>291</v>
      </c>
      <c r="H142" s="7">
        <v>9</v>
      </c>
      <c r="I142" s="7">
        <v>50</v>
      </c>
      <c r="J142" s="7">
        <v>41</v>
      </c>
      <c r="K142" s="7" t="s">
        <v>16</v>
      </c>
      <c r="L142" s="7" t="s">
        <v>16</v>
      </c>
      <c r="M142" s="7">
        <v>32</v>
      </c>
      <c r="N142" s="6" t="s">
        <v>24</v>
      </c>
      <c r="O142" s="6" t="s">
        <v>33</v>
      </c>
      <c r="P142" s="11">
        <v>59</v>
      </c>
      <c r="Q142" s="12">
        <v>1.47</v>
      </c>
      <c r="R142" s="13"/>
      <c r="S142" s="21">
        <f t="shared" si="26"/>
        <v>72.424999999999997</v>
      </c>
      <c r="T142" s="7" t="str">
        <f t="shared" si="27"/>
        <v>Under 1.5</v>
      </c>
      <c r="U142" s="14"/>
      <c r="V142" s="14" t="str">
        <f t="shared" si="28"/>
        <v>Under 1.5</v>
      </c>
      <c r="W142" s="14" t="str">
        <f t="shared" si="29"/>
        <v>WON</v>
      </c>
      <c r="X142" s="14"/>
      <c r="Y142" s="7" t="str">
        <f t="shared" si="22"/>
        <v>…</v>
      </c>
      <c r="Z142" s="7"/>
      <c r="AA142" s="35" t="str">
        <f t="shared" si="23"/>
        <v>U25g</v>
      </c>
      <c r="AB142" s="35" t="str">
        <f t="shared" si="24"/>
        <v>.</v>
      </c>
      <c r="AC142" s="7" t="str">
        <f t="shared" si="25"/>
        <v>…</v>
      </c>
      <c r="AE142" s="18" t="str">
        <f>IFERROR(VLOOKUP(O142,AG3:AH5,2,0),"KO")</f>
        <v>KO</v>
      </c>
    </row>
    <row r="143" spans="2:31">
      <c r="B143" s="6" t="s">
        <v>11</v>
      </c>
      <c r="C143" t="s">
        <v>288</v>
      </c>
      <c r="D143" s="24" t="s">
        <v>289</v>
      </c>
      <c r="E143" s="17" t="s">
        <v>339</v>
      </c>
      <c r="F143" s="7" t="s">
        <v>4</v>
      </c>
      <c r="G143" s="10" t="s">
        <v>331</v>
      </c>
      <c r="H143" s="7">
        <v>2</v>
      </c>
      <c r="I143" s="7">
        <v>56</v>
      </c>
      <c r="J143" s="7">
        <v>42</v>
      </c>
      <c r="K143" s="7" t="s">
        <v>16</v>
      </c>
      <c r="L143" s="7" t="s">
        <v>16</v>
      </c>
      <c r="M143" s="7">
        <v>40</v>
      </c>
      <c r="N143" s="6" t="s">
        <v>120</v>
      </c>
      <c r="O143" s="6" t="s">
        <v>61</v>
      </c>
      <c r="P143" s="11">
        <v>55</v>
      </c>
      <c r="Q143" s="12">
        <v>1.5</v>
      </c>
      <c r="R143" s="13"/>
      <c r="S143" s="21">
        <f t="shared" si="26"/>
        <v>73.5</v>
      </c>
      <c r="T143" s="7" t="str">
        <f t="shared" si="27"/>
        <v>Under 1.5</v>
      </c>
      <c r="U143" s="14"/>
      <c r="V143" s="14" t="str">
        <f t="shared" si="28"/>
        <v>Under 1.5</v>
      </c>
      <c r="W143" s="14" t="str">
        <f t="shared" si="29"/>
        <v>WON</v>
      </c>
      <c r="X143" s="14"/>
      <c r="Y143" s="7" t="str">
        <f t="shared" si="22"/>
        <v>…</v>
      </c>
      <c r="Z143" s="7"/>
      <c r="AA143" s="35" t="str">
        <f t="shared" si="23"/>
        <v>U25g</v>
      </c>
      <c r="AB143" s="35" t="str">
        <f t="shared" si="24"/>
        <v>WON</v>
      </c>
      <c r="AC143" s="7" t="str">
        <f t="shared" si="25"/>
        <v>…</v>
      </c>
      <c r="AE143" s="18" t="str">
        <f>IFERROR(VLOOKUP(O143,AG3:AH5,2,0),"KO")</f>
        <v>KO</v>
      </c>
    </row>
    <row r="144" spans="2:31">
      <c r="B144" s="6"/>
      <c r="C144" t="s">
        <v>1306</v>
      </c>
      <c r="D144" s="24" t="s">
        <v>164</v>
      </c>
      <c r="E144" s="17" t="s">
        <v>1610</v>
      </c>
      <c r="F144" s="7" t="s">
        <v>4</v>
      </c>
      <c r="G144" s="10" t="s">
        <v>1370</v>
      </c>
      <c r="H144" s="7">
        <v>36</v>
      </c>
      <c r="I144" s="7">
        <v>49</v>
      </c>
      <c r="J144" s="7">
        <v>15</v>
      </c>
      <c r="K144" s="7" t="s">
        <v>16</v>
      </c>
      <c r="L144" s="7" t="s">
        <v>16</v>
      </c>
      <c r="M144" s="7">
        <v>21</v>
      </c>
      <c r="N144" s="6" t="s">
        <v>24</v>
      </c>
      <c r="O144" s="6" t="s">
        <v>69</v>
      </c>
      <c r="P144" s="11">
        <v>31</v>
      </c>
      <c r="Q144" s="12">
        <v>1.72</v>
      </c>
      <c r="R144" s="13"/>
      <c r="S144" s="21">
        <f t="shared" si="26"/>
        <v>45</v>
      </c>
      <c r="T144" s="7" t="str">
        <f t="shared" si="27"/>
        <v>Over 0.5</v>
      </c>
      <c r="U144" s="14"/>
      <c r="V144" s="14" t="str">
        <f t="shared" si="28"/>
        <v>Under 1.5</v>
      </c>
      <c r="W144" s="14" t="str">
        <f t="shared" si="29"/>
        <v>LOST</v>
      </c>
      <c r="X144" s="14"/>
      <c r="Y144" s="7" t="str">
        <f t="shared" si="22"/>
        <v>…</v>
      </c>
      <c r="Z144" s="7"/>
      <c r="AA144" s="35" t="str">
        <f t="shared" si="23"/>
        <v>…</v>
      </c>
      <c r="AB144" s="35" t="str">
        <f t="shared" si="24"/>
        <v>.</v>
      </c>
      <c r="AC144" s="7" t="str">
        <f t="shared" si="25"/>
        <v>WON</v>
      </c>
      <c r="AE144" s="18" t="str">
        <f>IFERROR(VLOOKUP(O144,AG3:AH5,2,0),"KO")</f>
        <v>KO</v>
      </c>
    </row>
    <row r="145" spans="2:31">
      <c r="B145" s="6" t="s">
        <v>11</v>
      </c>
      <c r="C145" t="s">
        <v>279</v>
      </c>
      <c r="D145" s="24" t="s">
        <v>176</v>
      </c>
      <c r="E145" s="17" t="s">
        <v>577</v>
      </c>
      <c r="F145" s="7" t="s">
        <v>4</v>
      </c>
      <c r="G145" s="10" t="s">
        <v>403</v>
      </c>
      <c r="H145" s="7">
        <v>10</v>
      </c>
      <c r="I145" s="7">
        <v>85</v>
      </c>
      <c r="J145" s="7">
        <v>5</v>
      </c>
      <c r="K145" s="7" t="s">
        <v>16</v>
      </c>
      <c r="L145" s="7" t="s">
        <v>16</v>
      </c>
      <c r="M145" s="7">
        <v>5</v>
      </c>
      <c r="N145" s="6" t="s">
        <v>24</v>
      </c>
      <c r="O145" s="6" t="s">
        <v>305</v>
      </c>
      <c r="P145" s="11">
        <v>54</v>
      </c>
      <c r="Q145" s="12">
        <v>1.55</v>
      </c>
      <c r="R145" s="13"/>
      <c r="S145" s="21">
        <f t="shared" si="26"/>
        <v>92.362499999999997</v>
      </c>
      <c r="T145" s="7" t="str">
        <f t="shared" si="27"/>
        <v>Under 1.5</v>
      </c>
      <c r="U145" s="14"/>
      <c r="V145" s="14" t="str">
        <f t="shared" si="28"/>
        <v>Under 1.5</v>
      </c>
      <c r="W145" s="14" t="str">
        <f t="shared" si="29"/>
        <v>WON</v>
      </c>
      <c r="X145" s="14"/>
      <c r="Y145" s="7" t="str">
        <f t="shared" si="22"/>
        <v>Prime</v>
      </c>
      <c r="Z145" s="7"/>
      <c r="AA145" s="35" t="str">
        <f t="shared" si="23"/>
        <v>…</v>
      </c>
      <c r="AB145" s="35" t="str">
        <f t="shared" si="24"/>
        <v>.</v>
      </c>
      <c r="AC145" s="7" t="str">
        <f t="shared" si="25"/>
        <v>…</v>
      </c>
      <c r="AE145" s="18" t="str">
        <f>IFERROR(VLOOKUP(O145,AG3:AH5,2,0),"KO")</f>
        <v>KO</v>
      </c>
    </row>
    <row r="146" spans="2:31">
      <c r="B146" s="6"/>
      <c r="C146" t="s">
        <v>1306</v>
      </c>
      <c r="D146" s="24" t="s">
        <v>1307</v>
      </c>
      <c r="E146" s="17" t="s">
        <v>1369</v>
      </c>
      <c r="F146" s="7" t="s">
        <v>4</v>
      </c>
      <c r="G146" s="10" t="s">
        <v>1308</v>
      </c>
      <c r="H146" s="7">
        <v>44</v>
      </c>
      <c r="I146" s="7">
        <v>38</v>
      </c>
      <c r="J146" s="7">
        <v>18</v>
      </c>
      <c r="K146" s="7">
        <v>1</v>
      </c>
      <c r="L146" s="7" t="s">
        <v>16</v>
      </c>
      <c r="M146" s="7">
        <v>26</v>
      </c>
      <c r="N146" s="6" t="s">
        <v>24</v>
      </c>
      <c r="O146" s="6" t="s">
        <v>24</v>
      </c>
      <c r="P146" s="11">
        <v>51</v>
      </c>
      <c r="Q146" s="12">
        <v>1.45</v>
      </c>
      <c r="R146" s="13"/>
      <c r="S146" s="21">
        <f t="shared" si="26"/>
        <v>41.45</v>
      </c>
      <c r="T146" s="7" t="str">
        <f t="shared" si="27"/>
        <v>Over 0.5</v>
      </c>
      <c r="U146" s="14"/>
      <c r="V146" s="14" t="str">
        <f t="shared" si="28"/>
        <v>Under 1.5</v>
      </c>
      <c r="W146" s="14" t="str">
        <f t="shared" si="29"/>
        <v>LOST</v>
      </c>
      <c r="X146" s="14"/>
      <c r="Y146" s="7" t="str">
        <f t="shared" si="22"/>
        <v>…</v>
      </c>
      <c r="Z146" s="7"/>
      <c r="AA146" s="35" t="str">
        <f t="shared" si="23"/>
        <v>…</v>
      </c>
      <c r="AB146" s="35" t="str">
        <f t="shared" si="24"/>
        <v>.</v>
      </c>
      <c r="AC146" s="7" t="str">
        <f t="shared" si="25"/>
        <v>LOST</v>
      </c>
      <c r="AE146" s="18" t="str">
        <f>IFERROR(VLOOKUP(O146,AG3:AH5,2,0),"KO")</f>
        <v>OK</v>
      </c>
    </row>
    <row r="147" spans="2:31">
      <c r="B147" s="6"/>
      <c r="C147" t="s">
        <v>1332</v>
      </c>
      <c r="D147" s="24" t="s">
        <v>1307</v>
      </c>
      <c r="E147" s="17" t="s">
        <v>1349</v>
      </c>
      <c r="F147" s="7" t="s">
        <v>4</v>
      </c>
      <c r="G147" s="10" t="s">
        <v>1683</v>
      </c>
      <c r="H147" s="7">
        <v>45</v>
      </c>
      <c r="I147" s="7">
        <v>42</v>
      </c>
      <c r="J147" s="7">
        <v>13</v>
      </c>
      <c r="K147" s="7">
        <v>1</v>
      </c>
      <c r="L147" s="7">
        <v>1</v>
      </c>
      <c r="M147" s="7">
        <v>32</v>
      </c>
      <c r="N147" s="6" t="s">
        <v>120</v>
      </c>
      <c r="O147" s="6" t="s">
        <v>298</v>
      </c>
      <c r="P147" s="11">
        <v>42</v>
      </c>
      <c r="Q147" s="12">
        <v>1.48</v>
      </c>
      <c r="R147" s="13"/>
      <c r="S147" s="21">
        <f t="shared" si="26"/>
        <v>25.9375</v>
      </c>
      <c r="T147" s="7" t="str">
        <f t="shared" si="27"/>
        <v>Over 0.5</v>
      </c>
      <c r="U147" s="14"/>
      <c r="V147" s="14" t="str">
        <f t="shared" si="28"/>
        <v>Under 1.5</v>
      </c>
      <c r="W147" s="14" t="str">
        <f t="shared" si="29"/>
        <v>WON</v>
      </c>
      <c r="X147" s="14"/>
      <c r="Y147" s="7" t="str">
        <f t="shared" si="22"/>
        <v>…</v>
      </c>
      <c r="Z147" s="7"/>
      <c r="AA147" s="35" t="str">
        <f t="shared" si="23"/>
        <v>…</v>
      </c>
      <c r="AB147" s="35" t="str">
        <f t="shared" si="24"/>
        <v>.</v>
      </c>
      <c r="AC147" s="7" t="str">
        <f t="shared" si="25"/>
        <v>WON</v>
      </c>
      <c r="AE147" s="18" t="str">
        <f>IFERROR(VLOOKUP(O147,AG3:AH5,2,0),"KO")</f>
        <v>KO</v>
      </c>
    </row>
    <row r="148" spans="2:31">
      <c r="B148" s="6"/>
      <c r="D148" s="24"/>
      <c r="E148" s="17"/>
      <c r="F148" s="7"/>
      <c r="G148" s="10"/>
      <c r="H148" s="7"/>
      <c r="I148" s="7"/>
      <c r="J148" s="7"/>
      <c r="K148" s="7"/>
      <c r="L148" s="7"/>
      <c r="M148" s="7"/>
      <c r="N148" s="6"/>
      <c r="O148" s="6"/>
      <c r="P148" s="11"/>
      <c r="Q148" s="12"/>
      <c r="R148" s="13"/>
      <c r="S148" s="21" t="str">
        <f t="shared" si="26"/>
        <v/>
      </c>
      <c r="T148" s="7" t="str">
        <f t="shared" si="27"/>
        <v>Under 1.5</v>
      </c>
      <c r="U148" s="14"/>
      <c r="V148" s="14" t="str">
        <f t="shared" si="28"/>
        <v>Over 0.5</v>
      </c>
      <c r="W148" s="14" t="str">
        <f t="shared" si="29"/>
        <v/>
      </c>
      <c r="X148" s="14"/>
      <c r="Y148" s="7" t="str">
        <f t="shared" si="22"/>
        <v>…</v>
      </c>
      <c r="Z148" s="7"/>
      <c r="AA148" s="35" t="str">
        <f t="shared" si="23"/>
        <v>…</v>
      </c>
      <c r="AB148" s="35" t="str">
        <f t="shared" si="24"/>
        <v>.</v>
      </c>
      <c r="AC148" s="7" t="str">
        <f t="shared" si="25"/>
        <v>…</v>
      </c>
      <c r="AE148" s="18" t="str">
        <f>IFERROR(VLOOKUP(O148,AG3:AH5,2,0),"KO")</f>
        <v>KO</v>
      </c>
    </row>
    <row r="149" spans="2:31">
      <c r="B149" s="16" t="s">
        <v>1940</v>
      </c>
      <c r="D149" s="24"/>
      <c r="E149" s="17"/>
      <c r="F149" s="7"/>
      <c r="G149" s="10"/>
      <c r="H149" s="7"/>
      <c r="I149" s="7"/>
      <c r="J149" s="7"/>
      <c r="K149" s="7"/>
      <c r="L149" s="7"/>
      <c r="M149" s="7"/>
      <c r="N149" s="6"/>
      <c r="O149" s="6"/>
      <c r="P149" s="11"/>
      <c r="Q149" s="12"/>
      <c r="R149" s="13"/>
      <c r="S149" s="21" t="str">
        <f t="shared" si="26"/>
        <v/>
      </c>
      <c r="T149" s="7" t="str">
        <f t="shared" si="27"/>
        <v>Under 1.5</v>
      </c>
      <c r="U149" s="14"/>
      <c r="V149" s="14" t="str">
        <f t="shared" si="28"/>
        <v>Over 0.5</v>
      </c>
      <c r="W149" s="14" t="str">
        <f t="shared" si="29"/>
        <v/>
      </c>
      <c r="X149" s="14"/>
      <c r="Y149" s="7" t="str">
        <f t="shared" si="22"/>
        <v>…</v>
      </c>
      <c r="Z149" s="7"/>
      <c r="AA149" s="35" t="str">
        <f t="shared" si="23"/>
        <v>…</v>
      </c>
      <c r="AB149" s="35" t="str">
        <f t="shared" si="24"/>
        <v>.</v>
      </c>
      <c r="AC149" s="7" t="str">
        <f t="shared" si="25"/>
        <v>…</v>
      </c>
      <c r="AE149" s="18" t="str">
        <f>IFERROR(VLOOKUP(O149,AG3:AH5,2,0),"KO")</f>
        <v>KO</v>
      </c>
    </row>
    <row r="150" spans="2:31">
      <c r="B150" s="6"/>
      <c r="C150" t="s">
        <v>1895</v>
      </c>
      <c r="D150" s="24" t="s">
        <v>108</v>
      </c>
      <c r="E150" s="17" t="s">
        <v>1930</v>
      </c>
      <c r="F150" s="7" t="s">
        <v>4</v>
      </c>
      <c r="G150" s="10" t="s">
        <v>1906</v>
      </c>
      <c r="H150" s="7">
        <v>55</v>
      </c>
      <c r="I150" s="7">
        <v>20</v>
      </c>
      <c r="J150" s="7">
        <v>25</v>
      </c>
      <c r="K150" s="7">
        <v>1</v>
      </c>
      <c r="L150" s="7" t="s">
        <v>16</v>
      </c>
      <c r="M150" s="7">
        <v>30</v>
      </c>
      <c r="N150" s="6" t="s">
        <v>120</v>
      </c>
      <c r="O150" s="6" t="s">
        <v>69</v>
      </c>
      <c r="P150" s="11">
        <v>38</v>
      </c>
      <c r="Q150" s="12">
        <v>1.44</v>
      </c>
      <c r="R150" s="13"/>
      <c r="S150" s="21">
        <f t="shared" si="26"/>
        <v>20</v>
      </c>
      <c r="T150" s="7" t="str">
        <f t="shared" si="27"/>
        <v>Over 0.5</v>
      </c>
      <c r="U150" s="14"/>
      <c r="V150" s="14" t="str">
        <f t="shared" si="28"/>
        <v>Under 1.5</v>
      </c>
      <c r="W150" s="14" t="str">
        <f t="shared" si="29"/>
        <v>WON</v>
      </c>
      <c r="X150" s="14"/>
      <c r="Y150" s="7" t="str">
        <f t="shared" si="22"/>
        <v>…</v>
      </c>
      <c r="Z150" s="7"/>
      <c r="AA150" s="35" t="str">
        <f t="shared" si="23"/>
        <v>…</v>
      </c>
      <c r="AB150" s="35" t="str">
        <f t="shared" si="24"/>
        <v>.</v>
      </c>
      <c r="AC150" s="7" t="str">
        <f t="shared" si="25"/>
        <v>WON</v>
      </c>
      <c r="AE150" s="18" t="str">
        <f>IFERROR(VLOOKUP(O150,AG3:AH5,2,0),"KO")</f>
        <v>KO</v>
      </c>
    </row>
    <row r="151" spans="2:31">
      <c r="B151" s="6" t="s">
        <v>11</v>
      </c>
      <c r="C151" t="s">
        <v>88</v>
      </c>
      <c r="D151" s="24" t="s">
        <v>108</v>
      </c>
      <c r="E151" s="17" t="s">
        <v>1278</v>
      </c>
      <c r="F151" s="7" t="s">
        <v>4</v>
      </c>
      <c r="G151" s="10" t="s">
        <v>821</v>
      </c>
      <c r="H151" s="7">
        <v>25</v>
      </c>
      <c r="I151" s="7">
        <v>55</v>
      </c>
      <c r="J151" s="7">
        <v>20</v>
      </c>
      <c r="K151" s="7" t="s">
        <v>16</v>
      </c>
      <c r="L151" s="7" t="s">
        <v>16</v>
      </c>
      <c r="M151" s="7">
        <v>5</v>
      </c>
      <c r="N151" s="6" t="s">
        <v>24</v>
      </c>
      <c r="O151" s="6" t="s">
        <v>69</v>
      </c>
      <c r="P151" s="11">
        <v>52</v>
      </c>
      <c r="Q151" s="12">
        <v>1.44</v>
      </c>
      <c r="R151" s="13"/>
      <c r="S151" s="21">
        <f t="shared" si="26"/>
        <v>82.587500000000006</v>
      </c>
      <c r="T151" s="7" t="str">
        <f t="shared" si="27"/>
        <v>Under 1.5</v>
      </c>
      <c r="U151" s="14"/>
      <c r="V151" s="14" t="str">
        <f t="shared" si="28"/>
        <v>Under 1.5</v>
      </c>
      <c r="W151" s="14" t="str">
        <f t="shared" si="29"/>
        <v>WON</v>
      </c>
      <c r="X151" s="14"/>
      <c r="Y151" s="7" t="str">
        <f t="shared" si="22"/>
        <v>Prime</v>
      </c>
      <c r="Z151" s="7"/>
      <c r="AA151" s="35" t="str">
        <f t="shared" si="23"/>
        <v>…</v>
      </c>
      <c r="AB151" s="35" t="str">
        <f t="shared" si="24"/>
        <v>.</v>
      </c>
      <c r="AC151" s="7" t="str">
        <f t="shared" si="25"/>
        <v>…</v>
      </c>
      <c r="AE151" s="18" t="str">
        <f>IFERROR(VLOOKUP(O151,AG3:AH5,2,0),"KO")</f>
        <v>KO</v>
      </c>
    </row>
    <row r="152" spans="2:31">
      <c r="B152" s="6" t="s">
        <v>11</v>
      </c>
      <c r="C152" t="s">
        <v>210</v>
      </c>
      <c r="D152" s="24" t="s">
        <v>240</v>
      </c>
      <c r="E152" s="17" t="s">
        <v>1931</v>
      </c>
      <c r="F152" s="7" t="s">
        <v>4</v>
      </c>
      <c r="G152" s="10" t="s">
        <v>1154</v>
      </c>
      <c r="H152" s="7">
        <v>10</v>
      </c>
      <c r="I152" s="7">
        <v>56</v>
      </c>
      <c r="J152" s="7">
        <v>33</v>
      </c>
      <c r="K152" s="7" t="s">
        <v>16</v>
      </c>
      <c r="L152" s="7">
        <v>2</v>
      </c>
      <c r="M152" s="7">
        <v>23</v>
      </c>
      <c r="N152" s="6" t="s">
        <v>24</v>
      </c>
      <c r="O152" s="6" t="s">
        <v>120</v>
      </c>
      <c r="P152" s="11">
        <v>93</v>
      </c>
      <c r="Q152" s="12">
        <v>1.5</v>
      </c>
      <c r="R152" s="13"/>
      <c r="S152" s="21">
        <f t="shared" si="26"/>
        <v>76.099999999999994</v>
      </c>
      <c r="T152" s="7" t="str">
        <f t="shared" si="27"/>
        <v>Under 1.5</v>
      </c>
      <c r="U152" s="14"/>
      <c r="V152" s="14" t="str">
        <f t="shared" si="28"/>
        <v>Under 1.5</v>
      </c>
      <c r="W152" s="14" t="str">
        <f t="shared" si="29"/>
        <v>WON</v>
      </c>
      <c r="X152" s="14"/>
      <c r="Y152" s="7" t="str">
        <f t="shared" si="22"/>
        <v>…</v>
      </c>
      <c r="Z152" s="7"/>
      <c r="AA152" s="35" t="str">
        <f t="shared" si="23"/>
        <v>U25g</v>
      </c>
      <c r="AB152" s="35" t="str">
        <f t="shared" si="24"/>
        <v>WON</v>
      </c>
      <c r="AC152" s="7" t="str">
        <f t="shared" si="25"/>
        <v>…</v>
      </c>
      <c r="AE152" s="18" t="str">
        <f>IFERROR(VLOOKUP(O152,AG3:AH5,2,0),"KO")</f>
        <v>OK</v>
      </c>
    </row>
    <row r="153" spans="2:31">
      <c r="B153" s="6"/>
      <c r="C153" t="s">
        <v>76</v>
      </c>
      <c r="D153" s="24" t="s">
        <v>135</v>
      </c>
      <c r="E153" s="17" t="s">
        <v>1803</v>
      </c>
      <c r="F153" s="7" t="s">
        <v>4</v>
      </c>
      <c r="G153" s="10" t="s">
        <v>1173</v>
      </c>
      <c r="H153" s="7">
        <v>85</v>
      </c>
      <c r="I153" s="7">
        <v>5</v>
      </c>
      <c r="J153" s="7">
        <v>10</v>
      </c>
      <c r="K153" s="7">
        <v>1</v>
      </c>
      <c r="L153" s="7">
        <v>1</v>
      </c>
      <c r="M153" s="7">
        <v>75</v>
      </c>
      <c r="N153" s="6" t="s">
        <v>69</v>
      </c>
      <c r="O153" s="6" t="s">
        <v>33</v>
      </c>
      <c r="P153" s="11">
        <v>90</v>
      </c>
      <c r="Q153" s="12">
        <v>1.75</v>
      </c>
      <c r="R153" s="13"/>
      <c r="S153" s="21">
        <f t="shared" si="26"/>
        <v>28.3125</v>
      </c>
      <c r="T153" s="7" t="str">
        <f t="shared" si="27"/>
        <v>Over 0.5</v>
      </c>
      <c r="U153" s="14"/>
      <c r="V153" s="14" t="str">
        <f t="shared" si="28"/>
        <v>Over 0.5</v>
      </c>
      <c r="W153" s="14" t="str">
        <f t="shared" si="29"/>
        <v>WON</v>
      </c>
      <c r="X153" s="14"/>
      <c r="Y153" s="7" t="str">
        <f t="shared" si="22"/>
        <v>…</v>
      </c>
      <c r="Z153" s="7"/>
      <c r="AA153" s="35" t="str">
        <f t="shared" si="23"/>
        <v>…</v>
      </c>
      <c r="AB153" s="35" t="str">
        <f t="shared" si="24"/>
        <v>.</v>
      </c>
      <c r="AC153" s="7" t="str">
        <f t="shared" si="25"/>
        <v>WON</v>
      </c>
      <c r="AE153" s="18" t="str">
        <f>IFERROR(VLOOKUP(O153,AG3:AH5,2,0),"KO")</f>
        <v>KO</v>
      </c>
    </row>
    <row r="154" spans="2:31">
      <c r="B154" s="6"/>
      <c r="C154" t="s">
        <v>76</v>
      </c>
      <c r="D154" s="24" t="s">
        <v>135</v>
      </c>
      <c r="E154" s="17" t="s">
        <v>803</v>
      </c>
      <c r="F154" s="7" t="s">
        <v>4</v>
      </c>
      <c r="G154" s="10" t="s">
        <v>79</v>
      </c>
      <c r="H154" s="7">
        <v>63</v>
      </c>
      <c r="I154" s="7">
        <v>28</v>
      </c>
      <c r="J154" s="7">
        <v>8</v>
      </c>
      <c r="K154" s="7">
        <v>1</v>
      </c>
      <c r="L154" s="7">
        <v>1</v>
      </c>
      <c r="M154" s="7">
        <v>55</v>
      </c>
      <c r="N154" s="6" t="s">
        <v>24</v>
      </c>
      <c r="O154" s="6" t="s">
        <v>24</v>
      </c>
      <c r="P154" s="11">
        <v>39</v>
      </c>
      <c r="Q154" s="12">
        <v>1.57</v>
      </c>
      <c r="R154" s="13"/>
      <c r="S154" s="21">
        <f t="shared" si="26"/>
        <v>20.3125</v>
      </c>
      <c r="T154" s="7" t="str">
        <f t="shared" si="27"/>
        <v>Over 0.5</v>
      </c>
      <c r="U154" s="14"/>
      <c r="V154" s="14" t="str">
        <f t="shared" si="28"/>
        <v>Under 1.5</v>
      </c>
      <c r="W154" s="14" t="str">
        <f t="shared" si="29"/>
        <v>LOST</v>
      </c>
      <c r="X154" s="14"/>
      <c r="Y154" s="7" t="str">
        <f t="shared" si="22"/>
        <v>…</v>
      </c>
      <c r="Z154" s="7"/>
      <c r="AA154" s="35" t="str">
        <f t="shared" si="23"/>
        <v>…</v>
      </c>
      <c r="AB154" s="35" t="str">
        <f t="shared" si="24"/>
        <v>.</v>
      </c>
      <c r="AC154" s="7" t="str">
        <f t="shared" si="25"/>
        <v>LOST</v>
      </c>
      <c r="AE154" s="18" t="str">
        <f>IFERROR(VLOOKUP(O154,AG3:AH5,2,0),"KO")</f>
        <v>OK</v>
      </c>
    </row>
    <row r="155" spans="2:31">
      <c r="B155" s="6" t="s">
        <v>11</v>
      </c>
      <c r="C155" t="s">
        <v>386</v>
      </c>
      <c r="D155" s="24" t="s">
        <v>135</v>
      </c>
      <c r="E155" s="17" t="s">
        <v>771</v>
      </c>
      <c r="F155" s="7" t="s">
        <v>4</v>
      </c>
      <c r="G155" s="10" t="s">
        <v>1112</v>
      </c>
      <c r="H155" s="7">
        <v>7</v>
      </c>
      <c r="I155" s="7">
        <v>65</v>
      </c>
      <c r="J155" s="7">
        <v>28</v>
      </c>
      <c r="K155" s="7" t="s">
        <v>16</v>
      </c>
      <c r="L155" s="7" t="s">
        <v>16</v>
      </c>
      <c r="M155" s="7">
        <v>21</v>
      </c>
      <c r="N155" s="6" t="s">
        <v>75</v>
      </c>
      <c r="O155" s="6" t="s">
        <v>17</v>
      </c>
      <c r="P155" s="11">
        <v>50</v>
      </c>
      <c r="Q155" s="12">
        <v>1.54</v>
      </c>
      <c r="R155" s="13"/>
      <c r="S155" s="21">
        <f t="shared" si="26"/>
        <v>75.3125</v>
      </c>
      <c r="T155" s="7" t="str">
        <f t="shared" si="27"/>
        <v>Under 1.5</v>
      </c>
      <c r="U155" s="14"/>
      <c r="V155" s="14" t="str">
        <f t="shared" si="28"/>
        <v>Over 0.5</v>
      </c>
      <c r="W155" s="14" t="str">
        <f t="shared" si="29"/>
        <v>LOST</v>
      </c>
      <c r="X155" s="14"/>
      <c r="Y155" s="7" t="str">
        <f t="shared" si="22"/>
        <v>…</v>
      </c>
      <c r="Z155" s="7"/>
      <c r="AA155" s="35" t="str">
        <f t="shared" si="23"/>
        <v>…</v>
      </c>
      <c r="AB155" s="35" t="str">
        <f t="shared" si="24"/>
        <v>.</v>
      </c>
      <c r="AC155" s="7" t="str">
        <f t="shared" si="25"/>
        <v>…</v>
      </c>
      <c r="AE155" s="18" t="str">
        <f>IFERROR(VLOOKUP(O155,AG3:AH5,2,0),"KO")</f>
        <v>KO</v>
      </c>
    </row>
    <row r="156" spans="2:31">
      <c r="B156" s="6" t="s">
        <v>11</v>
      </c>
      <c r="C156" t="s">
        <v>386</v>
      </c>
      <c r="D156" s="24" t="s">
        <v>135</v>
      </c>
      <c r="E156" s="17" t="s">
        <v>796</v>
      </c>
      <c r="F156" s="7" t="s">
        <v>4</v>
      </c>
      <c r="G156" s="10" t="s">
        <v>799</v>
      </c>
      <c r="H156" s="7">
        <v>13</v>
      </c>
      <c r="I156" s="7">
        <v>60</v>
      </c>
      <c r="J156" s="7">
        <v>28</v>
      </c>
      <c r="K156" s="7" t="s">
        <v>16</v>
      </c>
      <c r="L156" s="7" t="s">
        <v>16</v>
      </c>
      <c r="M156" s="7">
        <v>15</v>
      </c>
      <c r="N156" s="6" t="s">
        <v>24</v>
      </c>
      <c r="O156" s="6" t="s">
        <v>24</v>
      </c>
      <c r="P156" s="11">
        <v>52</v>
      </c>
      <c r="Q156" s="12">
        <v>1.5</v>
      </c>
      <c r="R156" s="13"/>
      <c r="S156" s="21">
        <f t="shared" si="26"/>
        <v>74.150000000000006</v>
      </c>
      <c r="T156" s="7" t="str">
        <f t="shared" si="27"/>
        <v>Under 1.5</v>
      </c>
      <c r="U156" s="14"/>
      <c r="V156" s="14" t="str">
        <f t="shared" si="28"/>
        <v>Under 1.5</v>
      </c>
      <c r="W156" s="14" t="str">
        <f t="shared" si="29"/>
        <v>WON</v>
      </c>
      <c r="X156" s="14"/>
      <c r="Y156" s="7" t="str">
        <f t="shared" si="22"/>
        <v>…</v>
      </c>
      <c r="Z156" s="7"/>
      <c r="AA156" s="35" t="str">
        <f t="shared" si="23"/>
        <v>…</v>
      </c>
      <c r="AB156" s="35" t="str">
        <f t="shared" si="24"/>
        <v>.</v>
      </c>
      <c r="AC156" s="7" t="str">
        <f t="shared" si="25"/>
        <v>…</v>
      </c>
      <c r="AE156" s="18" t="str">
        <f>IFERROR(VLOOKUP(O156,AG3:AH5,2,0),"KO")</f>
        <v>OK</v>
      </c>
    </row>
    <row r="157" spans="2:31">
      <c r="B157" s="6" t="s">
        <v>11</v>
      </c>
      <c r="C157" t="s">
        <v>386</v>
      </c>
      <c r="D157" s="24" t="s">
        <v>135</v>
      </c>
      <c r="E157" s="17" t="s">
        <v>1932</v>
      </c>
      <c r="F157" s="7" t="s">
        <v>4</v>
      </c>
      <c r="G157" s="10" t="s">
        <v>393</v>
      </c>
      <c r="H157" s="7">
        <v>34</v>
      </c>
      <c r="I157" s="7">
        <v>50</v>
      </c>
      <c r="J157" s="7">
        <v>16</v>
      </c>
      <c r="K157" s="7" t="s">
        <v>16</v>
      </c>
      <c r="L157" s="7">
        <v>2</v>
      </c>
      <c r="M157" s="7">
        <v>18</v>
      </c>
      <c r="N157" s="6" t="s">
        <v>24</v>
      </c>
      <c r="O157" s="6" t="s">
        <v>24</v>
      </c>
      <c r="P157" s="11">
        <v>45</v>
      </c>
      <c r="Q157" s="12">
        <v>1.44</v>
      </c>
      <c r="R157" s="13"/>
      <c r="S157" s="21">
        <f t="shared" si="26"/>
        <v>55.625</v>
      </c>
      <c r="T157" s="7" t="str">
        <f t="shared" si="27"/>
        <v>Over 0.5</v>
      </c>
      <c r="U157" s="14"/>
      <c r="V157" s="14" t="str">
        <f t="shared" si="28"/>
        <v>Under 1.5</v>
      </c>
      <c r="W157" s="14" t="str">
        <f t="shared" si="29"/>
        <v>LOST</v>
      </c>
      <c r="X157" s="14"/>
      <c r="Y157" s="7" t="str">
        <f t="shared" si="22"/>
        <v>…</v>
      </c>
      <c r="Z157" s="7"/>
      <c r="AA157" s="35" t="str">
        <f t="shared" si="23"/>
        <v>…</v>
      </c>
      <c r="AB157" s="35" t="str">
        <f t="shared" si="24"/>
        <v>.</v>
      </c>
      <c r="AC157" s="7" t="str">
        <f t="shared" si="25"/>
        <v>…</v>
      </c>
      <c r="AE157" s="18" t="str">
        <f>IFERROR(VLOOKUP(O157,AG3:AH5,2,0),"KO")</f>
        <v>OK</v>
      </c>
    </row>
    <row r="158" spans="2:31">
      <c r="B158" s="6"/>
      <c r="C158" t="s">
        <v>711</v>
      </c>
      <c r="D158" s="24" t="s">
        <v>143</v>
      </c>
      <c r="E158" s="17" t="s">
        <v>1363</v>
      </c>
      <c r="F158" s="7" t="s">
        <v>4</v>
      </c>
      <c r="G158" s="10" t="s">
        <v>1132</v>
      </c>
      <c r="H158" s="7">
        <v>16</v>
      </c>
      <c r="I158" s="7">
        <v>16</v>
      </c>
      <c r="J158" s="7">
        <v>69</v>
      </c>
      <c r="K158" s="7">
        <v>2</v>
      </c>
      <c r="L158" s="7">
        <v>2</v>
      </c>
      <c r="M158" s="7">
        <v>53</v>
      </c>
      <c r="N158" s="6" t="s">
        <v>120</v>
      </c>
      <c r="O158" s="6" t="s">
        <v>120</v>
      </c>
      <c r="P158" s="11">
        <v>35</v>
      </c>
      <c r="Q158" s="12">
        <v>1.7</v>
      </c>
      <c r="R158" s="13"/>
      <c r="S158" s="21">
        <f t="shared" si="26"/>
        <v>18.4375</v>
      </c>
      <c r="T158" s="7" t="str">
        <f t="shared" si="27"/>
        <v>Over 0.5</v>
      </c>
      <c r="U158" s="14"/>
      <c r="V158" s="14" t="str">
        <f t="shared" si="28"/>
        <v>Under 1.5</v>
      </c>
      <c r="W158" s="14" t="str">
        <f t="shared" si="29"/>
        <v>WON</v>
      </c>
      <c r="X158" s="14"/>
      <c r="Y158" s="7" t="str">
        <f t="shared" si="22"/>
        <v>…</v>
      </c>
      <c r="Z158" s="7"/>
      <c r="AA158" s="35" t="str">
        <f t="shared" si="23"/>
        <v>…</v>
      </c>
      <c r="AB158" s="35" t="str">
        <f t="shared" si="24"/>
        <v>.</v>
      </c>
      <c r="AC158" s="7" t="str">
        <f t="shared" si="25"/>
        <v>LOST</v>
      </c>
      <c r="AE158" s="18" t="str">
        <f>IFERROR(VLOOKUP(O158,AG3:AH5,2,0),"KO")</f>
        <v>OK</v>
      </c>
    </row>
    <row r="159" spans="2:31">
      <c r="B159" s="6"/>
      <c r="C159" t="s">
        <v>1895</v>
      </c>
      <c r="D159" s="24" t="s">
        <v>1178</v>
      </c>
      <c r="E159" s="17" t="s">
        <v>1933</v>
      </c>
      <c r="F159" s="7" t="s">
        <v>4</v>
      </c>
      <c r="G159" s="10" t="s">
        <v>1898</v>
      </c>
      <c r="H159" s="7">
        <v>45</v>
      </c>
      <c r="I159" s="7">
        <v>45</v>
      </c>
      <c r="J159" s="7">
        <v>10</v>
      </c>
      <c r="K159" s="7">
        <v>1</v>
      </c>
      <c r="L159" s="7">
        <v>2</v>
      </c>
      <c r="M159" s="7">
        <v>35</v>
      </c>
      <c r="N159" s="6" t="s">
        <v>47</v>
      </c>
      <c r="O159" s="6" t="s">
        <v>75</v>
      </c>
      <c r="P159" s="11">
        <v>42</v>
      </c>
      <c r="Q159" s="12">
        <v>1.57</v>
      </c>
      <c r="R159" s="13"/>
      <c r="S159" s="21">
        <f t="shared" si="26"/>
        <v>40</v>
      </c>
      <c r="T159" s="7" t="str">
        <f t="shared" si="27"/>
        <v>Over 0.5</v>
      </c>
      <c r="U159" s="14"/>
      <c r="V159" s="14" t="str">
        <f t="shared" si="28"/>
        <v>Under 1.5</v>
      </c>
      <c r="W159" s="14" t="str">
        <f t="shared" si="29"/>
        <v>WON</v>
      </c>
      <c r="X159" s="14"/>
      <c r="Y159" s="7" t="str">
        <f t="shared" si="22"/>
        <v>…</v>
      </c>
      <c r="Z159" s="7"/>
      <c r="AA159" s="35" t="str">
        <f t="shared" si="23"/>
        <v>…</v>
      </c>
      <c r="AB159" s="35" t="str">
        <f t="shared" si="24"/>
        <v>.</v>
      </c>
      <c r="AC159" s="7" t="str">
        <f t="shared" si="25"/>
        <v>WON</v>
      </c>
      <c r="AE159" s="18" t="str">
        <f>IFERROR(VLOOKUP(O159,AG3:AH5,2,0),"KO")</f>
        <v>KO</v>
      </c>
    </row>
    <row r="160" spans="2:31">
      <c r="B160" s="6"/>
      <c r="C160" t="s">
        <v>239</v>
      </c>
      <c r="D160" s="24" t="s">
        <v>152</v>
      </c>
      <c r="E160" s="17" t="s">
        <v>1461</v>
      </c>
      <c r="F160" s="7" t="s">
        <v>4</v>
      </c>
      <c r="G160" s="10" t="s">
        <v>242</v>
      </c>
      <c r="H160" s="7">
        <v>49</v>
      </c>
      <c r="I160" s="7">
        <v>22</v>
      </c>
      <c r="J160" s="7">
        <v>29</v>
      </c>
      <c r="K160" s="7">
        <v>1</v>
      </c>
      <c r="L160" s="7">
        <v>2</v>
      </c>
      <c r="M160" s="7">
        <v>20</v>
      </c>
      <c r="N160" s="6" t="s">
        <v>120</v>
      </c>
      <c r="O160" s="6" t="s">
        <v>120</v>
      </c>
      <c r="P160" s="11">
        <v>43</v>
      </c>
      <c r="Q160" s="12">
        <v>1.63</v>
      </c>
      <c r="R160" s="13"/>
      <c r="S160" s="21">
        <f t="shared" si="26"/>
        <v>15.625</v>
      </c>
      <c r="T160" s="7" t="str">
        <f t="shared" si="27"/>
        <v>Over 0.5</v>
      </c>
      <c r="U160" s="14"/>
      <c r="V160" s="14" t="str">
        <f t="shared" si="28"/>
        <v>Under 1.5</v>
      </c>
      <c r="W160" s="14" t="str">
        <f t="shared" si="29"/>
        <v>WON</v>
      </c>
      <c r="X160" s="14"/>
      <c r="Y160" s="7" t="str">
        <f t="shared" si="22"/>
        <v>…</v>
      </c>
      <c r="Z160" s="7"/>
      <c r="AA160" s="35" t="str">
        <f t="shared" si="23"/>
        <v>…</v>
      </c>
      <c r="AB160" s="35" t="str">
        <f t="shared" si="24"/>
        <v>.</v>
      </c>
      <c r="AC160" s="7" t="str">
        <f t="shared" si="25"/>
        <v>LOST</v>
      </c>
      <c r="AE160" s="18" t="str">
        <f>IFERROR(VLOOKUP(O160,AG3:AH5,2,0),"KO")</f>
        <v>OK</v>
      </c>
    </row>
    <row r="161" spans="2:31">
      <c r="B161" s="6"/>
      <c r="C161" t="s">
        <v>285</v>
      </c>
      <c r="D161" s="24" t="s">
        <v>1907</v>
      </c>
      <c r="E161" s="17" t="s">
        <v>1934</v>
      </c>
      <c r="F161" s="7" t="s">
        <v>4</v>
      </c>
      <c r="G161" s="10" t="s">
        <v>1021</v>
      </c>
      <c r="H161" s="7">
        <v>16</v>
      </c>
      <c r="I161" s="7">
        <v>38</v>
      </c>
      <c r="J161" s="7">
        <v>47</v>
      </c>
      <c r="K161" s="7">
        <v>2</v>
      </c>
      <c r="L161" s="7">
        <v>2</v>
      </c>
      <c r="M161" s="7">
        <v>31</v>
      </c>
      <c r="N161" s="6" t="s">
        <v>120</v>
      </c>
      <c r="O161" s="6" t="s">
        <v>305</v>
      </c>
      <c r="P161" s="11">
        <v>49</v>
      </c>
      <c r="Q161" s="12">
        <v>1.57</v>
      </c>
      <c r="R161" s="13"/>
      <c r="S161" s="21">
        <f t="shared" si="26"/>
        <v>25.3125</v>
      </c>
      <c r="T161" s="7" t="str">
        <f t="shared" si="27"/>
        <v>Over 0.5</v>
      </c>
      <c r="U161" s="14"/>
      <c r="V161" s="14" t="str">
        <f t="shared" si="28"/>
        <v>Under 1.5</v>
      </c>
      <c r="W161" s="14" t="str">
        <f t="shared" si="29"/>
        <v>WON</v>
      </c>
      <c r="X161" s="14"/>
      <c r="Y161" s="7" t="str">
        <f t="shared" si="22"/>
        <v>…</v>
      </c>
      <c r="Z161" s="7"/>
      <c r="AA161" s="35" t="str">
        <f t="shared" si="23"/>
        <v>…</v>
      </c>
      <c r="AB161" s="35" t="str">
        <f t="shared" si="24"/>
        <v>.</v>
      </c>
      <c r="AC161" s="7" t="str">
        <f t="shared" si="25"/>
        <v>WON</v>
      </c>
      <c r="AE161" s="18" t="str">
        <f>IFERROR(VLOOKUP(O161,AG3:AH5,2,0),"KO")</f>
        <v>KO</v>
      </c>
    </row>
    <row r="162" spans="2:31">
      <c r="B162" s="6"/>
      <c r="C162" t="s">
        <v>998</v>
      </c>
      <c r="D162" s="24" t="s">
        <v>164</v>
      </c>
      <c r="E162" s="17" t="s">
        <v>1800</v>
      </c>
      <c r="F162" s="7" t="s">
        <v>4</v>
      </c>
      <c r="G162" s="10" t="s">
        <v>1784</v>
      </c>
      <c r="H162" s="7">
        <v>23</v>
      </c>
      <c r="I162" s="7">
        <v>28</v>
      </c>
      <c r="J162" s="7">
        <v>49</v>
      </c>
      <c r="K162" s="7">
        <v>2</v>
      </c>
      <c r="L162" s="7">
        <v>2</v>
      </c>
      <c r="M162" s="7">
        <v>26</v>
      </c>
      <c r="N162" s="6" t="s">
        <v>69</v>
      </c>
      <c r="O162" s="6" t="s">
        <v>33</v>
      </c>
      <c r="P162" s="11">
        <v>37</v>
      </c>
      <c r="Q162" s="12">
        <v>1.6</v>
      </c>
      <c r="R162" s="13"/>
      <c r="S162" s="21">
        <f t="shared" si="26"/>
        <v>24.6875</v>
      </c>
      <c r="T162" s="7" t="str">
        <f t="shared" si="27"/>
        <v>Over 0.5</v>
      </c>
      <c r="U162" s="14"/>
      <c r="V162" s="14" t="str">
        <f t="shared" si="28"/>
        <v>Over 0.5</v>
      </c>
      <c r="W162" s="14" t="str">
        <f t="shared" si="29"/>
        <v>WON</v>
      </c>
      <c r="X162" s="14"/>
      <c r="Y162" s="7" t="str">
        <f t="shared" si="22"/>
        <v>…</v>
      </c>
      <c r="Z162" s="7"/>
      <c r="AA162" s="35" t="str">
        <f t="shared" si="23"/>
        <v>…</v>
      </c>
      <c r="AB162" s="35" t="str">
        <f t="shared" si="24"/>
        <v>.</v>
      </c>
      <c r="AC162" s="7" t="str">
        <f t="shared" si="25"/>
        <v>WON</v>
      </c>
      <c r="AE162" s="18" t="str">
        <f>IFERROR(VLOOKUP(O162,AG3:AH5,2,0),"KO")</f>
        <v>KO</v>
      </c>
    </row>
    <row r="163" spans="2:31">
      <c r="B163" s="6" t="s">
        <v>11</v>
      </c>
      <c r="C163" t="s">
        <v>417</v>
      </c>
      <c r="D163" s="24" t="s">
        <v>164</v>
      </c>
      <c r="E163" s="17" t="s">
        <v>425</v>
      </c>
      <c r="F163" s="7" t="s">
        <v>4</v>
      </c>
      <c r="G163" s="10" t="s">
        <v>1382</v>
      </c>
      <c r="H163" s="7">
        <v>10</v>
      </c>
      <c r="I163" s="7">
        <v>73</v>
      </c>
      <c r="J163" s="7">
        <v>18</v>
      </c>
      <c r="K163" s="7" t="s">
        <v>16</v>
      </c>
      <c r="L163" s="7" t="s">
        <v>16</v>
      </c>
      <c r="M163" s="7">
        <v>8</v>
      </c>
      <c r="N163" s="6" t="s">
        <v>120</v>
      </c>
      <c r="O163" s="6" t="s">
        <v>120</v>
      </c>
      <c r="P163" s="11">
        <v>58</v>
      </c>
      <c r="Q163" s="12">
        <v>1.61</v>
      </c>
      <c r="R163" s="13"/>
      <c r="S163" s="21">
        <f t="shared" si="26"/>
        <v>86.412499999999994</v>
      </c>
      <c r="T163" s="7" t="str">
        <f t="shared" si="27"/>
        <v>Under 1.5</v>
      </c>
      <c r="U163" s="14"/>
      <c r="V163" s="14" t="str">
        <f t="shared" si="28"/>
        <v>Under 1.5</v>
      </c>
      <c r="W163" s="14" t="str">
        <f t="shared" si="29"/>
        <v>WON</v>
      </c>
      <c r="X163" s="14"/>
      <c r="Y163" s="7" t="str">
        <f t="shared" si="22"/>
        <v>Prime</v>
      </c>
      <c r="Z163" s="7"/>
      <c r="AA163" s="35" t="str">
        <f t="shared" si="23"/>
        <v>U25g</v>
      </c>
      <c r="AB163" s="35" t="str">
        <f t="shared" si="24"/>
        <v>WON</v>
      </c>
      <c r="AC163" s="7" t="str">
        <f t="shared" si="25"/>
        <v>…</v>
      </c>
      <c r="AE163" s="18" t="str">
        <f>IFERROR(VLOOKUP(O163,AG3:AH5,2,0),"KO")</f>
        <v>OK</v>
      </c>
    </row>
    <row r="164" spans="2:31">
      <c r="B164" s="6" t="s">
        <v>11</v>
      </c>
      <c r="C164" t="s">
        <v>417</v>
      </c>
      <c r="D164" s="24" t="s">
        <v>164</v>
      </c>
      <c r="E164" s="17" t="s">
        <v>418</v>
      </c>
      <c r="F164" s="7" t="s">
        <v>4</v>
      </c>
      <c r="G164" s="10" t="s">
        <v>1935</v>
      </c>
      <c r="H164" s="7">
        <v>13</v>
      </c>
      <c r="I164" s="7">
        <v>50</v>
      </c>
      <c r="J164" s="7">
        <v>38</v>
      </c>
      <c r="K164" s="7" t="s">
        <v>16</v>
      </c>
      <c r="L164" s="7">
        <v>2</v>
      </c>
      <c r="M164" s="7">
        <v>25</v>
      </c>
      <c r="N164" s="6" t="s">
        <v>69</v>
      </c>
      <c r="O164" s="6" t="s">
        <v>299</v>
      </c>
      <c r="P164" s="11">
        <v>51</v>
      </c>
      <c r="Q164" s="12">
        <v>1.66</v>
      </c>
      <c r="R164" s="13"/>
      <c r="S164" s="21">
        <f t="shared" si="26"/>
        <v>65.825000000000003</v>
      </c>
      <c r="T164" s="7" t="str">
        <f t="shared" si="27"/>
        <v>Under 1.5</v>
      </c>
      <c r="U164" s="14"/>
      <c r="V164" s="14" t="str">
        <f t="shared" si="28"/>
        <v>Over 0.5</v>
      </c>
      <c r="W164" s="14" t="str">
        <f t="shared" si="29"/>
        <v>LOST</v>
      </c>
      <c r="X164" s="14"/>
      <c r="Y164" s="7" t="str">
        <f t="shared" si="22"/>
        <v>…</v>
      </c>
      <c r="Z164" s="7"/>
      <c r="AA164" s="35" t="str">
        <f t="shared" si="23"/>
        <v>…</v>
      </c>
      <c r="AB164" s="35" t="str">
        <f t="shared" si="24"/>
        <v>.</v>
      </c>
      <c r="AC164" s="7" t="str">
        <f t="shared" si="25"/>
        <v>…</v>
      </c>
      <c r="AE164" s="18" t="str">
        <f>IFERROR(VLOOKUP(O164,AG3:AH5,2,0),"KO")</f>
        <v>KO</v>
      </c>
    </row>
    <row r="165" spans="2:31">
      <c r="B165" s="6" t="s">
        <v>11</v>
      </c>
      <c r="C165" t="s">
        <v>294</v>
      </c>
      <c r="D165" s="24" t="s">
        <v>164</v>
      </c>
      <c r="E165" s="17" t="s">
        <v>426</v>
      </c>
      <c r="F165" s="7" t="s">
        <v>4</v>
      </c>
      <c r="G165" s="10" t="s">
        <v>522</v>
      </c>
      <c r="H165" s="7">
        <v>10</v>
      </c>
      <c r="I165" s="7">
        <v>86</v>
      </c>
      <c r="J165" s="7">
        <v>5</v>
      </c>
      <c r="K165" s="7" t="s">
        <v>16</v>
      </c>
      <c r="L165" s="7" t="s">
        <v>16</v>
      </c>
      <c r="M165" s="7">
        <v>5</v>
      </c>
      <c r="N165" s="6" t="s">
        <v>47</v>
      </c>
      <c r="O165" s="6" t="s">
        <v>75</v>
      </c>
      <c r="P165" s="11">
        <v>54</v>
      </c>
      <c r="Q165" s="12">
        <v>1.43</v>
      </c>
      <c r="R165" s="13"/>
      <c r="S165" s="21">
        <f t="shared" si="26"/>
        <v>92.674999999999997</v>
      </c>
      <c r="T165" s="7" t="str">
        <f t="shared" si="27"/>
        <v>Under 1.5</v>
      </c>
      <c r="U165" s="14"/>
      <c r="V165" s="14" t="str">
        <f t="shared" si="28"/>
        <v>Under 1.5</v>
      </c>
      <c r="W165" s="14" t="str">
        <f t="shared" si="29"/>
        <v>WON</v>
      </c>
      <c r="X165" s="14"/>
      <c r="Y165" s="7" t="str">
        <f t="shared" si="22"/>
        <v>Prime</v>
      </c>
      <c r="Z165" s="7"/>
      <c r="AA165" s="35" t="str">
        <f t="shared" si="23"/>
        <v>…</v>
      </c>
      <c r="AB165" s="35" t="str">
        <f t="shared" si="24"/>
        <v>.</v>
      </c>
      <c r="AC165" s="7" t="str">
        <f t="shared" si="25"/>
        <v>…</v>
      </c>
      <c r="AE165" s="18" t="str">
        <f>IFERROR(VLOOKUP(O165,AG3:AH5,2,0),"KO")</f>
        <v>KO</v>
      </c>
    </row>
    <row r="166" spans="2:31">
      <c r="B166" s="6" t="s">
        <v>11</v>
      </c>
      <c r="C166" t="s">
        <v>294</v>
      </c>
      <c r="D166" s="24" t="s">
        <v>164</v>
      </c>
      <c r="E166" s="17" t="s">
        <v>812</v>
      </c>
      <c r="F166" s="7" t="s">
        <v>4</v>
      </c>
      <c r="G166" s="10" t="s">
        <v>296</v>
      </c>
      <c r="H166" s="7">
        <v>7</v>
      </c>
      <c r="I166" s="7">
        <v>79</v>
      </c>
      <c r="J166" s="7">
        <v>14</v>
      </c>
      <c r="K166" s="7" t="s">
        <v>16</v>
      </c>
      <c r="L166" s="7" t="s">
        <v>16</v>
      </c>
      <c r="M166" s="7">
        <v>7</v>
      </c>
      <c r="N166" s="6" t="s">
        <v>18</v>
      </c>
      <c r="O166" s="6" t="s">
        <v>230</v>
      </c>
      <c r="P166" s="11">
        <v>59</v>
      </c>
      <c r="Q166" s="12">
        <v>1.45</v>
      </c>
      <c r="R166" s="13"/>
      <c r="S166" s="21">
        <f t="shared" si="26"/>
        <v>89.487499999999997</v>
      </c>
      <c r="T166" s="7" t="str">
        <f t="shared" si="27"/>
        <v>Under 1.5</v>
      </c>
      <c r="U166" s="14"/>
      <c r="V166" s="14" t="str">
        <f t="shared" si="28"/>
        <v>Over 0.5</v>
      </c>
      <c r="W166" s="14" t="str">
        <f t="shared" si="29"/>
        <v>?</v>
      </c>
      <c r="X166" s="14"/>
      <c r="Y166" s="7" t="str">
        <f t="shared" si="22"/>
        <v>Prime</v>
      </c>
      <c r="Z166" s="7"/>
      <c r="AA166" s="35" t="str">
        <f t="shared" si="23"/>
        <v>U25g</v>
      </c>
      <c r="AB166" s="35" t="str">
        <f t="shared" si="24"/>
        <v>.</v>
      </c>
      <c r="AC166" s="7" t="str">
        <f t="shared" si="25"/>
        <v>…</v>
      </c>
      <c r="AE166" s="18" t="str">
        <f>IFERROR(VLOOKUP(O166,AG3:AH5,2,0),"KO")</f>
        <v>KO</v>
      </c>
    </row>
    <row r="167" spans="2:31">
      <c r="B167" s="6" t="s">
        <v>11</v>
      </c>
      <c r="C167" t="s">
        <v>294</v>
      </c>
      <c r="D167" s="24" t="s">
        <v>164</v>
      </c>
      <c r="E167" s="17" t="s">
        <v>1936</v>
      </c>
      <c r="F167" s="7" t="s">
        <v>4</v>
      </c>
      <c r="G167" s="10" t="s">
        <v>1937</v>
      </c>
      <c r="H167" s="7">
        <v>10</v>
      </c>
      <c r="I167" s="7">
        <v>45</v>
      </c>
      <c r="J167" s="7">
        <v>45</v>
      </c>
      <c r="K167" s="7">
        <v>2</v>
      </c>
      <c r="L167" s="7">
        <v>2</v>
      </c>
      <c r="M167" s="7">
        <v>35</v>
      </c>
      <c r="N167" s="6" t="s">
        <v>47</v>
      </c>
      <c r="O167" s="6" t="s">
        <v>69</v>
      </c>
      <c r="P167" s="11">
        <v>100</v>
      </c>
      <c r="Q167" s="12">
        <v>1.42</v>
      </c>
      <c r="R167" s="13"/>
      <c r="S167" s="21">
        <f t="shared" si="26"/>
        <v>60</v>
      </c>
      <c r="T167" s="7" t="str">
        <f t="shared" si="27"/>
        <v>Under 1.5</v>
      </c>
      <c r="U167" s="14"/>
      <c r="V167" s="14" t="str">
        <f t="shared" si="28"/>
        <v>Under 1.5</v>
      </c>
      <c r="W167" s="14" t="str">
        <f t="shared" si="29"/>
        <v>WON</v>
      </c>
      <c r="X167" s="14"/>
      <c r="Y167" s="7" t="str">
        <f t="shared" si="22"/>
        <v>…</v>
      </c>
      <c r="Z167" s="7"/>
      <c r="AA167" s="35" t="str">
        <f t="shared" si="23"/>
        <v>…</v>
      </c>
      <c r="AB167" s="35" t="str">
        <f t="shared" si="24"/>
        <v>.</v>
      </c>
      <c r="AC167" s="7" t="str">
        <f t="shared" si="25"/>
        <v>…</v>
      </c>
      <c r="AE167" s="18" t="str">
        <f>IFERROR(VLOOKUP(O167,AG3:AH5,2,0),"KO")</f>
        <v>KO</v>
      </c>
    </row>
    <row r="168" spans="2:31">
      <c r="B168" s="6" t="s">
        <v>11</v>
      </c>
      <c r="C168" t="s">
        <v>294</v>
      </c>
      <c r="D168" s="24" t="s">
        <v>164</v>
      </c>
      <c r="E168" s="17" t="s">
        <v>1938</v>
      </c>
      <c r="F168" s="7" t="s">
        <v>4</v>
      </c>
      <c r="G168" s="10" t="s">
        <v>1939</v>
      </c>
      <c r="H168" s="7">
        <v>45</v>
      </c>
      <c r="I168" s="7">
        <v>10</v>
      </c>
      <c r="J168" s="7">
        <v>45</v>
      </c>
      <c r="K168" s="7">
        <v>1</v>
      </c>
      <c r="L168" s="7" t="s">
        <v>16</v>
      </c>
      <c r="M168" s="7">
        <v>0</v>
      </c>
      <c r="N168" s="6" t="s">
        <v>24</v>
      </c>
      <c r="O168" s="6" t="s">
        <v>24</v>
      </c>
      <c r="P168" s="11">
        <v>52</v>
      </c>
      <c r="Q168" s="12">
        <v>1.66</v>
      </c>
      <c r="R168" s="13"/>
      <c r="S168" s="21">
        <f t="shared" si="26"/>
        <v>42.274999999999999</v>
      </c>
      <c r="T168" s="7" t="str">
        <f t="shared" si="27"/>
        <v>Over 0.5</v>
      </c>
      <c r="U168" s="14"/>
      <c r="V168" s="14" t="str">
        <f t="shared" si="28"/>
        <v>Under 1.5</v>
      </c>
      <c r="W168" s="14" t="str">
        <f t="shared" si="29"/>
        <v>LOST</v>
      </c>
      <c r="X168" s="14"/>
      <c r="Y168" s="7" t="str">
        <f t="shared" si="22"/>
        <v>…</v>
      </c>
      <c r="Z168" s="7"/>
      <c r="AA168" s="35" t="str">
        <f t="shared" si="23"/>
        <v>…</v>
      </c>
      <c r="AB168" s="35" t="str">
        <f t="shared" si="24"/>
        <v>.</v>
      </c>
      <c r="AC168" s="7" t="str">
        <f t="shared" si="25"/>
        <v>LOST</v>
      </c>
      <c r="AE168" s="18" t="str">
        <f>IFERROR(VLOOKUP(O168,AG3:AH5,2,0),"KO")</f>
        <v>OK</v>
      </c>
    </row>
    <row r="169" spans="2:31">
      <c r="B169" s="6"/>
      <c r="D169" s="24"/>
      <c r="E169" s="17"/>
      <c r="F169" s="7"/>
      <c r="G169" s="10"/>
      <c r="H169" s="7"/>
      <c r="I169" s="7"/>
      <c r="J169" s="7"/>
      <c r="K169" s="7"/>
      <c r="L169" s="7"/>
      <c r="M169" s="7"/>
      <c r="N169" s="6"/>
      <c r="O169" s="6"/>
      <c r="P169" s="11"/>
      <c r="Q169" s="12"/>
      <c r="R169" s="13"/>
      <c r="S169" s="21" t="str">
        <f t="shared" si="26"/>
        <v/>
      </c>
      <c r="T169" s="7" t="str">
        <f t="shared" si="27"/>
        <v>Under 1.5</v>
      </c>
      <c r="U169" s="14"/>
      <c r="V169" s="14" t="str">
        <f t="shared" si="28"/>
        <v>Over 0.5</v>
      </c>
      <c r="W169" s="14" t="str">
        <f t="shared" si="29"/>
        <v/>
      </c>
      <c r="X169" s="14"/>
      <c r="Y169" s="7" t="str">
        <f t="shared" si="22"/>
        <v>…</v>
      </c>
      <c r="Z169" s="7"/>
      <c r="AA169" s="35" t="str">
        <f t="shared" si="23"/>
        <v>…</v>
      </c>
      <c r="AB169" s="35" t="str">
        <f t="shared" si="24"/>
        <v>.</v>
      </c>
      <c r="AC169" s="7" t="str">
        <f t="shared" si="25"/>
        <v>…</v>
      </c>
      <c r="AE169" s="18" t="str">
        <f>IFERROR(VLOOKUP(O169,AG3:AH5,2,0),"KO")</f>
        <v>KO</v>
      </c>
    </row>
    <row r="170" spans="2:31">
      <c r="B170" s="16" t="s">
        <v>1941</v>
      </c>
      <c r="D170" s="24"/>
      <c r="E170" s="17"/>
      <c r="F170" s="7"/>
      <c r="G170" s="10"/>
      <c r="H170" s="7"/>
      <c r="I170" s="7"/>
      <c r="J170" s="7"/>
      <c r="K170" s="7"/>
      <c r="L170" s="7"/>
      <c r="M170" s="7"/>
      <c r="N170" s="6"/>
      <c r="O170" s="6"/>
      <c r="P170" s="11"/>
      <c r="Q170" s="12"/>
      <c r="R170" s="13"/>
      <c r="S170" s="21" t="str">
        <f t="shared" si="26"/>
        <v/>
      </c>
      <c r="T170" s="7" t="str">
        <f t="shared" si="27"/>
        <v>Under 1.5</v>
      </c>
      <c r="U170" s="14"/>
      <c r="V170" s="14" t="str">
        <f t="shared" si="28"/>
        <v>Over 0.5</v>
      </c>
      <c r="W170" s="14" t="str">
        <f t="shared" si="29"/>
        <v/>
      </c>
      <c r="X170" s="14"/>
      <c r="Y170" s="7" t="str">
        <f t="shared" si="22"/>
        <v>…</v>
      </c>
      <c r="Z170" s="7"/>
      <c r="AA170" s="35" t="str">
        <f t="shared" si="23"/>
        <v>…</v>
      </c>
      <c r="AB170" s="35" t="str">
        <f t="shared" si="24"/>
        <v>.</v>
      </c>
      <c r="AC170" s="7" t="str">
        <f t="shared" si="25"/>
        <v>…</v>
      </c>
      <c r="AE170" s="18" t="str">
        <f>IFERROR(VLOOKUP(O170,AG3:AH5,2,0),"KO")</f>
        <v>KO</v>
      </c>
    </row>
    <row r="171" spans="2:31">
      <c r="B171" s="6"/>
      <c r="C171" t="s">
        <v>76</v>
      </c>
      <c r="D171" s="24" t="s">
        <v>1827</v>
      </c>
      <c r="E171" s="17" t="s">
        <v>1828</v>
      </c>
      <c r="F171" s="7" t="s">
        <v>4</v>
      </c>
      <c r="G171" s="10" t="s">
        <v>1942</v>
      </c>
      <c r="H171" s="7">
        <v>69</v>
      </c>
      <c r="I171" s="7">
        <v>21</v>
      </c>
      <c r="J171" s="7">
        <v>10</v>
      </c>
      <c r="K171" s="7">
        <v>1</v>
      </c>
      <c r="L171" s="7">
        <v>1</v>
      </c>
      <c r="M171" s="7">
        <v>59</v>
      </c>
      <c r="N171" s="6" t="s">
        <v>69</v>
      </c>
      <c r="O171" s="6" t="s">
        <v>300</v>
      </c>
      <c r="P171" s="11">
        <v>60</v>
      </c>
      <c r="Q171" s="12">
        <v>1.71</v>
      </c>
      <c r="R171" s="13"/>
      <c r="S171" s="21">
        <f t="shared" si="26"/>
        <v>30.4375</v>
      </c>
      <c r="T171" s="7" t="str">
        <f t="shared" si="27"/>
        <v>Over 0.5</v>
      </c>
      <c r="U171" s="14"/>
      <c r="V171" s="14" t="str">
        <f t="shared" si="28"/>
        <v>Over 0.5</v>
      </c>
      <c r="W171" s="14" t="str">
        <f t="shared" si="29"/>
        <v>WON</v>
      </c>
      <c r="X171" s="14"/>
      <c r="Y171" s="7" t="str">
        <f t="shared" si="22"/>
        <v>…</v>
      </c>
      <c r="Z171" s="7"/>
      <c r="AA171" s="35" t="str">
        <f t="shared" si="23"/>
        <v>…</v>
      </c>
      <c r="AB171" s="35" t="str">
        <f t="shared" si="24"/>
        <v>.</v>
      </c>
      <c r="AC171" s="7" t="str">
        <f t="shared" si="25"/>
        <v>WON</v>
      </c>
      <c r="AE171" s="18" t="str">
        <f>IFERROR(VLOOKUP(O171,AG3:AH5,2,0),"KO")</f>
        <v>KO</v>
      </c>
    </row>
    <row r="172" spans="2:31">
      <c r="B172" s="6" t="s">
        <v>11</v>
      </c>
      <c r="C172" t="s">
        <v>1232</v>
      </c>
      <c r="D172" s="24" t="s">
        <v>35</v>
      </c>
      <c r="E172" s="17" t="s">
        <v>1233</v>
      </c>
      <c r="F172" s="7" t="s">
        <v>4</v>
      </c>
      <c r="G172" s="10" t="s">
        <v>1311</v>
      </c>
      <c r="H172" s="7">
        <v>14</v>
      </c>
      <c r="I172" s="7">
        <v>56</v>
      </c>
      <c r="J172" s="7">
        <v>30</v>
      </c>
      <c r="K172" s="7" t="s">
        <v>16</v>
      </c>
      <c r="L172" s="7">
        <v>2</v>
      </c>
      <c r="M172" s="7">
        <v>16</v>
      </c>
      <c r="N172" s="6" t="s">
        <v>24</v>
      </c>
      <c r="O172" s="6" t="s">
        <v>61</v>
      </c>
      <c r="P172" s="11">
        <v>54</v>
      </c>
      <c r="Q172" s="12">
        <v>1.44</v>
      </c>
      <c r="R172" s="13"/>
      <c r="S172" s="21">
        <f t="shared" si="26"/>
        <v>68.3</v>
      </c>
      <c r="T172" s="7" t="str">
        <f t="shared" si="27"/>
        <v>Under 1.5</v>
      </c>
      <c r="U172" s="14"/>
      <c r="V172" s="14" t="str">
        <f t="shared" si="28"/>
        <v>Under 1.5</v>
      </c>
      <c r="W172" s="14" t="str">
        <f t="shared" si="29"/>
        <v>WON</v>
      </c>
      <c r="X172" s="14"/>
      <c r="Y172" s="7" t="str">
        <f t="shared" si="22"/>
        <v>…</v>
      </c>
      <c r="Z172" s="7"/>
      <c r="AA172" s="35" t="str">
        <f t="shared" si="23"/>
        <v>…</v>
      </c>
      <c r="AB172" s="35" t="str">
        <f t="shared" si="24"/>
        <v>.</v>
      </c>
      <c r="AC172" s="7" t="str">
        <f t="shared" si="25"/>
        <v>…</v>
      </c>
      <c r="AE172" s="18" t="str">
        <f>IFERROR(VLOOKUP(O172,AG3:AH5,2,0),"KO")</f>
        <v>KO</v>
      </c>
    </row>
    <row r="173" spans="2:31">
      <c r="B173" s="6" t="s">
        <v>11</v>
      </c>
      <c r="C173" t="s">
        <v>206</v>
      </c>
      <c r="D173" s="24" t="s">
        <v>44</v>
      </c>
      <c r="E173" s="17" t="s">
        <v>1191</v>
      </c>
      <c r="F173" s="7" t="s">
        <v>4</v>
      </c>
      <c r="G173" s="10" t="s">
        <v>209</v>
      </c>
      <c r="H173" s="7">
        <v>35</v>
      </c>
      <c r="I173" s="7">
        <v>46</v>
      </c>
      <c r="J173" s="7">
        <v>19</v>
      </c>
      <c r="K173" s="7" t="s">
        <v>16</v>
      </c>
      <c r="L173" s="7" t="s">
        <v>16</v>
      </c>
      <c r="M173" s="7">
        <v>16</v>
      </c>
      <c r="N173" s="6" t="s">
        <v>24</v>
      </c>
      <c r="O173" s="6" t="s">
        <v>298</v>
      </c>
      <c r="P173" s="11">
        <v>35</v>
      </c>
      <c r="Q173" s="12">
        <v>1.7</v>
      </c>
      <c r="R173" s="13"/>
      <c r="S173" s="21">
        <f t="shared" si="26"/>
        <v>45</v>
      </c>
      <c r="T173" s="7" t="str">
        <f t="shared" si="27"/>
        <v>Over 0.5</v>
      </c>
      <c r="U173" s="14"/>
      <c r="V173" s="14" t="str">
        <f t="shared" si="28"/>
        <v>Under 1.5</v>
      </c>
      <c r="W173" s="14" t="str">
        <f t="shared" si="29"/>
        <v>LOST</v>
      </c>
      <c r="X173" s="14"/>
      <c r="Y173" s="7" t="str">
        <f t="shared" si="22"/>
        <v>…</v>
      </c>
      <c r="Z173" s="7"/>
      <c r="AA173" s="35" t="str">
        <f t="shared" si="23"/>
        <v>…</v>
      </c>
      <c r="AB173" s="35" t="str">
        <f t="shared" si="24"/>
        <v>.</v>
      </c>
      <c r="AC173" s="7" t="str">
        <f t="shared" si="25"/>
        <v>WON</v>
      </c>
      <c r="AE173" s="18" t="str">
        <f>IFERROR(VLOOKUP(O173,AG3:AH5,2,0),"KO")</f>
        <v>KO</v>
      </c>
    </row>
    <row r="174" spans="2:31">
      <c r="B174" s="6"/>
      <c r="C174" t="s">
        <v>1468</v>
      </c>
      <c r="D174" s="24" t="s">
        <v>52</v>
      </c>
      <c r="E174" s="17" t="s">
        <v>1548</v>
      </c>
      <c r="F174" s="7" t="s">
        <v>4</v>
      </c>
      <c r="G174" s="10" t="s">
        <v>1653</v>
      </c>
      <c r="H174" s="7">
        <v>51</v>
      </c>
      <c r="I174" s="7">
        <v>30</v>
      </c>
      <c r="J174" s="7">
        <v>19</v>
      </c>
      <c r="K174" s="7">
        <v>1</v>
      </c>
      <c r="L174" s="7">
        <v>1</v>
      </c>
      <c r="M174" s="7">
        <v>32</v>
      </c>
      <c r="N174" s="6" t="s">
        <v>47</v>
      </c>
      <c r="O174" s="6" t="s">
        <v>75</v>
      </c>
      <c r="P174" s="11">
        <v>68</v>
      </c>
      <c r="Q174" s="12">
        <v>1.53</v>
      </c>
      <c r="R174" s="13"/>
      <c r="S174" s="21">
        <f t="shared" si="26"/>
        <v>37.662500000000001</v>
      </c>
      <c r="T174" s="7" t="str">
        <f t="shared" si="27"/>
        <v>Over 0.5</v>
      </c>
      <c r="U174" s="14"/>
      <c r="V174" s="14" t="str">
        <f t="shared" si="28"/>
        <v>Under 1.5</v>
      </c>
      <c r="W174" s="14" t="str">
        <f t="shared" si="29"/>
        <v>WON</v>
      </c>
      <c r="X174" s="14"/>
      <c r="Y174" s="7" t="str">
        <f t="shared" si="22"/>
        <v>…</v>
      </c>
      <c r="Z174" s="7"/>
      <c r="AA174" s="35" t="str">
        <f t="shared" si="23"/>
        <v>…</v>
      </c>
      <c r="AB174" s="35" t="str">
        <f t="shared" si="24"/>
        <v>.</v>
      </c>
      <c r="AC174" s="7" t="str">
        <f t="shared" si="25"/>
        <v>WON</v>
      </c>
      <c r="AE174" s="18" t="str">
        <f>IFERROR(VLOOKUP(O174,AG3:AH5,2,0),"KO")</f>
        <v>KO</v>
      </c>
    </row>
    <row r="175" spans="2:31">
      <c r="B175" s="6"/>
      <c r="C175" t="s">
        <v>1468</v>
      </c>
      <c r="D175" s="24" t="s">
        <v>52</v>
      </c>
      <c r="E175" s="17" t="s">
        <v>1943</v>
      </c>
      <c r="F175" s="7" t="s">
        <v>4</v>
      </c>
      <c r="G175" s="10" t="s">
        <v>1688</v>
      </c>
      <c r="H175" s="7">
        <v>66</v>
      </c>
      <c r="I175" s="7">
        <v>24</v>
      </c>
      <c r="J175" s="7">
        <v>10</v>
      </c>
      <c r="K175" s="7">
        <v>1</v>
      </c>
      <c r="L175" s="7">
        <v>1</v>
      </c>
      <c r="M175" s="7">
        <v>56</v>
      </c>
      <c r="N175" s="6" t="s">
        <v>47</v>
      </c>
      <c r="O175" s="6" t="s">
        <v>96</v>
      </c>
      <c r="P175" s="11">
        <v>42</v>
      </c>
      <c r="Q175" s="12">
        <v>1.64</v>
      </c>
      <c r="R175" s="13"/>
      <c r="S175" s="21">
        <f t="shared" si="26"/>
        <v>19.375</v>
      </c>
      <c r="T175" s="7" t="str">
        <f t="shared" si="27"/>
        <v>Over 0.5</v>
      </c>
      <c r="U175" s="14"/>
      <c r="V175" s="14" t="str">
        <f t="shared" si="28"/>
        <v>Under 1.5</v>
      </c>
      <c r="W175" s="14" t="str">
        <f t="shared" si="29"/>
        <v>WON</v>
      </c>
      <c r="X175" s="14"/>
      <c r="Y175" s="7" t="str">
        <f t="shared" si="22"/>
        <v>…</v>
      </c>
      <c r="Z175" s="7"/>
      <c r="AA175" s="35" t="str">
        <f t="shared" si="23"/>
        <v>…</v>
      </c>
      <c r="AB175" s="35" t="str">
        <f t="shared" si="24"/>
        <v>.</v>
      </c>
      <c r="AC175" s="7" t="str">
        <f t="shared" si="25"/>
        <v>WON</v>
      </c>
      <c r="AE175" s="18" t="str">
        <f>IFERROR(VLOOKUP(O175,AG3:AH5,2,0),"KO")</f>
        <v>KO</v>
      </c>
    </row>
    <row r="176" spans="2:31">
      <c r="B176" s="6"/>
      <c r="C176" t="s">
        <v>285</v>
      </c>
      <c r="D176" s="24" t="s">
        <v>218</v>
      </c>
      <c r="E176" s="17" t="s">
        <v>1918</v>
      </c>
      <c r="F176" s="7" t="s">
        <v>4</v>
      </c>
      <c r="G176" s="10" t="s">
        <v>286</v>
      </c>
      <c r="H176" s="7">
        <v>16</v>
      </c>
      <c r="I176" s="7">
        <v>34</v>
      </c>
      <c r="J176" s="7">
        <v>50</v>
      </c>
      <c r="K176" s="7">
        <v>2</v>
      </c>
      <c r="L176" s="7" t="s">
        <v>16</v>
      </c>
      <c r="M176" s="7">
        <v>34</v>
      </c>
      <c r="N176" s="6" t="s">
        <v>61</v>
      </c>
      <c r="O176" s="6" t="s">
        <v>299</v>
      </c>
      <c r="P176" s="11">
        <v>70</v>
      </c>
      <c r="Q176" s="12">
        <v>1.56</v>
      </c>
      <c r="R176" s="13"/>
      <c r="S176" s="21">
        <f t="shared" si="26"/>
        <v>43.375</v>
      </c>
      <c r="T176" s="7" t="str">
        <f t="shared" si="27"/>
        <v>Over 0.5</v>
      </c>
      <c r="U176" s="14"/>
      <c r="V176" s="14" t="str">
        <f t="shared" si="28"/>
        <v>Over 0.5</v>
      </c>
      <c r="W176" s="14" t="str">
        <f t="shared" si="29"/>
        <v>WON</v>
      </c>
      <c r="X176" s="14"/>
      <c r="Y176" s="7" t="str">
        <f t="shared" si="22"/>
        <v>…</v>
      </c>
      <c r="Z176" s="7"/>
      <c r="AA176" s="35" t="str">
        <f t="shared" si="23"/>
        <v>…</v>
      </c>
      <c r="AB176" s="35" t="str">
        <f t="shared" si="24"/>
        <v>.</v>
      </c>
      <c r="AC176" s="7" t="str">
        <f t="shared" si="25"/>
        <v>WON</v>
      </c>
      <c r="AE176" s="18" t="str">
        <f>IFERROR(VLOOKUP(O176,AG3:AH5,2,0),"KO")</f>
        <v>KO</v>
      </c>
    </row>
    <row r="177" spans="2:31">
      <c r="B177" s="6"/>
      <c r="C177" t="s">
        <v>1468</v>
      </c>
      <c r="D177" s="24" t="s">
        <v>63</v>
      </c>
      <c r="E177" s="17" t="s">
        <v>1543</v>
      </c>
      <c r="F177" s="7" t="s">
        <v>4</v>
      </c>
      <c r="G177" s="10" t="s">
        <v>1944</v>
      </c>
      <c r="H177" s="7">
        <v>10</v>
      </c>
      <c r="I177" s="7">
        <v>45</v>
      </c>
      <c r="J177" s="7">
        <v>45</v>
      </c>
      <c r="K177" s="7">
        <v>2</v>
      </c>
      <c r="L177" s="7" t="s">
        <v>16</v>
      </c>
      <c r="M177" s="7">
        <v>35</v>
      </c>
      <c r="N177" s="6" t="s">
        <v>24</v>
      </c>
      <c r="O177" s="6" t="s">
        <v>120</v>
      </c>
      <c r="P177" s="11">
        <v>33</v>
      </c>
      <c r="Q177" s="12">
        <v>1.42</v>
      </c>
      <c r="R177" s="13"/>
      <c r="S177" s="21">
        <f t="shared" si="26"/>
        <v>45</v>
      </c>
      <c r="T177" s="7" t="str">
        <f t="shared" si="27"/>
        <v>Over 0.5</v>
      </c>
      <c r="U177" s="14"/>
      <c r="V177" s="14" t="str">
        <f t="shared" si="28"/>
        <v>Under 1.5</v>
      </c>
      <c r="W177" s="14" t="str">
        <f t="shared" si="29"/>
        <v>LOST</v>
      </c>
      <c r="X177" s="14"/>
      <c r="Y177" s="7" t="str">
        <f t="shared" si="22"/>
        <v>…</v>
      </c>
      <c r="Z177" s="7"/>
      <c r="AA177" s="35" t="str">
        <f t="shared" si="23"/>
        <v>…</v>
      </c>
      <c r="AB177" s="35" t="str">
        <f t="shared" si="24"/>
        <v>.</v>
      </c>
      <c r="AC177" s="7" t="str">
        <f t="shared" si="25"/>
        <v>LOST</v>
      </c>
      <c r="AE177" s="18" t="str">
        <f>IFERROR(VLOOKUP(O177,AG3:AH5,2,0),"KO")</f>
        <v>OK</v>
      </c>
    </row>
    <row r="178" spans="2:31">
      <c r="B178" s="6"/>
      <c r="C178" t="s">
        <v>1468</v>
      </c>
      <c r="D178" s="24" t="s">
        <v>63</v>
      </c>
      <c r="E178" s="17" t="s">
        <v>1543</v>
      </c>
      <c r="F178" s="7" t="s">
        <v>4</v>
      </c>
      <c r="G178" s="10" t="s">
        <v>1944</v>
      </c>
      <c r="H178" s="7">
        <v>10</v>
      </c>
      <c r="I178" s="7">
        <v>45</v>
      </c>
      <c r="J178" s="7">
        <v>45</v>
      </c>
      <c r="K178" s="7">
        <v>2</v>
      </c>
      <c r="L178" s="7" t="s">
        <v>16</v>
      </c>
      <c r="M178" s="7">
        <v>35</v>
      </c>
      <c r="N178" s="6" t="s">
        <v>24</v>
      </c>
      <c r="O178" s="6" t="s">
        <v>120</v>
      </c>
      <c r="P178" s="11">
        <v>33</v>
      </c>
      <c r="Q178" s="12">
        <v>1.42</v>
      </c>
      <c r="R178" s="13"/>
      <c r="S178" s="21">
        <f t="shared" si="26"/>
        <v>45</v>
      </c>
      <c r="T178" s="7" t="str">
        <f t="shared" si="27"/>
        <v>Over 0.5</v>
      </c>
      <c r="U178" s="14"/>
      <c r="V178" s="14" t="str">
        <f t="shared" si="28"/>
        <v>Under 1.5</v>
      </c>
      <c r="W178" s="14" t="str">
        <f t="shared" si="29"/>
        <v>LOST</v>
      </c>
      <c r="X178" s="14"/>
      <c r="Y178" s="7" t="str">
        <f t="shared" si="22"/>
        <v>…</v>
      </c>
      <c r="Z178" s="7"/>
      <c r="AA178" s="35" t="str">
        <f t="shared" si="23"/>
        <v>…</v>
      </c>
      <c r="AB178" s="35" t="str">
        <f t="shared" si="24"/>
        <v>.</v>
      </c>
      <c r="AC178" s="7" t="str">
        <f t="shared" si="25"/>
        <v>LOST</v>
      </c>
      <c r="AE178" s="18" t="str">
        <f>IFERROR(VLOOKUP(O178,AG3:AH5,2,0),"KO")</f>
        <v>OK</v>
      </c>
    </row>
    <row r="179" spans="2:31">
      <c r="B179" s="6"/>
      <c r="C179" t="s">
        <v>1468</v>
      </c>
      <c r="D179" s="24" t="s">
        <v>63</v>
      </c>
      <c r="E179" s="17" t="s">
        <v>1892</v>
      </c>
      <c r="F179" s="7" t="s">
        <v>4</v>
      </c>
      <c r="G179" s="10" t="s">
        <v>1470</v>
      </c>
      <c r="H179" s="7">
        <v>51</v>
      </c>
      <c r="I179" s="7">
        <v>30</v>
      </c>
      <c r="J179" s="7">
        <v>19</v>
      </c>
      <c r="K179" s="7">
        <v>1</v>
      </c>
      <c r="L179" s="7">
        <v>1</v>
      </c>
      <c r="M179" s="7">
        <v>32</v>
      </c>
      <c r="N179" s="6" t="s">
        <v>299</v>
      </c>
      <c r="O179" s="6" t="s">
        <v>1076</v>
      </c>
      <c r="P179" s="11">
        <v>45</v>
      </c>
      <c r="Q179" s="12">
        <v>1.62</v>
      </c>
      <c r="R179" s="13"/>
      <c r="S179" s="21">
        <f t="shared" si="26"/>
        <v>24.0625</v>
      </c>
      <c r="T179" s="7" t="str">
        <f t="shared" si="27"/>
        <v>Over 0.5</v>
      </c>
      <c r="U179" s="14"/>
      <c r="V179" s="14" t="str">
        <f t="shared" si="28"/>
        <v>Over 0.5</v>
      </c>
      <c r="W179" s="14" t="str">
        <f t="shared" si="29"/>
        <v>WON</v>
      </c>
      <c r="X179" s="14"/>
      <c r="Y179" s="7" t="str">
        <f t="shared" si="22"/>
        <v>…</v>
      </c>
      <c r="Z179" s="7"/>
      <c r="AA179" s="35" t="str">
        <f t="shared" si="23"/>
        <v>…</v>
      </c>
      <c r="AB179" s="35" t="str">
        <f t="shared" si="24"/>
        <v>.</v>
      </c>
      <c r="AC179" s="7" t="str">
        <f t="shared" si="25"/>
        <v>WON</v>
      </c>
      <c r="AE179" s="18" t="str">
        <f>IFERROR(VLOOKUP(O179,AG3:AH5,2,0),"KO")</f>
        <v>KO</v>
      </c>
    </row>
    <row r="180" spans="2:31">
      <c r="B180" s="6"/>
      <c r="C180" t="s">
        <v>1437</v>
      </c>
      <c r="D180" s="24" t="s">
        <v>63</v>
      </c>
      <c r="E180" s="17" t="s">
        <v>1945</v>
      </c>
      <c r="F180" s="7" t="s">
        <v>4</v>
      </c>
      <c r="G180" s="10" t="s">
        <v>1439</v>
      </c>
      <c r="H180" s="7">
        <v>46</v>
      </c>
      <c r="I180" s="7">
        <v>31</v>
      </c>
      <c r="J180" s="7">
        <v>24</v>
      </c>
      <c r="K180" s="7">
        <v>1</v>
      </c>
      <c r="L180" s="7">
        <v>1</v>
      </c>
      <c r="M180" s="7">
        <v>22</v>
      </c>
      <c r="N180" s="6" t="s">
        <v>69</v>
      </c>
      <c r="O180" s="6" t="s">
        <v>1239</v>
      </c>
      <c r="P180" s="11">
        <v>42</v>
      </c>
      <c r="Q180" s="12">
        <v>1.51</v>
      </c>
      <c r="R180" s="13"/>
      <c r="S180" s="21">
        <f t="shared" si="26"/>
        <v>25.625</v>
      </c>
      <c r="T180" s="7" t="str">
        <f t="shared" si="27"/>
        <v>Over 0.5</v>
      </c>
      <c r="U180" s="14"/>
      <c r="V180" s="14" t="str">
        <f t="shared" si="28"/>
        <v>Over 0.5</v>
      </c>
      <c r="W180" s="14" t="str">
        <f t="shared" si="29"/>
        <v>WON</v>
      </c>
      <c r="X180" s="14"/>
      <c r="Y180" s="7" t="str">
        <f t="shared" si="22"/>
        <v>…</v>
      </c>
      <c r="Z180" s="7"/>
      <c r="AA180" s="35" t="str">
        <f t="shared" si="23"/>
        <v>…</v>
      </c>
      <c r="AB180" s="35" t="str">
        <f t="shared" si="24"/>
        <v>.</v>
      </c>
      <c r="AC180" s="7" t="str">
        <f t="shared" si="25"/>
        <v>WON</v>
      </c>
      <c r="AE180" s="18" t="str">
        <f>IFERROR(VLOOKUP(O180,AG3:AH5,2,0),"KO")</f>
        <v>KO</v>
      </c>
    </row>
    <row r="181" spans="2:31">
      <c r="B181" s="6"/>
      <c r="C181" t="s">
        <v>1437</v>
      </c>
      <c r="D181" s="24" t="s">
        <v>63</v>
      </c>
      <c r="E181" s="17" t="s">
        <v>1804</v>
      </c>
      <c r="F181" s="7" t="s">
        <v>4</v>
      </c>
      <c r="G181" s="10" t="s">
        <v>1462</v>
      </c>
      <c r="H181" s="7">
        <v>50</v>
      </c>
      <c r="I181" s="7">
        <v>27</v>
      </c>
      <c r="J181" s="7">
        <v>23</v>
      </c>
      <c r="K181" s="7">
        <v>1</v>
      </c>
      <c r="L181" s="7">
        <v>1</v>
      </c>
      <c r="M181" s="7">
        <v>27</v>
      </c>
      <c r="N181" s="6" t="s">
        <v>47</v>
      </c>
      <c r="O181" s="6" t="s">
        <v>47</v>
      </c>
      <c r="P181" s="11">
        <v>24</v>
      </c>
      <c r="Q181" s="12">
        <v>1.56</v>
      </c>
      <c r="R181" s="13"/>
      <c r="S181" s="21">
        <f t="shared" si="26"/>
        <v>24.375</v>
      </c>
      <c r="T181" s="7" t="str">
        <f t="shared" si="27"/>
        <v>Over 0.5</v>
      </c>
      <c r="U181" s="14"/>
      <c r="V181" s="14" t="str">
        <f t="shared" si="28"/>
        <v>Under 1.5</v>
      </c>
      <c r="W181" s="14" t="str">
        <f t="shared" si="29"/>
        <v>WON</v>
      </c>
      <c r="X181" s="14"/>
      <c r="Y181" s="7" t="str">
        <f t="shared" si="22"/>
        <v>…</v>
      </c>
      <c r="Z181" s="7"/>
      <c r="AA181" s="35" t="str">
        <f t="shared" si="23"/>
        <v>…</v>
      </c>
      <c r="AB181" s="35" t="str">
        <f t="shared" si="24"/>
        <v>.</v>
      </c>
      <c r="AC181" s="7" t="str">
        <f t="shared" si="25"/>
        <v>LOST</v>
      </c>
      <c r="AE181" s="18" t="str">
        <f>IFERROR(VLOOKUP(O181,AG3:AH5,2,0),"KO")</f>
        <v>OK</v>
      </c>
    </row>
    <row r="182" spans="2:31">
      <c r="B182" s="6" t="s">
        <v>11</v>
      </c>
      <c r="C182" t="s">
        <v>417</v>
      </c>
      <c r="D182" s="24" t="s">
        <v>63</v>
      </c>
      <c r="E182" s="17" t="s">
        <v>1889</v>
      </c>
      <c r="F182" s="7" t="s">
        <v>4</v>
      </c>
      <c r="G182" s="10" t="s">
        <v>1880</v>
      </c>
      <c r="H182" s="7">
        <v>8</v>
      </c>
      <c r="I182" s="7">
        <v>50</v>
      </c>
      <c r="J182" s="7">
        <v>42</v>
      </c>
      <c r="K182" s="7" t="s">
        <v>16</v>
      </c>
      <c r="L182" s="7" t="s">
        <v>16</v>
      </c>
      <c r="M182" s="7">
        <v>34</v>
      </c>
      <c r="N182" s="6" t="s">
        <v>47</v>
      </c>
      <c r="O182" s="6" t="s">
        <v>303</v>
      </c>
      <c r="P182" s="11">
        <v>46</v>
      </c>
      <c r="Q182" s="12">
        <v>1.65</v>
      </c>
      <c r="R182" s="13"/>
      <c r="S182" s="21">
        <f t="shared" si="26"/>
        <v>60.625</v>
      </c>
      <c r="T182" s="7" t="str">
        <f t="shared" si="27"/>
        <v>Under 1.5</v>
      </c>
      <c r="U182" s="14"/>
      <c r="V182" s="14" t="str">
        <f t="shared" si="28"/>
        <v>Under 1.5</v>
      </c>
      <c r="W182" s="14" t="str">
        <f t="shared" si="29"/>
        <v>WON</v>
      </c>
      <c r="X182" s="14"/>
      <c r="Y182" s="7" t="str">
        <f t="shared" si="22"/>
        <v>…</v>
      </c>
      <c r="Z182" s="7"/>
      <c r="AA182" s="35" t="str">
        <f t="shared" si="23"/>
        <v>…</v>
      </c>
      <c r="AB182" s="35" t="str">
        <f t="shared" si="24"/>
        <v>.</v>
      </c>
      <c r="AC182" s="7" t="str">
        <f t="shared" si="25"/>
        <v>…</v>
      </c>
      <c r="AE182" s="18" t="str">
        <f>IFERROR(VLOOKUP(O182,AG3:AH5,2,0),"KO")</f>
        <v>KO</v>
      </c>
    </row>
    <row r="183" spans="2:31">
      <c r="B183" s="6" t="s">
        <v>11</v>
      </c>
      <c r="C183" t="s">
        <v>294</v>
      </c>
      <c r="D183" s="24" t="s">
        <v>63</v>
      </c>
      <c r="E183" s="17" t="s">
        <v>811</v>
      </c>
      <c r="F183" s="7" t="s">
        <v>4</v>
      </c>
      <c r="G183" s="10" t="s">
        <v>421</v>
      </c>
      <c r="H183" s="7">
        <v>0</v>
      </c>
      <c r="I183" s="7">
        <v>90</v>
      </c>
      <c r="J183" s="7">
        <v>10</v>
      </c>
      <c r="K183" s="7" t="s">
        <v>16</v>
      </c>
      <c r="L183" s="7">
        <v>2</v>
      </c>
      <c r="M183" s="7">
        <v>10</v>
      </c>
      <c r="N183" s="6" t="s">
        <v>24</v>
      </c>
      <c r="O183" s="6" t="s">
        <v>33</v>
      </c>
      <c r="P183" s="11">
        <v>47</v>
      </c>
      <c r="Q183" s="12">
        <v>1.49</v>
      </c>
      <c r="R183" s="13"/>
      <c r="S183" s="21" t="str">
        <f t="shared" si="26"/>
        <v/>
      </c>
      <c r="T183" s="7" t="str">
        <f t="shared" si="27"/>
        <v>Under 1.5</v>
      </c>
      <c r="U183" s="14"/>
      <c r="V183" s="14" t="str">
        <f t="shared" si="28"/>
        <v>Under 1.5</v>
      </c>
      <c r="W183" s="14" t="str">
        <f t="shared" si="29"/>
        <v>WON</v>
      </c>
      <c r="X183" s="14"/>
      <c r="Y183" s="7" t="str">
        <f t="shared" si="22"/>
        <v>Prime</v>
      </c>
      <c r="Z183" s="7"/>
      <c r="AA183" s="35" t="str">
        <f t="shared" si="23"/>
        <v>…</v>
      </c>
      <c r="AB183" s="35" t="str">
        <f t="shared" si="24"/>
        <v>.</v>
      </c>
      <c r="AC183" s="7" t="str">
        <f t="shared" si="25"/>
        <v>…</v>
      </c>
      <c r="AE183" s="18" t="str">
        <f>IFERROR(VLOOKUP(O183,AG3:AH5,2,0),"KO")</f>
        <v>KO</v>
      </c>
    </row>
    <row r="184" spans="2:31">
      <c r="B184" s="6" t="s">
        <v>11</v>
      </c>
      <c r="C184" t="s">
        <v>471</v>
      </c>
      <c r="D184" s="24" t="s">
        <v>63</v>
      </c>
      <c r="E184" s="17" t="s">
        <v>472</v>
      </c>
      <c r="F184" s="7" t="s">
        <v>4</v>
      </c>
      <c r="G184" s="10" t="s">
        <v>1764</v>
      </c>
      <c r="H184" s="7">
        <v>29</v>
      </c>
      <c r="I184" s="7">
        <v>52</v>
      </c>
      <c r="J184" s="7">
        <v>20</v>
      </c>
      <c r="K184" s="7" t="s">
        <v>16</v>
      </c>
      <c r="L184" s="7" t="s">
        <v>16</v>
      </c>
      <c r="M184" s="7">
        <v>9</v>
      </c>
      <c r="N184" s="6" t="s">
        <v>24</v>
      </c>
      <c r="O184" s="6" t="s">
        <v>47</v>
      </c>
      <c r="P184" s="11">
        <v>51</v>
      </c>
      <c r="Q184" s="12">
        <v>1.72</v>
      </c>
      <c r="R184" s="13"/>
      <c r="S184" s="21">
        <f t="shared" si="26"/>
        <v>77.45</v>
      </c>
      <c r="T184" s="7" t="str">
        <f t="shared" si="27"/>
        <v>Under 1.5</v>
      </c>
      <c r="U184" s="14"/>
      <c r="V184" s="14" t="str">
        <f t="shared" si="28"/>
        <v>Under 1.5</v>
      </c>
      <c r="W184" s="14" t="str">
        <f t="shared" si="29"/>
        <v>WON</v>
      </c>
      <c r="X184" s="14"/>
      <c r="Y184" s="7" t="str">
        <f t="shared" si="22"/>
        <v>…</v>
      </c>
      <c r="Z184" s="7"/>
      <c r="AA184" s="35" t="str">
        <f t="shared" si="23"/>
        <v>…</v>
      </c>
      <c r="AB184" s="35" t="str">
        <f t="shared" si="24"/>
        <v>.</v>
      </c>
      <c r="AC184" s="7" t="str">
        <f t="shared" si="25"/>
        <v>…</v>
      </c>
      <c r="AE184" s="18" t="str">
        <f>IFERROR(VLOOKUP(O184,AG3:AH5,2,0),"KO")</f>
        <v>OK</v>
      </c>
    </row>
    <row r="185" spans="2:31">
      <c r="B185" s="6" t="s">
        <v>11</v>
      </c>
      <c r="C185" t="s">
        <v>88</v>
      </c>
      <c r="D185" s="24" t="s">
        <v>89</v>
      </c>
      <c r="E185" s="17" t="s">
        <v>468</v>
      </c>
      <c r="F185" s="7" t="s">
        <v>4</v>
      </c>
      <c r="G185" s="10" t="s">
        <v>139</v>
      </c>
      <c r="H185" s="7">
        <v>11</v>
      </c>
      <c r="I185" s="7">
        <v>79</v>
      </c>
      <c r="J185" s="7">
        <v>10</v>
      </c>
      <c r="K185" s="7" t="s">
        <v>16</v>
      </c>
      <c r="L185" s="7">
        <v>2</v>
      </c>
      <c r="M185" s="7">
        <v>1</v>
      </c>
      <c r="N185" s="6" t="s">
        <v>24</v>
      </c>
      <c r="O185" s="6" t="s">
        <v>69</v>
      </c>
      <c r="P185" s="11">
        <v>79</v>
      </c>
      <c r="Q185" s="12">
        <v>1.6</v>
      </c>
      <c r="R185" s="13"/>
      <c r="S185" s="21">
        <f t="shared" si="26"/>
        <v>94.487499999999997</v>
      </c>
      <c r="T185" s="7" t="str">
        <f t="shared" si="27"/>
        <v>Under 1.5</v>
      </c>
      <c r="U185" s="14"/>
      <c r="V185" s="14" t="str">
        <f t="shared" si="28"/>
        <v>Under 1.5</v>
      </c>
      <c r="W185" s="14" t="str">
        <f t="shared" si="29"/>
        <v>WON</v>
      </c>
      <c r="X185" s="14"/>
      <c r="Y185" s="7" t="str">
        <f t="shared" si="22"/>
        <v>Prime</v>
      </c>
      <c r="Z185" s="7"/>
      <c r="AA185" s="35" t="str">
        <f t="shared" si="23"/>
        <v>U25g</v>
      </c>
      <c r="AB185" s="35" t="str">
        <f t="shared" si="24"/>
        <v>WON</v>
      </c>
      <c r="AC185" s="7" t="str">
        <f t="shared" si="25"/>
        <v>…</v>
      </c>
      <c r="AE185" s="18" t="str">
        <f>IFERROR(VLOOKUP(O185,AG3:AH5,2,0),"KO")</f>
        <v>KO</v>
      </c>
    </row>
    <row r="186" spans="2:31">
      <c r="B186" s="6" t="s">
        <v>11</v>
      </c>
      <c r="C186" t="s">
        <v>908</v>
      </c>
      <c r="D186" s="24" t="s">
        <v>93</v>
      </c>
      <c r="E186" s="17" t="s">
        <v>911</v>
      </c>
      <c r="F186" s="7" t="s">
        <v>4</v>
      </c>
      <c r="G186" s="10" t="s">
        <v>909</v>
      </c>
      <c r="H186" s="7">
        <v>36</v>
      </c>
      <c r="I186" s="7">
        <v>45</v>
      </c>
      <c r="J186" s="7">
        <v>19</v>
      </c>
      <c r="K186" s="7" t="s">
        <v>16</v>
      </c>
      <c r="L186" s="7">
        <v>1</v>
      </c>
      <c r="M186" s="7">
        <v>17</v>
      </c>
      <c r="N186" s="6" t="s">
        <v>75</v>
      </c>
      <c r="O186" s="6" t="s">
        <v>17</v>
      </c>
      <c r="P186" s="11">
        <v>50</v>
      </c>
      <c r="Q186" s="12">
        <v>1.7</v>
      </c>
      <c r="R186" s="13"/>
      <c r="S186" s="21">
        <f t="shared" si="26"/>
        <v>50</v>
      </c>
      <c r="T186" s="7" t="str">
        <f t="shared" si="27"/>
        <v>Over 0.5</v>
      </c>
      <c r="U186" s="14"/>
      <c r="V186" s="14" t="str">
        <f t="shared" si="28"/>
        <v>Over 0.5</v>
      </c>
      <c r="W186" s="14" t="str">
        <f t="shared" si="29"/>
        <v>WON</v>
      </c>
      <c r="X186" s="14"/>
      <c r="Y186" s="7" t="str">
        <f t="shared" si="22"/>
        <v>…</v>
      </c>
      <c r="Z186" s="7"/>
      <c r="AA186" s="35" t="str">
        <f t="shared" si="23"/>
        <v>…</v>
      </c>
      <c r="AB186" s="35" t="str">
        <f t="shared" si="24"/>
        <v>.</v>
      </c>
      <c r="AC186" s="7" t="str">
        <f t="shared" si="25"/>
        <v>WON</v>
      </c>
      <c r="AE186" s="18" t="str">
        <f>IFERROR(VLOOKUP(O186,AG3:AH5,2,0),"KO")</f>
        <v>KO</v>
      </c>
    </row>
    <row r="187" spans="2:31">
      <c r="B187" s="6" t="s">
        <v>11</v>
      </c>
      <c r="C187" t="s">
        <v>1422</v>
      </c>
      <c r="D187" s="24" t="s">
        <v>93</v>
      </c>
      <c r="E187" s="17" t="s">
        <v>1459</v>
      </c>
      <c r="F187" s="7" t="s">
        <v>4</v>
      </c>
      <c r="G187" s="10" t="s">
        <v>1660</v>
      </c>
      <c r="H187" s="7">
        <v>21</v>
      </c>
      <c r="I187" s="7">
        <v>63</v>
      </c>
      <c r="J187" s="7">
        <v>16</v>
      </c>
      <c r="K187" s="7" t="s">
        <v>16</v>
      </c>
      <c r="L187" s="7" t="s">
        <v>16</v>
      </c>
      <c r="M187" s="7">
        <v>5</v>
      </c>
      <c r="N187" s="6" t="s">
        <v>47</v>
      </c>
      <c r="O187" s="6" t="s">
        <v>298</v>
      </c>
      <c r="P187" s="11">
        <v>48</v>
      </c>
      <c r="Q187" s="12">
        <v>1.47</v>
      </c>
      <c r="R187" s="13"/>
      <c r="S187" s="21">
        <f t="shared" si="26"/>
        <v>74.6875</v>
      </c>
      <c r="T187" s="7" t="str">
        <f t="shared" si="27"/>
        <v>Under 1.5</v>
      </c>
      <c r="U187" s="14"/>
      <c r="V187" s="14" t="str">
        <f t="shared" si="28"/>
        <v>Under 1.5</v>
      </c>
      <c r="W187" s="14" t="str">
        <f t="shared" si="29"/>
        <v>WON</v>
      </c>
      <c r="X187" s="14"/>
      <c r="Y187" s="7" t="str">
        <f t="shared" si="22"/>
        <v>Prime</v>
      </c>
      <c r="Z187" s="7"/>
      <c r="AA187" s="35" t="str">
        <f t="shared" si="23"/>
        <v>…</v>
      </c>
      <c r="AB187" s="35" t="str">
        <f t="shared" si="24"/>
        <v>.</v>
      </c>
      <c r="AC187" s="7" t="str">
        <f t="shared" si="25"/>
        <v>…</v>
      </c>
      <c r="AE187" s="18" t="str">
        <f>IFERROR(VLOOKUP(O187,AG3:AH5,2,0),"KO")</f>
        <v>KO</v>
      </c>
    </row>
    <row r="188" spans="2:31">
      <c r="B188" s="6"/>
      <c r="C188" t="s">
        <v>1223</v>
      </c>
      <c r="D188" s="24" t="s">
        <v>93</v>
      </c>
      <c r="E188" s="17" t="s">
        <v>1946</v>
      </c>
      <c r="F188" s="7" t="s">
        <v>4</v>
      </c>
      <c r="G188" s="10" t="s">
        <v>1893</v>
      </c>
      <c r="H188" s="7">
        <v>45</v>
      </c>
      <c r="I188" s="7">
        <v>19</v>
      </c>
      <c r="J188" s="7">
        <v>36</v>
      </c>
      <c r="K188" s="7">
        <v>1</v>
      </c>
      <c r="L188" s="7">
        <v>1</v>
      </c>
      <c r="M188" s="7">
        <v>9</v>
      </c>
      <c r="N188" s="6" t="s">
        <v>120</v>
      </c>
      <c r="O188" s="6" t="s">
        <v>298</v>
      </c>
      <c r="P188" s="11">
        <v>28</v>
      </c>
      <c r="Q188" s="12">
        <v>1.44</v>
      </c>
      <c r="R188" s="13"/>
      <c r="S188" s="21">
        <f t="shared" si="26"/>
        <v>20.6875</v>
      </c>
      <c r="T188" s="7" t="str">
        <f t="shared" si="27"/>
        <v>Over 0.5</v>
      </c>
      <c r="U188" s="14"/>
      <c r="V188" s="14" t="str">
        <f t="shared" si="28"/>
        <v>Under 1.5</v>
      </c>
      <c r="W188" s="14" t="str">
        <f t="shared" si="29"/>
        <v>WON</v>
      </c>
      <c r="X188" s="14"/>
      <c r="Y188" s="7" t="str">
        <f t="shared" si="22"/>
        <v>…</v>
      </c>
      <c r="Z188" s="7"/>
      <c r="AA188" s="35" t="str">
        <f t="shared" si="23"/>
        <v>…</v>
      </c>
      <c r="AB188" s="35" t="str">
        <f t="shared" si="24"/>
        <v>.</v>
      </c>
      <c r="AC188" s="7" t="str">
        <f t="shared" si="25"/>
        <v>WON</v>
      </c>
      <c r="AE188" s="18" t="str">
        <f>IFERROR(VLOOKUP(O188,AG3:AH5,2,0),"KO")</f>
        <v>KO</v>
      </c>
    </row>
    <row r="189" spans="2:31">
      <c r="B189" s="6"/>
      <c r="C189" t="s">
        <v>1223</v>
      </c>
      <c r="D189" s="24" t="s">
        <v>93</v>
      </c>
      <c r="E189" s="17" t="s">
        <v>1947</v>
      </c>
      <c r="F189" s="7" t="s">
        <v>4</v>
      </c>
      <c r="G189" s="10" t="s">
        <v>1226</v>
      </c>
      <c r="H189" s="7">
        <v>36</v>
      </c>
      <c r="I189" s="7">
        <v>10</v>
      </c>
      <c r="J189" s="7">
        <v>55</v>
      </c>
      <c r="K189" s="7">
        <v>2</v>
      </c>
      <c r="L189" s="7">
        <v>2</v>
      </c>
      <c r="M189" s="7">
        <v>19</v>
      </c>
      <c r="N189" s="6" t="s">
        <v>299</v>
      </c>
      <c r="O189" s="6" t="s">
        <v>681</v>
      </c>
      <c r="P189" s="11">
        <v>28</v>
      </c>
      <c r="Q189" s="12">
        <v>1.44</v>
      </c>
      <c r="R189" s="13"/>
      <c r="S189" s="21">
        <f t="shared" si="26"/>
        <v>11.5625</v>
      </c>
      <c r="T189" s="7" t="str">
        <f t="shared" si="27"/>
        <v>Over 0.5</v>
      </c>
      <c r="U189" s="14"/>
      <c r="V189" s="14" t="str">
        <f t="shared" si="28"/>
        <v>Over 0.5</v>
      </c>
      <c r="W189" s="14" t="str">
        <f t="shared" si="29"/>
        <v>WON</v>
      </c>
      <c r="X189" s="14"/>
      <c r="Y189" s="7" t="str">
        <f t="shared" si="22"/>
        <v>…</v>
      </c>
      <c r="Z189" s="7"/>
      <c r="AA189" s="35" t="str">
        <f t="shared" si="23"/>
        <v>…</v>
      </c>
      <c r="AB189" s="35" t="str">
        <f t="shared" si="24"/>
        <v>.</v>
      </c>
      <c r="AC189" s="7" t="str">
        <f t="shared" si="25"/>
        <v>WON</v>
      </c>
      <c r="AE189" s="18" t="str">
        <f>IFERROR(VLOOKUP(O189,AG3:AH5,2,0),"KO")</f>
        <v>KO</v>
      </c>
    </row>
    <row r="190" spans="2:31">
      <c r="B190" s="6"/>
      <c r="C190" t="s">
        <v>1223</v>
      </c>
      <c r="D190" s="24" t="s">
        <v>93</v>
      </c>
      <c r="E190" s="17" t="s">
        <v>1224</v>
      </c>
      <c r="F190" s="7" t="s">
        <v>4</v>
      </c>
      <c r="G190" s="10" t="s">
        <v>1948</v>
      </c>
      <c r="H190" s="7">
        <v>8</v>
      </c>
      <c r="I190" s="7">
        <v>8</v>
      </c>
      <c r="J190" s="7">
        <v>84</v>
      </c>
      <c r="K190" s="7">
        <v>2</v>
      </c>
      <c r="L190" s="7">
        <v>2</v>
      </c>
      <c r="M190" s="7">
        <v>76</v>
      </c>
      <c r="N190" s="6" t="s">
        <v>61</v>
      </c>
      <c r="O190" s="6" t="s">
        <v>61</v>
      </c>
      <c r="P190" s="11">
        <v>44</v>
      </c>
      <c r="Q190" s="12">
        <v>1.6</v>
      </c>
      <c r="R190" s="13"/>
      <c r="S190" s="21">
        <f t="shared" si="26"/>
        <v>13.75</v>
      </c>
      <c r="T190" s="7" t="str">
        <f t="shared" si="27"/>
        <v>Over 0.5</v>
      </c>
      <c r="U190" s="14"/>
      <c r="V190" s="14" t="str">
        <f t="shared" si="28"/>
        <v>Over 0.5</v>
      </c>
      <c r="W190" s="14" t="str">
        <f t="shared" si="29"/>
        <v>WON</v>
      </c>
      <c r="X190" s="14"/>
      <c r="Y190" s="7" t="str">
        <f t="shared" si="22"/>
        <v>…</v>
      </c>
      <c r="Z190" s="7"/>
      <c r="AA190" s="35" t="str">
        <f t="shared" si="23"/>
        <v>…</v>
      </c>
      <c r="AB190" s="35" t="str">
        <f t="shared" si="24"/>
        <v>.</v>
      </c>
      <c r="AC190" s="7" t="str">
        <f t="shared" si="25"/>
        <v>WON</v>
      </c>
      <c r="AE190" s="18" t="str">
        <f>IFERROR(VLOOKUP(O190,AG3:AH5,2,0),"KO")</f>
        <v>KO</v>
      </c>
    </row>
    <row r="191" spans="2:31">
      <c r="B191" s="6"/>
      <c r="C191" t="s">
        <v>1473</v>
      </c>
      <c r="D191" s="24" t="s">
        <v>93</v>
      </c>
      <c r="E191" s="17" t="s">
        <v>1475</v>
      </c>
      <c r="F191" s="7" t="s">
        <v>4</v>
      </c>
      <c r="G191" s="10" t="s">
        <v>1557</v>
      </c>
      <c r="H191" s="7">
        <v>14</v>
      </c>
      <c r="I191" s="7">
        <v>40</v>
      </c>
      <c r="J191" s="7">
        <v>45</v>
      </c>
      <c r="K191" s="7">
        <v>2</v>
      </c>
      <c r="L191" s="7" t="s">
        <v>16</v>
      </c>
      <c r="M191" s="7">
        <v>31</v>
      </c>
      <c r="N191" s="6" t="s">
        <v>24</v>
      </c>
      <c r="O191" s="6" t="s">
        <v>75</v>
      </c>
      <c r="P191" s="11">
        <v>50</v>
      </c>
      <c r="Q191" s="12">
        <v>1.42</v>
      </c>
      <c r="R191" s="13"/>
      <c r="S191" s="21">
        <f t="shared" si="26"/>
        <v>40.9375</v>
      </c>
      <c r="T191" s="7" t="str">
        <f t="shared" si="27"/>
        <v>Over 0.5</v>
      </c>
      <c r="U191" s="14"/>
      <c r="V191" s="14" t="str">
        <f t="shared" si="28"/>
        <v>Under 1.5</v>
      </c>
      <c r="W191" s="14" t="str">
        <f t="shared" si="29"/>
        <v>LOST</v>
      </c>
      <c r="X191" s="14"/>
      <c r="Y191" s="7" t="str">
        <f t="shared" si="22"/>
        <v>…</v>
      </c>
      <c r="Z191" s="7"/>
      <c r="AA191" s="35" t="str">
        <f t="shared" si="23"/>
        <v>…</v>
      </c>
      <c r="AB191" s="35" t="str">
        <f t="shared" si="24"/>
        <v>.</v>
      </c>
      <c r="AC191" s="7" t="str">
        <f t="shared" si="25"/>
        <v>WON</v>
      </c>
      <c r="AE191" s="18" t="str">
        <f>IFERROR(VLOOKUP(O191,AG3:AH5,2,0),"KO")</f>
        <v>KO</v>
      </c>
    </row>
    <row r="192" spans="2:31">
      <c r="B192" s="6"/>
      <c r="C192" t="s">
        <v>1473</v>
      </c>
      <c r="D192" s="24" t="s">
        <v>93</v>
      </c>
      <c r="E192" s="17" t="s">
        <v>1491</v>
      </c>
      <c r="F192" s="7" t="s">
        <v>4</v>
      </c>
      <c r="G192" s="10" t="s">
        <v>1666</v>
      </c>
      <c r="H192" s="7">
        <v>31</v>
      </c>
      <c r="I192" s="7">
        <v>26</v>
      </c>
      <c r="J192" s="7">
        <v>43</v>
      </c>
      <c r="K192" s="7">
        <v>2</v>
      </c>
      <c r="L192" s="7">
        <v>2</v>
      </c>
      <c r="M192" s="7">
        <v>12</v>
      </c>
      <c r="N192" s="6" t="s">
        <v>47</v>
      </c>
      <c r="O192" s="6" t="s">
        <v>96</v>
      </c>
      <c r="P192" s="11">
        <v>83</v>
      </c>
      <c r="Q192" s="12">
        <v>1.45</v>
      </c>
      <c r="R192" s="13"/>
      <c r="S192" s="21">
        <f t="shared" si="26"/>
        <v>36.475000000000001</v>
      </c>
      <c r="T192" s="7" t="str">
        <f t="shared" si="27"/>
        <v>Over 0.5</v>
      </c>
      <c r="U192" s="14"/>
      <c r="V192" s="14" t="str">
        <f t="shared" si="28"/>
        <v>Under 1.5</v>
      </c>
      <c r="W192" s="14" t="str">
        <f t="shared" si="29"/>
        <v>WON</v>
      </c>
      <c r="X192" s="14"/>
      <c r="Y192" s="7" t="str">
        <f t="shared" si="22"/>
        <v>…</v>
      </c>
      <c r="Z192" s="7"/>
      <c r="AA192" s="35" t="str">
        <f t="shared" si="23"/>
        <v>…</v>
      </c>
      <c r="AB192" s="35" t="str">
        <f t="shared" si="24"/>
        <v>.</v>
      </c>
      <c r="AC192" s="7" t="str">
        <f t="shared" si="25"/>
        <v>WON</v>
      </c>
      <c r="AE192" s="18" t="str">
        <f>IFERROR(VLOOKUP(O192,AG3:AH5,2,0),"KO")</f>
        <v>KO</v>
      </c>
    </row>
    <row r="193" spans="2:31">
      <c r="B193" s="6"/>
      <c r="C193" t="s">
        <v>66</v>
      </c>
      <c r="D193" s="24" t="s">
        <v>93</v>
      </c>
      <c r="E193" s="17" t="s">
        <v>973</v>
      </c>
      <c r="F193" s="7" t="s">
        <v>4</v>
      </c>
      <c r="G193" s="10" t="s">
        <v>1668</v>
      </c>
      <c r="H193" s="7">
        <v>31</v>
      </c>
      <c r="I193" s="7">
        <v>51</v>
      </c>
      <c r="J193" s="7">
        <v>18</v>
      </c>
      <c r="K193" s="7" t="s">
        <v>16</v>
      </c>
      <c r="L193" s="7" t="s">
        <v>16</v>
      </c>
      <c r="M193" s="7">
        <v>13</v>
      </c>
      <c r="N193" s="6" t="s">
        <v>120</v>
      </c>
      <c r="O193" s="6" t="s">
        <v>69</v>
      </c>
      <c r="P193" s="11">
        <v>42</v>
      </c>
      <c r="Q193" s="12">
        <v>1.71</v>
      </c>
      <c r="R193" s="13"/>
      <c r="S193" s="21">
        <f t="shared" si="26"/>
        <v>62.9375</v>
      </c>
      <c r="T193" s="7" t="str">
        <f t="shared" si="27"/>
        <v>Under 1.5</v>
      </c>
      <c r="U193" s="14"/>
      <c r="V193" s="14" t="str">
        <f t="shared" si="28"/>
        <v>Under 1.5</v>
      </c>
      <c r="W193" s="14" t="str">
        <f t="shared" si="29"/>
        <v>WON</v>
      </c>
      <c r="X193" s="14"/>
      <c r="Y193" s="7" t="str">
        <f t="shared" si="22"/>
        <v>…</v>
      </c>
      <c r="Z193" s="7"/>
      <c r="AA193" s="35" t="str">
        <f t="shared" si="23"/>
        <v>…</v>
      </c>
      <c r="AB193" s="35" t="str">
        <f t="shared" si="24"/>
        <v>.</v>
      </c>
      <c r="AC193" s="7" t="str">
        <f t="shared" si="25"/>
        <v>…</v>
      </c>
      <c r="AE193" s="18" t="str">
        <f>IFERROR(VLOOKUP(O193,AG3:AH5,2,0),"KO")</f>
        <v>KO</v>
      </c>
    </row>
    <row r="194" spans="2:31">
      <c r="B194" s="6"/>
      <c r="C194" t="s">
        <v>66</v>
      </c>
      <c r="D194" s="24" t="s">
        <v>93</v>
      </c>
      <c r="E194" s="17" t="s">
        <v>1023</v>
      </c>
      <c r="F194" s="7" t="s">
        <v>4</v>
      </c>
      <c r="G194" s="10" t="s">
        <v>671</v>
      </c>
      <c r="H194" s="7">
        <v>21</v>
      </c>
      <c r="I194" s="7">
        <v>46</v>
      </c>
      <c r="J194" s="7">
        <v>33</v>
      </c>
      <c r="K194" s="7" t="s">
        <v>16</v>
      </c>
      <c r="L194" s="7">
        <v>2</v>
      </c>
      <c r="M194" s="7">
        <v>12</v>
      </c>
      <c r="N194" s="6" t="s">
        <v>120</v>
      </c>
      <c r="O194" s="6" t="s">
        <v>454</v>
      </c>
      <c r="P194" s="11">
        <v>42</v>
      </c>
      <c r="Q194" s="12">
        <v>1.72</v>
      </c>
      <c r="R194" s="13"/>
      <c r="S194" s="21">
        <f t="shared" si="26"/>
        <v>43</v>
      </c>
      <c r="T194" s="7" t="str">
        <f t="shared" si="27"/>
        <v>Over 0.5</v>
      </c>
      <c r="U194" s="14"/>
      <c r="V194" s="14" t="str">
        <f t="shared" si="28"/>
        <v>Under 1.5</v>
      </c>
      <c r="W194" s="14" t="str">
        <f t="shared" si="29"/>
        <v>WON</v>
      </c>
      <c r="X194" s="14"/>
      <c r="Y194" s="7" t="str">
        <f t="shared" si="22"/>
        <v>…</v>
      </c>
      <c r="Z194" s="7"/>
      <c r="AA194" s="35" t="str">
        <f t="shared" si="23"/>
        <v>…</v>
      </c>
      <c r="AB194" s="35" t="str">
        <f t="shared" si="24"/>
        <v>.</v>
      </c>
      <c r="AC194" s="7" t="str">
        <f t="shared" si="25"/>
        <v>WON</v>
      </c>
      <c r="AE194" s="18" t="str">
        <f>IFERROR(VLOOKUP(O194,AG3:AH5,2,0),"KO")</f>
        <v>KO</v>
      </c>
    </row>
    <row r="195" spans="2:31">
      <c r="B195" s="6" t="s">
        <v>11</v>
      </c>
      <c r="C195" t="s">
        <v>210</v>
      </c>
      <c r="D195" s="24" t="s">
        <v>93</v>
      </c>
      <c r="E195" s="17" t="s">
        <v>212</v>
      </c>
      <c r="F195" s="7" t="s">
        <v>4</v>
      </c>
      <c r="G195" s="10" t="s">
        <v>226</v>
      </c>
      <c r="H195" s="7">
        <v>22</v>
      </c>
      <c r="I195" s="7">
        <v>68</v>
      </c>
      <c r="J195" s="7">
        <v>10</v>
      </c>
      <c r="K195" s="7" t="s">
        <v>16</v>
      </c>
      <c r="L195" s="7" t="s">
        <v>16</v>
      </c>
      <c r="M195" s="7">
        <v>12</v>
      </c>
      <c r="N195" s="6" t="s">
        <v>24</v>
      </c>
      <c r="O195" s="6" t="s">
        <v>33</v>
      </c>
      <c r="P195" s="11">
        <v>85</v>
      </c>
      <c r="Q195" s="12">
        <v>1.44</v>
      </c>
      <c r="R195" s="13"/>
      <c r="S195" s="21">
        <f t="shared" si="26"/>
        <v>86.25</v>
      </c>
      <c r="T195" s="7" t="str">
        <f t="shared" si="27"/>
        <v>Under 1.5</v>
      </c>
      <c r="U195" s="14"/>
      <c r="V195" s="14" t="str">
        <f t="shared" si="28"/>
        <v>Under 1.5</v>
      </c>
      <c r="W195" s="14" t="str">
        <f t="shared" si="29"/>
        <v>WON</v>
      </c>
      <c r="X195" s="14"/>
      <c r="Y195" s="7" t="str">
        <f t="shared" ref="Y195:Y258" si="30">IF(AND(B195="OK",I195&gt;52,M195&lt;11,Q195&lt;1.71),"Prime","…")</f>
        <v>…</v>
      </c>
      <c r="Z195" s="7"/>
      <c r="AA195" s="35" t="str">
        <f t="shared" si="23"/>
        <v>U25g</v>
      </c>
      <c r="AB195" s="35" t="str">
        <f t="shared" si="24"/>
        <v>.</v>
      </c>
      <c r="AC195" s="7" t="str">
        <f t="shared" si="25"/>
        <v>…</v>
      </c>
      <c r="AE195" s="18" t="str">
        <f>IFERROR(VLOOKUP(O195,AG3:AH5,2,0),"KO")</f>
        <v>KO</v>
      </c>
    </row>
    <row r="196" spans="2:31">
      <c r="B196" s="6"/>
      <c r="C196" t="s">
        <v>1895</v>
      </c>
      <c r="D196" s="24" t="s">
        <v>108</v>
      </c>
      <c r="E196" s="17" t="s">
        <v>1897</v>
      </c>
      <c r="F196" s="7" t="s">
        <v>4</v>
      </c>
      <c r="G196" s="10" t="s">
        <v>1905</v>
      </c>
      <c r="H196" s="7">
        <v>10</v>
      </c>
      <c r="I196" s="7">
        <v>65</v>
      </c>
      <c r="J196" s="7">
        <v>25</v>
      </c>
      <c r="K196" s="7" t="s">
        <v>16</v>
      </c>
      <c r="L196" s="7">
        <v>1</v>
      </c>
      <c r="M196" s="7">
        <v>15</v>
      </c>
      <c r="N196" s="6" t="s">
        <v>47</v>
      </c>
      <c r="O196" s="6" t="s">
        <v>33</v>
      </c>
      <c r="P196" s="11">
        <v>31</v>
      </c>
      <c r="Q196" s="12">
        <v>1.71</v>
      </c>
      <c r="R196" s="13"/>
      <c r="S196" s="21">
        <f t="shared" si="26"/>
        <v>60.3125</v>
      </c>
      <c r="T196" s="7" t="str">
        <f t="shared" si="27"/>
        <v>Under 1.5</v>
      </c>
      <c r="U196" s="14"/>
      <c r="V196" s="14" t="str">
        <f t="shared" si="28"/>
        <v>Under 1.5</v>
      </c>
      <c r="W196" s="14" t="str">
        <f t="shared" si="29"/>
        <v>WON</v>
      </c>
      <c r="X196" s="14"/>
      <c r="Y196" s="7" t="str">
        <f t="shared" si="30"/>
        <v>…</v>
      </c>
      <c r="Z196" s="7"/>
      <c r="AA196" s="35" t="str">
        <f t="shared" ref="AA196:AA259" si="31">IF(AND(I196&gt;49,P196&gt;54,B196="OK"),"U25g","…")</f>
        <v>…</v>
      </c>
      <c r="AB196" s="35" t="str">
        <f t="shared" ref="AB196:AB259" si="32">IF(AND(AA196="U25g",(OR(O196="0-0",O196="0-1",O196="1-0",O196="1-1",O196="2-0",O196="0-2"))),"WON",".")</f>
        <v>.</v>
      </c>
      <c r="AC196" s="7" t="str">
        <f t="shared" ref="AC196:AC259" si="33">IF(AND(AE196="KO",S196&lt;55),"WON",IF(S196&gt;54,"…","LOST"))</f>
        <v>…</v>
      </c>
      <c r="AE196" s="18" t="str">
        <f>IFERROR(VLOOKUP(O196,AG3:AH5,2,0),"KO")</f>
        <v>KO</v>
      </c>
    </row>
    <row r="197" spans="2:31">
      <c r="B197" s="6"/>
      <c r="C197" t="s">
        <v>1473</v>
      </c>
      <c r="D197" s="24" t="s">
        <v>93</v>
      </c>
      <c r="E197" s="17" t="s">
        <v>1600</v>
      </c>
      <c r="F197" s="7" t="s">
        <v>4</v>
      </c>
      <c r="G197" s="10" t="s">
        <v>1559</v>
      </c>
      <c r="H197" s="7">
        <v>45</v>
      </c>
      <c r="I197" s="7">
        <v>14</v>
      </c>
      <c r="J197" s="7">
        <v>41</v>
      </c>
      <c r="K197" s="7">
        <v>1</v>
      </c>
      <c r="L197" s="7">
        <v>2</v>
      </c>
      <c r="M197" s="7">
        <v>4</v>
      </c>
      <c r="N197" s="6" t="s">
        <v>24</v>
      </c>
      <c r="O197" s="6" t="s">
        <v>69</v>
      </c>
      <c r="P197" s="11">
        <v>67</v>
      </c>
      <c r="Q197" s="12">
        <v>1.4</v>
      </c>
      <c r="R197" s="13"/>
      <c r="S197" s="21">
        <f t="shared" si="26"/>
        <v>37.524999999999999</v>
      </c>
      <c r="T197" s="7" t="str">
        <f t="shared" si="27"/>
        <v>Over 0.5</v>
      </c>
      <c r="U197" s="14"/>
      <c r="V197" s="14" t="str">
        <f t="shared" si="28"/>
        <v>Under 1.5</v>
      </c>
      <c r="W197" s="14" t="str">
        <f t="shared" si="29"/>
        <v>LOST</v>
      </c>
      <c r="X197" s="14"/>
      <c r="Y197" s="7" t="str">
        <f t="shared" si="30"/>
        <v>…</v>
      </c>
      <c r="Z197" s="7"/>
      <c r="AA197" s="35" t="str">
        <f t="shared" si="31"/>
        <v>…</v>
      </c>
      <c r="AB197" s="35" t="str">
        <f t="shared" si="32"/>
        <v>.</v>
      </c>
      <c r="AC197" s="7" t="str">
        <f t="shared" si="33"/>
        <v>WON</v>
      </c>
      <c r="AE197" s="18" t="str">
        <f>IFERROR(VLOOKUP(O197,AG3:AH5,2,0),"KO")</f>
        <v>KO</v>
      </c>
    </row>
    <row r="198" spans="2:31">
      <c r="B198" s="6"/>
      <c r="C198" t="s">
        <v>1949</v>
      </c>
      <c r="D198" s="24" t="s">
        <v>240</v>
      </c>
      <c r="E198" s="17" t="s">
        <v>1950</v>
      </c>
      <c r="F198" s="7" t="s">
        <v>4</v>
      </c>
      <c r="G198" s="10" t="s">
        <v>1951</v>
      </c>
      <c r="H198" s="7">
        <v>60</v>
      </c>
      <c r="I198" s="7">
        <v>10</v>
      </c>
      <c r="J198" s="7">
        <v>30</v>
      </c>
      <c r="K198" s="7">
        <v>1</v>
      </c>
      <c r="L198" s="7">
        <v>1</v>
      </c>
      <c r="M198" s="7">
        <v>30</v>
      </c>
      <c r="N198" s="6" t="s">
        <v>47</v>
      </c>
      <c r="O198" s="6" t="s">
        <v>301</v>
      </c>
      <c r="P198" s="11">
        <v>36</v>
      </c>
      <c r="Q198" s="12">
        <v>1.4</v>
      </c>
      <c r="R198" s="13"/>
      <c r="S198" s="21">
        <f t="shared" si="26"/>
        <v>11.875</v>
      </c>
      <c r="T198" s="7" t="str">
        <f t="shared" si="27"/>
        <v>Over 0.5</v>
      </c>
      <c r="U198" s="14"/>
      <c r="V198" s="14" t="str">
        <f t="shared" si="28"/>
        <v>Under 1.5</v>
      </c>
      <c r="W198" s="14" t="str">
        <f t="shared" si="29"/>
        <v>WON</v>
      </c>
      <c r="X198" s="14"/>
      <c r="Y198" s="7" t="str">
        <f t="shared" si="30"/>
        <v>…</v>
      </c>
      <c r="Z198" s="7"/>
      <c r="AA198" s="35" t="str">
        <f t="shared" si="31"/>
        <v>…</v>
      </c>
      <c r="AB198" s="35" t="str">
        <f t="shared" si="32"/>
        <v>.</v>
      </c>
      <c r="AC198" s="7" t="str">
        <f t="shared" si="33"/>
        <v>WON</v>
      </c>
      <c r="AE198" s="18" t="str">
        <f>IFERROR(VLOOKUP(O198,AG3:AH5,2,0),"KO")</f>
        <v>KO</v>
      </c>
    </row>
    <row r="199" spans="2:31">
      <c r="B199" s="6"/>
      <c r="C199" t="s">
        <v>531</v>
      </c>
      <c r="D199" s="24" t="s">
        <v>115</v>
      </c>
      <c r="E199" s="17" t="s">
        <v>1107</v>
      </c>
      <c r="F199" s="7" t="s">
        <v>4</v>
      </c>
      <c r="G199" s="10" t="s">
        <v>533</v>
      </c>
      <c r="H199" s="7">
        <v>36</v>
      </c>
      <c r="I199" s="7">
        <v>59</v>
      </c>
      <c r="J199" s="7">
        <v>6</v>
      </c>
      <c r="K199" s="7" t="s">
        <v>16</v>
      </c>
      <c r="L199" s="7">
        <v>1</v>
      </c>
      <c r="M199" s="7">
        <v>30</v>
      </c>
      <c r="N199" s="6" t="s">
        <v>47</v>
      </c>
      <c r="O199" s="6" t="s">
        <v>75</v>
      </c>
      <c r="P199" s="11">
        <v>40</v>
      </c>
      <c r="Q199" s="12">
        <v>1.53</v>
      </c>
      <c r="R199" s="13"/>
      <c r="S199" s="21">
        <f t="shared" si="26"/>
        <v>58.4375</v>
      </c>
      <c r="T199" s="7" t="str">
        <f t="shared" si="27"/>
        <v>Under 1.5</v>
      </c>
      <c r="U199" s="14"/>
      <c r="V199" s="14" t="str">
        <f t="shared" si="28"/>
        <v>Under 1.5</v>
      </c>
      <c r="W199" s="14" t="str">
        <f t="shared" si="29"/>
        <v>WON</v>
      </c>
      <c r="X199" s="14"/>
      <c r="Y199" s="7" t="str">
        <f t="shared" si="30"/>
        <v>…</v>
      </c>
      <c r="Z199" s="7"/>
      <c r="AA199" s="35" t="str">
        <f t="shared" si="31"/>
        <v>…</v>
      </c>
      <c r="AB199" s="35" t="str">
        <f t="shared" si="32"/>
        <v>.</v>
      </c>
      <c r="AC199" s="7" t="str">
        <f t="shared" si="33"/>
        <v>…</v>
      </c>
      <c r="AE199" s="18" t="str">
        <f>IFERROR(VLOOKUP(O199,AG3:AH5,2,0),"KO")</f>
        <v>KO</v>
      </c>
    </row>
    <row r="200" spans="2:31">
      <c r="B200" s="6" t="s">
        <v>11</v>
      </c>
      <c r="C200" t="s">
        <v>1004</v>
      </c>
      <c r="D200" s="24" t="s">
        <v>115</v>
      </c>
      <c r="E200" s="17" t="s">
        <v>1952</v>
      </c>
      <c r="F200" s="7" t="s">
        <v>4</v>
      </c>
      <c r="G200" s="10" t="s">
        <v>1953</v>
      </c>
      <c r="H200" s="7">
        <v>28</v>
      </c>
      <c r="I200" s="7">
        <v>10</v>
      </c>
      <c r="J200" s="7">
        <v>63</v>
      </c>
      <c r="K200" s="7">
        <v>2</v>
      </c>
      <c r="L200" s="7">
        <v>2</v>
      </c>
      <c r="M200" s="7">
        <v>35</v>
      </c>
      <c r="N200" s="6" t="s">
        <v>24</v>
      </c>
      <c r="O200" s="6" t="s">
        <v>61</v>
      </c>
      <c r="P200" s="11">
        <v>36</v>
      </c>
      <c r="Q200" s="12">
        <v>1.6</v>
      </c>
      <c r="R200" s="13"/>
      <c r="S200" s="21">
        <f t="shared" si="26"/>
        <v>11.5625</v>
      </c>
      <c r="T200" s="7" t="str">
        <f t="shared" si="27"/>
        <v>Over 0.5</v>
      </c>
      <c r="U200" s="14"/>
      <c r="V200" s="14" t="str">
        <f t="shared" si="28"/>
        <v>Under 1.5</v>
      </c>
      <c r="W200" s="14" t="str">
        <f t="shared" si="29"/>
        <v>LOST</v>
      </c>
      <c r="X200" s="14"/>
      <c r="Y200" s="7" t="str">
        <f t="shared" si="30"/>
        <v>…</v>
      </c>
      <c r="Z200" s="7"/>
      <c r="AA200" s="35" t="str">
        <f t="shared" si="31"/>
        <v>…</v>
      </c>
      <c r="AB200" s="35" t="str">
        <f t="shared" si="32"/>
        <v>.</v>
      </c>
      <c r="AC200" s="7" t="str">
        <f t="shared" si="33"/>
        <v>WON</v>
      </c>
      <c r="AE200" s="18" t="str">
        <f>IFERROR(VLOOKUP(O200,AG3:AH5,2,0),"KO")</f>
        <v>KO</v>
      </c>
    </row>
    <row r="201" spans="2:31">
      <c r="B201" s="6"/>
      <c r="C201" t="s">
        <v>711</v>
      </c>
      <c r="D201" s="24" t="s">
        <v>115</v>
      </c>
      <c r="E201" s="17" t="s">
        <v>1486</v>
      </c>
      <c r="F201" s="7" t="s">
        <v>4</v>
      </c>
      <c r="G201" s="10" t="s">
        <v>1113</v>
      </c>
      <c r="H201" s="7">
        <v>33</v>
      </c>
      <c r="I201" s="7">
        <v>62</v>
      </c>
      <c r="J201" s="7">
        <v>5</v>
      </c>
      <c r="K201" s="7" t="s">
        <v>16</v>
      </c>
      <c r="L201" s="7">
        <v>1</v>
      </c>
      <c r="M201" s="7">
        <v>28</v>
      </c>
      <c r="N201" s="6" t="s">
        <v>75</v>
      </c>
      <c r="O201" s="6" t="s">
        <v>300</v>
      </c>
      <c r="P201" s="11">
        <v>33</v>
      </c>
      <c r="Q201" s="12">
        <v>1.72</v>
      </c>
      <c r="R201" s="13"/>
      <c r="S201" s="21">
        <f t="shared" ref="S201:S264" si="34">(IF(H201=0,"",(40+IF(I201&lt;50,0,I201/3.2)+(IF(J201&gt;I201,-J201/3.2,0)+(IF(H201&gt;I201,-H201/3.2,0)+(IF(L201="X",5,IF(L201="2",2,0)))+(IF(M201&gt;15,0,15-M201))+(IF(P201&lt;50,0,P201/5)))))))</f>
        <v>59.375</v>
      </c>
      <c r="T201" s="7" t="str">
        <f t="shared" ref="T201:T264" si="35">IF(S201&lt;56,"Over 0.5","Under 1.5")</f>
        <v>Under 1.5</v>
      </c>
      <c r="U201" s="14"/>
      <c r="V201" s="14" t="str">
        <f t="shared" ref="V201:V264" si="36">IF(N201="1-0","Under 1.5",IF(N201="0-0","Under 1.5",IF(N201="0-1","Under 1.5","Over 0.5")))</f>
        <v>Over 0.5</v>
      </c>
      <c r="W201" s="14" t="str">
        <f t="shared" ref="W201:W264" si="37">IF(N201=0,"",IF(N201="?",N201,IF(T201=V201,"WON",IF(N201="0-1","WON",IF(N201="1-0","WON","LOST")))))</f>
        <v>LOST</v>
      </c>
      <c r="X201" s="14"/>
      <c r="Y201" s="7" t="str">
        <f t="shared" si="30"/>
        <v>…</v>
      </c>
      <c r="Z201" s="7"/>
      <c r="AA201" s="35" t="str">
        <f t="shared" si="31"/>
        <v>…</v>
      </c>
      <c r="AB201" s="35" t="str">
        <f t="shared" si="32"/>
        <v>.</v>
      </c>
      <c r="AC201" s="7" t="str">
        <f t="shared" si="33"/>
        <v>…</v>
      </c>
      <c r="AE201" s="18" t="str">
        <f>IFERROR(VLOOKUP(O201,AG3:AH5,2,0),"KO")</f>
        <v>KO</v>
      </c>
    </row>
    <row r="202" spans="2:31">
      <c r="B202" s="6"/>
      <c r="C202" t="s">
        <v>70</v>
      </c>
      <c r="D202" s="24" t="s">
        <v>115</v>
      </c>
      <c r="E202" s="17" t="s">
        <v>926</v>
      </c>
      <c r="F202" s="7" t="s">
        <v>4</v>
      </c>
      <c r="G202" s="10" t="s">
        <v>73</v>
      </c>
      <c r="H202" s="7">
        <v>8</v>
      </c>
      <c r="I202" s="7">
        <v>54</v>
      </c>
      <c r="J202" s="7">
        <v>38</v>
      </c>
      <c r="K202" s="7" t="s">
        <v>16</v>
      </c>
      <c r="L202" s="7">
        <v>1</v>
      </c>
      <c r="M202" s="7">
        <v>30</v>
      </c>
      <c r="N202" s="6" t="s">
        <v>96</v>
      </c>
      <c r="O202" s="6" t="s">
        <v>879</v>
      </c>
      <c r="P202" s="11">
        <v>49</v>
      </c>
      <c r="Q202" s="12">
        <v>1.6</v>
      </c>
      <c r="R202" s="13"/>
      <c r="S202" s="21">
        <f t="shared" si="34"/>
        <v>56.875</v>
      </c>
      <c r="T202" s="7" t="str">
        <f t="shared" si="35"/>
        <v>Under 1.5</v>
      </c>
      <c r="U202" s="14"/>
      <c r="V202" s="14" t="str">
        <f t="shared" si="36"/>
        <v>Over 0.5</v>
      </c>
      <c r="W202" s="14" t="str">
        <f t="shared" si="37"/>
        <v>LOST</v>
      </c>
      <c r="X202" s="14"/>
      <c r="Y202" s="7" t="str">
        <f t="shared" si="30"/>
        <v>…</v>
      </c>
      <c r="Z202" s="7"/>
      <c r="AA202" s="35" t="str">
        <f t="shared" si="31"/>
        <v>…</v>
      </c>
      <c r="AB202" s="35" t="str">
        <f t="shared" si="32"/>
        <v>.</v>
      </c>
      <c r="AC202" s="7" t="str">
        <f t="shared" si="33"/>
        <v>…</v>
      </c>
      <c r="AE202" s="18" t="str">
        <f>IFERROR(VLOOKUP(O202,AG3:AH5,2,0),"KO")</f>
        <v>KO</v>
      </c>
    </row>
    <row r="203" spans="2:31">
      <c r="B203" s="6"/>
      <c r="C203" t="s">
        <v>1841</v>
      </c>
      <c r="D203" s="24" t="s">
        <v>115</v>
      </c>
      <c r="E203" s="17" t="s">
        <v>563</v>
      </c>
      <c r="F203" s="7" t="s">
        <v>4</v>
      </c>
      <c r="G203" s="10" t="s">
        <v>1954</v>
      </c>
      <c r="H203" s="7">
        <v>18</v>
      </c>
      <c r="I203" s="7">
        <v>72</v>
      </c>
      <c r="J203" s="7">
        <v>10</v>
      </c>
      <c r="K203" s="7" t="s">
        <v>16</v>
      </c>
      <c r="L203" s="7" t="s">
        <v>16</v>
      </c>
      <c r="M203" s="7">
        <v>8</v>
      </c>
      <c r="N203" s="6" t="s">
        <v>69</v>
      </c>
      <c r="O203" s="6" t="s">
        <v>302</v>
      </c>
      <c r="P203" s="11">
        <v>74</v>
      </c>
      <c r="Q203" s="12">
        <v>1.73</v>
      </c>
      <c r="R203" s="13"/>
      <c r="S203" s="21">
        <f t="shared" si="34"/>
        <v>89.3</v>
      </c>
      <c r="T203" s="7" t="str">
        <f t="shared" si="35"/>
        <v>Under 1.5</v>
      </c>
      <c r="U203" s="14"/>
      <c r="V203" s="14" t="str">
        <f t="shared" si="36"/>
        <v>Over 0.5</v>
      </c>
      <c r="W203" s="14" t="str">
        <f t="shared" si="37"/>
        <v>LOST</v>
      </c>
      <c r="X203" s="14"/>
      <c r="Y203" s="7" t="str">
        <f t="shared" si="30"/>
        <v>…</v>
      </c>
      <c r="Z203" s="7"/>
      <c r="AA203" s="35" t="str">
        <f t="shared" si="31"/>
        <v>…</v>
      </c>
      <c r="AB203" s="35" t="str">
        <f t="shared" si="32"/>
        <v>.</v>
      </c>
      <c r="AC203" s="7" t="str">
        <f t="shared" si="33"/>
        <v>…</v>
      </c>
      <c r="AE203" s="18" t="str">
        <f>IFERROR(VLOOKUP(O203,AG3:AH5,2,0),"KO")</f>
        <v>KO</v>
      </c>
    </row>
    <row r="204" spans="2:31">
      <c r="B204" s="6" t="s">
        <v>11</v>
      </c>
      <c r="C204" t="s">
        <v>360</v>
      </c>
      <c r="D204" s="24" t="s">
        <v>115</v>
      </c>
      <c r="E204" s="17" t="s">
        <v>1051</v>
      </c>
      <c r="F204" s="7" t="s">
        <v>4</v>
      </c>
      <c r="G204" s="10" t="s">
        <v>1012</v>
      </c>
      <c r="H204" s="7">
        <v>19</v>
      </c>
      <c r="I204" s="7">
        <v>52</v>
      </c>
      <c r="J204" s="7">
        <v>29</v>
      </c>
      <c r="K204" s="7" t="s">
        <v>16</v>
      </c>
      <c r="L204" s="7">
        <v>2</v>
      </c>
      <c r="M204" s="7">
        <v>10</v>
      </c>
      <c r="N204" s="6" t="s">
        <v>120</v>
      </c>
      <c r="O204" s="6" t="s">
        <v>632</v>
      </c>
      <c r="P204" s="11">
        <v>58</v>
      </c>
      <c r="Q204" s="12">
        <v>1.67</v>
      </c>
      <c r="R204" s="13"/>
      <c r="S204" s="21">
        <f t="shared" si="34"/>
        <v>72.849999999999994</v>
      </c>
      <c r="T204" s="7" t="str">
        <f t="shared" si="35"/>
        <v>Under 1.5</v>
      </c>
      <c r="U204" s="14"/>
      <c r="V204" s="14" t="str">
        <f t="shared" si="36"/>
        <v>Under 1.5</v>
      </c>
      <c r="W204" s="14" t="str">
        <f t="shared" si="37"/>
        <v>WON</v>
      </c>
      <c r="X204" s="14"/>
      <c r="Y204" s="7" t="str">
        <f t="shared" si="30"/>
        <v>…</v>
      </c>
      <c r="Z204" s="7"/>
      <c r="AA204" s="35" t="str">
        <f t="shared" si="31"/>
        <v>U25g</v>
      </c>
      <c r="AB204" s="35" t="str">
        <f t="shared" si="32"/>
        <v>.</v>
      </c>
      <c r="AC204" s="7" t="str">
        <f t="shared" si="33"/>
        <v>…</v>
      </c>
      <c r="AE204" s="18" t="str">
        <f>IFERROR(VLOOKUP(O204,AG3:AH5,2,0),"KO")</f>
        <v>KO</v>
      </c>
    </row>
    <row r="205" spans="2:31">
      <c r="B205" s="6"/>
      <c r="C205" t="s">
        <v>1949</v>
      </c>
      <c r="D205" s="24" t="s">
        <v>240</v>
      </c>
      <c r="E205" s="17" t="s">
        <v>515</v>
      </c>
      <c r="F205" s="7" t="s">
        <v>4</v>
      </c>
      <c r="G205" s="10" t="s">
        <v>1955</v>
      </c>
      <c r="H205" s="7">
        <v>45</v>
      </c>
      <c r="I205" s="7">
        <v>10</v>
      </c>
      <c r="J205" s="7">
        <v>45</v>
      </c>
      <c r="K205" s="7">
        <v>1</v>
      </c>
      <c r="L205" s="7">
        <v>1</v>
      </c>
      <c r="M205" s="7">
        <v>0</v>
      </c>
      <c r="N205" s="6" t="s">
        <v>47</v>
      </c>
      <c r="O205" s="6" t="s">
        <v>297</v>
      </c>
      <c r="P205" s="11">
        <v>47</v>
      </c>
      <c r="Q205" s="12">
        <v>1.42</v>
      </c>
      <c r="R205" s="13"/>
      <c r="S205" s="21">
        <f t="shared" si="34"/>
        <v>26.875</v>
      </c>
      <c r="T205" s="7" t="str">
        <f t="shared" si="35"/>
        <v>Over 0.5</v>
      </c>
      <c r="U205" s="14"/>
      <c r="V205" s="14" t="str">
        <f t="shared" si="36"/>
        <v>Under 1.5</v>
      </c>
      <c r="W205" s="14" t="str">
        <f t="shared" si="37"/>
        <v>WON</v>
      </c>
      <c r="X205" s="14"/>
      <c r="Y205" s="7" t="str">
        <f t="shared" si="30"/>
        <v>…</v>
      </c>
      <c r="Z205" s="7"/>
      <c r="AA205" s="35" t="str">
        <f t="shared" si="31"/>
        <v>…</v>
      </c>
      <c r="AB205" s="35" t="str">
        <f t="shared" si="32"/>
        <v>.</v>
      </c>
      <c r="AC205" s="7" t="str">
        <f t="shared" si="33"/>
        <v>WON</v>
      </c>
      <c r="AE205" s="18" t="str">
        <f>IFERROR(VLOOKUP(O205,AG3:AH5,2,0),"KO")</f>
        <v>KO</v>
      </c>
    </row>
    <row r="206" spans="2:31">
      <c r="B206" s="6"/>
      <c r="C206" t="s">
        <v>1949</v>
      </c>
      <c r="D206" s="24" t="s">
        <v>240</v>
      </c>
      <c r="E206" s="17" t="s">
        <v>1956</v>
      </c>
      <c r="F206" s="7" t="s">
        <v>4</v>
      </c>
      <c r="G206" s="10" t="s">
        <v>1957</v>
      </c>
      <c r="H206" s="7">
        <v>10</v>
      </c>
      <c r="I206" s="7">
        <v>45</v>
      </c>
      <c r="J206" s="7">
        <v>45</v>
      </c>
      <c r="K206" s="7">
        <v>2</v>
      </c>
      <c r="L206" s="7">
        <v>2</v>
      </c>
      <c r="M206" s="7">
        <v>35</v>
      </c>
      <c r="N206" s="6" t="s">
        <v>120</v>
      </c>
      <c r="O206" s="6" t="s">
        <v>96</v>
      </c>
      <c r="P206" s="11">
        <v>48</v>
      </c>
      <c r="Q206" s="12">
        <v>1.5</v>
      </c>
      <c r="R206" s="13"/>
      <c r="S206" s="21">
        <f t="shared" si="34"/>
        <v>40</v>
      </c>
      <c r="T206" s="7" t="str">
        <f t="shared" si="35"/>
        <v>Over 0.5</v>
      </c>
      <c r="U206" s="14"/>
      <c r="V206" s="14" t="str">
        <f t="shared" si="36"/>
        <v>Under 1.5</v>
      </c>
      <c r="W206" s="14" t="str">
        <f t="shared" si="37"/>
        <v>WON</v>
      </c>
      <c r="X206" s="14"/>
      <c r="Y206" s="7" t="str">
        <f t="shared" si="30"/>
        <v>…</v>
      </c>
      <c r="Z206" s="7"/>
      <c r="AA206" s="35" t="str">
        <f t="shared" si="31"/>
        <v>…</v>
      </c>
      <c r="AB206" s="35" t="str">
        <f t="shared" si="32"/>
        <v>.</v>
      </c>
      <c r="AC206" s="7" t="str">
        <f t="shared" si="33"/>
        <v>WON</v>
      </c>
      <c r="AE206" s="18" t="str">
        <f>IFERROR(VLOOKUP(O206,AG3:AH5,2,0),"KO")</f>
        <v>KO</v>
      </c>
    </row>
    <row r="207" spans="2:31">
      <c r="B207" s="6"/>
      <c r="C207" t="s">
        <v>1949</v>
      </c>
      <c r="D207" s="24" t="s">
        <v>240</v>
      </c>
      <c r="E207" s="17" t="s">
        <v>1958</v>
      </c>
      <c r="F207" s="7" t="s">
        <v>4</v>
      </c>
      <c r="G207" s="10" t="s">
        <v>1959</v>
      </c>
      <c r="H207" s="7">
        <v>51</v>
      </c>
      <c r="I207" s="7">
        <v>30</v>
      </c>
      <c r="J207" s="7">
        <v>19</v>
      </c>
      <c r="K207" s="7">
        <v>1</v>
      </c>
      <c r="L207" s="7">
        <v>1</v>
      </c>
      <c r="M207" s="7">
        <v>32</v>
      </c>
      <c r="N207" s="6" t="s">
        <v>75</v>
      </c>
      <c r="O207" s="6" t="s">
        <v>17</v>
      </c>
      <c r="P207" s="11">
        <v>66</v>
      </c>
      <c r="Q207" s="12">
        <v>1.5</v>
      </c>
      <c r="R207" s="13"/>
      <c r="S207" s="21">
        <f t="shared" si="34"/>
        <v>37.262500000000003</v>
      </c>
      <c r="T207" s="7" t="str">
        <f t="shared" si="35"/>
        <v>Over 0.5</v>
      </c>
      <c r="U207" s="14"/>
      <c r="V207" s="14" t="str">
        <f t="shared" si="36"/>
        <v>Over 0.5</v>
      </c>
      <c r="W207" s="14" t="str">
        <f t="shared" si="37"/>
        <v>WON</v>
      </c>
      <c r="X207" s="14"/>
      <c r="Y207" s="7" t="str">
        <f t="shared" si="30"/>
        <v>…</v>
      </c>
      <c r="Z207" s="7"/>
      <c r="AA207" s="35" t="str">
        <f t="shared" si="31"/>
        <v>…</v>
      </c>
      <c r="AB207" s="35" t="str">
        <f t="shared" si="32"/>
        <v>.</v>
      </c>
      <c r="AC207" s="7" t="str">
        <f t="shared" si="33"/>
        <v>WON</v>
      </c>
      <c r="AE207" s="18" t="str">
        <f>IFERROR(VLOOKUP(O207,AG3:AH5,2,0),"KO")</f>
        <v>KO</v>
      </c>
    </row>
    <row r="208" spans="2:31">
      <c r="B208" s="6" t="s">
        <v>11</v>
      </c>
      <c r="C208" t="s">
        <v>151</v>
      </c>
      <c r="D208" s="24" t="s">
        <v>1068</v>
      </c>
      <c r="E208" s="17" t="s">
        <v>824</v>
      </c>
      <c r="F208" s="7" t="s">
        <v>4</v>
      </c>
      <c r="G208" s="10" t="s">
        <v>825</v>
      </c>
      <c r="H208" s="7">
        <v>25</v>
      </c>
      <c r="I208" s="7">
        <v>48</v>
      </c>
      <c r="J208" s="7">
        <v>26</v>
      </c>
      <c r="K208" s="7" t="s">
        <v>16</v>
      </c>
      <c r="L208" s="7" t="s">
        <v>16</v>
      </c>
      <c r="M208" s="7">
        <v>1</v>
      </c>
      <c r="N208" s="6" t="s">
        <v>24</v>
      </c>
      <c r="O208" s="6" t="s">
        <v>33</v>
      </c>
      <c r="P208" s="11">
        <v>54</v>
      </c>
      <c r="Q208" s="12">
        <v>1.7</v>
      </c>
      <c r="R208" s="13"/>
      <c r="S208" s="21">
        <f t="shared" si="34"/>
        <v>69.8</v>
      </c>
      <c r="T208" s="7" t="str">
        <f t="shared" si="35"/>
        <v>Under 1.5</v>
      </c>
      <c r="U208" s="14"/>
      <c r="V208" s="14" t="str">
        <f t="shared" si="36"/>
        <v>Under 1.5</v>
      </c>
      <c r="W208" s="14" t="str">
        <f t="shared" si="37"/>
        <v>WON</v>
      </c>
      <c r="X208" s="14"/>
      <c r="Y208" s="7" t="str">
        <f t="shared" si="30"/>
        <v>…</v>
      </c>
      <c r="Z208" s="7"/>
      <c r="AA208" s="35" t="str">
        <f t="shared" si="31"/>
        <v>…</v>
      </c>
      <c r="AB208" s="35" t="str">
        <f t="shared" si="32"/>
        <v>.</v>
      </c>
      <c r="AC208" s="7" t="str">
        <f t="shared" si="33"/>
        <v>…</v>
      </c>
      <c r="AE208" s="18" t="str">
        <f>IFERROR(VLOOKUP(O208,AG3:AH5,2,0),"KO")</f>
        <v>KO</v>
      </c>
    </row>
    <row r="209" spans="2:31">
      <c r="B209" s="6" t="s">
        <v>11</v>
      </c>
      <c r="C209" t="s">
        <v>38</v>
      </c>
      <c r="D209" s="24" t="s">
        <v>135</v>
      </c>
      <c r="E209" s="17" t="s">
        <v>224</v>
      </c>
      <c r="F209" s="7" t="s">
        <v>4</v>
      </c>
      <c r="G209" s="10" t="s">
        <v>686</v>
      </c>
      <c r="H209" s="7">
        <v>31</v>
      </c>
      <c r="I209" s="7">
        <v>59</v>
      </c>
      <c r="J209" s="7">
        <v>10</v>
      </c>
      <c r="K209" s="7" t="s">
        <v>16</v>
      </c>
      <c r="L209" s="7">
        <v>2</v>
      </c>
      <c r="M209" s="7">
        <v>21</v>
      </c>
      <c r="N209" s="6" t="s">
        <v>120</v>
      </c>
      <c r="O209" s="6" t="s">
        <v>61</v>
      </c>
      <c r="P209" s="11">
        <v>49</v>
      </c>
      <c r="Q209" s="12">
        <v>1.68</v>
      </c>
      <c r="R209" s="13"/>
      <c r="S209" s="21">
        <f t="shared" si="34"/>
        <v>58.4375</v>
      </c>
      <c r="T209" s="7" t="str">
        <f t="shared" si="35"/>
        <v>Under 1.5</v>
      </c>
      <c r="U209" s="14"/>
      <c r="V209" s="14" t="str">
        <f t="shared" si="36"/>
        <v>Under 1.5</v>
      </c>
      <c r="W209" s="14" t="str">
        <f t="shared" si="37"/>
        <v>WON</v>
      </c>
      <c r="X209" s="14"/>
      <c r="Y209" s="7" t="str">
        <f t="shared" si="30"/>
        <v>…</v>
      </c>
      <c r="Z209" s="7"/>
      <c r="AA209" s="35" t="str">
        <f t="shared" si="31"/>
        <v>…</v>
      </c>
      <c r="AB209" s="35" t="str">
        <f t="shared" si="32"/>
        <v>.</v>
      </c>
      <c r="AC209" s="7" t="str">
        <f t="shared" si="33"/>
        <v>…</v>
      </c>
      <c r="AE209" s="18" t="str">
        <f>IFERROR(VLOOKUP(O209,AG3:AH5,2,0),"KO")</f>
        <v>KO</v>
      </c>
    </row>
    <row r="210" spans="2:31">
      <c r="B210" s="6" t="s">
        <v>11</v>
      </c>
      <c r="C210" t="s">
        <v>315</v>
      </c>
      <c r="D210" s="24" t="s">
        <v>135</v>
      </c>
      <c r="E210" s="17" t="s">
        <v>838</v>
      </c>
      <c r="F210" s="7" t="s">
        <v>4</v>
      </c>
      <c r="G210" s="10" t="s">
        <v>317</v>
      </c>
      <c r="H210" s="7">
        <v>3</v>
      </c>
      <c r="I210" s="7">
        <v>87</v>
      </c>
      <c r="J210" s="7">
        <v>10</v>
      </c>
      <c r="K210" s="7" t="s">
        <v>16</v>
      </c>
      <c r="L210" s="7" t="s">
        <v>16</v>
      </c>
      <c r="M210" s="7">
        <v>7</v>
      </c>
      <c r="N210" s="6" t="s">
        <v>24</v>
      </c>
      <c r="O210" s="6" t="s">
        <v>120</v>
      </c>
      <c r="P210" s="11">
        <v>62</v>
      </c>
      <c r="Q210" s="12">
        <v>1.4</v>
      </c>
      <c r="R210" s="13"/>
      <c r="S210" s="21">
        <f t="shared" si="34"/>
        <v>92.587500000000006</v>
      </c>
      <c r="T210" s="7" t="str">
        <f t="shared" si="35"/>
        <v>Under 1.5</v>
      </c>
      <c r="U210" s="14"/>
      <c r="V210" s="14" t="str">
        <f t="shared" si="36"/>
        <v>Under 1.5</v>
      </c>
      <c r="W210" s="14" t="str">
        <f t="shared" si="37"/>
        <v>WON</v>
      </c>
      <c r="X210" s="14"/>
      <c r="Y210" s="7" t="str">
        <f t="shared" si="30"/>
        <v>Prime</v>
      </c>
      <c r="Z210" s="7"/>
      <c r="AA210" s="35" t="str">
        <f t="shared" si="31"/>
        <v>U25g</v>
      </c>
      <c r="AB210" s="35" t="str">
        <f t="shared" si="32"/>
        <v>WON</v>
      </c>
      <c r="AC210" s="7" t="str">
        <f t="shared" si="33"/>
        <v>…</v>
      </c>
      <c r="AE210" s="18" t="str">
        <f>IFERROR(VLOOKUP(O210,AG3:AH5,2,0),"KO")</f>
        <v>OK</v>
      </c>
    </row>
    <row r="211" spans="2:31">
      <c r="B211" s="6"/>
      <c r="C211" t="s">
        <v>239</v>
      </c>
      <c r="D211" s="24" t="s">
        <v>135</v>
      </c>
      <c r="E211" s="17" t="s">
        <v>996</v>
      </c>
      <c r="F211" s="7" t="s">
        <v>4</v>
      </c>
      <c r="G211" s="10" t="s">
        <v>1157</v>
      </c>
      <c r="H211" s="7">
        <v>41</v>
      </c>
      <c r="I211" s="7">
        <v>47</v>
      </c>
      <c r="J211" s="7">
        <v>12</v>
      </c>
      <c r="K211" s="7" t="s">
        <v>16</v>
      </c>
      <c r="L211" s="7">
        <v>1</v>
      </c>
      <c r="M211" s="7">
        <v>29</v>
      </c>
      <c r="N211" s="6" t="s">
        <v>24</v>
      </c>
      <c r="O211" s="6" t="s">
        <v>120</v>
      </c>
      <c r="P211" s="11">
        <v>36</v>
      </c>
      <c r="Q211" s="12">
        <v>1.7</v>
      </c>
      <c r="R211" s="13"/>
      <c r="S211" s="21">
        <f t="shared" si="34"/>
        <v>40</v>
      </c>
      <c r="T211" s="7" t="str">
        <f t="shared" si="35"/>
        <v>Over 0.5</v>
      </c>
      <c r="U211" s="14"/>
      <c r="V211" s="14" t="str">
        <f t="shared" si="36"/>
        <v>Under 1.5</v>
      </c>
      <c r="W211" s="14" t="str">
        <f t="shared" si="37"/>
        <v>LOST</v>
      </c>
      <c r="X211" s="14"/>
      <c r="Y211" s="7" t="str">
        <f t="shared" si="30"/>
        <v>…</v>
      </c>
      <c r="Z211" s="7"/>
      <c r="AA211" s="35" t="str">
        <f t="shared" si="31"/>
        <v>…</v>
      </c>
      <c r="AB211" s="35" t="str">
        <f t="shared" si="32"/>
        <v>.</v>
      </c>
      <c r="AC211" s="7" t="str">
        <f t="shared" si="33"/>
        <v>LOST</v>
      </c>
      <c r="AE211" s="18" t="str">
        <f>IFERROR(VLOOKUP(O211,AG3:AH5,2,0),"KO")</f>
        <v>OK</v>
      </c>
    </row>
    <row r="212" spans="2:31">
      <c r="B212" s="6"/>
      <c r="C212" t="s">
        <v>998</v>
      </c>
      <c r="D212" s="24" t="s">
        <v>135</v>
      </c>
      <c r="E212" s="17" t="s">
        <v>1115</v>
      </c>
      <c r="F212" s="7" t="s">
        <v>4</v>
      </c>
      <c r="G212" s="10" t="s">
        <v>1840</v>
      </c>
      <c r="H212" s="7">
        <v>21</v>
      </c>
      <c r="I212" s="7">
        <v>33</v>
      </c>
      <c r="J212" s="7">
        <v>46</v>
      </c>
      <c r="K212" s="7">
        <v>2</v>
      </c>
      <c r="L212" s="7">
        <v>1</v>
      </c>
      <c r="M212" s="7">
        <v>25</v>
      </c>
      <c r="N212" s="6" t="s">
        <v>24</v>
      </c>
      <c r="O212" s="6" t="s">
        <v>69</v>
      </c>
      <c r="P212" s="11">
        <v>44</v>
      </c>
      <c r="Q212" s="12">
        <v>1.64</v>
      </c>
      <c r="R212" s="13"/>
      <c r="S212" s="21">
        <f t="shared" si="34"/>
        <v>25.625</v>
      </c>
      <c r="T212" s="7" t="str">
        <f t="shared" si="35"/>
        <v>Over 0.5</v>
      </c>
      <c r="U212" s="14"/>
      <c r="V212" s="14" t="str">
        <f t="shared" si="36"/>
        <v>Under 1.5</v>
      </c>
      <c r="W212" s="14" t="str">
        <f t="shared" si="37"/>
        <v>LOST</v>
      </c>
      <c r="X212" s="14"/>
      <c r="Y212" s="7" t="str">
        <f t="shared" si="30"/>
        <v>…</v>
      </c>
      <c r="Z212" s="7"/>
      <c r="AA212" s="35" t="str">
        <f t="shared" si="31"/>
        <v>…</v>
      </c>
      <c r="AB212" s="35" t="str">
        <f t="shared" si="32"/>
        <v>.</v>
      </c>
      <c r="AC212" s="7" t="str">
        <f t="shared" si="33"/>
        <v>WON</v>
      </c>
      <c r="AE212" s="18" t="str">
        <f>IFERROR(VLOOKUP(O212,AG3:AH5,2,0),"KO")</f>
        <v>KO</v>
      </c>
    </row>
    <row r="213" spans="2:31">
      <c r="B213" s="6" t="s">
        <v>11</v>
      </c>
      <c r="C213" t="s">
        <v>146</v>
      </c>
      <c r="D213" s="24" t="s">
        <v>143</v>
      </c>
      <c r="E213" s="17" t="s">
        <v>148</v>
      </c>
      <c r="F213" s="7" t="s">
        <v>4</v>
      </c>
      <c r="G213" s="10" t="s">
        <v>597</v>
      </c>
      <c r="H213" s="7">
        <v>54</v>
      </c>
      <c r="I213" s="7">
        <v>42</v>
      </c>
      <c r="J213" s="7">
        <v>3</v>
      </c>
      <c r="K213" s="7">
        <v>1</v>
      </c>
      <c r="L213" s="7">
        <v>1</v>
      </c>
      <c r="M213" s="7">
        <v>51</v>
      </c>
      <c r="N213" s="6" t="s">
        <v>120</v>
      </c>
      <c r="O213" s="6" t="s">
        <v>300</v>
      </c>
      <c r="P213" s="11">
        <v>60</v>
      </c>
      <c r="Q213" s="12">
        <v>1.49</v>
      </c>
      <c r="R213" s="13"/>
      <c r="S213" s="21">
        <f t="shared" si="34"/>
        <v>35.125</v>
      </c>
      <c r="T213" s="7" t="str">
        <f t="shared" si="35"/>
        <v>Over 0.5</v>
      </c>
      <c r="U213" s="14"/>
      <c r="V213" s="14" t="str">
        <f t="shared" si="36"/>
        <v>Under 1.5</v>
      </c>
      <c r="W213" s="14" t="str">
        <f t="shared" si="37"/>
        <v>WON</v>
      </c>
      <c r="X213" s="14"/>
      <c r="Y213" s="7" t="str">
        <f t="shared" si="30"/>
        <v>…</v>
      </c>
      <c r="Z213" s="7"/>
      <c r="AA213" s="35" t="str">
        <f t="shared" si="31"/>
        <v>…</v>
      </c>
      <c r="AB213" s="35" t="str">
        <f t="shared" si="32"/>
        <v>.</v>
      </c>
      <c r="AC213" s="7" t="str">
        <f t="shared" si="33"/>
        <v>WON</v>
      </c>
      <c r="AE213" s="18" t="str">
        <f>IFERROR(VLOOKUP(O213,AG3:AH5,2,0),"KO")</f>
        <v>KO</v>
      </c>
    </row>
    <row r="214" spans="2:31">
      <c r="B214" s="6"/>
      <c r="C214" t="s">
        <v>711</v>
      </c>
      <c r="D214" s="24" t="s">
        <v>152</v>
      </c>
      <c r="E214" s="17" t="s">
        <v>713</v>
      </c>
      <c r="F214" s="7" t="s">
        <v>4</v>
      </c>
      <c r="G214" s="10" t="s">
        <v>1249</v>
      </c>
      <c r="H214" s="7">
        <v>18</v>
      </c>
      <c r="I214" s="7">
        <v>67</v>
      </c>
      <c r="J214" s="7">
        <v>15</v>
      </c>
      <c r="K214" s="7" t="s">
        <v>16</v>
      </c>
      <c r="L214" s="7">
        <v>1</v>
      </c>
      <c r="M214" s="7">
        <v>3</v>
      </c>
      <c r="N214" s="6" t="s">
        <v>24</v>
      </c>
      <c r="O214" s="6" t="s">
        <v>47</v>
      </c>
      <c r="P214" s="11">
        <v>54</v>
      </c>
      <c r="Q214" s="12">
        <v>1.6</v>
      </c>
      <c r="R214" s="13"/>
      <c r="S214" s="21">
        <f t="shared" si="34"/>
        <v>83.737499999999997</v>
      </c>
      <c r="T214" s="7" t="str">
        <f t="shared" si="35"/>
        <v>Under 1.5</v>
      </c>
      <c r="U214" s="14"/>
      <c r="V214" s="14" t="str">
        <f t="shared" si="36"/>
        <v>Under 1.5</v>
      </c>
      <c r="W214" s="14" t="str">
        <f t="shared" si="37"/>
        <v>WON</v>
      </c>
      <c r="X214" s="14"/>
      <c r="Y214" s="7" t="str">
        <f t="shared" si="30"/>
        <v>…</v>
      </c>
      <c r="Z214" s="7"/>
      <c r="AA214" s="35" t="str">
        <f t="shared" si="31"/>
        <v>…</v>
      </c>
      <c r="AB214" s="35" t="str">
        <f t="shared" si="32"/>
        <v>.</v>
      </c>
      <c r="AC214" s="7" t="str">
        <f t="shared" si="33"/>
        <v>…</v>
      </c>
      <c r="AE214" s="18" t="str">
        <f>IFERROR(VLOOKUP(O214,AG3:AH5,2,0),"KO")</f>
        <v>OK</v>
      </c>
    </row>
    <row r="215" spans="2:31">
      <c r="B215" s="6"/>
      <c r="C215" t="s">
        <v>409</v>
      </c>
      <c r="D215" s="24" t="s">
        <v>152</v>
      </c>
      <c r="E215" s="17" t="s">
        <v>784</v>
      </c>
      <c r="F215" s="7" t="s">
        <v>4</v>
      </c>
      <c r="G215" s="10" t="s">
        <v>1960</v>
      </c>
      <c r="H215" s="7">
        <v>25</v>
      </c>
      <c r="I215" s="7">
        <v>50</v>
      </c>
      <c r="J215" s="7">
        <v>25</v>
      </c>
      <c r="K215" s="7" t="s">
        <v>16</v>
      </c>
      <c r="L215" s="7" t="s">
        <v>16</v>
      </c>
      <c r="M215" s="7">
        <v>0</v>
      </c>
      <c r="N215" s="6" t="s">
        <v>24</v>
      </c>
      <c r="O215" s="6" t="s">
        <v>120</v>
      </c>
      <c r="P215" s="11">
        <v>75</v>
      </c>
      <c r="Q215" s="12">
        <v>1.61</v>
      </c>
      <c r="R215" s="13"/>
      <c r="S215" s="21">
        <f t="shared" si="34"/>
        <v>90.625</v>
      </c>
      <c r="T215" s="7" t="str">
        <f t="shared" si="35"/>
        <v>Under 1.5</v>
      </c>
      <c r="U215" s="14"/>
      <c r="V215" s="14" t="str">
        <f t="shared" si="36"/>
        <v>Under 1.5</v>
      </c>
      <c r="W215" s="14" t="str">
        <f t="shared" si="37"/>
        <v>WON</v>
      </c>
      <c r="X215" s="14"/>
      <c r="Y215" s="7" t="str">
        <f t="shared" si="30"/>
        <v>…</v>
      </c>
      <c r="Z215" s="7"/>
      <c r="AA215" s="35" t="str">
        <f t="shared" si="31"/>
        <v>…</v>
      </c>
      <c r="AB215" s="35" t="str">
        <f t="shared" si="32"/>
        <v>.</v>
      </c>
      <c r="AC215" s="7" t="str">
        <f t="shared" si="33"/>
        <v>…</v>
      </c>
      <c r="AE215" s="18" t="str">
        <f>IFERROR(VLOOKUP(O215,AG3:AH5,2,0),"KO")</f>
        <v>OK</v>
      </c>
    </row>
    <row r="216" spans="2:31">
      <c r="B216" s="6"/>
      <c r="C216" t="s">
        <v>998</v>
      </c>
      <c r="D216" s="24" t="s">
        <v>152</v>
      </c>
      <c r="E216" s="17" t="s">
        <v>682</v>
      </c>
      <c r="F216" s="7" t="s">
        <v>4</v>
      </c>
      <c r="G216" s="10" t="s">
        <v>1242</v>
      </c>
      <c r="H216" s="7">
        <v>39</v>
      </c>
      <c r="I216" s="7">
        <v>10</v>
      </c>
      <c r="J216" s="7">
        <v>51</v>
      </c>
      <c r="K216" s="7">
        <v>2</v>
      </c>
      <c r="L216" s="7">
        <v>1</v>
      </c>
      <c r="M216" s="7">
        <v>12</v>
      </c>
      <c r="N216" s="6" t="s">
        <v>24</v>
      </c>
      <c r="O216" s="6" t="s">
        <v>47</v>
      </c>
      <c r="P216" s="11">
        <v>57</v>
      </c>
      <c r="Q216" s="12">
        <v>1.5</v>
      </c>
      <c r="R216" s="13"/>
      <c r="S216" s="21">
        <f t="shared" si="34"/>
        <v>26.274999999999999</v>
      </c>
      <c r="T216" s="7" t="str">
        <f t="shared" si="35"/>
        <v>Over 0.5</v>
      </c>
      <c r="U216" s="14"/>
      <c r="V216" s="14" t="str">
        <f t="shared" si="36"/>
        <v>Under 1.5</v>
      </c>
      <c r="W216" s="14" t="str">
        <f t="shared" si="37"/>
        <v>LOST</v>
      </c>
      <c r="X216" s="14"/>
      <c r="Y216" s="7" t="str">
        <f t="shared" si="30"/>
        <v>…</v>
      </c>
      <c r="Z216" s="7"/>
      <c r="AA216" s="35" t="str">
        <f t="shared" si="31"/>
        <v>…</v>
      </c>
      <c r="AB216" s="35" t="str">
        <f t="shared" si="32"/>
        <v>.</v>
      </c>
      <c r="AC216" s="7" t="str">
        <f t="shared" si="33"/>
        <v>LOST</v>
      </c>
      <c r="AE216" s="18" t="str">
        <f>IFERROR(VLOOKUP(O216,AG3:AH5,2,0),"KO")</f>
        <v>OK</v>
      </c>
    </row>
    <row r="217" spans="2:31">
      <c r="B217" s="6"/>
      <c r="C217" t="s">
        <v>678</v>
      </c>
      <c r="D217" s="24" t="s">
        <v>152</v>
      </c>
      <c r="E217" s="17" t="s">
        <v>1000</v>
      </c>
      <c r="F217" s="7" t="s">
        <v>4</v>
      </c>
      <c r="G217" s="10" t="s">
        <v>1073</v>
      </c>
      <c r="H217" s="7">
        <v>67</v>
      </c>
      <c r="I217" s="7">
        <v>23</v>
      </c>
      <c r="J217" s="7">
        <v>10</v>
      </c>
      <c r="K217" s="7">
        <v>1</v>
      </c>
      <c r="L217" s="7">
        <v>1</v>
      </c>
      <c r="M217" s="7">
        <v>57</v>
      </c>
      <c r="N217" s="6" t="s">
        <v>299</v>
      </c>
      <c r="O217" s="6" t="s">
        <v>1195</v>
      </c>
      <c r="P217" s="11">
        <v>42</v>
      </c>
      <c r="Q217" s="12">
        <v>1.47</v>
      </c>
      <c r="R217" s="13"/>
      <c r="S217" s="21">
        <f t="shared" si="34"/>
        <v>19.0625</v>
      </c>
      <c r="T217" s="7" t="str">
        <f t="shared" si="35"/>
        <v>Over 0.5</v>
      </c>
      <c r="U217" s="14"/>
      <c r="V217" s="14" t="str">
        <f t="shared" si="36"/>
        <v>Over 0.5</v>
      </c>
      <c r="W217" s="14" t="str">
        <f t="shared" si="37"/>
        <v>WON</v>
      </c>
      <c r="X217" s="14"/>
      <c r="Y217" s="7" t="str">
        <f t="shared" si="30"/>
        <v>…</v>
      </c>
      <c r="Z217" s="7"/>
      <c r="AA217" s="35" t="str">
        <f t="shared" si="31"/>
        <v>…</v>
      </c>
      <c r="AB217" s="35" t="str">
        <f t="shared" si="32"/>
        <v>.</v>
      </c>
      <c r="AC217" s="7" t="str">
        <f t="shared" si="33"/>
        <v>WON</v>
      </c>
      <c r="AE217" s="18" t="str">
        <f>IFERROR(VLOOKUP(O217,AG3:AH5,2,0),"KO")</f>
        <v>KO</v>
      </c>
    </row>
    <row r="218" spans="2:31">
      <c r="B218" s="6"/>
      <c r="C218" t="s">
        <v>496</v>
      </c>
      <c r="D218" s="24" t="s">
        <v>289</v>
      </c>
      <c r="E218" s="17" t="s">
        <v>1290</v>
      </c>
      <c r="F218" s="7" t="s">
        <v>4</v>
      </c>
      <c r="G218" s="10" t="s">
        <v>497</v>
      </c>
      <c r="H218" s="7">
        <v>10</v>
      </c>
      <c r="I218" s="7">
        <v>5</v>
      </c>
      <c r="J218" s="7">
        <v>85</v>
      </c>
      <c r="K218" s="7">
        <v>2</v>
      </c>
      <c r="L218" s="7">
        <v>2</v>
      </c>
      <c r="M218" s="7">
        <v>75</v>
      </c>
      <c r="N218" s="6" t="s">
        <v>24</v>
      </c>
      <c r="O218" s="6" t="s">
        <v>61</v>
      </c>
      <c r="P218" s="11">
        <v>50</v>
      </c>
      <c r="Q218" s="12">
        <v>1.66</v>
      </c>
      <c r="R218" s="13"/>
      <c r="S218" s="21">
        <f t="shared" si="34"/>
        <v>20.3125</v>
      </c>
      <c r="T218" s="7" t="str">
        <f t="shared" si="35"/>
        <v>Over 0.5</v>
      </c>
      <c r="U218" s="14"/>
      <c r="V218" s="14" t="str">
        <f t="shared" si="36"/>
        <v>Under 1.5</v>
      </c>
      <c r="W218" s="14" t="str">
        <f t="shared" si="37"/>
        <v>LOST</v>
      </c>
      <c r="X218" s="14"/>
      <c r="Y218" s="7" t="str">
        <f t="shared" si="30"/>
        <v>…</v>
      </c>
      <c r="Z218" s="7"/>
      <c r="AA218" s="35" t="str">
        <f t="shared" si="31"/>
        <v>…</v>
      </c>
      <c r="AB218" s="35" t="str">
        <f t="shared" si="32"/>
        <v>.</v>
      </c>
      <c r="AC218" s="7" t="str">
        <f t="shared" si="33"/>
        <v>WON</v>
      </c>
      <c r="AE218" s="18" t="str">
        <f>IFERROR(VLOOKUP(O218,AG3:AH5,2,0),"KO")</f>
        <v>KO</v>
      </c>
    </row>
    <row r="219" spans="2:31">
      <c r="B219" s="6" t="s">
        <v>11</v>
      </c>
      <c r="C219" t="s">
        <v>569</v>
      </c>
      <c r="D219" s="24" t="s">
        <v>164</v>
      </c>
      <c r="E219" s="17" t="s">
        <v>572</v>
      </c>
      <c r="F219" s="7" t="s">
        <v>4</v>
      </c>
      <c r="G219" s="10" t="s">
        <v>1169</v>
      </c>
      <c r="H219" s="7">
        <v>9</v>
      </c>
      <c r="I219" s="7">
        <v>81</v>
      </c>
      <c r="J219" s="7">
        <v>10</v>
      </c>
      <c r="K219" s="7" t="s">
        <v>16</v>
      </c>
      <c r="L219" s="7">
        <v>1</v>
      </c>
      <c r="M219" s="7">
        <v>1</v>
      </c>
      <c r="N219" s="6" t="s">
        <v>24</v>
      </c>
      <c r="O219" s="6" t="s">
        <v>24</v>
      </c>
      <c r="P219" s="11">
        <v>54</v>
      </c>
      <c r="Q219" s="12">
        <v>1.55</v>
      </c>
      <c r="R219" s="13"/>
      <c r="S219" s="21">
        <f t="shared" si="34"/>
        <v>90.112499999999997</v>
      </c>
      <c r="T219" s="7" t="str">
        <f t="shared" si="35"/>
        <v>Under 1.5</v>
      </c>
      <c r="U219" s="14"/>
      <c r="V219" s="14" t="str">
        <f t="shared" si="36"/>
        <v>Under 1.5</v>
      </c>
      <c r="W219" s="14" t="str">
        <f t="shared" si="37"/>
        <v>WON</v>
      </c>
      <c r="X219" s="14"/>
      <c r="Y219" s="7" t="str">
        <f t="shared" si="30"/>
        <v>Prime</v>
      </c>
      <c r="Z219" s="7"/>
      <c r="AA219" s="35" t="str">
        <f t="shared" si="31"/>
        <v>…</v>
      </c>
      <c r="AB219" s="35" t="str">
        <f t="shared" si="32"/>
        <v>.</v>
      </c>
      <c r="AC219" s="7" t="str">
        <f t="shared" si="33"/>
        <v>…</v>
      </c>
      <c r="AE219" s="18" t="str">
        <f>IFERROR(VLOOKUP(O219,AG3:AH5,2,0),"KO")</f>
        <v>OK</v>
      </c>
    </row>
    <row r="220" spans="2:31">
      <c r="B220" s="6"/>
      <c r="C220" t="s">
        <v>427</v>
      </c>
      <c r="D220" s="24" t="s">
        <v>164</v>
      </c>
      <c r="E220" s="17" t="s">
        <v>1847</v>
      </c>
      <c r="F220" s="7" t="s">
        <v>4</v>
      </c>
      <c r="G220" s="10" t="s">
        <v>615</v>
      </c>
      <c r="H220" s="7">
        <v>69</v>
      </c>
      <c r="I220" s="7">
        <v>21</v>
      </c>
      <c r="J220" s="7">
        <v>10</v>
      </c>
      <c r="K220" s="7">
        <v>1</v>
      </c>
      <c r="L220" s="7">
        <v>1</v>
      </c>
      <c r="M220" s="7">
        <v>59</v>
      </c>
      <c r="N220" s="6" t="s">
        <v>75</v>
      </c>
      <c r="O220" s="6" t="s">
        <v>301</v>
      </c>
      <c r="P220" s="11">
        <v>37</v>
      </c>
      <c r="Q220" s="12">
        <v>1.53</v>
      </c>
      <c r="R220" s="13"/>
      <c r="S220" s="21">
        <f t="shared" si="34"/>
        <v>18.4375</v>
      </c>
      <c r="T220" s="7" t="str">
        <f t="shared" si="35"/>
        <v>Over 0.5</v>
      </c>
      <c r="U220" s="14"/>
      <c r="V220" s="14" t="str">
        <f t="shared" si="36"/>
        <v>Over 0.5</v>
      </c>
      <c r="W220" s="14" t="str">
        <f t="shared" si="37"/>
        <v>WON</v>
      </c>
      <c r="X220" s="14"/>
      <c r="Y220" s="7" t="str">
        <f t="shared" si="30"/>
        <v>…</v>
      </c>
      <c r="Z220" s="7"/>
      <c r="AA220" s="35" t="str">
        <f t="shared" si="31"/>
        <v>…</v>
      </c>
      <c r="AB220" s="35" t="str">
        <f t="shared" si="32"/>
        <v>.</v>
      </c>
      <c r="AC220" s="7" t="str">
        <f t="shared" si="33"/>
        <v>WON</v>
      </c>
      <c r="AE220" s="18" t="str">
        <f>IFERROR(VLOOKUP(O220,AG3:AH5,2,0),"KO")</f>
        <v>KO</v>
      </c>
    </row>
    <row r="221" spans="2:31">
      <c r="B221" s="6" t="s">
        <v>11</v>
      </c>
      <c r="C221" t="s">
        <v>62</v>
      </c>
      <c r="D221" s="24" t="s">
        <v>164</v>
      </c>
      <c r="E221" s="17" t="s">
        <v>606</v>
      </c>
      <c r="F221" s="7" t="s">
        <v>4</v>
      </c>
      <c r="G221" s="10" t="s">
        <v>809</v>
      </c>
      <c r="H221" s="7">
        <v>25</v>
      </c>
      <c r="I221" s="7">
        <v>50</v>
      </c>
      <c r="J221" s="7">
        <v>25</v>
      </c>
      <c r="K221" s="7" t="s">
        <v>16</v>
      </c>
      <c r="L221" s="7">
        <v>1</v>
      </c>
      <c r="M221" s="7">
        <v>0</v>
      </c>
      <c r="N221" s="6" t="s">
        <v>69</v>
      </c>
      <c r="O221" s="6" t="s">
        <v>879</v>
      </c>
      <c r="P221" s="11">
        <v>48</v>
      </c>
      <c r="Q221" s="12">
        <v>1.6</v>
      </c>
      <c r="R221" s="13"/>
      <c r="S221" s="21">
        <f t="shared" si="34"/>
        <v>70.625</v>
      </c>
      <c r="T221" s="7" t="str">
        <f t="shared" si="35"/>
        <v>Under 1.5</v>
      </c>
      <c r="U221" s="14"/>
      <c r="V221" s="14" t="str">
        <f t="shared" si="36"/>
        <v>Over 0.5</v>
      </c>
      <c r="W221" s="14" t="str">
        <f t="shared" si="37"/>
        <v>LOST</v>
      </c>
      <c r="X221" s="14"/>
      <c r="Y221" s="7" t="str">
        <f t="shared" si="30"/>
        <v>…</v>
      </c>
      <c r="Z221" s="7"/>
      <c r="AA221" s="35" t="str">
        <f t="shared" si="31"/>
        <v>…</v>
      </c>
      <c r="AB221" s="35" t="str">
        <f t="shared" si="32"/>
        <v>.</v>
      </c>
      <c r="AC221" s="7" t="str">
        <f t="shared" si="33"/>
        <v>…</v>
      </c>
      <c r="AE221" s="18" t="str">
        <f>IFERROR(VLOOKUP(O221,AG3:AH5,2,0),"KO")</f>
        <v>KO</v>
      </c>
    </row>
    <row r="222" spans="2:31">
      <c r="B222" s="6" t="s">
        <v>11</v>
      </c>
      <c r="C222" t="s">
        <v>121</v>
      </c>
      <c r="D222" s="24" t="s">
        <v>164</v>
      </c>
      <c r="E222" s="17" t="s">
        <v>252</v>
      </c>
      <c r="F222" s="7" t="s">
        <v>4</v>
      </c>
      <c r="G222" s="10" t="s">
        <v>871</v>
      </c>
      <c r="H222" s="7">
        <v>28</v>
      </c>
      <c r="I222" s="7">
        <v>55</v>
      </c>
      <c r="J222" s="7">
        <v>17</v>
      </c>
      <c r="K222" s="7" t="s">
        <v>16</v>
      </c>
      <c r="L222" s="7">
        <v>1</v>
      </c>
      <c r="M222" s="7">
        <v>11</v>
      </c>
      <c r="N222" s="6" t="s">
        <v>47</v>
      </c>
      <c r="O222" s="6" t="s">
        <v>17</v>
      </c>
      <c r="P222" s="11">
        <v>58</v>
      </c>
      <c r="Q222" s="12">
        <v>1.49</v>
      </c>
      <c r="R222" s="13"/>
      <c r="S222" s="21">
        <f t="shared" si="34"/>
        <v>72.787499999999994</v>
      </c>
      <c r="T222" s="7" t="str">
        <f t="shared" si="35"/>
        <v>Under 1.5</v>
      </c>
      <c r="U222" s="14"/>
      <c r="V222" s="14" t="str">
        <f t="shared" si="36"/>
        <v>Under 1.5</v>
      </c>
      <c r="W222" s="14" t="str">
        <f t="shared" si="37"/>
        <v>WON</v>
      </c>
      <c r="X222" s="14"/>
      <c r="Y222" s="7" t="str">
        <f t="shared" si="30"/>
        <v>…</v>
      </c>
      <c r="Z222" s="7"/>
      <c r="AA222" s="35" t="str">
        <f t="shared" si="31"/>
        <v>U25g</v>
      </c>
      <c r="AB222" s="35" t="str">
        <f t="shared" si="32"/>
        <v>.</v>
      </c>
      <c r="AC222" s="7" t="str">
        <f t="shared" si="33"/>
        <v>…</v>
      </c>
      <c r="AE222" s="18" t="str">
        <f>IFERROR(VLOOKUP(O222,AG3:AH5,2,0),"KO")</f>
        <v>KO</v>
      </c>
    </row>
    <row r="223" spans="2:31">
      <c r="B223" s="6" t="s">
        <v>11</v>
      </c>
      <c r="C223" t="s">
        <v>368</v>
      </c>
      <c r="D223" s="24" t="s">
        <v>164</v>
      </c>
      <c r="E223" s="17" t="s">
        <v>1921</v>
      </c>
      <c r="F223" s="7" t="s">
        <v>4</v>
      </c>
      <c r="G223" s="10" t="s">
        <v>1176</v>
      </c>
      <c r="H223" s="7">
        <v>10</v>
      </c>
      <c r="I223" s="7">
        <v>74</v>
      </c>
      <c r="J223" s="7">
        <v>16</v>
      </c>
      <c r="K223" s="7" t="s">
        <v>16</v>
      </c>
      <c r="L223" s="7">
        <v>2</v>
      </c>
      <c r="M223" s="7">
        <v>6</v>
      </c>
      <c r="N223" s="6" t="s">
        <v>120</v>
      </c>
      <c r="O223" s="6" t="s">
        <v>299</v>
      </c>
      <c r="P223" s="11">
        <v>67</v>
      </c>
      <c r="Q223" s="12">
        <v>1.6</v>
      </c>
      <c r="R223" s="13"/>
      <c r="S223" s="21">
        <f t="shared" si="34"/>
        <v>85.525000000000006</v>
      </c>
      <c r="T223" s="7" t="str">
        <f t="shared" si="35"/>
        <v>Under 1.5</v>
      </c>
      <c r="U223" s="14"/>
      <c r="V223" s="14" t="str">
        <f t="shared" si="36"/>
        <v>Under 1.5</v>
      </c>
      <c r="W223" s="14" t="str">
        <f t="shared" si="37"/>
        <v>WON</v>
      </c>
      <c r="X223" s="14"/>
      <c r="Y223" s="7" t="str">
        <f t="shared" si="30"/>
        <v>Prime</v>
      </c>
      <c r="Z223" s="7"/>
      <c r="AA223" s="35" t="str">
        <f t="shared" si="31"/>
        <v>U25g</v>
      </c>
      <c r="AB223" s="35" t="str">
        <f t="shared" si="32"/>
        <v>.</v>
      </c>
      <c r="AC223" s="7" t="str">
        <f t="shared" si="33"/>
        <v>…</v>
      </c>
      <c r="AE223" s="18" t="str">
        <f>IFERROR(VLOOKUP(O223,AG3:AH5,2,0),"KO")</f>
        <v>KO</v>
      </c>
    </row>
    <row r="224" spans="2:31">
      <c r="B224" s="6" t="s">
        <v>11</v>
      </c>
      <c r="C224" t="s">
        <v>368</v>
      </c>
      <c r="D224" s="24" t="s">
        <v>164</v>
      </c>
      <c r="E224" s="17" t="s">
        <v>862</v>
      </c>
      <c r="F224" s="7" t="s">
        <v>4</v>
      </c>
      <c r="G224" s="10" t="s">
        <v>923</v>
      </c>
      <c r="H224" s="7">
        <v>27</v>
      </c>
      <c r="I224" s="7">
        <v>63</v>
      </c>
      <c r="J224" s="7">
        <v>10</v>
      </c>
      <c r="K224" s="7" t="s">
        <v>16</v>
      </c>
      <c r="L224" s="7" t="s">
        <v>16</v>
      </c>
      <c r="M224" s="7">
        <v>17</v>
      </c>
      <c r="N224" s="6" t="s">
        <v>24</v>
      </c>
      <c r="O224" s="6" t="s">
        <v>24</v>
      </c>
      <c r="P224" s="11">
        <v>70</v>
      </c>
      <c r="Q224" s="12">
        <v>1.62</v>
      </c>
      <c r="R224" s="13"/>
      <c r="S224" s="21">
        <f t="shared" si="34"/>
        <v>78.6875</v>
      </c>
      <c r="T224" s="7" t="str">
        <f t="shared" si="35"/>
        <v>Under 1.5</v>
      </c>
      <c r="U224" s="14"/>
      <c r="V224" s="14" t="str">
        <f t="shared" si="36"/>
        <v>Under 1.5</v>
      </c>
      <c r="W224" s="14" t="str">
        <f t="shared" si="37"/>
        <v>WON</v>
      </c>
      <c r="X224" s="14"/>
      <c r="Y224" s="7" t="str">
        <f t="shared" si="30"/>
        <v>…</v>
      </c>
      <c r="Z224" s="7"/>
      <c r="AA224" s="35" t="str">
        <f t="shared" si="31"/>
        <v>U25g</v>
      </c>
      <c r="AB224" s="35" t="str">
        <f t="shared" si="32"/>
        <v>WON</v>
      </c>
      <c r="AC224" s="7" t="str">
        <f t="shared" si="33"/>
        <v>…</v>
      </c>
      <c r="AE224" s="18" t="str">
        <f>IFERROR(VLOOKUP(O224,AG3:AH5,2,0),"KO")</f>
        <v>OK</v>
      </c>
    </row>
    <row r="225" spans="2:31">
      <c r="B225" s="6"/>
      <c r="C225" t="s">
        <v>181</v>
      </c>
      <c r="D225" s="24" t="s">
        <v>164</v>
      </c>
      <c r="E225" s="17" t="s">
        <v>183</v>
      </c>
      <c r="F225" s="7" t="s">
        <v>4</v>
      </c>
      <c r="G225" s="10" t="s">
        <v>1403</v>
      </c>
      <c r="H225" s="7">
        <v>8</v>
      </c>
      <c r="I225" s="7">
        <v>31</v>
      </c>
      <c r="J225" s="7">
        <v>61</v>
      </c>
      <c r="K225" s="7">
        <v>2</v>
      </c>
      <c r="L225" s="7">
        <v>2</v>
      </c>
      <c r="M225" s="7">
        <v>53</v>
      </c>
      <c r="N225" s="6" t="s">
        <v>47</v>
      </c>
      <c r="O225" s="6" t="s">
        <v>96</v>
      </c>
      <c r="P225" s="11">
        <v>48</v>
      </c>
      <c r="Q225" s="12">
        <v>1.7</v>
      </c>
      <c r="R225" s="13"/>
      <c r="S225" s="21">
        <f t="shared" si="34"/>
        <v>20.9375</v>
      </c>
      <c r="T225" s="7" t="str">
        <f t="shared" si="35"/>
        <v>Over 0.5</v>
      </c>
      <c r="U225" s="14"/>
      <c r="V225" s="14" t="str">
        <f t="shared" si="36"/>
        <v>Under 1.5</v>
      </c>
      <c r="W225" s="14" t="str">
        <f t="shared" si="37"/>
        <v>WON</v>
      </c>
      <c r="X225" s="14"/>
      <c r="Y225" s="7" t="str">
        <f t="shared" si="30"/>
        <v>…</v>
      </c>
      <c r="Z225" s="7"/>
      <c r="AA225" s="35" t="str">
        <f t="shared" si="31"/>
        <v>…</v>
      </c>
      <c r="AB225" s="35" t="str">
        <f t="shared" si="32"/>
        <v>.</v>
      </c>
      <c r="AC225" s="7" t="str">
        <f t="shared" si="33"/>
        <v>WON</v>
      </c>
      <c r="AE225" s="18" t="str">
        <f>IFERROR(VLOOKUP(O225,AG3:AH5,2,0),"KO")</f>
        <v>KO</v>
      </c>
    </row>
    <row r="226" spans="2:31">
      <c r="B226" s="6"/>
      <c r="C226" t="s">
        <v>111</v>
      </c>
      <c r="D226" s="24" t="s">
        <v>874</v>
      </c>
      <c r="E226" s="17" t="s">
        <v>947</v>
      </c>
      <c r="F226" s="7" t="s">
        <v>4</v>
      </c>
      <c r="G226" s="10" t="s">
        <v>645</v>
      </c>
      <c r="H226" s="7">
        <v>50</v>
      </c>
      <c r="I226" s="7">
        <v>42</v>
      </c>
      <c r="J226" s="7">
        <v>8</v>
      </c>
      <c r="K226" s="7">
        <v>1</v>
      </c>
      <c r="L226" s="7">
        <v>1</v>
      </c>
      <c r="M226" s="7">
        <v>42</v>
      </c>
      <c r="N226" s="6" t="s">
        <v>47</v>
      </c>
      <c r="O226" s="6" t="s">
        <v>301</v>
      </c>
      <c r="P226" s="11">
        <v>33</v>
      </c>
      <c r="Q226" s="12">
        <v>1.5</v>
      </c>
      <c r="R226" s="13"/>
      <c r="S226" s="21">
        <f t="shared" si="34"/>
        <v>24.375</v>
      </c>
      <c r="T226" s="7" t="str">
        <f t="shared" si="35"/>
        <v>Over 0.5</v>
      </c>
      <c r="U226" s="14"/>
      <c r="V226" s="14" t="str">
        <f t="shared" si="36"/>
        <v>Under 1.5</v>
      </c>
      <c r="W226" s="14" t="str">
        <f t="shared" si="37"/>
        <v>WON</v>
      </c>
      <c r="X226" s="14"/>
      <c r="Y226" s="7" t="str">
        <f t="shared" si="30"/>
        <v>…</v>
      </c>
      <c r="Z226" s="7"/>
      <c r="AA226" s="35" t="str">
        <f t="shared" si="31"/>
        <v>…</v>
      </c>
      <c r="AB226" s="35" t="str">
        <f t="shared" si="32"/>
        <v>.</v>
      </c>
      <c r="AC226" s="7" t="str">
        <f t="shared" si="33"/>
        <v>WON</v>
      </c>
      <c r="AE226" s="18" t="str">
        <f>IFERROR(VLOOKUP(O226,AG3:AH5,2,0),"KO")</f>
        <v>KO</v>
      </c>
    </row>
    <row r="227" spans="2:31">
      <c r="B227" s="6"/>
      <c r="C227" t="s">
        <v>111</v>
      </c>
      <c r="D227" s="24" t="s">
        <v>874</v>
      </c>
      <c r="E227" s="17" t="s">
        <v>114</v>
      </c>
      <c r="F227" s="7" t="s">
        <v>4</v>
      </c>
      <c r="G227" s="10" t="s">
        <v>807</v>
      </c>
      <c r="H227" s="7">
        <v>58</v>
      </c>
      <c r="I227" s="7">
        <v>10</v>
      </c>
      <c r="J227" s="7">
        <v>33</v>
      </c>
      <c r="K227" s="7">
        <v>1</v>
      </c>
      <c r="L227" s="7">
        <v>1</v>
      </c>
      <c r="M227" s="7">
        <v>25</v>
      </c>
      <c r="N227" s="6" t="s">
        <v>47</v>
      </c>
      <c r="O227" s="6" t="s">
        <v>69</v>
      </c>
      <c r="P227" s="11">
        <v>45</v>
      </c>
      <c r="Q227" s="12">
        <v>1.68</v>
      </c>
      <c r="R227" s="13"/>
      <c r="S227" s="21">
        <f t="shared" si="34"/>
        <v>11.5625</v>
      </c>
      <c r="T227" s="7" t="str">
        <f t="shared" si="35"/>
        <v>Over 0.5</v>
      </c>
      <c r="U227" s="14"/>
      <c r="V227" s="14" t="str">
        <f t="shared" si="36"/>
        <v>Under 1.5</v>
      </c>
      <c r="W227" s="14" t="str">
        <f t="shared" si="37"/>
        <v>WON</v>
      </c>
      <c r="X227" s="14"/>
      <c r="Y227" s="7" t="str">
        <f t="shared" si="30"/>
        <v>…</v>
      </c>
      <c r="Z227" s="7"/>
      <c r="AA227" s="35" t="str">
        <f t="shared" si="31"/>
        <v>…</v>
      </c>
      <c r="AB227" s="35" t="str">
        <f t="shared" si="32"/>
        <v>.</v>
      </c>
      <c r="AC227" s="7" t="str">
        <f t="shared" si="33"/>
        <v>WON</v>
      </c>
      <c r="AE227" s="18" t="str">
        <f>IFERROR(VLOOKUP(O227,AG3:AH5,2,0),"KO")</f>
        <v>KO</v>
      </c>
    </row>
    <row r="228" spans="2:31">
      <c r="B228" s="6"/>
      <c r="C228" t="s">
        <v>134</v>
      </c>
      <c r="D228" s="24" t="s">
        <v>874</v>
      </c>
      <c r="E228" s="17" t="s">
        <v>857</v>
      </c>
      <c r="F228" s="7" t="s">
        <v>4</v>
      </c>
      <c r="G228" s="10" t="s">
        <v>1043</v>
      </c>
      <c r="H228" s="7">
        <v>45</v>
      </c>
      <c r="I228" s="7">
        <v>36</v>
      </c>
      <c r="J228" s="7">
        <v>18</v>
      </c>
      <c r="K228" s="7">
        <v>1</v>
      </c>
      <c r="L228" s="7">
        <v>1</v>
      </c>
      <c r="M228" s="7">
        <v>27</v>
      </c>
      <c r="N228" s="6" t="s">
        <v>33</v>
      </c>
      <c r="O228" s="6" t="s">
        <v>33</v>
      </c>
      <c r="P228" s="11">
        <v>39</v>
      </c>
      <c r="Q228" s="12">
        <v>1.6</v>
      </c>
      <c r="R228" s="13"/>
      <c r="S228" s="21">
        <f t="shared" si="34"/>
        <v>25.9375</v>
      </c>
      <c r="T228" s="7" t="str">
        <f t="shared" si="35"/>
        <v>Over 0.5</v>
      </c>
      <c r="U228" s="14"/>
      <c r="V228" s="14" t="str">
        <f t="shared" si="36"/>
        <v>Over 0.5</v>
      </c>
      <c r="W228" s="14" t="str">
        <f t="shared" si="37"/>
        <v>WON</v>
      </c>
      <c r="X228" s="14"/>
      <c r="Y228" s="7" t="str">
        <f t="shared" si="30"/>
        <v>…</v>
      </c>
      <c r="Z228" s="7"/>
      <c r="AA228" s="35" t="str">
        <f t="shared" si="31"/>
        <v>…</v>
      </c>
      <c r="AB228" s="35" t="str">
        <f t="shared" si="32"/>
        <v>.</v>
      </c>
      <c r="AC228" s="7" t="str">
        <f t="shared" si="33"/>
        <v>WON</v>
      </c>
      <c r="AE228" s="18" t="str">
        <f>IFERROR(VLOOKUP(O228,AG3:AH5,2,0),"KO")</f>
        <v>KO</v>
      </c>
    </row>
    <row r="229" spans="2:31">
      <c r="B229" s="6"/>
      <c r="C229" t="s">
        <v>127</v>
      </c>
      <c r="D229" s="24" t="s">
        <v>874</v>
      </c>
      <c r="E229" s="17" t="s">
        <v>237</v>
      </c>
      <c r="F229" s="7" t="s">
        <v>4</v>
      </c>
      <c r="G229" s="10" t="s">
        <v>1041</v>
      </c>
      <c r="H229" s="7">
        <v>10</v>
      </c>
      <c r="I229" s="7">
        <v>45</v>
      </c>
      <c r="J229" s="7">
        <v>45</v>
      </c>
      <c r="K229" s="7">
        <v>2</v>
      </c>
      <c r="L229" s="7">
        <v>1</v>
      </c>
      <c r="M229" s="7">
        <v>35</v>
      </c>
      <c r="N229" s="6" t="s">
        <v>24</v>
      </c>
      <c r="O229" s="6" t="s">
        <v>69</v>
      </c>
      <c r="P229" s="11">
        <v>39</v>
      </c>
      <c r="Q229" s="12">
        <v>1.6</v>
      </c>
      <c r="R229" s="13"/>
      <c r="S229" s="21">
        <f t="shared" si="34"/>
        <v>40</v>
      </c>
      <c r="T229" s="7" t="str">
        <f t="shared" si="35"/>
        <v>Over 0.5</v>
      </c>
      <c r="U229" s="14"/>
      <c r="V229" s="14" t="str">
        <f t="shared" si="36"/>
        <v>Under 1.5</v>
      </c>
      <c r="W229" s="14" t="str">
        <f t="shared" si="37"/>
        <v>LOST</v>
      </c>
      <c r="X229" s="14"/>
      <c r="Y229" s="7" t="str">
        <f t="shared" si="30"/>
        <v>…</v>
      </c>
      <c r="Z229" s="7"/>
      <c r="AA229" s="35" t="str">
        <f t="shared" si="31"/>
        <v>…</v>
      </c>
      <c r="AB229" s="35" t="str">
        <f t="shared" si="32"/>
        <v>.</v>
      </c>
      <c r="AC229" s="7" t="str">
        <f t="shared" si="33"/>
        <v>WON</v>
      </c>
      <c r="AE229" s="18" t="str">
        <f>IFERROR(VLOOKUP(O229,AG3:AH5,2,0),"KO")</f>
        <v>KO</v>
      </c>
    </row>
    <row r="230" spans="2:31">
      <c r="B230" s="6"/>
      <c r="C230" t="s">
        <v>127</v>
      </c>
      <c r="D230" s="24" t="s">
        <v>874</v>
      </c>
      <c r="E230" s="17" t="s">
        <v>237</v>
      </c>
      <c r="F230" s="7" t="s">
        <v>4</v>
      </c>
      <c r="G230" s="10" t="s">
        <v>1041</v>
      </c>
      <c r="H230" s="7">
        <v>10</v>
      </c>
      <c r="I230" s="7">
        <v>45</v>
      </c>
      <c r="J230" s="7">
        <v>45</v>
      </c>
      <c r="K230" s="7">
        <v>2</v>
      </c>
      <c r="L230" s="7">
        <v>1</v>
      </c>
      <c r="M230" s="7">
        <v>35</v>
      </c>
      <c r="N230" s="6" t="s">
        <v>24</v>
      </c>
      <c r="O230" s="6" t="s">
        <v>69</v>
      </c>
      <c r="P230" s="11">
        <v>39</v>
      </c>
      <c r="Q230" s="12">
        <v>1.6</v>
      </c>
      <c r="R230" s="13"/>
      <c r="S230" s="21">
        <f t="shared" si="34"/>
        <v>40</v>
      </c>
      <c r="T230" s="7" t="str">
        <f t="shared" si="35"/>
        <v>Over 0.5</v>
      </c>
      <c r="U230" s="14"/>
      <c r="V230" s="14" t="str">
        <f t="shared" si="36"/>
        <v>Under 1.5</v>
      </c>
      <c r="W230" s="14" t="str">
        <f t="shared" si="37"/>
        <v>LOST</v>
      </c>
      <c r="X230" s="14"/>
      <c r="Y230" s="7" t="str">
        <f t="shared" si="30"/>
        <v>…</v>
      </c>
      <c r="Z230" s="7"/>
      <c r="AA230" s="35" t="str">
        <f t="shared" si="31"/>
        <v>…</v>
      </c>
      <c r="AB230" s="35" t="str">
        <f t="shared" si="32"/>
        <v>.</v>
      </c>
      <c r="AC230" s="7" t="str">
        <f t="shared" si="33"/>
        <v>WON</v>
      </c>
      <c r="AE230" s="18" t="str">
        <f>IFERROR(VLOOKUP(O230,AG3:AH5,2,0),"KO")</f>
        <v>KO</v>
      </c>
    </row>
    <row r="231" spans="2:31">
      <c r="B231" s="6"/>
      <c r="C231" t="s">
        <v>21</v>
      </c>
      <c r="D231" s="24" t="s">
        <v>26</v>
      </c>
      <c r="E231" s="17" t="s">
        <v>1911</v>
      </c>
      <c r="F231" s="7" t="s">
        <v>4</v>
      </c>
      <c r="G231" s="10" t="s">
        <v>23</v>
      </c>
      <c r="H231" s="7">
        <v>13</v>
      </c>
      <c r="I231" s="7">
        <v>82</v>
      </c>
      <c r="J231" s="7">
        <v>5</v>
      </c>
      <c r="K231" s="7" t="s">
        <v>16</v>
      </c>
      <c r="L231" s="7">
        <v>1</v>
      </c>
      <c r="M231" s="7">
        <v>8</v>
      </c>
      <c r="N231" s="6" t="s">
        <v>24</v>
      </c>
      <c r="O231" s="6" t="s">
        <v>24</v>
      </c>
      <c r="P231" s="11">
        <v>64</v>
      </c>
      <c r="Q231" s="12">
        <v>1.68</v>
      </c>
      <c r="R231" s="13"/>
      <c r="S231" s="21">
        <f t="shared" si="34"/>
        <v>85.424999999999997</v>
      </c>
      <c r="T231" s="7" t="str">
        <f t="shared" si="35"/>
        <v>Under 1.5</v>
      </c>
      <c r="U231" s="14"/>
      <c r="V231" s="14" t="str">
        <f t="shared" si="36"/>
        <v>Under 1.5</v>
      </c>
      <c r="W231" s="14" t="str">
        <f t="shared" si="37"/>
        <v>WON</v>
      </c>
      <c r="X231" s="14"/>
      <c r="Y231" s="7" t="str">
        <f t="shared" si="30"/>
        <v>…</v>
      </c>
      <c r="Z231" s="7"/>
      <c r="AA231" s="35" t="str">
        <f t="shared" si="31"/>
        <v>…</v>
      </c>
      <c r="AB231" s="35" t="str">
        <f t="shared" si="32"/>
        <v>.</v>
      </c>
      <c r="AC231" s="7" t="str">
        <f t="shared" si="33"/>
        <v>…</v>
      </c>
      <c r="AE231" s="18" t="str">
        <f>IFERROR(VLOOKUP(O231,AG3:AH5,2,0),"KO")</f>
        <v>OK</v>
      </c>
    </row>
    <row r="232" spans="2:31">
      <c r="B232" s="6" t="s">
        <v>11</v>
      </c>
      <c r="C232" t="s">
        <v>959</v>
      </c>
      <c r="D232" s="24" t="s">
        <v>176</v>
      </c>
      <c r="E232" s="17" t="s">
        <v>1850</v>
      </c>
      <c r="F232" s="7" t="s">
        <v>4</v>
      </c>
      <c r="G232" s="10" t="s">
        <v>1271</v>
      </c>
      <c r="H232" s="7">
        <v>17</v>
      </c>
      <c r="I232" s="7">
        <v>52</v>
      </c>
      <c r="J232" s="7">
        <v>31</v>
      </c>
      <c r="K232" s="7" t="s">
        <v>16</v>
      </c>
      <c r="L232" s="7" t="s">
        <v>16</v>
      </c>
      <c r="M232" s="7">
        <v>14</v>
      </c>
      <c r="N232" s="6" t="s">
        <v>24</v>
      </c>
      <c r="O232" s="6" t="s">
        <v>24</v>
      </c>
      <c r="P232" s="11">
        <v>65</v>
      </c>
      <c r="Q232" s="12">
        <v>1.52</v>
      </c>
      <c r="R232" s="13"/>
      <c r="S232" s="21">
        <f t="shared" si="34"/>
        <v>75.25</v>
      </c>
      <c r="T232" s="7" t="str">
        <f t="shared" si="35"/>
        <v>Under 1.5</v>
      </c>
      <c r="U232" s="14"/>
      <c r="V232" s="14" t="str">
        <f t="shared" si="36"/>
        <v>Under 1.5</v>
      </c>
      <c r="W232" s="14" t="str">
        <f t="shared" si="37"/>
        <v>WON</v>
      </c>
      <c r="X232" s="14"/>
      <c r="Y232" s="7" t="str">
        <f t="shared" si="30"/>
        <v>…</v>
      </c>
      <c r="Z232" s="7"/>
      <c r="AA232" s="35" t="str">
        <f t="shared" si="31"/>
        <v>U25g</v>
      </c>
      <c r="AB232" s="35" t="str">
        <f t="shared" si="32"/>
        <v>WON</v>
      </c>
      <c r="AC232" s="7" t="str">
        <f t="shared" si="33"/>
        <v>…</v>
      </c>
      <c r="AE232" s="18" t="str">
        <f>IFERROR(VLOOKUP(O232,AG3:AH5,2,0),"KO")</f>
        <v>OK</v>
      </c>
    </row>
    <row r="233" spans="2:31">
      <c r="B233" s="6"/>
      <c r="C233" t="s">
        <v>1578</v>
      </c>
      <c r="D233" s="24" t="s">
        <v>176</v>
      </c>
      <c r="E233" s="17" t="s">
        <v>1579</v>
      </c>
      <c r="F233" s="7" t="s">
        <v>4</v>
      </c>
      <c r="G233" s="10" t="s">
        <v>1816</v>
      </c>
      <c r="H233" s="7">
        <v>26</v>
      </c>
      <c r="I233" s="7">
        <v>14</v>
      </c>
      <c r="J233" s="7">
        <v>60</v>
      </c>
      <c r="K233" s="7">
        <v>2</v>
      </c>
      <c r="L233" s="7">
        <v>1</v>
      </c>
      <c r="M233" s="7">
        <v>34</v>
      </c>
      <c r="N233" s="6" t="s">
        <v>24</v>
      </c>
      <c r="O233" s="6" t="s">
        <v>61</v>
      </c>
      <c r="P233" s="11">
        <v>37</v>
      </c>
      <c r="Q233" s="12">
        <v>1.73</v>
      </c>
      <c r="R233" s="13"/>
      <c r="S233" s="21">
        <f t="shared" si="34"/>
        <v>13.125</v>
      </c>
      <c r="T233" s="7" t="str">
        <f t="shared" si="35"/>
        <v>Over 0.5</v>
      </c>
      <c r="U233" s="14"/>
      <c r="V233" s="14" t="str">
        <f t="shared" si="36"/>
        <v>Under 1.5</v>
      </c>
      <c r="W233" s="14" t="str">
        <f t="shared" si="37"/>
        <v>LOST</v>
      </c>
      <c r="X233" s="14"/>
      <c r="Y233" s="7" t="str">
        <f t="shared" si="30"/>
        <v>…</v>
      </c>
      <c r="Z233" s="7"/>
      <c r="AA233" s="35" t="str">
        <f t="shared" si="31"/>
        <v>…</v>
      </c>
      <c r="AB233" s="35" t="str">
        <f t="shared" si="32"/>
        <v>.</v>
      </c>
      <c r="AC233" s="7" t="str">
        <f t="shared" si="33"/>
        <v>WON</v>
      </c>
      <c r="AE233" s="18" t="str">
        <f>IFERROR(VLOOKUP(O233,AG3:AH5,2,0),"KO")</f>
        <v>KO</v>
      </c>
    </row>
    <row r="234" spans="2:31">
      <c r="B234" s="6" t="s">
        <v>11</v>
      </c>
      <c r="C234" t="s">
        <v>12</v>
      </c>
      <c r="D234" s="24" t="s">
        <v>176</v>
      </c>
      <c r="E234" s="17" t="s">
        <v>629</v>
      </c>
      <c r="F234" s="7" t="s">
        <v>4</v>
      </c>
      <c r="G234" s="10" t="s">
        <v>637</v>
      </c>
      <c r="H234" s="7">
        <v>36</v>
      </c>
      <c r="I234" s="7">
        <v>52</v>
      </c>
      <c r="J234" s="7">
        <v>12</v>
      </c>
      <c r="K234" s="7" t="s">
        <v>16</v>
      </c>
      <c r="L234" s="7">
        <v>2</v>
      </c>
      <c r="M234" s="7">
        <v>24</v>
      </c>
      <c r="N234" s="6" t="s">
        <v>120</v>
      </c>
      <c r="O234" s="6" t="s">
        <v>120</v>
      </c>
      <c r="P234" s="11">
        <v>53</v>
      </c>
      <c r="Q234" s="12">
        <v>1.5</v>
      </c>
      <c r="R234" s="13"/>
      <c r="S234" s="21">
        <f t="shared" si="34"/>
        <v>66.849999999999994</v>
      </c>
      <c r="T234" s="7" t="str">
        <f t="shared" si="35"/>
        <v>Under 1.5</v>
      </c>
      <c r="U234" s="14"/>
      <c r="V234" s="14" t="str">
        <f t="shared" si="36"/>
        <v>Under 1.5</v>
      </c>
      <c r="W234" s="14" t="str">
        <f t="shared" si="37"/>
        <v>WON</v>
      </c>
      <c r="X234" s="14"/>
      <c r="Y234" s="7" t="str">
        <f t="shared" si="30"/>
        <v>…</v>
      </c>
      <c r="Z234" s="7"/>
      <c r="AA234" s="35" t="str">
        <f t="shared" si="31"/>
        <v>…</v>
      </c>
      <c r="AB234" s="35" t="str">
        <f t="shared" si="32"/>
        <v>.</v>
      </c>
      <c r="AC234" s="7" t="str">
        <f t="shared" si="33"/>
        <v>…</v>
      </c>
      <c r="AE234" s="18" t="str">
        <f>IFERROR(VLOOKUP(O234,AG3:AH5,2,0),"KO")</f>
        <v>OK</v>
      </c>
    </row>
    <row r="235" spans="2:31">
      <c r="B235" s="6" t="s">
        <v>11</v>
      </c>
      <c r="C235" t="s">
        <v>189</v>
      </c>
      <c r="D235" s="24" t="s">
        <v>176</v>
      </c>
      <c r="E235" s="17" t="s">
        <v>967</v>
      </c>
      <c r="F235" s="7" t="s">
        <v>4</v>
      </c>
      <c r="G235" s="10" t="s">
        <v>197</v>
      </c>
      <c r="H235" s="7">
        <v>21</v>
      </c>
      <c r="I235" s="7">
        <v>61</v>
      </c>
      <c r="J235" s="7">
        <v>19</v>
      </c>
      <c r="K235" s="7" t="s">
        <v>16</v>
      </c>
      <c r="L235" s="7">
        <v>1</v>
      </c>
      <c r="M235" s="7">
        <v>2</v>
      </c>
      <c r="N235" s="6" t="s">
        <v>120</v>
      </c>
      <c r="O235" s="6" t="s">
        <v>305</v>
      </c>
      <c r="P235" s="11">
        <v>58</v>
      </c>
      <c r="Q235" s="12">
        <v>1.6</v>
      </c>
      <c r="R235" s="13"/>
      <c r="S235" s="21">
        <f t="shared" si="34"/>
        <v>83.662499999999994</v>
      </c>
      <c r="T235" s="7" t="str">
        <f t="shared" si="35"/>
        <v>Under 1.5</v>
      </c>
      <c r="U235" s="14"/>
      <c r="V235" s="14" t="str">
        <f t="shared" si="36"/>
        <v>Under 1.5</v>
      </c>
      <c r="W235" s="14" t="str">
        <f t="shared" si="37"/>
        <v>WON</v>
      </c>
      <c r="X235" s="14"/>
      <c r="Y235" s="7" t="str">
        <f t="shared" si="30"/>
        <v>Prime</v>
      </c>
      <c r="Z235" s="7"/>
      <c r="AA235" s="35" t="str">
        <f t="shared" si="31"/>
        <v>U25g</v>
      </c>
      <c r="AB235" s="35" t="str">
        <f t="shared" si="32"/>
        <v>.</v>
      </c>
      <c r="AC235" s="7" t="str">
        <f t="shared" si="33"/>
        <v>…</v>
      </c>
      <c r="AE235" s="18" t="str">
        <f>IFERROR(VLOOKUP(O235,AG3:AH5,2,0),"KO")</f>
        <v>KO</v>
      </c>
    </row>
    <row r="236" spans="2:31">
      <c r="B236" s="6" t="s">
        <v>11</v>
      </c>
      <c r="C236" t="s">
        <v>880</v>
      </c>
      <c r="D236" s="24" t="s">
        <v>877</v>
      </c>
      <c r="E236" s="17" t="s">
        <v>1791</v>
      </c>
      <c r="F236" s="7" t="s">
        <v>4</v>
      </c>
      <c r="G236" s="10" t="s">
        <v>1853</v>
      </c>
      <c r="H236" s="7">
        <v>23</v>
      </c>
      <c r="I236" s="7">
        <v>62</v>
      </c>
      <c r="J236" s="7">
        <v>15</v>
      </c>
      <c r="K236" s="7" t="s">
        <v>16</v>
      </c>
      <c r="L236" s="7" t="s">
        <v>16</v>
      </c>
      <c r="M236" s="7">
        <v>8</v>
      </c>
      <c r="N236" s="6" t="s">
        <v>47</v>
      </c>
      <c r="O236" s="6" t="s">
        <v>69</v>
      </c>
      <c r="P236" s="11">
        <v>57</v>
      </c>
      <c r="Q236" s="12">
        <v>1.53</v>
      </c>
      <c r="R236" s="13"/>
      <c r="S236" s="21">
        <f t="shared" si="34"/>
        <v>82.775000000000006</v>
      </c>
      <c r="T236" s="7" t="str">
        <f t="shared" si="35"/>
        <v>Under 1.5</v>
      </c>
      <c r="U236" s="14"/>
      <c r="V236" s="14" t="str">
        <f t="shared" si="36"/>
        <v>Under 1.5</v>
      </c>
      <c r="W236" s="14" t="str">
        <f t="shared" si="37"/>
        <v>WON</v>
      </c>
      <c r="X236" s="14"/>
      <c r="Y236" s="7" t="str">
        <f t="shared" si="30"/>
        <v>Prime</v>
      </c>
      <c r="Z236" s="7"/>
      <c r="AA236" s="35" t="str">
        <f t="shared" si="31"/>
        <v>U25g</v>
      </c>
      <c r="AB236" s="35" t="str">
        <f t="shared" si="32"/>
        <v>WON</v>
      </c>
      <c r="AC236" s="7" t="str">
        <f t="shared" si="33"/>
        <v>…</v>
      </c>
      <c r="AE236" s="18" t="str">
        <f>IFERROR(VLOOKUP(O236,AG3:AH5,2,0),"KO")</f>
        <v>KO</v>
      </c>
    </row>
    <row r="237" spans="2:31">
      <c r="B237" s="6" t="s">
        <v>11</v>
      </c>
      <c r="C237" t="s">
        <v>880</v>
      </c>
      <c r="D237" s="24" t="s">
        <v>877</v>
      </c>
      <c r="E237" s="17" t="s">
        <v>1961</v>
      </c>
      <c r="F237" s="7" t="s">
        <v>4</v>
      </c>
      <c r="G237" s="10" t="s">
        <v>1962</v>
      </c>
      <c r="H237" s="7">
        <v>20</v>
      </c>
      <c r="I237" s="7">
        <v>58</v>
      </c>
      <c r="J237" s="7">
        <v>23</v>
      </c>
      <c r="K237" s="7" t="s">
        <v>16</v>
      </c>
      <c r="L237" s="7">
        <v>2</v>
      </c>
      <c r="M237" s="7">
        <v>3</v>
      </c>
      <c r="N237" s="6" t="s">
        <v>24</v>
      </c>
      <c r="O237" s="6" t="s">
        <v>69</v>
      </c>
      <c r="P237" s="11">
        <v>62</v>
      </c>
      <c r="Q237" s="12">
        <v>1.53</v>
      </c>
      <c r="R237" s="13"/>
      <c r="S237" s="21">
        <f t="shared" si="34"/>
        <v>82.525000000000006</v>
      </c>
      <c r="T237" s="7" t="str">
        <f t="shared" si="35"/>
        <v>Under 1.5</v>
      </c>
      <c r="U237" s="14"/>
      <c r="V237" s="14" t="str">
        <f t="shared" si="36"/>
        <v>Under 1.5</v>
      </c>
      <c r="W237" s="14" t="str">
        <f t="shared" si="37"/>
        <v>WON</v>
      </c>
      <c r="X237" s="14"/>
      <c r="Y237" s="7" t="str">
        <f t="shared" si="30"/>
        <v>Prime</v>
      </c>
      <c r="Z237" s="7"/>
      <c r="AA237" s="35" t="str">
        <f t="shared" si="31"/>
        <v>U25g</v>
      </c>
      <c r="AB237" s="35" t="str">
        <f t="shared" si="32"/>
        <v>WON</v>
      </c>
      <c r="AC237" s="7" t="str">
        <f t="shared" si="33"/>
        <v>…</v>
      </c>
      <c r="AE237" s="18" t="str">
        <f>IFERROR(VLOOKUP(O237,AG3:AH5,2,0),"KO")</f>
        <v>KO</v>
      </c>
    </row>
    <row r="238" spans="2:31">
      <c r="B238" s="6"/>
      <c r="C238" t="s">
        <v>262</v>
      </c>
      <c r="D238" s="24" t="s">
        <v>877</v>
      </c>
      <c r="E238" s="17" t="s">
        <v>451</v>
      </c>
      <c r="F238" s="7" t="s">
        <v>4</v>
      </c>
      <c r="G238" s="10" t="s">
        <v>263</v>
      </c>
      <c r="H238" s="7">
        <v>29</v>
      </c>
      <c r="I238" s="7">
        <v>51</v>
      </c>
      <c r="J238" s="7">
        <v>20</v>
      </c>
      <c r="K238" s="7" t="s">
        <v>16</v>
      </c>
      <c r="L238" s="7" t="s">
        <v>16</v>
      </c>
      <c r="M238" s="7">
        <v>9</v>
      </c>
      <c r="N238" s="6" t="s">
        <v>69</v>
      </c>
      <c r="O238" s="6" t="s">
        <v>69</v>
      </c>
      <c r="P238" s="11">
        <v>37</v>
      </c>
      <c r="Q238" s="12">
        <v>1.52</v>
      </c>
      <c r="R238" s="13"/>
      <c r="S238" s="21">
        <f t="shared" si="34"/>
        <v>66.9375</v>
      </c>
      <c r="T238" s="7" t="str">
        <f t="shared" si="35"/>
        <v>Under 1.5</v>
      </c>
      <c r="U238" s="14"/>
      <c r="V238" s="14" t="str">
        <f t="shared" si="36"/>
        <v>Over 0.5</v>
      </c>
      <c r="W238" s="14" t="str">
        <f t="shared" si="37"/>
        <v>LOST</v>
      </c>
      <c r="X238" s="14"/>
      <c r="Y238" s="7" t="str">
        <f t="shared" si="30"/>
        <v>…</v>
      </c>
      <c r="Z238" s="7"/>
      <c r="AA238" s="35" t="str">
        <f t="shared" si="31"/>
        <v>…</v>
      </c>
      <c r="AB238" s="35" t="str">
        <f t="shared" si="32"/>
        <v>.</v>
      </c>
      <c r="AC238" s="7" t="str">
        <f t="shared" si="33"/>
        <v>…</v>
      </c>
      <c r="AE238" s="18" t="str">
        <f>IFERROR(VLOOKUP(O238,AG3:AH5,2,0),"KO")</f>
        <v>KO</v>
      </c>
    </row>
    <row r="239" spans="2:31">
      <c r="B239" s="6" t="s">
        <v>11</v>
      </c>
      <c r="C239" t="s">
        <v>964</v>
      </c>
      <c r="D239" s="24" t="s">
        <v>186</v>
      </c>
      <c r="E239" s="17" t="s">
        <v>1788</v>
      </c>
      <c r="F239" s="7" t="s">
        <v>4</v>
      </c>
      <c r="G239" s="10" t="s">
        <v>1355</v>
      </c>
      <c r="H239" s="7">
        <v>17</v>
      </c>
      <c r="I239" s="7">
        <v>53</v>
      </c>
      <c r="J239" s="7">
        <v>30</v>
      </c>
      <c r="K239" s="7" t="s">
        <v>16</v>
      </c>
      <c r="L239" s="7">
        <v>2</v>
      </c>
      <c r="M239" s="7">
        <v>13</v>
      </c>
      <c r="N239" s="6" t="s">
        <v>24</v>
      </c>
      <c r="O239" s="6" t="s">
        <v>24</v>
      </c>
      <c r="P239" s="11">
        <v>65</v>
      </c>
      <c r="Q239" s="12">
        <v>1.55</v>
      </c>
      <c r="R239" s="13"/>
      <c r="S239" s="21">
        <f t="shared" si="34"/>
        <v>71.5625</v>
      </c>
      <c r="T239" s="7" t="str">
        <f t="shared" si="35"/>
        <v>Under 1.5</v>
      </c>
      <c r="U239" s="14"/>
      <c r="V239" s="14" t="str">
        <f t="shared" si="36"/>
        <v>Under 1.5</v>
      </c>
      <c r="W239" s="14" t="str">
        <f t="shared" si="37"/>
        <v>WON</v>
      </c>
      <c r="X239" s="14"/>
      <c r="Y239" s="7" t="str">
        <f t="shared" si="30"/>
        <v>…</v>
      </c>
      <c r="Z239" s="7"/>
      <c r="AA239" s="35" t="str">
        <f t="shared" si="31"/>
        <v>U25g</v>
      </c>
      <c r="AB239" s="35" t="str">
        <f t="shared" si="32"/>
        <v>WON</v>
      </c>
      <c r="AC239" s="7" t="str">
        <f t="shared" si="33"/>
        <v>…</v>
      </c>
      <c r="AE239" s="18" t="str">
        <f>IFERROR(VLOOKUP(O239,AG3:AH5,2,0),"KO")</f>
        <v>OK</v>
      </c>
    </row>
    <row r="240" spans="2:31">
      <c r="B240" s="6"/>
      <c r="D240" s="24"/>
      <c r="E240" s="17"/>
      <c r="F240" s="7"/>
      <c r="G240" s="10"/>
      <c r="H240" s="7"/>
      <c r="I240" s="7"/>
      <c r="J240" s="7"/>
      <c r="K240" s="7"/>
      <c r="L240" s="7"/>
      <c r="M240" s="7"/>
      <c r="N240" s="6"/>
      <c r="O240" s="6"/>
      <c r="P240" s="11"/>
      <c r="Q240" s="12"/>
      <c r="R240" s="13"/>
      <c r="S240" s="21" t="str">
        <f t="shared" si="34"/>
        <v/>
      </c>
      <c r="T240" s="7" t="str">
        <f t="shared" si="35"/>
        <v>Under 1.5</v>
      </c>
      <c r="U240" s="14"/>
      <c r="V240" s="14" t="str">
        <f t="shared" si="36"/>
        <v>Over 0.5</v>
      </c>
      <c r="W240" s="14" t="str">
        <f t="shared" si="37"/>
        <v/>
      </c>
      <c r="X240" s="14"/>
      <c r="Y240" s="7" t="str">
        <f t="shared" si="30"/>
        <v>…</v>
      </c>
      <c r="Z240" s="7"/>
      <c r="AA240" s="35" t="str">
        <f t="shared" si="31"/>
        <v>…</v>
      </c>
      <c r="AB240" s="35" t="str">
        <f t="shared" si="32"/>
        <v>.</v>
      </c>
      <c r="AC240" s="7" t="str">
        <f t="shared" si="33"/>
        <v>…</v>
      </c>
      <c r="AE240" s="18" t="str">
        <f>IFERROR(VLOOKUP(O240,AG3:AH5,2,0),"KO")</f>
        <v>KO</v>
      </c>
    </row>
    <row r="241" spans="2:31">
      <c r="B241" s="16" t="s">
        <v>1983</v>
      </c>
      <c r="D241" s="24"/>
      <c r="E241" s="17"/>
      <c r="F241" s="7"/>
      <c r="G241" s="10"/>
      <c r="H241" s="7"/>
      <c r="I241" s="7"/>
      <c r="J241" s="7"/>
      <c r="K241" s="7"/>
      <c r="L241" s="7"/>
      <c r="M241" s="7"/>
      <c r="N241" s="6"/>
      <c r="O241" s="6"/>
      <c r="P241" s="11"/>
      <c r="Q241" s="12"/>
      <c r="R241" s="13"/>
      <c r="S241" s="21" t="str">
        <f t="shared" si="34"/>
        <v/>
      </c>
      <c r="T241" s="7" t="str">
        <f t="shared" si="35"/>
        <v>Under 1.5</v>
      </c>
      <c r="U241" s="14"/>
      <c r="V241" s="14" t="str">
        <f t="shared" si="36"/>
        <v>Over 0.5</v>
      </c>
      <c r="W241" s="14" t="str">
        <f t="shared" si="37"/>
        <v/>
      </c>
      <c r="X241" s="14"/>
      <c r="Y241" s="7" t="str">
        <f t="shared" si="30"/>
        <v>…</v>
      </c>
      <c r="Z241" s="7"/>
      <c r="AA241" s="35" t="str">
        <f t="shared" si="31"/>
        <v>…</v>
      </c>
      <c r="AB241" s="35" t="str">
        <f t="shared" si="32"/>
        <v>.</v>
      </c>
      <c r="AC241" s="7" t="str">
        <f t="shared" si="33"/>
        <v>…</v>
      </c>
      <c r="AE241" s="18" t="str">
        <f>IFERROR(VLOOKUP(O241,AG3:AH5,2,0),"KO")</f>
        <v>KO</v>
      </c>
    </row>
    <row r="242" spans="2:31">
      <c r="B242" s="6" t="s">
        <v>11</v>
      </c>
      <c r="C242" t="s">
        <v>959</v>
      </c>
      <c r="D242" s="24" t="s">
        <v>265</v>
      </c>
      <c r="E242" s="17" t="s">
        <v>1812</v>
      </c>
      <c r="F242" s="7" t="s">
        <v>4</v>
      </c>
      <c r="G242" s="10" t="s">
        <v>1417</v>
      </c>
      <c r="H242" s="7">
        <v>29</v>
      </c>
      <c r="I242" s="7">
        <v>44</v>
      </c>
      <c r="J242" s="7">
        <v>28</v>
      </c>
      <c r="K242" s="7" t="s">
        <v>16</v>
      </c>
      <c r="L242" s="7">
        <v>1</v>
      </c>
      <c r="M242" s="7">
        <v>1</v>
      </c>
      <c r="N242" s="6" t="s">
        <v>24</v>
      </c>
      <c r="O242" s="6" t="s">
        <v>47</v>
      </c>
      <c r="P242" s="11">
        <v>51</v>
      </c>
      <c r="Q242" s="12">
        <v>1.61</v>
      </c>
      <c r="R242" s="13"/>
      <c r="S242" s="21">
        <f t="shared" si="34"/>
        <v>64.2</v>
      </c>
      <c r="T242" s="7" t="str">
        <f t="shared" si="35"/>
        <v>Under 1.5</v>
      </c>
      <c r="U242" s="14"/>
      <c r="V242" s="14" t="str">
        <f t="shared" si="36"/>
        <v>Under 1.5</v>
      </c>
      <c r="W242" s="14" t="str">
        <f t="shared" si="37"/>
        <v>WON</v>
      </c>
      <c r="X242" s="14"/>
      <c r="Y242" s="7" t="str">
        <f t="shared" si="30"/>
        <v>…</v>
      </c>
      <c r="Z242" s="7"/>
      <c r="AA242" s="35" t="str">
        <f t="shared" si="31"/>
        <v>…</v>
      </c>
      <c r="AB242" s="35" t="str">
        <f t="shared" si="32"/>
        <v>.</v>
      </c>
      <c r="AC242" s="7" t="str">
        <f t="shared" si="33"/>
        <v>…</v>
      </c>
      <c r="AE242" s="18" t="str">
        <f>IFERROR(VLOOKUP(O242,AG3:AH5,2,0),"KO")</f>
        <v>OK</v>
      </c>
    </row>
    <row r="243" spans="2:31">
      <c r="B243" s="6" t="s">
        <v>11</v>
      </c>
      <c r="C243" t="s">
        <v>964</v>
      </c>
      <c r="D243" s="24" t="s">
        <v>894</v>
      </c>
      <c r="E243" s="17" t="s">
        <v>1963</v>
      </c>
      <c r="F243" s="7" t="s">
        <v>4</v>
      </c>
      <c r="G243" s="10" t="s">
        <v>1964</v>
      </c>
      <c r="H243" s="7">
        <v>23</v>
      </c>
      <c r="I243" s="7">
        <v>63</v>
      </c>
      <c r="J243" s="7">
        <v>13</v>
      </c>
      <c r="K243" s="7" t="s">
        <v>16</v>
      </c>
      <c r="L243" s="7">
        <v>2</v>
      </c>
      <c r="M243" s="7">
        <v>10</v>
      </c>
      <c r="N243" s="6" t="s">
        <v>69</v>
      </c>
      <c r="O243" s="6" t="s">
        <v>69</v>
      </c>
      <c r="P243" s="11">
        <v>53</v>
      </c>
      <c r="Q243" s="12">
        <v>1.64</v>
      </c>
      <c r="R243" s="13"/>
      <c r="S243" s="21">
        <f t="shared" si="34"/>
        <v>75.287499999999994</v>
      </c>
      <c r="T243" s="7" t="str">
        <f t="shared" si="35"/>
        <v>Under 1.5</v>
      </c>
      <c r="U243" s="14"/>
      <c r="V243" s="14" t="str">
        <f t="shared" si="36"/>
        <v>Over 0.5</v>
      </c>
      <c r="W243" s="14" t="str">
        <f t="shared" si="37"/>
        <v>LOST</v>
      </c>
      <c r="X243" s="14"/>
      <c r="Y243" s="7" t="str">
        <f t="shared" si="30"/>
        <v>Prime</v>
      </c>
      <c r="Z243" s="7"/>
      <c r="AA243" s="35" t="str">
        <f t="shared" si="31"/>
        <v>…</v>
      </c>
      <c r="AB243" s="35" t="str">
        <f t="shared" si="32"/>
        <v>.</v>
      </c>
      <c r="AC243" s="7" t="str">
        <f t="shared" si="33"/>
        <v>…</v>
      </c>
      <c r="AE243" s="18" t="str">
        <f>IFERROR(VLOOKUP(O243,AG3:AH5,2,0),"KO")</f>
        <v>KO</v>
      </c>
    </row>
    <row r="244" spans="2:31">
      <c r="B244" s="6" t="s">
        <v>11</v>
      </c>
      <c r="C244" t="s">
        <v>964</v>
      </c>
      <c r="D244" s="24" t="s">
        <v>894</v>
      </c>
      <c r="E244" s="17" t="s">
        <v>966</v>
      </c>
      <c r="F244" s="7" t="s">
        <v>4</v>
      </c>
      <c r="G244" s="10" t="s">
        <v>1965</v>
      </c>
      <c r="H244" s="7">
        <v>27</v>
      </c>
      <c r="I244" s="7">
        <v>60</v>
      </c>
      <c r="J244" s="7">
        <v>13</v>
      </c>
      <c r="K244" s="7" t="s">
        <v>16</v>
      </c>
      <c r="L244" s="7" t="s">
        <v>16</v>
      </c>
      <c r="M244" s="7">
        <v>14</v>
      </c>
      <c r="N244" s="6" t="s">
        <v>24</v>
      </c>
      <c r="O244" s="6" t="s">
        <v>298</v>
      </c>
      <c r="P244" s="11">
        <v>67</v>
      </c>
      <c r="Q244" s="12">
        <v>1.64</v>
      </c>
      <c r="R244" s="13"/>
      <c r="S244" s="21">
        <f t="shared" si="34"/>
        <v>78.150000000000006</v>
      </c>
      <c r="T244" s="7" t="str">
        <f t="shared" si="35"/>
        <v>Under 1.5</v>
      </c>
      <c r="U244" s="14"/>
      <c r="V244" s="14" t="str">
        <f t="shared" si="36"/>
        <v>Under 1.5</v>
      </c>
      <c r="W244" s="14" t="str">
        <f t="shared" si="37"/>
        <v>WON</v>
      </c>
      <c r="X244" s="14"/>
      <c r="Y244" s="7" t="str">
        <f t="shared" si="30"/>
        <v>…</v>
      </c>
      <c r="Z244" s="7"/>
      <c r="AA244" s="35" t="str">
        <f t="shared" si="31"/>
        <v>U25g</v>
      </c>
      <c r="AB244" s="35" t="str">
        <f t="shared" si="32"/>
        <v>.</v>
      </c>
      <c r="AC244" s="7" t="str">
        <f t="shared" si="33"/>
        <v>…</v>
      </c>
      <c r="AE244" s="18" t="str">
        <f>IFERROR(VLOOKUP(O244,AG3:AH5,2,0),"KO")</f>
        <v>KO</v>
      </c>
    </row>
    <row r="245" spans="2:31">
      <c r="B245" s="6" t="s">
        <v>11</v>
      </c>
      <c r="C245" t="s">
        <v>12</v>
      </c>
      <c r="D245" s="24" t="s">
        <v>13</v>
      </c>
      <c r="E245" s="17" t="s">
        <v>463</v>
      </c>
      <c r="F245" s="7" t="s">
        <v>4</v>
      </c>
      <c r="G245" s="10" t="s">
        <v>15</v>
      </c>
      <c r="H245" s="7">
        <v>28</v>
      </c>
      <c r="I245" s="7">
        <v>60</v>
      </c>
      <c r="J245" s="7">
        <v>12</v>
      </c>
      <c r="K245" s="7" t="s">
        <v>16</v>
      </c>
      <c r="L245" s="7" t="s">
        <v>16</v>
      </c>
      <c r="M245" s="7">
        <v>16</v>
      </c>
      <c r="N245" s="6" t="s">
        <v>24</v>
      </c>
      <c r="O245" s="6" t="s">
        <v>24</v>
      </c>
      <c r="P245" s="11">
        <v>68</v>
      </c>
      <c r="Q245" s="12">
        <v>1.5</v>
      </c>
      <c r="R245" s="13"/>
      <c r="S245" s="21">
        <f t="shared" si="34"/>
        <v>77.349999999999994</v>
      </c>
      <c r="T245" s="7" t="str">
        <f t="shared" si="35"/>
        <v>Under 1.5</v>
      </c>
      <c r="U245" s="14"/>
      <c r="V245" s="14" t="str">
        <f t="shared" si="36"/>
        <v>Under 1.5</v>
      </c>
      <c r="W245" s="14" t="str">
        <f t="shared" si="37"/>
        <v>WON</v>
      </c>
      <c r="X245" s="14"/>
      <c r="Y245" s="7" t="str">
        <f t="shared" si="30"/>
        <v>…</v>
      </c>
      <c r="Z245" s="7"/>
      <c r="AA245" s="35" t="str">
        <f t="shared" si="31"/>
        <v>U25g</v>
      </c>
      <c r="AB245" s="35" t="str">
        <f t="shared" si="32"/>
        <v>WON</v>
      </c>
      <c r="AC245" s="7" t="str">
        <f t="shared" si="33"/>
        <v>…</v>
      </c>
      <c r="AE245" s="18" t="str">
        <f>IFERROR(VLOOKUP(O245,AG3:AH5,2,0),"KO")</f>
        <v>OK</v>
      </c>
    </row>
    <row r="246" spans="2:31">
      <c r="B246" s="6"/>
      <c r="C246" t="s">
        <v>192</v>
      </c>
      <c r="D246" s="24" t="s">
        <v>1031</v>
      </c>
      <c r="E246" s="17" t="s">
        <v>896</v>
      </c>
      <c r="F246" s="7" t="s">
        <v>4</v>
      </c>
      <c r="G246" s="10" t="s">
        <v>453</v>
      </c>
      <c r="H246" s="7">
        <v>9</v>
      </c>
      <c r="I246" s="7">
        <v>56</v>
      </c>
      <c r="J246" s="7">
        <v>35</v>
      </c>
      <c r="K246" s="7" t="s">
        <v>16</v>
      </c>
      <c r="L246" s="7" t="s">
        <v>16</v>
      </c>
      <c r="M246" s="7">
        <v>26</v>
      </c>
      <c r="N246" s="6" t="s">
        <v>24</v>
      </c>
      <c r="O246" s="6" t="s">
        <v>24</v>
      </c>
      <c r="P246" s="11">
        <v>55</v>
      </c>
      <c r="Q246" s="12">
        <v>1.7</v>
      </c>
      <c r="R246" s="13"/>
      <c r="S246" s="21">
        <f t="shared" si="34"/>
        <v>73.5</v>
      </c>
      <c r="T246" s="7" t="str">
        <f t="shared" si="35"/>
        <v>Under 1.5</v>
      </c>
      <c r="U246" s="14"/>
      <c r="V246" s="14" t="str">
        <f t="shared" si="36"/>
        <v>Under 1.5</v>
      </c>
      <c r="W246" s="14" t="str">
        <f t="shared" si="37"/>
        <v>WON</v>
      </c>
      <c r="X246" s="14"/>
      <c r="Y246" s="7" t="str">
        <f t="shared" si="30"/>
        <v>…</v>
      </c>
      <c r="Z246" s="7"/>
      <c r="AA246" s="35" t="str">
        <f t="shared" si="31"/>
        <v>…</v>
      </c>
      <c r="AB246" s="35" t="str">
        <f t="shared" si="32"/>
        <v>.</v>
      </c>
      <c r="AC246" s="7" t="str">
        <f t="shared" si="33"/>
        <v>…</v>
      </c>
      <c r="AE246" s="18" t="str">
        <f>IFERROR(VLOOKUP(O246,AG3:AH5,2,0),"KO")</f>
        <v>OK</v>
      </c>
    </row>
    <row r="247" spans="2:31">
      <c r="B247" s="6"/>
      <c r="C247" t="s">
        <v>29</v>
      </c>
      <c r="D247" s="24" t="s">
        <v>1101</v>
      </c>
      <c r="E247" s="17" t="s">
        <v>31</v>
      </c>
      <c r="F247" s="7" t="s">
        <v>4</v>
      </c>
      <c r="G247" s="10" t="s">
        <v>1099</v>
      </c>
      <c r="H247" s="7">
        <v>34</v>
      </c>
      <c r="I247" s="7">
        <v>55</v>
      </c>
      <c r="J247" s="7">
        <v>11</v>
      </c>
      <c r="K247" s="7" t="s">
        <v>16</v>
      </c>
      <c r="L247" s="7" t="s">
        <v>16</v>
      </c>
      <c r="M247" s="7">
        <v>23</v>
      </c>
      <c r="N247" s="6" t="s">
        <v>47</v>
      </c>
      <c r="O247" s="6" t="s">
        <v>17</v>
      </c>
      <c r="P247" s="11">
        <v>56</v>
      </c>
      <c r="Q247" s="12">
        <v>1.65</v>
      </c>
      <c r="R247" s="13"/>
      <c r="S247" s="21">
        <f t="shared" si="34"/>
        <v>73.387500000000003</v>
      </c>
      <c r="T247" s="7" t="str">
        <f t="shared" si="35"/>
        <v>Under 1.5</v>
      </c>
      <c r="U247" s="14"/>
      <c r="V247" s="14" t="str">
        <f t="shared" si="36"/>
        <v>Under 1.5</v>
      </c>
      <c r="W247" s="14" t="str">
        <f t="shared" si="37"/>
        <v>WON</v>
      </c>
      <c r="X247" s="14"/>
      <c r="Y247" s="7" t="str">
        <f t="shared" si="30"/>
        <v>…</v>
      </c>
      <c r="Z247" s="7"/>
      <c r="AA247" s="35" t="str">
        <f t="shared" si="31"/>
        <v>…</v>
      </c>
      <c r="AB247" s="35" t="str">
        <f t="shared" si="32"/>
        <v>.</v>
      </c>
      <c r="AC247" s="7" t="str">
        <f t="shared" si="33"/>
        <v>…</v>
      </c>
      <c r="AE247" s="18" t="str">
        <f>IFERROR(VLOOKUP(O247,AG3:AH5,2,0),"KO")</f>
        <v>KO</v>
      </c>
    </row>
    <row r="248" spans="2:31">
      <c r="B248" s="6" t="s">
        <v>11</v>
      </c>
      <c r="C248" t="s">
        <v>58</v>
      </c>
      <c r="D248" s="24" t="s">
        <v>1206</v>
      </c>
      <c r="E248" s="17" t="s">
        <v>467</v>
      </c>
      <c r="F248" s="7" t="s">
        <v>4</v>
      </c>
      <c r="G248" s="10" t="s">
        <v>1768</v>
      </c>
      <c r="H248" s="7">
        <v>35</v>
      </c>
      <c r="I248" s="7">
        <v>55</v>
      </c>
      <c r="J248" s="7">
        <v>10</v>
      </c>
      <c r="K248" s="7" t="s">
        <v>16</v>
      </c>
      <c r="L248" s="7" t="s">
        <v>16</v>
      </c>
      <c r="M248" s="7">
        <v>25</v>
      </c>
      <c r="N248" s="6" t="s">
        <v>47</v>
      </c>
      <c r="O248" s="6" t="s">
        <v>17</v>
      </c>
      <c r="P248" s="11">
        <v>75</v>
      </c>
      <c r="Q248" s="12">
        <v>1.42</v>
      </c>
      <c r="R248" s="13"/>
      <c r="S248" s="21">
        <f t="shared" si="34"/>
        <v>77.1875</v>
      </c>
      <c r="T248" s="7" t="str">
        <f t="shared" si="35"/>
        <v>Under 1.5</v>
      </c>
      <c r="U248" s="14"/>
      <c r="V248" s="14" t="str">
        <f t="shared" si="36"/>
        <v>Under 1.5</v>
      </c>
      <c r="W248" s="14" t="str">
        <f t="shared" si="37"/>
        <v>WON</v>
      </c>
      <c r="X248" s="14"/>
      <c r="Y248" s="7" t="str">
        <f t="shared" si="30"/>
        <v>…</v>
      </c>
      <c r="Z248" s="7"/>
      <c r="AA248" s="35" t="str">
        <f t="shared" si="31"/>
        <v>U25g</v>
      </c>
      <c r="AB248" s="35" t="str">
        <f t="shared" si="32"/>
        <v>.</v>
      </c>
      <c r="AC248" s="7" t="str">
        <f t="shared" si="33"/>
        <v>…</v>
      </c>
      <c r="AE248" s="18" t="str">
        <f>IFERROR(VLOOKUP(O248,AG3:AH5,2,0),"KO")</f>
        <v>KO</v>
      </c>
    </row>
    <row r="249" spans="2:31">
      <c r="B249" s="6"/>
      <c r="C249" t="s">
        <v>285</v>
      </c>
      <c r="D249" s="24" t="s">
        <v>207</v>
      </c>
      <c r="E249" s="17" t="s">
        <v>1966</v>
      </c>
      <c r="F249" s="7" t="s">
        <v>4</v>
      </c>
      <c r="G249" s="10" t="s">
        <v>1327</v>
      </c>
      <c r="H249" s="7">
        <v>16</v>
      </c>
      <c r="I249" s="7">
        <v>34</v>
      </c>
      <c r="J249" s="7">
        <v>50</v>
      </c>
      <c r="K249" s="7">
        <v>2</v>
      </c>
      <c r="L249" s="7" t="s">
        <v>16</v>
      </c>
      <c r="M249" s="7">
        <v>34</v>
      </c>
      <c r="N249" s="6" t="s">
        <v>24</v>
      </c>
      <c r="O249" s="6" t="s">
        <v>61</v>
      </c>
      <c r="P249" s="11">
        <v>79</v>
      </c>
      <c r="Q249" s="12">
        <v>1.5</v>
      </c>
      <c r="R249" s="13"/>
      <c r="S249" s="21">
        <f t="shared" si="34"/>
        <v>45.174999999999997</v>
      </c>
      <c r="T249" s="7" t="str">
        <f t="shared" si="35"/>
        <v>Over 0.5</v>
      </c>
      <c r="U249" s="14"/>
      <c r="V249" s="14" t="str">
        <f t="shared" si="36"/>
        <v>Under 1.5</v>
      </c>
      <c r="W249" s="14" t="str">
        <f t="shared" si="37"/>
        <v>LOST</v>
      </c>
      <c r="X249" s="14"/>
      <c r="Y249" s="7" t="str">
        <f t="shared" si="30"/>
        <v>…</v>
      </c>
      <c r="Z249" s="7"/>
      <c r="AA249" s="35" t="str">
        <f t="shared" si="31"/>
        <v>…</v>
      </c>
      <c r="AB249" s="35" t="str">
        <f t="shared" si="32"/>
        <v>.</v>
      </c>
      <c r="AC249" s="7" t="str">
        <f t="shared" si="33"/>
        <v>WON</v>
      </c>
      <c r="AE249" s="18" t="str">
        <f>IFERROR(VLOOKUP(O249,AG3:AH5,2,0),"KO")</f>
        <v>KO</v>
      </c>
    </row>
    <row r="250" spans="2:31">
      <c r="B250" s="6" t="s">
        <v>11</v>
      </c>
      <c r="C250" t="s">
        <v>206</v>
      </c>
      <c r="D250" s="24" t="s">
        <v>207</v>
      </c>
      <c r="E250" s="17" t="s">
        <v>1532</v>
      </c>
      <c r="F250" s="7" t="s">
        <v>4</v>
      </c>
      <c r="G250" s="10" t="s">
        <v>900</v>
      </c>
      <c r="H250" s="7">
        <v>43</v>
      </c>
      <c r="I250" s="7">
        <v>17</v>
      </c>
      <c r="J250" s="7">
        <v>39</v>
      </c>
      <c r="K250" s="7">
        <v>1</v>
      </c>
      <c r="L250" s="7">
        <v>1</v>
      </c>
      <c r="M250" s="7">
        <v>4</v>
      </c>
      <c r="N250" s="6" t="s">
        <v>24</v>
      </c>
      <c r="O250" s="6" t="s">
        <v>24</v>
      </c>
      <c r="P250" s="11">
        <v>47</v>
      </c>
      <c r="Q250" s="12">
        <v>1.7</v>
      </c>
      <c r="R250" s="13"/>
      <c r="S250" s="21">
        <f t="shared" si="34"/>
        <v>25.375</v>
      </c>
      <c r="T250" s="7" t="str">
        <f t="shared" si="35"/>
        <v>Over 0.5</v>
      </c>
      <c r="U250" s="14"/>
      <c r="V250" s="14" t="str">
        <f t="shared" si="36"/>
        <v>Under 1.5</v>
      </c>
      <c r="W250" s="14" t="str">
        <f t="shared" si="37"/>
        <v>LOST</v>
      </c>
      <c r="X250" s="14"/>
      <c r="Y250" s="7" t="str">
        <f t="shared" si="30"/>
        <v>…</v>
      </c>
      <c r="Z250" s="7"/>
      <c r="AA250" s="35" t="str">
        <f t="shared" si="31"/>
        <v>…</v>
      </c>
      <c r="AB250" s="35" t="str">
        <f t="shared" si="32"/>
        <v>.</v>
      </c>
      <c r="AC250" s="7" t="str">
        <f t="shared" si="33"/>
        <v>LOST</v>
      </c>
      <c r="AE250" s="18" t="str">
        <f>IFERROR(VLOOKUP(O250,AG3:AH5,2,0),"KO")</f>
        <v>OK</v>
      </c>
    </row>
    <row r="251" spans="2:31">
      <c r="B251" s="6"/>
      <c r="C251" t="s">
        <v>1479</v>
      </c>
      <c r="D251" s="24" t="s">
        <v>1967</v>
      </c>
      <c r="E251" s="17" t="s">
        <v>1530</v>
      </c>
      <c r="F251" s="7" t="s">
        <v>4</v>
      </c>
      <c r="G251" s="10" t="s">
        <v>1552</v>
      </c>
      <c r="H251" s="7">
        <v>43</v>
      </c>
      <c r="I251" s="7">
        <v>37</v>
      </c>
      <c r="J251" s="7">
        <v>19</v>
      </c>
      <c r="K251" s="7">
        <v>1</v>
      </c>
      <c r="L251" s="7">
        <v>1</v>
      </c>
      <c r="M251" s="7">
        <v>24</v>
      </c>
      <c r="N251" s="6" t="s">
        <v>47</v>
      </c>
      <c r="O251" s="6" t="s">
        <v>47</v>
      </c>
      <c r="P251" s="11">
        <v>42</v>
      </c>
      <c r="Q251" s="12">
        <v>1.5</v>
      </c>
      <c r="R251" s="13"/>
      <c r="S251" s="21">
        <f t="shared" si="34"/>
        <v>26.5625</v>
      </c>
      <c r="T251" s="7" t="str">
        <f t="shared" si="35"/>
        <v>Over 0.5</v>
      </c>
      <c r="U251" s="14"/>
      <c r="V251" s="14" t="str">
        <f t="shared" si="36"/>
        <v>Under 1.5</v>
      </c>
      <c r="W251" s="14" t="str">
        <f t="shared" si="37"/>
        <v>WON</v>
      </c>
      <c r="X251" s="14"/>
      <c r="Y251" s="7" t="str">
        <f t="shared" si="30"/>
        <v>…</v>
      </c>
      <c r="Z251" s="7"/>
      <c r="AA251" s="35" t="str">
        <f t="shared" si="31"/>
        <v>…</v>
      </c>
      <c r="AB251" s="35" t="str">
        <f t="shared" si="32"/>
        <v>.</v>
      </c>
      <c r="AC251" s="7" t="str">
        <f t="shared" si="33"/>
        <v>LOST</v>
      </c>
      <c r="AE251" s="18" t="str">
        <f>IFERROR(VLOOKUP(O251,AG3:AH5,2,0),"KO")</f>
        <v>OK</v>
      </c>
    </row>
    <row r="252" spans="2:31">
      <c r="B252" s="6"/>
      <c r="C252" t="s">
        <v>213</v>
      </c>
      <c r="D252" s="24" t="s">
        <v>214</v>
      </c>
      <c r="E252" s="17" t="s">
        <v>649</v>
      </c>
      <c r="F252" s="7" t="s">
        <v>4</v>
      </c>
      <c r="G252" s="10" t="s">
        <v>1291</v>
      </c>
      <c r="H252" s="7">
        <v>71</v>
      </c>
      <c r="I252" s="7">
        <v>26</v>
      </c>
      <c r="J252" s="7">
        <v>3</v>
      </c>
      <c r="K252" s="7">
        <v>1</v>
      </c>
      <c r="L252" s="7">
        <v>1</v>
      </c>
      <c r="M252" s="7">
        <v>68</v>
      </c>
      <c r="N252" s="6" t="s">
        <v>24</v>
      </c>
      <c r="O252" s="6" t="s">
        <v>24</v>
      </c>
      <c r="P252" s="11">
        <v>36</v>
      </c>
      <c r="Q252" s="12">
        <v>1.6</v>
      </c>
      <c r="R252" s="13"/>
      <c r="S252" s="21">
        <f t="shared" si="34"/>
        <v>17.8125</v>
      </c>
      <c r="T252" s="7" t="str">
        <f t="shared" si="35"/>
        <v>Over 0.5</v>
      </c>
      <c r="U252" s="14"/>
      <c r="V252" s="14" t="str">
        <f t="shared" si="36"/>
        <v>Under 1.5</v>
      </c>
      <c r="W252" s="14" t="str">
        <f t="shared" si="37"/>
        <v>LOST</v>
      </c>
      <c r="X252" s="14"/>
      <c r="Y252" s="7" t="str">
        <f t="shared" si="30"/>
        <v>…</v>
      </c>
      <c r="Z252" s="7"/>
      <c r="AA252" s="35" t="str">
        <f t="shared" si="31"/>
        <v>…</v>
      </c>
      <c r="AB252" s="35" t="str">
        <f t="shared" si="32"/>
        <v>.</v>
      </c>
      <c r="AC252" s="7" t="str">
        <f t="shared" si="33"/>
        <v>LOST</v>
      </c>
      <c r="AE252" s="18" t="str">
        <f>IFERROR(VLOOKUP(O252,AG3:AH5,2,0),"KO")</f>
        <v>OK</v>
      </c>
    </row>
    <row r="253" spans="2:31">
      <c r="B253" s="6"/>
      <c r="C253" t="s">
        <v>488</v>
      </c>
      <c r="D253" s="24" t="s">
        <v>52</v>
      </c>
      <c r="E253" s="17" t="s">
        <v>1831</v>
      </c>
      <c r="F253" s="7" t="s">
        <v>4</v>
      </c>
      <c r="G253" s="10" t="s">
        <v>1968</v>
      </c>
      <c r="H253" s="7">
        <v>17</v>
      </c>
      <c r="I253" s="7">
        <v>23</v>
      </c>
      <c r="J253" s="7">
        <v>60</v>
      </c>
      <c r="K253" s="7">
        <v>2</v>
      </c>
      <c r="L253" s="7">
        <v>2</v>
      </c>
      <c r="M253" s="7">
        <v>43</v>
      </c>
      <c r="N253" s="6" t="s">
        <v>75</v>
      </c>
      <c r="O253" s="6" t="s">
        <v>297</v>
      </c>
      <c r="P253" s="11">
        <v>45</v>
      </c>
      <c r="Q253" s="12">
        <v>1.61</v>
      </c>
      <c r="R253" s="13"/>
      <c r="S253" s="21">
        <f t="shared" si="34"/>
        <v>21.25</v>
      </c>
      <c r="T253" s="7" t="str">
        <f t="shared" si="35"/>
        <v>Over 0.5</v>
      </c>
      <c r="U253" s="14"/>
      <c r="V253" s="14" t="str">
        <f t="shared" si="36"/>
        <v>Over 0.5</v>
      </c>
      <c r="W253" s="14" t="str">
        <f t="shared" si="37"/>
        <v>WON</v>
      </c>
      <c r="X253" s="14"/>
      <c r="Y253" s="7" t="str">
        <f t="shared" si="30"/>
        <v>…</v>
      </c>
      <c r="Z253" s="7"/>
      <c r="AA253" s="35" t="str">
        <f t="shared" si="31"/>
        <v>…</v>
      </c>
      <c r="AB253" s="35" t="str">
        <f t="shared" si="32"/>
        <v>.</v>
      </c>
      <c r="AC253" s="7" t="str">
        <f t="shared" si="33"/>
        <v>WON</v>
      </c>
      <c r="AE253" s="18" t="str">
        <f>IFERROR(VLOOKUP(O253,AG3:AH5,2,0),"KO")</f>
        <v>KO</v>
      </c>
    </row>
    <row r="254" spans="2:31">
      <c r="B254" s="6"/>
      <c r="C254" t="s">
        <v>51</v>
      </c>
      <c r="D254" s="24" t="s">
        <v>52</v>
      </c>
      <c r="E254" s="17" t="s">
        <v>1926</v>
      </c>
      <c r="F254" s="7" t="s">
        <v>4</v>
      </c>
      <c r="G254" s="10" t="s">
        <v>1802</v>
      </c>
      <c r="H254" s="7">
        <v>20</v>
      </c>
      <c r="I254" s="7">
        <v>22</v>
      </c>
      <c r="J254" s="7">
        <v>58</v>
      </c>
      <c r="K254" s="7">
        <v>2</v>
      </c>
      <c r="L254" s="7">
        <v>1</v>
      </c>
      <c r="M254" s="7">
        <v>38</v>
      </c>
      <c r="N254" s="6" t="s">
        <v>24</v>
      </c>
      <c r="O254" s="6" t="s">
        <v>47</v>
      </c>
      <c r="P254" s="11">
        <v>52</v>
      </c>
      <c r="Q254" s="12">
        <v>1.8</v>
      </c>
      <c r="R254" s="13"/>
      <c r="S254" s="21">
        <f t="shared" si="34"/>
        <v>32.274999999999999</v>
      </c>
      <c r="T254" s="7" t="str">
        <f t="shared" si="35"/>
        <v>Over 0.5</v>
      </c>
      <c r="U254" s="14"/>
      <c r="V254" s="14" t="str">
        <f t="shared" si="36"/>
        <v>Under 1.5</v>
      </c>
      <c r="W254" s="14" t="str">
        <f t="shared" si="37"/>
        <v>LOST</v>
      </c>
      <c r="X254" s="14"/>
      <c r="Y254" s="7" t="str">
        <f t="shared" si="30"/>
        <v>…</v>
      </c>
      <c r="Z254" s="7"/>
      <c r="AA254" s="35" t="str">
        <f t="shared" si="31"/>
        <v>…</v>
      </c>
      <c r="AB254" s="35" t="str">
        <f t="shared" si="32"/>
        <v>.</v>
      </c>
      <c r="AC254" s="7" t="str">
        <f t="shared" si="33"/>
        <v>LOST</v>
      </c>
      <c r="AE254" s="18" t="str">
        <f>IFERROR(VLOOKUP(O254,AG3:AH5,2,0),"KO")</f>
        <v>OK</v>
      </c>
    </row>
    <row r="255" spans="2:31">
      <c r="B255" s="6"/>
      <c r="C255" t="s">
        <v>427</v>
      </c>
      <c r="D255" s="24" t="s">
        <v>218</v>
      </c>
      <c r="E255" s="17" t="s">
        <v>614</v>
      </c>
      <c r="F255" s="7" t="s">
        <v>4</v>
      </c>
      <c r="G255" s="10" t="s">
        <v>619</v>
      </c>
      <c r="H255" s="7">
        <v>5</v>
      </c>
      <c r="I255" s="7">
        <v>30</v>
      </c>
      <c r="J255" s="7">
        <v>65</v>
      </c>
      <c r="K255" s="7">
        <v>2</v>
      </c>
      <c r="L255" s="7">
        <v>2</v>
      </c>
      <c r="M255" s="7">
        <v>60</v>
      </c>
      <c r="N255" s="6" t="s">
        <v>24</v>
      </c>
      <c r="O255" s="6" t="s">
        <v>61</v>
      </c>
      <c r="P255" s="11">
        <v>34</v>
      </c>
      <c r="Q255" s="12">
        <v>1.61</v>
      </c>
      <c r="R255" s="13"/>
      <c r="S255" s="21">
        <f t="shared" si="34"/>
        <v>19.6875</v>
      </c>
      <c r="T255" s="7" t="str">
        <f t="shared" si="35"/>
        <v>Over 0.5</v>
      </c>
      <c r="U255" s="14"/>
      <c r="V255" s="14" t="str">
        <f t="shared" si="36"/>
        <v>Under 1.5</v>
      </c>
      <c r="W255" s="14" t="str">
        <f t="shared" si="37"/>
        <v>LOST</v>
      </c>
      <c r="X255" s="14"/>
      <c r="Y255" s="7" t="str">
        <f t="shared" si="30"/>
        <v>…</v>
      </c>
      <c r="Z255" s="7"/>
      <c r="AA255" s="35" t="str">
        <f t="shared" si="31"/>
        <v>…</v>
      </c>
      <c r="AB255" s="35" t="str">
        <f t="shared" si="32"/>
        <v>.</v>
      </c>
      <c r="AC255" s="7" t="str">
        <f t="shared" si="33"/>
        <v>WON</v>
      </c>
      <c r="AE255" s="18" t="str">
        <f>IFERROR(VLOOKUP(O255,AG3:AH5,2,0),"KO")</f>
        <v>KO</v>
      </c>
    </row>
    <row r="256" spans="2:31">
      <c r="B256" s="6" t="s">
        <v>11</v>
      </c>
      <c r="C256" t="s">
        <v>121</v>
      </c>
      <c r="D256" s="24" t="s">
        <v>218</v>
      </c>
      <c r="E256" s="17" t="s">
        <v>1969</v>
      </c>
      <c r="F256" s="7" t="s">
        <v>4</v>
      </c>
      <c r="G256" s="10" t="s">
        <v>753</v>
      </c>
      <c r="H256" s="7">
        <v>10</v>
      </c>
      <c r="I256" s="7">
        <v>69</v>
      </c>
      <c r="J256" s="7">
        <v>21</v>
      </c>
      <c r="K256" s="7" t="s">
        <v>16</v>
      </c>
      <c r="L256" s="7" t="s">
        <v>16</v>
      </c>
      <c r="M256" s="7">
        <v>11</v>
      </c>
      <c r="N256" s="6" t="s">
        <v>120</v>
      </c>
      <c r="O256" s="6" t="s">
        <v>299</v>
      </c>
      <c r="P256" s="11">
        <v>95</v>
      </c>
      <c r="Q256" s="12">
        <v>1.61</v>
      </c>
      <c r="R256" s="13"/>
      <c r="S256" s="21">
        <f t="shared" si="34"/>
        <v>89.5625</v>
      </c>
      <c r="T256" s="7" t="str">
        <f t="shared" si="35"/>
        <v>Under 1.5</v>
      </c>
      <c r="U256" s="14"/>
      <c r="V256" s="14" t="str">
        <f t="shared" si="36"/>
        <v>Under 1.5</v>
      </c>
      <c r="W256" s="14" t="str">
        <f t="shared" si="37"/>
        <v>WON</v>
      </c>
      <c r="X256" s="14"/>
      <c r="Y256" s="7" t="str">
        <f t="shared" si="30"/>
        <v>…</v>
      </c>
      <c r="Z256" s="7"/>
      <c r="AA256" s="35" t="str">
        <f t="shared" si="31"/>
        <v>U25g</v>
      </c>
      <c r="AB256" s="35" t="str">
        <f t="shared" si="32"/>
        <v>.</v>
      </c>
      <c r="AC256" s="7" t="str">
        <f t="shared" si="33"/>
        <v>…</v>
      </c>
      <c r="AE256" s="18" t="str">
        <f>IFERROR(VLOOKUP(O256,AG3:AH5,2,0),"KO")</f>
        <v>KO</v>
      </c>
    </row>
    <row r="257" spans="2:31">
      <c r="B257" s="6"/>
      <c r="C257" t="s">
        <v>1468</v>
      </c>
      <c r="D257" s="24" t="s">
        <v>63</v>
      </c>
      <c r="E257" s="17" t="s">
        <v>1970</v>
      </c>
      <c r="F257" s="7" t="s">
        <v>4</v>
      </c>
      <c r="G257" s="10" t="s">
        <v>1544</v>
      </c>
      <c r="H257" s="7">
        <v>45</v>
      </c>
      <c r="I257" s="7">
        <v>45</v>
      </c>
      <c r="J257" s="7">
        <v>10</v>
      </c>
      <c r="K257" s="7">
        <v>1</v>
      </c>
      <c r="L257" s="7">
        <v>1</v>
      </c>
      <c r="M257" s="7">
        <v>35</v>
      </c>
      <c r="N257" s="6" t="s">
        <v>24</v>
      </c>
      <c r="O257" s="6" t="s">
        <v>120</v>
      </c>
      <c r="P257" s="11">
        <v>71</v>
      </c>
      <c r="Q257" s="12">
        <v>1.55</v>
      </c>
      <c r="R257" s="13"/>
      <c r="S257" s="21">
        <f t="shared" si="34"/>
        <v>54.2</v>
      </c>
      <c r="T257" s="7" t="str">
        <f t="shared" si="35"/>
        <v>Over 0.5</v>
      </c>
      <c r="U257" s="14"/>
      <c r="V257" s="14" t="str">
        <f t="shared" si="36"/>
        <v>Under 1.5</v>
      </c>
      <c r="W257" s="14" t="str">
        <f t="shared" si="37"/>
        <v>LOST</v>
      </c>
      <c r="X257" s="14"/>
      <c r="Y257" s="7" t="str">
        <f t="shared" si="30"/>
        <v>…</v>
      </c>
      <c r="Z257" s="7"/>
      <c r="AA257" s="35" t="str">
        <f t="shared" si="31"/>
        <v>…</v>
      </c>
      <c r="AB257" s="35" t="str">
        <f t="shared" si="32"/>
        <v>.</v>
      </c>
      <c r="AC257" s="7" t="str">
        <f t="shared" si="33"/>
        <v>…</v>
      </c>
      <c r="AE257" s="18" t="str">
        <f>IFERROR(VLOOKUP(O257,AG3:AH5,2,0),"KO")</f>
        <v>OK</v>
      </c>
    </row>
    <row r="258" spans="2:31">
      <c r="B258" s="6"/>
      <c r="C258" t="s">
        <v>1468</v>
      </c>
      <c r="D258" s="24" t="s">
        <v>63</v>
      </c>
      <c r="E258" s="17" t="s">
        <v>1971</v>
      </c>
      <c r="F258" s="7" t="s">
        <v>4</v>
      </c>
      <c r="G258" s="10" t="s">
        <v>1655</v>
      </c>
      <c r="H258" s="7">
        <v>81</v>
      </c>
      <c r="I258" s="7">
        <v>9</v>
      </c>
      <c r="J258" s="7">
        <v>10</v>
      </c>
      <c r="K258" s="7">
        <v>1</v>
      </c>
      <c r="L258" s="7">
        <v>1</v>
      </c>
      <c r="M258" s="7">
        <v>71</v>
      </c>
      <c r="N258" s="6" t="s">
        <v>24</v>
      </c>
      <c r="O258" s="6" t="s">
        <v>120</v>
      </c>
      <c r="P258" s="11">
        <v>45</v>
      </c>
      <c r="Q258" s="12">
        <v>1.72</v>
      </c>
      <c r="R258" s="13"/>
      <c r="S258" s="21">
        <f t="shared" si="34"/>
        <v>11.5625</v>
      </c>
      <c r="T258" s="7" t="str">
        <f t="shared" si="35"/>
        <v>Over 0.5</v>
      </c>
      <c r="U258" s="14"/>
      <c r="V258" s="14" t="str">
        <f t="shared" si="36"/>
        <v>Under 1.5</v>
      </c>
      <c r="W258" s="14" t="str">
        <f t="shared" si="37"/>
        <v>LOST</v>
      </c>
      <c r="X258" s="14"/>
      <c r="Y258" s="7" t="str">
        <f t="shared" si="30"/>
        <v>…</v>
      </c>
      <c r="Z258" s="7"/>
      <c r="AA258" s="35" t="str">
        <f t="shared" si="31"/>
        <v>…</v>
      </c>
      <c r="AB258" s="35" t="str">
        <f t="shared" si="32"/>
        <v>.</v>
      </c>
      <c r="AC258" s="7" t="str">
        <f t="shared" si="33"/>
        <v>LOST</v>
      </c>
      <c r="AE258" s="18" t="str">
        <f>IFERROR(VLOOKUP(O258,AG3:AH5,2,0),"KO")</f>
        <v>OK</v>
      </c>
    </row>
    <row r="259" spans="2:31">
      <c r="B259" s="6"/>
      <c r="C259" t="s">
        <v>1468</v>
      </c>
      <c r="D259" s="24" t="s">
        <v>63</v>
      </c>
      <c r="E259" s="17" t="s">
        <v>1970</v>
      </c>
      <c r="F259" s="7" t="s">
        <v>4</v>
      </c>
      <c r="G259" s="10" t="s">
        <v>1544</v>
      </c>
      <c r="H259" s="7">
        <v>45</v>
      </c>
      <c r="I259" s="7">
        <v>45</v>
      </c>
      <c r="J259" s="7">
        <v>10</v>
      </c>
      <c r="K259" s="7">
        <v>1</v>
      </c>
      <c r="L259" s="7">
        <v>1</v>
      </c>
      <c r="M259" s="7">
        <v>35</v>
      </c>
      <c r="N259" s="6" t="s">
        <v>24</v>
      </c>
      <c r="O259" s="6" t="s">
        <v>120</v>
      </c>
      <c r="P259" s="11">
        <v>71</v>
      </c>
      <c r="Q259" s="12">
        <v>1.55</v>
      </c>
      <c r="R259" s="13"/>
      <c r="S259" s="21">
        <f t="shared" si="34"/>
        <v>54.2</v>
      </c>
      <c r="T259" s="7" t="str">
        <f t="shared" si="35"/>
        <v>Over 0.5</v>
      </c>
      <c r="U259" s="14"/>
      <c r="V259" s="14" t="str">
        <f t="shared" si="36"/>
        <v>Under 1.5</v>
      </c>
      <c r="W259" s="14" t="str">
        <f t="shared" si="37"/>
        <v>LOST</v>
      </c>
      <c r="X259" s="14"/>
      <c r="Y259" s="7" t="str">
        <f t="shared" ref="Y259:Y322" si="38">IF(AND(B259="OK",I259&gt;52,M259&lt;11,Q259&lt;1.71),"Prime","…")</f>
        <v>…</v>
      </c>
      <c r="Z259" s="7"/>
      <c r="AA259" s="35" t="str">
        <f t="shared" si="31"/>
        <v>…</v>
      </c>
      <c r="AB259" s="35" t="str">
        <f t="shared" si="32"/>
        <v>.</v>
      </c>
      <c r="AC259" s="7" t="str">
        <f t="shared" si="33"/>
        <v>…</v>
      </c>
      <c r="AE259" s="18" t="str">
        <f>IFERROR(VLOOKUP(O259,AG3:AH5,2,0),"KO")</f>
        <v>OK</v>
      </c>
    </row>
    <row r="260" spans="2:31">
      <c r="B260" s="6"/>
      <c r="C260" t="s">
        <v>1437</v>
      </c>
      <c r="D260" s="24" t="s">
        <v>63</v>
      </c>
      <c r="E260" s="17" t="s">
        <v>1449</v>
      </c>
      <c r="F260" s="7" t="s">
        <v>4</v>
      </c>
      <c r="G260" s="10" t="s">
        <v>1450</v>
      </c>
      <c r="H260" s="7">
        <v>37</v>
      </c>
      <c r="I260" s="7">
        <v>5</v>
      </c>
      <c r="J260" s="7">
        <v>58</v>
      </c>
      <c r="K260" s="7">
        <v>2</v>
      </c>
      <c r="L260" s="7">
        <v>2</v>
      </c>
      <c r="M260" s="7">
        <v>21</v>
      </c>
      <c r="N260" s="6" t="s">
        <v>120</v>
      </c>
      <c r="O260" s="6" t="s">
        <v>681</v>
      </c>
      <c r="P260" s="11">
        <v>34</v>
      </c>
      <c r="Q260" s="12">
        <v>1.4</v>
      </c>
      <c r="R260" s="13"/>
      <c r="S260" s="21">
        <f t="shared" si="34"/>
        <v>10.3125</v>
      </c>
      <c r="T260" s="7" t="str">
        <f t="shared" si="35"/>
        <v>Over 0.5</v>
      </c>
      <c r="U260" s="14"/>
      <c r="V260" s="14" t="str">
        <f t="shared" si="36"/>
        <v>Under 1.5</v>
      </c>
      <c r="W260" s="14" t="str">
        <f t="shared" si="37"/>
        <v>WON</v>
      </c>
      <c r="X260" s="14"/>
      <c r="Y260" s="7" t="str">
        <f t="shared" si="38"/>
        <v>…</v>
      </c>
      <c r="Z260" s="7"/>
      <c r="AA260" s="35" t="str">
        <f t="shared" ref="AA260:AA323" si="39">IF(AND(I260&gt;49,P260&gt;54,B260="OK"),"U25g","…")</f>
        <v>…</v>
      </c>
      <c r="AB260" s="35" t="str">
        <f t="shared" ref="AB260:AB323" si="40">IF(AND(AA260="U25g",(OR(O260="0-0",O260="0-1",O260="1-0",O260="1-1",O260="2-0",O260="0-2"))),"WON",".")</f>
        <v>.</v>
      </c>
      <c r="AC260" s="7" t="str">
        <f t="shared" ref="AC260:AC323" si="41">IF(AND(AE260="KO",S260&lt;55),"WON",IF(S260&gt;54,"…","LOST"))</f>
        <v>WON</v>
      </c>
      <c r="AE260" s="18" t="str">
        <f>IFERROR(VLOOKUP(O260,AG3:AH5,2,0),"KO")</f>
        <v>KO</v>
      </c>
    </row>
    <row r="261" spans="2:31">
      <c r="B261" s="6" t="s">
        <v>11</v>
      </c>
      <c r="C261" t="s">
        <v>62</v>
      </c>
      <c r="D261" s="24" t="s">
        <v>63</v>
      </c>
      <c r="E261" s="17" t="s">
        <v>177</v>
      </c>
      <c r="F261" s="7" t="s">
        <v>4</v>
      </c>
      <c r="G261" s="10" t="s">
        <v>605</v>
      </c>
      <c r="H261" s="7">
        <v>45</v>
      </c>
      <c r="I261" s="7">
        <v>10</v>
      </c>
      <c r="J261" s="7">
        <v>45</v>
      </c>
      <c r="K261" s="7">
        <v>1</v>
      </c>
      <c r="L261" s="7">
        <v>1</v>
      </c>
      <c r="M261" s="7">
        <v>0</v>
      </c>
      <c r="N261" s="6" t="s">
        <v>47</v>
      </c>
      <c r="O261" s="6" t="s">
        <v>75</v>
      </c>
      <c r="P261" s="11">
        <v>46</v>
      </c>
      <c r="Q261" s="12">
        <v>1.5</v>
      </c>
      <c r="R261" s="13"/>
      <c r="S261" s="21">
        <f t="shared" si="34"/>
        <v>26.875</v>
      </c>
      <c r="T261" s="7" t="str">
        <f t="shared" si="35"/>
        <v>Over 0.5</v>
      </c>
      <c r="U261" s="14"/>
      <c r="V261" s="14" t="str">
        <f t="shared" si="36"/>
        <v>Under 1.5</v>
      </c>
      <c r="W261" s="14" t="str">
        <f t="shared" si="37"/>
        <v>WON</v>
      </c>
      <c r="X261" s="14"/>
      <c r="Y261" s="7" t="str">
        <f t="shared" si="38"/>
        <v>…</v>
      </c>
      <c r="Z261" s="7"/>
      <c r="AA261" s="35" t="str">
        <f t="shared" si="39"/>
        <v>…</v>
      </c>
      <c r="AB261" s="35" t="str">
        <f t="shared" si="40"/>
        <v>.</v>
      </c>
      <c r="AC261" s="7" t="str">
        <f t="shared" si="41"/>
        <v>WON</v>
      </c>
      <c r="AE261" s="18" t="str">
        <f>IFERROR(VLOOKUP(O261,AG3:AH5,2,0),"KO")</f>
        <v>KO</v>
      </c>
    </row>
    <row r="262" spans="2:31">
      <c r="B262" s="6"/>
      <c r="C262" t="s">
        <v>227</v>
      </c>
      <c r="D262" s="24" t="s">
        <v>63</v>
      </c>
      <c r="E262" s="17" t="s">
        <v>1612</v>
      </c>
      <c r="F262" s="7" t="s">
        <v>4</v>
      </c>
      <c r="G262" s="10" t="s">
        <v>1604</v>
      </c>
      <c r="H262" s="7">
        <v>14</v>
      </c>
      <c r="I262" s="7">
        <v>41</v>
      </c>
      <c r="J262" s="7">
        <v>46</v>
      </c>
      <c r="K262" s="7">
        <v>2</v>
      </c>
      <c r="L262" s="7">
        <v>2</v>
      </c>
      <c r="M262" s="7">
        <v>32</v>
      </c>
      <c r="N262" s="6" t="s">
        <v>278</v>
      </c>
      <c r="O262" s="6" t="s">
        <v>1396</v>
      </c>
      <c r="P262" s="11">
        <v>48</v>
      </c>
      <c r="Q262" s="12">
        <v>1.53</v>
      </c>
      <c r="R262" s="13"/>
      <c r="S262" s="21">
        <f t="shared" si="34"/>
        <v>25.625</v>
      </c>
      <c r="T262" s="7" t="str">
        <f t="shared" si="35"/>
        <v>Over 0.5</v>
      </c>
      <c r="U262" s="14"/>
      <c r="V262" s="14" t="str">
        <f t="shared" si="36"/>
        <v>Over 0.5</v>
      </c>
      <c r="W262" s="14" t="str">
        <f t="shared" si="37"/>
        <v>WON</v>
      </c>
      <c r="X262" s="14"/>
      <c r="Y262" s="7" t="str">
        <f t="shared" si="38"/>
        <v>…</v>
      </c>
      <c r="Z262" s="7"/>
      <c r="AA262" s="35" t="str">
        <f t="shared" si="39"/>
        <v>…</v>
      </c>
      <c r="AB262" s="35" t="str">
        <f t="shared" si="40"/>
        <v>.</v>
      </c>
      <c r="AC262" s="7" t="str">
        <f t="shared" si="41"/>
        <v>WON</v>
      </c>
      <c r="AE262" s="18" t="str">
        <f>IFERROR(VLOOKUP(O262,AG3:AH5,2,0),"KO")</f>
        <v>KO</v>
      </c>
    </row>
    <row r="263" spans="2:31">
      <c r="B263" s="6" t="s">
        <v>11</v>
      </c>
      <c r="C263" t="s">
        <v>58</v>
      </c>
      <c r="D263" s="24" t="s">
        <v>63</v>
      </c>
      <c r="E263" s="17" t="s">
        <v>1077</v>
      </c>
      <c r="F263" s="7" t="s">
        <v>4</v>
      </c>
      <c r="G263" s="10" t="s">
        <v>59</v>
      </c>
      <c r="H263" s="7">
        <v>16</v>
      </c>
      <c r="I263" s="7">
        <v>63</v>
      </c>
      <c r="J263" s="7">
        <v>21</v>
      </c>
      <c r="K263" s="7" t="s">
        <v>16</v>
      </c>
      <c r="L263" s="7">
        <v>1</v>
      </c>
      <c r="M263" s="7">
        <v>5</v>
      </c>
      <c r="N263" s="6" t="s">
        <v>299</v>
      </c>
      <c r="O263" s="6" t="s">
        <v>299</v>
      </c>
      <c r="P263" s="11">
        <v>62</v>
      </c>
      <c r="Q263" s="12">
        <v>1.66</v>
      </c>
      <c r="R263" s="13"/>
      <c r="S263" s="21">
        <f t="shared" si="34"/>
        <v>82.087500000000006</v>
      </c>
      <c r="T263" s="7" t="str">
        <f t="shared" si="35"/>
        <v>Under 1.5</v>
      </c>
      <c r="U263" s="14"/>
      <c r="V263" s="14" t="str">
        <f t="shared" si="36"/>
        <v>Over 0.5</v>
      </c>
      <c r="W263" s="14" t="str">
        <f t="shared" si="37"/>
        <v>LOST</v>
      </c>
      <c r="X263" s="14"/>
      <c r="Y263" s="7" t="str">
        <f t="shared" si="38"/>
        <v>Prime</v>
      </c>
      <c r="Z263" s="7"/>
      <c r="AA263" s="35" t="str">
        <f t="shared" si="39"/>
        <v>U25g</v>
      </c>
      <c r="AB263" s="35" t="str">
        <f t="shared" si="40"/>
        <v>.</v>
      </c>
      <c r="AC263" s="7" t="str">
        <f t="shared" si="41"/>
        <v>…</v>
      </c>
      <c r="AE263" s="18" t="str">
        <f>IFERROR(VLOOKUP(O263,AG3:AH5,2,0),"KO")</f>
        <v>KO</v>
      </c>
    </row>
    <row r="264" spans="2:31">
      <c r="B264" s="6"/>
      <c r="C264" t="s">
        <v>66</v>
      </c>
      <c r="D264" s="24" t="s">
        <v>63</v>
      </c>
      <c r="E264" s="17" t="s">
        <v>221</v>
      </c>
      <c r="F264" s="7" t="s">
        <v>4</v>
      </c>
      <c r="G264" s="10" t="s">
        <v>1609</v>
      </c>
      <c r="H264" s="7">
        <v>17</v>
      </c>
      <c r="I264" s="7">
        <v>46</v>
      </c>
      <c r="J264" s="7">
        <v>37</v>
      </c>
      <c r="K264" s="7" t="s">
        <v>16</v>
      </c>
      <c r="L264" s="7">
        <v>2</v>
      </c>
      <c r="M264" s="7">
        <v>20</v>
      </c>
      <c r="N264" s="6" t="s">
        <v>75</v>
      </c>
      <c r="O264" s="6" t="s">
        <v>278</v>
      </c>
      <c r="P264" s="11">
        <v>44</v>
      </c>
      <c r="Q264" s="12">
        <v>1.53</v>
      </c>
      <c r="R264" s="13"/>
      <c r="S264" s="21">
        <f t="shared" si="34"/>
        <v>40</v>
      </c>
      <c r="T264" s="7" t="str">
        <f t="shared" si="35"/>
        <v>Over 0.5</v>
      </c>
      <c r="U264" s="14"/>
      <c r="V264" s="14" t="str">
        <f t="shared" si="36"/>
        <v>Over 0.5</v>
      </c>
      <c r="W264" s="14" t="str">
        <f t="shared" si="37"/>
        <v>WON</v>
      </c>
      <c r="X264" s="14"/>
      <c r="Y264" s="7" t="str">
        <f t="shared" si="38"/>
        <v>…</v>
      </c>
      <c r="Z264" s="7"/>
      <c r="AA264" s="35" t="str">
        <f t="shared" si="39"/>
        <v>…</v>
      </c>
      <c r="AB264" s="35" t="str">
        <f t="shared" si="40"/>
        <v>.</v>
      </c>
      <c r="AC264" s="7" t="str">
        <f t="shared" si="41"/>
        <v>WON</v>
      </c>
      <c r="AE264" s="18" t="str">
        <f>IFERROR(VLOOKUP(O264,AG3:AH5,2,0),"KO")</f>
        <v>KO</v>
      </c>
    </row>
    <row r="265" spans="2:31">
      <c r="B265" s="6"/>
      <c r="C265" t="s">
        <v>43</v>
      </c>
      <c r="D265" s="24" t="s">
        <v>89</v>
      </c>
      <c r="E265" s="17" t="s">
        <v>1390</v>
      </c>
      <c r="F265" s="7" t="s">
        <v>4</v>
      </c>
      <c r="G265" s="10" t="s">
        <v>489</v>
      </c>
      <c r="H265" s="7">
        <v>24</v>
      </c>
      <c r="I265" s="7">
        <v>66</v>
      </c>
      <c r="J265" s="7">
        <v>10</v>
      </c>
      <c r="K265" s="7" t="s">
        <v>16</v>
      </c>
      <c r="L265" s="7" t="s">
        <v>16</v>
      </c>
      <c r="M265" s="7">
        <v>14</v>
      </c>
      <c r="N265" s="6" t="s">
        <v>24</v>
      </c>
      <c r="O265" s="6" t="s">
        <v>24</v>
      </c>
      <c r="P265" s="11">
        <v>62</v>
      </c>
      <c r="Q265" s="12">
        <v>1.61</v>
      </c>
      <c r="R265" s="13"/>
      <c r="S265" s="21">
        <f t="shared" ref="S265:S328" si="42">(IF(H265=0,"",(40+IF(I265&lt;50,0,I265/3.2)+(IF(J265&gt;I265,-J265/3.2,0)+(IF(H265&gt;I265,-H265/3.2,0)+(IF(L265="X",5,IF(L265="2",2,0)))+(IF(M265&gt;15,0,15-M265))+(IF(P265&lt;50,0,P265/5)))))))</f>
        <v>79.025000000000006</v>
      </c>
      <c r="T265" s="7" t="str">
        <f t="shared" ref="T265:T328" si="43">IF(S265&lt;56,"Over 0.5","Under 1.5")</f>
        <v>Under 1.5</v>
      </c>
      <c r="U265" s="14"/>
      <c r="V265" s="14" t="str">
        <f t="shared" ref="V265:V328" si="44">IF(N265="1-0","Under 1.5",IF(N265="0-0","Under 1.5",IF(N265="0-1","Under 1.5","Over 0.5")))</f>
        <v>Under 1.5</v>
      </c>
      <c r="W265" s="14" t="str">
        <f t="shared" ref="W265:W328" si="45">IF(N265=0,"",IF(N265="?",N265,IF(T265=V265,"WON",IF(N265="0-1","WON",IF(N265="1-0","WON","LOST")))))</f>
        <v>WON</v>
      </c>
      <c r="X265" s="14"/>
      <c r="Y265" s="7" t="str">
        <f t="shared" si="38"/>
        <v>…</v>
      </c>
      <c r="Z265" s="7"/>
      <c r="AA265" s="35" t="str">
        <f t="shared" si="39"/>
        <v>…</v>
      </c>
      <c r="AB265" s="35" t="str">
        <f t="shared" si="40"/>
        <v>.</v>
      </c>
      <c r="AC265" s="7" t="str">
        <f t="shared" si="41"/>
        <v>…</v>
      </c>
      <c r="AE265" s="18" t="str">
        <f>IFERROR(VLOOKUP(O265,AG3:AH5,2,0),"KO")</f>
        <v>OK</v>
      </c>
    </row>
    <row r="266" spans="2:31">
      <c r="B266" s="6" t="s">
        <v>11</v>
      </c>
      <c r="C266" t="s">
        <v>88</v>
      </c>
      <c r="D266" s="24" t="s">
        <v>89</v>
      </c>
      <c r="E266" s="17" t="s">
        <v>858</v>
      </c>
      <c r="F266" s="7" t="s">
        <v>4</v>
      </c>
      <c r="G266" s="10" t="s">
        <v>478</v>
      </c>
      <c r="H266" s="7">
        <v>31</v>
      </c>
      <c r="I266" s="7">
        <v>63</v>
      </c>
      <c r="J266" s="7">
        <v>7</v>
      </c>
      <c r="K266" s="7" t="s">
        <v>16</v>
      </c>
      <c r="L266" s="7" t="s">
        <v>16</v>
      </c>
      <c r="M266" s="7">
        <v>24</v>
      </c>
      <c r="N266" s="6" t="s">
        <v>120</v>
      </c>
      <c r="O266" s="6" t="s">
        <v>297</v>
      </c>
      <c r="P266" s="11">
        <v>57</v>
      </c>
      <c r="Q266" s="12">
        <v>1.4</v>
      </c>
      <c r="R266" s="13"/>
      <c r="S266" s="21">
        <f t="shared" si="42"/>
        <v>76.087500000000006</v>
      </c>
      <c r="T266" s="7" t="str">
        <f t="shared" si="43"/>
        <v>Under 1.5</v>
      </c>
      <c r="U266" s="14"/>
      <c r="V266" s="14" t="str">
        <f t="shared" si="44"/>
        <v>Under 1.5</v>
      </c>
      <c r="W266" s="14" t="str">
        <f t="shared" si="45"/>
        <v>WON</v>
      </c>
      <c r="X266" s="14"/>
      <c r="Y266" s="7" t="str">
        <f t="shared" si="38"/>
        <v>…</v>
      </c>
      <c r="Z266" s="7"/>
      <c r="AA266" s="35" t="str">
        <f t="shared" si="39"/>
        <v>U25g</v>
      </c>
      <c r="AB266" s="35" t="str">
        <f t="shared" si="40"/>
        <v>.</v>
      </c>
      <c r="AC266" s="7" t="str">
        <f t="shared" si="41"/>
        <v>…</v>
      </c>
      <c r="AE266" s="18" t="str">
        <f>IFERROR(VLOOKUP(O266,AG3:AH5,2,0),"KO")</f>
        <v>KO</v>
      </c>
    </row>
    <row r="267" spans="2:31">
      <c r="B267" s="6" t="s">
        <v>11</v>
      </c>
      <c r="C267" t="s">
        <v>959</v>
      </c>
      <c r="D267" s="24" t="s">
        <v>93</v>
      </c>
      <c r="E267" s="17" t="s">
        <v>1814</v>
      </c>
      <c r="F267" s="7" t="s">
        <v>4</v>
      </c>
      <c r="G267" s="10" t="s">
        <v>1163</v>
      </c>
      <c r="H267" s="7">
        <v>21</v>
      </c>
      <c r="I267" s="7">
        <v>53</v>
      </c>
      <c r="J267" s="7">
        <v>26</v>
      </c>
      <c r="K267" s="7" t="s">
        <v>16</v>
      </c>
      <c r="L267" s="7">
        <v>2</v>
      </c>
      <c r="M267" s="7">
        <v>5</v>
      </c>
      <c r="N267" s="6" t="s">
        <v>24</v>
      </c>
      <c r="O267" s="6" t="s">
        <v>69</v>
      </c>
      <c r="P267" s="11">
        <v>54</v>
      </c>
      <c r="Q267" s="12">
        <v>1.47</v>
      </c>
      <c r="R267" s="13"/>
      <c r="S267" s="21">
        <f t="shared" si="42"/>
        <v>77.362499999999997</v>
      </c>
      <c r="T267" s="7" t="str">
        <f t="shared" si="43"/>
        <v>Under 1.5</v>
      </c>
      <c r="U267" s="14"/>
      <c r="V267" s="14" t="str">
        <f t="shared" si="44"/>
        <v>Under 1.5</v>
      </c>
      <c r="W267" s="14" t="str">
        <f t="shared" si="45"/>
        <v>WON</v>
      </c>
      <c r="X267" s="14"/>
      <c r="Y267" s="7" t="str">
        <f t="shared" si="38"/>
        <v>Prime</v>
      </c>
      <c r="Z267" s="7"/>
      <c r="AA267" s="35" t="str">
        <f t="shared" si="39"/>
        <v>…</v>
      </c>
      <c r="AB267" s="35" t="str">
        <f t="shared" si="40"/>
        <v>.</v>
      </c>
      <c r="AC267" s="7" t="str">
        <f t="shared" si="41"/>
        <v>…</v>
      </c>
      <c r="AE267" s="18" t="str">
        <f>IFERROR(VLOOKUP(O267,AG3:AH5,2,0),"KO")</f>
        <v>KO</v>
      </c>
    </row>
    <row r="268" spans="2:31">
      <c r="B268" s="6"/>
      <c r="C268" t="s">
        <v>678</v>
      </c>
      <c r="D268" s="24" t="s">
        <v>93</v>
      </c>
      <c r="E268" s="17" t="s">
        <v>921</v>
      </c>
      <c r="F268" s="7" t="s">
        <v>4</v>
      </c>
      <c r="G268" s="10" t="s">
        <v>679</v>
      </c>
      <c r="H268" s="7">
        <v>43</v>
      </c>
      <c r="I268" s="7">
        <v>37</v>
      </c>
      <c r="J268" s="7">
        <v>20</v>
      </c>
      <c r="K268" s="7">
        <v>1</v>
      </c>
      <c r="L268" s="7">
        <v>1</v>
      </c>
      <c r="M268" s="7">
        <v>23</v>
      </c>
      <c r="N268" s="6" t="s">
        <v>24</v>
      </c>
      <c r="O268" s="6" t="s">
        <v>24</v>
      </c>
      <c r="P268" s="11">
        <v>40</v>
      </c>
      <c r="Q268" s="12">
        <v>1.57</v>
      </c>
      <c r="R268" s="13"/>
      <c r="S268" s="21">
        <f t="shared" si="42"/>
        <v>26.5625</v>
      </c>
      <c r="T268" s="7" t="str">
        <f t="shared" si="43"/>
        <v>Over 0.5</v>
      </c>
      <c r="U268" s="14"/>
      <c r="V268" s="14" t="str">
        <f t="shared" si="44"/>
        <v>Under 1.5</v>
      </c>
      <c r="W268" s="14" t="str">
        <f t="shared" si="45"/>
        <v>LOST</v>
      </c>
      <c r="X268" s="14"/>
      <c r="Y268" s="7" t="str">
        <f t="shared" si="38"/>
        <v>…</v>
      </c>
      <c r="Z268" s="7"/>
      <c r="AA268" s="35" t="str">
        <f t="shared" si="39"/>
        <v>…</v>
      </c>
      <c r="AB268" s="35" t="str">
        <f t="shared" si="40"/>
        <v>.</v>
      </c>
      <c r="AC268" s="7" t="str">
        <f t="shared" si="41"/>
        <v>LOST</v>
      </c>
      <c r="AE268" s="18" t="str">
        <f>IFERROR(VLOOKUP(O268,AG3:AH5,2,0),"KO")</f>
        <v>OK</v>
      </c>
    </row>
    <row r="269" spans="2:31">
      <c r="B269" s="6"/>
      <c r="C269" t="s">
        <v>678</v>
      </c>
      <c r="D269" s="24" t="s">
        <v>93</v>
      </c>
      <c r="E269" s="17" t="s">
        <v>1007</v>
      </c>
      <c r="F269" s="7" t="s">
        <v>4</v>
      </c>
      <c r="G269" s="10" t="s">
        <v>680</v>
      </c>
      <c r="H269" s="7">
        <v>32</v>
      </c>
      <c r="I269" s="7">
        <v>12</v>
      </c>
      <c r="J269" s="7">
        <v>56</v>
      </c>
      <c r="K269" s="7">
        <v>2</v>
      </c>
      <c r="L269" s="7">
        <v>2</v>
      </c>
      <c r="M269" s="7">
        <v>24</v>
      </c>
      <c r="N269" s="6" t="s">
        <v>120</v>
      </c>
      <c r="O269" s="6" t="s">
        <v>303</v>
      </c>
      <c r="P269" s="11">
        <v>32</v>
      </c>
      <c r="Q269" s="12">
        <v>1.47</v>
      </c>
      <c r="R269" s="13"/>
      <c r="S269" s="21">
        <f t="shared" si="42"/>
        <v>12.5</v>
      </c>
      <c r="T269" s="7" t="str">
        <f t="shared" si="43"/>
        <v>Over 0.5</v>
      </c>
      <c r="U269" s="14"/>
      <c r="V269" s="14" t="str">
        <f t="shared" si="44"/>
        <v>Under 1.5</v>
      </c>
      <c r="W269" s="14" t="str">
        <f t="shared" si="45"/>
        <v>WON</v>
      </c>
      <c r="X269" s="14"/>
      <c r="Y269" s="7" t="str">
        <f t="shared" si="38"/>
        <v>…</v>
      </c>
      <c r="Z269" s="7"/>
      <c r="AA269" s="35" t="str">
        <f t="shared" si="39"/>
        <v>…</v>
      </c>
      <c r="AB269" s="35" t="str">
        <f t="shared" si="40"/>
        <v>.</v>
      </c>
      <c r="AC269" s="7" t="str">
        <f t="shared" si="41"/>
        <v>WON</v>
      </c>
      <c r="AE269" s="18" t="str">
        <f>IFERROR(VLOOKUP(O269,AG3:AH5,2,0),"KO")</f>
        <v>KO</v>
      </c>
    </row>
    <row r="270" spans="2:31">
      <c r="B270" s="6"/>
      <c r="C270" t="s">
        <v>998</v>
      </c>
      <c r="D270" s="24" t="s">
        <v>93</v>
      </c>
      <c r="E270" s="17" t="s">
        <v>1801</v>
      </c>
      <c r="F270" s="7" t="s">
        <v>4</v>
      </c>
      <c r="G270" s="10" t="s">
        <v>1786</v>
      </c>
      <c r="H270" s="7">
        <v>5</v>
      </c>
      <c r="I270" s="7">
        <v>29</v>
      </c>
      <c r="J270" s="7">
        <v>66</v>
      </c>
      <c r="K270" s="7">
        <v>2</v>
      </c>
      <c r="L270" s="7">
        <v>2</v>
      </c>
      <c r="M270" s="7">
        <v>61</v>
      </c>
      <c r="N270" s="6" t="s">
        <v>24</v>
      </c>
      <c r="O270" s="6" t="s">
        <v>47</v>
      </c>
      <c r="P270" s="11">
        <v>41</v>
      </c>
      <c r="Q270" s="12">
        <v>1.64</v>
      </c>
      <c r="R270" s="13"/>
      <c r="S270" s="21">
        <f t="shared" si="42"/>
        <v>19.375</v>
      </c>
      <c r="T270" s="7" t="str">
        <f t="shared" si="43"/>
        <v>Over 0.5</v>
      </c>
      <c r="U270" s="14"/>
      <c r="V270" s="14" t="str">
        <f t="shared" si="44"/>
        <v>Under 1.5</v>
      </c>
      <c r="W270" s="14" t="str">
        <f t="shared" si="45"/>
        <v>LOST</v>
      </c>
      <c r="X270" s="14"/>
      <c r="Y270" s="7" t="str">
        <f t="shared" si="38"/>
        <v>…</v>
      </c>
      <c r="Z270" s="7"/>
      <c r="AA270" s="35" t="str">
        <f t="shared" si="39"/>
        <v>…</v>
      </c>
      <c r="AB270" s="35" t="str">
        <f t="shared" si="40"/>
        <v>.</v>
      </c>
      <c r="AC270" s="7" t="str">
        <f t="shared" si="41"/>
        <v>LOST</v>
      </c>
      <c r="AE270" s="18" t="str">
        <f>IFERROR(VLOOKUP(O270,AG3:AH5,2,0),"KO")</f>
        <v>OK</v>
      </c>
    </row>
    <row r="271" spans="2:31">
      <c r="B271" s="6"/>
      <c r="C271" t="s">
        <v>51</v>
      </c>
      <c r="D271" s="24" t="s">
        <v>93</v>
      </c>
      <c r="E271" s="17" t="s">
        <v>1769</v>
      </c>
      <c r="F271" s="7" t="s">
        <v>4</v>
      </c>
      <c r="G271" s="10" t="s">
        <v>676</v>
      </c>
      <c r="H271" s="7">
        <v>27</v>
      </c>
      <c r="I271" s="7">
        <v>50</v>
      </c>
      <c r="J271" s="7">
        <v>23</v>
      </c>
      <c r="K271" s="7" t="s">
        <v>16</v>
      </c>
      <c r="L271" s="7" t="s">
        <v>16</v>
      </c>
      <c r="M271" s="7">
        <v>4</v>
      </c>
      <c r="N271" s="6" t="s">
        <v>47</v>
      </c>
      <c r="O271" s="6" t="s">
        <v>297</v>
      </c>
      <c r="P271" s="11">
        <v>49</v>
      </c>
      <c r="Q271" s="12">
        <v>1.71</v>
      </c>
      <c r="R271" s="13"/>
      <c r="S271" s="21">
        <f t="shared" si="42"/>
        <v>71.625</v>
      </c>
      <c r="T271" s="7" t="str">
        <f t="shared" si="43"/>
        <v>Under 1.5</v>
      </c>
      <c r="U271" s="14"/>
      <c r="V271" s="14" t="str">
        <f t="shared" si="44"/>
        <v>Under 1.5</v>
      </c>
      <c r="W271" s="14" t="str">
        <f t="shared" si="45"/>
        <v>WON</v>
      </c>
      <c r="X271" s="14"/>
      <c r="Y271" s="7" t="str">
        <f t="shared" si="38"/>
        <v>…</v>
      </c>
      <c r="Z271" s="7"/>
      <c r="AA271" s="35" t="str">
        <f t="shared" si="39"/>
        <v>…</v>
      </c>
      <c r="AB271" s="35" t="str">
        <f t="shared" si="40"/>
        <v>.</v>
      </c>
      <c r="AC271" s="7" t="str">
        <f t="shared" si="41"/>
        <v>…</v>
      </c>
      <c r="AE271" s="18" t="str">
        <f>IFERROR(VLOOKUP(O271,AG3:AH5,2,0),"KO")</f>
        <v>KO</v>
      </c>
    </row>
    <row r="272" spans="2:31">
      <c r="B272" s="6"/>
      <c r="C272" t="s">
        <v>531</v>
      </c>
      <c r="D272" s="24" t="s">
        <v>115</v>
      </c>
      <c r="E272" s="17" t="s">
        <v>1861</v>
      </c>
      <c r="F272" s="7" t="s">
        <v>4</v>
      </c>
      <c r="G272" s="10" t="s">
        <v>1858</v>
      </c>
      <c r="H272" s="7">
        <v>48</v>
      </c>
      <c r="I272" s="7">
        <v>47</v>
      </c>
      <c r="J272" s="7">
        <v>5</v>
      </c>
      <c r="K272" s="7">
        <v>1</v>
      </c>
      <c r="L272" s="7">
        <v>1</v>
      </c>
      <c r="M272" s="7">
        <v>43</v>
      </c>
      <c r="N272" s="6" t="s">
        <v>24</v>
      </c>
      <c r="O272" s="6" t="s">
        <v>24</v>
      </c>
      <c r="P272" s="11">
        <v>39</v>
      </c>
      <c r="Q272" s="12">
        <v>1.62</v>
      </c>
      <c r="R272" s="13"/>
      <c r="S272" s="21">
        <f t="shared" si="42"/>
        <v>25</v>
      </c>
      <c r="T272" s="7" t="str">
        <f t="shared" si="43"/>
        <v>Over 0.5</v>
      </c>
      <c r="U272" s="14"/>
      <c r="V272" s="14" t="str">
        <f t="shared" si="44"/>
        <v>Under 1.5</v>
      </c>
      <c r="W272" s="14" t="str">
        <f t="shared" si="45"/>
        <v>LOST</v>
      </c>
      <c r="X272" s="14"/>
      <c r="Y272" s="7" t="str">
        <f t="shared" si="38"/>
        <v>…</v>
      </c>
      <c r="Z272" s="7"/>
      <c r="AA272" s="35" t="str">
        <f t="shared" si="39"/>
        <v>…</v>
      </c>
      <c r="AB272" s="35" t="str">
        <f t="shared" si="40"/>
        <v>.</v>
      </c>
      <c r="AC272" s="7" t="str">
        <f t="shared" si="41"/>
        <v>LOST</v>
      </c>
      <c r="AE272" s="18" t="str">
        <f>IFERROR(VLOOKUP(O272,AG3:AH5,2,0),"KO")</f>
        <v>OK</v>
      </c>
    </row>
    <row r="273" spans="2:31">
      <c r="B273" s="6"/>
      <c r="C273" t="s">
        <v>531</v>
      </c>
      <c r="D273" s="24" t="s">
        <v>115</v>
      </c>
      <c r="E273" s="17" t="s">
        <v>1412</v>
      </c>
      <c r="F273" s="7" t="s">
        <v>4</v>
      </c>
      <c r="G273" s="10" t="s">
        <v>532</v>
      </c>
      <c r="H273" s="7">
        <v>5</v>
      </c>
      <c r="I273" s="7">
        <v>40</v>
      </c>
      <c r="J273" s="7">
        <v>55</v>
      </c>
      <c r="K273" s="7">
        <v>2</v>
      </c>
      <c r="L273" s="7">
        <v>2</v>
      </c>
      <c r="M273" s="7">
        <v>50</v>
      </c>
      <c r="N273" s="6" t="s">
        <v>47</v>
      </c>
      <c r="O273" s="6" t="s">
        <v>75</v>
      </c>
      <c r="P273" s="11">
        <v>29</v>
      </c>
      <c r="Q273" s="12">
        <v>1.72</v>
      </c>
      <c r="R273" s="13"/>
      <c r="S273" s="21">
        <f t="shared" si="42"/>
        <v>22.8125</v>
      </c>
      <c r="T273" s="7" t="str">
        <f t="shared" si="43"/>
        <v>Over 0.5</v>
      </c>
      <c r="U273" s="14"/>
      <c r="V273" s="14" t="str">
        <f t="shared" si="44"/>
        <v>Under 1.5</v>
      </c>
      <c r="W273" s="14" t="str">
        <f t="shared" si="45"/>
        <v>WON</v>
      </c>
      <c r="X273" s="14"/>
      <c r="Y273" s="7" t="str">
        <f t="shared" si="38"/>
        <v>…</v>
      </c>
      <c r="Z273" s="7"/>
      <c r="AA273" s="35" t="str">
        <f t="shared" si="39"/>
        <v>…</v>
      </c>
      <c r="AB273" s="35" t="str">
        <f t="shared" si="40"/>
        <v>.</v>
      </c>
      <c r="AC273" s="7" t="str">
        <f t="shared" si="41"/>
        <v>WON</v>
      </c>
      <c r="AE273" s="18" t="str">
        <f>IFERROR(VLOOKUP(O273,AG3:AH5,2,0),"KO")</f>
        <v>KO</v>
      </c>
    </row>
    <row r="274" spans="2:31">
      <c r="B274" s="6"/>
      <c r="C274" t="s">
        <v>1578</v>
      </c>
      <c r="D274" s="24" t="s">
        <v>115</v>
      </c>
      <c r="E274" s="17" t="s">
        <v>1846</v>
      </c>
      <c r="F274" s="7" t="s">
        <v>4</v>
      </c>
      <c r="G274" s="10" t="s">
        <v>1972</v>
      </c>
      <c r="H274" s="7">
        <v>29</v>
      </c>
      <c r="I274" s="7">
        <v>43</v>
      </c>
      <c r="J274" s="7">
        <v>29</v>
      </c>
      <c r="K274" s="7" t="s">
        <v>16</v>
      </c>
      <c r="L274" s="7">
        <v>1</v>
      </c>
      <c r="M274" s="7">
        <v>0</v>
      </c>
      <c r="N274" s="6" t="s">
        <v>24</v>
      </c>
      <c r="O274" s="6" t="s">
        <v>33</v>
      </c>
      <c r="P274" s="11">
        <v>53</v>
      </c>
      <c r="Q274" s="12">
        <v>1.62</v>
      </c>
      <c r="R274" s="13"/>
      <c r="S274" s="21">
        <f t="shared" si="42"/>
        <v>65.599999999999994</v>
      </c>
      <c r="T274" s="7" t="str">
        <f t="shared" si="43"/>
        <v>Under 1.5</v>
      </c>
      <c r="U274" s="14"/>
      <c r="V274" s="14" t="str">
        <f t="shared" si="44"/>
        <v>Under 1.5</v>
      </c>
      <c r="W274" s="14" t="str">
        <f t="shared" si="45"/>
        <v>WON</v>
      </c>
      <c r="X274" s="14"/>
      <c r="Y274" s="7" t="str">
        <f t="shared" si="38"/>
        <v>…</v>
      </c>
      <c r="Z274" s="7"/>
      <c r="AA274" s="35" t="str">
        <f t="shared" si="39"/>
        <v>…</v>
      </c>
      <c r="AB274" s="35" t="str">
        <f t="shared" si="40"/>
        <v>.</v>
      </c>
      <c r="AC274" s="7" t="str">
        <f t="shared" si="41"/>
        <v>…</v>
      </c>
      <c r="AE274" s="18" t="str">
        <f>IFERROR(VLOOKUP(O274,AG3:AH5,2,0),"KO")</f>
        <v>KO</v>
      </c>
    </row>
    <row r="275" spans="2:31">
      <c r="B275" s="6" t="s">
        <v>11</v>
      </c>
      <c r="C275" t="s">
        <v>121</v>
      </c>
      <c r="D275" s="24" t="s">
        <v>115</v>
      </c>
      <c r="E275" s="17" t="s">
        <v>554</v>
      </c>
      <c r="F275" s="7" t="s">
        <v>4</v>
      </c>
      <c r="G275" s="10" t="s">
        <v>1779</v>
      </c>
      <c r="H275" s="7">
        <v>3</v>
      </c>
      <c r="I275" s="7">
        <v>77</v>
      </c>
      <c r="J275" s="7">
        <v>21</v>
      </c>
      <c r="K275" s="7" t="s">
        <v>16</v>
      </c>
      <c r="L275" s="7">
        <v>2</v>
      </c>
      <c r="M275" s="7">
        <v>18</v>
      </c>
      <c r="N275" s="6" t="s">
        <v>69</v>
      </c>
      <c r="O275" s="6" t="s">
        <v>96</v>
      </c>
      <c r="P275" s="11">
        <v>61</v>
      </c>
      <c r="Q275" s="12">
        <v>1.63</v>
      </c>
      <c r="R275" s="13"/>
      <c r="S275" s="21">
        <f t="shared" si="42"/>
        <v>76.262500000000003</v>
      </c>
      <c r="T275" s="7" t="str">
        <f t="shared" si="43"/>
        <v>Under 1.5</v>
      </c>
      <c r="U275" s="14"/>
      <c r="V275" s="14" t="str">
        <f t="shared" si="44"/>
        <v>Over 0.5</v>
      </c>
      <c r="W275" s="14" t="str">
        <f t="shared" si="45"/>
        <v>LOST</v>
      </c>
      <c r="X275" s="14"/>
      <c r="Y275" s="7" t="str">
        <f t="shared" si="38"/>
        <v>…</v>
      </c>
      <c r="Z275" s="7"/>
      <c r="AA275" s="35" t="str">
        <f t="shared" si="39"/>
        <v>U25g</v>
      </c>
      <c r="AB275" s="35" t="str">
        <f t="shared" si="40"/>
        <v>.</v>
      </c>
      <c r="AC275" s="7" t="str">
        <f t="shared" si="41"/>
        <v>…</v>
      </c>
      <c r="AE275" s="18" t="str">
        <f>IFERROR(VLOOKUP(O275,AG3:AH5,2,0),"KO")</f>
        <v>KO</v>
      </c>
    </row>
    <row r="276" spans="2:31">
      <c r="B276" s="6" t="s">
        <v>11</v>
      </c>
      <c r="C276" t="s">
        <v>151</v>
      </c>
      <c r="D276" s="24" t="s">
        <v>240</v>
      </c>
      <c r="E276" s="17" t="s">
        <v>1973</v>
      </c>
      <c r="F276" s="7" t="s">
        <v>4</v>
      </c>
      <c r="G276" s="10" t="s">
        <v>1782</v>
      </c>
      <c r="H276" s="7">
        <v>8</v>
      </c>
      <c r="I276" s="7">
        <v>47</v>
      </c>
      <c r="J276" s="7">
        <v>45</v>
      </c>
      <c r="K276" s="7" t="s">
        <v>16</v>
      </c>
      <c r="L276" s="7">
        <v>2</v>
      </c>
      <c r="M276" s="7">
        <v>37</v>
      </c>
      <c r="N276" s="6" t="s">
        <v>24</v>
      </c>
      <c r="O276" s="6" t="s">
        <v>61</v>
      </c>
      <c r="P276" s="11">
        <v>32</v>
      </c>
      <c r="Q276" s="12">
        <v>1.66</v>
      </c>
      <c r="R276" s="13"/>
      <c r="S276" s="21">
        <f t="shared" si="42"/>
        <v>40</v>
      </c>
      <c r="T276" s="7" t="str">
        <f t="shared" si="43"/>
        <v>Over 0.5</v>
      </c>
      <c r="U276" s="14"/>
      <c r="V276" s="14" t="str">
        <f t="shared" si="44"/>
        <v>Under 1.5</v>
      </c>
      <c r="W276" s="14" t="str">
        <f t="shared" si="45"/>
        <v>LOST</v>
      </c>
      <c r="X276" s="14"/>
      <c r="Y276" s="7" t="str">
        <f t="shared" si="38"/>
        <v>…</v>
      </c>
      <c r="Z276" s="7"/>
      <c r="AA276" s="35" t="str">
        <f t="shared" si="39"/>
        <v>…</v>
      </c>
      <c r="AB276" s="35" t="str">
        <f t="shared" si="40"/>
        <v>.</v>
      </c>
      <c r="AC276" s="7" t="str">
        <f t="shared" si="41"/>
        <v>WON</v>
      </c>
      <c r="AE276" s="18" t="str">
        <f>IFERROR(VLOOKUP(O276,AG3:AH5,2,0),"KO")</f>
        <v>KO</v>
      </c>
    </row>
    <row r="277" spans="2:31">
      <c r="B277" s="6" t="s">
        <v>11</v>
      </c>
      <c r="C277" t="s">
        <v>1422</v>
      </c>
      <c r="D277" s="24" t="s">
        <v>240</v>
      </c>
      <c r="E277" s="17" t="s">
        <v>1556</v>
      </c>
      <c r="F277" s="7" t="s">
        <v>4</v>
      </c>
      <c r="G277" s="10" t="s">
        <v>1424</v>
      </c>
      <c r="H277" s="7">
        <v>18</v>
      </c>
      <c r="I277" s="7">
        <v>35</v>
      </c>
      <c r="J277" s="7">
        <v>47</v>
      </c>
      <c r="K277" s="7">
        <v>2</v>
      </c>
      <c r="L277" s="7">
        <v>2</v>
      </c>
      <c r="M277" s="7">
        <v>29</v>
      </c>
      <c r="N277" s="6" t="s">
        <v>24</v>
      </c>
      <c r="O277" s="6" t="s">
        <v>69</v>
      </c>
      <c r="P277" s="11">
        <v>32</v>
      </c>
      <c r="Q277" s="12">
        <v>1.61</v>
      </c>
      <c r="R277" s="13"/>
      <c r="S277" s="21">
        <f t="shared" si="42"/>
        <v>25.3125</v>
      </c>
      <c r="T277" s="7" t="str">
        <f t="shared" si="43"/>
        <v>Over 0.5</v>
      </c>
      <c r="U277" s="14"/>
      <c r="V277" s="14" t="str">
        <f t="shared" si="44"/>
        <v>Under 1.5</v>
      </c>
      <c r="W277" s="14" t="str">
        <f t="shared" si="45"/>
        <v>LOST</v>
      </c>
      <c r="X277" s="14"/>
      <c r="Y277" s="7" t="str">
        <f t="shared" si="38"/>
        <v>…</v>
      </c>
      <c r="Z277" s="7"/>
      <c r="AA277" s="35" t="str">
        <f t="shared" si="39"/>
        <v>…</v>
      </c>
      <c r="AB277" s="35" t="str">
        <f t="shared" si="40"/>
        <v>.</v>
      </c>
      <c r="AC277" s="7" t="str">
        <f t="shared" si="41"/>
        <v>WON</v>
      </c>
      <c r="AE277" s="18" t="str">
        <f>IFERROR(VLOOKUP(O277,AG3:AH5,2,0),"KO")</f>
        <v>KO</v>
      </c>
    </row>
    <row r="278" spans="2:31">
      <c r="B278" s="6"/>
      <c r="C278" t="s">
        <v>243</v>
      </c>
      <c r="D278" s="24" t="s">
        <v>135</v>
      </c>
      <c r="E278" s="17" t="s">
        <v>1679</v>
      </c>
      <c r="F278" s="7" t="s">
        <v>4</v>
      </c>
      <c r="G278" s="10" t="s">
        <v>1069</v>
      </c>
      <c r="H278" s="7">
        <v>39</v>
      </c>
      <c r="I278" s="7">
        <v>47</v>
      </c>
      <c r="J278" s="7">
        <v>14</v>
      </c>
      <c r="K278" s="7" t="s">
        <v>16</v>
      </c>
      <c r="L278" s="7">
        <v>1</v>
      </c>
      <c r="M278" s="7">
        <v>25</v>
      </c>
      <c r="N278" s="6" t="s">
        <v>24</v>
      </c>
      <c r="O278" s="6" t="s">
        <v>69</v>
      </c>
      <c r="P278" s="11">
        <v>45</v>
      </c>
      <c r="Q278" s="12">
        <v>1.47</v>
      </c>
      <c r="R278" s="13"/>
      <c r="S278" s="21">
        <f t="shared" si="42"/>
        <v>40</v>
      </c>
      <c r="T278" s="7" t="str">
        <f t="shared" si="43"/>
        <v>Over 0.5</v>
      </c>
      <c r="U278" s="14"/>
      <c r="V278" s="14" t="str">
        <f t="shared" si="44"/>
        <v>Under 1.5</v>
      </c>
      <c r="W278" s="14" t="str">
        <f t="shared" si="45"/>
        <v>LOST</v>
      </c>
      <c r="X278" s="14"/>
      <c r="Y278" s="7" t="str">
        <f t="shared" si="38"/>
        <v>…</v>
      </c>
      <c r="Z278" s="7"/>
      <c r="AA278" s="35" t="str">
        <f t="shared" si="39"/>
        <v>…</v>
      </c>
      <c r="AB278" s="35" t="str">
        <f t="shared" si="40"/>
        <v>.</v>
      </c>
      <c r="AC278" s="7" t="str">
        <f t="shared" si="41"/>
        <v>WON</v>
      </c>
      <c r="AE278" s="18" t="str">
        <f>IFERROR(VLOOKUP(O278,AG3:AH5,2,0),"KO")</f>
        <v>KO</v>
      </c>
    </row>
    <row r="279" spans="2:31">
      <c r="B279" s="6"/>
      <c r="C279" t="s">
        <v>243</v>
      </c>
      <c r="D279" s="24" t="s">
        <v>135</v>
      </c>
      <c r="E279" s="17" t="s">
        <v>244</v>
      </c>
      <c r="F279" s="7" t="s">
        <v>4</v>
      </c>
      <c r="G279" s="10" t="s">
        <v>1740</v>
      </c>
      <c r="H279" s="7">
        <v>39</v>
      </c>
      <c r="I279" s="7">
        <v>43</v>
      </c>
      <c r="J279" s="7">
        <v>17</v>
      </c>
      <c r="K279" s="7" t="s">
        <v>16</v>
      </c>
      <c r="L279" s="7">
        <v>1</v>
      </c>
      <c r="M279" s="7">
        <v>22</v>
      </c>
      <c r="N279" s="6" t="s">
        <v>24</v>
      </c>
      <c r="O279" s="6" t="s">
        <v>75</v>
      </c>
      <c r="P279" s="11">
        <v>18</v>
      </c>
      <c r="Q279" s="12">
        <v>1.61</v>
      </c>
      <c r="R279" s="13"/>
      <c r="S279" s="21">
        <f t="shared" si="42"/>
        <v>40</v>
      </c>
      <c r="T279" s="7" t="str">
        <f t="shared" si="43"/>
        <v>Over 0.5</v>
      </c>
      <c r="U279" s="14"/>
      <c r="V279" s="14" t="str">
        <f t="shared" si="44"/>
        <v>Under 1.5</v>
      </c>
      <c r="W279" s="14" t="str">
        <f t="shared" si="45"/>
        <v>LOST</v>
      </c>
      <c r="X279" s="14"/>
      <c r="Y279" s="7" t="str">
        <f t="shared" si="38"/>
        <v>…</v>
      </c>
      <c r="Z279" s="7"/>
      <c r="AA279" s="35" t="str">
        <f t="shared" si="39"/>
        <v>…</v>
      </c>
      <c r="AB279" s="35" t="str">
        <f t="shared" si="40"/>
        <v>.</v>
      </c>
      <c r="AC279" s="7" t="str">
        <f t="shared" si="41"/>
        <v>WON</v>
      </c>
      <c r="AE279" s="18" t="str">
        <f>IFERROR(VLOOKUP(O279,AG3:AH5,2,0),"KO")</f>
        <v>KO</v>
      </c>
    </row>
    <row r="280" spans="2:31">
      <c r="B280" s="6"/>
      <c r="C280" t="s">
        <v>227</v>
      </c>
      <c r="D280" s="24" t="s">
        <v>135</v>
      </c>
      <c r="E280" s="17" t="s">
        <v>1262</v>
      </c>
      <c r="F280" s="7" t="s">
        <v>4</v>
      </c>
      <c r="G280" s="10" t="s">
        <v>1868</v>
      </c>
      <c r="H280" s="7">
        <v>20</v>
      </c>
      <c r="I280" s="7">
        <v>24</v>
      </c>
      <c r="J280" s="7">
        <v>55</v>
      </c>
      <c r="K280" s="7">
        <v>2</v>
      </c>
      <c r="L280" s="7">
        <v>2</v>
      </c>
      <c r="M280" s="7">
        <v>35</v>
      </c>
      <c r="N280" s="6" t="s">
        <v>120</v>
      </c>
      <c r="O280" s="6" t="s">
        <v>632</v>
      </c>
      <c r="P280" s="11">
        <v>40</v>
      </c>
      <c r="Q280" s="12">
        <v>1.61</v>
      </c>
      <c r="R280" s="13"/>
      <c r="S280" s="21">
        <f t="shared" si="42"/>
        <v>22.8125</v>
      </c>
      <c r="T280" s="7" t="str">
        <f t="shared" si="43"/>
        <v>Over 0.5</v>
      </c>
      <c r="U280" s="14"/>
      <c r="V280" s="14" t="str">
        <f t="shared" si="44"/>
        <v>Under 1.5</v>
      </c>
      <c r="W280" s="14" t="str">
        <f t="shared" si="45"/>
        <v>WON</v>
      </c>
      <c r="X280" s="14"/>
      <c r="Y280" s="7" t="str">
        <f t="shared" si="38"/>
        <v>…</v>
      </c>
      <c r="Z280" s="7"/>
      <c r="AA280" s="35" t="str">
        <f t="shared" si="39"/>
        <v>…</v>
      </c>
      <c r="AB280" s="35" t="str">
        <f t="shared" si="40"/>
        <v>.</v>
      </c>
      <c r="AC280" s="7" t="str">
        <f t="shared" si="41"/>
        <v>WON</v>
      </c>
      <c r="AE280" s="18" t="str">
        <f>IFERROR(VLOOKUP(O280,AG3:AH5,2,0),"KO")</f>
        <v>KO</v>
      </c>
    </row>
    <row r="281" spans="2:31">
      <c r="B281" s="6"/>
      <c r="C281" t="s">
        <v>227</v>
      </c>
      <c r="D281" s="24" t="s">
        <v>135</v>
      </c>
      <c r="E281" s="17" t="s">
        <v>1261</v>
      </c>
      <c r="F281" s="7" t="s">
        <v>4</v>
      </c>
      <c r="G281" s="10" t="s">
        <v>765</v>
      </c>
      <c r="H281" s="7">
        <v>29</v>
      </c>
      <c r="I281" s="7">
        <v>22</v>
      </c>
      <c r="J281" s="7">
        <v>50</v>
      </c>
      <c r="K281" s="7">
        <v>2</v>
      </c>
      <c r="L281" s="7">
        <v>2</v>
      </c>
      <c r="M281" s="7">
        <v>21</v>
      </c>
      <c r="N281" s="6" t="s">
        <v>61</v>
      </c>
      <c r="O281" s="6" t="s">
        <v>96</v>
      </c>
      <c r="P281" s="11">
        <v>17</v>
      </c>
      <c r="Q281" s="12">
        <v>1.6</v>
      </c>
      <c r="R281" s="13"/>
      <c r="S281" s="21">
        <f t="shared" si="42"/>
        <v>15.3125</v>
      </c>
      <c r="T281" s="7" t="str">
        <f t="shared" si="43"/>
        <v>Over 0.5</v>
      </c>
      <c r="U281" s="14"/>
      <c r="V281" s="14" t="str">
        <f t="shared" si="44"/>
        <v>Over 0.5</v>
      </c>
      <c r="W281" s="14" t="str">
        <f t="shared" si="45"/>
        <v>WON</v>
      </c>
      <c r="X281" s="14"/>
      <c r="Y281" s="7" t="str">
        <f t="shared" si="38"/>
        <v>…</v>
      </c>
      <c r="Z281" s="7"/>
      <c r="AA281" s="35" t="str">
        <f t="shared" si="39"/>
        <v>…</v>
      </c>
      <c r="AB281" s="35" t="str">
        <f t="shared" si="40"/>
        <v>.</v>
      </c>
      <c r="AC281" s="7" t="str">
        <f t="shared" si="41"/>
        <v>WON</v>
      </c>
      <c r="AE281" s="18" t="str">
        <f>IFERROR(VLOOKUP(O281,AG3:AH5,2,0),"KO")</f>
        <v>KO</v>
      </c>
    </row>
    <row r="282" spans="2:31">
      <c r="B282" s="6"/>
      <c r="C282" t="s">
        <v>227</v>
      </c>
      <c r="D282" s="24" t="s">
        <v>135</v>
      </c>
      <c r="E282" s="17" t="s">
        <v>1259</v>
      </c>
      <c r="F282" s="7" t="s">
        <v>4</v>
      </c>
      <c r="G282" s="10" t="s">
        <v>1696</v>
      </c>
      <c r="H282" s="7">
        <v>17</v>
      </c>
      <c r="I282" s="7">
        <v>33</v>
      </c>
      <c r="J282" s="7">
        <v>50</v>
      </c>
      <c r="K282" s="7">
        <v>2</v>
      </c>
      <c r="L282" s="7">
        <v>2</v>
      </c>
      <c r="M282" s="7">
        <v>33</v>
      </c>
      <c r="N282" s="6" t="s">
        <v>47</v>
      </c>
      <c r="O282" s="6" t="s">
        <v>297</v>
      </c>
      <c r="P282" s="11">
        <v>23</v>
      </c>
      <c r="Q282" s="12">
        <v>1.53</v>
      </c>
      <c r="R282" s="13"/>
      <c r="S282" s="21">
        <f t="shared" si="42"/>
        <v>24.375</v>
      </c>
      <c r="T282" s="7" t="str">
        <f t="shared" si="43"/>
        <v>Over 0.5</v>
      </c>
      <c r="U282" s="14"/>
      <c r="V282" s="14" t="str">
        <f t="shared" si="44"/>
        <v>Under 1.5</v>
      </c>
      <c r="W282" s="14" t="str">
        <f t="shared" si="45"/>
        <v>WON</v>
      </c>
      <c r="X282" s="14"/>
      <c r="Y282" s="7" t="str">
        <f t="shared" si="38"/>
        <v>…</v>
      </c>
      <c r="Z282" s="7"/>
      <c r="AA282" s="35" t="str">
        <f t="shared" si="39"/>
        <v>…</v>
      </c>
      <c r="AB282" s="35" t="str">
        <f t="shared" si="40"/>
        <v>.</v>
      </c>
      <c r="AC282" s="7" t="str">
        <f t="shared" si="41"/>
        <v>WON</v>
      </c>
      <c r="AE282" s="18" t="str">
        <f>IFERROR(VLOOKUP(O282,AG3:AH5,2,0),"KO")</f>
        <v>KO</v>
      </c>
    </row>
    <row r="283" spans="2:31">
      <c r="B283" s="6" t="s">
        <v>11</v>
      </c>
      <c r="C283" t="s">
        <v>92</v>
      </c>
      <c r="D283" s="24" t="s">
        <v>140</v>
      </c>
      <c r="E283" s="17" t="s">
        <v>1974</v>
      </c>
      <c r="F283" s="7" t="s">
        <v>4</v>
      </c>
      <c r="G283" s="10" t="s">
        <v>1034</v>
      </c>
      <c r="H283" s="7">
        <v>20</v>
      </c>
      <c r="I283" s="7">
        <v>53</v>
      </c>
      <c r="J283" s="7">
        <v>27</v>
      </c>
      <c r="K283" s="7" t="s">
        <v>16</v>
      </c>
      <c r="L283" s="7">
        <v>1</v>
      </c>
      <c r="M283" s="7">
        <v>7</v>
      </c>
      <c r="N283" s="6" t="s">
        <v>24</v>
      </c>
      <c r="O283" s="6" t="s">
        <v>47</v>
      </c>
      <c r="P283" s="11">
        <v>59</v>
      </c>
      <c r="Q283" s="12">
        <v>1.47</v>
      </c>
      <c r="R283" s="13"/>
      <c r="S283" s="21">
        <f t="shared" si="42"/>
        <v>76.362499999999997</v>
      </c>
      <c r="T283" s="7" t="str">
        <f t="shared" si="43"/>
        <v>Under 1.5</v>
      </c>
      <c r="U283" s="14"/>
      <c r="V283" s="14" t="str">
        <f t="shared" si="44"/>
        <v>Under 1.5</v>
      </c>
      <c r="W283" s="14" t="str">
        <f t="shared" si="45"/>
        <v>WON</v>
      </c>
      <c r="X283" s="14"/>
      <c r="Y283" s="7" t="str">
        <f t="shared" si="38"/>
        <v>Prime</v>
      </c>
      <c r="Z283" s="7"/>
      <c r="AA283" s="35" t="str">
        <f t="shared" si="39"/>
        <v>U25g</v>
      </c>
      <c r="AB283" s="35" t="str">
        <f t="shared" si="40"/>
        <v>WON</v>
      </c>
      <c r="AC283" s="7" t="str">
        <f t="shared" si="41"/>
        <v>…</v>
      </c>
      <c r="AE283" s="18" t="str">
        <f>IFERROR(VLOOKUP(O283,AG3:AH5,2,0),"KO")</f>
        <v>OK</v>
      </c>
    </row>
    <row r="284" spans="2:31">
      <c r="B284" s="6"/>
      <c r="C284" t="s">
        <v>514</v>
      </c>
      <c r="D284" s="24" t="s">
        <v>140</v>
      </c>
      <c r="E284" s="17" t="s">
        <v>543</v>
      </c>
      <c r="F284" s="7" t="s">
        <v>4</v>
      </c>
      <c r="G284" s="10" t="s">
        <v>516</v>
      </c>
      <c r="H284" s="7">
        <v>52</v>
      </c>
      <c r="I284" s="7">
        <v>29</v>
      </c>
      <c r="J284" s="7">
        <v>20</v>
      </c>
      <c r="K284" s="7">
        <v>1</v>
      </c>
      <c r="L284" s="7">
        <v>1</v>
      </c>
      <c r="M284" s="7">
        <v>32</v>
      </c>
      <c r="N284" s="6" t="s">
        <v>17</v>
      </c>
      <c r="O284" s="6" t="s">
        <v>304</v>
      </c>
      <c r="P284" s="11">
        <v>46</v>
      </c>
      <c r="Q284" s="12">
        <v>1.62</v>
      </c>
      <c r="R284" s="13"/>
      <c r="S284" s="21">
        <f t="shared" si="42"/>
        <v>23.75</v>
      </c>
      <c r="T284" s="7" t="str">
        <f t="shared" si="43"/>
        <v>Over 0.5</v>
      </c>
      <c r="U284" s="14"/>
      <c r="V284" s="14" t="str">
        <f t="shared" si="44"/>
        <v>Over 0.5</v>
      </c>
      <c r="W284" s="14" t="str">
        <f t="shared" si="45"/>
        <v>WON</v>
      </c>
      <c r="X284" s="14"/>
      <c r="Y284" s="7" t="str">
        <f t="shared" si="38"/>
        <v>…</v>
      </c>
      <c r="Z284" s="7"/>
      <c r="AA284" s="35" t="str">
        <f t="shared" si="39"/>
        <v>…</v>
      </c>
      <c r="AB284" s="35" t="str">
        <f t="shared" si="40"/>
        <v>.</v>
      </c>
      <c r="AC284" s="7" t="str">
        <f t="shared" si="41"/>
        <v>WON</v>
      </c>
      <c r="AE284" s="18" t="str">
        <f>IFERROR(VLOOKUP(O284,AG3:AH5,2,0),"KO")</f>
        <v>KO</v>
      </c>
    </row>
    <row r="285" spans="2:31">
      <c r="B285" s="6" t="s">
        <v>11</v>
      </c>
      <c r="C285" t="s">
        <v>394</v>
      </c>
      <c r="D285" s="24" t="s">
        <v>152</v>
      </c>
      <c r="E285" s="17" t="s">
        <v>561</v>
      </c>
      <c r="F285" s="7" t="s">
        <v>4</v>
      </c>
      <c r="G285" s="10" t="s">
        <v>780</v>
      </c>
      <c r="H285" s="7">
        <v>20</v>
      </c>
      <c r="I285" s="7">
        <v>50</v>
      </c>
      <c r="J285" s="7">
        <v>30</v>
      </c>
      <c r="K285" s="7" t="s">
        <v>16</v>
      </c>
      <c r="L285" s="7">
        <v>2</v>
      </c>
      <c r="M285" s="7">
        <v>10</v>
      </c>
      <c r="N285" s="6" t="s">
        <v>24</v>
      </c>
      <c r="O285" s="6" t="s">
        <v>24</v>
      </c>
      <c r="P285" s="11">
        <v>62</v>
      </c>
      <c r="Q285" s="12">
        <v>1.5</v>
      </c>
      <c r="R285" s="13"/>
      <c r="S285" s="21">
        <f t="shared" si="42"/>
        <v>73.025000000000006</v>
      </c>
      <c r="T285" s="7" t="str">
        <f t="shared" si="43"/>
        <v>Under 1.5</v>
      </c>
      <c r="U285" s="14"/>
      <c r="V285" s="14" t="str">
        <f t="shared" si="44"/>
        <v>Under 1.5</v>
      </c>
      <c r="W285" s="14" t="str">
        <f t="shared" si="45"/>
        <v>WON</v>
      </c>
      <c r="X285" s="14"/>
      <c r="Y285" s="7" t="str">
        <f t="shared" si="38"/>
        <v>…</v>
      </c>
      <c r="Z285" s="7"/>
      <c r="AA285" s="35" t="str">
        <f t="shared" si="39"/>
        <v>U25g</v>
      </c>
      <c r="AB285" s="35" t="str">
        <f t="shared" si="40"/>
        <v>WON</v>
      </c>
      <c r="AC285" s="7" t="str">
        <f t="shared" si="41"/>
        <v>…</v>
      </c>
      <c r="AE285" s="18" t="str">
        <f>IFERROR(VLOOKUP(O285,AG3:AH5,2,0),"KO")</f>
        <v>OK</v>
      </c>
    </row>
    <row r="286" spans="2:31">
      <c r="B286" s="6" t="s">
        <v>11</v>
      </c>
      <c r="C286" t="s">
        <v>394</v>
      </c>
      <c r="D286" s="24" t="s">
        <v>152</v>
      </c>
      <c r="E286" s="17" t="s">
        <v>560</v>
      </c>
      <c r="F286" s="7" t="s">
        <v>4</v>
      </c>
      <c r="G286" s="10" t="s">
        <v>396</v>
      </c>
      <c r="H286" s="7">
        <v>25</v>
      </c>
      <c r="I286" s="7">
        <v>50</v>
      </c>
      <c r="J286" s="7">
        <v>25</v>
      </c>
      <c r="K286" s="7" t="s">
        <v>16</v>
      </c>
      <c r="L286" s="7">
        <v>1</v>
      </c>
      <c r="M286" s="7">
        <v>0</v>
      </c>
      <c r="N286" s="6" t="s">
        <v>120</v>
      </c>
      <c r="O286" s="6" t="s">
        <v>120</v>
      </c>
      <c r="P286" s="11">
        <v>64</v>
      </c>
      <c r="Q286" s="12">
        <v>1.72</v>
      </c>
      <c r="R286" s="13"/>
      <c r="S286" s="21">
        <f t="shared" si="42"/>
        <v>83.424999999999997</v>
      </c>
      <c r="T286" s="7" t="str">
        <f t="shared" si="43"/>
        <v>Under 1.5</v>
      </c>
      <c r="U286" s="14"/>
      <c r="V286" s="14" t="str">
        <f t="shared" si="44"/>
        <v>Under 1.5</v>
      </c>
      <c r="W286" s="14" t="str">
        <f t="shared" si="45"/>
        <v>WON</v>
      </c>
      <c r="X286" s="14"/>
      <c r="Y286" s="7" t="str">
        <f t="shared" si="38"/>
        <v>…</v>
      </c>
      <c r="Z286" s="7"/>
      <c r="AA286" s="35" t="str">
        <f t="shared" si="39"/>
        <v>U25g</v>
      </c>
      <c r="AB286" s="35" t="str">
        <f t="shared" si="40"/>
        <v>WON</v>
      </c>
      <c r="AC286" s="7" t="str">
        <f t="shared" si="41"/>
        <v>…</v>
      </c>
      <c r="AE286" s="18" t="str">
        <f>IFERROR(VLOOKUP(O286,AG3:AH5,2,0),"KO")</f>
        <v>OK</v>
      </c>
    </row>
    <row r="287" spans="2:31">
      <c r="B287" s="6"/>
      <c r="C287" t="s">
        <v>51</v>
      </c>
      <c r="D287" s="24" t="s">
        <v>164</v>
      </c>
      <c r="E287" s="17" t="s">
        <v>1832</v>
      </c>
      <c r="F287" s="7" t="s">
        <v>4</v>
      </c>
      <c r="G287" s="10" t="s">
        <v>677</v>
      </c>
      <c r="H287" s="7">
        <v>36</v>
      </c>
      <c r="I287" s="7">
        <v>49</v>
      </c>
      <c r="J287" s="7">
        <v>15</v>
      </c>
      <c r="K287" s="7" t="s">
        <v>16</v>
      </c>
      <c r="L287" s="7">
        <v>1</v>
      </c>
      <c r="M287" s="7">
        <v>21</v>
      </c>
      <c r="N287" s="6" t="s">
        <v>47</v>
      </c>
      <c r="O287" s="6" t="s">
        <v>17</v>
      </c>
      <c r="P287" s="11">
        <v>45</v>
      </c>
      <c r="Q287" s="12">
        <v>1.55</v>
      </c>
      <c r="R287" s="13"/>
      <c r="S287" s="21">
        <f t="shared" si="42"/>
        <v>40</v>
      </c>
      <c r="T287" s="7" t="str">
        <f t="shared" si="43"/>
        <v>Over 0.5</v>
      </c>
      <c r="U287" s="14"/>
      <c r="V287" s="14" t="str">
        <f t="shared" si="44"/>
        <v>Under 1.5</v>
      </c>
      <c r="W287" s="14" t="str">
        <f t="shared" si="45"/>
        <v>WON</v>
      </c>
      <c r="X287" s="14"/>
      <c r="Y287" s="7" t="str">
        <f t="shared" si="38"/>
        <v>…</v>
      </c>
      <c r="Z287" s="7"/>
      <c r="AA287" s="35" t="str">
        <f t="shared" si="39"/>
        <v>…</v>
      </c>
      <c r="AB287" s="35" t="str">
        <f t="shared" si="40"/>
        <v>.</v>
      </c>
      <c r="AC287" s="7" t="str">
        <f t="shared" si="41"/>
        <v>WON</v>
      </c>
      <c r="AE287" s="18" t="str">
        <f>IFERROR(VLOOKUP(O287,AG3:AH5,2,0),"KO")</f>
        <v>KO</v>
      </c>
    </row>
    <row r="288" spans="2:31">
      <c r="B288" s="6"/>
      <c r="C288" t="s">
        <v>1306</v>
      </c>
      <c r="D288" s="24" t="s">
        <v>164</v>
      </c>
      <c r="E288" s="17" t="s">
        <v>1308</v>
      </c>
      <c r="F288" s="7" t="s">
        <v>4</v>
      </c>
      <c r="G288" s="10" t="s">
        <v>1610</v>
      </c>
      <c r="H288" s="7">
        <v>9</v>
      </c>
      <c r="I288" s="7">
        <v>57</v>
      </c>
      <c r="J288" s="7">
        <v>34</v>
      </c>
      <c r="K288" s="7" t="s">
        <v>16</v>
      </c>
      <c r="L288" s="7">
        <v>2</v>
      </c>
      <c r="M288" s="7">
        <v>25</v>
      </c>
      <c r="N288" s="6" t="s">
        <v>61</v>
      </c>
      <c r="O288" s="6" t="s">
        <v>305</v>
      </c>
      <c r="P288" s="11">
        <v>44</v>
      </c>
      <c r="Q288" s="12">
        <v>1.64</v>
      </c>
      <c r="R288" s="13"/>
      <c r="S288" s="21">
        <f t="shared" si="42"/>
        <v>57.8125</v>
      </c>
      <c r="T288" s="7" t="str">
        <f t="shared" si="43"/>
        <v>Under 1.5</v>
      </c>
      <c r="U288" s="14"/>
      <c r="V288" s="14" t="str">
        <f t="shared" si="44"/>
        <v>Over 0.5</v>
      </c>
      <c r="W288" s="14" t="str">
        <f t="shared" si="45"/>
        <v>LOST</v>
      </c>
      <c r="X288" s="14"/>
      <c r="Y288" s="7" t="str">
        <f t="shared" si="38"/>
        <v>…</v>
      </c>
      <c r="Z288" s="7"/>
      <c r="AA288" s="35" t="str">
        <f t="shared" si="39"/>
        <v>…</v>
      </c>
      <c r="AB288" s="35" t="str">
        <f t="shared" si="40"/>
        <v>.</v>
      </c>
      <c r="AC288" s="7" t="str">
        <f t="shared" si="41"/>
        <v>…</v>
      </c>
      <c r="AE288" s="18" t="str">
        <f>IFERROR(VLOOKUP(O288,AG3:AH5,2,0),"KO")</f>
        <v>KO</v>
      </c>
    </row>
    <row r="289" spans="2:31">
      <c r="B289" s="6"/>
      <c r="C289" t="s">
        <v>1306</v>
      </c>
      <c r="D289" s="24" t="s">
        <v>164</v>
      </c>
      <c r="E289" s="17" t="s">
        <v>1346</v>
      </c>
      <c r="F289" s="7" t="s">
        <v>4</v>
      </c>
      <c r="G289" s="10" t="s">
        <v>1369</v>
      </c>
      <c r="H289" s="7">
        <v>38</v>
      </c>
      <c r="I289" s="7">
        <v>46</v>
      </c>
      <c r="J289" s="7">
        <v>16</v>
      </c>
      <c r="K289" s="7" t="s">
        <v>16</v>
      </c>
      <c r="L289" s="7">
        <v>1</v>
      </c>
      <c r="M289" s="7">
        <v>22</v>
      </c>
      <c r="N289" s="6" t="s">
        <v>24</v>
      </c>
      <c r="O289" s="6" t="s">
        <v>24</v>
      </c>
      <c r="P289" s="11">
        <v>55</v>
      </c>
      <c r="Q289" s="12">
        <v>1.65</v>
      </c>
      <c r="R289" s="13"/>
      <c r="S289" s="21">
        <f t="shared" si="42"/>
        <v>51</v>
      </c>
      <c r="T289" s="7" t="str">
        <f t="shared" si="43"/>
        <v>Over 0.5</v>
      </c>
      <c r="U289" s="14"/>
      <c r="V289" s="14" t="str">
        <f t="shared" si="44"/>
        <v>Under 1.5</v>
      </c>
      <c r="W289" s="14" t="str">
        <f t="shared" si="45"/>
        <v>LOST</v>
      </c>
      <c r="X289" s="14"/>
      <c r="Y289" s="7" t="str">
        <f t="shared" si="38"/>
        <v>…</v>
      </c>
      <c r="Z289" s="7"/>
      <c r="AA289" s="35" t="str">
        <f t="shared" si="39"/>
        <v>…</v>
      </c>
      <c r="AB289" s="35" t="str">
        <f t="shared" si="40"/>
        <v>.</v>
      </c>
      <c r="AC289" s="7" t="str">
        <f t="shared" si="41"/>
        <v>LOST</v>
      </c>
      <c r="AE289" s="18" t="str">
        <f>IFERROR(VLOOKUP(O289,AG3:AH5,2,0),"KO")</f>
        <v>OK</v>
      </c>
    </row>
    <row r="290" spans="2:31">
      <c r="B290" s="6"/>
      <c r="C290" t="s">
        <v>243</v>
      </c>
      <c r="D290" s="24" t="s">
        <v>164</v>
      </c>
      <c r="E290" s="17" t="s">
        <v>1158</v>
      </c>
      <c r="F290" s="7" t="s">
        <v>4</v>
      </c>
      <c r="G290" s="10" t="s">
        <v>1741</v>
      </c>
      <c r="H290" s="7">
        <v>34</v>
      </c>
      <c r="I290" s="7">
        <v>46</v>
      </c>
      <c r="J290" s="7">
        <v>21</v>
      </c>
      <c r="K290" s="7" t="s">
        <v>16</v>
      </c>
      <c r="L290" s="7">
        <v>1</v>
      </c>
      <c r="M290" s="7">
        <v>13</v>
      </c>
      <c r="N290" s="6" t="s">
        <v>75</v>
      </c>
      <c r="O290" s="6" t="s">
        <v>298</v>
      </c>
      <c r="P290" s="11">
        <v>51</v>
      </c>
      <c r="Q290" s="12">
        <v>1.65</v>
      </c>
      <c r="R290" s="13"/>
      <c r="S290" s="21">
        <f t="shared" si="42"/>
        <v>52.2</v>
      </c>
      <c r="T290" s="7" t="str">
        <f t="shared" si="43"/>
        <v>Over 0.5</v>
      </c>
      <c r="U290" s="14"/>
      <c r="V290" s="14" t="str">
        <f t="shared" si="44"/>
        <v>Over 0.5</v>
      </c>
      <c r="W290" s="14" t="str">
        <f t="shared" si="45"/>
        <v>WON</v>
      </c>
      <c r="X290" s="14"/>
      <c r="Y290" s="7" t="str">
        <f t="shared" si="38"/>
        <v>…</v>
      </c>
      <c r="Z290" s="7"/>
      <c r="AA290" s="35" t="str">
        <f t="shared" si="39"/>
        <v>…</v>
      </c>
      <c r="AB290" s="35" t="str">
        <f t="shared" si="40"/>
        <v>.</v>
      </c>
      <c r="AC290" s="7" t="str">
        <f t="shared" si="41"/>
        <v>WON</v>
      </c>
      <c r="AE290" s="18" t="str">
        <f>IFERROR(VLOOKUP(O290,AG3:AH5,2,0),"KO")</f>
        <v>KO</v>
      </c>
    </row>
    <row r="291" spans="2:31">
      <c r="B291" s="6"/>
      <c r="C291" t="s">
        <v>227</v>
      </c>
      <c r="D291" s="24" t="s">
        <v>164</v>
      </c>
      <c r="E291" s="17" t="s">
        <v>1258</v>
      </c>
      <c r="F291" s="7" t="s">
        <v>4</v>
      </c>
      <c r="G291" s="10" t="s">
        <v>228</v>
      </c>
      <c r="H291" s="7">
        <v>19</v>
      </c>
      <c r="I291" s="7">
        <v>30</v>
      </c>
      <c r="J291" s="7">
        <v>50</v>
      </c>
      <c r="K291" s="7">
        <v>2</v>
      </c>
      <c r="L291" s="7">
        <v>2</v>
      </c>
      <c r="M291" s="7">
        <v>31</v>
      </c>
      <c r="N291" s="6" t="s">
        <v>120</v>
      </c>
      <c r="O291" s="6" t="s">
        <v>96</v>
      </c>
      <c r="P291" s="11">
        <v>42</v>
      </c>
      <c r="Q291" s="12">
        <v>1.66</v>
      </c>
      <c r="R291" s="13"/>
      <c r="S291" s="21">
        <f t="shared" si="42"/>
        <v>24.375</v>
      </c>
      <c r="T291" s="7" t="str">
        <f t="shared" si="43"/>
        <v>Over 0.5</v>
      </c>
      <c r="U291" s="14"/>
      <c r="V291" s="14" t="str">
        <f t="shared" si="44"/>
        <v>Under 1.5</v>
      </c>
      <c r="W291" s="14" t="str">
        <f t="shared" si="45"/>
        <v>WON</v>
      </c>
      <c r="X291" s="14"/>
      <c r="Y291" s="7" t="str">
        <f t="shared" si="38"/>
        <v>…</v>
      </c>
      <c r="Z291" s="7"/>
      <c r="AA291" s="35" t="str">
        <f t="shared" si="39"/>
        <v>…</v>
      </c>
      <c r="AB291" s="35" t="str">
        <f t="shared" si="40"/>
        <v>.</v>
      </c>
      <c r="AC291" s="7" t="str">
        <f t="shared" si="41"/>
        <v>WON</v>
      </c>
      <c r="AE291" s="18" t="str">
        <f>IFERROR(VLOOKUP(O291,AG3:AH5,2,0),"KO")</f>
        <v>KO</v>
      </c>
    </row>
    <row r="292" spans="2:31">
      <c r="B292" s="6" t="s">
        <v>11</v>
      </c>
      <c r="C292" t="s">
        <v>121</v>
      </c>
      <c r="D292" s="24" t="s">
        <v>164</v>
      </c>
      <c r="E292" s="17" t="s">
        <v>820</v>
      </c>
      <c r="F292" s="7" t="s">
        <v>4</v>
      </c>
      <c r="G292" s="10" t="s">
        <v>752</v>
      </c>
      <c r="H292" s="7">
        <v>25</v>
      </c>
      <c r="I292" s="7">
        <v>58</v>
      </c>
      <c r="J292" s="7">
        <v>17</v>
      </c>
      <c r="K292" s="7" t="s">
        <v>16</v>
      </c>
      <c r="L292" s="7">
        <v>1</v>
      </c>
      <c r="M292" s="7">
        <v>8</v>
      </c>
      <c r="N292" s="6" t="s">
        <v>47</v>
      </c>
      <c r="O292" s="6" t="s">
        <v>299</v>
      </c>
      <c r="P292" s="11">
        <v>44</v>
      </c>
      <c r="Q292" s="12">
        <v>1.65</v>
      </c>
      <c r="R292" s="13"/>
      <c r="S292" s="21">
        <f t="shared" si="42"/>
        <v>65.125</v>
      </c>
      <c r="T292" s="7" t="str">
        <f t="shared" si="43"/>
        <v>Under 1.5</v>
      </c>
      <c r="U292" s="14"/>
      <c r="V292" s="14" t="str">
        <f t="shared" si="44"/>
        <v>Under 1.5</v>
      </c>
      <c r="W292" s="14" t="str">
        <f t="shared" si="45"/>
        <v>WON</v>
      </c>
      <c r="X292" s="14"/>
      <c r="Y292" s="7" t="str">
        <f t="shared" si="38"/>
        <v>Prime</v>
      </c>
      <c r="Z292" s="7"/>
      <c r="AA292" s="35" t="str">
        <f t="shared" si="39"/>
        <v>…</v>
      </c>
      <c r="AB292" s="35" t="str">
        <f t="shared" si="40"/>
        <v>.</v>
      </c>
      <c r="AC292" s="7" t="str">
        <f t="shared" si="41"/>
        <v>…</v>
      </c>
      <c r="AE292" s="18" t="str">
        <f>IFERROR(VLOOKUP(O292,AG3:AH5,2,0),"KO")</f>
        <v>KO</v>
      </c>
    </row>
    <row r="293" spans="2:31">
      <c r="B293" s="6" t="s">
        <v>11</v>
      </c>
      <c r="C293" t="s">
        <v>92</v>
      </c>
      <c r="D293" s="24" t="s">
        <v>167</v>
      </c>
      <c r="E293" s="17" t="s">
        <v>594</v>
      </c>
      <c r="F293" s="7" t="s">
        <v>4</v>
      </c>
      <c r="G293" s="10" t="s">
        <v>94</v>
      </c>
      <c r="H293" s="7">
        <v>15</v>
      </c>
      <c r="I293" s="7">
        <v>75</v>
      </c>
      <c r="J293" s="7">
        <v>10</v>
      </c>
      <c r="K293" s="7" t="s">
        <v>16</v>
      </c>
      <c r="L293" s="7">
        <v>2</v>
      </c>
      <c r="M293" s="7">
        <v>5</v>
      </c>
      <c r="N293" s="6" t="s">
        <v>75</v>
      </c>
      <c r="O293" s="6" t="s">
        <v>298</v>
      </c>
      <c r="P293" s="11">
        <v>62</v>
      </c>
      <c r="Q293" s="12">
        <v>1.5</v>
      </c>
      <c r="R293" s="13"/>
      <c r="S293" s="21">
        <f t="shared" si="42"/>
        <v>85.837500000000006</v>
      </c>
      <c r="T293" s="7" t="str">
        <f t="shared" si="43"/>
        <v>Under 1.5</v>
      </c>
      <c r="U293" s="14"/>
      <c r="V293" s="14" t="str">
        <f t="shared" si="44"/>
        <v>Over 0.5</v>
      </c>
      <c r="W293" s="14" t="str">
        <f t="shared" si="45"/>
        <v>LOST</v>
      </c>
      <c r="X293" s="14"/>
      <c r="Y293" s="7" t="str">
        <f t="shared" si="38"/>
        <v>Prime</v>
      </c>
      <c r="Z293" s="7"/>
      <c r="AA293" s="35" t="str">
        <f t="shared" si="39"/>
        <v>U25g</v>
      </c>
      <c r="AB293" s="35" t="str">
        <f t="shared" si="40"/>
        <v>.</v>
      </c>
      <c r="AC293" s="7" t="str">
        <f t="shared" si="41"/>
        <v>…</v>
      </c>
      <c r="AE293" s="18" t="str">
        <f>IFERROR(VLOOKUP(O293,AG3:AH5,2,0),"KO")</f>
        <v>KO</v>
      </c>
    </row>
    <row r="294" spans="2:31">
      <c r="B294" s="6"/>
      <c r="C294" t="s">
        <v>134</v>
      </c>
      <c r="D294" s="24" t="s">
        <v>874</v>
      </c>
      <c r="E294" s="17" t="s">
        <v>1975</v>
      </c>
      <c r="F294" s="7" t="s">
        <v>4</v>
      </c>
      <c r="G294" s="10" t="s">
        <v>1976</v>
      </c>
      <c r="H294" s="7">
        <v>50</v>
      </c>
      <c r="I294" s="7">
        <v>17</v>
      </c>
      <c r="J294" s="7">
        <v>33</v>
      </c>
      <c r="K294" s="7">
        <v>1</v>
      </c>
      <c r="L294" s="7">
        <v>1</v>
      </c>
      <c r="M294" s="7">
        <v>17</v>
      </c>
      <c r="N294" s="6" t="s">
        <v>75</v>
      </c>
      <c r="O294" s="6" t="s">
        <v>33</v>
      </c>
      <c r="P294" s="11">
        <v>33</v>
      </c>
      <c r="Q294" s="12">
        <v>1.57</v>
      </c>
      <c r="R294" s="13"/>
      <c r="S294" s="21">
        <f t="shared" si="42"/>
        <v>14.0625</v>
      </c>
      <c r="T294" s="7" t="str">
        <f t="shared" si="43"/>
        <v>Over 0.5</v>
      </c>
      <c r="U294" s="14"/>
      <c r="V294" s="14" t="str">
        <f t="shared" si="44"/>
        <v>Over 0.5</v>
      </c>
      <c r="W294" s="14" t="str">
        <f t="shared" si="45"/>
        <v>WON</v>
      </c>
      <c r="X294" s="14"/>
      <c r="Y294" s="7" t="str">
        <f t="shared" si="38"/>
        <v>…</v>
      </c>
      <c r="Z294" s="7"/>
      <c r="AA294" s="35" t="str">
        <f t="shared" si="39"/>
        <v>…</v>
      </c>
      <c r="AB294" s="35" t="str">
        <f t="shared" si="40"/>
        <v>.</v>
      </c>
      <c r="AC294" s="7" t="str">
        <f t="shared" si="41"/>
        <v>WON</v>
      </c>
      <c r="AE294" s="18" t="str">
        <f>IFERROR(VLOOKUP(O294,AG3:AH5,2,0),"KO")</f>
        <v>KO</v>
      </c>
    </row>
    <row r="295" spans="2:31">
      <c r="B295" s="6"/>
      <c r="C295" t="s">
        <v>633</v>
      </c>
      <c r="D295" s="24" t="s">
        <v>1977</v>
      </c>
      <c r="E295" s="17" t="s">
        <v>1822</v>
      </c>
      <c r="F295" s="7" t="s">
        <v>4</v>
      </c>
      <c r="G295" s="10" t="s">
        <v>1809</v>
      </c>
      <c r="H295" s="7">
        <v>69</v>
      </c>
      <c r="I295" s="7">
        <v>21</v>
      </c>
      <c r="J295" s="7">
        <v>10</v>
      </c>
      <c r="K295" s="7">
        <v>1</v>
      </c>
      <c r="L295" s="7">
        <v>1</v>
      </c>
      <c r="M295" s="7">
        <v>59</v>
      </c>
      <c r="N295" s="6" t="s">
        <v>69</v>
      </c>
      <c r="O295" s="6" t="s">
        <v>33</v>
      </c>
      <c r="P295" s="11">
        <v>60</v>
      </c>
      <c r="Q295" s="12">
        <v>1.68</v>
      </c>
      <c r="R295" s="13"/>
      <c r="S295" s="21">
        <f t="shared" si="42"/>
        <v>30.4375</v>
      </c>
      <c r="T295" s="7" t="str">
        <f t="shared" si="43"/>
        <v>Over 0.5</v>
      </c>
      <c r="U295" s="14"/>
      <c r="V295" s="14" t="str">
        <f t="shared" si="44"/>
        <v>Over 0.5</v>
      </c>
      <c r="W295" s="14" t="str">
        <f t="shared" si="45"/>
        <v>WON</v>
      </c>
      <c r="X295" s="14"/>
      <c r="Y295" s="7" t="str">
        <f t="shared" si="38"/>
        <v>…</v>
      </c>
      <c r="Z295" s="7"/>
      <c r="AA295" s="35" t="str">
        <f t="shared" si="39"/>
        <v>…</v>
      </c>
      <c r="AB295" s="35" t="str">
        <f t="shared" si="40"/>
        <v>.</v>
      </c>
      <c r="AC295" s="7" t="str">
        <f t="shared" si="41"/>
        <v>WON</v>
      </c>
      <c r="AE295" s="18" t="str">
        <f>IFERROR(VLOOKUP(O295,AG3:AH5,2,0),"KO")</f>
        <v>KO</v>
      </c>
    </row>
    <row r="296" spans="2:31">
      <c r="B296" s="6"/>
      <c r="C296" t="s">
        <v>633</v>
      </c>
      <c r="D296" s="24" t="s">
        <v>1978</v>
      </c>
      <c r="E296" s="17" t="s">
        <v>957</v>
      </c>
      <c r="F296" s="7" t="s">
        <v>4</v>
      </c>
      <c r="G296" s="10" t="s">
        <v>635</v>
      </c>
      <c r="H296" s="7">
        <v>48</v>
      </c>
      <c r="I296" s="7">
        <v>48</v>
      </c>
      <c r="J296" s="7">
        <v>3</v>
      </c>
      <c r="K296" s="7">
        <v>1</v>
      </c>
      <c r="L296" s="7">
        <v>1</v>
      </c>
      <c r="M296" s="7">
        <v>45</v>
      </c>
      <c r="N296" s="6" t="s">
        <v>33</v>
      </c>
      <c r="O296" s="6" t="s">
        <v>303</v>
      </c>
      <c r="P296" s="11">
        <v>42</v>
      </c>
      <c r="Q296" s="12">
        <v>1.6</v>
      </c>
      <c r="R296" s="13"/>
      <c r="S296" s="21">
        <f t="shared" si="42"/>
        <v>40</v>
      </c>
      <c r="T296" s="7" t="str">
        <f t="shared" si="43"/>
        <v>Over 0.5</v>
      </c>
      <c r="U296" s="14"/>
      <c r="V296" s="14" t="str">
        <f t="shared" si="44"/>
        <v>Over 0.5</v>
      </c>
      <c r="W296" s="14" t="str">
        <f t="shared" si="45"/>
        <v>WON</v>
      </c>
      <c r="X296" s="14"/>
      <c r="Y296" s="7" t="str">
        <f t="shared" si="38"/>
        <v>…</v>
      </c>
      <c r="Z296" s="7"/>
      <c r="AA296" s="35" t="str">
        <f t="shared" si="39"/>
        <v>…</v>
      </c>
      <c r="AB296" s="35" t="str">
        <f t="shared" si="40"/>
        <v>.</v>
      </c>
      <c r="AC296" s="7" t="str">
        <f t="shared" si="41"/>
        <v>WON</v>
      </c>
      <c r="AE296" s="18" t="str">
        <f>IFERROR(VLOOKUP(O296,AG3:AH5,2,0),"KO")</f>
        <v>KO</v>
      </c>
    </row>
    <row r="297" spans="2:31">
      <c r="B297" s="6" t="s">
        <v>11</v>
      </c>
      <c r="C297" t="s">
        <v>959</v>
      </c>
      <c r="D297" s="24" t="s">
        <v>176</v>
      </c>
      <c r="E297" s="17" t="s">
        <v>1143</v>
      </c>
      <c r="F297" s="7" t="s">
        <v>4</v>
      </c>
      <c r="G297" s="10" t="s">
        <v>1979</v>
      </c>
      <c r="H297" s="7">
        <v>13</v>
      </c>
      <c r="I297" s="7">
        <v>63</v>
      </c>
      <c r="J297" s="7">
        <v>24</v>
      </c>
      <c r="K297" s="7" t="s">
        <v>16</v>
      </c>
      <c r="L297" s="7" t="s">
        <v>16</v>
      </c>
      <c r="M297" s="7">
        <v>11</v>
      </c>
      <c r="N297" s="6" t="s">
        <v>120</v>
      </c>
      <c r="O297" s="6" t="s">
        <v>33</v>
      </c>
      <c r="P297" s="11">
        <v>54</v>
      </c>
      <c r="Q297" s="12">
        <v>1.44</v>
      </c>
      <c r="R297" s="13"/>
      <c r="S297" s="21">
        <f t="shared" si="42"/>
        <v>79.487499999999997</v>
      </c>
      <c r="T297" s="7" t="str">
        <f t="shared" si="43"/>
        <v>Under 1.5</v>
      </c>
      <c r="U297" s="14"/>
      <c r="V297" s="14" t="str">
        <f t="shared" si="44"/>
        <v>Under 1.5</v>
      </c>
      <c r="W297" s="14" t="str">
        <f t="shared" si="45"/>
        <v>WON</v>
      </c>
      <c r="X297" s="14"/>
      <c r="Y297" s="7" t="str">
        <f t="shared" si="38"/>
        <v>…</v>
      </c>
      <c r="Z297" s="7"/>
      <c r="AA297" s="35" t="str">
        <f t="shared" si="39"/>
        <v>…</v>
      </c>
      <c r="AB297" s="35" t="str">
        <f t="shared" si="40"/>
        <v>.</v>
      </c>
      <c r="AC297" s="7" t="str">
        <f t="shared" si="41"/>
        <v>…</v>
      </c>
      <c r="AE297" s="18" t="str">
        <f>IFERROR(VLOOKUP(O297,AG3:AH5,2,0),"KO")</f>
        <v>KO</v>
      </c>
    </row>
    <row r="298" spans="2:31">
      <c r="B298" s="6" t="s">
        <v>11</v>
      </c>
      <c r="C298" t="s">
        <v>959</v>
      </c>
      <c r="D298" s="24" t="s">
        <v>176</v>
      </c>
      <c r="E298" s="17" t="s">
        <v>1811</v>
      </c>
      <c r="F298" s="7" t="s">
        <v>4</v>
      </c>
      <c r="G298" s="10" t="s">
        <v>1980</v>
      </c>
      <c r="H298" s="7">
        <v>11</v>
      </c>
      <c r="I298" s="7">
        <v>53</v>
      </c>
      <c r="J298" s="7">
        <v>36</v>
      </c>
      <c r="K298" s="7" t="s">
        <v>16</v>
      </c>
      <c r="L298" s="7">
        <v>2</v>
      </c>
      <c r="M298" s="7">
        <v>25</v>
      </c>
      <c r="N298" s="6" t="s">
        <v>120</v>
      </c>
      <c r="O298" s="6" t="s">
        <v>299</v>
      </c>
      <c r="P298" s="11">
        <v>55</v>
      </c>
      <c r="Q298" s="12">
        <v>1.58</v>
      </c>
      <c r="R298" s="13"/>
      <c r="S298" s="21">
        <f t="shared" si="42"/>
        <v>67.5625</v>
      </c>
      <c r="T298" s="7" t="str">
        <f t="shared" si="43"/>
        <v>Under 1.5</v>
      </c>
      <c r="U298" s="14"/>
      <c r="V298" s="14" t="str">
        <f t="shared" si="44"/>
        <v>Under 1.5</v>
      </c>
      <c r="W298" s="14" t="str">
        <f t="shared" si="45"/>
        <v>WON</v>
      </c>
      <c r="X298" s="14"/>
      <c r="Y298" s="7" t="str">
        <f t="shared" si="38"/>
        <v>…</v>
      </c>
      <c r="Z298" s="7"/>
      <c r="AA298" s="35" t="str">
        <f t="shared" si="39"/>
        <v>U25g</v>
      </c>
      <c r="AB298" s="35" t="str">
        <f t="shared" si="40"/>
        <v>.</v>
      </c>
      <c r="AC298" s="7" t="str">
        <f t="shared" si="41"/>
        <v>…</v>
      </c>
      <c r="AE298" s="18" t="str">
        <f>IFERROR(VLOOKUP(O298,AG3:AH5,2,0),"KO")</f>
        <v>KO</v>
      </c>
    </row>
    <row r="299" spans="2:31">
      <c r="B299" s="6" t="s">
        <v>11</v>
      </c>
      <c r="C299" t="s">
        <v>846</v>
      </c>
      <c r="D299" s="24" t="s">
        <v>877</v>
      </c>
      <c r="E299" s="17" t="s">
        <v>1028</v>
      </c>
      <c r="F299" s="7" t="s">
        <v>4</v>
      </c>
      <c r="G299" s="10" t="s">
        <v>924</v>
      </c>
      <c r="H299" s="7">
        <v>45</v>
      </c>
      <c r="I299" s="7">
        <v>45</v>
      </c>
      <c r="J299" s="7">
        <v>10</v>
      </c>
      <c r="K299" s="7">
        <v>1</v>
      </c>
      <c r="L299" s="7">
        <v>1</v>
      </c>
      <c r="M299" s="7">
        <v>35</v>
      </c>
      <c r="N299" s="6" t="s">
        <v>298</v>
      </c>
      <c r="O299" s="6" t="s">
        <v>389</v>
      </c>
      <c r="P299" s="11">
        <v>48</v>
      </c>
      <c r="Q299" s="12">
        <v>1.7</v>
      </c>
      <c r="R299" s="13"/>
      <c r="S299" s="21">
        <f t="shared" si="42"/>
        <v>40</v>
      </c>
      <c r="T299" s="7" t="str">
        <f t="shared" si="43"/>
        <v>Over 0.5</v>
      </c>
      <c r="U299" s="14"/>
      <c r="V299" s="14" t="str">
        <f t="shared" si="44"/>
        <v>Over 0.5</v>
      </c>
      <c r="W299" s="14" t="str">
        <f t="shared" si="45"/>
        <v>WON</v>
      </c>
      <c r="X299" s="14"/>
      <c r="Y299" s="7" t="str">
        <f t="shared" si="38"/>
        <v>…</v>
      </c>
      <c r="Z299" s="7"/>
      <c r="AA299" s="35" t="str">
        <f t="shared" si="39"/>
        <v>…</v>
      </c>
      <c r="AB299" s="35" t="str">
        <f t="shared" si="40"/>
        <v>.</v>
      </c>
      <c r="AC299" s="7" t="str">
        <f t="shared" si="41"/>
        <v>WON</v>
      </c>
      <c r="AE299" s="18" t="str">
        <f>IFERROR(VLOOKUP(O299,AG3:AH5,2,0),"KO")</f>
        <v>KO</v>
      </c>
    </row>
    <row r="300" spans="2:31">
      <c r="B300" s="6" t="s">
        <v>11</v>
      </c>
      <c r="C300" t="s">
        <v>12</v>
      </c>
      <c r="D300" s="24" t="s">
        <v>1093</v>
      </c>
      <c r="E300" s="17" t="s">
        <v>203</v>
      </c>
      <c r="F300" s="7" t="s">
        <v>4</v>
      </c>
      <c r="G300" s="10" t="s">
        <v>184</v>
      </c>
      <c r="H300" s="7">
        <v>39</v>
      </c>
      <c r="I300" s="7">
        <v>51</v>
      </c>
      <c r="J300" s="7">
        <v>10</v>
      </c>
      <c r="K300" s="7" t="s">
        <v>16</v>
      </c>
      <c r="L300" s="7">
        <v>1</v>
      </c>
      <c r="M300" s="7">
        <v>29</v>
      </c>
      <c r="N300" s="6" t="s">
        <v>24</v>
      </c>
      <c r="O300" s="6" t="s">
        <v>47</v>
      </c>
      <c r="P300" s="11">
        <v>53</v>
      </c>
      <c r="Q300" s="12">
        <v>1.6</v>
      </c>
      <c r="R300" s="13"/>
      <c r="S300" s="21">
        <f t="shared" si="42"/>
        <v>66.537499999999994</v>
      </c>
      <c r="T300" s="7" t="str">
        <f t="shared" si="43"/>
        <v>Under 1.5</v>
      </c>
      <c r="U300" s="14"/>
      <c r="V300" s="14" t="str">
        <f t="shared" si="44"/>
        <v>Under 1.5</v>
      </c>
      <c r="W300" s="14" t="str">
        <f t="shared" si="45"/>
        <v>WON</v>
      </c>
      <c r="X300" s="14"/>
      <c r="Y300" s="7" t="str">
        <f t="shared" si="38"/>
        <v>…</v>
      </c>
      <c r="Z300" s="7"/>
      <c r="AA300" s="35" t="str">
        <f t="shared" si="39"/>
        <v>…</v>
      </c>
      <c r="AB300" s="35" t="str">
        <f t="shared" si="40"/>
        <v>.</v>
      </c>
      <c r="AC300" s="7" t="str">
        <f t="shared" si="41"/>
        <v>…</v>
      </c>
      <c r="AE300" s="18" t="str">
        <f>IFERROR(VLOOKUP(O300,AG3:AH5,2,0),"KO")</f>
        <v>OK</v>
      </c>
    </row>
    <row r="301" spans="2:31">
      <c r="B301" s="6"/>
      <c r="C301" t="s">
        <v>1618</v>
      </c>
      <c r="D301" s="24" t="s">
        <v>889</v>
      </c>
      <c r="E301" s="17" t="s">
        <v>1619</v>
      </c>
      <c r="F301" s="7" t="s">
        <v>4</v>
      </c>
      <c r="G301" s="10" t="s">
        <v>742</v>
      </c>
      <c r="H301" s="7">
        <v>51</v>
      </c>
      <c r="I301" s="7">
        <v>29</v>
      </c>
      <c r="J301" s="7">
        <v>20</v>
      </c>
      <c r="K301" s="7">
        <v>1</v>
      </c>
      <c r="L301" s="7">
        <v>1</v>
      </c>
      <c r="M301" s="7">
        <v>31</v>
      </c>
      <c r="N301" s="6" t="s">
        <v>69</v>
      </c>
      <c r="O301" s="6" t="s">
        <v>33</v>
      </c>
      <c r="P301" s="11">
        <v>21</v>
      </c>
      <c r="Q301" s="12">
        <v>1.5</v>
      </c>
      <c r="R301" s="13"/>
      <c r="S301" s="21">
        <f t="shared" si="42"/>
        <v>24.0625</v>
      </c>
      <c r="T301" s="7" t="str">
        <f t="shared" si="43"/>
        <v>Over 0.5</v>
      </c>
      <c r="U301" s="14"/>
      <c r="V301" s="14" t="str">
        <f t="shared" si="44"/>
        <v>Over 0.5</v>
      </c>
      <c r="W301" s="14" t="str">
        <f t="shared" si="45"/>
        <v>WON</v>
      </c>
      <c r="X301" s="14"/>
      <c r="Y301" s="7" t="str">
        <f t="shared" si="38"/>
        <v>…</v>
      </c>
      <c r="Z301" s="7"/>
      <c r="AA301" s="35" t="str">
        <f t="shared" si="39"/>
        <v>…</v>
      </c>
      <c r="AB301" s="35" t="str">
        <f t="shared" si="40"/>
        <v>.</v>
      </c>
      <c r="AC301" s="7" t="str">
        <f t="shared" si="41"/>
        <v>WON</v>
      </c>
      <c r="AE301" s="18" t="str">
        <f>IFERROR(VLOOKUP(O301,AG3:AH5,2,0),"KO")</f>
        <v>KO</v>
      </c>
    </row>
    <row r="302" spans="2:31">
      <c r="B302" s="6"/>
      <c r="C302" t="s">
        <v>888</v>
      </c>
      <c r="D302" s="24" t="s">
        <v>1981</v>
      </c>
      <c r="E302" s="17" t="s">
        <v>1982</v>
      </c>
      <c r="F302" s="7" t="s">
        <v>4</v>
      </c>
      <c r="G302" s="10" t="s">
        <v>1773</v>
      </c>
      <c r="H302" s="7">
        <v>23</v>
      </c>
      <c r="I302" s="7">
        <v>60</v>
      </c>
      <c r="J302" s="7">
        <v>17</v>
      </c>
      <c r="K302" s="7" t="s">
        <v>16</v>
      </c>
      <c r="L302" s="7" t="s">
        <v>16</v>
      </c>
      <c r="M302" s="7">
        <v>6</v>
      </c>
      <c r="N302" s="6" t="s">
        <v>47</v>
      </c>
      <c r="O302" s="6" t="s">
        <v>17</v>
      </c>
      <c r="P302" s="11">
        <v>43</v>
      </c>
      <c r="Q302" s="12">
        <v>1.61</v>
      </c>
      <c r="R302" s="13"/>
      <c r="S302" s="21">
        <f t="shared" si="42"/>
        <v>72.75</v>
      </c>
      <c r="T302" s="7" t="str">
        <f t="shared" si="43"/>
        <v>Under 1.5</v>
      </c>
      <c r="U302" s="14"/>
      <c r="V302" s="14" t="str">
        <f t="shared" si="44"/>
        <v>Under 1.5</v>
      </c>
      <c r="W302" s="14" t="str">
        <f t="shared" si="45"/>
        <v>WON</v>
      </c>
      <c r="X302" s="14"/>
      <c r="Y302" s="7" t="str">
        <f t="shared" si="38"/>
        <v>…</v>
      </c>
      <c r="Z302" s="7"/>
      <c r="AA302" s="35" t="str">
        <f t="shared" si="39"/>
        <v>…</v>
      </c>
      <c r="AB302" s="35" t="str">
        <f t="shared" si="40"/>
        <v>.</v>
      </c>
      <c r="AC302" s="7" t="str">
        <f t="shared" si="41"/>
        <v>…</v>
      </c>
      <c r="AE302" s="18" t="str">
        <f>IFERROR(VLOOKUP(O302,AG3:AH5,2,0),"KO")</f>
        <v>KO</v>
      </c>
    </row>
    <row r="303" spans="2:31">
      <c r="B303" s="6"/>
      <c r="D303" s="24"/>
      <c r="E303" s="17"/>
      <c r="F303" s="7"/>
      <c r="G303" s="10"/>
      <c r="H303" s="7"/>
      <c r="I303" s="7"/>
      <c r="J303" s="7"/>
      <c r="K303" s="7"/>
      <c r="L303" s="7"/>
      <c r="M303" s="7"/>
      <c r="N303" s="6"/>
      <c r="O303" s="6"/>
      <c r="P303" s="11"/>
      <c r="Q303" s="12"/>
      <c r="R303" s="13"/>
      <c r="S303" s="21" t="str">
        <f t="shared" si="42"/>
        <v/>
      </c>
      <c r="T303" s="7" t="str">
        <f t="shared" si="43"/>
        <v>Under 1.5</v>
      </c>
      <c r="U303" s="14"/>
      <c r="V303" s="14" t="str">
        <f t="shared" si="44"/>
        <v>Over 0.5</v>
      </c>
      <c r="W303" s="14" t="str">
        <f t="shared" si="45"/>
        <v/>
      </c>
      <c r="X303" s="14"/>
      <c r="Y303" s="7" t="str">
        <f t="shared" si="38"/>
        <v>…</v>
      </c>
      <c r="Z303" s="7"/>
      <c r="AA303" s="35" t="str">
        <f t="shared" si="39"/>
        <v>…</v>
      </c>
      <c r="AB303" s="35" t="str">
        <f t="shared" si="40"/>
        <v>.</v>
      </c>
      <c r="AC303" s="7" t="str">
        <f t="shared" si="41"/>
        <v>…</v>
      </c>
      <c r="AE303" s="18" t="str">
        <f>IFERROR(VLOOKUP(O303,AG3:AH5,2,0),"KO")</f>
        <v>KO</v>
      </c>
    </row>
    <row r="304" spans="2:31">
      <c r="B304" s="16" t="s">
        <v>1984</v>
      </c>
      <c r="D304" s="24"/>
      <c r="E304" s="17"/>
      <c r="F304" s="7"/>
      <c r="G304" s="10"/>
      <c r="H304" s="7"/>
      <c r="I304" s="7"/>
      <c r="J304" s="7"/>
      <c r="K304" s="7"/>
      <c r="L304" s="7"/>
      <c r="M304" s="7"/>
      <c r="N304" s="6"/>
      <c r="O304" s="6"/>
      <c r="P304" s="11"/>
      <c r="Q304" s="12"/>
      <c r="R304" s="13"/>
      <c r="S304" s="21" t="str">
        <f t="shared" si="42"/>
        <v/>
      </c>
      <c r="T304" s="7" t="str">
        <f t="shared" si="43"/>
        <v>Under 1.5</v>
      </c>
      <c r="U304" s="14"/>
      <c r="V304" s="14" t="str">
        <f t="shared" si="44"/>
        <v>Over 0.5</v>
      </c>
      <c r="W304" s="14" t="str">
        <f t="shared" si="45"/>
        <v/>
      </c>
      <c r="X304" s="14"/>
      <c r="Y304" s="7" t="str">
        <f t="shared" si="38"/>
        <v>…</v>
      </c>
      <c r="Z304" s="7"/>
      <c r="AA304" s="35" t="str">
        <f t="shared" si="39"/>
        <v>…</v>
      </c>
      <c r="AB304" s="35" t="str">
        <f t="shared" si="40"/>
        <v>.</v>
      </c>
      <c r="AC304" s="7" t="str">
        <f t="shared" si="41"/>
        <v>…</v>
      </c>
      <c r="AE304" s="18" t="str">
        <f>IFERROR(VLOOKUP(O304,AG3:AH5,2,0),"KO")</f>
        <v>KO</v>
      </c>
    </row>
    <row r="305" spans="2:31">
      <c r="B305" s="6" t="s">
        <v>11</v>
      </c>
      <c r="C305" t="s">
        <v>88</v>
      </c>
      <c r="D305" s="24" t="s">
        <v>152</v>
      </c>
      <c r="E305" s="17" t="s">
        <v>477</v>
      </c>
      <c r="F305" s="7" t="s">
        <v>4</v>
      </c>
      <c r="G305" s="10" t="s">
        <v>91</v>
      </c>
      <c r="H305" s="7">
        <v>32</v>
      </c>
      <c r="I305" s="7">
        <v>44</v>
      </c>
      <c r="J305" s="7">
        <v>24</v>
      </c>
      <c r="K305" s="7" t="s">
        <v>16</v>
      </c>
      <c r="L305" s="7" t="s">
        <v>16</v>
      </c>
      <c r="M305" s="7">
        <v>8</v>
      </c>
      <c r="N305" s="6" t="s">
        <v>24</v>
      </c>
      <c r="O305" s="6" t="s">
        <v>120</v>
      </c>
      <c r="P305" s="11">
        <v>50</v>
      </c>
      <c r="Q305" s="12">
        <v>1.5</v>
      </c>
      <c r="R305" s="13"/>
      <c r="S305" s="21">
        <f t="shared" si="42"/>
        <v>62</v>
      </c>
      <c r="T305" s="7" t="str">
        <f t="shared" si="43"/>
        <v>Under 1.5</v>
      </c>
      <c r="U305" s="14"/>
      <c r="V305" s="14" t="str">
        <f t="shared" si="44"/>
        <v>Under 1.5</v>
      </c>
      <c r="W305" s="14" t="str">
        <f t="shared" si="45"/>
        <v>WON</v>
      </c>
      <c r="X305" s="14"/>
      <c r="Y305" s="7" t="str">
        <f t="shared" si="38"/>
        <v>…</v>
      </c>
      <c r="Z305" s="7"/>
      <c r="AA305" s="35" t="str">
        <f t="shared" si="39"/>
        <v>…</v>
      </c>
      <c r="AB305" s="35" t="str">
        <f t="shared" si="40"/>
        <v>.</v>
      </c>
      <c r="AC305" s="7" t="str">
        <f t="shared" si="41"/>
        <v>…</v>
      </c>
      <c r="AE305" s="18" t="str">
        <f>IFERROR(VLOOKUP(O305,AG3:AH5,2,0),"KO")</f>
        <v>OK</v>
      </c>
    </row>
    <row r="306" spans="2:31">
      <c r="B306" s="6"/>
      <c r="C306" t="s">
        <v>243</v>
      </c>
      <c r="D306" s="24" t="s">
        <v>152</v>
      </c>
      <c r="E306" s="17" t="s">
        <v>1754</v>
      </c>
      <c r="F306" s="7" t="s">
        <v>4</v>
      </c>
      <c r="G306" s="10" t="s">
        <v>245</v>
      </c>
      <c r="H306" s="7">
        <v>41</v>
      </c>
      <c r="I306" s="7">
        <v>37</v>
      </c>
      <c r="J306" s="7">
        <v>22</v>
      </c>
      <c r="K306" s="7">
        <v>1</v>
      </c>
      <c r="L306" s="7">
        <v>1</v>
      </c>
      <c r="M306" s="7">
        <v>19</v>
      </c>
      <c r="N306" s="6" t="s">
        <v>24</v>
      </c>
      <c r="O306" s="6" t="s">
        <v>47</v>
      </c>
      <c r="P306" s="11">
        <v>20</v>
      </c>
      <c r="Q306" s="12">
        <v>1.64</v>
      </c>
      <c r="R306" s="13"/>
      <c r="S306" s="21">
        <f t="shared" si="42"/>
        <v>27.1875</v>
      </c>
      <c r="T306" s="7" t="str">
        <f t="shared" si="43"/>
        <v>Over 0.5</v>
      </c>
      <c r="U306" s="14"/>
      <c r="V306" s="14" t="str">
        <f t="shared" si="44"/>
        <v>Under 1.5</v>
      </c>
      <c r="W306" s="14" t="str">
        <f t="shared" si="45"/>
        <v>LOST</v>
      </c>
      <c r="X306" s="14"/>
      <c r="Y306" s="7" t="str">
        <f t="shared" si="38"/>
        <v>…</v>
      </c>
      <c r="Z306" s="7"/>
      <c r="AA306" s="35" t="str">
        <f t="shared" si="39"/>
        <v>…</v>
      </c>
      <c r="AB306" s="35" t="str">
        <f t="shared" si="40"/>
        <v>.</v>
      </c>
      <c r="AC306" s="7" t="str">
        <f t="shared" si="41"/>
        <v>LOST</v>
      </c>
      <c r="AE306" s="18" t="str">
        <f>IFERROR(VLOOKUP(O306,AG3:AH5,2,0),"KO")</f>
        <v>OK</v>
      </c>
    </row>
    <row r="307" spans="2:31">
      <c r="B307" s="6"/>
      <c r="C307" t="s">
        <v>488</v>
      </c>
      <c r="D307" s="24" t="s">
        <v>152</v>
      </c>
      <c r="E307" s="17" t="s">
        <v>1985</v>
      </c>
      <c r="F307" s="7" t="s">
        <v>4</v>
      </c>
      <c r="G307" s="10" t="s">
        <v>1986</v>
      </c>
      <c r="H307" s="7">
        <v>45</v>
      </c>
      <c r="I307" s="7">
        <v>32</v>
      </c>
      <c r="J307" s="7">
        <v>23</v>
      </c>
      <c r="K307" s="7">
        <v>1</v>
      </c>
      <c r="L307" s="7">
        <v>1</v>
      </c>
      <c r="M307" s="7">
        <v>22</v>
      </c>
      <c r="N307" s="6" t="s">
        <v>24</v>
      </c>
      <c r="O307" s="6" t="s">
        <v>47</v>
      </c>
      <c r="P307" s="11">
        <v>42</v>
      </c>
      <c r="Q307" s="12">
        <v>1.7</v>
      </c>
      <c r="R307" s="13"/>
      <c r="S307" s="21">
        <f t="shared" si="42"/>
        <v>25.9375</v>
      </c>
      <c r="T307" s="7" t="str">
        <f t="shared" si="43"/>
        <v>Over 0.5</v>
      </c>
      <c r="U307" s="14"/>
      <c r="V307" s="14" t="str">
        <f t="shared" si="44"/>
        <v>Under 1.5</v>
      </c>
      <c r="W307" s="14" t="str">
        <f t="shared" si="45"/>
        <v>LOST</v>
      </c>
      <c r="X307" s="14"/>
      <c r="Y307" s="7" t="str">
        <f t="shared" si="38"/>
        <v>…</v>
      </c>
      <c r="Z307" s="7"/>
      <c r="AA307" s="35" t="str">
        <f t="shared" si="39"/>
        <v>…</v>
      </c>
      <c r="AB307" s="35" t="str">
        <f t="shared" si="40"/>
        <v>.</v>
      </c>
      <c r="AC307" s="7" t="str">
        <f t="shared" si="41"/>
        <v>LOST</v>
      </c>
      <c r="AE307" s="18" t="str">
        <f>IFERROR(VLOOKUP(O307,AG3:AH5,2,0),"KO")</f>
        <v>OK</v>
      </c>
    </row>
    <row r="308" spans="2:31">
      <c r="B308" s="6"/>
      <c r="C308" t="s">
        <v>1306</v>
      </c>
      <c r="D308" s="24" t="s">
        <v>164</v>
      </c>
      <c r="E308" s="17" t="s">
        <v>1440</v>
      </c>
      <c r="F308" s="7" t="s">
        <v>4</v>
      </c>
      <c r="G308" s="10" t="s">
        <v>1350</v>
      </c>
      <c r="H308" s="7">
        <v>19</v>
      </c>
      <c r="I308" s="7">
        <v>41</v>
      </c>
      <c r="J308" s="7">
        <v>40</v>
      </c>
      <c r="K308" s="7" t="s">
        <v>16</v>
      </c>
      <c r="L308" s="7">
        <v>2</v>
      </c>
      <c r="M308" s="7">
        <v>21</v>
      </c>
      <c r="N308" s="6" t="s">
        <v>96</v>
      </c>
      <c r="O308" s="6" t="s">
        <v>303</v>
      </c>
      <c r="P308" s="11">
        <v>38</v>
      </c>
      <c r="Q308" s="12">
        <v>1.61</v>
      </c>
      <c r="R308" s="13"/>
      <c r="S308" s="21">
        <f t="shared" si="42"/>
        <v>40</v>
      </c>
      <c r="T308" s="7" t="str">
        <f t="shared" si="43"/>
        <v>Over 0.5</v>
      </c>
      <c r="U308" s="14"/>
      <c r="V308" s="14" t="str">
        <f t="shared" si="44"/>
        <v>Over 0.5</v>
      </c>
      <c r="W308" s="14" t="str">
        <f t="shared" si="45"/>
        <v>WON</v>
      </c>
      <c r="X308" s="14"/>
      <c r="Y308" s="7" t="str">
        <f t="shared" si="38"/>
        <v>…</v>
      </c>
      <c r="Z308" s="7"/>
      <c r="AA308" s="35" t="str">
        <f t="shared" si="39"/>
        <v>…</v>
      </c>
      <c r="AB308" s="35" t="str">
        <f t="shared" si="40"/>
        <v>.</v>
      </c>
      <c r="AC308" s="7" t="str">
        <f t="shared" si="41"/>
        <v>WON</v>
      </c>
      <c r="AE308" s="18" t="str">
        <f>IFERROR(VLOOKUP(O308,AG3:AH5,2,0),"KO")</f>
        <v>KO</v>
      </c>
    </row>
    <row r="309" spans="2:31">
      <c r="B309" s="6"/>
      <c r="C309" t="s">
        <v>1332</v>
      </c>
      <c r="D309" s="24" t="s">
        <v>164</v>
      </c>
      <c r="E309" s="17" t="s">
        <v>1349</v>
      </c>
      <c r="F309" s="7" t="s">
        <v>4</v>
      </c>
      <c r="G309" s="10" t="s">
        <v>1498</v>
      </c>
      <c r="H309" s="7">
        <v>31</v>
      </c>
      <c r="I309" s="7">
        <v>33</v>
      </c>
      <c r="J309" s="7">
        <v>36</v>
      </c>
      <c r="K309" s="7">
        <v>2</v>
      </c>
      <c r="L309" s="7">
        <v>1</v>
      </c>
      <c r="M309" s="7">
        <v>5</v>
      </c>
      <c r="N309" s="6" t="s">
        <v>47</v>
      </c>
      <c r="O309" s="6" t="s">
        <v>69</v>
      </c>
      <c r="P309" s="11">
        <v>33</v>
      </c>
      <c r="Q309" s="12">
        <v>1.5</v>
      </c>
      <c r="R309" s="13"/>
      <c r="S309" s="21">
        <f t="shared" si="42"/>
        <v>38.75</v>
      </c>
      <c r="T309" s="7" t="str">
        <f t="shared" si="43"/>
        <v>Over 0.5</v>
      </c>
      <c r="U309" s="14"/>
      <c r="V309" s="14" t="str">
        <f t="shared" si="44"/>
        <v>Under 1.5</v>
      </c>
      <c r="W309" s="14" t="str">
        <f t="shared" si="45"/>
        <v>WON</v>
      </c>
      <c r="X309" s="14"/>
      <c r="Y309" s="7" t="str">
        <f t="shared" si="38"/>
        <v>…</v>
      </c>
      <c r="Z309" s="7"/>
      <c r="AA309" s="35" t="str">
        <f t="shared" si="39"/>
        <v>…</v>
      </c>
      <c r="AB309" s="35" t="str">
        <f t="shared" si="40"/>
        <v>.</v>
      </c>
      <c r="AC309" s="7" t="str">
        <f t="shared" si="41"/>
        <v>WON</v>
      </c>
      <c r="AE309" s="18" t="str">
        <f>IFERROR(VLOOKUP(O309,AG3:AH5,2,0),"KO")</f>
        <v>KO</v>
      </c>
    </row>
    <row r="310" spans="2:31">
      <c r="B310" s="6"/>
      <c r="C310" t="s">
        <v>1306</v>
      </c>
      <c r="D310" s="24" t="s">
        <v>1307</v>
      </c>
      <c r="E310" s="17" t="s">
        <v>1378</v>
      </c>
      <c r="F310" s="7" t="s">
        <v>4</v>
      </c>
      <c r="G310" s="10" t="s">
        <v>1309</v>
      </c>
      <c r="H310" s="7">
        <v>41</v>
      </c>
      <c r="I310" s="7">
        <v>37</v>
      </c>
      <c r="J310" s="7">
        <v>21</v>
      </c>
      <c r="K310" s="7">
        <v>1</v>
      </c>
      <c r="L310" s="7">
        <v>1</v>
      </c>
      <c r="M310" s="7">
        <v>20</v>
      </c>
      <c r="N310" s="6" t="s">
        <v>75</v>
      </c>
      <c r="O310" s="6" t="s">
        <v>301</v>
      </c>
      <c r="P310" s="11">
        <v>38</v>
      </c>
      <c r="Q310" s="12">
        <v>1.5</v>
      </c>
      <c r="R310" s="13"/>
      <c r="S310" s="21">
        <f t="shared" si="42"/>
        <v>27.1875</v>
      </c>
      <c r="T310" s="7" t="str">
        <f t="shared" si="43"/>
        <v>Over 0.5</v>
      </c>
      <c r="U310" s="14"/>
      <c r="V310" s="14" t="str">
        <f t="shared" si="44"/>
        <v>Over 0.5</v>
      </c>
      <c r="W310" s="14" t="str">
        <f t="shared" si="45"/>
        <v>WON</v>
      </c>
      <c r="X310" s="14"/>
      <c r="Y310" s="7" t="str">
        <f t="shared" si="38"/>
        <v>…</v>
      </c>
      <c r="Z310" s="7"/>
      <c r="AA310" s="35" t="str">
        <f t="shared" si="39"/>
        <v>…</v>
      </c>
      <c r="AB310" s="35" t="str">
        <f t="shared" si="40"/>
        <v>.</v>
      </c>
      <c r="AC310" s="7" t="str">
        <f t="shared" si="41"/>
        <v>WON</v>
      </c>
      <c r="AE310" s="18" t="str">
        <f>IFERROR(VLOOKUP(O310,AG3:AH5,2,0),"KO")</f>
        <v>KO</v>
      </c>
    </row>
    <row r="311" spans="2:31">
      <c r="B311" s="6"/>
      <c r="D311" s="24"/>
      <c r="E311" s="17"/>
      <c r="F311" s="7"/>
      <c r="G311" s="10"/>
      <c r="H311" s="7"/>
      <c r="I311" s="7"/>
      <c r="J311" s="7"/>
      <c r="K311" s="7"/>
      <c r="L311" s="7"/>
      <c r="M311" s="7"/>
      <c r="N311" s="6"/>
      <c r="O311" s="6"/>
      <c r="P311" s="11"/>
      <c r="Q311" s="12"/>
      <c r="R311" s="13"/>
      <c r="S311" s="21" t="str">
        <f t="shared" si="42"/>
        <v/>
      </c>
      <c r="T311" s="7" t="str">
        <f t="shared" si="43"/>
        <v>Under 1.5</v>
      </c>
      <c r="U311" s="14"/>
      <c r="V311" s="14" t="str">
        <f t="shared" si="44"/>
        <v>Over 0.5</v>
      </c>
      <c r="W311" s="14" t="str">
        <f t="shared" si="45"/>
        <v/>
      </c>
      <c r="X311" s="14"/>
      <c r="Y311" s="7" t="str">
        <f t="shared" si="38"/>
        <v>…</v>
      </c>
      <c r="Z311" s="7"/>
      <c r="AA311" s="35" t="str">
        <f t="shared" si="39"/>
        <v>…</v>
      </c>
      <c r="AB311" s="35" t="str">
        <f t="shared" si="40"/>
        <v>.</v>
      </c>
      <c r="AC311" s="7" t="str">
        <f t="shared" si="41"/>
        <v>…</v>
      </c>
      <c r="AE311" s="18" t="str">
        <f>IFERROR(VLOOKUP(O311,AG3:AH5,2,0),"KO")</f>
        <v>KO</v>
      </c>
    </row>
    <row r="312" spans="2:31">
      <c r="B312" s="16" t="s">
        <v>2015</v>
      </c>
      <c r="D312" s="24"/>
      <c r="E312" s="17"/>
      <c r="F312" s="7"/>
      <c r="G312" s="10"/>
      <c r="H312" s="7"/>
      <c r="I312" s="7"/>
      <c r="J312" s="7"/>
      <c r="K312" s="7"/>
      <c r="L312" s="7"/>
      <c r="M312" s="7"/>
      <c r="N312" s="6"/>
      <c r="O312" s="6"/>
      <c r="P312" s="11"/>
      <c r="Q312" s="12"/>
      <c r="R312" s="13"/>
      <c r="S312" s="21" t="str">
        <f t="shared" si="42"/>
        <v/>
      </c>
      <c r="T312" s="7" t="str">
        <f t="shared" si="43"/>
        <v>Under 1.5</v>
      </c>
      <c r="U312" s="14"/>
      <c r="V312" s="14" t="str">
        <f t="shared" si="44"/>
        <v>Over 0.5</v>
      </c>
      <c r="W312" s="14" t="str">
        <f t="shared" si="45"/>
        <v/>
      </c>
      <c r="X312" s="14"/>
      <c r="Y312" s="7" t="str">
        <f t="shared" si="38"/>
        <v>…</v>
      </c>
      <c r="Z312" s="7"/>
      <c r="AA312" s="35" t="str">
        <f t="shared" si="39"/>
        <v>…</v>
      </c>
      <c r="AB312" s="35" t="str">
        <f t="shared" si="40"/>
        <v>.</v>
      </c>
      <c r="AC312" s="7" t="str">
        <f t="shared" si="41"/>
        <v>…</v>
      </c>
      <c r="AE312" s="18" t="str">
        <f>IFERROR(VLOOKUP(O312,AG3:AH5,2,0),"KO")</f>
        <v>KO</v>
      </c>
    </row>
    <row r="313" spans="2:31">
      <c r="B313" s="6"/>
      <c r="C313" t="s">
        <v>1895</v>
      </c>
      <c r="D313" s="24" t="s">
        <v>1987</v>
      </c>
      <c r="E313" s="17" t="s">
        <v>1906</v>
      </c>
      <c r="F313" s="7" t="s">
        <v>4</v>
      </c>
      <c r="G313" s="10" t="s">
        <v>1933</v>
      </c>
      <c r="H313" s="7">
        <v>41</v>
      </c>
      <c r="I313" s="7">
        <v>10</v>
      </c>
      <c r="J313" s="7">
        <v>49</v>
      </c>
      <c r="K313" s="7">
        <v>2</v>
      </c>
      <c r="L313" s="7">
        <v>1</v>
      </c>
      <c r="M313" s="7">
        <v>8</v>
      </c>
      <c r="N313" s="6" t="s">
        <v>47</v>
      </c>
      <c r="O313" s="6" t="s">
        <v>300</v>
      </c>
      <c r="P313" s="11">
        <v>39</v>
      </c>
      <c r="Q313" s="12">
        <v>1.62</v>
      </c>
      <c r="R313" s="13"/>
      <c r="S313" s="21">
        <f t="shared" si="42"/>
        <v>18.875</v>
      </c>
      <c r="T313" s="7" t="str">
        <f t="shared" si="43"/>
        <v>Over 0.5</v>
      </c>
      <c r="U313" s="14"/>
      <c r="V313" s="14" t="str">
        <f t="shared" si="44"/>
        <v>Under 1.5</v>
      </c>
      <c r="W313" s="14" t="str">
        <f t="shared" si="45"/>
        <v>WON</v>
      </c>
      <c r="X313" s="14"/>
      <c r="Y313" s="7" t="str">
        <f t="shared" si="38"/>
        <v>…</v>
      </c>
      <c r="Z313" s="7"/>
      <c r="AA313" s="35" t="str">
        <f t="shared" si="39"/>
        <v>…</v>
      </c>
      <c r="AB313" s="35" t="str">
        <f t="shared" si="40"/>
        <v>.</v>
      </c>
      <c r="AC313" s="7" t="str">
        <f t="shared" si="41"/>
        <v>WON</v>
      </c>
      <c r="AE313" s="18" t="str">
        <f>IFERROR(VLOOKUP(O313,AG3:AH5,2,0),"KO")</f>
        <v>KO</v>
      </c>
    </row>
    <row r="314" spans="2:31">
      <c r="B314" s="6"/>
      <c r="C314" t="s">
        <v>1841</v>
      </c>
      <c r="D314" s="24" t="s">
        <v>108</v>
      </c>
      <c r="E314" s="17" t="s">
        <v>1954</v>
      </c>
      <c r="F314" s="7" t="s">
        <v>4</v>
      </c>
      <c r="G314" s="10" t="s">
        <v>1988</v>
      </c>
      <c r="H314" s="7">
        <v>10</v>
      </c>
      <c r="I314" s="7">
        <v>79</v>
      </c>
      <c r="J314" s="7">
        <v>11</v>
      </c>
      <c r="K314" s="7" t="s">
        <v>16</v>
      </c>
      <c r="L314" s="7">
        <v>2</v>
      </c>
      <c r="M314" s="7">
        <v>1</v>
      </c>
      <c r="N314" s="6" t="s">
        <v>120</v>
      </c>
      <c r="O314" s="6" t="s">
        <v>299</v>
      </c>
      <c r="P314" s="11">
        <v>56</v>
      </c>
      <c r="Q314" s="12">
        <v>1.7</v>
      </c>
      <c r="R314" s="13"/>
      <c r="S314" s="21">
        <f t="shared" si="42"/>
        <v>89.887500000000003</v>
      </c>
      <c r="T314" s="7" t="str">
        <f t="shared" si="43"/>
        <v>Under 1.5</v>
      </c>
      <c r="U314" s="14"/>
      <c r="V314" s="14" t="str">
        <f t="shared" si="44"/>
        <v>Under 1.5</v>
      </c>
      <c r="W314" s="14" t="str">
        <f t="shared" si="45"/>
        <v>WON</v>
      </c>
      <c r="X314" s="14"/>
      <c r="Y314" s="7" t="str">
        <f t="shared" si="38"/>
        <v>…</v>
      </c>
      <c r="Z314" s="7"/>
      <c r="AA314" s="35" t="str">
        <f t="shared" si="39"/>
        <v>…</v>
      </c>
      <c r="AB314" s="35" t="str">
        <f t="shared" si="40"/>
        <v>.</v>
      </c>
      <c r="AC314" s="7" t="str">
        <f t="shared" si="41"/>
        <v>…</v>
      </c>
      <c r="AE314" s="18" t="str">
        <f>IFERROR(VLOOKUP(O314,AG3:AH5,2,0),"KO")</f>
        <v>KO</v>
      </c>
    </row>
    <row r="315" spans="2:31">
      <c r="B315" s="6"/>
      <c r="C315" t="s">
        <v>1949</v>
      </c>
      <c r="D315" s="24" t="s">
        <v>115</v>
      </c>
      <c r="E315" s="17" t="s">
        <v>1951</v>
      </c>
      <c r="F315" s="7" t="s">
        <v>4</v>
      </c>
      <c r="G315" s="10" t="s">
        <v>1989</v>
      </c>
      <c r="H315" s="7">
        <v>55</v>
      </c>
      <c r="I315" s="7">
        <v>13</v>
      </c>
      <c r="J315" s="7">
        <v>33</v>
      </c>
      <c r="K315" s="7">
        <v>1</v>
      </c>
      <c r="L315" s="7">
        <v>2</v>
      </c>
      <c r="M315" s="7">
        <v>22</v>
      </c>
      <c r="N315" s="6" t="s">
        <v>69</v>
      </c>
      <c r="O315" s="6" t="s">
        <v>33</v>
      </c>
      <c r="P315" s="11">
        <v>23</v>
      </c>
      <c r="Q315" s="12">
        <v>1.45</v>
      </c>
      <c r="R315" s="13"/>
      <c r="S315" s="21">
        <f t="shared" si="42"/>
        <v>12.5</v>
      </c>
      <c r="T315" s="7" t="str">
        <f t="shared" si="43"/>
        <v>Over 0.5</v>
      </c>
      <c r="U315" s="14"/>
      <c r="V315" s="14" t="str">
        <f t="shared" si="44"/>
        <v>Over 0.5</v>
      </c>
      <c r="W315" s="14" t="str">
        <f t="shared" si="45"/>
        <v>WON</v>
      </c>
      <c r="X315" s="14"/>
      <c r="Y315" s="7" t="str">
        <f t="shared" si="38"/>
        <v>…</v>
      </c>
      <c r="Z315" s="7"/>
      <c r="AA315" s="35" t="str">
        <f t="shared" si="39"/>
        <v>…</v>
      </c>
      <c r="AB315" s="35" t="str">
        <f t="shared" si="40"/>
        <v>.</v>
      </c>
      <c r="AC315" s="7" t="str">
        <f t="shared" si="41"/>
        <v>WON</v>
      </c>
      <c r="AE315" s="18" t="str">
        <f>IFERROR(VLOOKUP(O315,AG3:AH5,2,0),"KO")</f>
        <v>KO</v>
      </c>
    </row>
    <row r="316" spans="2:31">
      <c r="B316" s="6"/>
      <c r="C316" t="s">
        <v>76</v>
      </c>
      <c r="D316" s="24" t="s">
        <v>135</v>
      </c>
      <c r="E316" s="17" t="s">
        <v>1829</v>
      </c>
      <c r="F316" s="7" t="s">
        <v>4</v>
      </c>
      <c r="G316" s="10" t="s">
        <v>1990</v>
      </c>
      <c r="H316" s="7">
        <v>43</v>
      </c>
      <c r="I316" s="7">
        <v>33</v>
      </c>
      <c r="J316" s="7">
        <v>25</v>
      </c>
      <c r="K316" s="7">
        <v>1</v>
      </c>
      <c r="L316" s="7">
        <v>1</v>
      </c>
      <c r="M316" s="7">
        <v>18</v>
      </c>
      <c r="N316" s="6" t="s">
        <v>297</v>
      </c>
      <c r="O316" s="6" t="s">
        <v>300</v>
      </c>
      <c r="P316" s="11">
        <v>59</v>
      </c>
      <c r="Q316" s="12">
        <v>1.68</v>
      </c>
      <c r="R316" s="13"/>
      <c r="S316" s="21">
        <f t="shared" si="42"/>
        <v>38.362499999999997</v>
      </c>
      <c r="T316" s="7" t="str">
        <f t="shared" si="43"/>
        <v>Over 0.5</v>
      </c>
      <c r="U316" s="14"/>
      <c r="V316" s="14" t="str">
        <f t="shared" si="44"/>
        <v>Over 0.5</v>
      </c>
      <c r="W316" s="14" t="str">
        <f t="shared" si="45"/>
        <v>WON</v>
      </c>
      <c r="X316" s="14"/>
      <c r="Y316" s="7" t="str">
        <f t="shared" si="38"/>
        <v>…</v>
      </c>
      <c r="Z316" s="7"/>
      <c r="AA316" s="35" t="str">
        <f t="shared" si="39"/>
        <v>…</v>
      </c>
      <c r="AB316" s="35" t="str">
        <f t="shared" si="40"/>
        <v>.</v>
      </c>
      <c r="AC316" s="7" t="str">
        <f t="shared" si="41"/>
        <v>WON</v>
      </c>
      <c r="AE316" s="18" t="str">
        <f>IFERROR(VLOOKUP(O316,AG3:AH5,2,0),"KO")</f>
        <v>KO</v>
      </c>
    </row>
    <row r="317" spans="2:31">
      <c r="B317" s="6" t="s">
        <v>11</v>
      </c>
      <c r="C317" t="s">
        <v>386</v>
      </c>
      <c r="D317" s="24" t="s">
        <v>135</v>
      </c>
      <c r="E317" s="17" t="s">
        <v>797</v>
      </c>
      <c r="F317" s="7" t="s">
        <v>4</v>
      </c>
      <c r="G317" s="10" t="s">
        <v>390</v>
      </c>
      <c r="H317" s="7">
        <v>28</v>
      </c>
      <c r="I317" s="7">
        <v>58</v>
      </c>
      <c r="J317" s="7">
        <v>13</v>
      </c>
      <c r="K317" s="7" t="s">
        <v>16</v>
      </c>
      <c r="L317" s="7" t="s">
        <v>16</v>
      </c>
      <c r="M317" s="7">
        <v>15</v>
      </c>
      <c r="N317" s="6" t="s">
        <v>120</v>
      </c>
      <c r="O317" s="6" t="s">
        <v>298</v>
      </c>
      <c r="P317" s="11">
        <v>55</v>
      </c>
      <c r="Q317" s="12">
        <v>1.55</v>
      </c>
      <c r="R317" s="13"/>
      <c r="S317" s="21">
        <f t="shared" si="42"/>
        <v>74.125</v>
      </c>
      <c r="T317" s="7" t="str">
        <f t="shared" si="43"/>
        <v>Under 1.5</v>
      </c>
      <c r="U317" s="14"/>
      <c r="V317" s="14" t="str">
        <f t="shared" si="44"/>
        <v>Under 1.5</v>
      </c>
      <c r="W317" s="14" t="str">
        <f t="shared" si="45"/>
        <v>WON</v>
      </c>
      <c r="X317" s="14"/>
      <c r="Y317" s="7" t="str">
        <f t="shared" si="38"/>
        <v>…</v>
      </c>
      <c r="Z317" s="7"/>
      <c r="AA317" s="35" t="str">
        <f t="shared" si="39"/>
        <v>U25g</v>
      </c>
      <c r="AB317" s="35" t="str">
        <f t="shared" si="40"/>
        <v>.</v>
      </c>
      <c r="AC317" s="7" t="str">
        <f t="shared" si="41"/>
        <v>…</v>
      </c>
      <c r="AE317" s="18" t="str">
        <f>IFERROR(VLOOKUP(O317,AG3:AH5,2,0),"KO")</f>
        <v>KO</v>
      </c>
    </row>
    <row r="318" spans="2:31">
      <c r="B318" s="6"/>
      <c r="C318" t="s">
        <v>1437</v>
      </c>
      <c r="D318" s="24" t="s">
        <v>143</v>
      </c>
      <c r="E318" s="17" t="s">
        <v>1448</v>
      </c>
      <c r="F318" s="7" t="s">
        <v>4</v>
      </c>
      <c r="G318" s="10" t="s">
        <v>1804</v>
      </c>
      <c r="H318" s="7">
        <v>30</v>
      </c>
      <c r="I318" s="7">
        <v>25</v>
      </c>
      <c r="J318" s="7">
        <v>45</v>
      </c>
      <c r="K318" s="7">
        <v>2</v>
      </c>
      <c r="L318" s="7">
        <v>2</v>
      </c>
      <c r="M318" s="7">
        <v>15</v>
      </c>
      <c r="N318" s="6" t="s">
        <v>305</v>
      </c>
      <c r="O318" s="6" t="s">
        <v>299</v>
      </c>
      <c r="P318" s="11">
        <v>48</v>
      </c>
      <c r="Q318" s="12">
        <v>1.46</v>
      </c>
      <c r="R318" s="13"/>
      <c r="S318" s="21">
        <f t="shared" si="42"/>
        <v>16.5625</v>
      </c>
      <c r="T318" s="7" t="str">
        <f t="shared" si="43"/>
        <v>Over 0.5</v>
      </c>
      <c r="U318" s="14"/>
      <c r="V318" s="14" t="str">
        <f t="shared" si="44"/>
        <v>Over 0.5</v>
      </c>
      <c r="W318" s="14" t="str">
        <f t="shared" si="45"/>
        <v>WON</v>
      </c>
      <c r="X318" s="14"/>
      <c r="Y318" s="7" t="str">
        <f t="shared" si="38"/>
        <v>…</v>
      </c>
      <c r="Z318" s="7"/>
      <c r="AA318" s="35" t="str">
        <f t="shared" si="39"/>
        <v>…</v>
      </c>
      <c r="AB318" s="35" t="str">
        <f t="shared" si="40"/>
        <v>.</v>
      </c>
      <c r="AC318" s="7" t="str">
        <f t="shared" si="41"/>
        <v>WON</v>
      </c>
      <c r="AE318" s="18" t="str">
        <f>IFERROR(VLOOKUP(O318,AG3:AH5,2,0),"KO")</f>
        <v>KO</v>
      </c>
    </row>
    <row r="319" spans="2:31">
      <c r="B319" s="6"/>
      <c r="C319" t="s">
        <v>1895</v>
      </c>
      <c r="D319" s="24" t="s">
        <v>1991</v>
      </c>
      <c r="E319" s="17" t="s">
        <v>1898</v>
      </c>
      <c r="F319" s="7" t="s">
        <v>4</v>
      </c>
      <c r="G319" s="10" t="s">
        <v>1905</v>
      </c>
      <c r="H319" s="7">
        <v>53</v>
      </c>
      <c r="I319" s="7">
        <v>13</v>
      </c>
      <c r="J319" s="7">
        <v>35</v>
      </c>
      <c r="K319" s="7">
        <v>1</v>
      </c>
      <c r="L319" s="7">
        <v>1</v>
      </c>
      <c r="M319" s="7">
        <v>18</v>
      </c>
      <c r="N319" s="6" t="s">
        <v>61</v>
      </c>
      <c r="O319" s="6" t="s">
        <v>61</v>
      </c>
      <c r="P319" s="11">
        <v>24</v>
      </c>
      <c r="Q319" s="12">
        <v>1.5</v>
      </c>
      <c r="R319" s="13"/>
      <c r="S319" s="21">
        <f t="shared" si="42"/>
        <v>12.5</v>
      </c>
      <c r="T319" s="7" t="str">
        <f t="shared" si="43"/>
        <v>Over 0.5</v>
      </c>
      <c r="U319" s="14"/>
      <c r="V319" s="14" t="str">
        <f t="shared" si="44"/>
        <v>Over 0.5</v>
      </c>
      <c r="W319" s="14" t="str">
        <f t="shared" si="45"/>
        <v>WON</v>
      </c>
      <c r="X319" s="14"/>
      <c r="Y319" s="7" t="str">
        <f t="shared" si="38"/>
        <v>…</v>
      </c>
      <c r="Z319" s="7"/>
      <c r="AA319" s="35" t="str">
        <f t="shared" si="39"/>
        <v>…</v>
      </c>
      <c r="AB319" s="35" t="str">
        <f t="shared" si="40"/>
        <v>.</v>
      </c>
      <c r="AC319" s="7" t="str">
        <f t="shared" si="41"/>
        <v>WON</v>
      </c>
      <c r="AE319" s="18" t="str">
        <f>IFERROR(VLOOKUP(O319,AG3:AH5,2,0),"KO")</f>
        <v>KO</v>
      </c>
    </row>
    <row r="320" spans="2:31">
      <c r="B320" s="6"/>
      <c r="C320" t="s">
        <v>1468</v>
      </c>
      <c r="D320" s="24" t="s">
        <v>152</v>
      </c>
      <c r="E320" s="17" t="s">
        <v>1992</v>
      </c>
      <c r="F320" s="7" t="s">
        <v>4</v>
      </c>
      <c r="G320" s="10" t="s">
        <v>1546</v>
      </c>
      <c r="H320" s="7">
        <v>34</v>
      </c>
      <c r="I320" s="7">
        <v>16</v>
      </c>
      <c r="J320" s="7">
        <v>50</v>
      </c>
      <c r="K320" s="7">
        <v>2</v>
      </c>
      <c r="L320" s="7">
        <v>2</v>
      </c>
      <c r="M320" s="7">
        <v>16</v>
      </c>
      <c r="N320" s="6" t="s">
        <v>69</v>
      </c>
      <c r="O320" s="6" t="s">
        <v>298</v>
      </c>
      <c r="P320" s="11">
        <v>75</v>
      </c>
      <c r="Q320" s="12">
        <v>1.61</v>
      </c>
      <c r="R320" s="13"/>
      <c r="S320" s="21">
        <f t="shared" si="42"/>
        <v>28.75</v>
      </c>
      <c r="T320" s="7" t="str">
        <f t="shared" si="43"/>
        <v>Over 0.5</v>
      </c>
      <c r="U320" s="14"/>
      <c r="V320" s="14" t="str">
        <f t="shared" si="44"/>
        <v>Over 0.5</v>
      </c>
      <c r="W320" s="14" t="str">
        <f t="shared" si="45"/>
        <v>WON</v>
      </c>
      <c r="X320" s="14"/>
      <c r="Y320" s="7" t="str">
        <f t="shared" si="38"/>
        <v>…</v>
      </c>
      <c r="Z320" s="7"/>
      <c r="AA320" s="35" t="str">
        <f t="shared" si="39"/>
        <v>…</v>
      </c>
      <c r="AB320" s="35" t="str">
        <f t="shared" si="40"/>
        <v>.</v>
      </c>
      <c r="AC320" s="7" t="str">
        <f t="shared" si="41"/>
        <v>WON</v>
      </c>
      <c r="AE320" s="18" t="str">
        <f>IFERROR(VLOOKUP(O320,AG3:AH5,2,0),"KO")</f>
        <v>KO</v>
      </c>
    </row>
    <row r="321" spans="2:31">
      <c r="B321" s="6"/>
      <c r="C321" t="s">
        <v>540</v>
      </c>
      <c r="D321" s="24" t="s">
        <v>152</v>
      </c>
      <c r="E321" s="17" t="s">
        <v>1993</v>
      </c>
      <c r="F321" s="7" t="s">
        <v>4</v>
      </c>
      <c r="G321" s="10" t="s">
        <v>1994</v>
      </c>
      <c r="H321" s="7">
        <v>60</v>
      </c>
      <c r="I321" s="7">
        <v>20</v>
      </c>
      <c r="J321" s="7">
        <v>20</v>
      </c>
      <c r="K321" s="7">
        <v>1</v>
      </c>
      <c r="L321" s="7">
        <v>1</v>
      </c>
      <c r="M321" s="7">
        <v>40</v>
      </c>
      <c r="N321" s="6" t="s">
        <v>47</v>
      </c>
      <c r="O321" s="6" t="s">
        <v>47</v>
      </c>
      <c r="P321" s="11">
        <v>42</v>
      </c>
      <c r="Q321" s="12">
        <v>1.66</v>
      </c>
      <c r="R321" s="13"/>
      <c r="S321" s="21">
        <f t="shared" si="42"/>
        <v>21.25</v>
      </c>
      <c r="T321" s="7" t="str">
        <f t="shared" si="43"/>
        <v>Over 0.5</v>
      </c>
      <c r="U321" s="14"/>
      <c r="V321" s="14" t="str">
        <f t="shared" si="44"/>
        <v>Under 1.5</v>
      </c>
      <c r="W321" s="14" t="str">
        <f t="shared" si="45"/>
        <v>WON</v>
      </c>
      <c r="X321" s="14"/>
      <c r="Y321" s="7" t="str">
        <f t="shared" si="38"/>
        <v>…</v>
      </c>
      <c r="Z321" s="7"/>
      <c r="AA321" s="35" t="str">
        <f t="shared" si="39"/>
        <v>…</v>
      </c>
      <c r="AB321" s="35" t="str">
        <f t="shared" si="40"/>
        <v>.</v>
      </c>
      <c r="AC321" s="7" t="str">
        <f t="shared" si="41"/>
        <v>LOST</v>
      </c>
      <c r="AE321" s="18" t="str">
        <f>IFERROR(VLOOKUP(O321,AG3:AH5,2,0),"KO")</f>
        <v>OK</v>
      </c>
    </row>
    <row r="322" spans="2:31">
      <c r="B322" s="6"/>
      <c r="C322" t="s">
        <v>285</v>
      </c>
      <c r="D322" s="24" t="s">
        <v>1907</v>
      </c>
      <c r="E322" s="17" t="s">
        <v>286</v>
      </c>
      <c r="F322" s="7" t="s">
        <v>4</v>
      </c>
      <c r="G322" s="10" t="s">
        <v>1919</v>
      </c>
      <c r="H322" s="7">
        <v>66</v>
      </c>
      <c r="I322" s="7">
        <v>24</v>
      </c>
      <c r="J322" s="7">
        <v>10</v>
      </c>
      <c r="K322" s="7">
        <v>1</v>
      </c>
      <c r="L322" s="7" t="s">
        <v>16</v>
      </c>
      <c r="M322" s="7">
        <v>56</v>
      </c>
      <c r="N322" s="6" t="s">
        <v>61</v>
      </c>
      <c r="O322" s="6" t="s">
        <v>96</v>
      </c>
      <c r="P322" s="11">
        <v>80</v>
      </c>
      <c r="Q322" s="12">
        <v>1.65</v>
      </c>
      <c r="R322" s="13"/>
      <c r="S322" s="21">
        <f t="shared" si="42"/>
        <v>40.375</v>
      </c>
      <c r="T322" s="7" t="str">
        <f t="shared" si="43"/>
        <v>Over 0.5</v>
      </c>
      <c r="U322" s="14"/>
      <c r="V322" s="14" t="str">
        <f t="shared" si="44"/>
        <v>Over 0.5</v>
      </c>
      <c r="W322" s="14" t="str">
        <f t="shared" si="45"/>
        <v>WON</v>
      </c>
      <c r="X322" s="14"/>
      <c r="Y322" s="7" t="str">
        <f t="shared" si="38"/>
        <v>…</v>
      </c>
      <c r="Z322" s="7"/>
      <c r="AA322" s="35" t="str">
        <f t="shared" si="39"/>
        <v>…</v>
      </c>
      <c r="AB322" s="35" t="str">
        <f t="shared" si="40"/>
        <v>.</v>
      </c>
      <c r="AC322" s="7" t="str">
        <f t="shared" si="41"/>
        <v>WON</v>
      </c>
      <c r="AE322" s="18" t="str">
        <f>IFERROR(VLOOKUP(O322,AG3:AH5,2,0),"KO")</f>
        <v>KO</v>
      </c>
    </row>
    <row r="323" spans="2:31">
      <c r="B323" s="6"/>
      <c r="C323" t="s">
        <v>285</v>
      </c>
      <c r="D323" s="24" t="s">
        <v>1907</v>
      </c>
      <c r="E323" s="17" t="s">
        <v>1995</v>
      </c>
      <c r="F323" s="7" t="s">
        <v>4</v>
      </c>
      <c r="G323" s="10" t="s">
        <v>1918</v>
      </c>
      <c r="H323" s="7">
        <v>10</v>
      </c>
      <c r="I323" s="7">
        <v>21</v>
      </c>
      <c r="J323" s="7">
        <v>69</v>
      </c>
      <c r="K323" s="7">
        <v>2</v>
      </c>
      <c r="L323" s="7">
        <v>2</v>
      </c>
      <c r="M323" s="7">
        <v>59</v>
      </c>
      <c r="N323" s="6" t="s">
        <v>24</v>
      </c>
      <c r="O323" s="6" t="s">
        <v>120</v>
      </c>
      <c r="P323" s="11">
        <v>75</v>
      </c>
      <c r="Q323" s="12">
        <v>1.58</v>
      </c>
      <c r="R323" s="13"/>
      <c r="S323" s="21">
        <f t="shared" si="42"/>
        <v>33.4375</v>
      </c>
      <c r="T323" s="7" t="str">
        <f t="shared" si="43"/>
        <v>Over 0.5</v>
      </c>
      <c r="U323" s="14"/>
      <c r="V323" s="14" t="str">
        <f t="shared" si="44"/>
        <v>Under 1.5</v>
      </c>
      <c r="W323" s="14" t="str">
        <f t="shared" si="45"/>
        <v>LOST</v>
      </c>
      <c r="X323" s="14"/>
      <c r="Y323" s="7" t="str">
        <f t="shared" ref="Y323:Y386" si="46">IF(AND(B323="OK",I323&gt;52,M323&lt;11,Q323&lt;1.71),"Prime","…")</f>
        <v>…</v>
      </c>
      <c r="Z323" s="7"/>
      <c r="AA323" s="35" t="str">
        <f t="shared" si="39"/>
        <v>…</v>
      </c>
      <c r="AB323" s="35" t="str">
        <f t="shared" si="40"/>
        <v>.</v>
      </c>
      <c r="AC323" s="7" t="str">
        <f t="shared" si="41"/>
        <v>LOST</v>
      </c>
      <c r="AE323" s="18" t="str">
        <f>IFERROR(VLOOKUP(O323,AG3:AH5,2,0),"KO")</f>
        <v>OK</v>
      </c>
    </row>
    <row r="324" spans="2:31">
      <c r="B324" s="6"/>
      <c r="C324" t="s">
        <v>97</v>
      </c>
      <c r="D324" s="24" t="s">
        <v>164</v>
      </c>
      <c r="E324" s="17" t="s">
        <v>1217</v>
      </c>
      <c r="F324" s="7" t="s">
        <v>4</v>
      </c>
      <c r="G324" s="10" t="s">
        <v>919</v>
      </c>
      <c r="H324" s="7">
        <v>35</v>
      </c>
      <c r="I324" s="7">
        <v>55</v>
      </c>
      <c r="J324" s="7">
        <v>10</v>
      </c>
      <c r="K324" s="7" t="s">
        <v>16</v>
      </c>
      <c r="L324" s="7" t="s">
        <v>16</v>
      </c>
      <c r="M324" s="7">
        <v>25</v>
      </c>
      <c r="N324" s="6" t="s">
        <v>24</v>
      </c>
      <c r="O324" s="6" t="s">
        <v>47</v>
      </c>
      <c r="P324" s="11">
        <v>60</v>
      </c>
      <c r="Q324" s="12">
        <v>1.5</v>
      </c>
      <c r="R324" s="13"/>
      <c r="S324" s="21">
        <f t="shared" si="42"/>
        <v>74.1875</v>
      </c>
      <c r="T324" s="7" t="str">
        <f t="shared" si="43"/>
        <v>Under 1.5</v>
      </c>
      <c r="U324" s="14"/>
      <c r="V324" s="14" t="str">
        <f t="shared" si="44"/>
        <v>Under 1.5</v>
      </c>
      <c r="W324" s="14" t="str">
        <f t="shared" si="45"/>
        <v>WON</v>
      </c>
      <c r="X324" s="14"/>
      <c r="Y324" s="7" t="str">
        <f t="shared" si="46"/>
        <v>…</v>
      </c>
      <c r="Z324" s="7"/>
      <c r="AA324" s="35" t="str">
        <f t="shared" ref="AA324:AA387" si="47">IF(AND(I324&gt;49,P324&gt;54,B324="OK"),"U25g","…")</f>
        <v>…</v>
      </c>
      <c r="AB324" s="35" t="str">
        <f t="shared" ref="AB324:AB387" si="48">IF(AND(AA324="U25g",(OR(O324="0-0",O324="0-1",O324="1-0",O324="1-1",O324="2-0",O324="0-2"))),"WON",".")</f>
        <v>.</v>
      </c>
      <c r="AC324" s="7" t="str">
        <f t="shared" ref="AC324:AC387" si="49">IF(AND(AE324="KO",S324&lt;55),"WON",IF(S324&gt;54,"…","LOST"))</f>
        <v>…</v>
      </c>
      <c r="AE324" s="18" t="str">
        <f>IFERROR(VLOOKUP(O324,AG3:AH5,2,0),"KO")</f>
        <v>OK</v>
      </c>
    </row>
    <row r="325" spans="2:31">
      <c r="B325" s="6" t="s">
        <v>11</v>
      </c>
      <c r="C325" t="s">
        <v>417</v>
      </c>
      <c r="D325" s="24" t="s">
        <v>164</v>
      </c>
      <c r="E325" s="17" t="s">
        <v>1382</v>
      </c>
      <c r="F325" s="7" t="s">
        <v>4</v>
      </c>
      <c r="G325" s="10" t="s">
        <v>1889</v>
      </c>
      <c r="H325" s="7">
        <v>15</v>
      </c>
      <c r="I325" s="7">
        <v>69</v>
      </c>
      <c r="J325" s="7">
        <v>16</v>
      </c>
      <c r="K325" s="7" t="s">
        <v>16</v>
      </c>
      <c r="L325" s="7">
        <v>1</v>
      </c>
      <c r="M325" s="7">
        <v>1</v>
      </c>
      <c r="N325" s="6" t="s">
        <v>24</v>
      </c>
      <c r="O325" s="6" t="s">
        <v>24</v>
      </c>
      <c r="P325" s="11">
        <v>39</v>
      </c>
      <c r="Q325" s="12">
        <v>1.4</v>
      </c>
      <c r="R325" s="13"/>
      <c r="S325" s="21">
        <f t="shared" si="42"/>
        <v>75.5625</v>
      </c>
      <c r="T325" s="7" t="str">
        <f t="shared" si="43"/>
        <v>Under 1.5</v>
      </c>
      <c r="U325" s="14"/>
      <c r="V325" s="14" t="str">
        <f t="shared" si="44"/>
        <v>Under 1.5</v>
      </c>
      <c r="W325" s="14" t="str">
        <f t="shared" si="45"/>
        <v>WON</v>
      </c>
      <c r="X325" s="14"/>
      <c r="Y325" s="7" t="str">
        <f t="shared" si="46"/>
        <v>Prime</v>
      </c>
      <c r="Z325" s="7"/>
      <c r="AA325" s="35" t="str">
        <f t="shared" si="47"/>
        <v>…</v>
      </c>
      <c r="AB325" s="35" t="str">
        <f t="shared" si="48"/>
        <v>.</v>
      </c>
      <c r="AC325" s="7" t="str">
        <f t="shared" si="49"/>
        <v>…</v>
      </c>
      <c r="AE325" s="18" t="str">
        <f>IFERROR(VLOOKUP(O325,AG3:AH5,2,0),"KO")</f>
        <v>OK</v>
      </c>
    </row>
    <row r="326" spans="2:31">
      <c r="B326" s="6" t="s">
        <v>11</v>
      </c>
      <c r="C326" t="s">
        <v>417</v>
      </c>
      <c r="D326" s="24" t="s">
        <v>164</v>
      </c>
      <c r="E326" s="17" t="s">
        <v>1330</v>
      </c>
      <c r="F326" s="7" t="s">
        <v>4</v>
      </c>
      <c r="G326" s="10" t="s">
        <v>425</v>
      </c>
      <c r="H326" s="7">
        <v>40</v>
      </c>
      <c r="I326" s="7">
        <v>50</v>
      </c>
      <c r="J326" s="7">
        <v>10</v>
      </c>
      <c r="K326" s="7" t="s">
        <v>16</v>
      </c>
      <c r="L326" s="7" t="s">
        <v>16</v>
      </c>
      <c r="M326" s="7">
        <v>30</v>
      </c>
      <c r="N326" s="6" t="s">
        <v>24</v>
      </c>
      <c r="O326" s="6" t="s">
        <v>69</v>
      </c>
      <c r="P326" s="11">
        <v>80</v>
      </c>
      <c r="Q326" s="12">
        <v>1.6</v>
      </c>
      <c r="R326" s="13"/>
      <c r="S326" s="21">
        <f t="shared" si="42"/>
        <v>76.625</v>
      </c>
      <c r="T326" s="7" t="str">
        <f t="shared" si="43"/>
        <v>Under 1.5</v>
      </c>
      <c r="U326" s="14"/>
      <c r="V326" s="14" t="str">
        <f t="shared" si="44"/>
        <v>Under 1.5</v>
      </c>
      <c r="W326" s="14" t="str">
        <f t="shared" si="45"/>
        <v>WON</v>
      </c>
      <c r="X326" s="14"/>
      <c r="Y326" s="7" t="str">
        <f t="shared" si="46"/>
        <v>…</v>
      </c>
      <c r="Z326" s="7"/>
      <c r="AA326" s="35" t="str">
        <f t="shared" si="47"/>
        <v>U25g</v>
      </c>
      <c r="AB326" s="35" t="str">
        <f t="shared" si="48"/>
        <v>WON</v>
      </c>
      <c r="AC326" s="7" t="str">
        <f t="shared" si="49"/>
        <v>…</v>
      </c>
      <c r="AE326" s="18" t="str">
        <f>IFERROR(VLOOKUP(O326,AG3:AH5,2,0),"KO")</f>
        <v>KO</v>
      </c>
    </row>
    <row r="327" spans="2:31">
      <c r="B327" s="6" t="s">
        <v>11</v>
      </c>
      <c r="C327" t="s">
        <v>294</v>
      </c>
      <c r="D327" s="24" t="s">
        <v>164</v>
      </c>
      <c r="E327" s="17" t="s">
        <v>1996</v>
      </c>
      <c r="F327" s="7" t="s">
        <v>4</v>
      </c>
      <c r="G327" s="10" t="s">
        <v>811</v>
      </c>
      <c r="H327" s="7">
        <v>10</v>
      </c>
      <c r="I327" s="7">
        <v>79</v>
      </c>
      <c r="J327" s="7">
        <v>11</v>
      </c>
      <c r="K327" s="7" t="s">
        <v>16</v>
      </c>
      <c r="L327" s="7" t="s">
        <v>16</v>
      </c>
      <c r="M327" s="7">
        <v>1</v>
      </c>
      <c r="N327" s="6" t="s">
        <v>47</v>
      </c>
      <c r="O327" s="6" t="s">
        <v>96</v>
      </c>
      <c r="P327" s="11">
        <v>76</v>
      </c>
      <c r="Q327" s="12">
        <v>1.47</v>
      </c>
      <c r="R327" s="13"/>
      <c r="S327" s="21">
        <f t="shared" si="42"/>
        <v>98.887500000000003</v>
      </c>
      <c r="T327" s="7" t="str">
        <f t="shared" si="43"/>
        <v>Under 1.5</v>
      </c>
      <c r="U327" s="14"/>
      <c r="V327" s="14" t="str">
        <f t="shared" si="44"/>
        <v>Under 1.5</v>
      </c>
      <c r="W327" s="14" t="str">
        <f t="shared" si="45"/>
        <v>WON</v>
      </c>
      <c r="X327" s="14"/>
      <c r="Y327" s="7" t="str">
        <f t="shared" si="46"/>
        <v>Prime</v>
      </c>
      <c r="Z327" s="7"/>
      <c r="AA327" s="35" t="str">
        <f t="shared" si="47"/>
        <v>U25g</v>
      </c>
      <c r="AB327" s="35" t="str">
        <f t="shared" si="48"/>
        <v>.</v>
      </c>
      <c r="AC327" s="7" t="str">
        <f t="shared" si="49"/>
        <v>…</v>
      </c>
      <c r="AE327" s="18" t="str">
        <f>IFERROR(VLOOKUP(O327,AG3:AH5,2,0),"KO")</f>
        <v>KO</v>
      </c>
    </row>
    <row r="328" spans="2:31">
      <c r="B328" s="6" t="s">
        <v>11</v>
      </c>
      <c r="C328" t="s">
        <v>294</v>
      </c>
      <c r="D328" s="24" t="s">
        <v>164</v>
      </c>
      <c r="E328" s="17" t="s">
        <v>421</v>
      </c>
      <c r="F328" s="7" t="s">
        <v>4</v>
      </c>
      <c r="G328" s="10" t="s">
        <v>1997</v>
      </c>
      <c r="H328" s="7">
        <v>11</v>
      </c>
      <c r="I328" s="7">
        <v>79</v>
      </c>
      <c r="J328" s="7">
        <v>10</v>
      </c>
      <c r="K328" s="7" t="s">
        <v>16</v>
      </c>
      <c r="L328" s="7" t="s">
        <v>16</v>
      </c>
      <c r="M328" s="7">
        <v>1</v>
      </c>
      <c r="N328" s="6" t="s">
        <v>47</v>
      </c>
      <c r="O328" s="6" t="s">
        <v>96</v>
      </c>
      <c r="P328" s="11">
        <v>74</v>
      </c>
      <c r="Q328" s="12">
        <v>1.47</v>
      </c>
      <c r="R328" s="13"/>
      <c r="S328" s="21">
        <f t="shared" si="42"/>
        <v>98.487499999999997</v>
      </c>
      <c r="T328" s="7" t="str">
        <f t="shared" si="43"/>
        <v>Under 1.5</v>
      </c>
      <c r="U328" s="14"/>
      <c r="V328" s="14" t="str">
        <f t="shared" si="44"/>
        <v>Under 1.5</v>
      </c>
      <c r="W328" s="14" t="str">
        <f t="shared" si="45"/>
        <v>WON</v>
      </c>
      <c r="X328" s="14"/>
      <c r="Y328" s="7" t="str">
        <f t="shared" si="46"/>
        <v>Prime</v>
      </c>
      <c r="Z328" s="7"/>
      <c r="AA328" s="35" t="str">
        <f t="shared" si="47"/>
        <v>U25g</v>
      </c>
      <c r="AB328" s="35" t="str">
        <f t="shared" si="48"/>
        <v>.</v>
      </c>
      <c r="AC328" s="7" t="str">
        <f t="shared" si="49"/>
        <v>…</v>
      </c>
      <c r="AE328" s="18" t="str">
        <f>IFERROR(VLOOKUP(O328,AG3:AH5,2,0),"KO")</f>
        <v>KO</v>
      </c>
    </row>
    <row r="329" spans="2:31">
      <c r="B329" s="6" t="s">
        <v>11</v>
      </c>
      <c r="C329" t="s">
        <v>294</v>
      </c>
      <c r="D329" s="24" t="s">
        <v>164</v>
      </c>
      <c r="E329" s="17" t="s">
        <v>1998</v>
      </c>
      <c r="F329" s="7" t="s">
        <v>4</v>
      </c>
      <c r="G329" s="10" t="s">
        <v>812</v>
      </c>
      <c r="H329" s="7">
        <v>12</v>
      </c>
      <c r="I329" s="7">
        <v>78</v>
      </c>
      <c r="J329" s="7">
        <v>10</v>
      </c>
      <c r="K329" s="7" t="s">
        <v>16</v>
      </c>
      <c r="L329" s="7" t="s">
        <v>16</v>
      </c>
      <c r="M329" s="7">
        <v>2</v>
      </c>
      <c r="N329" s="6" t="s">
        <v>24</v>
      </c>
      <c r="O329" s="6" t="s">
        <v>47</v>
      </c>
      <c r="P329" s="11">
        <v>65</v>
      </c>
      <c r="Q329" s="12">
        <v>1.6</v>
      </c>
      <c r="R329" s="13"/>
      <c r="S329" s="21">
        <f t="shared" ref="S329:S392" si="50">(IF(H329=0,"",(40+IF(I329&lt;50,0,I329/3.2)+(IF(J329&gt;I329,-J329/3.2,0)+(IF(H329&gt;I329,-H329/3.2,0)+(IF(L329="X",5,IF(L329="2",2,0)))+(IF(M329&gt;15,0,15-M329))+(IF(P329&lt;50,0,P329/5)))))))</f>
        <v>95.375</v>
      </c>
      <c r="T329" s="7" t="str">
        <f t="shared" ref="T329:T392" si="51">IF(S329&lt;56,"Over 0.5","Under 1.5")</f>
        <v>Under 1.5</v>
      </c>
      <c r="U329" s="14"/>
      <c r="V329" s="14" t="str">
        <f t="shared" ref="V329:V392" si="52">IF(N329="1-0","Under 1.5",IF(N329="0-0","Under 1.5",IF(N329="0-1","Under 1.5","Over 0.5")))</f>
        <v>Under 1.5</v>
      </c>
      <c r="W329" s="14" t="str">
        <f t="shared" ref="W329:W392" si="53">IF(N329=0,"",IF(N329="?",N329,IF(T329=V329,"WON",IF(N329="0-1","WON",IF(N329="1-0","WON","LOST")))))</f>
        <v>WON</v>
      </c>
      <c r="X329" s="14"/>
      <c r="Y329" s="7" t="str">
        <f t="shared" si="46"/>
        <v>Prime</v>
      </c>
      <c r="Z329" s="7"/>
      <c r="AA329" s="35" t="str">
        <f t="shared" si="47"/>
        <v>U25g</v>
      </c>
      <c r="AB329" s="35" t="str">
        <f t="shared" si="48"/>
        <v>WON</v>
      </c>
      <c r="AC329" s="7" t="str">
        <f t="shared" si="49"/>
        <v>…</v>
      </c>
      <c r="AE329" s="18" t="str">
        <f>IFERROR(VLOOKUP(O329,AG3:AH5,2,0),"KO")</f>
        <v>OK</v>
      </c>
    </row>
    <row r="330" spans="2:31">
      <c r="B330" s="6" t="s">
        <v>11</v>
      </c>
      <c r="C330" t="s">
        <v>294</v>
      </c>
      <c r="D330" s="24" t="s">
        <v>164</v>
      </c>
      <c r="E330" s="17" t="s">
        <v>522</v>
      </c>
      <c r="F330" s="7" t="s">
        <v>4</v>
      </c>
      <c r="G330" s="10" t="s">
        <v>1025</v>
      </c>
      <c r="H330" s="7">
        <v>5</v>
      </c>
      <c r="I330" s="7">
        <v>65</v>
      </c>
      <c r="J330" s="7">
        <v>30</v>
      </c>
      <c r="K330" s="7" t="s">
        <v>16</v>
      </c>
      <c r="L330" s="7" t="s">
        <v>16</v>
      </c>
      <c r="M330" s="7">
        <v>25</v>
      </c>
      <c r="N330" s="6" t="s">
        <v>24</v>
      </c>
      <c r="O330" s="6" t="s">
        <v>47</v>
      </c>
      <c r="P330" s="11">
        <v>54</v>
      </c>
      <c r="Q330" s="12">
        <v>1.54</v>
      </c>
      <c r="R330" s="13"/>
      <c r="S330" s="21">
        <f t="shared" si="50"/>
        <v>76.112499999999997</v>
      </c>
      <c r="T330" s="7" t="str">
        <f t="shared" si="51"/>
        <v>Under 1.5</v>
      </c>
      <c r="U330" s="14"/>
      <c r="V330" s="14" t="str">
        <f t="shared" si="52"/>
        <v>Under 1.5</v>
      </c>
      <c r="W330" s="14" t="str">
        <f t="shared" si="53"/>
        <v>WON</v>
      </c>
      <c r="X330" s="14"/>
      <c r="Y330" s="7" t="str">
        <f t="shared" si="46"/>
        <v>…</v>
      </c>
      <c r="Z330" s="7"/>
      <c r="AA330" s="35" t="str">
        <f t="shared" si="47"/>
        <v>…</v>
      </c>
      <c r="AB330" s="35" t="str">
        <f t="shared" si="48"/>
        <v>.</v>
      </c>
      <c r="AC330" s="7" t="str">
        <f t="shared" si="49"/>
        <v>…</v>
      </c>
      <c r="AE330" s="18" t="str">
        <f>IFERROR(VLOOKUP(O330,AG3:AH5,2,0),"KO")</f>
        <v>OK</v>
      </c>
    </row>
    <row r="331" spans="2:31">
      <c r="B331" s="6"/>
      <c r="C331" t="s">
        <v>111</v>
      </c>
      <c r="D331" s="24" t="s">
        <v>164</v>
      </c>
      <c r="E331" s="17" t="s">
        <v>1999</v>
      </c>
      <c r="F331" s="7" t="s">
        <v>4</v>
      </c>
      <c r="G331" s="10" t="s">
        <v>2000</v>
      </c>
      <c r="H331" s="7">
        <v>49</v>
      </c>
      <c r="I331" s="7">
        <v>6</v>
      </c>
      <c r="J331" s="7">
        <v>46</v>
      </c>
      <c r="K331" s="7">
        <v>1</v>
      </c>
      <c r="L331" s="7" t="s">
        <v>16</v>
      </c>
      <c r="M331" s="7">
        <v>3</v>
      </c>
      <c r="N331" s="6" t="s">
        <v>120</v>
      </c>
      <c r="O331" s="6" t="s">
        <v>120</v>
      </c>
      <c r="P331" s="11">
        <v>40</v>
      </c>
      <c r="Q331" s="12">
        <v>1.68</v>
      </c>
      <c r="R331" s="13"/>
      <c r="S331" s="21">
        <f t="shared" si="50"/>
        <v>27.3125</v>
      </c>
      <c r="T331" s="7" t="str">
        <f t="shared" si="51"/>
        <v>Over 0.5</v>
      </c>
      <c r="U331" s="14"/>
      <c r="V331" s="14" t="str">
        <f t="shared" si="52"/>
        <v>Under 1.5</v>
      </c>
      <c r="W331" s="14" t="str">
        <f t="shared" si="53"/>
        <v>WON</v>
      </c>
      <c r="X331" s="14"/>
      <c r="Y331" s="7" t="str">
        <f t="shared" si="46"/>
        <v>…</v>
      </c>
      <c r="Z331" s="7"/>
      <c r="AA331" s="35" t="str">
        <f t="shared" si="47"/>
        <v>…</v>
      </c>
      <c r="AB331" s="35" t="str">
        <f t="shared" si="48"/>
        <v>.</v>
      </c>
      <c r="AC331" s="7" t="str">
        <f t="shared" si="49"/>
        <v>LOST</v>
      </c>
      <c r="AE331" s="18" t="str">
        <f>IFERROR(VLOOKUP(O331,AG3:AH5,2,0),"KO")</f>
        <v>OK</v>
      </c>
    </row>
    <row r="332" spans="2:31">
      <c r="B332" s="6"/>
      <c r="C332" t="s">
        <v>217</v>
      </c>
      <c r="D332" s="24" t="s">
        <v>164</v>
      </c>
      <c r="E332" s="17" t="s">
        <v>2001</v>
      </c>
      <c r="F332" s="7" t="s">
        <v>4</v>
      </c>
      <c r="G332" s="10" t="s">
        <v>414</v>
      </c>
      <c r="H332" s="7">
        <v>12</v>
      </c>
      <c r="I332" s="7">
        <v>78</v>
      </c>
      <c r="J332" s="7">
        <v>10</v>
      </c>
      <c r="K332" s="7" t="s">
        <v>16</v>
      </c>
      <c r="L332" s="7">
        <v>1</v>
      </c>
      <c r="M332" s="7">
        <v>2</v>
      </c>
      <c r="N332" s="6" t="s">
        <v>47</v>
      </c>
      <c r="O332" s="6" t="s">
        <v>298</v>
      </c>
      <c r="P332" s="11">
        <v>42</v>
      </c>
      <c r="Q332" s="12">
        <v>1.6</v>
      </c>
      <c r="R332" s="13"/>
      <c r="S332" s="21">
        <f t="shared" si="50"/>
        <v>77.375</v>
      </c>
      <c r="T332" s="7" t="str">
        <f t="shared" si="51"/>
        <v>Under 1.5</v>
      </c>
      <c r="U332" s="14"/>
      <c r="V332" s="14" t="str">
        <f t="shared" si="52"/>
        <v>Under 1.5</v>
      </c>
      <c r="W332" s="14" t="str">
        <f t="shared" si="53"/>
        <v>WON</v>
      </c>
      <c r="X332" s="14"/>
      <c r="Y332" s="7" t="str">
        <f t="shared" si="46"/>
        <v>…</v>
      </c>
      <c r="Z332" s="7"/>
      <c r="AA332" s="35" t="str">
        <f t="shared" si="47"/>
        <v>…</v>
      </c>
      <c r="AB332" s="35" t="str">
        <f t="shared" si="48"/>
        <v>.</v>
      </c>
      <c r="AC332" s="7" t="str">
        <f t="shared" si="49"/>
        <v>…</v>
      </c>
      <c r="AE332" s="18" t="str">
        <f>IFERROR(VLOOKUP(O332,AG3:AH5,2,0),"KO")</f>
        <v>KO</v>
      </c>
    </row>
    <row r="333" spans="2:31">
      <c r="B333" s="6"/>
      <c r="C333" t="s">
        <v>217</v>
      </c>
      <c r="D333" s="24" t="s">
        <v>164</v>
      </c>
      <c r="E333" s="17" t="s">
        <v>2002</v>
      </c>
      <c r="F333" s="7" t="s">
        <v>4</v>
      </c>
      <c r="G333" s="10" t="s">
        <v>415</v>
      </c>
      <c r="H333" s="7">
        <v>31</v>
      </c>
      <c r="I333" s="7">
        <v>63</v>
      </c>
      <c r="J333" s="7">
        <v>6</v>
      </c>
      <c r="K333" s="7" t="s">
        <v>16</v>
      </c>
      <c r="L333" s="7">
        <v>1</v>
      </c>
      <c r="M333" s="7">
        <v>25</v>
      </c>
      <c r="N333" s="6" t="s">
        <v>24</v>
      </c>
      <c r="O333" s="6" t="s">
        <v>61</v>
      </c>
      <c r="P333" s="11">
        <v>40</v>
      </c>
      <c r="Q333" s="12">
        <v>1.4</v>
      </c>
      <c r="R333" s="13"/>
      <c r="S333" s="21">
        <f t="shared" si="50"/>
        <v>59.6875</v>
      </c>
      <c r="T333" s="7" t="str">
        <f t="shared" si="51"/>
        <v>Under 1.5</v>
      </c>
      <c r="U333" s="14"/>
      <c r="V333" s="14" t="str">
        <f t="shared" si="52"/>
        <v>Under 1.5</v>
      </c>
      <c r="W333" s="14" t="str">
        <f t="shared" si="53"/>
        <v>WON</v>
      </c>
      <c r="X333" s="14"/>
      <c r="Y333" s="7" t="str">
        <f t="shared" si="46"/>
        <v>…</v>
      </c>
      <c r="Z333" s="7"/>
      <c r="AA333" s="35" t="str">
        <f t="shared" si="47"/>
        <v>…</v>
      </c>
      <c r="AB333" s="35" t="str">
        <f t="shared" si="48"/>
        <v>.</v>
      </c>
      <c r="AC333" s="7" t="str">
        <f t="shared" si="49"/>
        <v>…</v>
      </c>
      <c r="AE333" s="18" t="str">
        <f>IFERROR(VLOOKUP(O333,AG3:AH5,2,0),"KO")</f>
        <v>KO</v>
      </c>
    </row>
    <row r="334" spans="2:31">
      <c r="B334" s="6"/>
      <c r="C334" t="s">
        <v>217</v>
      </c>
      <c r="D334" s="24" t="s">
        <v>164</v>
      </c>
      <c r="E334" s="17" t="s">
        <v>416</v>
      </c>
      <c r="F334" s="7" t="s">
        <v>4</v>
      </c>
      <c r="G334" s="10" t="s">
        <v>2003</v>
      </c>
      <c r="H334" s="7">
        <v>42</v>
      </c>
      <c r="I334" s="7">
        <v>50</v>
      </c>
      <c r="J334" s="7">
        <v>8</v>
      </c>
      <c r="K334" s="7" t="s">
        <v>16</v>
      </c>
      <c r="L334" s="7">
        <v>1</v>
      </c>
      <c r="M334" s="7">
        <v>34</v>
      </c>
      <c r="N334" s="6" t="s">
        <v>47</v>
      </c>
      <c r="O334" s="6" t="s">
        <v>47</v>
      </c>
      <c r="P334" s="11">
        <v>45</v>
      </c>
      <c r="Q334" s="12">
        <v>1.64</v>
      </c>
      <c r="R334" s="13"/>
      <c r="S334" s="21">
        <f t="shared" si="50"/>
        <v>55.625</v>
      </c>
      <c r="T334" s="7" t="str">
        <f t="shared" si="51"/>
        <v>Over 0.5</v>
      </c>
      <c r="U334" s="14"/>
      <c r="V334" s="14" t="str">
        <f t="shared" si="52"/>
        <v>Under 1.5</v>
      </c>
      <c r="W334" s="14" t="str">
        <f t="shared" si="53"/>
        <v>WON</v>
      </c>
      <c r="X334" s="14"/>
      <c r="Y334" s="7" t="str">
        <f t="shared" si="46"/>
        <v>…</v>
      </c>
      <c r="Z334" s="7"/>
      <c r="AA334" s="35" t="str">
        <f t="shared" si="47"/>
        <v>…</v>
      </c>
      <c r="AB334" s="35" t="str">
        <f t="shared" si="48"/>
        <v>.</v>
      </c>
      <c r="AC334" s="7" t="str">
        <f t="shared" si="49"/>
        <v>…</v>
      </c>
      <c r="AE334" s="18" t="str">
        <f>IFERROR(VLOOKUP(O334,AG3:AH5,2,0),"KO")</f>
        <v>OK</v>
      </c>
    </row>
    <row r="335" spans="2:31">
      <c r="B335" s="6"/>
      <c r="C335" t="s">
        <v>217</v>
      </c>
      <c r="D335" s="24" t="s">
        <v>164</v>
      </c>
      <c r="E335" s="17" t="s">
        <v>2004</v>
      </c>
      <c r="F335" s="7" t="s">
        <v>4</v>
      </c>
      <c r="G335" s="10" t="s">
        <v>2005</v>
      </c>
      <c r="H335" s="7">
        <v>10</v>
      </c>
      <c r="I335" s="7">
        <v>45</v>
      </c>
      <c r="J335" s="7">
        <v>45</v>
      </c>
      <c r="K335" s="7">
        <v>2</v>
      </c>
      <c r="L335" s="7">
        <v>2</v>
      </c>
      <c r="M335" s="7">
        <v>35</v>
      </c>
      <c r="N335" s="6" t="s">
        <v>47</v>
      </c>
      <c r="O335" s="6" t="s">
        <v>33</v>
      </c>
      <c r="P335" s="11">
        <v>21</v>
      </c>
      <c r="Q335" s="12">
        <v>1.61</v>
      </c>
      <c r="R335" s="13"/>
      <c r="S335" s="21">
        <f t="shared" si="50"/>
        <v>40</v>
      </c>
      <c r="T335" s="7" t="str">
        <f t="shared" si="51"/>
        <v>Over 0.5</v>
      </c>
      <c r="U335" s="14"/>
      <c r="V335" s="14" t="str">
        <f t="shared" si="52"/>
        <v>Under 1.5</v>
      </c>
      <c r="W335" s="14" t="str">
        <f t="shared" si="53"/>
        <v>WON</v>
      </c>
      <c r="X335" s="14"/>
      <c r="Y335" s="7" t="str">
        <f t="shared" si="46"/>
        <v>…</v>
      </c>
      <c r="Z335" s="7"/>
      <c r="AA335" s="35" t="str">
        <f t="shared" si="47"/>
        <v>…</v>
      </c>
      <c r="AB335" s="35" t="str">
        <f t="shared" si="48"/>
        <v>.</v>
      </c>
      <c r="AC335" s="7" t="str">
        <f t="shared" si="49"/>
        <v>WON</v>
      </c>
      <c r="AE335" s="18" t="str">
        <f>IFERROR(VLOOKUP(O335,AG3:AH5,2,0),"KO")</f>
        <v>KO</v>
      </c>
    </row>
    <row r="336" spans="2:31">
      <c r="B336" s="6"/>
      <c r="C336" t="s">
        <v>217</v>
      </c>
      <c r="D336" s="24" t="s">
        <v>164</v>
      </c>
      <c r="E336" s="17" t="s">
        <v>808</v>
      </c>
      <c r="F336" s="7" t="s">
        <v>4</v>
      </c>
      <c r="G336" s="10" t="s">
        <v>220</v>
      </c>
      <c r="H336" s="7">
        <v>44</v>
      </c>
      <c r="I336" s="7">
        <v>44</v>
      </c>
      <c r="J336" s="7">
        <v>11</v>
      </c>
      <c r="K336" s="7">
        <v>1</v>
      </c>
      <c r="L336" s="7">
        <v>1</v>
      </c>
      <c r="M336" s="7">
        <v>33</v>
      </c>
      <c r="N336" s="6" t="s">
        <v>47</v>
      </c>
      <c r="O336" s="6" t="s">
        <v>96</v>
      </c>
      <c r="P336" s="11">
        <v>41</v>
      </c>
      <c r="Q336" s="12">
        <v>1.57</v>
      </c>
      <c r="R336" s="13"/>
      <c r="S336" s="21">
        <f t="shared" si="50"/>
        <v>40</v>
      </c>
      <c r="T336" s="7" t="str">
        <f t="shared" si="51"/>
        <v>Over 0.5</v>
      </c>
      <c r="U336" s="14"/>
      <c r="V336" s="14" t="str">
        <f t="shared" si="52"/>
        <v>Under 1.5</v>
      </c>
      <c r="W336" s="14" t="str">
        <f t="shared" si="53"/>
        <v>WON</v>
      </c>
      <c r="X336" s="14"/>
      <c r="Y336" s="7" t="str">
        <f t="shared" si="46"/>
        <v>…</v>
      </c>
      <c r="Z336" s="7"/>
      <c r="AA336" s="35" t="str">
        <f t="shared" si="47"/>
        <v>…</v>
      </c>
      <c r="AB336" s="35" t="str">
        <f t="shared" si="48"/>
        <v>.</v>
      </c>
      <c r="AC336" s="7" t="str">
        <f t="shared" si="49"/>
        <v>WON</v>
      </c>
      <c r="AE336" s="18" t="str">
        <f>IFERROR(VLOOKUP(O336,AG3:AH5,2,0),"KO")</f>
        <v>KO</v>
      </c>
    </row>
    <row r="337" spans="2:31">
      <c r="B337" s="6"/>
      <c r="C337" t="s">
        <v>217</v>
      </c>
      <c r="D337" s="24" t="s">
        <v>164</v>
      </c>
      <c r="E337" s="17" t="s">
        <v>2004</v>
      </c>
      <c r="F337" s="7" t="s">
        <v>4</v>
      </c>
      <c r="G337" s="10" t="s">
        <v>2005</v>
      </c>
      <c r="H337" s="7">
        <v>10</v>
      </c>
      <c r="I337" s="7">
        <v>45</v>
      </c>
      <c r="J337" s="7">
        <v>45</v>
      </c>
      <c r="K337" s="7">
        <v>2</v>
      </c>
      <c r="L337" s="7">
        <v>2</v>
      </c>
      <c r="M337" s="7">
        <v>35</v>
      </c>
      <c r="N337" s="6" t="s">
        <v>47</v>
      </c>
      <c r="O337" s="6" t="s">
        <v>33</v>
      </c>
      <c r="P337" s="11">
        <v>21</v>
      </c>
      <c r="Q337" s="12">
        <v>1.5</v>
      </c>
      <c r="R337" s="13"/>
      <c r="S337" s="21">
        <f t="shared" si="50"/>
        <v>40</v>
      </c>
      <c r="T337" s="7" t="str">
        <f t="shared" si="51"/>
        <v>Over 0.5</v>
      </c>
      <c r="U337" s="14"/>
      <c r="V337" s="14" t="str">
        <f t="shared" si="52"/>
        <v>Under 1.5</v>
      </c>
      <c r="W337" s="14" t="str">
        <f t="shared" si="53"/>
        <v>WON</v>
      </c>
      <c r="X337" s="14"/>
      <c r="Y337" s="7" t="str">
        <f t="shared" si="46"/>
        <v>…</v>
      </c>
      <c r="Z337" s="7"/>
      <c r="AA337" s="35" t="str">
        <f t="shared" si="47"/>
        <v>…</v>
      </c>
      <c r="AB337" s="35" t="str">
        <f t="shared" si="48"/>
        <v>.</v>
      </c>
      <c r="AC337" s="7" t="str">
        <f t="shared" si="49"/>
        <v>WON</v>
      </c>
      <c r="AE337" s="18" t="str">
        <f>IFERROR(VLOOKUP(O337,AG3:AH5,2,0),"KO")</f>
        <v>KO</v>
      </c>
    </row>
    <row r="338" spans="2:31">
      <c r="B338" s="6"/>
      <c r="C338" t="s">
        <v>217</v>
      </c>
      <c r="D338" s="24" t="s">
        <v>164</v>
      </c>
      <c r="E338" s="17" t="s">
        <v>2006</v>
      </c>
      <c r="F338" s="7" t="s">
        <v>4</v>
      </c>
      <c r="G338" s="10" t="s">
        <v>2007</v>
      </c>
      <c r="H338" s="7">
        <v>17</v>
      </c>
      <c r="I338" s="7">
        <v>39</v>
      </c>
      <c r="J338" s="7">
        <v>44</v>
      </c>
      <c r="K338" s="7">
        <v>2</v>
      </c>
      <c r="L338" s="7">
        <v>1</v>
      </c>
      <c r="M338" s="7">
        <v>27</v>
      </c>
      <c r="N338" s="6" t="s">
        <v>24</v>
      </c>
      <c r="O338" s="6" t="s">
        <v>24</v>
      </c>
      <c r="P338" s="11">
        <v>39</v>
      </c>
      <c r="Q338" s="12">
        <v>1.64</v>
      </c>
      <c r="R338" s="13"/>
      <c r="S338" s="21">
        <f t="shared" si="50"/>
        <v>26.25</v>
      </c>
      <c r="T338" s="7" t="str">
        <f t="shared" si="51"/>
        <v>Over 0.5</v>
      </c>
      <c r="U338" s="14"/>
      <c r="V338" s="14" t="str">
        <f t="shared" si="52"/>
        <v>Under 1.5</v>
      </c>
      <c r="W338" s="14" t="str">
        <f t="shared" si="53"/>
        <v>LOST</v>
      </c>
      <c r="X338" s="14"/>
      <c r="Y338" s="7" t="str">
        <f t="shared" si="46"/>
        <v>…</v>
      </c>
      <c r="Z338" s="7"/>
      <c r="AA338" s="35" t="str">
        <f t="shared" si="47"/>
        <v>…</v>
      </c>
      <c r="AB338" s="35" t="str">
        <f t="shared" si="48"/>
        <v>.</v>
      </c>
      <c r="AC338" s="7" t="str">
        <f t="shared" si="49"/>
        <v>LOST</v>
      </c>
      <c r="AE338" s="18" t="str">
        <f>IFERROR(VLOOKUP(O338,AG3:AH5,2,0),"KO")</f>
        <v>OK</v>
      </c>
    </row>
    <row r="339" spans="2:31">
      <c r="B339" s="6" t="s">
        <v>11</v>
      </c>
      <c r="C339" t="s">
        <v>288</v>
      </c>
      <c r="D339" s="24" t="s">
        <v>164</v>
      </c>
      <c r="E339" s="17" t="s">
        <v>291</v>
      </c>
      <c r="F339" s="7" t="s">
        <v>4</v>
      </c>
      <c r="G339" s="10" t="s">
        <v>337</v>
      </c>
      <c r="H339" s="7">
        <v>20</v>
      </c>
      <c r="I339" s="7">
        <v>71</v>
      </c>
      <c r="J339" s="7">
        <v>9</v>
      </c>
      <c r="K339" s="7" t="s">
        <v>16</v>
      </c>
      <c r="L339" s="7" t="s">
        <v>16</v>
      </c>
      <c r="M339" s="7">
        <v>11</v>
      </c>
      <c r="N339" s="6" t="s">
        <v>24</v>
      </c>
      <c r="O339" s="6" t="s">
        <v>24</v>
      </c>
      <c r="P339" s="11">
        <v>58</v>
      </c>
      <c r="Q339" s="12">
        <v>1.52</v>
      </c>
      <c r="R339" s="13"/>
      <c r="S339" s="21">
        <f t="shared" si="50"/>
        <v>82.787499999999994</v>
      </c>
      <c r="T339" s="7" t="str">
        <f t="shared" si="51"/>
        <v>Under 1.5</v>
      </c>
      <c r="U339" s="14"/>
      <c r="V339" s="14" t="str">
        <f t="shared" si="52"/>
        <v>Under 1.5</v>
      </c>
      <c r="W339" s="14" t="str">
        <f t="shared" si="53"/>
        <v>WON</v>
      </c>
      <c r="X339" s="14"/>
      <c r="Y339" s="7" t="str">
        <f t="shared" si="46"/>
        <v>…</v>
      </c>
      <c r="Z339" s="7"/>
      <c r="AA339" s="35" t="str">
        <f t="shared" si="47"/>
        <v>U25g</v>
      </c>
      <c r="AB339" s="35" t="str">
        <f t="shared" si="48"/>
        <v>WON</v>
      </c>
      <c r="AC339" s="7" t="str">
        <f t="shared" si="49"/>
        <v>…</v>
      </c>
      <c r="AE339" s="18" t="str">
        <f>IFERROR(VLOOKUP(O339,AG3:AH5,2,0),"KO")</f>
        <v>OK</v>
      </c>
    </row>
    <row r="340" spans="2:31">
      <c r="B340" s="6"/>
      <c r="C340" t="s">
        <v>34</v>
      </c>
      <c r="D340" s="24" t="s">
        <v>872</v>
      </c>
      <c r="E340" s="17" t="s">
        <v>1231</v>
      </c>
      <c r="F340" s="7" t="s">
        <v>4</v>
      </c>
      <c r="G340" s="10" t="s">
        <v>1216</v>
      </c>
      <c r="H340" s="7">
        <v>10</v>
      </c>
      <c r="I340" s="7">
        <v>60</v>
      </c>
      <c r="J340" s="7">
        <v>30</v>
      </c>
      <c r="K340" s="7" t="s">
        <v>16</v>
      </c>
      <c r="L340" s="7">
        <v>1</v>
      </c>
      <c r="M340" s="7">
        <v>20</v>
      </c>
      <c r="N340" s="6" t="s">
        <v>24</v>
      </c>
      <c r="O340" s="6" t="s">
        <v>24</v>
      </c>
      <c r="P340" s="11">
        <v>56</v>
      </c>
      <c r="Q340" s="12">
        <v>1.71</v>
      </c>
      <c r="R340" s="13"/>
      <c r="S340" s="21">
        <f t="shared" si="50"/>
        <v>69.95</v>
      </c>
      <c r="T340" s="7" t="str">
        <f t="shared" si="51"/>
        <v>Under 1.5</v>
      </c>
      <c r="U340" s="14"/>
      <c r="V340" s="14" t="str">
        <f t="shared" si="52"/>
        <v>Under 1.5</v>
      </c>
      <c r="W340" s="14" t="str">
        <f t="shared" si="53"/>
        <v>WON</v>
      </c>
      <c r="X340" s="14"/>
      <c r="Y340" s="7" t="str">
        <f t="shared" si="46"/>
        <v>…</v>
      </c>
      <c r="Z340" s="7"/>
      <c r="AA340" s="35" t="str">
        <f t="shared" si="47"/>
        <v>…</v>
      </c>
      <c r="AB340" s="35" t="str">
        <f t="shared" si="48"/>
        <v>.</v>
      </c>
      <c r="AC340" s="7" t="str">
        <f t="shared" si="49"/>
        <v>…</v>
      </c>
      <c r="AE340" s="18" t="str">
        <f>IFERROR(VLOOKUP(O340,AG3:AH5,2,0),"KO")</f>
        <v>OK</v>
      </c>
    </row>
    <row r="341" spans="2:31">
      <c r="B341" s="6"/>
      <c r="C341" t="s">
        <v>814</v>
      </c>
      <c r="D341" s="24" t="s">
        <v>1001</v>
      </c>
      <c r="E341" s="17" t="s">
        <v>2008</v>
      </c>
      <c r="F341" s="7" t="s">
        <v>4</v>
      </c>
      <c r="G341" s="10" t="s">
        <v>2009</v>
      </c>
      <c r="H341" s="7">
        <v>55</v>
      </c>
      <c r="I341" s="7">
        <v>5</v>
      </c>
      <c r="J341" s="7">
        <v>40</v>
      </c>
      <c r="K341" s="7">
        <v>1</v>
      </c>
      <c r="L341" s="7">
        <v>2</v>
      </c>
      <c r="M341" s="7">
        <v>15</v>
      </c>
      <c r="N341" s="6" t="s">
        <v>305</v>
      </c>
      <c r="O341" s="6" t="s">
        <v>632</v>
      </c>
      <c r="P341" s="11">
        <v>52</v>
      </c>
      <c r="Q341" s="12">
        <v>1.71</v>
      </c>
      <c r="R341" s="13"/>
      <c r="S341" s="21">
        <f t="shared" si="50"/>
        <v>20.712499999999999</v>
      </c>
      <c r="T341" s="7" t="str">
        <f t="shared" si="51"/>
        <v>Over 0.5</v>
      </c>
      <c r="U341" s="14"/>
      <c r="V341" s="14" t="str">
        <f t="shared" si="52"/>
        <v>Over 0.5</v>
      </c>
      <c r="W341" s="14" t="str">
        <f t="shared" si="53"/>
        <v>WON</v>
      </c>
      <c r="X341" s="14"/>
      <c r="Y341" s="7" t="str">
        <f t="shared" si="46"/>
        <v>…</v>
      </c>
      <c r="Z341" s="7"/>
      <c r="AA341" s="35" t="str">
        <f t="shared" si="47"/>
        <v>…</v>
      </c>
      <c r="AB341" s="35" t="str">
        <f t="shared" si="48"/>
        <v>.</v>
      </c>
      <c r="AC341" s="7" t="str">
        <f t="shared" si="49"/>
        <v>WON</v>
      </c>
      <c r="AE341" s="18" t="str">
        <f>IFERROR(VLOOKUP(O341,AG3:AH5,2,0),"KO")</f>
        <v>KO</v>
      </c>
    </row>
    <row r="342" spans="2:31">
      <c r="B342" s="6" t="s">
        <v>11</v>
      </c>
      <c r="C342" t="s">
        <v>62</v>
      </c>
      <c r="D342" s="24" t="s">
        <v>874</v>
      </c>
      <c r="E342" s="17" t="s">
        <v>829</v>
      </c>
      <c r="F342" s="7" t="s">
        <v>4</v>
      </c>
      <c r="G342" s="10" t="s">
        <v>177</v>
      </c>
      <c r="H342" s="7">
        <v>39</v>
      </c>
      <c r="I342" s="7">
        <v>11</v>
      </c>
      <c r="J342" s="7">
        <v>50</v>
      </c>
      <c r="K342" s="7">
        <v>2</v>
      </c>
      <c r="L342" s="7">
        <v>2</v>
      </c>
      <c r="M342" s="7">
        <v>11</v>
      </c>
      <c r="N342" s="6" t="s">
        <v>47</v>
      </c>
      <c r="O342" s="6" t="s">
        <v>47</v>
      </c>
      <c r="P342" s="11">
        <v>31</v>
      </c>
      <c r="Q342" s="12">
        <v>1.7</v>
      </c>
      <c r="R342" s="13"/>
      <c r="S342" s="21">
        <f t="shared" si="50"/>
        <v>16.1875</v>
      </c>
      <c r="T342" s="7" t="str">
        <f t="shared" si="51"/>
        <v>Over 0.5</v>
      </c>
      <c r="U342" s="14"/>
      <c r="V342" s="14" t="str">
        <f t="shared" si="52"/>
        <v>Under 1.5</v>
      </c>
      <c r="W342" s="14" t="str">
        <f t="shared" si="53"/>
        <v>WON</v>
      </c>
      <c r="X342" s="14"/>
      <c r="Y342" s="7" t="str">
        <f t="shared" si="46"/>
        <v>…</v>
      </c>
      <c r="Z342" s="7"/>
      <c r="AA342" s="35" t="str">
        <f t="shared" si="47"/>
        <v>…</v>
      </c>
      <c r="AB342" s="35" t="str">
        <f t="shared" si="48"/>
        <v>.</v>
      </c>
      <c r="AC342" s="7" t="str">
        <f t="shared" si="49"/>
        <v>LOST</v>
      </c>
      <c r="AE342" s="18" t="str">
        <f>IFERROR(VLOOKUP(O342,AG3:AH5,2,0),"KO")</f>
        <v>OK</v>
      </c>
    </row>
    <row r="343" spans="2:31">
      <c r="B343" s="6"/>
      <c r="C343" t="s">
        <v>1223</v>
      </c>
      <c r="D343" s="24" t="s">
        <v>874</v>
      </c>
      <c r="E343" s="17" t="s">
        <v>2010</v>
      </c>
      <c r="F343" s="7" t="s">
        <v>4</v>
      </c>
      <c r="G343" s="10" t="s">
        <v>1226</v>
      </c>
      <c r="H343" s="7">
        <v>16</v>
      </c>
      <c r="I343" s="7">
        <v>34</v>
      </c>
      <c r="J343" s="7">
        <v>50</v>
      </c>
      <c r="K343" s="7">
        <v>2</v>
      </c>
      <c r="L343" s="7">
        <v>2</v>
      </c>
      <c r="M343" s="7">
        <v>34</v>
      </c>
      <c r="N343" s="6" t="s">
        <v>96</v>
      </c>
      <c r="O343" s="6" t="s">
        <v>96</v>
      </c>
      <c r="P343" s="11">
        <v>32</v>
      </c>
      <c r="Q343" s="12">
        <v>1.43</v>
      </c>
      <c r="R343" s="13"/>
      <c r="S343" s="21">
        <f t="shared" si="50"/>
        <v>24.375</v>
      </c>
      <c r="T343" s="7" t="str">
        <f t="shared" si="51"/>
        <v>Over 0.5</v>
      </c>
      <c r="U343" s="14"/>
      <c r="V343" s="14" t="str">
        <f t="shared" si="52"/>
        <v>Over 0.5</v>
      </c>
      <c r="W343" s="14" t="str">
        <f t="shared" si="53"/>
        <v>WON</v>
      </c>
      <c r="X343" s="14"/>
      <c r="Y343" s="7" t="str">
        <f t="shared" si="46"/>
        <v>…</v>
      </c>
      <c r="Z343" s="7"/>
      <c r="AA343" s="35" t="str">
        <f t="shared" si="47"/>
        <v>…</v>
      </c>
      <c r="AB343" s="35" t="str">
        <f t="shared" si="48"/>
        <v>.</v>
      </c>
      <c r="AC343" s="7" t="str">
        <f t="shared" si="49"/>
        <v>WON</v>
      </c>
      <c r="AE343" s="18" t="str">
        <f>IFERROR(VLOOKUP(O343,AG3:AH5,2,0),"KO")</f>
        <v>KO</v>
      </c>
    </row>
    <row r="344" spans="2:31">
      <c r="B344" s="6"/>
      <c r="C344" t="s">
        <v>814</v>
      </c>
      <c r="D344" s="24" t="s">
        <v>874</v>
      </c>
      <c r="E344" s="17" t="s">
        <v>2011</v>
      </c>
      <c r="F344" s="7" t="s">
        <v>4</v>
      </c>
      <c r="G344" s="10" t="s">
        <v>2012</v>
      </c>
      <c r="H344" s="7">
        <v>10</v>
      </c>
      <c r="I344" s="7">
        <v>24</v>
      </c>
      <c r="J344" s="7">
        <v>66</v>
      </c>
      <c r="K344" s="7">
        <v>2</v>
      </c>
      <c r="L344" s="7" t="s">
        <v>16</v>
      </c>
      <c r="M344" s="7">
        <v>56</v>
      </c>
      <c r="N344" s="6" t="s">
        <v>47</v>
      </c>
      <c r="O344" s="6" t="s">
        <v>75</v>
      </c>
      <c r="P344" s="11">
        <v>43</v>
      </c>
      <c r="Q344" s="12">
        <v>1.64</v>
      </c>
      <c r="R344" s="13"/>
      <c r="S344" s="21">
        <f t="shared" si="50"/>
        <v>24.375</v>
      </c>
      <c r="T344" s="7" t="str">
        <f t="shared" si="51"/>
        <v>Over 0.5</v>
      </c>
      <c r="U344" s="14"/>
      <c r="V344" s="14" t="str">
        <f t="shared" si="52"/>
        <v>Under 1.5</v>
      </c>
      <c r="W344" s="14" t="str">
        <f t="shared" si="53"/>
        <v>WON</v>
      </c>
      <c r="X344" s="14"/>
      <c r="Y344" s="7" t="str">
        <f t="shared" si="46"/>
        <v>…</v>
      </c>
      <c r="Z344" s="7"/>
      <c r="AA344" s="35" t="str">
        <f t="shared" si="47"/>
        <v>…</v>
      </c>
      <c r="AB344" s="35" t="str">
        <f t="shared" si="48"/>
        <v>.</v>
      </c>
      <c r="AC344" s="7" t="str">
        <f t="shared" si="49"/>
        <v>WON</v>
      </c>
      <c r="AE344" s="18" t="str">
        <f>IFERROR(VLOOKUP(O344,AG3:AH5,2,0),"KO")</f>
        <v>KO</v>
      </c>
    </row>
    <row r="345" spans="2:31">
      <c r="B345" s="6" t="s">
        <v>11</v>
      </c>
      <c r="C345" t="s">
        <v>569</v>
      </c>
      <c r="D345" s="24" t="s">
        <v>877</v>
      </c>
      <c r="E345" s="17" t="s">
        <v>1169</v>
      </c>
      <c r="F345" s="7" t="s">
        <v>4</v>
      </c>
      <c r="G345" s="10" t="s">
        <v>801</v>
      </c>
      <c r="H345" s="7">
        <v>40</v>
      </c>
      <c r="I345" s="7">
        <v>52</v>
      </c>
      <c r="J345" s="7">
        <v>8</v>
      </c>
      <c r="K345" s="7" t="s">
        <v>16</v>
      </c>
      <c r="L345" s="7">
        <v>1</v>
      </c>
      <c r="M345" s="7">
        <v>32</v>
      </c>
      <c r="N345" s="6" t="s">
        <v>18</v>
      </c>
      <c r="O345" s="6" t="s">
        <v>230</v>
      </c>
      <c r="P345" s="11">
        <v>51</v>
      </c>
      <c r="Q345" s="12">
        <v>1.62</v>
      </c>
      <c r="R345" s="13"/>
      <c r="S345" s="21">
        <f t="shared" si="50"/>
        <v>66.45</v>
      </c>
      <c r="T345" s="7" t="str">
        <f t="shared" si="51"/>
        <v>Under 1.5</v>
      </c>
      <c r="U345" s="14"/>
      <c r="V345" s="14" t="str">
        <f t="shared" si="52"/>
        <v>Over 0.5</v>
      </c>
      <c r="W345" s="14" t="str">
        <f t="shared" si="53"/>
        <v>?</v>
      </c>
      <c r="X345" s="14"/>
      <c r="Y345" s="7" t="str">
        <f t="shared" si="46"/>
        <v>…</v>
      </c>
      <c r="Z345" s="7"/>
      <c r="AA345" s="35" t="str">
        <f t="shared" si="47"/>
        <v>…</v>
      </c>
      <c r="AB345" s="35" t="str">
        <f t="shared" si="48"/>
        <v>.</v>
      </c>
      <c r="AC345" s="7" t="str">
        <f t="shared" si="49"/>
        <v>…</v>
      </c>
      <c r="AE345" s="18" t="str">
        <f>IFERROR(VLOOKUP(O345,AG3:AH5,2,0),"KO")</f>
        <v>KO</v>
      </c>
    </row>
    <row r="346" spans="2:31">
      <c r="B346" s="6" t="s">
        <v>11</v>
      </c>
      <c r="C346" t="s">
        <v>846</v>
      </c>
      <c r="D346" s="24" t="s">
        <v>877</v>
      </c>
      <c r="E346" s="17" t="s">
        <v>847</v>
      </c>
      <c r="F346" s="7" t="s">
        <v>4</v>
      </c>
      <c r="G346" s="10" t="s">
        <v>1122</v>
      </c>
      <c r="H346" s="7">
        <v>4</v>
      </c>
      <c r="I346" s="7">
        <v>54</v>
      </c>
      <c r="J346" s="7">
        <v>43</v>
      </c>
      <c r="K346" s="7" t="s">
        <v>16</v>
      </c>
      <c r="L346" s="7">
        <v>2</v>
      </c>
      <c r="M346" s="7">
        <v>39</v>
      </c>
      <c r="N346" s="6" t="s">
        <v>69</v>
      </c>
      <c r="O346" s="6" t="s">
        <v>298</v>
      </c>
      <c r="P346" s="11">
        <v>57</v>
      </c>
      <c r="Q346" s="12">
        <v>1.6</v>
      </c>
      <c r="R346" s="13"/>
      <c r="S346" s="21">
        <f t="shared" si="50"/>
        <v>68.275000000000006</v>
      </c>
      <c r="T346" s="7" t="str">
        <f t="shared" si="51"/>
        <v>Under 1.5</v>
      </c>
      <c r="U346" s="14"/>
      <c r="V346" s="14" t="str">
        <f t="shared" si="52"/>
        <v>Over 0.5</v>
      </c>
      <c r="W346" s="14" t="str">
        <f t="shared" si="53"/>
        <v>LOST</v>
      </c>
      <c r="X346" s="14"/>
      <c r="Y346" s="7" t="str">
        <f t="shared" si="46"/>
        <v>…</v>
      </c>
      <c r="Z346" s="7"/>
      <c r="AA346" s="35" t="str">
        <f t="shared" si="47"/>
        <v>U25g</v>
      </c>
      <c r="AB346" s="35" t="str">
        <f t="shared" si="48"/>
        <v>.</v>
      </c>
      <c r="AC346" s="7" t="str">
        <f t="shared" si="49"/>
        <v>…</v>
      </c>
      <c r="AE346" s="18" t="str">
        <f>IFERROR(VLOOKUP(O346,AG3:AH5,2,0),"KO")</f>
        <v>KO</v>
      </c>
    </row>
    <row r="347" spans="2:31">
      <c r="B347" s="6" t="s">
        <v>11</v>
      </c>
      <c r="C347" t="s">
        <v>880</v>
      </c>
      <c r="D347" s="24" t="s">
        <v>2013</v>
      </c>
      <c r="E347" s="17" t="s">
        <v>1851</v>
      </c>
      <c r="F347" s="7" t="s">
        <v>4</v>
      </c>
      <c r="G347" s="10" t="s">
        <v>2014</v>
      </c>
      <c r="H347" s="7">
        <v>25</v>
      </c>
      <c r="I347" s="7">
        <v>48</v>
      </c>
      <c r="J347" s="7">
        <v>28</v>
      </c>
      <c r="K347" s="7" t="s">
        <v>16</v>
      </c>
      <c r="L347" s="7" t="s">
        <v>16</v>
      </c>
      <c r="M347" s="7">
        <v>3</v>
      </c>
      <c r="N347" s="6" t="s">
        <v>69</v>
      </c>
      <c r="O347" s="6" t="s">
        <v>18</v>
      </c>
      <c r="P347" s="11">
        <v>65</v>
      </c>
      <c r="Q347" s="12">
        <v>1.53</v>
      </c>
      <c r="R347" s="13"/>
      <c r="S347" s="21">
        <f t="shared" si="50"/>
        <v>70</v>
      </c>
      <c r="T347" s="7" t="str">
        <f t="shared" si="51"/>
        <v>Under 1.5</v>
      </c>
      <c r="U347" s="14"/>
      <c r="V347" s="14" t="str">
        <f t="shared" si="52"/>
        <v>Over 0.5</v>
      </c>
      <c r="W347" s="14" t="str">
        <f t="shared" si="53"/>
        <v>LOST</v>
      </c>
      <c r="X347" s="14"/>
      <c r="Y347" s="7" t="str">
        <f t="shared" si="46"/>
        <v>…</v>
      </c>
      <c r="Z347" s="7"/>
      <c r="AA347" s="35" t="str">
        <f t="shared" si="47"/>
        <v>…</v>
      </c>
      <c r="AB347" s="35" t="str">
        <f t="shared" si="48"/>
        <v>.</v>
      </c>
      <c r="AC347" s="7" t="str">
        <f t="shared" si="49"/>
        <v>…</v>
      </c>
      <c r="AE347" s="18" t="str">
        <f>IFERROR(VLOOKUP(O347,AG3:AH5,2,0),"KO")</f>
        <v>KO</v>
      </c>
    </row>
    <row r="348" spans="2:31">
      <c r="B348" s="6"/>
      <c r="D348" s="24"/>
      <c r="E348" s="17"/>
      <c r="F348" s="7"/>
      <c r="G348" s="10"/>
      <c r="H348" s="7"/>
      <c r="I348" s="7"/>
      <c r="J348" s="7"/>
      <c r="K348" s="7"/>
      <c r="L348" s="7"/>
      <c r="M348" s="7"/>
      <c r="N348" s="6"/>
      <c r="O348" s="6"/>
      <c r="P348" s="11"/>
      <c r="Q348" s="12"/>
      <c r="R348" s="13"/>
      <c r="S348" s="21" t="str">
        <f t="shared" si="50"/>
        <v/>
      </c>
      <c r="T348" s="7" t="str">
        <f t="shared" si="51"/>
        <v>Under 1.5</v>
      </c>
      <c r="U348" s="14"/>
      <c r="V348" s="14" t="str">
        <f t="shared" si="52"/>
        <v>Over 0.5</v>
      </c>
      <c r="W348" s="14" t="str">
        <f t="shared" si="53"/>
        <v/>
      </c>
      <c r="X348" s="14"/>
      <c r="Y348" s="7" t="str">
        <f t="shared" si="46"/>
        <v>…</v>
      </c>
      <c r="Z348" s="7"/>
      <c r="AA348" s="35" t="str">
        <f t="shared" si="47"/>
        <v>…</v>
      </c>
      <c r="AB348" s="35" t="str">
        <f t="shared" si="48"/>
        <v>.</v>
      </c>
      <c r="AC348" s="7" t="str">
        <f t="shared" si="49"/>
        <v>…</v>
      </c>
      <c r="AE348" s="18" t="str">
        <f>IFERROR(VLOOKUP(O348,AG3:AH5,2,0),"KO")</f>
        <v>KO</v>
      </c>
    </row>
    <row r="349" spans="2:31">
      <c r="B349" s="6"/>
      <c r="D349" s="24"/>
      <c r="E349" s="17"/>
      <c r="F349" s="7"/>
      <c r="G349" s="10"/>
      <c r="H349" s="7"/>
      <c r="I349" s="7"/>
      <c r="J349" s="7"/>
      <c r="K349" s="7"/>
      <c r="L349" s="7"/>
      <c r="M349" s="7"/>
      <c r="N349" s="6"/>
      <c r="O349" s="6"/>
      <c r="P349" s="11"/>
      <c r="Q349" s="12"/>
      <c r="R349" s="13"/>
      <c r="S349" s="21" t="str">
        <f t="shared" si="50"/>
        <v/>
      </c>
      <c r="T349" s="7" t="str">
        <f t="shared" si="51"/>
        <v>Under 1.5</v>
      </c>
      <c r="U349" s="14"/>
      <c r="V349" s="14" t="str">
        <f t="shared" si="52"/>
        <v>Over 0.5</v>
      </c>
      <c r="W349" s="14" t="str">
        <f t="shared" si="53"/>
        <v/>
      </c>
      <c r="X349" s="14"/>
      <c r="Y349" s="7" t="str">
        <f t="shared" si="46"/>
        <v>…</v>
      </c>
      <c r="Z349" s="7"/>
      <c r="AA349" s="35" t="str">
        <f t="shared" si="47"/>
        <v>…</v>
      </c>
      <c r="AB349" s="35" t="str">
        <f t="shared" si="48"/>
        <v>.</v>
      </c>
      <c r="AC349" s="7" t="str">
        <f t="shared" si="49"/>
        <v>…</v>
      </c>
      <c r="AE349" s="18" t="str">
        <f>IFERROR(VLOOKUP(O349,AG3:AH5,2,0),"KO")</f>
        <v>KO</v>
      </c>
    </row>
    <row r="350" spans="2:31">
      <c r="B350" s="16" t="s">
        <v>2016</v>
      </c>
      <c r="D350" s="24"/>
      <c r="E350" s="17"/>
      <c r="F350" s="7"/>
      <c r="G350" s="10"/>
      <c r="H350" s="7"/>
      <c r="I350" s="7"/>
      <c r="J350" s="7"/>
      <c r="K350" s="7"/>
      <c r="L350" s="7"/>
      <c r="M350" s="7"/>
      <c r="N350" s="6"/>
      <c r="O350" s="6"/>
      <c r="P350" s="11"/>
      <c r="Q350" s="12"/>
      <c r="R350" s="13"/>
      <c r="S350" s="21" t="str">
        <f t="shared" si="50"/>
        <v/>
      </c>
      <c r="T350" s="7" t="str">
        <f t="shared" si="51"/>
        <v>Under 1.5</v>
      </c>
      <c r="U350" s="14"/>
      <c r="V350" s="14" t="str">
        <f t="shared" si="52"/>
        <v>Over 0.5</v>
      </c>
      <c r="W350" s="14" t="str">
        <f t="shared" si="53"/>
        <v/>
      </c>
      <c r="X350" s="14"/>
      <c r="Y350" s="7" t="str">
        <f t="shared" si="46"/>
        <v>…</v>
      </c>
      <c r="Z350" s="7"/>
      <c r="AA350" s="35" t="str">
        <f t="shared" si="47"/>
        <v>…</v>
      </c>
      <c r="AB350" s="35" t="str">
        <f t="shared" si="48"/>
        <v>.</v>
      </c>
      <c r="AC350" s="7" t="str">
        <f t="shared" si="49"/>
        <v>…</v>
      </c>
      <c r="AE350" s="18" t="str">
        <f>IFERROR(VLOOKUP(O350,AG3:AH5,2,0),"KO")</f>
        <v>KO</v>
      </c>
    </row>
    <row r="351" spans="2:31">
      <c r="B351" s="6"/>
      <c r="C351" t="s">
        <v>1468</v>
      </c>
      <c r="D351" s="24" t="s">
        <v>39</v>
      </c>
      <c r="E351" s="17" t="s">
        <v>2017</v>
      </c>
      <c r="F351" s="7" t="s">
        <v>4</v>
      </c>
      <c r="G351" s="10" t="s">
        <v>1543</v>
      </c>
      <c r="H351" s="7">
        <v>34</v>
      </c>
      <c r="I351" s="7">
        <v>50</v>
      </c>
      <c r="J351" s="7">
        <v>16</v>
      </c>
      <c r="K351" s="7" t="s">
        <v>16</v>
      </c>
      <c r="L351" s="7">
        <v>1</v>
      </c>
      <c r="M351" s="7">
        <v>18</v>
      </c>
      <c r="N351" s="6" t="s">
        <v>47</v>
      </c>
      <c r="O351" s="6" t="s">
        <v>69</v>
      </c>
      <c r="P351" s="11">
        <v>35</v>
      </c>
      <c r="Q351" s="12">
        <v>1.57</v>
      </c>
      <c r="R351" s="13"/>
      <c r="S351" s="21">
        <f t="shared" si="50"/>
        <v>55.625</v>
      </c>
      <c r="T351" s="7" t="str">
        <f t="shared" si="51"/>
        <v>Over 0.5</v>
      </c>
      <c r="U351" s="14"/>
      <c r="V351" s="14" t="str">
        <f t="shared" si="52"/>
        <v>Under 1.5</v>
      </c>
      <c r="W351" s="14" t="str">
        <f t="shared" si="53"/>
        <v>WON</v>
      </c>
      <c r="X351" s="14"/>
      <c r="Y351" s="7" t="str">
        <f t="shared" si="46"/>
        <v>…</v>
      </c>
      <c r="Z351" s="7"/>
      <c r="AA351" s="35" t="str">
        <f t="shared" si="47"/>
        <v>…</v>
      </c>
      <c r="AB351" s="35" t="str">
        <f t="shared" si="48"/>
        <v>.</v>
      </c>
      <c r="AC351" s="7" t="str">
        <f t="shared" si="49"/>
        <v>…</v>
      </c>
      <c r="AE351" s="18" t="str">
        <f>IFERROR(VLOOKUP(O351,AG3:AH5,2,0),"KO")</f>
        <v>KO</v>
      </c>
    </row>
    <row r="352" spans="2:31">
      <c r="B352" s="6"/>
      <c r="C352" t="s">
        <v>1473</v>
      </c>
      <c r="D352" s="24" t="s">
        <v>39</v>
      </c>
      <c r="E352" s="17" t="s">
        <v>1475</v>
      </c>
      <c r="F352" s="7" t="s">
        <v>4</v>
      </c>
      <c r="G352" s="10" t="s">
        <v>1674</v>
      </c>
      <c r="H352" s="7">
        <v>25</v>
      </c>
      <c r="I352" s="7">
        <v>28</v>
      </c>
      <c r="J352" s="7">
        <v>47</v>
      </c>
      <c r="K352" s="7">
        <v>2</v>
      </c>
      <c r="L352" s="7">
        <v>2</v>
      </c>
      <c r="M352" s="7">
        <v>22</v>
      </c>
      <c r="N352" s="6" t="s">
        <v>120</v>
      </c>
      <c r="O352" s="6" t="s">
        <v>298</v>
      </c>
      <c r="P352" s="11">
        <v>42</v>
      </c>
      <c r="Q352" s="12">
        <v>1.42</v>
      </c>
      <c r="R352" s="13"/>
      <c r="S352" s="21">
        <f t="shared" si="50"/>
        <v>25.3125</v>
      </c>
      <c r="T352" s="7" t="str">
        <f t="shared" si="51"/>
        <v>Over 0.5</v>
      </c>
      <c r="U352" s="14"/>
      <c r="V352" s="14" t="str">
        <f t="shared" si="52"/>
        <v>Under 1.5</v>
      </c>
      <c r="W352" s="14" t="str">
        <f t="shared" si="53"/>
        <v>WON</v>
      </c>
      <c r="X352" s="14"/>
      <c r="Y352" s="7" t="str">
        <f t="shared" si="46"/>
        <v>…</v>
      </c>
      <c r="Z352" s="7"/>
      <c r="AA352" s="35" t="str">
        <f t="shared" si="47"/>
        <v>…</v>
      </c>
      <c r="AB352" s="35" t="str">
        <f t="shared" si="48"/>
        <v>.</v>
      </c>
      <c r="AC352" s="7" t="str">
        <f t="shared" si="49"/>
        <v>WON</v>
      </c>
      <c r="AE352" s="18" t="str">
        <f>IFERROR(VLOOKUP(O352,AG3:AH5,2,0),"KO")</f>
        <v>KO</v>
      </c>
    </row>
    <row r="353" spans="2:31">
      <c r="B353" s="6"/>
      <c r="C353" t="s">
        <v>1468</v>
      </c>
      <c r="D353" s="24" t="s">
        <v>44</v>
      </c>
      <c r="E353" s="17" t="s">
        <v>1545</v>
      </c>
      <c r="F353" s="7" t="s">
        <v>4</v>
      </c>
      <c r="G353" s="10" t="s">
        <v>1548</v>
      </c>
      <c r="H353" s="7">
        <v>10</v>
      </c>
      <c r="I353" s="7">
        <v>11</v>
      </c>
      <c r="J353" s="7">
        <v>79</v>
      </c>
      <c r="K353" s="7">
        <v>2</v>
      </c>
      <c r="L353" s="7">
        <v>1</v>
      </c>
      <c r="M353" s="7">
        <v>69</v>
      </c>
      <c r="N353" s="6" t="s">
        <v>24</v>
      </c>
      <c r="O353" s="6" t="s">
        <v>24</v>
      </c>
      <c r="P353" s="11">
        <v>39</v>
      </c>
      <c r="Q353" s="12">
        <v>1.48</v>
      </c>
      <c r="R353" s="13"/>
      <c r="S353" s="21">
        <f t="shared" si="50"/>
        <v>15.3125</v>
      </c>
      <c r="T353" s="7" t="str">
        <f t="shared" si="51"/>
        <v>Over 0.5</v>
      </c>
      <c r="U353" s="14"/>
      <c r="V353" s="14" t="str">
        <f t="shared" si="52"/>
        <v>Under 1.5</v>
      </c>
      <c r="W353" s="14" t="str">
        <f t="shared" si="53"/>
        <v>LOST</v>
      </c>
      <c r="X353" s="14"/>
      <c r="Y353" s="7" t="str">
        <f t="shared" si="46"/>
        <v>…</v>
      </c>
      <c r="Z353" s="7"/>
      <c r="AA353" s="35" t="str">
        <f t="shared" si="47"/>
        <v>…</v>
      </c>
      <c r="AB353" s="35" t="str">
        <f t="shared" si="48"/>
        <v>.</v>
      </c>
      <c r="AC353" s="7" t="str">
        <f t="shared" si="49"/>
        <v>LOST</v>
      </c>
      <c r="AE353" s="18" t="str">
        <f>IFERROR(VLOOKUP(O353,AG3:AH5,2,0),"KO")</f>
        <v>OK</v>
      </c>
    </row>
    <row r="354" spans="2:31">
      <c r="B354" s="6"/>
      <c r="C354" t="s">
        <v>1468</v>
      </c>
      <c r="D354" s="24" t="s">
        <v>52</v>
      </c>
      <c r="E354" s="17" t="s">
        <v>1544</v>
      </c>
      <c r="F354" s="7" t="s">
        <v>4</v>
      </c>
      <c r="G354" s="10" t="s">
        <v>1472</v>
      </c>
      <c r="H354" s="7">
        <v>45</v>
      </c>
      <c r="I354" s="7">
        <v>45</v>
      </c>
      <c r="J354" s="7">
        <v>10</v>
      </c>
      <c r="K354" s="7">
        <v>1</v>
      </c>
      <c r="L354" s="7">
        <v>1</v>
      </c>
      <c r="M354" s="7">
        <v>35</v>
      </c>
      <c r="N354" s="6" t="s">
        <v>120</v>
      </c>
      <c r="O354" s="6" t="s">
        <v>96</v>
      </c>
      <c r="P354" s="11">
        <v>23</v>
      </c>
      <c r="Q354" s="12">
        <v>1.57</v>
      </c>
      <c r="R354" s="13"/>
      <c r="S354" s="21">
        <f t="shared" si="50"/>
        <v>40</v>
      </c>
      <c r="T354" s="7" t="str">
        <f t="shared" si="51"/>
        <v>Over 0.5</v>
      </c>
      <c r="U354" s="14"/>
      <c r="V354" s="14" t="str">
        <f t="shared" si="52"/>
        <v>Under 1.5</v>
      </c>
      <c r="W354" s="14" t="str">
        <f t="shared" si="53"/>
        <v>WON</v>
      </c>
      <c r="X354" s="14"/>
      <c r="Y354" s="7" t="str">
        <f t="shared" si="46"/>
        <v>…</v>
      </c>
      <c r="Z354" s="7"/>
      <c r="AA354" s="35" t="str">
        <f t="shared" si="47"/>
        <v>…</v>
      </c>
      <c r="AB354" s="35" t="str">
        <f t="shared" si="48"/>
        <v>.</v>
      </c>
      <c r="AC354" s="7" t="str">
        <f t="shared" si="49"/>
        <v>WON</v>
      </c>
      <c r="AE354" s="18" t="str">
        <f>IFERROR(VLOOKUP(O354,AG3:AH5,2,0),"KO")</f>
        <v>KO</v>
      </c>
    </row>
    <row r="355" spans="2:31">
      <c r="B355" s="6"/>
      <c r="C355" t="s">
        <v>1468</v>
      </c>
      <c r="D355" s="24" t="s">
        <v>52</v>
      </c>
      <c r="E355" s="17" t="s">
        <v>1544</v>
      </c>
      <c r="F355" s="7" t="s">
        <v>4</v>
      </c>
      <c r="G355" s="10" t="s">
        <v>1472</v>
      </c>
      <c r="H355" s="7">
        <v>45</v>
      </c>
      <c r="I355" s="7">
        <v>45</v>
      </c>
      <c r="J355" s="7">
        <v>10</v>
      </c>
      <c r="K355" s="7">
        <v>1</v>
      </c>
      <c r="L355" s="7">
        <v>1</v>
      </c>
      <c r="M355" s="7">
        <v>35</v>
      </c>
      <c r="N355" s="6" t="s">
        <v>120</v>
      </c>
      <c r="O355" s="6" t="s">
        <v>96</v>
      </c>
      <c r="P355" s="11">
        <v>23</v>
      </c>
      <c r="Q355" s="12">
        <v>1.57</v>
      </c>
      <c r="R355" s="13"/>
      <c r="S355" s="21">
        <f t="shared" si="50"/>
        <v>40</v>
      </c>
      <c r="T355" s="7" t="str">
        <f t="shared" si="51"/>
        <v>Over 0.5</v>
      </c>
      <c r="U355" s="14"/>
      <c r="V355" s="14" t="str">
        <f t="shared" si="52"/>
        <v>Under 1.5</v>
      </c>
      <c r="W355" s="14" t="str">
        <f t="shared" si="53"/>
        <v>WON</v>
      </c>
      <c r="X355" s="14"/>
      <c r="Y355" s="7" t="str">
        <f t="shared" si="46"/>
        <v>…</v>
      </c>
      <c r="Z355" s="7"/>
      <c r="AA355" s="35" t="str">
        <f t="shared" si="47"/>
        <v>…</v>
      </c>
      <c r="AB355" s="35" t="str">
        <f t="shared" si="48"/>
        <v>.</v>
      </c>
      <c r="AC355" s="7" t="str">
        <f t="shared" si="49"/>
        <v>WON</v>
      </c>
      <c r="AE355" s="18" t="str">
        <f>IFERROR(VLOOKUP(O355,AG3:AH5,2,0),"KO")</f>
        <v>KO</v>
      </c>
    </row>
    <row r="356" spans="2:31">
      <c r="B356" s="6"/>
      <c r="C356" t="s">
        <v>1468</v>
      </c>
      <c r="D356" s="24" t="s">
        <v>52</v>
      </c>
      <c r="E356" s="17" t="s">
        <v>1655</v>
      </c>
      <c r="F356" s="7" t="s">
        <v>4</v>
      </c>
      <c r="G356" s="10" t="s">
        <v>2018</v>
      </c>
      <c r="H356" s="7">
        <v>10</v>
      </c>
      <c r="I356" s="7">
        <v>11</v>
      </c>
      <c r="J356" s="7">
        <v>79</v>
      </c>
      <c r="K356" s="7">
        <v>2</v>
      </c>
      <c r="L356" s="7">
        <v>2</v>
      </c>
      <c r="M356" s="7">
        <v>69</v>
      </c>
      <c r="N356" s="6" t="s">
        <v>24</v>
      </c>
      <c r="O356" s="6" t="s">
        <v>69</v>
      </c>
      <c r="P356" s="11">
        <v>48</v>
      </c>
      <c r="Q356" s="12">
        <v>1.66</v>
      </c>
      <c r="R356" s="13"/>
      <c r="S356" s="21">
        <f t="shared" si="50"/>
        <v>15.3125</v>
      </c>
      <c r="T356" s="7" t="str">
        <f t="shared" si="51"/>
        <v>Over 0.5</v>
      </c>
      <c r="U356" s="14"/>
      <c r="V356" s="14" t="str">
        <f t="shared" si="52"/>
        <v>Under 1.5</v>
      </c>
      <c r="W356" s="14" t="str">
        <f t="shared" si="53"/>
        <v>LOST</v>
      </c>
      <c r="X356" s="14"/>
      <c r="Y356" s="7" t="str">
        <f t="shared" si="46"/>
        <v>…</v>
      </c>
      <c r="Z356" s="7"/>
      <c r="AA356" s="35" t="str">
        <f t="shared" si="47"/>
        <v>…</v>
      </c>
      <c r="AB356" s="35" t="str">
        <f t="shared" si="48"/>
        <v>.</v>
      </c>
      <c r="AC356" s="7" t="str">
        <f t="shared" si="49"/>
        <v>WON</v>
      </c>
      <c r="AE356" s="18" t="str">
        <f>IFERROR(VLOOKUP(O356,AG3:AH5,2,0),"KO")</f>
        <v>KO</v>
      </c>
    </row>
    <row r="357" spans="2:31">
      <c r="B357" s="6"/>
      <c r="C357" t="s">
        <v>1468</v>
      </c>
      <c r="D357" s="24" t="s">
        <v>52</v>
      </c>
      <c r="E357" s="17" t="s">
        <v>1484</v>
      </c>
      <c r="F357" s="7" t="s">
        <v>4</v>
      </c>
      <c r="G357" s="10" t="s">
        <v>1892</v>
      </c>
      <c r="H357" s="7">
        <v>13</v>
      </c>
      <c r="I357" s="7">
        <v>10</v>
      </c>
      <c r="J357" s="7">
        <v>78</v>
      </c>
      <c r="K357" s="7">
        <v>2</v>
      </c>
      <c r="L357" s="7">
        <v>2</v>
      </c>
      <c r="M357" s="7">
        <v>65</v>
      </c>
      <c r="N357" s="6" t="s">
        <v>24</v>
      </c>
      <c r="O357" s="6" t="s">
        <v>120</v>
      </c>
      <c r="P357" s="11">
        <v>40</v>
      </c>
      <c r="Q357" s="12">
        <v>1.43</v>
      </c>
      <c r="R357" s="13"/>
      <c r="S357" s="21">
        <f t="shared" si="50"/>
        <v>11.5625</v>
      </c>
      <c r="T357" s="7" t="str">
        <f t="shared" si="51"/>
        <v>Over 0.5</v>
      </c>
      <c r="U357" s="14"/>
      <c r="V357" s="14" t="str">
        <f t="shared" si="52"/>
        <v>Under 1.5</v>
      </c>
      <c r="W357" s="14" t="str">
        <f t="shared" si="53"/>
        <v>LOST</v>
      </c>
      <c r="X357" s="14"/>
      <c r="Y357" s="7" t="str">
        <f t="shared" si="46"/>
        <v>…</v>
      </c>
      <c r="Z357" s="7"/>
      <c r="AA357" s="35" t="str">
        <f t="shared" si="47"/>
        <v>…</v>
      </c>
      <c r="AB357" s="35" t="str">
        <f t="shared" si="48"/>
        <v>.</v>
      </c>
      <c r="AC357" s="7" t="str">
        <f t="shared" si="49"/>
        <v>LOST</v>
      </c>
      <c r="AE357" s="18" t="str">
        <f>IFERROR(VLOOKUP(O357,AG3:AH5,2,0),"KO")</f>
        <v>OK</v>
      </c>
    </row>
    <row r="358" spans="2:31">
      <c r="B358" s="6"/>
      <c r="C358" t="s">
        <v>1468</v>
      </c>
      <c r="D358" s="24" t="s">
        <v>52</v>
      </c>
      <c r="E358" s="17" t="s">
        <v>2019</v>
      </c>
      <c r="F358" s="7" t="s">
        <v>4</v>
      </c>
      <c r="G358" s="10" t="s">
        <v>2020</v>
      </c>
      <c r="H358" s="7">
        <v>16</v>
      </c>
      <c r="I358" s="7">
        <v>31</v>
      </c>
      <c r="J358" s="7">
        <v>53</v>
      </c>
      <c r="K358" s="7">
        <v>2</v>
      </c>
      <c r="L358" s="7">
        <v>1</v>
      </c>
      <c r="M358" s="7">
        <v>37</v>
      </c>
      <c r="N358" s="6" t="s">
        <v>17</v>
      </c>
      <c r="O358" s="6" t="s">
        <v>301</v>
      </c>
      <c r="P358" s="11">
        <v>73</v>
      </c>
      <c r="Q358" s="12">
        <v>1.61</v>
      </c>
      <c r="R358" s="13"/>
      <c r="S358" s="21">
        <f t="shared" si="50"/>
        <v>38.037500000000001</v>
      </c>
      <c r="T358" s="7" t="str">
        <f t="shared" si="51"/>
        <v>Over 0.5</v>
      </c>
      <c r="U358" s="14"/>
      <c r="V358" s="14" t="str">
        <f t="shared" si="52"/>
        <v>Over 0.5</v>
      </c>
      <c r="W358" s="14" t="str">
        <f t="shared" si="53"/>
        <v>WON</v>
      </c>
      <c r="X358" s="14"/>
      <c r="Y358" s="7" t="str">
        <f t="shared" si="46"/>
        <v>…</v>
      </c>
      <c r="Z358" s="7"/>
      <c r="AA358" s="35" t="str">
        <f t="shared" si="47"/>
        <v>…</v>
      </c>
      <c r="AB358" s="35" t="str">
        <f t="shared" si="48"/>
        <v>.</v>
      </c>
      <c r="AC358" s="7" t="str">
        <f t="shared" si="49"/>
        <v>WON</v>
      </c>
      <c r="AE358" s="18" t="str">
        <f>IFERROR(VLOOKUP(O358,AG3:AH5,2,0),"KO")</f>
        <v>KO</v>
      </c>
    </row>
    <row r="359" spans="2:31">
      <c r="B359" s="6"/>
      <c r="C359" t="s">
        <v>1495</v>
      </c>
      <c r="D359" s="24" t="s">
        <v>52</v>
      </c>
      <c r="E359" s="17" t="s">
        <v>1704</v>
      </c>
      <c r="F359" s="7" t="s">
        <v>4</v>
      </c>
      <c r="G359" s="10" t="s">
        <v>2021</v>
      </c>
      <c r="H359" s="7">
        <v>19</v>
      </c>
      <c r="I359" s="7">
        <v>30</v>
      </c>
      <c r="J359" s="7">
        <v>51</v>
      </c>
      <c r="K359" s="7">
        <v>2</v>
      </c>
      <c r="L359" s="7">
        <v>2</v>
      </c>
      <c r="M359" s="7">
        <v>32</v>
      </c>
      <c r="N359" s="6" t="s">
        <v>24</v>
      </c>
      <c r="O359" s="6" t="s">
        <v>120</v>
      </c>
      <c r="P359" s="11">
        <v>62</v>
      </c>
      <c r="Q359" s="12">
        <v>1.4</v>
      </c>
      <c r="R359" s="13"/>
      <c r="S359" s="21">
        <f t="shared" si="50"/>
        <v>36.462499999999999</v>
      </c>
      <c r="T359" s="7" t="str">
        <f t="shared" si="51"/>
        <v>Over 0.5</v>
      </c>
      <c r="U359" s="14"/>
      <c r="V359" s="14" t="str">
        <f t="shared" si="52"/>
        <v>Under 1.5</v>
      </c>
      <c r="W359" s="14" t="str">
        <f t="shared" si="53"/>
        <v>LOST</v>
      </c>
      <c r="X359" s="14"/>
      <c r="Y359" s="7" t="str">
        <f t="shared" si="46"/>
        <v>…</v>
      </c>
      <c r="Z359" s="7"/>
      <c r="AA359" s="35" t="str">
        <f t="shared" si="47"/>
        <v>…</v>
      </c>
      <c r="AB359" s="35" t="str">
        <f t="shared" si="48"/>
        <v>.</v>
      </c>
      <c r="AC359" s="7" t="str">
        <f t="shared" si="49"/>
        <v>LOST</v>
      </c>
      <c r="AE359" s="18" t="str">
        <f>IFERROR(VLOOKUP(O359,AG3:AH5,2,0),"KO")</f>
        <v>OK</v>
      </c>
    </row>
    <row r="360" spans="2:31">
      <c r="B360" s="6"/>
      <c r="C360" t="s">
        <v>1495</v>
      </c>
      <c r="D360" s="24" t="s">
        <v>52</v>
      </c>
      <c r="E360" s="17" t="s">
        <v>1643</v>
      </c>
      <c r="F360" s="7" t="s">
        <v>4</v>
      </c>
      <c r="G360" s="10" t="s">
        <v>1553</v>
      </c>
      <c r="H360" s="7">
        <v>20</v>
      </c>
      <c r="I360" s="7">
        <v>31</v>
      </c>
      <c r="J360" s="7">
        <v>49</v>
      </c>
      <c r="K360" s="7">
        <v>2</v>
      </c>
      <c r="L360" s="7" t="s">
        <v>16</v>
      </c>
      <c r="M360" s="7">
        <v>29</v>
      </c>
      <c r="N360" s="6" t="s">
        <v>75</v>
      </c>
      <c r="O360" s="6" t="s">
        <v>75</v>
      </c>
      <c r="P360" s="11">
        <v>40</v>
      </c>
      <c r="Q360" s="12">
        <v>1.57</v>
      </c>
      <c r="R360" s="13"/>
      <c r="S360" s="21">
        <f t="shared" si="50"/>
        <v>29.6875</v>
      </c>
      <c r="T360" s="7" t="str">
        <f t="shared" si="51"/>
        <v>Over 0.5</v>
      </c>
      <c r="U360" s="14"/>
      <c r="V360" s="14" t="str">
        <f t="shared" si="52"/>
        <v>Over 0.5</v>
      </c>
      <c r="W360" s="14" t="str">
        <f t="shared" si="53"/>
        <v>WON</v>
      </c>
      <c r="X360" s="14"/>
      <c r="Y360" s="7" t="str">
        <f t="shared" si="46"/>
        <v>…</v>
      </c>
      <c r="Z360" s="7"/>
      <c r="AA360" s="35" t="str">
        <f t="shared" si="47"/>
        <v>…</v>
      </c>
      <c r="AB360" s="35" t="str">
        <f t="shared" si="48"/>
        <v>.</v>
      </c>
      <c r="AC360" s="7" t="str">
        <f t="shared" si="49"/>
        <v>WON</v>
      </c>
      <c r="AE360" s="18" t="str">
        <f>IFERROR(VLOOKUP(O360,AG3:AH5,2,0),"KO")</f>
        <v>KO</v>
      </c>
    </row>
    <row r="361" spans="2:31">
      <c r="B361" s="6" t="s">
        <v>11</v>
      </c>
      <c r="C361" t="s">
        <v>308</v>
      </c>
      <c r="D361" s="24" t="s">
        <v>218</v>
      </c>
      <c r="E361" s="17" t="s">
        <v>2022</v>
      </c>
      <c r="F361" s="7" t="s">
        <v>4</v>
      </c>
      <c r="G361" s="10" t="s">
        <v>2023</v>
      </c>
      <c r="H361" s="7">
        <v>10</v>
      </c>
      <c r="I361" s="7">
        <v>74</v>
      </c>
      <c r="J361" s="7">
        <v>16</v>
      </c>
      <c r="K361" s="7" t="s">
        <v>16</v>
      </c>
      <c r="L361" s="7">
        <v>2</v>
      </c>
      <c r="M361" s="7">
        <v>6</v>
      </c>
      <c r="N361" s="6" t="s">
        <v>75</v>
      </c>
      <c r="O361" s="6" t="s">
        <v>278</v>
      </c>
      <c r="P361" s="11">
        <v>100</v>
      </c>
      <c r="Q361" s="12">
        <v>1.74</v>
      </c>
      <c r="R361" s="13"/>
      <c r="S361" s="21">
        <f t="shared" si="50"/>
        <v>92.125</v>
      </c>
      <c r="T361" s="7" t="str">
        <f t="shared" si="51"/>
        <v>Under 1.5</v>
      </c>
      <c r="U361" s="14"/>
      <c r="V361" s="14" t="str">
        <f t="shared" si="52"/>
        <v>Over 0.5</v>
      </c>
      <c r="W361" s="14" t="str">
        <f t="shared" si="53"/>
        <v>LOST</v>
      </c>
      <c r="X361" s="14"/>
      <c r="Y361" s="7" t="str">
        <f t="shared" si="46"/>
        <v>…</v>
      </c>
      <c r="Z361" s="7"/>
      <c r="AA361" s="35" t="str">
        <f t="shared" si="47"/>
        <v>U25g</v>
      </c>
      <c r="AB361" s="35" t="str">
        <f t="shared" si="48"/>
        <v>.</v>
      </c>
      <c r="AC361" s="7" t="str">
        <f t="shared" si="49"/>
        <v>…</v>
      </c>
      <c r="AE361" s="18" t="str">
        <f>IFERROR(VLOOKUP(O361,AG3:AH5,2,0),"KO")</f>
        <v>KO</v>
      </c>
    </row>
    <row r="362" spans="2:31">
      <c r="B362" s="6"/>
      <c r="C362" t="s">
        <v>1473</v>
      </c>
      <c r="D362" s="24" t="s">
        <v>63</v>
      </c>
      <c r="E362" s="17" t="s">
        <v>2024</v>
      </c>
      <c r="F362" s="7" t="s">
        <v>4</v>
      </c>
      <c r="G362" s="10" t="s">
        <v>1675</v>
      </c>
      <c r="H362" s="7">
        <v>41</v>
      </c>
      <c r="I362" s="7">
        <v>44</v>
      </c>
      <c r="J362" s="7">
        <v>15</v>
      </c>
      <c r="K362" s="7" t="s">
        <v>16</v>
      </c>
      <c r="L362" s="7">
        <v>1</v>
      </c>
      <c r="M362" s="7">
        <v>26</v>
      </c>
      <c r="N362" s="6" t="s">
        <v>47</v>
      </c>
      <c r="O362" s="6" t="s">
        <v>75</v>
      </c>
      <c r="P362" s="11">
        <v>35</v>
      </c>
      <c r="Q362" s="12">
        <v>1.4</v>
      </c>
      <c r="R362" s="13"/>
      <c r="S362" s="21">
        <f t="shared" si="50"/>
        <v>40</v>
      </c>
      <c r="T362" s="7" t="str">
        <f t="shared" si="51"/>
        <v>Over 0.5</v>
      </c>
      <c r="U362" s="14"/>
      <c r="V362" s="14" t="str">
        <f t="shared" si="52"/>
        <v>Under 1.5</v>
      </c>
      <c r="W362" s="14" t="str">
        <f t="shared" si="53"/>
        <v>WON</v>
      </c>
      <c r="X362" s="14"/>
      <c r="Y362" s="7" t="str">
        <f t="shared" si="46"/>
        <v>…</v>
      </c>
      <c r="Z362" s="7"/>
      <c r="AA362" s="35" t="str">
        <f t="shared" si="47"/>
        <v>…</v>
      </c>
      <c r="AB362" s="35" t="str">
        <f t="shared" si="48"/>
        <v>.</v>
      </c>
      <c r="AC362" s="7" t="str">
        <f t="shared" si="49"/>
        <v>WON</v>
      </c>
      <c r="AE362" s="18" t="str">
        <f>IFERROR(VLOOKUP(O362,AG3:AH5,2,0),"KO")</f>
        <v>KO</v>
      </c>
    </row>
    <row r="363" spans="2:31">
      <c r="B363" s="6" t="s">
        <v>11</v>
      </c>
      <c r="C363" t="s">
        <v>88</v>
      </c>
      <c r="D363" s="24" t="s">
        <v>89</v>
      </c>
      <c r="E363" s="17" t="s">
        <v>139</v>
      </c>
      <c r="F363" s="7" t="s">
        <v>4</v>
      </c>
      <c r="G363" s="10" t="s">
        <v>858</v>
      </c>
      <c r="H363" s="7">
        <v>25</v>
      </c>
      <c r="I363" s="7">
        <v>52</v>
      </c>
      <c r="J363" s="7">
        <v>23</v>
      </c>
      <c r="K363" s="7" t="s">
        <v>16</v>
      </c>
      <c r="L363" s="7">
        <v>1</v>
      </c>
      <c r="M363" s="7">
        <v>2</v>
      </c>
      <c r="N363" s="6" t="s">
        <v>47</v>
      </c>
      <c r="O363" s="6" t="s">
        <v>17</v>
      </c>
      <c r="P363" s="11">
        <v>58</v>
      </c>
      <c r="Q363" s="12">
        <v>1.61</v>
      </c>
      <c r="R363" s="13"/>
      <c r="S363" s="21">
        <f t="shared" si="50"/>
        <v>80.849999999999994</v>
      </c>
      <c r="T363" s="7" t="str">
        <f t="shared" si="51"/>
        <v>Under 1.5</v>
      </c>
      <c r="U363" s="14"/>
      <c r="V363" s="14" t="str">
        <f t="shared" si="52"/>
        <v>Under 1.5</v>
      </c>
      <c r="W363" s="14" t="str">
        <f t="shared" si="53"/>
        <v>WON</v>
      </c>
      <c r="X363" s="14"/>
      <c r="Y363" s="7" t="str">
        <f t="shared" si="46"/>
        <v>…</v>
      </c>
      <c r="Z363" s="7"/>
      <c r="AA363" s="35" t="str">
        <f t="shared" si="47"/>
        <v>U25g</v>
      </c>
      <c r="AB363" s="35" t="str">
        <f t="shared" si="48"/>
        <v>.</v>
      </c>
      <c r="AC363" s="7" t="str">
        <f t="shared" si="49"/>
        <v>…</v>
      </c>
      <c r="AE363" s="18" t="str">
        <f>IFERROR(VLOOKUP(O363,AG3:AH5,2,0),"KO")</f>
        <v>KO</v>
      </c>
    </row>
    <row r="364" spans="2:31">
      <c r="B364" s="6"/>
      <c r="C364" t="s">
        <v>127</v>
      </c>
      <c r="D364" s="24" t="s">
        <v>89</v>
      </c>
      <c r="E364" s="17" t="s">
        <v>2025</v>
      </c>
      <c r="F364" s="7" t="s">
        <v>4</v>
      </c>
      <c r="G364" s="10" t="s">
        <v>474</v>
      </c>
      <c r="H364" s="7">
        <v>45</v>
      </c>
      <c r="I364" s="7">
        <v>10</v>
      </c>
      <c r="J364" s="7">
        <v>45</v>
      </c>
      <c r="K364" s="7">
        <v>1</v>
      </c>
      <c r="L364" s="7" t="s">
        <v>16</v>
      </c>
      <c r="M364" s="7">
        <v>0</v>
      </c>
      <c r="N364" s="6" t="s">
        <v>33</v>
      </c>
      <c r="O364" s="6" t="s">
        <v>297</v>
      </c>
      <c r="P364" s="11">
        <v>100</v>
      </c>
      <c r="Q364" s="12">
        <v>1.4</v>
      </c>
      <c r="R364" s="13"/>
      <c r="S364" s="21">
        <f t="shared" si="50"/>
        <v>51.875</v>
      </c>
      <c r="T364" s="7" t="str">
        <f t="shared" si="51"/>
        <v>Over 0.5</v>
      </c>
      <c r="U364" s="14"/>
      <c r="V364" s="14" t="str">
        <f t="shared" si="52"/>
        <v>Over 0.5</v>
      </c>
      <c r="W364" s="14" t="str">
        <f t="shared" si="53"/>
        <v>WON</v>
      </c>
      <c r="X364" s="14"/>
      <c r="Y364" s="7" t="str">
        <f t="shared" si="46"/>
        <v>…</v>
      </c>
      <c r="Z364" s="7"/>
      <c r="AA364" s="35" t="str">
        <f t="shared" si="47"/>
        <v>…</v>
      </c>
      <c r="AB364" s="35" t="str">
        <f t="shared" si="48"/>
        <v>.</v>
      </c>
      <c r="AC364" s="7" t="str">
        <f t="shared" si="49"/>
        <v>WON</v>
      </c>
      <c r="AE364" s="18" t="str">
        <f>IFERROR(VLOOKUP(O364,AG3:AH5,2,0),"KO")</f>
        <v>KO</v>
      </c>
    </row>
    <row r="365" spans="2:31">
      <c r="B365" s="6"/>
      <c r="C365" t="s">
        <v>814</v>
      </c>
      <c r="D365" s="24" t="s">
        <v>89</v>
      </c>
      <c r="E365" s="17" t="s">
        <v>2026</v>
      </c>
      <c r="F365" s="7" t="s">
        <v>4</v>
      </c>
      <c r="G365" s="10" t="s">
        <v>2027</v>
      </c>
      <c r="H365" s="7">
        <v>31</v>
      </c>
      <c r="I365" s="7">
        <v>10</v>
      </c>
      <c r="J365" s="7">
        <v>59</v>
      </c>
      <c r="K365" s="7">
        <v>2</v>
      </c>
      <c r="L365" s="7">
        <v>2</v>
      </c>
      <c r="M365" s="7">
        <v>28</v>
      </c>
      <c r="N365" s="6" t="s">
        <v>75</v>
      </c>
      <c r="O365" s="6" t="s">
        <v>303</v>
      </c>
      <c r="P365" s="11">
        <v>22</v>
      </c>
      <c r="Q365" s="12">
        <v>1.57</v>
      </c>
      <c r="R365" s="13"/>
      <c r="S365" s="21">
        <f t="shared" si="50"/>
        <v>11.875</v>
      </c>
      <c r="T365" s="7" t="str">
        <f t="shared" si="51"/>
        <v>Over 0.5</v>
      </c>
      <c r="U365" s="14"/>
      <c r="V365" s="14" t="str">
        <f t="shared" si="52"/>
        <v>Over 0.5</v>
      </c>
      <c r="W365" s="14" t="str">
        <f t="shared" si="53"/>
        <v>WON</v>
      </c>
      <c r="X365" s="14"/>
      <c r="Y365" s="7" t="str">
        <f t="shared" si="46"/>
        <v>…</v>
      </c>
      <c r="Z365" s="7"/>
      <c r="AA365" s="35" t="str">
        <f t="shared" si="47"/>
        <v>…</v>
      </c>
      <c r="AB365" s="35" t="str">
        <f t="shared" si="48"/>
        <v>.</v>
      </c>
      <c r="AC365" s="7" t="str">
        <f t="shared" si="49"/>
        <v>WON</v>
      </c>
      <c r="AE365" s="18" t="str">
        <f>IFERROR(VLOOKUP(O365,AG3:AH5,2,0),"KO")</f>
        <v>KO</v>
      </c>
    </row>
    <row r="366" spans="2:31">
      <c r="B366" s="6" t="s">
        <v>11</v>
      </c>
      <c r="C366" t="s">
        <v>363</v>
      </c>
      <c r="D366" s="24" t="s">
        <v>1183</v>
      </c>
      <c r="E366" s="17" t="s">
        <v>905</v>
      </c>
      <c r="F366" s="7" t="s">
        <v>4</v>
      </c>
      <c r="G366" s="10" t="s">
        <v>904</v>
      </c>
      <c r="H366" s="7">
        <v>15</v>
      </c>
      <c r="I366" s="7">
        <v>62</v>
      </c>
      <c r="J366" s="7">
        <v>23</v>
      </c>
      <c r="K366" s="7" t="s">
        <v>16</v>
      </c>
      <c r="L366" s="7" t="s">
        <v>16</v>
      </c>
      <c r="M366" s="7">
        <v>8</v>
      </c>
      <c r="N366" s="6" t="s">
        <v>24</v>
      </c>
      <c r="O366" s="6" t="s">
        <v>24</v>
      </c>
      <c r="P366" s="11">
        <v>63</v>
      </c>
      <c r="Q366" s="12">
        <v>1.44</v>
      </c>
      <c r="R366" s="13"/>
      <c r="S366" s="21">
        <f t="shared" si="50"/>
        <v>83.974999999999994</v>
      </c>
      <c r="T366" s="7" t="str">
        <f t="shared" si="51"/>
        <v>Under 1.5</v>
      </c>
      <c r="U366" s="14"/>
      <c r="V366" s="14" t="str">
        <f t="shared" si="52"/>
        <v>Under 1.5</v>
      </c>
      <c r="W366" s="14" t="str">
        <f t="shared" si="53"/>
        <v>WON</v>
      </c>
      <c r="X366" s="14"/>
      <c r="Y366" s="7" t="str">
        <f t="shared" si="46"/>
        <v>Prime</v>
      </c>
      <c r="Z366" s="7"/>
      <c r="AA366" s="35" t="str">
        <f t="shared" si="47"/>
        <v>U25g</v>
      </c>
      <c r="AB366" s="35" t="str">
        <f t="shared" si="48"/>
        <v>WON</v>
      </c>
      <c r="AC366" s="7" t="str">
        <f t="shared" si="49"/>
        <v>…</v>
      </c>
      <c r="AE366" s="18" t="str">
        <f>IFERROR(VLOOKUP(O366,AG3:AH5,2,0),"KO")</f>
        <v>OK</v>
      </c>
    </row>
    <row r="367" spans="2:31">
      <c r="B367" s="6"/>
      <c r="C367" t="s">
        <v>1223</v>
      </c>
      <c r="D367" s="24" t="s">
        <v>93</v>
      </c>
      <c r="E367" s="17" t="s">
        <v>2028</v>
      </c>
      <c r="F367" s="7" t="s">
        <v>4</v>
      </c>
      <c r="G367" s="10" t="s">
        <v>1947</v>
      </c>
      <c r="H367" s="7">
        <v>79</v>
      </c>
      <c r="I367" s="7">
        <v>10</v>
      </c>
      <c r="J367" s="7">
        <v>11</v>
      </c>
      <c r="K367" s="7">
        <v>1</v>
      </c>
      <c r="L367" s="7">
        <v>1</v>
      </c>
      <c r="M367" s="7">
        <v>68</v>
      </c>
      <c r="N367" s="6" t="s">
        <v>47</v>
      </c>
      <c r="O367" s="6" t="s">
        <v>75</v>
      </c>
      <c r="P367" s="11">
        <v>35</v>
      </c>
      <c r="Q367" s="12">
        <v>1.64</v>
      </c>
      <c r="R367" s="13"/>
      <c r="S367" s="21">
        <f t="shared" si="50"/>
        <v>11.875</v>
      </c>
      <c r="T367" s="7" t="str">
        <f t="shared" si="51"/>
        <v>Over 0.5</v>
      </c>
      <c r="U367" s="14"/>
      <c r="V367" s="14" t="str">
        <f t="shared" si="52"/>
        <v>Under 1.5</v>
      </c>
      <c r="W367" s="14" t="str">
        <f t="shared" si="53"/>
        <v>WON</v>
      </c>
      <c r="X367" s="14"/>
      <c r="Y367" s="7" t="str">
        <f t="shared" si="46"/>
        <v>…</v>
      </c>
      <c r="Z367" s="7"/>
      <c r="AA367" s="35" t="str">
        <f t="shared" si="47"/>
        <v>…</v>
      </c>
      <c r="AB367" s="35" t="str">
        <f t="shared" si="48"/>
        <v>.</v>
      </c>
      <c r="AC367" s="7" t="str">
        <f t="shared" si="49"/>
        <v>WON</v>
      </c>
      <c r="AE367" s="18" t="str">
        <f>IFERROR(VLOOKUP(O367,AG3:AH5,2,0),"KO")</f>
        <v>KO</v>
      </c>
    </row>
    <row r="368" spans="2:31">
      <c r="B368" s="6"/>
      <c r="C368" t="s">
        <v>1223</v>
      </c>
      <c r="D368" s="24" t="s">
        <v>93</v>
      </c>
      <c r="E368" s="17" t="s">
        <v>1224</v>
      </c>
      <c r="F368" s="7" t="s">
        <v>4</v>
      </c>
      <c r="G368" s="10" t="s">
        <v>1893</v>
      </c>
      <c r="H368" s="7">
        <v>3</v>
      </c>
      <c r="I368" s="7">
        <v>10</v>
      </c>
      <c r="J368" s="7">
        <v>87</v>
      </c>
      <c r="K368" s="7">
        <v>2</v>
      </c>
      <c r="L368" s="7">
        <v>2</v>
      </c>
      <c r="M368" s="7">
        <v>84</v>
      </c>
      <c r="N368" s="6" t="s">
        <v>47</v>
      </c>
      <c r="O368" s="6" t="s">
        <v>96</v>
      </c>
      <c r="P368" s="11">
        <v>33</v>
      </c>
      <c r="Q368" s="12">
        <v>1.53</v>
      </c>
      <c r="R368" s="13"/>
      <c r="S368" s="21">
        <f t="shared" si="50"/>
        <v>12.8125</v>
      </c>
      <c r="T368" s="7" t="str">
        <f t="shared" si="51"/>
        <v>Over 0.5</v>
      </c>
      <c r="U368" s="14"/>
      <c r="V368" s="14" t="str">
        <f t="shared" si="52"/>
        <v>Under 1.5</v>
      </c>
      <c r="W368" s="14" t="str">
        <f t="shared" si="53"/>
        <v>WON</v>
      </c>
      <c r="X368" s="14"/>
      <c r="Y368" s="7" t="str">
        <f t="shared" si="46"/>
        <v>…</v>
      </c>
      <c r="Z368" s="7"/>
      <c r="AA368" s="35" t="str">
        <f t="shared" si="47"/>
        <v>…</v>
      </c>
      <c r="AB368" s="35" t="str">
        <f t="shared" si="48"/>
        <v>.</v>
      </c>
      <c r="AC368" s="7" t="str">
        <f t="shared" si="49"/>
        <v>WON</v>
      </c>
      <c r="AE368" s="18" t="str">
        <f>IFERROR(VLOOKUP(O368,AG3:AH5,2,0),"KO")</f>
        <v>KO</v>
      </c>
    </row>
    <row r="369" spans="2:31">
      <c r="B369" s="6"/>
      <c r="C369" t="s">
        <v>1223</v>
      </c>
      <c r="D369" s="24" t="s">
        <v>93</v>
      </c>
      <c r="E369" s="17" t="s">
        <v>1946</v>
      </c>
      <c r="F369" s="7" t="s">
        <v>4</v>
      </c>
      <c r="G369" s="10" t="s">
        <v>1894</v>
      </c>
      <c r="H369" s="7">
        <v>28</v>
      </c>
      <c r="I369" s="7">
        <v>10</v>
      </c>
      <c r="J369" s="7">
        <v>63</v>
      </c>
      <c r="K369" s="7">
        <v>2</v>
      </c>
      <c r="L369" s="7">
        <v>1</v>
      </c>
      <c r="M369" s="7">
        <v>35</v>
      </c>
      <c r="N369" s="6" t="s">
        <v>120</v>
      </c>
      <c r="O369" s="6" t="s">
        <v>61</v>
      </c>
      <c r="P369" s="11">
        <v>39</v>
      </c>
      <c r="Q369" s="12">
        <v>1.66</v>
      </c>
      <c r="R369" s="13"/>
      <c r="S369" s="21">
        <f t="shared" si="50"/>
        <v>11.5625</v>
      </c>
      <c r="T369" s="7" t="str">
        <f t="shared" si="51"/>
        <v>Over 0.5</v>
      </c>
      <c r="U369" s="14"/>
      <c r="V369" s="14" t="str">
        <f t="shared" si="52"/>
        <v>Under 1.5</v>
      </c>
      <c r="W369" s="14" t="str">
        <f t="shared" si="53"/>
        <v>WON</v>
      </c>
      <c r="X369" s="14"/>
      <c r="Y369" s="7" t="str">
        <f t="shared" si="46"/>
        <v>…</v>
      </c>
      <c r="Z369" s="7"/>
      <c r="AA369" s="35" t="str">
        <f t="shared" si="47"/>
        <v>…</v>
      </c>
      <c r="AB369" s="35" t="str">
        <f t="shared" si="48"/>
        <v>.</v>
      </c>
      <c r="AC369" s="7" t="str">
        <f t="shared" si="49"/>
        <v>WON</v>
      </c>
      <c r="AE369" s="18" t="str">
        <f>IFERROR(VLOOKUP(O369,AG3:AH5,2,0),"KO")</f>
        <v>KO</v>
      </c>
    </row>
    <row r="370" spans="2:31">
      <c r="B370" s="6"/>
      <c r="C370" t="s">
        <v>1473</v>
      </c>
      <c r="D370" s="24" t="s">
        <v>93</v>
      </c>
      <c r="E370" s="17" t="s">
        <v>1734</v>
      </c>
      <c r="F370" s="7" t="s">
        <v>4</v>
      </c>
      <c r="G370" s="10" t="s">
        <v>1666</v>
      </c>
      <c r="H370" s="7">
        <v>42</v>
      </c>
      <c r="I370" s="7">
        <v>11</v>
      </c>
      <c r="J370" s="7">
        <v>47</v>
      </c>
      <c r="K370" s="7">
        <v>2</v>
      </c>
      <c r="L370" s="7">
        <v>2</v>
      </c>
      <c r="M370" s="7">
        <v>5</v>
      </c>
      <c r="N370" s="6" t="s">
        <v>305</v>
      </c>
      <c r="O370" s="6" t="s">
        <v>1518</v>
      </c>
      <c r="P370" s="11">
        <v>42</v>
      </c>
      <c r="Q370" s="12">
        <v>1.44</v>
      </c>
      <c r="R370" s="13"/>
      <c r="S370" s="21">
        <f t="shared" si="50"/>
        <v>22.1875</v>
      </c>
      <c r="T370" s="7" t="str">
        <f t="shared" si="51"/>
        <v>Over 0.5</v>
      </c>
      <c r="U370" s="14"/>
      <c r="V370" s="14" t="str">
        <f t="shared" si="52"/>
        <v>Over 0.5</v>
      </c>
      <c r="W370" s="14" t="str">
        <f t="shared" si="53"/>
        <v>WON</v>
      </c>
      <c r="X370" s="14"/>
      <c r="Y370" s="7" t="str">
        <f t="shared" si="46"/>
        <v>…</v>
      </c>
      <c r="Z370" s="7"/>
      <c r="AA370" s="35" t="str">
        <f t="shared" si="47"/>
        <v>…</v>
      </c>
      <c r="AB370" s="35" t="str">
        <f t="shared" si="48"/>
        <v>.</v>
      </c>
      <c r="AC370" s="7" t="str">
        <f t="shared" si="49"/>
        <v>WON</v>
      </c>
      <c r="AE370" s="18" t="str">
        <f>IFERROR(VLOOKUP(O370,AG3:AH5,2,0),"KO")</f>
        <v>KO</v>
      </c>
    </row>
    <row r="371" spans="2:31">
      <c r="B371" s="6"/>
      <c r="C371" t="s">
        <v>239</v>
      </c>
      <c r="D371" s="24" t="s">
        <v>93</v>
      </c>
      <c r="E371" s="17" t="s">
        <v>242</v>
      </c>
      <c r="F371" s="7" t="s">
        <v>4</v>
      </c>
      <c r="G371" s="10" t="s">
        <v>667</v>
      </c>
      <c r="H371" s="7">
        <v>52</v>
      </c>
      <c r="I371" s="7">
        <v>39</v>
      </c>
      <c r="J371" s="7">
        <v>10</v>
      </c>
      <c r="K371" s="7">
        <v>1</v>
      </c>
      <c r="L371" s="7">
        <v>1</v>
      </c>
      <c r="M371" s="7">
        <v>42</v>
      </c>
      <c r="N371" s="6" t="s">
        <v>17</v>
      </c>
      <c r="O371" s="6" t="s">
        <v>17</v>
      </c>
      <c r="P371" s="11">
        <v>44</v>
      </c>
      <c r="Q371" s="12">
        <v>1.4</v>
      </c>
      <c r="R371" s="13"/>
      <c r="S371" s="21">
        <f t="shared" si="50"/>
        <v>23.75</v>
      </c>
      <c r="T371" s="7" t="str">
        <f t="shared" si="51"/>
        <v>Over 0.5</v>
      </c>
      <c r="U371" s="14"/>
      <c r="V371" s="14" t="str">
        <f t="shared" si="52"/>
        <v>Over 0.5</v>
      </c>
      <c r="W371" s="14" t="str">
        <f t="shared" si="53"/>
        <v>WON</v>
      </c>
      <c r="X371" s="14"/>
      <c r="Y371" s="7" t="str">
        <f t="shared" si="46"/>
        <v>…</v>
      </c>
      <c r="Z371" s="7"/>
      <c r="AA371" s="35" t="str">
        <f t="shared" si="47"/>
        <v>…</v>
      </c>
      <c r="AB371" s="35" t="str">
        <f t="shared" si="48"/>
        <v>.</v>
      </c>
      <c r="AC371" s="7" t="str">
        <f t="shared" si="49"/>
        <v>WON</v>
      </c>
      <c r="AE371" s="18" t="str">
        <f>IFERROR(VLOOKUP(O371,AG3:AH5,2,0),"KO")</f>
        <v>KO</v>
      </c>
    </row>
    <row r="372" spans="2:31">
      <c r="B372" s="6"/>
      <c r="C372" t="s">
        <v>1495</v>
      </c>
      <c r="D372" s="24" t="s">
        <v>93</v>
      </c>
      <c r="E372" s="17" t="s">
        <v>1570</v>
      </c>
      <c r="F372" s="7" t="s">
        <v>4</v>
      </c>
      <c r="G372" s="10" t="s">
        <v>1644</v>
      </c>
      <c r="H372" s="7">
        <v>28</v>
      </c>
      <c r="I372" s="7">
        <v>18</v>
      </c>
      <c r="J372" s="7">
        <v>54</v>
      </c>
      <c r="K372" s="7">
        <v>2</v>
      </c>
      <c r="L372" s="7" t="s">
        <v>16</v>
      </c>
      <c r="M372" s="7">
        <v>26</v>
      </c>
      <c r="N372" s="6" t="s">
        <v>24</v>
      </c>
      <c r="O372" s="6" t="s">
        <v>33</v>
      </c>
      <c r="P372" s="11">
        <v>35</v>
      </c>
      <c r="Q372" s="12">
        <v>1.57</v>
      </c>
      <c r="R372" s="13"/>
      <c r="S372" s="21">
        <f t="shared" si="50"/>
        <v>19.375</v>
      </c>
      <c r="T372" s="7" t="str">
        <f t="shared" si="51"/>
        <v>Over 0.5</v>
      </c>
      <c r="U372" s="14"/>
      <c r="V372" s="14" t="str">
        <f t="shared" si="52"/>
        <v>Under 1.5</v>
      </c>
      <c r="W372" s="14" t="str">
        <f t="shared" si="53"/>
        <v>LOST</v>
      </c>
      <c r="X372" s="14"/>
      <c r="Y372" s="7" t="str">
        <f t="shared" si="46"/>
        <v>…</v>
      </c>
      <c r="Z372" s="7"/>
      <c r="AA372" s="35" t="str">
        <f t="shared" si="47"/>
        <v>…</v>
      </c>
      <c r="AB372" s="35" t="str">
        <f t="shared" si="48"/>
        <v>.</v>
      </c>
      <c r="AC372" s="7" t="str">
        <f t="shared" si="49"/>
        <v>WON</v>
      </c>
      <c r="AE372" s="18" t="str">
        <f>IFERROR(VLOOKUP(O372,AG3:AH5,2,0),"KO")</f>
        <v>KO</v>
      </c>
    </row>
    <row r="373" spans="2:31">
      <c r="B373" s="6"/>
      <c r="C373" t="s">
        <v>1495</v>
      </c>
      <c r="D373" s="24" t="s">
        <v>93</v>
      </c>
      <c r="E373" s="17" t="s">
        <v>1517</v>
      </c>
      <c r="F373" s="7" t="s">
        <v>4</v>
      </c>
      <c r="G373" s="10" t="s">
        <v>685</v>
      </c>
      <c r="H373" s="7">
        <v>24</v>
      </c>
      <c r="I373" s="7">
        <v>24</v>
      </c>
      <c r="J373" s="7">
        <v>52</v>
      </c>
      <c r="K373" s="7">
        <v>2</v>
      </c>
      <c r="L373" s="7">
        <v>2</v>
      </c>
      <c r="M373" s="7">
        <v>28</v>
      </c>
      <c r="N373" s="6" t="s">
        <v>305</v>
      </c>
      <c r="O373" s="6" t="s">
        <v>299</v>
      </c>
      <c r="P373" s="11">
        <v>57</v>
      </c>
      <c r="Q373" s="12">
        <v>1.4</v>
      </c>
      <c r="R373" s="13"/>
      <c r="S373" s="21">
        <f t="shared" si="50"/>
        <v>35.15</v>
      </c>
      <c r="T373" s="7" t="str">
        <f t="shared" si="51"/>
        <v>Over 0.5</v>
      </c>
      <c r="U373" s="14"/>
      <c r="V373" s="14" t="str">
        <f t="shared" si="52"/>
        <v>Over 0.5</v>
      </c>
      <c r="W373" s="14" t="str">
        <f t="shared" si="53"/>
        <v>WON</v>
      </c>
      <c r="X373" s="14"/>
      <c r="Y373" s="7" t="str">
        <f t="shared" si="46"/>
        <v>…</v>
      </c>
      <c r="Z373" s="7"/>
      <c r="AA373" s="35" t="str">
        <f t="shared" si="47"/>
        <v>…</v>
      </c>
      <c r="AB373" s="35" t="str">
        <f t="shared" si="48"/>
        <v>.</v>
      </c>
      <c r="AC373" s="7" t="str">
        <f t="shared" si="49"/>
        <v>WON</v>
      </c>
      <c r="AE373" s="18" t="str">
        <f>IFERROR(VLOOKUP(O373,AG3:AH5,2,0),"KO")</f>
        <v>KO</v>
      </c>
    </row>
    <row r="374" spans="2:31">
      <c r="B374" s="6"/>
      <c r="C374" t="s">
        <v>545</v>
      </c>
      <c r="D374" s="24" t="s">
        <v>115</v>
      </c>
      <c r="E374" s="17" t="s">
        <v>863</v>
      </c>
      <c r="F374" s="7" t="s">
        <v>4</v>
      </c>
      <c r="G374" s="10" t="s">
        <v>1837</v>
      </c>
      <c r="H374" s="7">
        <v>7</v>
      </c>
      <c r="I374" s="7">
        <v>72</v>
      </c>
      <c r="J374" s="7">
        <v>21</v>
      </c>
      <c r="K374" s="7" t="s">
        <v>16</v>
      </c>
      <c r="L374" s="7">
        <v>1</v>
      </c>
      <c r="M374" s="7">
        <v>14</v>
      </c>
      <c r="N374" s="6" t="s">
        <v>47</v>
      </c>
      <c r="O374" s="6" t="s">
        <v>75</v>
      </c>
      <c r="P374" s="11">
        <v>80</v>
      </c>
      <c r="Q374" s="12">
        <v>1.63</v>
      </c>
      <c r="R374" s="13"/>
      <c r="S374" s="21">
        <f t="shared" si="50"/>
        <v>79.5</v>
      </c>
      <c r="T374" s="7" t="str">
        <f t="shared" si="51"/>
        <v>Under 1.5</v>
      </c>
      <c r="U374" s="14"/>
      <c r="V374" s="14" t="str">
        <f t="shared" si="52"/>
        <v>Under 1.5</v>
      </c>
      <c r="W374" s="14" t="str">
        <f t="shared" si="53"/>
        <v>WON</v>
      </c>
      <c r="X374" s="14"/>
      <c r="Y374" s="7" t="str">
        <f t="shared" si="46"/>
        <v>…</v>
      </c>
      <c r="Z374" s="7"/>
      <c r="AA374" s="35" t="str">
        <f t="shared" si="47"/>
        <v>…</v>
      </c>
      <c r="AB374" s="35" t="str">
        <f t="shared" si="48"/>
        <v>.</v>
      </c>
      <c r="AC374" s="7" t="str">
        <f t="shared" si="49"/>
        <v>…</v>
      </c>
      <c r="AE374" s="18" t="str">
        <f>IFERROR(VLOOKUP(O374,AG3:AH5,2,0),"KO")</f>
        <v>KO</v>
      </c>
    </row>
    <row r="375" spans="2:31">
      <c r="B375" s="6" t="s">
        <v>11</v>
      </c>
      <c r="C375" t="s">
        <v>62</v>
      </c>
      <c r="D375" s="24" t="s">
        <v>115</v>
      </c>
      <c r="E375" s="17" t="s">
        <v>64</v>
      </c>
      <c r="F375" s="7" t="s">
        <v>4</v>
      </c>
      <c r="G375" s="10" t="s">
        <v>1402</v>
      </c>
      <c r="H375" s="7">
        <v>5</v>
      </c>
      <c r="I375" s="7">
        <v>16</v>
      </c>
      <c r="J375" s="7">
        <v>79</v>
      </c>
      <c r="K375" s="7">
        <v>2</v>
      </c>
      <c r="L375" s="7">
        <v>2</v>
      </c>
      <c r="M375" s="7">
        <v>74</v>
      </c>
      <c r="N375" s="6" t="s">
        <v>47</v>
      </c>
      <c r="O375" s="6" t="s">
        <v>299</v>
      </c>
      <c r="P375" s="11">
        <v>42</v>
      </c>
      <c r="Q375" s="12">
        <v>1.47</v>
      </c>
      <c r="R375" s="13"/>
      <c r="S375" s="21">
        <f t="shared" si="50"/>
        <v>15.3125</v>
      </c>
      <c r="T375" s="7" t="str">
        <f t="shared" si="51"/>
        <v>Over 0.5</v>
      </c>
      <c r="U375" s="14"/>
      <c r="V375" s="14" t="str">
        <f t="shared" si="52"/>
        <v>Under 1.5</v>
      </c>
      <c r="W375" s="14" t="str">
        <f t="shared" si="53"/>
        <v>WON</v>
      </c>
      <c r="X375" s="14"/>
      <c r="Y375" s="7" t="str">
        <f t="shared" si="46"/>
        <v>…</v>
      </c>
      <c r="Z375" s="7"/>
      <c r="AA375" s="35" t="str">
        <f t="shared" si="47"/>
        <v>…</v>
      </c>
      <c r="AB375" s="35" t="str">
        <f t="shared" si="48"/>
        <v>.</v>
      </c>
      <c r="AC375" s="7" t="str">
        <f t="shared" si="49"/>
        <v>WON</v>
      </c>
      <c r="AE375" s="18" t="str">
        <f>IFERROR(VLOOKUP(O375,AG3:AH5,2,0),"KO")</f>
        <v>KO</v>
      </c>
    </row>
    <row r="376" spans="2:31">
      <c r="B376" s="6"/>
      <c r="C376" t="s">
        <v>496</v>
      </c>
      <c r="D376" s="24" t="s">
        <v>115</v>
      </c>
      <c r="E376" s="17" t="s">
        <v>497</v>
      </c>
      <c r="F376" s="7" t="s">
        <v>4</v>
      </c>
      <c r="G376" s="10" t="s">
        <v>1062</v>
      </c>
      <c r="H376" s="7">
        <v>53</v>
      </c>
      <c r="I376" s="7">
        <v>43</v>
      </c>
      <c r="J376" s="7">
        <v>4</v>
      </c>
      <c r="K376" s="7">
        <v>1</v>
      </c>
      <c r="L376" s="7">
        <v>1</v>
      </c>
      <c r="M376" s="7">
        <v>49</v>
      </c>
      <c r="N376" s="6" t="s">
        <v>69</v>
      </c>
      <c r="O376" s="6" t="s">
        <v>69</v>
      </c>
      <c r="P376" s="11">
        <v>38</v>
      </c>
      <c r="Q376" s="12">
        <v>1.57</v>
      </c>
      <c r="R376" s="13"/>
      <c r="S376" s="21">
        <f t="shared" si="50"/>
        <v>23.4375</v>
      </c>
      <c r="T376" s="7" t="str">
        <f t="shared" si="51"/>
        <v>Over 0.5</v>
      </c>
      <c r="U376" s="14"/>
      <c r="V376" s="14" t="str">
        <f t="shared" si="52"/>
        <v>Over 0.5</v>
      </c>
      <c r="W376" s="14" t="str">
        <f t="shared" si="53"/>
        <v>WON</v>
      </c>
      <c r="X376" s="14"/>
      <c r="Y376" s="7" t="str">
        <f t="shared" si="46"/>
        <v>…</v>
      </c>
      <c r="Z376" s="7"/>
      <c r="AA376" s="35" t="str">
        <f t="shared" si="47"/>
        <v>…</v>
      </c>
      <c r="AB376" s="35" t="str">
        <f t="shared" si="48"/>
        <v>.</v>
      </c>
      <c r="AC376" s="7" t="str">
        <f t="shared" si="49"/>
        <v>WON</v>
      </c>
      <c r="AE376" s="18" t="str">
        <f>IFERROR(VLOOKUP(O376,AG3:AH5,2,0),"KO")</f>
        <v>KO</v>
      </c>
    </row>
    <row r="377" spans="2:31">
      <c r="B377" s="6"/>
      <c r="C377" t="s">
        <v>496</v>
      </c>
      <c r="D377" s="24" t="s">
        <v>115</v>
      </c>
      <c r="E377" s="17" t="s">
        <v>497</v>
      </c>
      <c r="F377" s="7" t="s">
        <v>4</v>
      </c>
      <c r="G377" s="10" t="s">
        <v>1062</v>
      </c>
      <c r="H377" s="7">
        <v>53</v>
      </c>
      <c r="I377" s="7">
        <v>43</v>
      </c>
      <c r="J377" s="7">
        <v>4</v>
      </c>
      <c r="K377" s="7">
        <v>1</v>
      </c>
      <c r="L377" s="7">
        <v>1</v>
      </c>
      <c r="M377" s="7">
        <v>49</v>
      </c>
      <c r="N377" s="6" t="s">
        <v>69</v>
      </c>
      <c r="O377" s="6" t="s">
        <v>69</v>
      </c>
      <c r="P377" s="11">
        <v>38</v>
      </c>
      <c r="Q377" s="12">
        <v>1.57</v>
      </c>
      <c r="R377" s="13"/>
      <c r="S377" s="21">
        <f t="shared" si="50"/>
        <v>23.4375</v>
      </c>
      <c r="T377" s="7" t="str">
        <f t="shared" si="51"/>
        <v>Over 0.5</v>
      </c>
      <c r="U377" s="14"/>
      <c r="V377" s="14" t="str">
        <f t="shared" si="52"/>
        <v>Over 0.5</v>
      </c>
      <c r="W377" s="14" t="str">
        <f t="shared" si="53"/>
        <v>WON</v>
      </c>
      <c r="X377" s="14"/>
      <c r="Y377" s="7" t="str">
        <f t="shared" si="46"/>
        <v>…</v>
      </c>
      <c r="Z377" s="7"/>
      <c r="AA377" s="35" t="str">
        <f t="shared" si="47"/>
        <v>…</v>
      </c>
      <c r="AB377" s="35" t="str">
        <f t="shared" si="48"/>
        <v>.</v>
      </c>
      <c r="AC377" s="7" t="str">
        <f t="shared" si="49"/>
        <v>WON</v>
      </c>
      <c r="AE377" s="18" t="str">
        <f>IFERROR(VLOOKUP(O377,AG3:AH5,2,0),"KO")</f>
        <v>KO</v>
      </c>
    </row>
    <row r="378" spans="2:31">
      <c r="B378" s="6" t="s">
        <v>11</v>
      </c>
      <c r="C378" t="s">
        <v>315</v>
      </c>
      <c r="D378" s="24" t="s">
        <v>115</v>
      </c>
      <c r="E378" s="17" t="s">
        <v>2029</v>
      </c>
      <c r="F378" s="7" t="s">
        <v>4</v>
      </c>
      <c r="G378" s="10" t="s">
        <v>538</v>
      </c>
      <c r="H378" s="7">
        <v>10</v>
      </c>
      <c r="I378" s="7">
        <v>86</v>
      </c>
      <c r="J378" s="7">
        <v>4</v>
      </c>
      <c r="K378" s="7" t="s">
        <v>16</v>
      </c>
      <c r="L378" s="7" t="s">
        <v>16</v>
      </c>
      <c r="M378" s="7">
        <v>6</v>
      </c>
      <c r="N378" s="6" t="s">
        <v>69</v>
      </c>
      <c r="O378" s="6" t="s">
        <v>33</v>
      </c>
      <c r="P378" s="11">
        <v>75</v>
      </c>
      <c r="Q378" s="12">
        <v>1.5</v>
      </c>
      <c r="R378" s="13"/>
      <c r="S378" s="21">
        <f t="shared" si="50"/>
        <v>95.875</v>
      </c>
      <c r="T378" s="7" t="str">
        <f t="shared" si="51"/>
        <v>Under 1.5</v>
      </c>
      <c r="U378" s="14"/>
      <c r="V378" s="14" t="str">
        <f t="shared" si="52"/>
        <v>Over 0.5</v>
      </c>
      <c r="W378" s="14" t="str">
        <f t="shared" si="53"/>
        <v>LOST</v>
      </c>
      <c r="X378" s="14"/>
      <c r="Y378" s="7" t="str">
        <f t="shared" si="46"/>
        <v>Prime</v>
      </c>
      <c r="Z378" s="7"/>
      <c r="AA378" s="35" t="str">
        <f t="shared" si="47"/>
        <v>U25g</v>
      </c>
      <c r="AB378" s="35" t="str">
        <f t="shared" si="48"/>
        <v>.</v>
      </c>
      <c r="AC378" s="7" t="str">
        <f t="shared" si="49"/>
        <v>…</v>
      </c>
      <c r="AE378" s="18" t="str">
        <f>IFERROR(VLOOKUP(O378,AG3:AH5,2,0),"KO")</f>
        <v>KO</v>
      </c>
    </row>
    <row r="379" spans="2:31">
      <c r="B379" s="6" t="s">
        <v>11</v>
      </c>
      <c r="C379" t="s">
        <v>315</v>
      </c>
      <c r="D379" s="24" t="s">
        <v>115</v>
      </c>
      <c r="E379" s="17" t="s">
        <v>318</v>
      </c>
      <c r="F379" s="7" t="s">
        <v>4</v>
      </c>
      <c r="G379" s="10" t="s">
        <v>317</v>
      </c>
      <c r="H379" s="7">
        <v>21</v>
      </c>
      <c r="I379" s="7">
        <v>75</v>
      </c>
      <c r="J379" s="7">
        <v>4</v>
      </c>
      <c r="K379" s="7" t="s">
        <v>16</v>
      </c>
      <c r="L379" s="7" t="s">
        <v>16</v>
      </c>
      <c r="M379" s="7">
        <v>17</v>
      </c>
      <c r="N379" s="6" t="s">
        <v>24</v>
      </c>
      <c r="O379" s="6" t="s">
        <v>24</v>
      </c>
      <c r="P379" s="11">
        <v>66</v>
      </c>
      <c r="Q379" s="12">
        <v>1.42</v>
      </c>
      <c r="R379" s="13"/>
      <c r="S379" s="21">
        <f t="shared" si="50"/>
        <v>81.637500000000003</v>
      </c>
      <c r="T379" s="7" t="str">
        <f t="shared" si="51"/>
        <v>Under 1.5</v>
      </c>
      <c r="U379" s="14"/>
      <c r="V379" s="14" t="str">
        <f t="shared" si="52"/>
        <v>Under 1.5</v>
      </c>
      <c r="W379" s="14" t="str">
        <f t="shared" si="53"/>
        <v>WON</v>
      </c>
      <c r="X379" s="14"/>
      <c r="Y379" s="7" t="str">
        <f t="shared" si="46"/>
        <v>…</v>
      </c>
      <c r="Z379" s="7"/>
      <c r="AA379" s="35" t="str">
        <f t="shared" si="47"/>
        <v>U25g</v>
      </c>
      <c r="AB379" s="35" t="str">
        <f t="shared" si="48"/>
        <v>WON</v>
      </c>
      <c r="AC379" s="7" t="str">
        <f t="shared" si="49"/>
        <v>…</v>
      </c>
      <c r="AE379" s="18" t="str">
        <f>IFERROR(VLOOKUP(O379,AG3:AH5,2,0),"KO")</f>
        <v>OK</v>
      </c>
    </row>
    <row r="380" spans="2:31">
      <c r="B380" s="6" t="s">
        <v>11</v>
      </c>
      <c r="C380" t="s">
        <v>315</v>
      </c>
      <c r="D380" s="24" t="s">
        <v>115</v>
      </c>
      <c r="E380" s="17" t="s">
        <v>838</v>
      </c>
      <c r="F380" s="7" t="s">
        <v>4</v>
      </c>
      <c r="G380" s="10" t="s">
        <v>2030</v>
      </c>
      <c r="H380" s="7">
        <v>27</v>
      </c>
      <c r="I380" s="7">
        <v>63</v>
      </c>
      <c r="J380" s="7">
        <v>10</v>
      </c>
      <c r="K380" s="7" t="s">
        <v>16</v>
      </c>
      <c r="L380" s="7" t="s">
        <v>16</v>
      </c>
      <c r="M380" s="7">
        <v>17</v>
      </c>
      <c r="N380" s="6" t="s">
        <v>24</v>
      </c>
      <c r="O380" s="6" t="s">
        <v>47</v>
      </c>
      <c r="P380" s="11">
        <v>58</v>
      </c>
      <c r="Q380" s="12">
        <v>1.5</v>
      </c>
      <c r="R380" s="13"/>
      <c r="S380" s="21">
        <f t="shared" si="50"/>
        <v>76.287499999999994</v>
      </c>
      <c r="T380" s="7" t="str">
        <f t="shared" si="51"/>
        <v>Under 1.5</v>
      </c>
      <c r="U380" s="14"/>
      <c r="V380" s="14" t="str">
        <f t="shared" si="52"/>
        <v>Under 1.5</v>
      </c>
      <c r="W380" s="14" t="str">
        <f t="shared" si="53"/>
        <v>WON</v>
      </c>
      <c r="X380" s="14"/>
      <c r="Y380" s="7" t="str">
        <f t="shared" si="46"/>
        <v>…</v>
      </c>
      <c r="Z380" s="7"/>
      <c r="AA380" s="35" t="str">
        <f t="shared" si="47"/>
        <v>U25g</v>
      </c>
      <c r="AB380" s="35" t="str">
        <f t="shared" si="48"/>
        <v>WON</v>
      </c>
      <c r="AC380" s="7" t="str">
        <f t="shared" si="49"/>
        <v>…</v>
      </c>
      <c r="AE380" s="18" t="str">
        <f>IFERROR(VLOOKUP(O380,AG3:AH5,2,0),"KO")</f>
        <v>OK</v>
      </c>
    </row>
    <row r="381" spans="2:31">
      <c r="B381" s="6" t="s">
        <v>11</v>
      </c>
      <c r="C381" t="s">
        <v>58</v>
      </c>
      <c r="D381" s="24" t="s">
        <v>115</v>
      </c>
      <c r="E381" s="17" t="s">
        <v>484</v>
      </c>
      <c r="F381" s="7" t="s">
        <v>4</v>
      </c>
      <c r="G381" s="10" t="s">
        <v>1077</v>
      </c>
      <c r="H381" s="7">
        <v>23</v>
      </c>
      <c r="I381" s="7">
        <v>64</v>
      </c>
      <c r="J381" s="7">
        <v>13</v>
      </c>
      <c r="K381" s="7" t="s">
        <v>16</v>
      </c>
      <c r="L381" s="7">
        <v>2</v>
      </c>
      <c r="M381" s="7">
        <v>10</v>
      </c>
      <c r="N381" s="6" t="s">
        <v>24</v>
      </c>
      <c r="O381" s="6" t="s">
        <v>75</v>
      </c>
      <c r="P381" s="11">
        <v>54</v>
      </c>
      <c r="Q381" s="12">
        <v>1.53</v>
      </c>
      <c r="R381" s="13"/>
      <c r="S381" s="21">
        <f t="shared" si="50"/>
        <v>75.8</v>
      </c>
      <c r="T381" s="7" t="str">
        <f t="shared" si="51"/>
        <v>Under 1.5</v>
      </c>
      <c r="U381" s="14"/>
      <c r="V381" s="14" t="str">
        <f t="shared" si="52"/>
        <v>Under 1.5</v>
      </c>
      <c r="W381" s="14" t="str">
        <f t="shared" si="53"/>
        <v>WON</v>
      </c>
      <c r="X381" s="14"/>
      <c r="Y381" s="7" t="str">
        <f t="shared" si="46"/>
        <v>Prime</v>
      </c>
      <c r="Z381" s="7"/>
      <c r="AA381" s="35" t="str">
        <f t="shared" si="47"/>
        <v>…</v>
      </c>
      <c r="AB381" s="35" t="str">
        <f t="shared" si="48"/>
        <v>.</v>
      </c>
      <c r="AC381" s="7" t="str">
        <f t="shared" si="49"/>
        <v>…</v>
      </c>
      <c r="AE381" s="18" t="str">
        <f>IFERROR(VLOOKUP(O381,AG3:AH5,2,0),"KO")</f>
        <v>KO</v>
      </c>
    </row>
    <row r="382" spans="2:31">
      <c r="B382" s="6" t="s">
        <v>11</v>
      </c>
      <c r="C382" t="s">
        <v>58</v>
      </c>
      <c r="D382" s="24" t="s">
        <v>115</v>
      </c>
      <c r="E382" s="17" t="s">
        <v>918</v>
      </c>
      <c r="F382" s="7" t="s">
        <v>4</v>
      </c>
      <c r="G382" s="10" t="s">
        <v>1805</v>
      </c>
      <c r="H382" s="7">
        <v>31</v>
      </c>
      <c r="I382" s="7">
        <v>45</v>
      </c>
      <c r="J382" s="7">
        <v>25</v>
      </c>
      <c r="K382" s="7" t="s">
        <v>16</v>
      </c>
      <c r="L382" s="7" t="s">
        <v>16</v>
      </c>
      <c r="M382" s="7">
        <v>6</v>
      </c>
      <c r="N382" s="6" t="s">
        <v>96</v>
      </c>
      <c r="O382" s="6" t="s">
        <v>298</v>
      </c>
      <c r="P382" s="11">
        <v>65</v>
      </c>
      <c r="Q382" s="12">
        <v>1.64</v>
      </c>
      <c r="R382" s="13"/>
      <c r="S382" s="21">
        <f t="shared" si="50"/>
        <v>67</v>
      </c>
      <c r="T382" s="7" t="str">
        <f t="shared" si="51"/>
        <v>Under 1.5</v>
      </c>
      <c r="U382" s="14"/>
      <c r="V382" s="14" t="str">
        <f t="shared" si="52"/>
        <v>Over 0.5</v>
      </c>
      <c r="W382" s="14" t="str">
        <f t="shared" si="53"/>
        <v>LOST</v>
      </c>
      <c r="X382" s="14"/>
      <c r="Y382" s="7" t="str">
        <f t="shared" si="46"/>
        <v>…</v>
      </c>
      <c r="Z382" s="7"/>
      <c r="AA382" s="35" t="str">
        <f t="shared" si="47"/>
        <v>…</v>
      </c>
      <c r="AB382" s="35" t="str">
        <f t="shared" si="48"/>
        <v>.</v>
      </c>
      <c r="AC382" s="7" t="str">
        <f t="shared" si="49"/>
        <v>…</v>
      </c>
      <c r="AE382" s="18" t="str">
        <f>IFERROR(VLOOKUP(O382,AG3:AH5,2,0),"KO")</f>
        <v>KO</v>
      </c>
    </row>
    <row r="383" spans="2:31">
      <c r="B383" s="6" t="s">
        <v>11</v>
      </c>
      <c r="C383" t="s">
        <v>210</v>
      </c>
      <c r="D383" s="24" t="s">
        <v>115</v>
      </c>
      <c r="E383" s="17" t="s">
        <v>761</v>
      </c>
      <c r="F383" s="7" t="s">
        <v>4</v>
      </c>
      <c r="G383" s="10" t="s">
        <v>212</v>
      </c>
      <c r="H383" s="7">
        <v>15</v>
      </c>
      <c r="I383" s="7">
        <v>54</v>
      </c>
      <c r="J383" s="7">
        <v>32</v>
      </c>
      <c r="K383" s="7" t="s">
        <v>16</v>
      </c>
      <c r="L383" s="7">
        <v>2</v>
      </c>
      <c r="M383" s="7">
        <v>17</v>
      </c>
      <c r="N383" s="6" t="s">
        <v>47</v>
      </c>
      <c r="O383" s="6" t="s">
        <v>47</v>
      </c>
      <c r="P383" s="11">
        <v>65</v>
      </c>
      <c r="Q383" s="12">
        <v>1.54</v>
      </c>
      <c r="R383" s="13"/>
      <c r="S383" s="21">
        <f t="shared" si="50"/>
        <v>69.875</v>
      </c>
      <c r="T383" s="7" t="str">
        <f t="shared" si="51"/>
        <v>Under 1.5</v>
      </c>
      <c r="U383" s="14"/>
      <c r="V383" s="14" t="str">
        <f t="shared" si="52"/>
        <v>Under 1.5</v>
      </c>
      <c r="W383" s="14" t="str">
        <f t="shared" si="53"/>
        <v>WON</v>
      </c>
      <c r="X383" s="14"/>
      <c r="Y383" s="7" t="str">
        <f t="shared" si="46"/>
        <v>…</v>
      </c>
      <c r="Z383" s="7"/>
      <c r="AA383" s="35" t="str">
        <f t="shared" si="47"/>
        <v>U25g</v>
      </c>
      <c r="AB383" s="35" t="str">
        <f t="shared" si="48"/>
        <v>WON</v>
      </c>
      <c r="AC383" s="7" t="str">
        <f t="shared" si="49"/>
        <v>…</v>
      </c>
      <c r="AE383" s="18" t="str">
        <f>IFERROR(VLOOKUP(O383,AG3:AH5,2,0),"KO")</f>
        <v>OK</v>
      </c>
    </row>
    <row r="384" spans="2:31">
      <c r="B384" s="6" t="s">
        <v>11</v>
      </c>
      <c r="C384" t="s">
        <v>210</v>
      </c>
      <c r="D384" s="24" t="s">
        <v>240</v>
      </c>
      <c r="E384" s="17" t="s">
        <v>226</v>
      </c>
      <c r="F384" s="7" t="s">
        <v>4</v>
      </c>
      <c r="G384" s="10" t="s">
        <v>759</v>
      </c>
      <c r="H384" s="7">
        <v>6</v>
      </c>
      <c r="I384" s="7">
        <v>71</v>
      </c>
      <c r="J384" s="7">
        <v>23</v>
      </c>
      <c r="K384" s="7" t="s">
        <v>16</v>
      </c>
      <c r="L384" s="7" t="s">
        <v>16</v>
      </c>
      <c r="M384" s="7">
        <v>17</v>
      </c>
      <c r="N384" s="6" t="s">
        <v>120</v>
      </c>
      <c r="O384" s="6" t="s">
        <v>120</v>
      </c>
      <c r="P384" s="11">
        <v>62</v>
      </c>
      <c r="Q384" s="12">
        <v>1.5</v>
      </c>
      <c r="R384" s="13"/>
      <c r="S384" s="21">
        <f t="shared" si="50"/>
        <v>79.587500000000006</v>
      </c>
      <c r="T384" s="7" t="str">
        <f t="shared" si="51"/>
        <v>Under 1.5</v>
      </c>
      <c r="U384" s="14"/>
      <c r="V384" s="14" t="str">
        <f t="shared" si="52"/>
        <v>Under 1.5</v>
      </c>
      <c r="W384" s="14" t="str">
        <f t="shared" si="53"/>
        <v>WON</v>
      </c>
      <c r="X384" s="14"/>
      <c r="Y384" s="7" t="str">
        <f t="shared" si="46"/>
        <v>…</v>
      </c>
      <c r="Z384" s="7"/>
      <c r="AA384" s="35" t="str">
        <f t="shared" si="47"/>
        <v>U25g</v>
      </c>
      <c r="AB384" s="35" t="str">
        <f t="shared" si="48"/>
        <v>WON</v>
      </c>
      <c r="AC384" s="7" t="str">
        <f t="shared" si="49"/>
        <v>…</v>
      </c>
      <c r="AE384" s="18" t="str">
        <f>IFERROR(VLOOKUP(O384,AG3:AH5,2,0),"KO")</f>
        <v>OK</v>
      </c>
    </row>
    <row r="385" spans="2:31">
      <c r="B385" s="6" t="s">
        <v>11</v>
      </c>
      <c r="C385" t="s">
        <v>294</v>
      </c>
      <c r="D385" s="24" t="s">
        <v>135</v>
      </c>
      <c r="E385" s="17" t="s">
        <v>1937</v>
      </c>
      <c r="F385" s="7" t="s">
        <v>4</v>
      </c>
      <c r="G385" s="10" t="s">
        <v>1938</v>
      </c>
      <c r="H385" s="7">
        <v>10</v>
      </c>
      <c r="I385" s="7">
        <v>45</v>
      </c>
      <c r="J385" s="7">
        <v>45</v>
      </c>
      <c r="K385" s="7">
        <v>2</v>
      </c>
      <c r="L385" s="7" t="s">
        <v>16</v>
      </c>
      <c r="M385" s="7">
        <v>35</v>
      </c>
      <c r="N385" s="6" t="s">
        <v>120</v>
      </c>
      <c r="O385" s="6" t="s">
        <v>120</v>
      </c>
      <c r="P385" s="11">
        <v>100</v>
      </c>
      <c r="Q385" s="12">
        <v>1.54</v>
      </c>
      <c r="R385" s="13"/>
      <c r="S385" s="21">
        <f t="shared" si="50"/>
        <v>65</v>
      </c>
      <c r="T385" s="7" t="str">
        <f t="shared" si="51"/>
        <v>Under 1.5</v>
      </c>
      <c r="U385" s="14"/>
      <c r="V385" s="14" t="str">
        <f t="shared" si="52"/>
        <v>Under 1.5</v>
      </c>
      <c r="W385" s="14" t="str">
        <f t="shared" si="53"/>
        <v>WON</v>
      </c>
      <c r="X385" s="14"/>
      <c r="Y385" s="7" t="str">
        <f t="shared" si="46"/>
        <v>…</v>
      </c>
      <c r="Z385" s="7"/>
      <c r="AA385" s="35" t="str">
        <f t="shared" si="47"/>
        <v>…</v>
      </c>
      <c r="AB385" s="35" t="str">
        <f t="shared" si="48"/>
        <v>.</v>
      </c>
      <c r="AC385" s="7" t="str">
        <f t="shared" si="49"/>
        <v>…</v>
      </c>
      <c r="AE385" s="18" t="str">
        <f>IFERROR(VLOOKUP(O385,AG3:AH5,2,0),"KO")</f>
        <v>OK</v>
      </c>
    </row>
    <row r="386" spans="2:31">
      <c r="B386" s="6"/>
      <c r="C386" t="s">
        <v>2031</v>
      </c>
      <c r="D386" s="24" t="s">
        <v>135</v>
      </c>
      <c r="E386" s="17" t="s">
        <v>2032</v>
      </c>
      <c r="F386" s="7" t="s">
        <v>4</v>
      </c>
      <c r="G386" s="10" t="s">
        <v>2033</v>
      </c>
      <c r="H386" s="7">
        <v>51</v>
      </c>
      <c r="I386" s="7">
        <v>45</v>
      </c>
      <c r="J386" s="7">
        <v>4</v>
      </c>
      <c r="K386" s="7">
        <v>1</v>
      </c>
      <c r="L386" s="7">
        <v>1</v>
      </c>
      <c r="M386" s="7">
        <v>47</v>
      </c>
      <c r="N386" s="6" t="s">
        <v>24</v>
      </c>
      <c r="O386" s="6" t="s">
        <v>24</v>
      </c>
      <c r="P386" s="11">
        <v>29</v>
      </c>
      <c r="Q386" s="12">
        <v>1.4</v>
      </c>
      <c r="R386" s="13"/>
      <c r="S386" s="21">
        <f t="shared" si="50"/>
        <v>24.0625</v>
      </c>
      <c r="T386" s="7" t="str">
        <f t="shared" si="51"/>
        <v>Over 0.5</v>
      </c>
      <c r="U386" s="14"/>
      <c r="V386" s="14" t="str">
        <f t="shared" si="52"/>
        <v>Under 1.5</v>
      </c>
      <c r="W386" s="14" t="str">
        <f t="shared" si="53"/>
        <v>LOST</v>
      </c>
      <c r="X386" s="14"/>
      <c r="Y386" s="7" t="str">
        <f t="shared" si="46"/>
        <v>…</v>
      </c>
      <c r="Z386" s="7"/>
      <c r="AA386" s="35" t="str">
        <f t="shared" si="47"/>
        <v>…</v>
      </c>
      <c r="AB386" s="35" t="str">
        <f t="shared" si="48"/>
        <v>.</v>
      </c>
      <c r="AC386" s="7" t="str">
        <f t="shared" si="49"/>
        <v>LOST</v>
      </c>
      <c r="AE386" s="18" t="str">
        <f>IFERROR(VLOOKUP(O386,AG3:AH5,2,0),"KO")</f>
        <v>OK</v>
      </c>
    </row>
    <row r="387" spans="2:31">
      <c r="B387" s="6"/>
      <c r="C387" t="s">
        <v>1332</v>
      </c>
      <c r="D387" s="24" t="s">
        <v>135</v>
      </c>
      <c r="E387" s="17" t="s">
        <v>1499</v>
      </c>
      <c r="F387" s="7" t="s">
        <v>4</v>
      </c>
      <c r="G387" s="10" t="s">
        <v>1391</v>
      </c>
      <c r="H387" s="7">
        <v>29</v>
      </c>
      <c r="I387" s="7">
        <v>28</v>
      </c>
      <c r="J387" s="7">
        <v>43</v>
      </c>
      <c r="K387" s="7">
        <v>2</v>
      </c>
      <c r="L387" s="7">
        <v>2</v>
      </c>
      <c r="M387" s="7">
        <v>14</v>
      </c>
      <c r="N387" s="6" t="s">
        <v>120</v>
      </c>
      <c r="O387" s="6" t="s">
        <v>120</v>
      </c>
      <c r="P387" s="11">
        <v>37</v>
      </c>
      <c r="Q387" s="12">
        <v>1.56</v>
      </c>
      <c r="R387" s="13"/>
      <c r="S387" s="21">
        <f t="shared" si="50"/>
        <v>18.5</v>
      </c>
      <c r="T387" s="7" t="str">
        <f t="shared" si="51"/>
        <v>Over 0.5</v>
      </c>
      <c r="U387" s="14"/>
      <c r="V387" s="14" t="str">
        <f t="shared" si="52"/>
        <v>Under 1.5</v>
      </c>
      <c r="W387" s="14" t="str">
        <f t="shared" si="53"/>
        <v>WON</v>
      </c>
      <c r="X387" s="14"/>
      <c r="Y387" s="7" t="str">
        <f t="shared" ref="Y387:Y450" si="54">IF(AND(B387="OK",I387&gt;52,M387&lt;11,Q387&lt;1.71),"Prime","…")</f>
        <v>…</v>
      </c>
      <c r="Z387" s="7"/>
      <c r="AA387" s="35" t="str">
        <f t="shared" si="47"/>
        <v>…</v>
      </c>
      <c r="AB387" s="35" t="str">
        <f t="shared" si="48"/>
        <v>.</v>
      </c>
      <c r="AC387" s="7" t="str">
        <f t="shared" si="49"/>
        <v>LOST</v>
      </c>
      <c r="AE387" s="18" t="str">
        <f>IFERROR(VLOOKUP(O387,AG3:AH5,2,0),"KO")</f>
        <v>OK</v>
      </c>
    </row>
    <row r="388" spans="2:31">
      <c r="B388" s="6" t="s">
        <v>11</v>
      </c>
      <c r="C388" t="s">
        <v>282</v>
      </c>
      <c r="D388" s="24" t="s">
        <v>135</v>
      </c>
      <c r="E388" s="17" t="s">
        <v>325</v>
      </c>
      <c r="F388" s="7" t="s">
        <v>4</v>
      </c>
      <c r="G388" s="10" t="s">
        <v>1229</v>
      </c>
      <c r="H388" s="7">
        <v>18</v>
      </c>
      <c r="I388" s="7">
        <v>27</v>
      </c>
      <c r="J388" s="7">
        <v>55</v>
      </c>
      <c r="K388" s="7">
        <v>2</v>
      </c>
      <c r="L388" s="7">
        <v>2</v>
      </c>
      <c r="M388" s="7">
        <v>37</v>
      </c>
      <c r="N388" s="6" t="s">
        <v>69</v>
      </c>
      <c r="O388" s="6" t="s">
        <v>303</v>
      </c>
      <c r="P388" s="11">
        <v>46</v>
      </c>
      <c r="Q388" s="12">
        <v>1.71</v>
      </c>
      <c r="R388" s="13"/>
      <c r="S388" s="21">
        <f t="shared" si="50"/>
        <v>22.8125</v>
      </c>
      <c r="T388" s="7" t="str">
        <f t="shared" si="51"/>
        <v>Over 0.5</v>
      </c>
      <c r="U388" s="14"/>
      <c r="V388" s="14" t="str">
        <f t="shared" si="52"/>
        <v>Over 0.5</v>
      </c>
      <c r="W388" s="14" t="str">
        <f t="shared" si="53"/>
        <v>WON</v>
      </c>
      <c r="X388" s="14"/>
      <c r="Y388" s="7" t="str">
        <f t="shared" si="54"/>
        <v>…</v>
      </c>
      <c r="Z388" s="7"/>
      <c r="AA388" s="35" t="str">
        <f t="shared" ref="AA388:AA451" si="55">IF(AND(I388&gt;49,P388&gt;54,B388="OK"),"U25g","…")</f>
        <v>…</v>
      </c>
      <c r="AB388" s="35" t="str">
        <f t="shared" ref="AB388:AB451" si="56">IF(AND(AA388="U25g",(OR(O388="0-0",O388="0-1",O388="1-0",O388="1-1",O388="2-0",O388="0-2"))),"WON",".")</f>
        <v>.</v>
      </c>
      <c r="AC388" s="7" t="str">
        <f t="shared" ref="AC388:AC451" si="57">IF(AND(AE388="KO",S388&lt;55),"WON",IF(S388&gt;54,"…","LOST"))</f>
        <v>WON</v>
      </c>
      <c r="AE388" s="18" t="str">
        <f>IFERROR(VLOOKUP(O388,AG3:AH5,2,0),"KO")</f>
        <v>KO</v>
      </c>
    </row>
    <row r="389" spans="2:31">
      <c r="B389" s="6" t="s">
        <v>11</v>
      </c>
      <c r="C389" t="s">
        <v>394</v>
      </c>
      <c r="D389" s="24" t="s">
        <v>135</v>
      </c>
      <c r="E389" s="17" t="s">
        <v>396</v>
      </c>
      <c r="F389" s="7" t="s">
        <v>4</v>
      </c>
      <c r="G389" s="10" t="s">
        <v>561</v>
      </c>
      <c r="H389" s="7">
        <v>36</v>
      </c>
      <c r="I389" s="7">
        <v>57</v>
      </c>
      <c r="J389" s="7">
        <v>7</v>
      </c>
      <c r="K389" s="7" t="s">
        <v>16</v>
      </c>
      <c r="L389" s="7">
        <v>1</v>
      </c>
      <c r="M389" s="7">
        <v>29</v>
      </c>
      <c r="N389" s="6" t="s">
        <v>299</v>
      </c>
      <c r="O389" s="6" t="s">
        <v>681</v>
      </c>
      <c r="P389" s="11">
        <v>70</v>
      </c>
      <c r="Q389" s="12">
        <v>1.5</v>
      </c>
      <c r="R389" s="13"/>
      <c r="S389" s="21">
        <f t="shared" si="50"/>
        <v>71.8125</v>
      </c>
      <c r="T389" s="7" t="str">
        <f t="shared" si="51"/>
        <v>Under 1.5</v>
      </c>
      <c r="U389" s="14"/>
      <c r="V389" s="14" t="str">
        <f t="shared" si="52"/>
        <v>Over 0.5</v>
      </c>
      <c r="W389" s="14" t="str">
        <f t="shared" si="53"/>
        <v>LOST</v>
      </c>
      <c r="X389" s="14"/>
      <c r="Y389" s="7" t="str">
        <f t="shared" si="54"/>
        <v>…</v>
      </c>
      <c r="Z389" s="7"/>
      <c r="AA389" s="35" t="str">
        <f t="shared" si="55"/>
        <v>U25g</v>
      </c>
      <c r="AB389" s="35" t="str">
        <f t="shared" si="56"/>
        <v>.</v>
      </c>
      <c r="AC389" s="7" t="str">
        <f t="shared" si="57"/>
        <v>…</v>
      </c>
      <c r="AE389" s="18" t="str">
        <f>IFERROR(VLOOKUP(O389,AG3:AH5,2,0),"KO")</f>
        <v>KO</v>
      </c>
    </row>
    <row r="390" spans="2:31">
      <c r="B390" s="6" t="s">
        <v>11</v>
      </c>
      <c r="C390" t="s">
        <v>394</v>
      </c>
      <c r="D390" s="24" t="s">
        <v>135</v>
      </c>
      <c r="E390" s="17" t="s">
        <v>2034</v>
      </c>
      <c r="F390" s="7" t="s">
        <v>4</v>
      </c>
      <c r="G390" s="10" t="s">
        <v>560</v>
      </c>
      <c r="H390" s="7">
        <v>36</v>
      </c>
      <c r="I390" s="7">
        <v>50</v>
      </c>
      <c r="J390" s="7">
        <v>14</v>
      </c>
      <c r="K390" s="7" t="s">
        <v>16</v>
      </c>
      <c r="L390" s="7">
        <v>1</v>
      </c>
      <c r="M390" s="7">
        <v>22</v>
      </c>
      <c r="N390" s="6" t="s">
        <v>47</v>
      </c>
      <c r="O390" s="6" t="s">
        <v>75</v>
      </c>
      <c r="P390" s="11">
        <v>61</v>
      </c>
      <c r="Q390" s="12">
        <v>1.61</v>
      </c>
      <c r="R390" s="13"/>
      <c r="S390" s="21">
        <f t="shared" si="50"/>
        <v>67.825000000000003</v>
      </c>
      <c r="T390" s="7" t="str">
        <f t="shared" si="51"/>
        <v>Under 1.5</v>
      </c>
      <c r="U390" s="14"/>
      <c r="V390" s="14" t="str">
        <f t="shared" si="52"/>
        <v>Under 1.5</v>
      </c>
      <c r="W390" s="14" t="str">
        <f t="shared" si="53"/>
        <v>WON</v>
      </c>
      <c r="X390" s="14"/>
      <c r="Y390" s="7" t="str">
        <f t="shared" si="54"/>
        <v>…</v>
      </c>
      <c r="Z390" s="7"/>
      <c r="AA390" s="35" t="str">
        <f t="shared" si="55"/>
        <v>U25g</v>
      </c>
      <c r="AB390" s="35" t="str">
        <f t="shared" si="56"/>
        <v>WON</v>
      </c>
      <c r="AC390" s="7" t="str">
        <f t="shared" si="57"/>
        <v>…</v>
      </c>
      <c r="AE390" s="18" t="str">
        <f>IFERROR(VLOOKUP(O390,AG3:AH5,2,0),"KO")</f>
        <v>KO</v>
      </c>
    </row>
    <row r="391" spans="2:31">
      <c r="B391" s="6" t="s">
        <v>11</v>
      </c>
      <c r="C391" t="s">
        <v>58</v>
      </c>
      <c r="D391" s="24" t="s">
        <v>135</v>
      </c>
      <c r="E391" s="17" t="s">
        <v>1862</v>
      </c>
      <c r="F391" s="7" t="s">
        <v>4</v>
      </c>
      <c r="G391" s="10" t="s">
        <v>60</v>
      </c>
      <c r="H391" s="7">
        <v>14</v>
      </c>
      <c r="I391" s="7">
        <v>69</v>
      </c>
      <c r="J391" s="7">
        <v>17</v>
      </c>
      <c r="K391" s="7" t="s">
        <v>16</v>
      </c>
      <c r="L391" s="7" t="s">
        <v>16</v>
      </c>
      <c r="M391" s="7">
        <v>3</v>
      </c>
      <c r="N391" s="6" t="s">
        <v>120</v>
      </c>
      <c r="O391" s="6" t="s">
        <v>120</v>
      </c>
      <c r="P391" s="11">
        <v>57</v>
      </c>
      <c r="Q391" s="12">
        <v>1.6</v>
      </c>
      <c r="R391" s="13"/>
      <c r="S391" s="21">
        <f t="shared" si="50"/>
        <v>89.962500000000006</v>
      </c>
      <c r="T391" s="7" t="str">
        <f t="shared" si="51"/>
        <v>Under 1.5</v>
      </c>
      <c r="U391" s="14"/>
      <c r="V391" s="14" t="str">
        <f t="shared" si="52"/>
        <v>Under 1.5</v>
      </c>
      <c r="W391" s="14" t="str">
        <f t="shared" si="53"/>
        <v>WON</v>
      </c>
      <c r="X391" s="14"/>
      <c r="Y391" s="7" t="str">
        <f t="shared" si="54"/>
        <v>Prime</v>
      </c>
      <c r="Z391" s="7"/>
      <c r="AA391" s="35" t="str">
        <f t="shared" si="55"/>
        <v>U25g</v>
      </c>
      <c r="AB391" s="35" t="str">
        <f t="shared" si="56"/>
        <v>WON</v>
      </c>
      <c r="AC391" s="7" t="str">
        <f t="shared" si="57"/>
        <v>…</v>
      </c>
      <c r="AE391" s="18" t="str">
        <f>IFERROR(VLOOKUP(O391,AG3:AH5,2,0),"KO")</f>
        <v>OK</v>
      </c>
    </row>
    <row r="392" spans="2:31">
      <c r="B392" s="6" t="s">
        <v>11</v>
      </c>
      <c r="C392" t="s">
        <v>210</v>
      </c>
      <c r="D392" s="24" t="s">
        <v>135</v>
      </c>
      <c r="E392" s="17" t="s">
        <v>2035</v>
      </c>
      <c r="F392" s="7" t="s">
        <v>4</v>
      </c>
      <c r="G392" s="10" t="s">
        <v>1869</v>
      </c>
      <c r="H392" s="7">
        <v>27</v>
      </c>
      <c r="I392" s="7">
        <v>61</v>
      </c>
      <c r="J392" s="7">
        <v>13</v>
      </c>
      <c r="K392" s="7" t="s">
        <v>16</v>
      </c>
      <c r="L392" s="7">
        <v>1</v>
      </c>
      <c r="M392" s="7">
        <v>14</v>
      </c>
      <c r="N392" s="6" t="s">
        <v>24</v>
      </c>
      <c r="O392" s="6" t="s">
        <v>120</v>
      </c>
      <c r="P392" s="11">
        <v>55</v>
      </c>
      <c r="Q392" s="12">
        <v>1.56</v>
      </c>
      <c r="R392" s="13"/>
      <c r="S392" s="21">
        <f t="shared" si="50"/>
        <v>71.0625</v>
      </c>
      <c r="T392" s="7" t="str">
        <f t="shared" si="51"/>
        <v>Under 1.5</v>
      </c>
      <c r="U392" s="14"/>
      <c r="V392" s="14" t="str">
        <f t="shared" si="52"/>
        <v>Under 1.5</v>
      </c>
      <c r="W392" s="14" t="str">
        <f t="shared" si="53"/>
        <v>WON</v>
      </c>
      <c r="X392" s="14"/>
      <c r="Y392" s="7" t="str">
        <f t="shared" si="54"/>
        <v>…</v>
      </c>
      <c r="Z392" s="7"/>
      <c r="AA392" s="35" t="str">
        <f t="shared" si="55"/>
        <v>U25g</v>
      </c>
      <c r="AB392" s="35" t="str">
        <f t="shared" si="56"/>
        <v>WON</v>
      </c>
      <c r="AC392" s="7" t="str">
        <f t="shared" si="57"/>
        <v>…</v>
      </c>
      <c r="AE392" s="18" t="str">
        <f>IFERROR(VLOOKUP(O392,AG3:AH5,2,0),"KO")</f>
        <v>OK</v>
      </c>
    </row>
    <row r="393" spans="2:31">
      <c r="B393" s="6"/>
      <c r="C393" t="s">
        <v>111</v>
      </c>
      <c r="D393" s="24" t="s">
        <v>143</v>
      </c>
      <c r="E393" s="17" t="s">
        <v>2036</v>
      </c>
      <c r="F393" s="7" t="s">
        <v>4</v>
      </c>
      <c r="G393" s="10" t="s">
        <v>948</v>
      </c>
      <c r="H393" s="7">
        <v>36</v>
      </c>
      <c r="I393" s="7">
        <v>45</v>
      </c>
      <c r="J393" s="7">
        <v>19</v>
      </c>
      <c r="K393" s="7" t="s">
        <v>16</v>
      </c>
      <c r="L393" s="7">
        <v>2</v>
      </c>
      <c r="M393" s="7">
        <v>17</v>
      </c>
      <c r="N393" s="6" t="s">
        <v>24</v>
      </c>
      <c r="O393" s="6" t="s">
        <v>120</v>
      </c>
      <c r="P393" s="11">
        <v>31</v>
      </c>
      <c r="Q393" s="12">
        <v>1.5</v>
      </c>
      <c r="R393" s="13"/>
      <c r="S393" s="21">
        <f t="shared" ref="S393:S456" si="58">(IF(H393=0,"",(40+IF(I393&lt;50,0,I393/3.2)+(IF(J393&gt;I393,-J393/3.2,0)+(IF(H393&gt;I393,-H393/3.2,0)+(IF(L393="X",5,IF(L393="2",2,0)))+(IF(M393&gt;15,0,15-M393))+(IF(P393&lt;50,0,P393/5)))))))</f>
        <v>40</v>
      </c>
      <c r="T393" s="7" t="str">
        <f t="shared" ref="T393:T456" si="59">IF(S393&lt;56,"Over 0.5","Under 1.5")</f>
        <v>Over 0.5</v>
      </c>
      <c r="U393" s="14"/>
      <c r="V393" s="14" t="str">
        <f t="shared" ref="V393:V456" si="60">IF(N393="1-0","Under 1.5",IF(N393="0-0","Under 1.5",IF(N393="0-1","Under 1.5","Over 0.5")))</f>
        <v>Under 1.5</v>
      </c>
      <c r="W393" s="14" t="str">
        <f t="shared" ref="W393:W456" si="61">IF(N393=0,"",IF(N393="?",N393,IF(T393=V393,"WON",IF(N393="0-1","WON",IF(N393="1-0","WON","LOST")))))</f>
        <v>LOST</v>
      </c>
      <c r="X393" s="14"/>
      <c r="Y393" s="7" t="str">
        <f t="shared" si="54"/>
        <v>…</v>
      </c>
      <c r="Z393" s="7"/>
      <c r="AA393" s="35" t="str">
        <f t="shared" si="55"/>
        <v>…</v>
      </c>
      <c r="AB393" s="35" t="str">
        <f t="shared" si="56"/>
        <v>.</v>
      </c>
      <c r="AC393" s="7" t="str">
        <f t="shared" si="57"/>
        <v>LOST</v>
      </c>
      <c r="AE393" s="18" t="str">
        <f>IFERROR(VLOOKUP(O393,AG3:AH5,2,0),"KO")</f>
        <v>OK</v>
      </c>
    </row>
    <row r="394" spans="2:31">
      <c r="B394" s="6"/>
      <c r="C394" t="s">
        <v>111</v>
      </c>
      <c r="D394" s="24" t="s">
        <v>143</v>
      </c>
      <c r="E394" s="17" t="s">
        <v>1237</v>
      </c>
      <c r="F394" s="7" t="s">
        <v>4</v>
      </c>
      <c r="G394" s="10" t="s">
        <v>219</v>
      </c>
      <c r="H394" s="7">
        <v>9</v>
      </c>
      <c r="I394" s="7">
        <v>14</v>
      </c>
      <c r="J394" s="7">
        <v>77</v>
      </c>
      <c r="K394" s="7">
        <v>2</v>
      </c>
      <c r="L394" s="7">
        <v>2</v>
      </c>
      <c r="M394" s="7">
        <v>68</v>
      </c>
      <c r="N394" s="6" t="s">
        <v>47</v>
      </c>
      <c r="O394" s="6" t="s">
        <v>17</v>
      </c>
      <c r="P394" s="11">
        <v>41</v>
      </c>
      <c r="Q394" s="12">
        <v>1.72</v>
      </c>
      <c r="R394" s="13"/>
      <c r="S394" s="21">
        <f t="shared" si="58"/>
        <v>15.9375</v>
      </c>
      <c r="T394" s="7" t="str">
        <f t="shared" si="59"/>
        <v>Over 0.5</v>
      </c>
      <c r="U394" s="14"/>
      <c r="V394" s="14" t="str">
        <f t="shared" si="60"/>
        <v>Under 1.5</v>
      </c>
      <c r="W394" s="14" t="str">
        <f t="shared" si="61"/>
        <v>WON</v>
      </c>
      <c r="X394" s="14"/>
      <c r="Y394" s="7" t="str">
        <f t="shared" si="54"/>
        <v>…</v>
      </c>
      <c r="Z394" s="7"/>
      <c r="AA394" s="35" t="str">
        <f t="shared" si="55"/>
        <v>…</v>
      </c>
      <c r="AB394" s="35" t="str">
        <f t="shared" si="56"/>
        <v>.</v>
      </c>
      <c r="AC394" s="7" t="str">
        <f t="shared" si="57"/>
        <v>WON</v>
      </c>
      <c r="AE394" s="18" t="str">
        <f>IFERROR(VLOOKUP(O394,AG3:AH5,2,0),"KO")</f>
        <v>KO</v>
      </c>
    </row>
    <row r="395" spans="2:31">
      <c r="B395" s="6"/>
      <c r="C395" t="s">
        <v>1895</v>
      </c>
      <c r="D395" s="24" t="s">
        <v>1991</v>
      </c>
      <c r="E395" s="17" t="s">
        <v>2037</v>
      </c>
      <c r="F395" s="7" t="s">
        <v>4</v>
      </c>
      <c r="G395" s="10" t="s">
        <v>1899</v>
      </c>
      <c r="H395" s="7">
        <v>28</v>
      </c>
      <c r="I395" s="7">
        <v>10</v>
      </c>
      <c r="J395" s="7">
        <v>63</v>
      </c>
      <c r="K395" s="7">
        <v>2</v>
      </c>
      <c r="L395" s="7">
        <v>2</v>
      </c>
      <c r="M395" s="7">
        <v>35</v>
      </c>
      <c r="N395" s="6" t="s">
        <v>120</v>
      </c>
      <c r="O395" s="6" t="s">
        <v>120</v>
      </c>
      <c r="P395" s="11">
        <v>32</v>
      </c>
      <c r="Q395" s="12">
        <v>1.4</v>
      </c>
      <c r="R395" s="13"/>
      <c r="S395" s="21">
        <f t="shared" si="58"/>
        <v>11.5625</v>
      </c>
      <c r="T395" s="7" t="str">
        <f t="shared" si="59"/>
        <v>Over 0.5</v>
      </c>
      <c r="U395" s="14"/>
      <c r="V395" s="14" t="str">
        <f t="shared" si="60"/>
        <v>Under 1.5</v>
      </c>
      <c r="W395" s="14" t="str">
        <f t="shared" si="61"/>
        <v>WON</v>
      </c>
      <c r="X395" s="14"/>
      <c r="Y395" s="7" t="str">
        <f t="shared" si="54"/>
        <v>…</v>
      </c>
      <c r="Z395" s="7"/>
      <c r="AA395" s="35" t="str">
        <f t="shared" si="55"/>
        <v>…</v>
      </c>
      <c r="AB395" s="35" t="str">
        <f t="shared" si="56"/>
        <v>.</v>
      </c>
      <c r="AC395" s="7" t="str">
        <f t="shared" si="57"/>
        <v>LOST</v>
      </c>
      <c r="AE395" s="18" t="str">
        <f>IFERROR(VLOOKUP(O395,AG3:AH5,2,0),"KO")</f>
        <v>OK</v>
      </c>
    </row>
    <row r="396" spans="2:31">
      <c r="B396" s="6"/>
      <c r="C396" t="s">
        <v>711</v>
      </c>
      <c r="D396" s="24" t="s">
        <v>152</v>
      </c>
      <c r="E396" s="17" t="s">
        <v>1132</v>
      </c>
      <c r="F396" s="7" t="s">
        <v>4</v>
      </c>
      <c r="G396" s="10" t="s">
        <v>1486</v>
      </c>
      <c r="H396" s="7">
        <v>44</v>
      </c>
      <c r="I396" s="7">
        <v>45</v>
      </c>
      <c r="J396" s="7">
        <v>12</v>
      </c>
      <c r="K396" s="7" t="s">
        <v>16</v>
      </c>
      <c r="L396" s="7">
        <v>1</v>
      </c>
      <c r="M396" s="7">
        <v>32</v>
      </c>
      <c r="N396" s="6" t="s">
        <v>120</v>
      </c>
      <c r="O396" s="6" t="s">
        <v>61</v>
      </c>
      <c r="P396" s="11">
        <v>51</v>
      </c>
      <c r="Q396" s="12">
        <v>1.61</v>
      </c>
      <c r="R396" s="13"/>
      <c r="S396" s="21">
        <f t="shared" si="58"/>
        <v>50.2</v>
      </c>
      <c r="T396" s="7" t="str">
        <f t="shared" si="59"/>
        <v>Over 0.5</v>
      </c>
      <c r="U396" s="14"/>
      <c r="V396" s="14" t="str">
        <f t="shared" si="60"/>
        <v>Under 1.5</v>
      </c>
      <c r="W396" s="14" t="str">
        <f t="shared" si="61"/>
        <v>WON</v>
      </c>
      <c r="X396" s="14"/>
      <c r="Y396" s="7" t="str">
        <f t="shared" si="54"/>
        <v>…</v>
      </c>
      <c r="Z396" s="7"/>
      <c r="AA396" s="35" t="str">
        <f t="shared" si="55"/>
        <v>…</v>
      </c>
      <c r="AB396" s="35" t="str">
        <f t="shared" si="56"/>
        <v>.</v>
      </c>
      <c r="AC396" s="7" t="str">
        <f t="shared" si="57"/>
        <v>WON</v>
      </c>
      <c r="AE396" s="18" t="str">
        <f>IFERROR(VLOOKUP(O396,AG3:AH5,2,0),"KO")</f>
        <v>KO</v>
      </c>
    </row>
    <row r="397" spans="2:31">
      <c r="B397" s="6"/>
      <c r="C397" t="s">
        <v>97</v>
      </c>
      <c r="D397" s="24" t="s">
        <v>152</v>
      </c>
      <c r="E397" s="17" t="s">
        <v>2038</v>
      </c>
      <c r="F397" s="7" t="s">
        <v>4</v>
      </c>
      <c r="G397" s="10" t="s">
        <v>530</v>
      </c>
      <c r="H397" s="7">
        <v>10</v>
      </c>
      <c r="I397" s="7">
        <v>70</v>
      </c>
      <c r="J397" s="7">
        <v>20</v>
      </c>
      <c r="K397" s="7" t="s">
        <v>16</v>
      </c>
      <c r="L397" s="7">
        <v>1</v>
      </c>
      <c r="M397" s="7">
        <v>10</v>
      </c>
      <c r="N397" s="6" t="s">
        <v>24</v>
      </c>
      <c r="O397" s="6" t="s">
        <v>24</v>
      </c>
      <c r="P397" s="11">
        <v>60</v>
      </c>
      <c r="Q397" s="12">
        <v>1.54</v>
      </c>
      <c r="R397" s="13"/>
      <c r="S397" s="21">
        <f t="shared" si="58"/>
        <v>78.875</v>
      </c>
      <c r="T397" s="7" t="str">
        <f t="shared" si="59"/>
        <v>Under 1.5</v>
      </c>
      <c r="U397" s="14"/>
      <c r="V397" s="14" t="str">
        <f t="shared" si="60"/>
        <v>Under 1.5</v>
      </c>
      <c r="W397" s="14" t="str">
        <f t="shared" si="61"/>
        <v>WON</v>
      </c>
      <c r="X397" s="14"/>
      <c r="Y397" s="7" t="str">
        <f t="shared" si="54"/>
        <v>…</v>
      </c>
      <c r="Z397" s="7"/>
      <c r="AA397" s="35" t="str">
        <f t="shared" si="55"/>
        <v>…</v>
      </c>
      <c r="AB397" s="35" t="str">
        <f t="shared" si="56"/>
        <v>.</v>
      </c>
      <c r="AC397" s="7" t="str">
        <f t="shared" si="57"/>
        <v>…</v>
      </c>
      <c r="AE397" s="18" t="str">
        <f>IFERROR(VLOOKUP(O397,AG3:AH5,2,0),"KO")</f>
        <v>OK</v>
      </c>
    </row>
    <row r="398" spans="2:31">
      <c r="B398" s="6"/>
      <c r="C398" t="s">
        <v>427</v>
      </c>
      <c r="D398" s="24" t="s">
        <v>164</v>
      </c>
      <c r="E398" s="17" t="s">
        <v>1910</v>
      </c>
      <c r="F398" s="7" t="s">
        <v>4</v>
      </c>
      <c r="G398" s="10" t="s">
        <v>1847</v>
      </c>
      <c r="H398" s="7">
        <v>31</v>
      </c>
      <c r="I398" s="7">
        <v>45</v>
      </c>
      <c r="J398" s="7">
        <v>23</v>
      </c>
      <c r="K398" s="7" t="s">
        <v>16</v>
      </c>
      <c r="L398" s="7" t="s">
        <v>16</v>
      </c>
      <c r="M398" s="7">
        <v>8</v>
      </c>
      <c r="N398" s="6" t="s">
        <v>47</v>
      </c>
      <c r="O398" s="6" t="s">
        <v>297</v>
      </c>
      <c r="P398" s="11">
        <v>35</v>
      </c>
      <c r="Q398" s="12">
        <v>1.64</v>
      </c>
      <c r="R398" s="13"/>
      <c r="S398" s="21">
        <f t="shared" si="58"/>
        <v>52</v>
      </c>
      <c r="T398" s="7" t="str">
        <f t="shared" si="59"/>
        <v>Over 0.5</v>
      </c>
      <c r="U398" s="14"/>
      <c r="V398" s="14" t="str">
        <f t="shared" si="60"/>
        <v>Under 1.5</v>
      </c>
      <c r="W398" s="14" t="str">
        <f t="shared" si="61"/>
        <v>WON</v>
      </c>
      <c r="X398" s="14"/>
      <c r="Y398" s="7" t="str">
        <f t="shared" si="54"/>
        <v>…</v>
      </c>
      <c r="Z398" s="7"/>
      <c r="AA398" s="35" t="str">
        <f t="shared" si="55"/>
        <v>…</v>
      </c>
      <c r="AB398" s="35" t="str">
        <f t="shared" si="56"/>
        <v>.</v>
      </c>
      <c r="AC398" s="7" t="str">
        <f t="shared" si="57"/>
        <v>WON</v>
      </c>
      <c r="AE398" s="18" t="str">
        <f>IFERROR(VLOOKUP(O398,AG3:AH5,2,0),"KO")</f>
        <v>KO</v>
      </c>
    </row>
    <row r="399" spans="2:31">
      <c r="B399" s="6" t="s">
        <v>11</v>
      </c>
      <c r="C399" t="s">
        <v>62</v>
      </c>
      <c r="D399" s="24" t="s">
        <v>164</v>
      </c>
      <c r="E399" s="17" t="s">
        <v>1024</v>
      </c>
      <c r="F399" s="7" t="s">
        <v>4</v>
      </c>
      <c r="G399" s="10" t="s">
        <v>606</v>
      </c>
      <c r="H399" s="7">
        <v>10</v>
      </c>
      <c r="I399" s="7">
        <v>86</v>
      </c>
      <c r="J399" s="7">
        <v>5</v>
      </c>
      <c r="K399" s="7" t="s">
        <v>16</v>
      </c>
      <c r="L399" s="7">
        <v>1</v>
      </c>
      <c r="M399" s="7">
        <v>5</v>
      </c>
      <c r="N399" s="6" t="s">
        <v>24</v>
      </c>
      <c r="O399" s="6" t="s">
        <v>47</v>
      </c>
      <c r="P399" s="11">
        <v>57</v>
      </c>
      <c r="Q399" s="12">
        <v>1.6</v>
      </c>
      <c r="R399" s="13"/>
      <c r="S399" s="21">
        <f t="shared" si="58"/>
        <v>88.275000000000006</v>
      </c>
      <c r="T399" s="7" t="str">
        <f t="shared" si="59"/>
        <v>Under 1.5</v>
      </c>
      <c r="U399" s="14"/>
      <c r="V399" s="14" t="str">
        <f t="shared" si="60"/>
        <v>Under 1.5</v>
      </c>
      <c r="W399" s="14" t="str">
        <f t="shared" si="61"/>
        <v>WON</v>
      </c>
      <c r="X399" s="14"/>
      <c r="Y399" s="7" t="str">
        <f t="shared" si="54"/>
        <v>Prime</v>
      </c>
      <c r="Z399" s="7"/>
      <c r="AA399" s="35" t="str">
        <f t="shared" si="55"/>
        <v>U25g</v>
      </c>
      <c r="AB399" s="35" t="str">
        <f t="shared" si="56"/>
        <v>WON</v>
      </c>
      <c r="AC399" s="7" t="str">
        <f t="shared" si="57"/>
        <v>…</v>
      </c>
      <c r="AE399" s="18" t="str">
        <f>IFERROR(VLOOKUP(O399,AG3:AH5,2,0),"KO")</f>
        <v>OK</v>
      </c>
    </row>
    <row r="400" spans="2:31">
      <c r="B400" s="6" t="s">
        <v>11</v>
      </c>
      <c r="C400" t="s">
        <v>368</v>
      </c>
      <c r="D400" s="24" t="s">
        <v>164</v>
      </c>
      <c r="E400" s="17" t="s">
        <v>923</v>
      </c>
      <c r="F400" s="7" t="s">
        <v>4</v>
      </c>
      <c r="G400" s="10" t="s">
        <v>1128</v>
      </c>
      <c r="H400" s="7">
        <v>20</v>
      </c>
      <c r="I400" s="7">
        <v>53</v>
      </c>
      <c r="J400" s="7">
        <v>28</v>
      </c>
      <c r="K400" s="7" t="s">
        <v>16</v>
      </c>
      <c r="L400" s="7">
        <v>1</v>
      </c>
      <c r="M400" s="7">
        <v>8</v>
      </c>
      <c r="N400" s="6" t="s">
        <v>24</v>
      </c>
      <c r="O400" s="6" t="s">
        <v>75</v>
      </c>
      <c r="P400" s="11">
        <v>70</v>
      </c>
      <c r="Q400" s="12">
        <v>1.72</v>
      </c>
      <c r="R400" s="13"/>
      <c r="S400" s="21">
        <f t="shared" si="58"/>
        <v>77.5625</v>
      </c>
      <c r="T400" s="7" t="str">
        <f t="shared" si="59"/>
        <v>Under 1.5</v>
      </c>
      <c r="U400" s="14"/>
      <c r="V400" s="14" t="str">
        <f t="shared" si="60"/>
        <v>Under 1.5</v>
      </c>
      <c r="W400" s="14" t="str">
        <f t="shared" si="61"/>
        <v>WON</v>
      </c>
      <c r="X400" s="14"/>
      <c r="Y400" s="7" t="str">
        <f t="shared" si="54"/>
        <v>…</v>
      </c>
      <c r="Z400" s="7"/>
      <c r="AA400" s="35" t="str">
        <f t="shared" si="55"/>
        <v>U25g</v>
      </c>
      <c r="AB400" s="35" t="str">
        <f t="shared" si="56"/>
        <v>WON</v>
      </c>
      <c r="AC400" s="7" t="str">
        <f t="shared" si="57"/>
        <v>…</v>
      </c>
      <c r="AE400" s="18" t="str">
        <f>IFERROR(VLOOKUP(O400,AG3:AH5,2,0),"KO")</f>
        <v>KO</v>
      </c>
    </row>
    <row r="401" spans="2:31">
      <c r="B401" s="6"/>
      <c r="C401" t="s">
        <v>181</v>
      </c>
      <c r="D401" s="24" t="s">
        <v>164</v>
      </c>
      <c r="E401" s="17" t="s">
        <v>2039</v>
      </c>
      <c r="F401" s="7" t="s">
        <v>4</v>
      </c>
      <c r="G401" s="10" t="s">
        <v>1371</v>
      </c>
      <c r="H401" s="7">
        <v>21</v>
      </c>
      <c r="I401" s="7">
        <v>54</v>
      </c>
      <c r="J401" s="7">
        <v>26</v>
      </c>
      <c r="K401" s="7" t="s">
        <v>16</v>
      </c>
      <c r="L401" s="7">
        <v>1</v>
      </c>
      <c r="M401" s="7">
        <v>5</v>
      </c>
      <c r="N401" s="6" t="s">
        <v>120</v>
      </c>
      <c r="O401" s="6" t="s">
        <v>120</v>
      </c>
      <c r="P401" s="11">
        <v>40</v>
      </c>
      <c r="Q401" s="12">
        <v>1.5</v>
      </c>
      <c r="R401" s="13"/>
      <c r="S401" s="21">
        <f t="shared" si="58"/>
        <v>66.875</v>
      </c>
      <c r="T401" s="7" t="str">
        <f t="shared" si="59"/>
        <v>Under 1.5</v>
      </c>
      <c r="U401" s="14"/>
      <c r="V401" s="14" t="str">
        <f t="shared" si="60"/>
        <v>Under 1.5</v>
      </c>
      <c r="W401" s="14" t="str">
        <f t="shared" si="61"/>
        <v>WON</v>
      </c>
      <c r="X401" s="14"/>
      <c r="Y401" s="7" t="str">
        <f t="shared" si="54"/>
        <v>…</v>
      </c>
      <c r="Z401" s="7"/>
      <c r="AA401" s="35" t="str">
        <f t="shared" si="55"/>
        <v>…</v>
      </c>
      <c r="AB401" s="35" t="str">
        <f t="shared" si="56"/>
        <v>.</v>
      </c>
      <c r="AC401" s="7" t="str">
        <f t="shared" si="57"/>
        <v>…</v>
      </c>
      <c r="AE401" s="18" t="str">
        <f>IFERROR(VLOOKUP(O401,AG3:AH5,2,0),"KO")</f>
        <v>OK</v>
      </c>
    </row>
    <row r="402" spans="2:31">
      <c r="B402" s="6" t="s">
        <v>11</v>
      </c>
      <c r="C402" t="s">
        <v>92</v>
      </c>
      <c r="D402" s="24" t="s">
        <v>167</v>
      </c>
      <c r="E402" s="17" t="s">
        <v>636</v>
      </c>
      <c r="F402" s="7" t="s">
        <v>4</v>
      </c>
      <c r="G402" s="10" t="s">
        <v>450</v>
      </c>
      <c r="H402" s="7">
        <v>7</v>
      </c>
      <c r="I402" s="7">
        <v>53</v>
      </c>
      <c r="J402" s="7">
        <v>40</v>
      </c>
      <c r="K402" s="7" t="s">
        <v>16</v>
      </c>
      <c r="L402" s="7">
        <v>1</v>
      </c>
      <c r="M402" s="7">
        <v>33</v>
      </c>
      <c r="N402" s="6" t="s">
        <v>47</v>
      </c>
      <c r="O402" s="6" t="s">
        <v>47</v>
      </c>
      <c r="P402" s="11">
        <v>59</v>
      </c>
      <c r="Q402" s="12">
        <v>1.5</v>
      </c>
      <c r="R402" s="13"/>
      <c r="S402" s="21">
        <f t="shared" si="58"/>
        <v>68.362499999999997</v>
      </c>
      <c r="T402" s="7" t="str">
        <f t="shared" si="59"/>
        <v>Under 1.5</v>
      </c>
      <c r="U402" s="14"/>
      <c r="V402" s="14" t="str">
        <f t="shared" si="60"/>
        <v>Under 1.5</v>
      </c>
      <c r="W402" s="14" t="str">
        <f t="shared" si="61"/>
        <v>WON</v>
      </c>
      <c r="X402" s="14"/>
      <c r="Y402" s="7" t="str">
        <f t="shared" si="54"/>
        <v>…</v>
      </c>
      <c r="Z402" s="7"/>
      <c r="AA402" s="35" t="str">
        <f t="shared" si="55"/>
        <v>U25g</v>
      </c>
      <c r="AB402" s="35" t="str">
        <f t="shared" si="56"/>
        <v>WON</v>
      </c>
      <c r="AC402" s="7" t="str">
        <f t="shared" si="57"/>
        <v>…</v>
      </c>
      <c r="AE402" s="18" t="str">
        <f>IFERROR(VLOOKUP(O402,AG3:AH5,2,0),"KO")</f>
        <v>OK</v>
      </c>
    </row>
    <row r="403" spans="2:31">
      <c r="B403" s="6"/>
      <c r="C403" t="s">
        <v>427</v>
      </c>
      <c r="D403" s="24" t="s">
        <v>167</v>
      </c>
      <c r="E403" s="17" t="s">
        <v>982</v>
      </c>
      <c r="F403" s="7" t="s">
        <v>4</v>
      </c>
      <c r="G403" s="10" t="s">
        <v>614</v>
      </c>
      <c r="H403" s="7">
        <v>18</v>
      </c>
      <c r="I403" s="7">
        <v>46</v>
      </c>
      <c r="J403" s="7">
        <v>36</v>
      </c>
      <c r="K403" s="7" t="s">
        <v>16</v>
      </c>
      <c r="L403" s="7">
        <v>1</v>
      </c>
      <c r="M403" s="7">
        <v>18</v>
      </c>
      <c r="N403" s="6" t="s">
        <v>120</v>
      </c>
      <c r="O403" s="6" t="s">
        <v>96</v>
      </c>
      <c r="P403" s="11">
        <v>10</v>
      </c>
      <c r="Q403" s="12">
        <v>1.7</v>
      </c>
      <c r="R403" s="13"/>
      <c r="S403" s="21">
        <f t="shared" si="58"/>
        <v>40</v>
      </c>
      <c r="T403" s="7" t="str">
        <f t="shared" si="59"/>
        <v>Over 0.5</v>
      </c>
      <c r="U403" s="14"/>
      <c r="V403" s="14" t="str">
        <f t="shared" si="60"/>
        <v>Under 1.5</v>
      </c>
      <c r="W403" s="14" t="str">
        <f t="shared" si="61"/>
        <v>WON</v>
      </c>
      <c r="X403" s="14"/>
      <c r="Y403" s="7" t="str">
        <f t="shared" si="54"/>
        <v>…</v>
      </c>
      <c r="Z403" s="7"/>
      <c r="AA403" s="35" t="str">
        <f t="shared" si="55"/>
        <v>…</v>
      </c>
      <c r="AB403" s="35" t="str">
        <f t="shared" si="56"/>
        <v>.</v>
      </c>
      <c r="AC403" s="7" t="str">
        <f t="shared" si="57"/>
        <v>WON</v>
      </c>
      <c r="AE403" s="18" t="str">
        <f>IFERROR(VLOOKUP(O403,AG3:AH5,2,0),"KO")</f>
        <v>KO</v>
      </c>
    </row>
    <row r="404" spans="2:31">
      <c r="B404" s="6" t="s">
        <v>11</v>
      </c>
      <c r="C404" t="s">
        <v>282</v>
      </c>
      <c r="D404" s="24" t="s">
        <v>167</v>
      </c>
      <c r="E404" s="17" t="s">
        <v>710</v>
      </c>
      <c r="F404" s="7" t="s">
        <v>4</v>
      </c>
      <c r="G404" s="10" t="s">
        <v>1373</v>
      </c>
      <c r="H404" s="7">
        <v>32</v>
      </c>
      <c r="I404" s="7">
        <v>45</v>
      </c>
      <c r="J404" s="7">
        <v>23</v>
      </c>
      <c r="K404" s="7" t="s">
        <v>16</v>
      </c>
      <c r="L404" s="7">
        <v>2</v>
      </c>
      <c r="M404" s="7">
        <v>9</v>
      </c>
      <c r="N404" s="6" t="s">
        <v>69</v>
      </c>
      <c r="O404" s="6" t="s">
        <v>96</v>
      </c>
      <c r="P404" s="11">
        <v>41</v>
      </c>
      <c r="Q404" s="12">
        <v>1.72</v>
      </c>
      <c r="R404" s="13"/>
      <c r="S404" s="21">
        <f t="shared" si="58"/>
        <v>46</v>
      </c>
      <c r="T404" s="7" t="str">
        <f t="shared" si="59"/>
        <v>Over 0.5</v>
      </c>
      <c r="U404" s="14"/>
      <c r="V404" s="14" t="str">
        <f t="shared" si="60"/>
        <v>Over 0.5</v>
      </c>
      <c r="W404" s="14" t="str">
        <f t="shared" si="61"/>
        <v>WON</v>
      </c>
      <c r="X404" s="14"/>
      <c r="Y404" s="7" t="str">
        <f t="shared" si="54"/>
        <v>…</v>
      </c>
      <c r="Z404" s="7"/>
      <c r="AA404" s="35" t="str">
        <f t="shared" si="55"/>
        <v>…</v>
      </c>
      <c r="AB404" s="35" t="str">
        <f t="shared" si="56"/>
        <v>.</v>
      </c>
      <c r="AC404" s="7" t="str">
        <f t="shared" si="57"/>
        <v>WON</v>
      </c>
      <c r="AE404" s="18" t="str">
        <f>IFERROR(VLOOKUP(O404,AG3:AH5,2,0),"KO")</f>
        <v>KO</v>
      </c>
    </row>
    <row r="405" spans="2:31">
      <c r="B405" s="6"/>
      <c r="C405" t="s">
        <v>111</v>
      </c>
      <c r="D405" s="24" t="s">
        <v>874</v>
      </c>
      <c r="E405" s="17" t="s">
        <v>2040</v>
      </c>
      <c r="F405" s="7" t="s">
        <v>4</v>
      </c>
      <c r="G405" s="10" t="s">
        <v>646</v>
      </c>
      <c r="H405" s="7">
        <v>49</v>
      </c>
      <c r="I405" s="7">
        <v>46</v>
      </c>
      <c r="J405" s="7">
        <v>5</v>
      </c>
      <c r="K405" s="7">
        <v>1</v>
      </c>
      <c r="L405" s="7">
        <v>1</v>
      </c>
      <c r="M405" s="7">
        <v>44</v>
      </c>
      <c r="N405" s="6" t="s">
        <v>278</v>
      </c>
      <c r="O405" s="6" t="s">
        <v>389</v>
      </c>
      <c r="P405" s="11">
        <v>41</v>
      </c>
      <c r="Q405" s="12">
        <v>1.6</v>
      </c>
      <c r="R405" s="13"/>
      <c r="S405" s="21">
        <f t="shared" si="58"/>
        <v>24.6875</v>
      </c>
      <c r="T405" s="7" t="str">
        <f t="shared" si="59"/>
        <v>Over 0.5</v>
      </c>
      <c r="U405" s="14"/>
      <c r="V405" s="14" t="str">
        <f t="shared" si="60"/>
        <v>Over 0.5</v>
      </c>
      <c r="W405" s="14" t="str">
        <f t="shared" si="61"/>
        <v>WON</v>
      </c>
      <c r="X405" s="14"/>
      <c r="Y405" s="7" t="str">
        <f t="shared" si="54"/>
        <v>…</v>
      </c>
      <c r="Z405" s="7"/>
      <c r="AA405" s="35" t="str">
        <f t="shared" si="55"/>
        <v>…</v>
      </c>
      <c r="AB405" s="35" t="str">
        <f t="shared" si="56"/>
        <v>.</v>
      </c>
      <c r="AC405" s="7" t="str">
        <f t="shared" si="57"/>
        <v>WON</v>
      </c>
      <c r="AE405" s="18" t="str">
        <f>IFERROR(VLOOKUP(O405,AG3:AH5,2,0),"KO")</f>
        <v>KO</v>
      </c>
    </row>
    <row r="406" spans="2:31">
      <c r="B406" s="6"/>
      <c r="C406" t="s">
        <v>111</v>
      </c>
      <c r="D406" s="24" t="s">
        <v>874</v>
      </c>
      <c r="E406" s="17" t="s">
        <v>807</v>
      </c>
      <c r="F406" s="7" t="s">
        <v>4</v>
      </c>
      <c r="G406" s="10" t="s">
        <v>947</v>
      </c>
      <c r="H406" s="7">
        <v>19</v>
      </c>
      <c r="I406" s="7">
        <v>30</v>
      </c>
      <c r="J406" s="7">
        <v>51</v>
      </c>
      <c r="K406" s="7">
        <v>2</v>
      </c>
      <c r="L406" s="7">
        <v>2</v>
      </c>
      <c r="M406" s="7">
        <v>32</v>
      </c>
      <c r="N406" s="6" t="s">
        <v>120</v>
      </c>
      <c r="O406" s="6" t="s">
        <v>96</v>
      </c>
      <c r="P406" s="11">
        <v>35</v>
      </c>
      <c r="Q406" s="12">
        <v>1.5</v>
      </c>
      <c r="R406" s="13"/>
      <c r="S406" s="21">
        <f t="shared" si="58"/>
        <v>24.0625</v>
      </c>
      <c r="T406" s="7" t="str">
        <f t="shared" si="59"/>
        <v>Over 0.5</v>
      </c>
      <c r="U406" s="14"/>
      <c r="V406" s="14" t="str">
        <f t="shared" si="60"/>
        <v>Under 1.5</v>
      </c>
      <c r="W406" s="14" t="str">
        <f t="shared" si="61"/>
        <v>WON</v>
      </c>
      <c r="X406" s="14"/>
      <c r="Y406" s="7" t="str">
        <f t="shared" si="54"/>
        <v>…</v>
      </c>
      <c r="Z406" s="7"/>
      <c r="AA406" s="35" t="str">
        <f t="shared" si="55"/>
        <v>…</v>
      </c>
      <c r="AB406" s="35" t="str">
        <f t="shared" si="56"/>
        <v>.</v>
      </c>
      <c r="AC406" s="7" t="str">
        <f t="shared" si="57"/>
        <v>WON</v>
      </c>
      <c r="AE406" s="18" t="str">
        <f>IFERROR(VLOOKUP(O406,AG3:AH5,2,0),"KO")</f>
        <v>KO</v>
      </c>
    </row>
    <row r="407" spans="2:31">
      <c r="B407" s="6"/>
      <c r="C407" t="s">
        <v>1618</v>
      </c>
      <c r="D407" s="24" t="s">
        <v>176</v>
      </c>
      <c r="E407" s="17" t="s">
        <v>2041</v>
      </c>
      <c r="F407" s="7" t="s">
        <v>4</v>
      </c>
      <c r="G407" s="10" t="s">
        <v>977</v>
      </c>
      <c r="H407" s="7">
        <v>20</v>
      </c>
      <c r="I407" s="7">
        <v>48</v>
      </c>
      <c r="J407" s="7">
        <v>32</v>
      </c>
      <c r="K407" s="7" t="s">
        <v>16</v>
      </c>
      <c r="L407" s="7">
        <v>1</v>
      </c>
      <c r="M407" s="7">
        <v>12</v>
      </c>
      <c r="N407" s="6" t="s">
        <v>47</v>
      </c>
      <c r="O407" s="6" t="s">
        <v>47</v>
      </c>
      <c r="P407" s="11">
        <v>50</v>
      </c>
      <c r="Q407" s="12">
        <v>1.7</v>
      </c>
      <c r="R407" s="13"/>
      <c r="S407" s="21">
        <f t="shared" si="58"/>
        <v>53</v>
      </c>
      <c r="T407" s="7" t="str">
        <f t="shared" si="59"/>
        <v>Over 0.5</v>
      </c>
      <c r="U407" s="14"/>
      <c r="V407" s="14" t="str">
        <f t="shared" si="60"/>
        <v>Under 1.5</v>
      </c>
      <c r="W407" s="14" t="str">
        <f t="shared" si="61"/>
        <v>WON</v>
      </c>
      <c r="X407" s="14"/>
      <c r="Y407" s="7" t="str">
        <f t="shared" si="54"/>
        <v>…</v>
      </c>
      <c r="Z407" s="7"/>
      <c r="AA407" s="35" t="str">
        <f t="shared" si="55"/>
        <v>…</v>
      </c>
      <c r="AB407" s="35" t="str">
        <f t="shared" si="56"/>
        <v>.</v>
      </c>
      <c r="AC407" s="7" t="str">
        <f t="shared" si="57"/>
        <v>LOST</v>
      </c>
      <c r="AE407" s="18" t="str">
        <f>IFERROR(VLOOKUP(O407,AG3:AH5,2,0),"KO")</f>
        <v>OK</v>
      </c>
    </row>
    <row r="408" spans="2:31">
      <c r="B408" s="6" t="s">
        <v>11</v>
      </c>
      <c r="C408" t="s">
        <v>189</v>
      </c>
      <c r="D408" s="24" t="s">
        <v>176</v>
      </c>
      <c r="E408" s="17" t="s">
        <v>1145</v>
      </c>
      <c r="F408" s="7" t="s">
        <v>4</v>
      </c>
      <c r="G408" s="10" t="s">
        <v>631</v>
      </c>
      <c r="H408" s="7">
        <v>25</v>
      </c>
      <c r="I408" s="7">
        <v>70</v>
      </c>
      <c r="J408" s="7">
        <v>5</v>
      </c>
      <c r="K408" s="7" t="s">
        <v>16</v>
      </c>
      <c r="L408" s="7">
        <v>1</v>
      </c>
      <c r="M408" s="7">
        <v>20</v>
      </c>
      <c r="N408" s="6" t="s">
        <v>69</v>
      </c>
      <c r="O408" s="6" t="s">
        <v>69</v>
      </c>
      <c r="P408" s="11">
        <v>60</v>
      </c>
      <c r="Q408" s="12">
        <v>1.57</v>
      </c>
      <c r="R408" s="13"/>
      <c r="S408" s="21">
        <f t="shared" si="58"/>
        <v>73.875</v>
      </c>
      <c r="T408" s="7" t="str">
        <f t="shared" si="59"/>
        <v>Under 1.5</v>
      </c>
      <c r="U408" s="14"/>
      <c r="V408" s="14" t="str">
        <f t="shared" si="60"/>
        <v>Over 0.5</v>
      </c>
      <c r="W408" s="14" t="str">
        <f t="shared" si="61"/>
        <v>LOST</v>
      </c>
      <c r="X408" s="14"/>
      <c r="Y408" s="7" t="str">
        <f t="shared" si="54"/>
        <v>…</v>
      </c>
      <c r="Z408" s="7"/>
      <c r="AA408" s="35" t="str">
        <f t="shared" si="55"/>
        <v>U25g</v>
      </c>
      <c r="AB408" s="35" t="str">
        <f t="shared" si="56"/>
        <v>WON</v>
      </c>
      <c r="AC408" s="7" t="str">
        <f t="shared" si="57"/>
        <v>…</v>
      </c>
      <c r="AE408" s="18" t="str">
        <f>IFERROR(VLOOKUP(O408,AG3:AH5,2,0),"KO")</f>
        <v>KO</v>
      </c>
    </row>
    <row r="409" spans="2:31">
      <c r="B409" s="6" t="s">
        <v>11</v>
      </c>
      <c r="C409" t="s">
        <v>880</v>
      </c>
      <c r="D409" s="24" t="s">
        <v>877</v>
      </c>
      <c r="E409" s="17" t="s">
        <v>1962</v>
      </c>
      <c r="F409" s="7" t="s">
        <v>4</v>
      </c>
      <c r="G409" s="10" t="s">
        <v>1790</v>
      </c>
      <c r="H409" s="7">
        <v>13</v>
      </c>
      <c r="I409" s="7">
        <v>66</v>
      </c>
      <c r="J409" s="7">
        <v>21</v>
      </c>
      <c r="K409" s="7" t="s">
        <v>16</v>
      </c>
      <c r="L409" s="7" t="s">
        <v>16</v>
      </c>
      <c r="M409" s="7">
        <v>8</v>
      </c>
      <c r="N409" s="6" t="s">
        <v>47</v>
      </c>
      <c r="O409" s="6" t="s">
        <v>47</v>
      </c>
      <c r="P409" s="11">
        <v>52</v>
      </c>
      <c r="Q409" s="12">
        <v>1.6</v>
      </c>
      <c r="R409" s="13"/>
      <c r="S409" s="21">
        <f t="shared" si="58"/>
        <v>83.025000000000006</v>
      </c>
      <c r="T409" s="7" t="str">
        <f t="shared" si="59"/>
        <v>Under 1.5</v>
      </c>
      <c r="U409" s="14"/>
      <c r="V409" s="14" t="str">
        <f t="shared" si="60"/>
        <v>Under 1.5</v>
      </c>
      <c r="W409" s="14" t="str">
        <f t="shared" si="61"/>
        <v>WON</v>
      </c>
      <c r="X409" s="14"/>
      <c r="Y409" s="7" t="str">
        <f t="shared" si="54"/>
        <v>Prime</v>
      </c>
      <c r="Z409" s="7"/>
      <c r="AA409" s="35" t="str">
        <f t="shared" si="55"/>
        <v>…</v>
      </c>
      <c r="AB409" s="35" t="str">
        <f t="shared" si="56"/>
        <v>.</v>
      </c>
      <c r="AC409" s="7" t="str">
        <f t="shared" si="57"/>
        <v>…</v>
      </c>
      <c r="AE409" s="18" t="str">
        <f>IFERROR(VLOOKUP(O409,AG3:AH5,2,0),"KO")</f>
        <v>OK</v>
      </c>
    </row>
    <row r="410" spans="2:31">
      <c r="B410" s="6" t="s">
        <v>11</v>
      </c>
      <c r="C410" t="s">
        <v>880</v>
      </c>
      <c r="D410" s="24" t="s">
        <v>877</v>
      </c>
      <c r="E410" s="17" t="s">
        <v>1854</v>
      </c>
      <c r="F410" s="7" t="s">
        <v>4</v>
      </c>
      <c r="G410" s="10" t="s">
        <v>2042</v>
      </c>
      <c r="H410" s="7">
        <v>24</v>
      </c>
      <c r="I410" s="7">
        <v>61</v>
      </c>
      <c r="J410" s="7">
        <v>15</v>
      </c>
      <c r="K410" s="7" t="s">
        <v>16</v>
      </c>
      <c r="L410" s="7">
        <v>1</v>
      </c>
      <c r="M410" s="7">
        <v>9</v>
      </c>
      <c r="N410" s="6" t="s">
        <v>24</v>
      </c>
      <c r="O410" s="6" t="s">
        <v>33</v>
      </c>
      <c r="P410" s="11">
        <v>57</v>
      </c>
      <c r="Q410" s="12">
        <v>1.66</v>
      </c>
      <c r="R410" s="13"/>
      <c r="S410" s="21">
        <f t="shared" si="58"/>
        <v>76.462500000000006</v>
      </c>
      <c r="T410" s="7" t="str">
        <f t="shared" si="59"/>
        <v>Under 1.5</v>
      </c>
      <c r="U410" s="14"/>
      <c r="V410" s="14" t="str">
        <f t="shared" si="60"/>
        <v>Under 1.5</v>
      </c>
      <c r="W410" s="14" t="str">
        <f t="shared" si="61"/>
        <v>WON</v>
      </c>
      <c r="X410" s="14"/>
      <c r="Y410" s="7" t="str">
        <f t="shared" si="54"/>
        <v>Prime</v>
      </c>
      <c r="Z410" s="7"/>
      <c r="AA410" s="35" t="str">
        <f t="shared" si="55"/>
        <v>U25g</v>
      </c>
      <c r="AB410" s="35" t="str">
        <f t="shared" si="56"/>
        <v>.</v>
      </c>
      <c r="AC410" s="7" t="str">
        <f t="shared" si="57"/>
        <v>…</v>
      </c>
      <c r="AE410" s="18" t="str">
        <f>IFERROR(VLOOKUP(O410,AG3:AH5,2,0),"KO")</f>
        <v>KO</v>
      </c>
    </row>
    <row r="411" spans="2:31">
      <c r="B411" s="6" t="s">
        <v>11</v>
      </c>
      <c r="C411" t="s">
        <v>880</v>
      </c>
      <c r="D411" s="24" t="s">
        <v>877</v>
      </c>
      <c r="E411" s="17" t="s">
        <v>2043</v>
      </c>
      <c r="F411" s="7" t="s">
        <v>4</v>
      </c>
      <c r="G411" s="10" t="s">
        <v>1792</v>
      </c>
      <c r="H411" s="7">
        <v>25</v>
      </c>
      <c r="I411" s="7">
        <v>48</v>
      </c>
      <c r="J411" s="7">
        <v>27</v>
      </c>
      <c r="K411" s="7" t="s">
        <v>16</v>
      </c>
      <c r="L411" s="7" t="s">
        <v>16</v>
      </c>
      <c r="M411" s="7">
        <v>2</v>
      </c>
      <c r="N411" s="6" t="s">
        <v>24</v>
      </c>
      <c r="O411" s="6" t="s">
        <v>24</v>
      </c>
      <c r="P411" s="11">
        <v>70</v>
      </c>
      <c r="Q411" s="12">
        <v>1.47</v>
      </c>
      <c r="R411" s="13"/>
      <c r="S411" s="21">
        <f t="shared" si="58"/>
        <v>72</v>
      </c>
      <c r="T411" s="7" t="str">
        <f t="shared" si="59"/>
        <v>Under 1.5</v>
      </c>
      <c r="U411" s="14"/>
      <c r="V411" s="14" t="str">
        <f t="shared" si="60"/>
        <v>Under 1.5</v>
      </c>
      <c r="W411" s="14" t="str">
        <f t="shared" si="61"/>
        <v>WON</v>
      </c>
      <c r="X411" s="14"/>
      <c r="Y411" s="7" t="str">
        <f t="shared" si="54"/>
        <v>…</v>
      </c>
      <c r="Z411" s="7"/>
      <c r="AA411" s="35" t="str">
        <f t="shared" si="55"/>
        <v>…</v>
      </c>
      <c r="AB411" s="35" t="str">
        <f t="shared" si="56"/>
        <v>.</v>
      </c>
      <c r="AC411" s="7" t="str">
        <f t="shared" si="57"/>
        <v>…</v>
      </c>
      <c r="AE411" s="18" t="str">
        <f>IFERROR(VLOOKUP(O411,AG3:AH5,2,0),"KO")</f>
        <v>OK</v>
      </c>
    </row>
    <row r="412" spans="2:31">
      <c r="B412" s="6" t="s">
        <v>11</v>
      </c>
      <c r="C412" t="s">
        <v>569</v>
      </c>
      <c r="D412" s="24" t="s">
        <v>186</v>
      </c>
      <c r="E412" s="17" t="s">
        <v>1297</v>
      </c>
      <c r="F412" s="7" t="s">
        <v>4</v>
      </c>
      <c r="G412" s="10" t="s">
        <v>802</v>
      </c>
      <c r="H412" s="7">
        <v>10</v>
      </c>
      <c r="I412" s="7">
        <v>81</v>
      </c>
      <c r="J412" s="7">
        <v>9</v>
      </c>
      <c r="K412" s="7" t="s">
        <v>16</v>
      </c>
      <c r="L412" s="7">
        <v>1</v>
      </c>
      <c r="M412" s="7">
        <v>1</v>
      </c>
      <c r="N412" s="6" t="s">
        <v>24</v>
      </c>
      <c r="O412" s="6" t="s">
        <v>24</v>
      </c>
      <c r="P412" s="11">
        <v>56</v>
      </c>
      <c r="Q412" s="12">
        <v>1.57</v>
      </c>
      <c r="R412" s="13"/>
      <c r="S412" s="21">
        <f t="shared" si="58"/>
        <v>90.512500000000003</v>
      </c>
      <c r="T412" s="7" t="str">
        <f t="shared" si="59"/>
        <v>Under 1.5</v>
      </c>
      <c r="U412" s="14"/>
      <c r="V412" s="14" t="str">
        <f t="shared" si="60"/>
        <v>Under 1.5</v>
      </c>
      <c r="W412" s="14" t="str">
        <f t="shared" si="61"/>
        <v>WON</v>
      </c>
      <c r="X412" s="14"/>
      <c r="Y412" s="7" t="str">
        <f t="shared" si="54"/>
        <v>Prime</v>
      </c>
      <c r="Z412" s="7"/>
      <c r="AA412" s="35" t="str">
        <f t="shared" si="55"/>
        <v>U25g</v>
      </c>
      <c r="AB412" s="35" t="str">
        <f t="shared" si="56"/>
        <v>WON</v>
      </c>
      <c r="AC412" s="7" t="str">
        <f t="shared" si="57"/>
        <v>…</v>
      </c>
      <c r="AE412" s="18" t="str">
        <f>IFERROR(VLOOKUP(O412,AG3:AH5,2,0),"KO")</f>
        <v>OK</v>
      </c>
    </row>
    <row r="413" spans="2:31">
      <c r="B413" s="6"/>
      <c r="C413" t="s">
        <v>97</v>
      </c>
      <c r="D413" s="24" t="s">
        <v>186</v>
      </c>
      <c r="E413" s="17" t="s">
        <v>901</v>
      </c>
      <c r="F413" s="7" t="s">
        <v>4</v>
      </c>
      <c r="G413" s="10" t="s">
        <v>580</v>
      </c>
      <c r="H413" s="7">
        <v>13</v>
      </c>
      <c r="I413" s="7">
        <v>63</v>
      </c>
      <c r="J413" s="7">
        <v>25</v>
      </c>
      <c r="K413" s="7" t="s">
        <v>16</v>
      </c>
      <c r="L413" s="7">
        <v>1</v>
      </c>
      <c r="M413" s="7">
        <v>12</v>
      </c>
      <c r="N413" s="6" t="s">
        <v>47</v>
      </c>
      <c r="O413" s="6" t="s">
        <v>405</v>
      </c>
      <c r="P413" s="11">
        <v>52</v>
      </c>
      <c r="Q413" s="12">
        <v>1.62</v>
      </c>
      <c r="R413" s="13"/>
      <c r="S413" s="21">
        <f t="shared" si="58"/>
        <v>73.087500000000006</v>
      </c>
      <c r="T413" s="7" t="str">
        <f t="shared" si="59"/>
        <v>Under 1.5</v>
      </c>
      <c r="U413" s="14"/>
      <c r="V413" s="14" t="str">
        <f t="shared" si="60"/>
        <v>Under 1.5</v>
      </c>
      <c r="W413" s="14" t="str">
        <f t="shared" si="61"/>
        <v>WON</v>
      </c>
      <c r="X413" s="14"/>
      <c r="Y413" s="7" t="str">
        <f t="shared" si="54"/>
        <v>…</v>
      </c>
      <c r="Z413" s="7"/>
      <c r="AA413" s="35" t="str">
        <f t="shared" si="55"/>
        <v>…</v>
      </c>
      <c r="AB413" s="35" t="str">
        <f t="shared" si="56"/>
        <v>.</v>
      </c>
      <c r="AC413" s="7" t="str">
        <f t="shared" si="57"/>
        <v>…</v>
      </c>
      <c r="AE413" s="18" t="str">
        <f>IFERROR(VLOOKUP(O413,AG3:AH5,2,0),"KO")</f>
        <v>KO</v>
      </c>
    </row>
    <row r="414" spans="2:31">
      <c r="B414" s="6"/>
      <c r="C414" t="s">
        <v>192</v>
      </c>
      <c r="D414" s="24" t="s">
        <v>193</v>
      </c>
      <c r="E414" s="17" t="s">
        <v>1504</v>
      </c>
      <c r="F414" s="7" t="s">
        <v>4</v>
      </c>
      <c r="G414" s="10" t="s">
        <v>2044</v>
      </c>
      <c r="H414" s="7">
        <v>48</v>
      </c>
      <c r="I414" s="7">
        <v>28</v>
      </c>
      <c r="J414" s="7">
        <v>24</v>
      </c>
      <c r="K414" s="7">
        <v>1</v>
      </c>
      <c r="L414" s="7">
        <v>1</v>
      </c>
      <c r="M414" s="7">
        <v>24</v>
      </c>
      <c r="N414" s="6" t="s">
        <v>24</v>
      </c>
      <c r="O414" s="6" t="s">
        <v>47</v>
      </c>
      <c r="P414" s="11">
        <v>41</v>
      </c>
      <c r="Q414" s="12">
        <v>1.62</v>
      </c>
      <c r="R414" s="13"/>
      <c r="S414" s="21">
        <f t="shared" si="58"/>
        <v>25</v>
      </c>
      <c r="T414" s="7" t="str">
        <f t="shared" si="59"/>
        <v>Over 0.5</v>
      </c>
      <c r="U414" s="14"/>
      <c r="V414" s="14" t="str">
        <f t="shared" si="60"/>
        <v>Under 1.5</v>
      </c>
      <c r="W414" s="14" t="str">
        <f t="shared" si="61"/>
        <v>LOST</v>
      </c>
      <c r="X414" s="14"/>
      <c r="Y414" s="7" t="str">
        <f t="shared" si="54"/>
        <v>…</v>
      </c>
      <c r="Z414" s="7"/>
      <c r="AA414" s="35" t="str">
        <f t="shared" si="55"/>
        <v>…</v>
      </c>
      <c r="AB414" s="35" t="str">
        <f t="shared" si="56"/>
        <v>.</v>
      </c>
      <c r="AC414" s="7" t="str">
        <f t="shared" si="57"/>
        <v>LOST</v>
      </c>
      <c r="AE414" s="18" t="str">
        <f>IFERROR(VLOOKUP(O414,AG3:AH5,2,0),"KO")</f>
        <v>OK</v>
      </c>
    </row>
    <row r="415" spans="2:31">
      <c r="B415" s="6"/>
      <c r="D415" s="24"/>
      <c r="E415" s="17"/>
      <c r="F415" s="7"/>
      <c r="G415" s="10"/>
      <c r="H415" s="7"/>
      <c r="I415" s="7"/>
      <c r="J415" s="7"/>
      <c r="K415" s="7"/>
      <c r="L415" s="7"/>
      <c r="M415" s="7"/>
      <c r="N415" s="6"/>
      <c r="O415" s="6"/>
      <c r="P415" s="11"/>
      <c r="Q415" s="12"/>
      <c r="R415" s="13"/>
      <c r="S415" s="21" t="str">
        <f t="shared" si="58"/>
        <v/>
      </c>
      <c r="T415" s="7" t="str">
        <f t="shared" si="59"/>
        <v>Under 1.5</v>
      </c>
      <c r="U415" s="14"/>
      <c r="V415" s="14" t="str">
        <f t="shared" si="60"/>
        <v>Over 0.5</v>
      </c>
      <c r="W415" s="14" t="str">
        <f t="shared" si="61"/>
        <v/>
      </c>
      <c r="X415" s="14"/>
      <c r="Y415" s="7" t="str">
        <f t="shared" si="54"/>
        <v>…</v>
      </c>
      <c r="Z415" s="7"/>
      <c r="AA415" s="35" t="str">
        <f t="shared" si="55"/>
        <v>…</v>
      </c>
      <c r="AB415" s="35" t="str">
        <f t="shared" si="56"/>
        <v>.</v>
      </c>
      <c r="AC415" s="7" t="str">
        <f t="shared" si="57"/>
        <v>…</v>
      </c>
      <c r="AE415" s="18" t="str">
        <f>IFERROR(VLOOKUP(O415,AG3:AH5,2,0),"KO")</f>
        <v>KO</v>
      </c>
    </row>
    <row r="416" spans="2:31">
      <c r="B416" s="16" t="s">
        <v>2045</v>
      </c>
      <c r="D416" s="24"/>
      <c r="E416" s="17"/>
      <c r="F416" s="7"/>
      <c r="G416" s="10"/>
      <c r="H416" s="7"/>
      <c r="I416" s="7"/>
      <c r="J416" s="7"/>
      <c r="K416" s="7"/>
      <c r="L416" s="7"/>
      <c r="M416" s="7"/>
      <c r="N416" s="6"/>
      <c r="O416" s="6"/>
      <c r="P416" s="11"/>
      <c r="Q416" s="12"/>
      <c r="R416" s="13"/>
      <c r="S416" s="21" t="str">
        <f t="shared" si="58"/>
        <v/>
      </c>
      <c r="T416" s="7" t="str">
        <f t="shared" si="59"/>
        <v>Under 1.5</v>
      </c>
      <c r="U416" s="14"/>
      <c r="V416" s="14" t="str">
        <f t="shared" si="60"/>
        <v>Over 0.5</v>
      </c>
      <c r="W416" s="14" t="str">
        <f t="shared" si="61"/>
        <v/>
      </c>
      <c r="X416" s="14"/>
      <c r="Y416" s="7" t="str">
        <f t="shared" si="54"/>
        <v>…</v>
      </c>
      <c r="Z416" s="7"/>
      <c r="AA416" s="35" t="str">
        <f t="shared" si="55"/>
        <v>…</v>
      </c>
      <c r="AB416" s="35" t="str">
        <f t="shared" si="56"/>
        <v>.</v>
      </c>
      <c r="AC416" s="7" t="str">
        <f t="shared" si="57"/>
        <v>…</v>
      </c>
      <c r="AE416" s="18" t="str">
        <f>IFERROR(VLOOKUP(O416,AG3:AH5,2,0),"KO")</f>
        <v>KO</v>
      </c>
    </row>
    <row r="417" spans="2:31">
      <c r="B417" s="6"/>
      <c r="C417" t="s">
        <v>111</v>
      </c>
      <c r="D417" s="24" t="s">
        <v>1336</v>
      </c>
      <c r="E417" s="17" t="s">
        <v>645</v>
      </c>
      <c r="F417" s="7" t="s">
        <v>4</v>
      </c>
      <c r="G417" s="10" t="s">
        <v>2046</v>
      </c>
      <c r="H417" s="7">
        <v>48</v>
      </c>
      <c r="I417" s="7">
        <v>12</v>
      </c>
      <c r="J417" s="7">
        <v>40</v>
      </c>
      <c r="K417" s="7">
        <v>1</v>
      </c>
      <c r="L417" s="7">
        <v>1</v>
      </c>
      <c r="M417" s="7">
        <v>8</v>
      </c>
      <c r="N417" s="6" t="s">
        <v>75</v>
      </c>
      <c r="O417" s="6" t="s">
        <v>75</v>
      </c>
      <c r="P417" s="11">
        <v>46</v>
      </c>
      <c r="Q417" s="12">
        <v>1.64</v>
      </c>
      <c r="R417" s="13"/>
      <c r="S417" s="21">
        <f t="shared" si="58"/>
        <v>19.5</v>
      </c>
      <c r="T417" s="7" t="str">
        <f t="shared" si="59"/>
        <v>Over 0.5</v>
      </c>
      <c r="U417" s="14"/>
      <c r="V417" s="14" t="str">
        <f t="shared" si="60"/>
        <v>Over 0.5</v>
      </c>
      <c r="W417" s="14" t="str">
        <f t="shared" si="61"/>
        <v>WON</v>
      </c>
      <c r="X417" s="14"/>
      <c r="Y417" s="7" t="str">
        <f t="shared" si="54"/>
        <v>…</v>
      </c>
      <c r="Z417" s="7"/>
      <c r="AA417" s="35" t="str">
        <f t="shared" si="55"/>
        <v>…</v>
      </c>
      <c r="AB417" s="35" t="str">
        <f t="shared" si="56"/>
        <v>.</v>
      </c>
      <c r="AC417" s="7" t="str">
        <f t="shared" si="57"/>
        <v>WON</v>
      </c>
      <c r="AE417" s="18" t="str">
        <f>IFERROR(VLOOKUP(O417,AG3:AH5,2,0),"KO")</f>
        <v>KO</v>
      </c>
    </row>
    <row r="418" spans="2:31">
      <c r="B418" s="6"/>
      <c r="C418" t="s">
        <v>1468</v>
      </c>
      <c r="D418" s="24" t="s">
        <v>39</v>
      </c>
      <c r="E418" s="17" t="s">
        <v>1470</v>
      </c>
      <c r="F418" s="7" t="s">
        <v>4</v>
      </c>
      <c r="G418" s="10" t="s">
        <v>1943</v>
      </c>
      <c r="H418" s="7">
        <v>18</v>
      </c>
      <c r="I418" s="7">
        <v>10</v>
      </c>
      <c r="J418" s="7">
        <v>73</v>
      </c>
      <c r="K418" s="7">
        <v>2</v>
      </c>
      <c r="L418" s="7">
        <v>2</v>
      </c>
      <c r="M418" s="7">
        <v>55</v>
      </c>
      <c r="N418" s="6" t="s">
        <v>24</v>
      </c>
      <c r="O418" s="6" t="s">
        <v>120</v>
      </c>
      <c r="P418" s="11">
        <v>40</v>
      </c>
      <c r="Q418" s="12">
        <v>1.67</v>
      </c>
      <c r="R418" s="13"/>
      <c r="S418" s="21">
        <f t="shared" si="58"/>
        <v>11.5625</v>
      </c>
      <c r="T418" s="7" t="str">
        <f t="shared" si="59"/>
        <v>Over 0.5</v>
      </c>
      <c r="U418" s="14"/>
      <c r="V418" s="14" t="str">
        <f t="shared" si="60"/>
        <v>Under 1.5</v>
      </c>
      <c r="W418" s="14" t="str">
        <f t="shared" si="61"/>
        <v>LOST</v>
      </c>
      <c r="X418" s="14"/>
      <c r="Y418" s="7" t="str">
        <f t="shared" si="54"/>
        <v>…</v>
      </c>
      <c r="Z418" s="7"/>
      <c r="AA418" s="35" t="str">
        <f t="shared" si="55"/>
        <v>…</v>
      </c>
      <c r="AB418" s="35" t="str">
        <f t="shared" si="56"/>
        <v>.</v>
      </c>
      <c r="AC418" s="7" t="str">
        <f t="shared" si="57"/>
        <v>LOST</v>
      </c>
      <c r="AE418" s="18" t="str">
        <f>IFERROR(VLOOKUP(O418,AG3:AH5,2,0),"KO")</f>
        <v>OK</v>
      </c>
    </row>
    <row r="419" spans="2:31">
      <c r="B419" s="6"/>
      <c r="C419" t="s">
        <v>1468</v>
      </c>
      <c r="D419" s="24" t="s">
        <v>52</v>
      </c>
      <c r="E419" s="17" t="s">
        <v>1653</v>
      </c>
      <c r="F419" s="7" t="s">
        <v>4</v>
      </c>
      <c r="G419" s="10" t="s">
        <v>1482</v>
      </c>
      <c r="H419" s="7">
        <v>23</v>
      </c>
      <c r="I419" s="7">
        <v>28</v>
      </c>
      <c r="J419" s="7">
        <v>50</v>
      </c>
      <c r="K419" s="7">
        <v>2</v>
      </c>
      <c r="L419" s="7">
        <v>2</v>
      </c>
      <c r="M419" s="7">
        <v>27</v>
      </c>
      <c r="N419" s="6" t="s">
        <v>24</v>
      </c>
      <c r="O419" s="6" t="s">
        <v>96</v>
      </c>
      <c r="P419" s="11">
        <v>34</v>
      </c>
      <c r="Q419" s="12">
        <v>1.57</v>
      </c>
      <c r="R419" s="13"/>
      <c r="S419" s="21">
        <f t="shared" si="58"/>
        <v>24.375</v>
      </c>
      <c r="T419" s="7" t="str">
        <f t="shared" si="59"/>
        <v>Over 0.5</v>
      </c>
      <c r="U419" s="14"/>
      <c r="V419" s="14" t="str">
        <f t="shared" si="60"/>
        <v>Under 1.5</v>
      </c>
      <c r="W419" s="14" t="str">
        <f t="shared" si="61"/>
        <v>LOST</v>
      </c>
      <c r="X419" s="14"/>
      <c r="Y419" s="7" t="str">
        <f t="shared" si="54"/>
        <v>…</v>
      </c>
      <c r="Z419" s="7"/>
      <c r="AA419" s="35" t="str">
        <f t="shared" si="55"/>
        <v>…</v>
      </c>
      <c r="AB419" s="35" t="str">
        <f t="shared" si="56"/>
        <v>.</v>
      </c>
      <c r="AC419" s="7" t="str">
        <f t="shared" si="57"/>
        <v>WON</v>
      </c>
      <c r="AE419" s="18" t="str">
        <f>IFERROR(VLOOKUP(O419,AG3:AH5,2,0),"KO")</f>
        <v>KO</v>
      </c>
    </row>
    <row r="420" spans="2:31">
      <c r="B420" s="6" t="s">
        <v>11</v>
      </c>
      <c r="C420" t="s">
        <v>471</v>
      </c>
      <c r="D420" s="24" t="s">
        <v>52</v>
      </c>
      <c r="E420" s="17" t="s">
        <v>818</v>
      </c>
      <c r="F420" s="7" t="s">
        <v>4</v>
      </c>
      <c r="G420" s="10" t="s">
        <v>1207</v>
      </c>
      <c r="H420" s="7">
        <v>22</v>
      </c>
      <c r="I420" s="7">
        <v>49</v>
      </c>
      <c r="J420" s="7">
        <v>30</v>
      </c>
      <c r="K420" s="7" t="s">
        <v>16</v>
      </c>
      <c r="L420" s="7" t="s">
        <v>16</v>
      </c>
      <c r="M420" s="7">
        <v>8</v>
      </c>
      <c r="N420" s="6" t="s">
        <v>47</v>
      </c>
      <c r="O420" s="6" t="s">
        <v>33</v>
      </c>
      <c r="P420" s="11">
        <v>64</v>
      </c>
      <c r="Q420" s="12">
        <v>1.54</v>
      </c>
      <c r="R420" s="13"/>
      <c r="S420" s="21">
        <f t="shared" si="58"/>
        <v>64.8</v>
      </c>
      <c r="T420" s="7" t="str">
        <f t="shared" si="59"/>
        <v>Under 1.5</v>
      </c>
      <c r="U420" s="14"/>
      <c r="V420" s="14" t="str">
        <f t="shared" si="60"/>
        <v>Under 1.5</v>
      </c>
      <c r="W420" s="14" t="str">
        <f t="shared" si="61"/>
        <v>WON</v>
      </c>
      <c r="X420" s="14"/>
      <c r="Y420" s="7" t="str">
        <f t="shared" si="54"/>
        <v>…</v>
      </c>
      <c r="Z420" s="7"/>
      <c r="AA420" s="35" t="str">
        <f t="shared" si="55"/>
        <v>…</v>
      </c>
      <c r="AB420" s="35" t="str">
        <f t="shared" si="56"/>
        <v>.</v>
      </c>
      <c r="AC420" s="7" t="str">
        <f t="shared" si="57"/>
        <v>…</v>
      </c>
      <c r="AE420" s="18" t="str">
        <f>IFERROR(VLOOKUP(O420,AG3:AH5,2,0),"KO")</f>
        <v>KO</v>
      </c>
    </row>
    <row r="421" spans="2:31">
      <c r="B421" s="6"/>
      <c r="C421" t="s">
        <v>285</v>
      </c>
      <c r="D421" s="24" t="s">
        <v>218</v>
      </c>
      <c r="E421" s="17" t="s">
        <v>407</v>
      </c>
      <c r="F421" s="7" t="s">
        <v>4</v>
      </c>
      <c r="G421" s="10" t="s">
        <v>1966</v>
      </c>
      <c r="H421" s="7">
        <v>51</v>
      </c>
      <c r="I421" s="7">
        <v>39</v>
      </c>
      <c r="J421" s="7">
        <v>10</v>
      </c>
      <c r="K421" s="7">
        <v>1</v>
      </c>
      <c r="L421" s="7">
        <v>1</v>
      </c>
      <c r="M421" s="7">
        <v>41</v>
      </c>
      <c r="N421" s="6" t="s">
        <v>47</v>
      </c>
      <c r="O421" s="6" t="s">
        <v>297</v>
      </c>
      <c r="P421" s="11">
        <v>67</v>
      </c>
      <c r="Q421" s="12">
        <v>1.55</v>
      </c>
      <c r="R421" s="13"/>
      <c r="S421" s="21">
        <f t="shared" si="58"/>
        <v>37.462499999999999</v>
      </c>
      <c r="T421" s="7" t="str">
        <f t="shared" si="59"/>
        <v>Over 0.5</v>
      </c>
      <c r="U421" s="14"/>
      <c r="V421" s="14" t="str">
        <f t="shared" si="60"/>
        <v>Under 1.5</v>
      </c>
      <c r="W421" s="14" t="str">
        <f t="shared" si="61"/>
        <v>WON</v>
      </c>
      <c r="X421" s="14"/>
      <c r="Y421" s="7" t="str">
        <f t="shared" si="54"/>
        <v>…</v>
      </c>
      <c r="Z421" s="7"/>
      <c r="AA421" s="35" t="str">
        <f t="shared" si="55"/>
        <v>…</v>
      </c>
      <c r="AB421" s="35" t="str">
        <f t="shared" si="56"/>
        <v>.</v>
      </c>
      <c r="AC421" s="7" t="str">
        <f t="shared" si="57"/>
        <v>WON</v>
      </c>
      <c r="AE421" s="18" t="str">
        <f>IFERROR(VLOOKUP(O421,AG3:AH5,2,0),"KO")</f>
        <v>KO</v>
      </c>
    </row>
    <row r="422" spans="2:31">
      <c r="B422" s="6"/>
      <c r="C422" t="s">
        <v>111</v>
      </c>
      <c r="D422" s="24" t="s">
        <v>218</v>
      </c>
      <c r="E422" s="17" t="s">
        <v>113</v>
      </c>
      <c r="F422" s="7" t="s">
        <v>4</v>
      </c>
      <c r="G422" s="10" t="s">
        <v>114</v>
      </c>
      <c r="H422" s="7">
        <v>16</v>
      </c>
      <c r="I422" s="7">
        <v>9</v>
      </c>
      <c r="J422" s="7">
        <v>75</v>
      </c>
      <c r="K422" s="7">
        <v>2</v>
      </c>
      <c r="L422" s="7">
        <v>1</v>
      </c>
      <c r="M422" s="7">
        <v>59</v>
      </c>
      <c r="N422" s="6" t="s">
        <v>47</v>
      </c>
      <c r="O422" s="6" t="s">
        <v>17</v>
      </c>
      <c r="P422" s="11">
        <v>30</v>
      </c>
      <c r="Q422" s="12">
        <v>1.5</v>
      </c>
      <c r="R422" s="13"/>
      <c r="S422" s="21">
        <f t="shared" si="58"/>
        <v>11.5625</v>
      </c>
      <c r="T422" s="7" t="str">
        <f t="shared" si="59"/>
        <v>Over 0.5</v>
      </c>
      <c r="U422" s="14"/>
      <c r="V422" s="14" t="str">
        <f t="shared" si="60"/>
        <v>Under 1.5</v>
      </c>
      <c r="W422" s="14" t="str">
        <f t="shared" si="61"/>
        <v>WON</v>
      </c>
      <c r="X422" s="14"/>
      <c r="Y422" s="7" t="str">
        <f t="shared" si="54"/>
        <v>…</v>
      </c>
      <c r="Z422" s="7"/>
      <c r="AA422" s="35" t="str">
        <f t="shared" si="55"/>
        <v>…</v>
      </c>
      <c r="AB422" s="35" t="str">
        <f t="shared" si="56"/>
        <v>.</v>
      </c>
      <c r="AC422" s="7" t="str">
        <f t="shared" si="57"/>
        <v>WON</v>
      </c>
      <c r="AE422" s="18" t="str">
        <f>IFERROR(VLOOKUP(O422,AG3:AH5,2,0),"KO")</f>
        <v>KO</v>
      </c>
    </row>
    <row r="423" spans="2:31">
      <c r="B423" s="6"/>
      <c r="C423" t="s">
        <v>213</v>
      </c>
      <c r="D423" s="24" t="s">
        <v>2047</v>
      </c>
      <c r="E423" s="17" t="s">
        <v>1291</v>
      </c>
      <c r="F423" s="7" t="s">
        <v>4</v>
      </c>
      <c r="G423" s="10" t="s">
        <v>2048</v>
      </c>
      <c r="H423" s="7">
        <v>38</v>
      </c>
      <c r="I423" s="7">
        <v>17</v>
      </c>
      <c r="J423" s="7">
        <v>45</v>
      </c>
      <c r="K423" s="7">
        <v>2</v>
      </c>
      <c r="L423" s="7">
        <v>2</v>
      </c>
      <c r="M423" s="7">
        <v>7</v>
      </c>
      <c r="N423" s="6" t="s">
        <v>120</v>
      </c>
      <c r="O423" s="6" t="s">
        <v>120</v>
      </c>
      <c r="P423" s="11">
        <v>36</v>
      </c>
      <c r="Q423" s="12">
        <v>1.7</v>
      </c>
      <c r="R423" s="13"/>
      <c r="S423" s="21">
        <f t="shared" si="58"/>
        <v>22.0625</v>
      </c>
      <c r="T423" s="7" t="str">
        <f t="shared" si="59"/>
        <v>Over 0.5</v>
      </c>
      <c r="U423" s="14"/>
      <c r="V423" s="14" t="str">
        <f t="shared" si="60"/>
        <v>Under 1.5</v>
      </c>
      <c r="W423" s="14" t="str">
        <f t="shared" si="61"/>
        <v>WON</v>
      </c>
      <c r="X423" s="14"/>
      <c r="Y423" s="7" t="str">
        <f t="shared" si="54"/>
        <v>…</v>
      </c>
      <c r="Z423" s="7"/>
      <c r="AA423" s="35" t="str">
        <f t="shared" si="55"/>
        <v>…</v>
      </c>
      <c r="AB423" s="35" t="str">
        <f t="shared" si="56"/>
        <v>.</v>
      </c>
      <c r="AC423" s="7" t="str">
        <f t="shared" si="57"/>
        <v>LOST</v>
      </c>
      <c r="AE423" s="18" t="str">
        <f>IFERROR(VLOOKUP(O423,AG3:AH5,2,0),"KO")</f>
        <v>OK</v>
      </c>
    </row>
    <row r="424" spans="2:31">
      <c r="B424" s="6" t="s">
        <v>11</v>
      </c>
      <c r="C424" t="s">
        <v>363</v>
      </c>
      <c r="D424" s="24" t="s">
        <v>63</v>
      </c>
      <c r="E424" s="17" t="s">
        <v>375</v>
      </c>
      <c r="F424" s="7" t="s">
        <v>4</v>
      </c>
      <c r="G424" s="10" t="s">
        <v>806</v>
      </c>
      <c r="H424" s="7">
        <v>24</v>
      </c>
      <c r="I424" s="7">
        <v>56</v>
      </c>
      <c r="J424" s="7">
        <v>21</v>
      </c>
      <c r="K424" s="7" t="s">
        <v>16</v>
      </c>
      <c r="L424" s="7" t="s">
        <v>16</v>
      </c>
      <c r="M424" s="7">
        <v>3</v>
      </c>
      <c r="N424" s="6" t="s">
        <v>305</v>
      </c>
      <c r="O424" s="6" t="s">
        <v>299</v>
      </c>
      <c r="P424" s="11">
        <v>69</v>
      </c>
      <c r="Q424" s="12">
        <v>1.44</v>
      </c>
      <c r="R424" s="13"/>
      <c r="S424" s="21">
        <f t="shared" si="58"/>
        <v>88.3</v>
      </c>
      <c r="T424" s="7" t="str">
        <f t="shared" si="59"/>
        <v>Under 1.5</v>
      </c>
      <c r="U424" s="14"/>
      <c r="V424" s="14" t="str">
        <f t="shared" si="60"/>
        <v>Over 0.5</v>
      </c>
      <c r="W424" s="14" t="str">
        <f t="shared" si="61"/>
        <v>LOST</v>
      </c>
      <c r="X424" s="14"/>
      <c r="Y424" s="7" t="str">
        <f t="shared" si="54"/>
        <v>Prime</v>
      </c>
      <c r="Z424" s="7"/>
      <c r="AA424" s="35" t="str">
        <f t="shared" si="55"/>
        <v>U25g</v>
      </c>
      <c r="AB424" s="35" t="str">
        <f t="shared" si="56"/>
        <v>.</v>
      </c>
      <c r="AC424" s="7" t="str">
        <f t="shared" si="57"/>
        <v>…</v>
      </c>
      <c r="AE424" s="18" t="str">
        <f>IFERROR(VLOOKUP(O424,AG3:AH5,2,0),"KO")</f>
        <v>KO</v>
      </c>
    </row>
    <row r="425" spans="2:31">
      <c r="B425" s="6" t="s">
        <v>11</v>
      </c>
      <c r="C425" t="s">
        <v>400</v>
      </c>
      <c r="D425" s="24" t="s">
        <v>63</v>
      </c>
      <c r="E425" s="17" t="s">
        <v>1723</v>
      </c>
      <c r="F425" s="7" t="s">
        <v>4</v>
      </c>
      <c r="G425" s="10" t="s">
        <v>648</v>
      </c>
      <c r="H425" s="7">
        <v>4</v>
      </c>
      <c r="I425" s="7">
        <v>31</v>
      </c>
      <c r="J425" s="7">
        <v>65</v>
      </c>
      <c r="K425" s="7">
        <v>2</v>
      </c>
      <c r="L425" s="7">
        <v>2</v>
      </c>
      <c r="M425" s="7">
        <v>61</v>
      </c>
      <c r="N425" s="6" t="s">
        <v>61</v>
      </c>
      <c r="O425" s="6" t="s">
        <v>681</v>
      </c>
      <c r="P425" s="11">
        <v>35</v>
      </c>
      <c r="Q425" s="12">
        <v>1.44</v>
      </c>
      <c r="R425" s="13"/>
      <c r="S425" s="21">
        <f t="shared" si="58"/>
        <v>19.6875</v>
      </c>
      <c r="T425" s="7" t="str">
        <f t="shared" si="59"/>
        <v>Over 0.5</v>
      </c>
      <c r="U425" s="14"/>
      <c r="V425" s="14" t="str">
        <f t="shared" si="60"/>
        <v>Over 0.5</v>
      </c>
      <c r="W425" s="14" t="str">
        <f t="shared" si="61"/>
        <v>WON</v>
      </c>
      <c r="X425" s="14"/>
      <c r="Y425" s="7" t="str">
        <f t="shared" si="54"/>
        <v>…</v>
      </c>
      <c r="Z425" s="7"/>
      <c r="AA425" s="35" t="str">
        <f t="shared" si="55"/>
        <v>…</v>
      </c>
      <c r="AB425" s="35" t="str">
        <f t="shared" si="56"/>
        <v>.</v>
      </c>
      <c r="AC425" s="7" t="str">
        <f t="shared" si="57"/>
        <v>WON</v>
      </c>
      <c r="AE425" s="18" t="str">
        <f>IFERROR(VLOOKUP(O425,AG3:AH5,2,0),"KO")</f>
        <v>KO</v>
      </c>
    </row>
    <row r="426" spans="2:31">
      <c r="B426" s="6"/>
      <c r="C426" t="s">
        <v>227</v>
      </c>
      <c r="D426" s="24" t="s">
        <v>63</v>
      </c>
      <c r="E426" s="17" t="s">
        <v>1659</v>
      </c>
      <c r="F426" s="7" t="s">
        <v>4</v>
      </c>
      <c r="G426" s="10" t="s">
        <v>1262</v>
      </c>
      <c r="H426" s="7">
        <v>64</v>
      </c>
      <c r="I426" s="7">
        <v>25</v>
      </c>
      <c r="J426" s="7">
        <v>12</v>
      </c>
      <c r="K426" s="7">
        <v>1</v>
      </c>
      <c r="L426" s="7">
        <v>1</v>
      </c>
      <c r="M426" s="7">
        <v>52</v>
      </c>
      <c r="N426" s="6" t="s">
        <v>69</v>
      </c>
      <c r="O426" s="6" t="s">
        <v>303</v>
      </c>
      <c r="P426" s="11">
        <v>32</v>
      </c>
      <c r="Q426" s="12">
        <v>1.53</v>
      </c>
      <c r="R426" s="13"/>
      <c r="S426" s="21">
        <f t="shared" si="58"/>
        <v>20</v>
      </c>
      <c r="T426" s="7" t="str">
        <f t="shared" si="59"/>
        <v>Over 0.5</v>
      </c>
      <c r="U426" s="14"/>
      <c r="V426" s="14" t="str">
        <f t="shared" si="60"/>
        <v>Over 0.5</v>
      </c>
      <c r="W426" s="14" t="str">
        <f t="shared" si="61"/>
        <v>WON</v>
      </c>
      <c r="X426" s="14"/>
      <c r="Y426" s="7" t="str">
        <f t="shared" si="54"/>
        <v>…</v>
      </c>
      <c r="Z426" s="7"/>
      <c r="AA426" s="35" t="str">
        <f t="shared" si="55"/>
        <v>…</v>
      </c>
      <c r="AB426" s="35" t="str">
        <f t="shared" si="56"/>
        <v>.</v>
      </c>
      <c r="AC426" s="7" t="str">
        <f t="shared" si="57"/>
        <v>WON</v>
      </c>
      <c r="AE426" s="18" t="str">
        <f>IFERROR(VLOOKUP(O426,AG3:AH5,2,0),"KO")</f>
        <v>KO</v>
      </c>
    </row>
    <row r="427" spans="2:31">
      <c r="B427" s="6" t="s">
        <v>11</v>
      </c>
      <c r="C427" t="s">
        <v>58</v>
      </c>
      <c r="D427" s="24" t="s">
        <v>89</v>
      </c>
      <c r="E427" s="17" t="s">
        <v>59</v>
      </c>
      <c r="F427" s="7" t="s">
        <v>4</v>
      </c>
      <c r="G427" s="10" t="s">
        <v>483</v>
      </c>
      <c r="H427" s="7">
        <v>27</v>
      </c>
      <c r="I427" s="7">
        <v>50</v>
      </c>
      <c r="J427" s="7">
        <v>23</v>
      </c>
      <c r="K427" s="7" t="s">
        <v>16</v>
      </c>
      <c r="L427" s="7" t="s">
        <v>16</v>
      </c>
      <c r="M427" s="7">
        <v>4</v>
      </c>
      <c r="N427" s="6" t="s">
        <v>24</v>
      </c>
      <c r="O427" s="6" t="s">
        <v>75</v>
      </c>
      <c r="P427" s="11">
        <v>60</v>
      </c>
      <c r="Q427" s="12">
        <v>1.53</v>
      </c>
      <c r="R427" s="13"/>
      <c r="S427" s="21">
        <f t="shared" si="58"/>
        <v>83.625</v>
      </c>
      <c r="T427" s="7" t="str">
        <f t="shared" si="59"/>
        <v>Under 1.5</v>
      </c>
      <c r="U427" s="14"/>
      <c r="V427" s="14" t="str">
        <f t="shared" si="60"/>
        <v>Under 1.5</v>
      </c>
      <c r="W427" s="14" t="str">
        <f t="shared" si="61"/>
        <v>WON</v>
      </c>
      <c r="X427" s="14"/>
      <c r="Y427" s="7" t="str">
        <f t="shared" si="54"/>
        <v>…</v>
      </c>
      <c r="Z427" s="7"/>
      <c r="AA427" s="35" t="str">
        <f t="shared" si="55"/>
        <v>U25g</v>
      </c>
      <c r="AB427" s="35" t="str">
        <f t="shared" si="56"/>
        <v>WON</v>
      </c>
      <c r="AC427" s="7" t="str">
        <f t="shared" si="57"/>
        <v>…</v>
      </c>
      <c r="AE427" s="18" t="str">
        <f>IFERROR(VLOOKUP(O427,AG3:AH5,2,0),"KO")</f>
        <v>KO</v>
      </c>
    </row>
    <row r="428" spans="2:31">
      <c r="B428" s="6" t="s">
        <v>11</v>
      </c>
      <c r="C428" t="s">
        <v>88</v>
      </c>
      <c r="D428" s="24" t="s">
        <v>89</v>
      </c>
      <c r="E428" s="17" t="s">
        <v>793</v>
      </c>
      <c r="F428" s="7" t="s">
        <v>4</v>
      </c>
      <c r="G428" s="10" t="s">
        <v>673</v>
      </c>
      <c r="H428" s="7">
        <v>12</v>
      </c>
      <c r="I428" s="7">
        <v>66</v>
      </c>
      <c r="J428" s="7">
        <v>22</v>
      </c>
      <c r="K428" s="7" t="s">
        <v>16</v>
      </c>
      <c r="L428" s="7" t="s">
        <v>16</v>
      </c>
      <c r="M428" s="7">
        <v>10</v>
      </c>
      <c r="N428" s="6" t="s">
        <v>120</v>
      </c>
      <c r="O428" s="6" t="s">
        <v>120</v>
      </c>
      <c r="P428" s="11">
        <v>69</v>
      </c>
      <c r="Q428" s="12">
        <v>1.41</v>
      </c>
      <c r="R428" s="13"/>
      <c r="S428" s="21">
        <f t="shared" si="58"/>
        <v>84.424999999999997</v>
      </c>
      <c r="T428" s="7" t="str">
        <f t="shared" si="59"/>
        <v>Under 1.5</v>
      </c>
      <c r="U428" s="14"/>
      <c r="V428" s="14" t="str">
        <f t="shared" si="60"/>
        <v>Under 1.5</v>
      </c>
      <c r="W428" s="14" t="str">
        <f t="shared" si="61"/>
        <v>WON</v>
      </c>
      <c r="X428" s="14"/>
      <c r="Y428" s="7" t="str">
        <f t="shared" si="54"/>
        <v>Prime</v>
      </c>
      <c r="Z428" s="7"/>
      <c r="AA428" s="35" t="str">
        <f t="shared" si="55"/>
        <v>U25g</v>
      </c>
      <c r="AB428" s="35" t="str">
        <f t="shared" si="56"/>
        <v>WON</v>
      </c>
      <c r="AC428" s="7" t="str">
        <f t="shared" si="57"/>
        <v>…</v>
      </c>
      <c r="AE428" s="18" t="str">
        <f>IFERROR(VLOOKUP(O428,AG3:AH5,2,0),"KO")</f>
        <v>OK</v>
      </c>
    </row>
    <row r="429" spans="2:31">
      <c r="B429" s="6"/>
      <c r="C429" t="s">
        <v>814</v>
      </c>
      <c r="D429" s="24" t="s">
        <v>89</v>
      </c>
      <c r="E429" s="17" t="s">
        <v>2049</v>
      </c>
      <c r="F429" s="7" t="s">
        <v>4</v>
      </c>
      <c r="G429" s="10" t="s">
        <v>815</v>
      </c>
      <c r="H429" s="7">
        <v>10</v>
      </c>
      <c r="I429" s="7">
        <v>9</v>
      </c>
      <c r="J429" s="7">
        <v>81</v>
      </c>
      <c r="K429" s="7">
        <v>2</v>
      </c>
      <c r="L429" s="7">
        <v>2</v>
      </c>
      <c r="M429" s="7">
        <v>71</v>
      </c>
      <c r="N429" s="6" t="s">
        <v>33</v>
      </c>
      <c r="O429" s="6" t="s">
        <v>278</v>
      </c>
      <c r="P429" s="11">
        <v>58</v>
      </c>
      <c r="Q429" s="12">
        <v>1.54</v>
      </c>
      <c r="R429" s="13"/>
      <c r="S429" s="21">
        <f t="shared" si="58"/>
        <v>23.162500000000001</v>
      </c>
      <c r="T429" s="7" t="str">
        <f t="shared" si="59"/>
        <v>Over 0.5</v>
      </c>
      <c r="U429" s="14"/>
      <c r="V429" s="14" t="str">
        <f t="shared" si="60"/>
        <v>Over 0.5</v>
      </c>
      <c r="W429" s="14" t="str">
        <f t="shared" si="61"/>
        <v>WON</v>
      </c>
      <c r="X429" s="14"/>
      <c r="Y429" s="7" t="str">
        <f t="shared" si="54"/>
        <v>…</v>
      </c>
      <c r="Z429" s="7"/>
      <c r="AA429" s="35" t="str">
        <f t="shared" si="55"/>
        <v>…</v>
      </c>
      <c r="AB429" s="35" t="str">
        <f t="shared" si="56"/>
        <v>.</v>
      </c>
      <c r="AC429" s="7" t="str">
        <f t="shared" si="57"/>
        <v>WON</v>
      </c>
      <c r="AE429" s="18" t="str">
        <f>IFERROR(VLOOKUP(O429,AG3:AH5,2,0),"KO")</f>
        <v>KO</v>
      </c>
    </row>
    <row r="430" spans="2:31">
      <c r="B430" s="6" t="s">
        <v>11</v>
      </c>
      <c r="C430" t="s">
        <v>92</v>
      </c>
      <c r="D430" s="24" t="s">
        <v>93</v>
      </c>
      <c r="E430" s="17" t="s">
        <v>2050</v>
      </c>
      <c r="F430" s="7" t="s">
        <v>4</v>
      </c>
      <c r="G430" s="10" t="s">
        <v>168</v>
      </c>
      <c r="H430" s="7">
        <v>14</v>
      </c>
      <c r="I430" s="7">
        <v>71</v>
      </c>
      <c r="J430" s="7">
        <v>14</v>
      </c>
      <c r="K430" s="7" t="s">
        <v>16</v>
      </c>
      <c r="L430" s="7" t="s">
        <v>16</v>
      </c>
      <c r="M430" s="7">
        <v>0</v>
      </c>
      <c r="N430" s="6" t="s">
        <v>24</v>
      </c>
      <c r="O430" s="6" t="s">
        <v>47</v>
      </c>
      <c r="P430" s="11">
        <v>54</v>
      </c>
      <c r="Q430" s="12">
        <v>1.47</v>
      </c>
      <c r="R430" s="13"/>
      <c r="S430" s="21">
        <f t="shared" si="58"/>
        <v>92.987499999999997</v>
      </c>
      <c r="T430" s="7" t="str">
        <f t="shared" si="59"/>
        <v>Under 1.5</v>
      </c>
      <c r="U430" s="14"/>
      <c r="V430" s="14" t="str">
        <f t="shared" si="60"/>
        <v>Under 1.5</v>
      </c>
      <c r="W430" s="14" t="str">
        <f t="shared" si="61"/>
        <v>WON</v>
      </c>
      <c r="X430" s="14"/>
      <c r="Y430" s="7" t="str">
        <f t="shared" si="54"/>
        <v>Prime</v>
      </c>
      <c r="Z430" s="7"/>
      <c r="AA430" s="35" t="str">
        <f t="shared" si="55"/>
        <v>…</v>
      </c>
      <c r="AB430" s="35" t="str">
        <f t="shared" si="56"/>
        <v>.</v>
      </c>
      <c r="AC430" s="7" t="str">
        <f t="shared" si="57"/>
        <v>…</v>
      </c>
      <c r="AE430" s="18" t="str">
        <f>IFERROR(VLOOKUP(O430,AG3:AH5,2,0),"KO")</f>
        <v>OK</v>
      </c>
    </row>
    <row r="431" spans="2:31">
      <c r="B431" s="6"/>
      <c r="C431" t="s">
        <v>1332</v>
      </c>
      <c r="D431" s="24" t="s">
        <v>93</v>
      </c>
      <c r="E431" s="17" t="s">
        <v>1334</v>
      </c>
      <c r="F431" s="7" t="s">
        <v>4</v>
      </c>
      <c r="G431" s="10" t="s">
        <v>1652</v>
      </c>
      <c r="H431" s="7">
        <v>21</v>
      </c>
      <c r="I431" s="7">
        <v>35</v>
      </c>
      <c r="J431" s="7">
        <v>44</v>
      </c>
      <c r="K431" s="7">
        <v>2</v>
      </c>
      <c r="L431" s="7" t="s">
        <v>16</v>
      </c>
      <c r="M431" s="7">
        <v>23</v>
      </c>
      <c r="N431" s="6" t="s">
        <v>24</v>
      </c>
      <c r="O431" s="6" t="s">
        <v>24</v>
      </c>
      <c r="P431" s="11">
        <v>20</v>
      </c>
      <c r="Q431" s="12">
        <v>1.5</v>
      </c>
      <c r="R431" s="13"/>
      <c r="S431" s="21">
        <f t="shared" si="58"/>
        <v>31.25</v>
      </c>
      <c r="T431" s="7" t="str">
        <f t="shared" si="59"/>
        <v>Over 0.5</v>
      </c>
      <c r="U431" s="14"/>
      <c r="V431" s="14" t="str">
        <f t="shared" si="60"/>
        <v>Under 1.5</v>
      </c>
      <c r="W431" s="14" t="str">
        <f t="shared" si="61"/>
        <v>LOST</v>
      </c>
      <c r="X431" s="14"/>
      <c r="Y431" s="7" t="str">
        <f t="shared" si="54"/>
        <v>…</v>
      </c>
      <c r="Z431" s="7"/>
      <c r="AA431" s="35" t="str">
        <f t="shared" si="55"/>
        <v>…</v>
      </c>
      <c r="AB431" s="35" t="str">
        <f t="shared" si="56"/>
        <v>.</v>
      </c>
      <c r="AC431" s="7" t="str">
        <f t="shared" si="57"/>
        <v>LOST</v>
      </c>
      <c r="AE431" s="18" t="str">
        <f>IFERROR(VLOOKUP(O431,AG3:AH5,2,0),"KO")</f>
        <v>OK</v>
      </c>
    </row>
    <row r="432" spans="2:31">
      <c r="B432" s="6"/>
      <c r="C432" t="s">
        <v>1495</v>
      </c>
      <c r="D432" s="24" t="s">
        <v>93</v>
      </c>
      <c r="E432" s="17" t="s">
        <v>1725</v>
      </c>
      <c r="F432" s="7" t="s">
        <v>4</v>
      </c>
      <c r="G432" s="10" t="s">
        <v>494</v>
      </c>
      <c r="H432" s="7">
        <v>18</v>
      </c>
      <c r="I432" s="7">
        <v>24</v>
      </c>
      <c r="J432" s="7">
        <v>58</v>
      </c>
      <c r="K432" s="7">
        <v>2</v>
      </c>
      <c r="L432" s="7">
        <v>2</v>
      </c>
      <c r="M432" s="7">
        <v>40</v>
      </c>
      <c r="N432" s="6" t="s">
        <v>120</v>
      </c>
      <c r="O432" s="6" t="s">
        <v>120</v>
      </c>
      <c r="P432" s="11">
        <v>17</v>
      </c>
      <c r="Q432" s="12">
        <v>1.5</v>
      </c>
      <c r="R432" s="13"/>
      <c r="S432" s="21">
        <f t="shared" si="58"/>
        <v>21.875</v>
      </c>
      <c r="T432" s="7" t="str">
        <f t="shared" si="59"/>
        <v>Over 0.5</v>
      </c>
      <c r="U432" s="14"/>
      <c r="V432" s="14" t="str">
        <f t="shared" si="60"/>
        <v>Under 1.5</v>
      </c>
      <c r="W432" s="14" t="str">
        <f t="shared" si="61"/>
        <v>WON</v>
      </c>
      <c r="X432" s="14"/>
      <c r="Y432" s="7" t="str">
        <f t="shared" si="54"/>
        <v>…</v>
      </c>
      <c r="Z432" s="7"/>
      <c r="AA432" s="35" t="str">
        <f t="shared" si="55"/>
        <v>…</v>
      </c>
      <c r="AB432" s="35" t="str">
        <f t="shared" si="56"/>
        <v>.</v>
      </c>
      <c r="AC432" s="7" t="str">
        <f t="shared" si="57"/>
        <v>LOST</v>
      </c>
      <c r="AE432" s="18" t="str">
        <f>IFERROR(VLOOKUP(O432,AG3:AH5,2,0),"KO")</f>
        <v>OK</v>
      </c>
    </row>
    <row r="433" spans="2:31">
      <c r="B433" s="6"/>
      <c r="C433" t="s">
        <v>1495</v>
      </c>
      <c r="D433" s="24" t="s">
        <v>93</v>
      </c>
      <c r="E433" s="17" t="s">
        <v>1411</v>
      </c>
      <c r="F433" s="7" t="s">
        <v>4</v>
      </c>
      <c r="G433" s="10" t="s">
        <v>1569</v>
      </c>
      <c r="H433" s="7">
        <v>52</v>
      </c>
      <c r="I433" s="7">
        <v>21</v>
      </c>
      <c r="J433" s="7">
        <v>27</v>
      </c>
      <c r="K433" s="7">
        <v>1</v>
      </c>
      <c r="L433" s="7" t="s">
        <v>16</v>
      </c>
      <c r="M433" s="7">
        <v>25</v>
      </c>
      <c r="N433" s="6" t="s">
        <v>24</v>
      </c>
      <c r="O433" s="6" t="s">
        <v>24</v>
      </c>
      <c r="P433" s="11">
        <v>13</v>
      </c>
      <c r="Q433" s="12">
        <v>1.53</v>
      </c>
      <c r="R433" s="13"/>
      <c r="S433" s="21">
        <f t="shared" si="58"/>
        <v>20.3125</v>
      </c>
      <c r="T433" s="7" t="str">
        <f t="shared" si="59"/>
        <v>Over 0.5</v>
      </c>
      <c r="U433" s="14"/>
      <c r="V433" s="14" t="str">
        <f t="shared" si="60"/>
        <v>Under 1.5</v>
      </c>
      <c r="W433" s="14" t="str">
        <f t="shared" si="61"/>
        <v>LOST</v>
      </c>
      <c r="X433" s="14"/>
      <c r="Y433" s="7" t="str">
        <f t="shared" si="54"/>
        <v>…</v>
      </c>
      <c r="Z433" s="7"/>
      <c r="AA433" s="35" t="str">
        <f t="shared" si="55"/>
        <v>…</v>
      </c>
      <c r="AB433" s="35" t="str">
        <f t="shared" si="56"/>
        <v>.</v>
      </c>
      <c r="AC433" s="7" t="str">
        <f t="shared" si="57"/>
        <v>LOST</v>
      </c>
      <c r="AE433" s="18" t="str">
        <f>IFERROR(VLOOKUP(O433,AG3:AH5,2,0),"KO")</f>
        <v>OK</v>
      </c>
    </row>
    <row r="434" spans="2:31">
      <c r="B434" s="6"/>
      <c r="C434" t="s">
        <v>1841</v>
      </c>
      <c r="D434" s="24" t="s">
        <v>108</v>
      </c>
      <c r="E434" s="17" t="s">
        <v>2051</v>
      </c>
      <c r="F434" s="7" t="s">
        <v>4</v>
      </c>
      <c r="G434" s="10" t="s">
        <v>2052</v>
      </c>
      <c r="H434" s="7">
        <v>20</v>
      </c>
      <c r="I434" s="7">
        <v>36</v>
      </c>
      <c r="J434" s="7">
        <v>44</v>
      </c>
      <c r="K434" s="7">
        <v>2</v>
      </c>
      <c r="L434" s="7">
        <v>1</v>
      </c>
      <c r="M434" s="7">
        <v>24</v>
      </c>
      <c r="N434" s="6" t="s">
        <v>61</v>
      </c>
      <c r="O434" s="6" t="s">
        <v>305</v>
      </c>
      <c r="P434" s="11">
        <v>32</v>
      </c>
      <c r="Q434" s="12">
        <v>1.7</v>
      </c>
      <c r="R434" s="13"/>
      <c r="S434" s="21">
        <f t="shared" si="58"/>
        <v>26.25</v>
      </c>
      <c r="T434" s="7" t="str">
        <f t="shared" si="59"/>
        <v>Over 0.5</v>
      </c>
      <c r="U434" s="14"/>
      <c r="V434" s="14" t="str">
        <f t="shared" si="60"/>
        <v>Over 0.5</v>
      </c>
      <c r="W434" s="14" t="str">
        <f t="shared" si="61"/>
        <v>WON</v>
      </c>
      <c r="X434" s="14"/>
      <c r="Y434" s="7" t="str">
        <f t="shared" si="54"/>
        <v>…</v>
      </c>
      <c r="Z434" s="7"/>
      <c r="AA434" s="35" t="str">
        <f t="shared" si="55"/>
        <v>…</v>
      </c>
      <c r="AB434" s="35" t="str">
        <f t="shared" si="56"/>
        <v>.</v>
      </c>
      <c r="AC434" s="7" t="str">
        <f t="shared" si="57"/>
        <v>WON</v>
      </c>
      <c r="AE434" s="18" t="str">
        <f>IFERROR(VLOOKUP(O434,AG3:AH5,2,0),"KO")</f>
        <v>KO</v>
      </c>
    </row>
    <row r="435" spans="2:31">
      <c r="B435" s="6"/>
      <c r="C435" t="s">
        <v>262</v>
      </c>
      <c r="D435" s="24" t="s">
        <v>108</v>
      </c>
      <c r="E435" s="17" t="s">
        <v>1088</v>
      </c>
      <c r="F435" s="7" t="s">
        <v>4</v>
      </c>
      <c r="G435" s="10" t="s">
        <v>1086</v>
      </c>
      <c r="H435" s="7">
        <v>23</v>
      </c>
      <c r="I435" s="7">
        <v>52</v>
      </c>
      <c r="J435" s="7">
        <v>26</v>
      </c>
      <c r="K435" s="7" t="s">
        <v>16</v>
      </c>
      <c r="L435" s="7">
        <v>2</v>
      </c>
      <c r="M435" s="7">
        <v>3</v>
      </c>
      <c r="N435" s="6" t="s">
        <v>24</v>
      </c>
      <c r="O435" s="6" t="s">
        <v>69</v>
      </c>
      <c r="P435" s="11">
        <v>69</v>
      </c>
      <c r="Q435" s="12">
        <v>1.6</v>
      </c>
      <c r="R435" s="13"/>
      <c r="S435" s="21">
        <f t="shared" si="58"/>
        <v>82.05</v>
      </c>
      <c r="T435" s="7" t="str">
        <f t="shared" si="59"/>
        <v>Under 1.5</v>
      </c>
      <c r="U435" s="14"/>
      <c r="V435" s="14" t="str">
        <f t="shared" si="60"/>
        <v>Under 1.5</v>
      </c>
      <c r="W435" s="14" t="str">
        <f t="shared" si="61"/>
        <v>WON</v>
      </c>
      <c r="X435" s="14"/>
      <c r="Y435" s="7" t="str">
        <f t="shared" si="54"/>
        <v>…</v>
      </c>
      <c r="Z435" s="7"/>
      <c r="AA435" s="35" t="str">
        <f t="shared" si="55"/>
        <v>…</v>
      </c>
      <c r="AB435" s="35" t="str">
        <f t="shared" si="56"/>
        <v>.</v>
      </c>
      <c r="AC435" s="7" t="str">
        <f t="shared" si="57"/>
        <v>…</v>
      </c>
      <c r="AE435" s="18" t="str">
        <f>IFERROR(VLOOKUP(O435,AG3:AH5,2,0),"KO")</f>
        <v>KO</v>
      </c>
    </row>
    <row r="436" spans="2:31">
      <c r="B436" s="6"/>
      <c r="C436" t="s">
        <v>111</v>
      </c>
      <c r="D436" s="24" t="s">
        <v>112</v>
      </c>
      <c r="E436" s="17" t="s">
        <v>984</v>
      </c>
      <c r="F436" s="7" t="s">
        <v>4</v>
      </c>
      <c r="G436" s="10" t="s">
        <v>2053</v>
      </c>
      <c r="H436" s="7">
        <v>43</v>
      </c>
      <c r="I436" s="7">
        <v>15</v>
      </c>
      <c r="J436" s="7">
        <v>42</v>
      </c>
      <c r="K436" s="7">
        <v>1</v>
      </c>
      <c r="L436" s="7">
        <v>2</v>
      </c>
      <c r="M436" s="7">
        <v>1</v>
      </c>
      <c r="N436" s="6" t="s">
        <v>47</v>
      </c>
      <c r="O436" s="6" t="s">
        <v>69</v>
      </c>
      <c r="P436" s="11">
        <v>42</v>
      </c>
      <c r="Q436" s="12">
        <v>1.64</v>
      </c>
      <c r="R436" s="13"/>
      <c r="S436" s="21">
        <f t="shared" si="58"/>
        <v>27.4375</v>
      </c>
      <c r="T436" s="7" t="str">
        <f t="shared" si="59"/>
        <v>Over 0.5</v>
      </c>
      <c r="U436" s="14"/>
      <c r="V436" s="14" t="str">
        <f t="shared" si="60"/>
        <v>Under 1.5</v>
      </c>
      <c r="W436" s="14" t="str">
        <f t="shared" si="61"/>
        <v>WON</v>
      </c>
      <c r="X436" s="14"/>
      <c r="Y436" s="7" t="str">
        <f t="shared" si="54"/>
        <v>…</v>
      </c>
      <c r="Z436" s="7"/>
      <c r="AA436" s="35" t="str">
        <f t="shared" si="55"/>
        <v>…</v>
      </c>
      <c r="AB436" s="35" t="str">
        <f t="shared" si="56"/>
        <v>.</v>
      </c>
      <c r="AC436" s="7" t="str">
        <f t="shared" si="57"/>
        <v>WON</v>
      </c>
      <c r="AE436" s="18" t="str">
        <f>IFERROR(VLOOKUP(O436,AG3:AH5,2,0),"KO")</f>
        <v>KO</v>
      </c>
    </row>
    <row r="437" spans="2:31">
      <c r="B437" s="6" t="s">
        <v>11</v>
      </c>
      <c r="C437" t="s">
        <v>308</v>
      </c>
      <c r="D437" s="24" t="s">
        <v>115</v>
      </c>
      <c r="E437" s="17" t="s">
        <v>2054</v>
      </c>
      <c r="F437" s="7" t="s">
        <v>4</v>
      </c>
      <c r="G437" s="10" t="s">
        <v>2055</v>
      </c>
      <c r="H437" s="7">
        <v>6</v>
      </c>
      <c r="I437" s="7">
        <v>87</v>
      </c>
      <c r="J437" s="7">
        <v>7</v>
      </c>
      <c r="K437" s="7" t="s">
        <v>16</v>
      </c>
      <c r="L437" s="7">
        <v>2</v>
      </c>
      <c r="M437" s="7">
        <v>1</v>
      </c>
      <c r="N437" s="6" t="s">
        <v>120</v>
      </c>
      <c r="O437" s="6" t="s">
        <v>120</v>
      </c>
      <c r="P437" s="11">
        <v>43</v>
      </c>
      <c r="Q437" s="12">
        <v>1.6</v>
      </c>
      <c r="R437" s="13"/>
      <c r="S437" s="21">
        <f t="shared" si="58"/>
        <v>81.1875</v>
      </c>
      <c r="T437" s="7" t="str">
        <f t="shared" si="59"/>
        <v>Under 1.5</v>
      </c>
      <c r="U437" s="14"/>
      <c r="V437" s="14" t="str">
        <f t="shared" si="60"/>
        <v>Under 1.5</v>
      </c>
      <c r="W437" s="14" t="str">
        <f t="shared" si="61"/>
        <v>WON</v>
      </c>
      <c r="X437" s="14"/>
      <c r="Y437" s="7" t="str">
        <f t="shared" si="54"/>
        <v>Prime</v>
      </c>
      <c r="Z437" s="7"/>
      <c r="AA437" s="35" t="str">
        <f t="shared" si="55"/>
        <v>…</v>
      </c>
      <c r="AB437" s="35" t="str">
        <f t="shared" si="56"/>
        <v>.</v>
      </c>
      <c r="AC437" s="7" t="str">
        <f t="shared" si="57"/>
        <v>…</v>
      </c>
      <c r="AE437" s="18" t="str">
        <f>IFERROR(VLOOKUP(O437,AG3:AH5,2,0),"KO")</f>
        <v>OK</v>
      </c>
    </row>
    <row r="438" spans="2:31">
      <c r="B438" s="6"/>
      <c r="C438" t="s">
        <v>531</v>
      </c>
      <c r="D438" s="24" t="s">
        <v>115</v>
      </c>
      <c r="E438" s="17" t="s">
        <v>1859</v>
      </c>
      <c r="F438" s="7" t="s">
        <v>4</v>
      </c>
      <c r="G438" s="10" t="s">
        <v>1861</v>
      </c>
      <c r="H438" s="7">
        <v>4</v>
      </c>
      <c r="I438" s="7">
        <v>47</v>
      </c>
      <c r="J438" s="7">
        <v>49</v>
      </c>
      <c r="K438" s="7">
        <v>2</v>
      </c>
      <c r="L438" s="7" t="s">
        <v>16</v>
      </c>
      <c r="M438" s="7">
        <v>45</v>
      </c>
      <c r="N438" s="6" t="s">
        <v>24</v>
      </c>
      <c r="O438" s="6" t="s">
        <v>33</v>
      </c>
      <c r="P438" s="11">
        <v>51</v>
      </c>
      <c r="Q438" s="12">
        <v>1.61</v>
      </c>
      <c r="R438" s="13"/>
      <c r="S438" s="21">
        <f t="shared" si="58"/>
        <v>39.887500000000003</v>
      </c>
      <c r="T438" s="7" t="str">
        <f t="shared" si="59"/>
        <v>Over 0.5</v>
      </c>
      <c r="U438" s="14"/>
      <c r="V438" s="14" t="str">
        <f t="shared" si="60"/>
        <v>Under 1.5</v>
      </c>
      <c r="W438" s="14" t="str">
        <f t="shared" si="61"/>
        <v>LOST</v>
      </c>
      <c r="X438" s="14"/>
      <c r="Y438" s="7" t="str">
        <f t="shared" si="54"/>
        <v>…</v>
      </c>
      <c r="Z438" s="7"/>
      <c r="AA438" s="35" t="str">
        <f t="shared" si="55"/>
        <v>…</v>
      </c>
      <c r="AB438" s="35" t="str">
        <f t="shared" si="56"/>
        <v>.</v>
      </c>
      <c r="AC438" s="7" t="str">
        <f t="shared" si="57"/>
        <v>WON</v>
      </c>
      <c r="AE438" s="18" t="str">
        <f>IFERROR(VLOOKUP(O438,AG3:AH5,2,0),"KO")</f>
        <v>KO</v>
      </c>
    </row>
    <row r="439" spans="2:31">
      <c r="B439" s="6"/>
      <c r="C439" t="s">
        <v>531</v>
      </c>
      <c r="D439" s="24" t="s">
        <v>115</v>
      </c>
      <c r="E439" s="17" t="s">
        <v>532</v>
      </c>
      <c r="F439" s="7" t="s">
        <v>4</v>
      </c>
      <c r="G439" s="10" t="s">
        <v>1108</v>
      </c>
      <c r="H439" s="7">
        <v>73</v>
      </c>
      <c r="I439" s="7">
        <v>16</v>
      </c>
      <c r="J439" s="7">
        <v>12</v>
      </c>
      <c r="K439" s="7">
        <v>1</v>
      </c>
      <c r="L439" s="7">
        <v>1</v>
      </c>
      <c r="M439" s="7">
        <v>61</v>
      </c>
      <c r="N439" s="6" t="s">
        <v>47</v>
      </c>
      <c r="O439" s="6" t="s">
        <v>69</v>
      </c>
      <c r="P439" s="11">
        <v>36</v>
      </c>
      <c r="Q439" s="12">
        <v>1.64</v>
      </c>
      <c r="R439" s="13"/>
      <c r="S439" s="21">
        <f t="shared" si="58"/>
        <v>17.1875</v>
      </c>
      <c r="T439" s="7" t="str">
        <f t="shared" si="59"/>
        <v>Over 0.5</v>
      </c>
      <c r="U439" s="14"/>
      <c r="V439" s="14" t="str">
        <f t="shared" si="60"/>
        <v>Under 1.5</v>
      </c>
      <c r="W439" s="14" t="str">
        <f t="shared" si="61"/>
        <v>WON</v>
      </c>
      <c r="X439" s="14"/>
      <c r="Y439" s="7" t="str">
        <f t="shared" si="54"/>
        <v>…</v>
      </c>
      <c r="Z439" s="7"/>
      <c r="AA439" s="35" t="str">
        <f t="shared" si="55"/>
        <v>…</v>
      </c>
      <c r="AB439" s="35" t="str">
        <f t="shared" si="56"/>
        <v>.</v>
      </c>
      <c r="AC439" s="7" t="str">
        <f t="shared" si="57"/>
        <v>WON</v>
      </c>
      <c r="AE439" s="18" t="str">
        <f>IFERROR(VLOOKUP(O439,AG3:AH5,2,0),"KO")</f>
        <v>KO</v>
      </c>
    </row>
    <row r="440" spans="2:31">
      <c r="B440" s="6" t="s">
        <v>11</v>
      </c>
      <c r="C440" t="s">
        <v>363</v>
      </c>
      <c r="D440" s="24" t="s">
        <v>115</v>
      </c>
      <c r="E440" s="17" t="s">
        <v>1049</v>
      </c>
      <c r="F440" s="7" t="s">
        <v>4</v>
      </c>
      <c r="G440" s="10" t="s">
        <v>1118</v>
      </c>
      <c r="H440" s="7">
        <v>28</v>
      </c>
      <c r="I440" s="7">
        <v>51</v>
      </c>
      <c r="J440" s="7">
        <v>21</v>
      </c>
      <c r="K440" s="7" t="s">
        <v>16</v>
      </c>
      <c r="L440" s="7">
        <v>1</v>
      </c>
      <c r="M440" s="7">
        <v>7</v>
      </c>
      <c r="N440" s="6" t="s">
        <v>120</v>
      </c>
      <c r="O440" s="6" t="s">
        <v>61</v>
      </c>
      <c r="P440" s="11">
        <v>58</v>
      </c>
      <c r="Q440" s="12">
        <v>1.62</v>
      </c>
      <c r="R440" s="13"/>
      <c r="S440" s="21">
        <f t="shared" si="58"/>
        <v>75.537499999999994</v>
      </c>
      <c r="T440" s="7" t="str">
        <f t="shared" si="59"/>
        <v>Under 1.5</v>
      </c>
      <c r="U440" s="14"/>
      <c r="V440" s="14" t="str">
        <f t="shared" si="60"/>
        <v>Under 1.5</v>
      </c>
      <c r="W440" s="14" t="str">
        <f t="shared" si="61"/>
        <v>WON</v>
      </c>
      <c r="X440" s="14"/>
      <c r="Y440" s="7" t="str">
        <f t="shared" si="54"/>
        <v>…</v>
      </c>
      <c r="Z440" s="7"/>
      <c r="AA440" s="35" t="str">
        <f t="shared" si="55"/>
        <v>U25g</v>
      </c>
      <c r="AB440" s="35" t="str">
        <f t="shared" si="56"/>
        <v>WON</v>
      </c>
      <c r="AC440" s="7" t="str">
        <f t="shared" si="57"/>
        <v>…</v>
      </c>
      <c r="AE440" s="18" t="str">
        <f>IFERROR(VLOOKUP(O440,AG3:AH5,2,0),"KO")</f>
        <v>KO</v>
      </c>
    </row>
    <row r="441" spans="2:31">
      <c r="B441" s="6" t="s">
        <v>11</v>
      </c>
      <c r="C441" t="s">
        <v>400</v>
      </c>
      <c r="D441" s="24" t="s">
        <v>115</v>
      </c>
      <c r="E441" s="17" t="s">
        <v>1105</v>
      </c>
      <c r="F441" s="7" t="s">
        <v>4</v>
      </c>
      <c r="G441" s="10" t="s">
        <v>402</v>
      </c>
      <c r="H441" s="7">
        <v>25</v>
      </c>
      <c r="I441" s="7">
        <v>54</v>
      </c>
      <c r="J441" s="7">
        <v>21</v>
      </c>
      <c r="K441" s="7" t="s">
        <v>16</v>
      </c>
      <c r="L441" s="7">
        <v>2</v>
      </c>
      <c r="M441" s="7">
        <v>4</v>
      </c>
      <c r="N441" s="6" t="s">
        <v>120</v>
      </c>
      <c r="O441" s="6" t="s">
        <v>96</v>
      </c>
      <c r="P441" s="11">
        <v>24</v>
      </c>
      <c r="Q441" s="12">
        <v>1.45</v>
      </c>
      <c r="R441" s="13"/>
      <c r="S441" s="21">
        <f t="shared" si="58"/>
        <v>67.875</v>
      </c>
      <c r="T441" s="7" t="str">
        <f t="shared" si="59"/>
        <v>Under 1.5</v>
      </c>
      <c r="U441" s="14"/>
      <c r="V441" s="14" t="str">
        <f t="shared" si="60"/>
        <v>Under 1.5</v>
      </c>
      <c r="W441" s="14" t="str">
        <f t="shared" si="61"/>
        <v>WON</v>
      </c>
      <c r="X441" s="14"/>
      <c r="Y441" s="7" t="str">
        <f t="shared" si="54"/>
        <v>Prime</v>
      </c>
      <c r="Z441" s="7"/>
      <c r="AA441" s="35" t="str">
        <f t="shared" si="55"/>
        <v>…</v>
      </c>
      <c r="AB441" s="35" t="str">
        <f t="shared" si="56"/>
        <v>.</v>
      </c>
      <c r="AC441" s="7" t="str">
        <f t="shared" si="57"/>
        <v>…</v>
      </c>
      <c r="AE441" s="18" t="str">
        <f>IFERROR(VLOOKUP(O441,AG3:AH5,2,0),"KO")</f>
        <v>KO</v>
      </c>
    </row>
    <row r="442" spans="2:31">
      <c r="B442" s="6"/>
      <c r="C442" t="s">
        <v>70</v>
      </c>
      <c r="D442" s="24" t="s">
        <v>115</v>
      </c>
      <c r="E442" s="17" t="s">
        <v>2056</v>
      </c>
      <c r="F442" s="7" t="s">
        <v>4</v>
      </c>
      <c r="G442" s="10" t="s">
        <v>72</v>
      </c>
      <c r="H442" s="7">
        <v>31</v>
      </c>
      <c r="I442" s="7">
        <v>10</v>
      </c>
      <c r="J442" s="7">
        <v>59</v>
      </c>
      <c r="K442" s="7">
        <v>2</v>
      </c>
      <c r="L442" s="7">
        <v>2</v>
      </c>
      <c r="M442" s="7">
        <v>28</v>
      </c>
      <c r="N442" s="6" t="s">
        <v>24</v>
      </c>
      <c r="O442" s="6" t="s">
        <v>24</v>
      </c>
      <c r="P442" s="11">
        <v>34</v>
      </c>
      <c r="Q442" s="12">
        <v>1.4</v>
      </c>
      <c r="R442" s="13"/>
      <c r="S442" s="21">
        <f t="shared" si="58"/>
        <v>11.875</v>
      </c>
      <c r="T442" s="7" t="str">
        <f t="shared" si="59"/>
        <v>Over 0.5</v>
      </c>
      <c r="U442" s="14"/>
      <c r="V442" s="14" t="str">
        <f t="shared" si="60"/>
        <v>Under 1.5</v>
      </c>
      <c r="W442" s="14" t="str">
        <f t="shared" si="61"/>
        <v>LOST</v>
      </c>
      <c r="X442" s="14"/>
      <c r="Y442" s="7" t="str">
        <f t="shared" si="54"/>
        <v>…</v>
      </c>
      <c r="Z442" s="7"/>
      <c r="AA442" s="35" t="str">
        <f t="shared" si="55"/>
        <v>…</v>
      </c>
      <c r="AB442" s="35" t="str">
        <f t="shared" si="56"/>
        <v>.</v>
      </c>
      <c r="AC442" s="7" t="str">
        <f t="shared" si="57"/>
        <v>LOST</v>
      </c>
      <c r="AE442" s="18" t="str">
        <f>IFERROR(VLOOKUP(O442,AG3:AH5,2,0),"KO")</f>
        <v>OK</v>
      </c>
    </row>
    <row r="443" spans="2:31">
      <c r="B443" s="6" t="s">
        <v>11</v>
      </c>
      <c r="C443" t="s">
        <v>846</v>
      </c>
      <c r="D443" s="24" t="s">
        <v>115</v>
      </c>
      <c r="E443" s="17" t="s">
        <v>2057</v>
      </c>
      <c r="F443" s="7" t="s">
        <v>4</v>
      </c>
      <c r="G443" s="10" t="s">
        <v>1029</v>
      </c>
      <c r="H443" s="7">
        <v>6</v>
      </c>
      <c r="I443" s="7">
        <v>54</v>
      </c>
      <c r="J443" s="7">
        <v>40</v>
      </c>
      <c r="K443" s="7" t="s">
        <v>16</v>
      </c>
      <c r="L443" s="7">
        <v>1</v>
      </c>
      <c r="M443" s="7">
        <v>34</v>
      </c>
      <c r="N443" s="6" t="s">
        <v>75</v>
      </c>
      <c r="O443" s="6" t="s">
        <v>297</v>
      </c>
      <c r="P443" s="11">
        <v>59</v>
      </c>
      <c r="Q443" s="12">
        <v>1.6</v>
      </c>
      <c r="R443" s="13"/>
      <c r="S443" s="21">
        <f t="shared" si="58"/>
        <v>68.674999999999997</v>
      </c>
      <c r="T443" s="7" t="str">
        <f t="shared" si="59"/>
        <v>Under 1.5</v>
      </c>
      <c r="U443" s="14"/>
      <c r="V443" s="14" t="str">
        <f t="shared" si="60"/>
        <v>Over 0.5</v>
      </c>
      <c r="W443" s="14" t="str">
        <f t="shared" si="61"/>
        <v>LOST</v>
      </c>
      <c r="X443" s="14"/>
      <c r="Y443" s="7" t="str">
        <f t="shared" si="54"/>
        <v>…</v>
      </c>
      <c r="Z443" s="7"/>
      <c r="AA443" s="35" t="str">
        <f t="shared" si="55"/>
        <v>U25g</v>
      </c>
      <c r="AB443" s="35" t="str">
        <f t="shared" si="56"/>
        <v>.</v>
      </c>
      <c r="AC443" s="7" t="str">
        <f t="shared" si="57"/>
        <v>…</v>
      </c>
      <c r="AE443" s="18" t="str">
        <f>IFERROR(VLOOKUP(O443,AG3:AH5,2,0),"KO")</f>
        <v>KO</v>
      </c>
    </row>
    <row r="444" spans="2:31">
      <c r="B444" s="6" t="s">
        <v>11</v>
      </c>
      <c r="C444" t="s">
        <v>846</v>
      </c>
      <c r="D444" s="24" t="s">
        <v>115</v>
      </c>
      <c r="E444" s="17" t="s">
        <v>924</v>
      </c>
      <c r="F444" s="7" t="s">
        <v>4</v>
      </c>
      <c r="G444" s="10" t="s">
        <v>2058</v>
      </c>
      <c r="H444" s="7">
        <v>10</v>
      </c>
      <c r="I444" s="7">
        <v>70</v>
      </c>
      <c r="J444" s="7">
        <v>20</v>
      </c>
      <c r="K444" s="7" t="s">
        <v>16</v>
      </c>
      <c r="L444" s="7">
        <v>1</v>
      </c>
      <c r="M444" s="7">
        <v>10</v>
      </c>
      <c r="N444" s="6" t="s">
        <v>120</v>
      </c>
      <c r="O444" s="6" t="s">
        <v>96</v>
      </c>
      <c r="P444" s="11">
        <v>44</v>
      </c>
      <c r="Q444" s="12">
        <v>1.61</v>
      </c>
      <c r="R444" s="13"/>
      <c r="S444" s="21">
        <f t="shared" si="58"/>
        <v>66.875</v>
      </c>
      <c r="T444" s="7" t="str">
        <f t="shared" si="59"/>
        <v>Under 1.5</v>
      </c>
      <c r="U444" s="14"/>
      <c r="V444" s="14" t="str">
        <f t="shared" si="60"/>
        <v>Under 1.5</v>
      </c>
      <c r="W444" s="14" t="str">
        <f t="shared" si="61"/>
        <v>WON</v>
      </c>
      <c r="X444" s="14"/>
      <c r="Y444" s="7" t="str">
        <f t="shared" si="54"/>
        <v>Prime</v>
      </c>
      <c r="Z444" s="7"/>
      <c r="AA444" s="35" t="str">
        <f t="shared" si="55"/>
        <v>…</v>
      </c>
      <c r="AB444" s="35" t="str">
        <f t="shared" si="56"/>
        <v>.</v>
      </c>
      <c r="AC444" s="7" t="str">
        <f t="shared" si="57"/>
        <v>…</v>
      </c>
      <c r="AE444" s="18" t="str">
        <f>IFERROR(VLOOKUP(O444,AG3:AH5,2,0),"KO")</f>
        <v>KO</v>
      </c>
    </row>
    <row r="445" spans="2:31">
      <c r="B445" s="6" t="s">
        <v>11</v>
      </c>
      <c r="C445" t="s">
        <v>394</v>
      </c>
      <c r="D445" s="24" t="s">
        <v>115</v>
      </c>
      <c r="E445" s="17" t="s">
        <v>950</v>
      </c>
      <c r="F445" s="7" t="s">
        <v>4</v>
      </c>
      <c r="G445" s="10" t="s">
        <v>562</v>
      </c>
      <c r="H445" s="7">
        <v>7</v>
      </c>
      <c r="I445" s="7">
        <v>82</v>
      </c>
      <c r="J445" s="7">
        <v>11</v>
      </c>
      <c r="K445" s="7" t="s">
        <v>16</v>
      </c>
      <c r="L445" s="7" t="s">
        <v>16</v>
      </c>
      <c r="M445" s="7">
        <v>4</v>
      </c>
      <c r="N445" s="6" t="s">
        <v>120</v>
      </c>
      <c r="O445" s="6" t="s">
        <v>120</v>
      </c>
      <c r="P445" s="11">
        <v>51</v>
      </c>
      <c r="Q445" s="12">
        <v>1.57</v>
      </c>
      <c r="R445" s="13"/>
      <c r="S445" s="21">
        <f t="shared" si="58"/>
        <v>91.825000000000003</v>
      </c>
      <c r="T445" s="7" t="str">
        <f t="shared" si="59"/>
        <v>Under 1.5</v>
      </c>
      <c r="U445" s="14"/>
      <c r="V445" s="14" t="str">
        <f t="shared" si="60"/>
        <v>Under 1.5</v>
      </c>
      <c r="W445" s="14" t="str">
        <f t="shared" si="61"/>
        <v>WON</v>
      </c>
      <c r="X445" s="14"/>
      <c r="Y445" s="7" t="str">
        <f t="shared" si="54"/>
        <v>Prime</v>
      </c>
      <c r="Z445" s="7"/>
      <c r="AA445" s="35" t="str">
        <f t="shared" si="55"/>
        <v>…</v>
      </c>
      <c r="AB445" s="35" t="str">
        <f t="shared" si="56"/>
        <v>.</v>
      </c>
      <c r="AC445" s="7" t="str">
        <f t="shared" si="57"/>
        <v>…</v>
      </c>
      <c r="AE445" s="18" t="str">
        <f>IFERROR(VLOOKUP(O445,AG3:AH5,2,0),"KO")</f>
        <v>OK</v>
      </c>
    </row>
    <row r="446" spans="2:31">
      <c r="B446" s="6" t="s">
        <v>11</v>
      </c>
      <c r="C446" t="s">
        <v>163</v>
      </c>
      <c r="D446" s="24" t="s">
        <v>115</v>
      </c>
      <c r="E446" s="17" t="s">
        <v>1324</v>
      </c>
      <c r="F446" s="7" t="s">
        <v>4</v>
      </c>
      <c r="G446" s="10" t="s">
        <v>932</v>
      </c>
      <c r="H446" s="7">
        <v>15</v>
      </c>
      <c r="I446" s="7">
        <v>75</v>
      </c>
      <c r="J446" s="7">
        <v>10</v>
      </c>
      <c r="K446" s="7" t="s">
        <v>16</v>
      </c>
      <c r="L446" s="7">
        <v>1</v>
      </c>
      <c r="M446" s="7">
        <v>5</v>
      </c>
      <c r="N446" s="6" t="s">
        <v>24</v>
      </c>
      <c r="O446" s="6" t="s">
        <v>24</v>
      </c>
      <c r="P446" s="11">
        <v>65</v>
      </c>
      <c r="Q446" s="12">
        <v>1.45</v>
      </c>
      <c r="R446" s="13"/>
      <c r="S446" s="21">
        <f t="shared" si="58"/>
        <v>86.4375</v>
      </c>
      <c r="T446" s="7" t="str">
        <f t="shared" si="59"/>
        <v>Under 1.5</v>
      </c>
      <c r="U446" s="14"/>
      <c r="V446" s="14" t="str">
        <f t="shared" si="60"/>
        <v>Under 1.5</v>
      </c>
      <c r="W446" s="14" t="str">
        <f t="shared" si="61"/>
        <v>WON</v>
      </c>
      <c r="X446" s="14"/>
      <c r="Y446" s="7" t="str">
        <f t="shared" si="54"/>
        <v>Prime</v>
      </c>
      <c r="Z446" s="7"/>
      <c r="AA446" s="35" t="str">
        <f t="shared" si="55"/>
        <v>U25g</v>
      </c>
      <c r="AB446" s="35" t="str">
        <f t="shared" si="56"/>
        <v>WON</v>
      </c>
      <c r="AC446" s="7" t="str">
        <f t="shared" si="57"/>
        <v>…</v>
      </c>
      <c r="AE446" s="18" t="str">
        <f>IFERROR(VLOOKUP(O446,AG3:AH5,2,0),"KO")</f>
        <v>OK</v>
      </c>
    </row>
    <row r="447" spans="2:31">
      <c r="B447" s="6"/>
      <c r="C447" t="s">
        <v>814</v>
      </c>
      <c r="D447" s="24" t="s">
        <v>115</v>
      </c>
      <c r="E447" s="17" t="s">
        <v>2059</v>
      </c>
      <c r="F447" s="7" t="s">
        <v>4</v>
      </c>
      <c r="G447" s="10" t="s">
        <v>816</v>
      </c>
      <c r="H447" s="7">
        <v>38</v>
      </c>
      <c r="I447" s="7">
        <v>5</v>
      </c>
      <c r="J447" s="7">
        <v>56</v>
      </c>
      <c r="K447" s="7">
        <v>2</v>
      </c>
      <c r="L447" s="7">
        <v>2</v>
      </c>
      <c r="M447" s="7">
        <v>18</v>
      </c>
      <c r="N447" s="6" t="s">
        <v>24</v>
      </c>
      <c r="O447" s="6" t="s">
        <v>47</v>
      </c>
      <c r="P447" s="11">
        <v>41</v>
      </c>
      <c r="Q447" s="12">
        <v>1.44</v>
      </c>
      <c r="R447" s="13"/>
      <c r="S447" s="21">
        <f t="shared" si="58"/>
        <v>10.625</v>
      </c>
      <c r="T447" s="7" t="str">
        <f t="shared" si="59"/>
        <v>Over 0.5</v>
      </c>
      <c r="U447" s="14"/>
      <c r="V447" s="14" t="str">
        <f t="shared" si="60"/>
        <v>Under 1.5</v>
      </c>
      <c r="W447" s="14" t="str">
        <f t="shared" si="61"/>
        <v>LOST</v>
      </c>
      <c r="X447" s="14"/>
      <c r="Y447" s="7" t="str">
        <f t="shared" si="54"/>
        <v>…</v>
      </c>
      <c r="Z447" s="7"/>
      <c r="AA447" s="35" t="str">
        <f t="shared" si="55"/>
        <v>…</v>
      </c>
      <c r="AB447" s="35" t="str">
        <f t="shared" si="56"/>
        <v>.</v>
      </c>
      <c r="AC447" s="7" t="str">
        <f t="shared" si="57"/>
        <v>LOST</v>
      </c>
      <c r="AE447" s="18" t="str">
        <f>IFERROR(VLOOKUP(O447,AG3:AH5,2,0),"KO")</f>
        <v>OK</v>
      </c>
    </row>
    <row r="448" spans="2:31">
      <c r="B448" s="6"/>
      <c r="C448" t="s">
        <v>107</v>
      </c>
      <c r="D448" s="24" t="s">
        <v>240</v>
      </c>
      <c r="E448" s="17" t="s">
        <v>1867</v>
      </c>
      <c r="F448" s="7" t="s">
        <v>4</v>
      </c>
      <c r="G448" s="10" t="s">
        <v>2060</v>
      </c>
      <c r="H448" s="7">
        <v>21</v>
      </c>
      <c r="I448" s="7">
        <v>21</v>
      </c>
      <c r="J448" s="7">
        <v>58</v>
      </c>
      <c r="K448" s="7">
        <v>2</v>
      </c>
      <c r="L448" s="7">
        <v>1</v>
      </c>
      <c r="M448" s="7">
        <v>37</v>
      </c>
      <c r="N448" s="6" t="s">
        <v>298</v>
      </c>
      <c r="O448" s="6" t="s">
        <v>303</v>
      </c>
      <c r="P448" s="11">
        <v>60</v>
      </c>
      <c r="Q448" s="12">
        <v>1.65</v>
      </c>
      <c r="R448" s="13"/>
      <c r="S448" s="21">
        <f t="shared" si="58"/>
        <v>33.875</v>
      </c>
      <c r="T448" s="7" t="str">
        <f t="shared" si="59"/>
        <v>Over 0.5</v>
      </c>
      <c r="U448" s="14"/>
      <c r="V448" s="14" t="str">
        <f t="shared" si="60"/>
        <v>Over 0.5</v>
      </c>
      <c r="W448" s="14" t="str">
        <f t="shared" si="61"/>
        <v>WON</v>
      </c>
      <c r="X448" s="14"/>
      <c r="Y448" s="7" t="str">
        <f t="shared" si="54"/>
        <v>…</v>
      </c>
      <c r="Z448" s="7"/>
      <c r="AA448" s="35" t="str">
        <f t="shared" si="55"/>
        <v>…</v>
      </c>
      <c r="AB448" s="35" t="str">
        <f t="shared" si="56"/>
        <v>.</v>
      </c>
      <c r="AC448" s="7" t="str">
        <f t="shared" si="57"/>
        <v>WON</v>
      </c>
      <c r="AE448" s="18" t="str">
        <f>IFERROR(VLOOKUP(O448,AG3:AH5,2,0),"KO")</f>
        <v>KO</v>
      </c>
    </row>
    <row r="449" spans="2:31">
      <c r="B449" s="6"/>
      <c r="C449" t="s">
        <v>711</v>
      </c>
      <c r="D449" s="24" t="s">
        <v>135</v>
      </c>
      <c r="E449" s="17" t="s">
        <v>1863</v>
      </c>
      <c r="F449" s="7" t="s">
        <v>4</v>
      </c>
      <c r="G449" s="10" t="s">
        <v>2061</v>
      </c>
      <c r="H449" s="7">
        <v>48</v>
      </c>
      <c r="I449" s="7">
        <v>37</v>
      </c>
      <c r="J449" s="7">
        <v>16</v>
      </c>
      <c r="K449" s="7">
        <v>1</v>
      </c>
      <c r="L449" s="7">
        <v>1</v>
      </c>
      <c r="M449" s="7">
        <v>32</v>
      </c>
      <c r="N449" s="6" t="s">
        <v>69</v>
      </c>
      <c r="O449" s="6" t="s">
        <v>298</v>
      </c>
      <c r="P449" s="11">
        <v>57</v>
      </c>
      <c r="Q449" s="12">
        <v>1.47</v>
      </c>
      <c r="R449" s="13"/>
      <c r="S449" s="21">
        <f t="shared" si="58"/>
        <v>36.4</v>
      </c>
      <c r="T449" s="7" t="str">
        <f t="shared" si="59"/>
        <v>Over 0.5</v>
      </c>
      <c r="U449" s="14"/>
      <c r="V449" s="14" t="str">
        <f t="shared" si="60"/>
        <v>Over 0.5</v>
      </c>
      <c r="W449" s="14" t="str">
        <f t="shared" si="61"/>
        <v>WON</v>
      </c>
      <c r="X449" s="14"/>
      <c r="Y449" s="7" t="str">
        <f t="shared" si="54"/>
        <v>…</v>
      </c>
      <c r="Z449" s="7"/>
      <c r="AA449" s="35" t="str">
        <f t="shared" si="55"/>
        <v>…</v>
      </c>
      <c r="AB449" s="35" t="str">
        <f t="shared" si="56"/>
        <v>.</v>
      </c>
      <c r="AC449" s="7" t="str">
        <f t="shared" si="57"/>
        <v>WON</v>
      </c>
      <c r="AE449" s="18" t="str">
        <f>IFERROR(VLOOKUP(O449,AG3:AH5,2,0),"KO")</f>
        <v>KO</v>
      </c>
    </row>
    <row r="450" spans="2:31">
      <c r="B450" s="6"/>
      <c r="C450" t="s">
        <v>51</v>
      </c>
      <c r="D450" s="24" t="s">
        <v>135</v>
      </c>
      <c r="E450" s="17" t="s">
        <v>676</v>
      </c>
      <c r="F450" s="7" t="s">
        <v>4</v>
      </c>
      <c r="G450" s="10" t="s">
        <v>1833</v>
      </c>
      <c r="H450" s="7">
        <v>52</v>
      </c>
      <c r="I450" s="7">
        <v>33</v>
      </c>
      <c r="J450" s="7">
        <v>15</v>
      </c>
      <c r="K450" s="7">
        <v>1</v>
      </c>
      <c r="L450" s="7">
        <v>1</v>
      </c>
      <c r="M450" s="7">
        <v>37</v>
      </c>
      <c r="N450" s="6" t="s">
        <v>24</v>
      </c>
      <c r="O450" s="6" t="s">
        <v>120</v>
      </c>
      <c r="P450" s="11">
        <v>48</v>
      </c>
      <c r="Q450" s="12">
        <v>1.44</v>
      </c>
      <c r="R450" s="13"/>
      <c r="S450" s="21">
        <f t="shared" si="58"/>
        <v>23.75</v>
      </c>
      <c r="T450" s="7" t="str">
        <f t="shared" si="59"/>
        <v>Over 0.5</v>
      </c>
      <c r="U450" s="14"/>
      <c r="V450" s="14" t="str">
        <f t="shared" si="60"/>
        <v>Under 1.5</v>
      </c>
      <c r="W450" s="14" t="str">
        <f t="shared" si="61"/>
        <v>LOST</v>
      </c>
      <c r="X450" s="14"/>
      <c r="Y450" s="7" t="str">
        <f t="shared" si="54"/>
        <v>…</v>
      </c>
      <c r="Z450" s="7"/>
      <c r="AA450" s="35" t="str">
        <f t="shared" si="55"/>
        <v>…</v>
      </c>
      <c r="AB450" s="35" t="str">
        <f t="shared" si="56"/>
        <v>.</v>
      </c>
      <c r="AC450" s="7" t="str">
        <f t="shared" si="57"/>
        <v>LOST</v>
      </c>
      <c r="AE450" s="18" t="str">
        <f>IFERROR(VLOOKUP(O450,AG3:AH5,2,0),"KO")</f>
        <v>OK</v>
      </c>
    </row>
    <row r="451" spans="2:31">
      <c r="B451" s="6"/>
      <c r="C451" t="s">
        <v>1437</v>
      </c>
      <c r="D451" s="24" t="s">
        <v>135</v>
      </c>
      <c r="E451" s="17" t="s">
        <v>2062</v>
      </c>
      <c r="F451" s="7" t="s">
        <v>4</v>
      </c>
      <c r="G451" s="10" t="s">
        <v>1450</v>
      </c>
      <c r="H451" s="7">
        <v>59</v>
      </c>
      <c r="I451" s="7">
        <v>18</v>
      </c>
      <c r="J451" s="7">
        <v>23</v>
      </c>
      <c r="K451" s="7">
        <v>1</v>
      </c>
      <c r="L451" s="7">
        <v>1</v>
      </c>
      <c r="M451" s="7">
        <v>36</v>
      </c>
      <c r="N451" s="6" t="s">
        <v>24</v>
      </c>
      <c r="O451" s="6" t="s">
        <v>297</v>
      </c>
      <c r="P451" s="11">
        <v>25</v>
      </c>
      <c r="Q451" s="12">
        <v>1.41</v>
      </c>
      <c r="R451" s="13"/>
      <c r="S451" s="21">
        <f t="shared" si="58"/>
        <v>14.375</v>
      </c>
      <c r="T451" s="7" t="str">
        <f t="shared" si="59"/>
        <v>Over 0.5</v>
      </c>
      <c r="U451" s="14"/>
      <c r="V451" s="14" t="str">
        <f t="shared" si="60"/>
        <v>Under 1.5</v>
      </c>
      <c r="W451" s="14" t="str">
        <f t="shared" si="61"/>
        <v>LOST</v>
      </c>
      <c r="X451" s="14"/>
      <c r="Y451" s="7" t="str">
        <f t="shared" ref="Y451:Y498" si="62">IF(AND(B451="OK",I451&gt;52,M451&lt;11,Q451&lt;1.71),"Prime","…")</f>
        <v>…</v>
      </c>
      <c r="Z451" s="7"/>
      <c r="AA451" s="35" t="str">
        <f t="shared" si="55"/>
        <v>…</v>
      </c>
      <c r="AB451" s="35" t="str">
        <f t="shared" si="56"/>
        <v>.</v>
      </c>
      <c r="AC451" s="7" t="str">
        <f t="shared" si="57"/>
        <v>WON</v>
      </c>
      <c r="AE451" s="18" t="str">
        <f>IFERROR(VLOOKUP(O451,AG3:AH5,2,0),"KO")</f>
        <v>KO</v>
      </c>
    </row>
    <row r="452" spans="2:31">
      <c r="B452" s="6"/>
      <c r="C452" t="s">
        <v>227</v>
      </c>
      <c r="D452" s="24" t="s">
        <v>135</v>
      </c>
      <c r="E452" s="17" t="s">
        <v>1696</v>
      </c>
      <c r="F452" s="7" t="s">
        <v>4</v>
      </c>
      <c r="G452" s="10" t="s">
        <v>1612</v>
      </c>
      <c r="H452" s="7">
        <v>59</v>
      </c>
      <c r="I452" s="7">
        <v>16</v>
      </c>
      <c r="J452" s="7">
        <v>25</v>
      </c>
      <c r="K452" s="7">
        <v>1</v>
      </c>
      <c r="L452" s="7">
        <v>1</v>
      </c>
      <c r="M452" s="7">
        <v>34</v>
      </c>
      <c r="N452" s="6" t="s">
        <v>47</v>
      </c>
      <c r="O452" s="6" t="s">
        <v>75</v>
      </c>
      <c r="P452" s="11">
        <v>21</v>
      </c>
      <c r="Q452" s="12">
        <v>1.4</v>
      </c>
      <c r="R452" s="13"/>
      <c r="S452" s="21">
        <f t="shared" si="58"/>
        <v>13.75</v>
      </c>
      <c r="T452" s="7" t="str">
        <f t="shared" si="59"/>
        <v>Over 0.5</v>
      </c>
      <c r="U452" s="14"/>
      <c r="V452" s="14" t="str">
        <f t="shared" si="60"/>
        <v>Under 1.5</v>
      </c>
      <c r="W452" s="14" t="str">
        <f t="shared" si="61"/>
        <v>WON</v>
      </c>
      <c r="X452" s="14"/>
      <c r="Y452" s="7" t="str">
        <f t="shared" si="62"/>
        <v>…</v>
      </c>
      <c r="Z452" s="7"/>
      <c r="AA452" s="35" t="str">
        <f t="shared" ref="AA452:AA517" si="63">IF(AND(I452&gt;49,P452&gt;54,B452="OK"),"U25g","…")</f>
        <v>…</v>
      </c>
      <c r="AB452" s="35" t="str">
        <f t="shared" ref="AB452:AB517" si="64">IF(AND(AA452="U25g",(OR(O452="0-0",O452="0-1",O452="1-0",O452="1-1",O452="2-0",O452="0-2"))),"WON",".")</f>
        <v>.</v>
      </c>
      <c r="AC452" s="7" t="str">
        <f t="shared" ref="AC452:AC517" si="65">IF(AND(AE452="KO",S452&lt;55),"WON",IF(S452&gt;54,"…","LOST"))</f>
        <v>WON</v>
      </c>
      <c r="AE452" s="18" t="str">
        <f>IFERROR(VLOOKUP(O452,AG3:AH5,2,0),"KO")</f>
        <v>KO</v>
      </c>
    </row>
    <row r="453" spans="2:31">
      <c r="B453" s="6"/>
      <c r="C453" t="s">
        <v>227</v>
      </c>
      <c r="D453" s="24" t="s">
        <v>135</v>
      </c>
      <c r="E453" s="17" t="s">
        <v>228</v>
      </c>
      <c r="F453" s="7" t="s">
        <v>4</v>
      </c>
      <c r="G453" s="10" t="s">
        <v>1868</v>
      </c>
      <c r="H453" s="7">
        <v>25</v>
      </c>
      <c r="I453" s="7">
        <v>23</v>
      </c>
      <c r="J453" s="7">
        <v>52</v>
      </c>
      <c r="K453" s="7">
        <v>2</v>
      </c>
      <c r="L453" s="7">
        <v>2</v>
      </c>
      <c r="M453" s="7">
        <v>27</v>
      </c>
      <c r="N453" s="6" t="s">
        <v>69</v>
      </c>
      <c r="O453" s="6" t="s">
        <v>298</v>
      </c>
      <c r="P453" s="11">
        <v>16</v>
      </c>
      <c r="Q453" s="12">
        <v>1.6</v>
      </c>
      <c r="R453" s="13"/>
      <c r="S453" s="21">
        <f t="shared" si="58"/>
        <v>15.9375</v>
      </c>
      <c r="T453" s="7" t="str">
        <f t="shared" si="59"/>
        <v>Over 0.5</v>
      </c>
      <c r="U453" s="14"/>
      <c r="V453" s="14" t="str">
        <f t="shared" si="60"/>
        <v>Over 0.5</v>
      </c>
      <c r="W453" s="14" t="str">
        <f t="shared" si="61"/>
        <v>WON</v>
      </c>
      <c r="X453" s="14"/>
      <c r="Y453" s="7" t="str">
        <f t="shared" si="62"/>
        <v>…</v>
      </c>
      <c r="Z453" s="7"/>
      <c r="AA453" s="35" t="str">
        <f t="shared" si="63"/>
        <v>…</v>
      </c>
      <c r="AB453" s="35" t="str">
        <f t="shared" si="64"/>
        <v>.</v>
      </c>
      <c r="AC453" s="7" t="str">
        <f t="shared" si="65"/>
        <v>WON</v>
      </c>
      <c r="AE453" s="18" t="str">
        <f>IFERROR(VLOOKUP(O453,AG3:AH5,2,0),"KO")</f>
        <v>KO</v>
      </c>
    </row>
    <row r="454" spans="2:31">
      <c r="B454" s="6"/>
      <c r="C454" t="s">
        <v>243</v>
      </c>
      <c r="D454" s="24" t="s">
        <v>135</v>
      </c>
      <c r="E454" s="17" t="s">
        <v>1741</v>
      </c>
      <c r="F454" s="7" t="s">
        <v>4</v>
      </c>
      <c r="G454" s="10" t="s">
        <v>859</v>
      </c>
      <c r="H454" s="7">
        <v>43</v>
      </c>
      <c r="I454" s="7">
        <v>33</v>
      </c>
      <c r="J454" s="7">
        <v>24</v>
      </c>
      <c r="K454" s="7">
        <v>1</v>
      </c>
      <c r="L454" s="7">
        <v>1</v>
      </c>
      <c r="M454" s="7">
        <v>19</v>
      </c>
      <c r="N454" s="6" t="s">
        <v>120</v>
      </c>
      <c r="O454" s="6" t="s">
        <v>69</v>
      </c>
      <c r="P454" s="11">
        <v>20</v>
      </c>
      <c r="Q454" s="12">
        <v>1.5</v>
      </c>
      <c r="R454" s="13"/>
      <c r="S454" s="21">
        <f t="shared" si="58"/>
        <v>26.5625</v>
      </c>
      <c r="T454" s="7" t="str">
        <f t="shared" si="59"/>
        <v>Over 0.5</v>
      </c>
      <c r="U454" s="14"/>
      <c r="V454" s="14" t="str">
        <f t="shared" si="60"/>
        <v>Under 1.5</v>
      </c>
      <c r="W454" s="14" t="str">
        <f t="shared" si="61"/>
        <v>WON</v>
      </c>
      <c r="X454" s="14"/>
      <c r="Y454" s="7" t="str">
        <f t="shared" si="62"/>
        <v>…</v>
      </c>
      <c r="Z454" s="7"/>
      <c r="AA454" s="35" t="str">
        <f t="shared" si="63"/>
        <v>…</v>
      </c>
      <c r="AB454" s="35" t="str">
        <f t="shared" si="64"/>
        <v>.</v>
      </c>
      <c r="AC454" s="7" t="str">
        <f t="shared" si="65"/>
        <v>WON</v>
      </c>
      <c r="AE454" s="18" t="str">
        <f>IFERROR(VLOOKUP(O454,AG3:AH5,2,0),"KO")</f>
        <v>KO</v>
      </c>
    </row>
    <row r="455" spans="2:31">
      <c r="B455" s="6"/>
      <c r="C455" t="s">
        <v>243</v>
      </c>
      <c r="D455" s="24" t="s">
        <v>135</v>
      </c>
      <c r="E455" s="17" t="s">
        <v>1069</v>
      </c>
      <c r="F455" s="7" t="s">
        <v>4</v>
      </c>
      <c r="G455" s="10" t="s">
        <v>1364</v>
      </c>
      <c r="H455" s="7">
        <v>15</v>
      </c>
      <c r="I455" s="7">
        <v>44</v>
      </c>
      <c r="J455" s="7">
        <v>41</v>
      </c>
      <c r="K455" s="7" t="s">
        <v>16</v>
      </c>
      <c r="L455" s="7">
        <v>2</v>
      </c>
      <c r="M455" s="7">
        <v>26</v>
      </c>
      <c r="N455" s="6" t="s">
        <v>75</v>
      </c>
      <c r="O455" s="6" t="s">
        <v>297</v>
      </c>
      <c r="P455" s="11">
        <v>26</v>
      </c>
      <c r="Q455" s="12">
        <v>1.62</v>
      </c>
      <c r="R455" s="13"/>
      <c r="S455" s="21">
        <f t="shared" si="58"/>
        <v>40</v>
      </c>
      <c r="T455" s="7" t="str">
        <f t="shared" si="59"/>
        <v>Over 0.5</v>
      </c>
      <c r="U455" s="14"/>
      <c r="V455" s="14" t="str">
        <f t="shared" si="60"/>
        <v>Over 0.5</v>
      </c>
      <c r="W455" s="14" t="str">
        <f t="shared" si="61"/>
        <v>WON</v>
      </c>
      <c r="X455" s="14"/>
      <c r="Y455" s="7" t="str">
        <f t="shared" si="62"/>
        <v>…</v>
      </c>
      <c r="Z455" s="7"/>
      <c r="AA455" s="35" t="str">
        <f t="shared" si="63"/>
        <v>…</v>
      </c>
      <c r="AB455" s="35" t="str">
        <f t="shared" si="64"/>
        <v>.</v>
      </c>
      <c r="AC455" s="7" t="str">
        <f t="shared" si="65"/>
        <v>WON</v>
      </c>
      <c r="AE455" s="18" t="str">
        <f>IFERROR(VLOOKUP(O455,AG3:AH5,2,0),"KO")</f>
        <v>KO</v>
      </c>
    </row>
    <row r="456" spans="2:31">
      <c r="B456" s="6"/>
      <c r="C456" t="s">
        <v>243</v>
      </c>
      <c r="D456" s="24" t="s">
        <v>135</v>
      </c>
      <c r="E456" s="17" t="s">
        <v>1740</v>
      </c>
      <c r="F456" s="7" t="s">
        <v>4</v>
      </c>
      <c r="G456" s="10" t="s">
        <v>1754</v>
      </c>
      <c r="H456" s="7">
        <v>24</v>
      </c>
      <c r="I456" s="7">
        <v>46</v>
      </c>
      <c r="J456" s="7">
        <v>30</v>
      </c>
      <c r="K456" s="7" t="s">
        <v>16</v>
      </c>
      <c r="L456" s="7">
        <v>2</v>
      </c>
      <c r="M456" s="7">
        <v>6</v>
      </c>
      <c r="N456" s="6" t="s">
        <v>69</v>
      </c>
      <c r="O456" s="6" t="s">
        <v>69</v>
      </c>
      <c r="P456" s="11">
        <v>40</v>
      </c>
      <c r="Q456" s="12">
        <v>1.7</v>
      </c>
      <c r="R456" s="13"/>
      <c r="S456" s="21">
        <f t="shared" si="58"/>
        <v>49</v>
      </c>
      <c r="T456" s="7" t="str">
        <f t="shared" si="59"/>
        <v>Over 0.5</v>
      </c>
      <c r="U456" s="14"/>
      <c r="V456" s="14" t="str">
        <f t="shared" si="60"/>
        <v>Over 0.5</v>
      </c>
      <c r="W456" s="14" t="str">
        <f t="shared" si="61"/>
        <v>WON</v>
      </c>
      <c r="X456" s="14"/>
      <c r="Y456" s="7" t="str">
        <f t="shared" si="62"/>
        <v>…</v>
      </c>
      <c r="Z456" s="7"/>
      <c r="AA456" s="35" t="str">
        <f t="shared" si="63"/>
        <v>…</v>
      </c>
      <c r="AB456" s="35" t="str">
        <f t="shared" si="64"/>
        <v>.</v>
      </c>
      <c r="AC456" s="7" t="str">
        <f t="shared" si="65"/>
        <v>WON</v>
      </c>
      <c r="AE456" s="18" t="str">
        <f>IFERROR(VLOOKUP(O456,AG3:AH5,2,0),"KO")</f>
        <v>KO</v>
      </c>
    </row>
    <row r="457" spans="2:31">
      <c r="B457" s="6"/>
      <c r="C457" t="s">
        <v>127</v>
      </c>
      <c r="D457" s="24" t="s">
        <v>140</v>
      </c>
      <c r="E457" s="17" t="s">
        <v>2063</v>
      </c>
      <c r="F457" s="7" t="s">
        <v>4</v>
      </c>
      <c r="G457" s="10" t="s">
        <v>2064</v>
      </c>
      <c r="H457" s="7">
        <v>10</v>
      </c>
      <c r="I457" s="7">
        <v>45</v>
      </c>
      <c r="J457" s="7">
        <v>45</v>
      </c>
      <c r="K457" s="7">
        <v>2</v>
      </c>
      <c r="L457" s="7">
        <v>2</v>
      </c>
      <c r="M457" s="7">
        <v>35</v>
      </c>
      <c r="N457" s="6" t="s">
        <v>24</v>
      </c>
      <c r="O457" s="6" t="s">
        <v>69</v>
      </c>
      <c r="P457" s="11">
        <v>100</v>
      </c>
      <c r="Q457" s="12">
        <v>1.7</v>
      </c>
      <c r="R457" s="13"/>
      <c r="S457" s="21">
        <f t="shared" ref="S457:S501" si="66">(IF(H457=0,"",(40+IF(I457&lt;50,0,I457/3.2)+(IF(J457&gt;I457,-J457/3.2,0)+(IF(H457&gt;I457,-H457/3.2,0)+(IF(L457="X",5,IF(L457="2",2,0)))+(IF(M457&gt;15,0,15-M457))+(IF(P457&lt;50,0,P457/5)))))))</f>
        <v>60</v>
      </c>
      <c r="T457" s="7" t="str">
        <f t="shared" ref="T457:T501" si="67">IF(S457&lt;56,"Over 0.5","Under 1.5")</f>
        <v>Under 1.5</v>
      </c>
      <c r="U457" s="14"/>
      <c r="V457" s="14" t="str">
        <f t="shared" ref="V457:V522" si="68">IF(N457="1-0","Under 1.5",IF(N457="0-0","Under 1.5",IF(N457="0-1","Under 1.5","Over 0.5")))</f>
        <v>Under 1.5</v>
      </c>
      <c r="W457" s="14" t="str">
        <f t="shared" ref="W457:W522" si="69">IF(N457=0,"",IF(N457="?",N457,IF(T457=V457,"WON",IF(N457="0-1","WON",IF(N457="1-0","WON","LOST")))))</f>
        <v>WON</v>
      </c>
      <c r="X457" s="14"/>
      <c r="Y457" s="7" t="str">
        <f t="shared" si="62"/>
        <v>…</v>
      </c>
      <c r="Z457" s="7"/>
      <c r="AA457" s="35" t="str">
        <f t="shared" si="63"/>
        <v>…</v>
      </c>
      <c r="AB457" s="35" t="str">
        <f t="shared" si="64"/>
        <v>.</v>
      </c>
      <c r="AC457" s="7" t="str">
        <f t="shared" si="65"/>
        <v>…</v>
      </c>
      <c r="AE457" s="18" t="str">
        <f>IFERROR(VLOOKUP(O457,AG3:AH5,2,0),"KO")</f>
        <v>KO</v>
      </c>
    </row>
    <row r="458" spans="2:31">
      <c r="B458" s="6"/>
      <c r="C458" t="s">
        <v>127</v>
      </c>
      <c r="D458" s="24" t="s">
        <v>140</v>
      </c>
      <c r="E458" s="17" t="s">
        <v>2063</v>
      </c>
      <c r="F458" s="7" t="s">
        <v>4</v>
      </c>
      <c r="G458" s="10" t="s">
        <v>2064</v>
      </c>
      <c r="H458" s="7">
        <v>10</v>
      </c>
      <c r="I458" s="7">
        <v>45</v>
      </c>
      <c r="J458" s="7">
        <v>45</v>
      </c>
      <c r="K458" s="7">
        <v>2</v>
      </c>
      <c r="L458" s="7">
        <v>2</v>
      </c>
      <c r="M458" s="7">
        <v>35</v>
      </c>
      <c r="N458" s="6" t="s">
        <v>24</v>
      </c>
      <c r="O458" s="6" t="s">
        <v>69</v>
      </c>
      <c r="P458" s="11">
        <v>100</v>
      </c>
      <c r="Q458" s="12">
        <v>1.7</v>
      </c>
      <c r="R458" s="13"/>
      <c r="S458" s="21">
        <f t="shared" si="66"/>
        <v>60</v>
      </c>
      <c r="T458" s="7" t="str">
        <f t="shared" si="67"/>
        <v>Under 1.5</v>
      </c>
      <c r="U458" s="14"/>
      <c r="V458" s="14" t="str">
        <f t="shared" si="68"/>
        <v>Under 1.5</v>
      </c>
      <c r="W458" s="14" t="str">
        <f t="shared" si="69"/>
        <v>WON</v>
      </c>
      <c r="X458" s="14"/>
      <c r="Y458" s="7" t="str">
        <f t="shared" si="62"/>
        <v>…</v>
      </c>
      <c r="Z458" s="7"/>
      <c r="AA458" s="35" t="str">
        <f t="shared" si="63"/>
        <v>…</v>
      </c>
      <c r="AB458" s="35" t="str">
        <f t="shared" si="64"/>
        <v>.</v>
      </c>
      <c r="AC458" s="7" t="str">
        <f t="shared" si="65"/>
        <v>…</v>
      </c>
      <c r="AE458" s="18" t="str">
        <f>IFERROR(VLOOKUP(O458,AG3:AH5,2,0),"KO")</f>
        <v>KO</v>
      </c>
    </row>
    <row r="459" spans="2:31">
      <c r="B459" s="6"/>
      <c r="C459" t="s">
        <v>545</v>
      </c>
      <c r="D459" s="24" t="s">
        <v>152</v>
      </c>
      <c r="E459" s="17" t="s">
        <v>2065</v>
      </c>
      <c r="F459" s="7" t="s">
        <v>4</v>
      </c>
      <c r="G459" s="10" t="s">
        <v>1065</v>
      </c>
      <c r="H459" s="7">
        <v>13</v>
      </c>
      <c r="I459" s="7">
        <v>55</v>
      </c>
      <c r="J459" s="7">
        <v>33</v>
      </c>
      <c r="K459" s="7" t="s">
        <v>16</v>
      </c>
      <c r="L459" s="7">
        <v>2</v>
      </c>
      <c r="M459" s="7">
        <v>20</v>
      </c>
      <c r="N459" s="6" t="s">
        <v>24</v>
      </c>
      <c r="O459" s="6" t="s">
        <v>61</v>
      </c>
      <c r="P459" s="11">
        <v>85</v>
      </c>
      <c r="Q459" s="12">
        <v>1.64</v>
      </c>
      <c r="R459" s="13"/>
      <c r="S459" s="21">
        <f t="shared" si="66"/>
        <v>74.1875</v>
      </c>
      <c r="T459" s="7" t="str">
        <f t="shared" si="67"/>
        <v>Under 1.5</v>
      </c>
      <c r="U459" s="14"/>
      <c r="V459" s="14" t="str">
        <f t="shared" si="68"/>
        <v>Under 1.5</v>
      </c>
      <c r="W459" s="14" t="str">
        <f t="shared" si="69"/>
        <v>WON</v>
      </c>
      <c r="X459" s="14"/>
      <c r="Y459" s="7" t="str">
        <f t="shared" si="62"/>
        <v>…</v>
      </c>
      <c r="Z459" s="7"/>
      <c r="AA459" s="35" t="str">
        <f t="shared" si="63"/>
        <v>…</v>
      </c>
      <c r="AB459" s="35" t="str">
        <f t="shared" si="64"/>
        <v>.</v>
      </c>
      <c r="AC459" s="7" t="str">
        <f t="shared" si="65"/>
        <v>…</v>
      </c>
      <c r="AE459" s="18" t="str">
        <f>IFERROR(VLOOKUP(O459,AG3:AH5,2,0),"KO")</f>
        <v>KO</v>
      </c>
    </row>
    <row r="460" spans="2:31">
      <c r="B460" s="6"/>
      <c r="C460" t="s">
        <v>427</v>
      </c>
      <c r="D460" s="24" t="s">
        <v>164</v>
      </c>
      <c r="E460" s="17" t="s">
        <v>615</v>
      </c>
      <c r="F460" s="7" t="s">
        <v>4</v>
      </c>
      <c r="G460" s="10" t="s">
        <v>873</v>
      </c>
      <c r="H460" s="7">
        <v>7</v>
      </c>
      <c r="I460" s="7">
        <v>35</v>
      </c>
      <c r="J460" s="7">
        <v>58</v>
      </c>
      <c r="K460" s="7">
        <v>2</v>
      </c>
      <c r="L460" s="7">
        <v>2</v>
      </c>
      <c r="M460" s="7">
        <v>51</v>
      </c>
      <c r="N460" s="6" t="s">
        <v>96</v>
      </c>
      <c r="O460" s="6" t="s">
        <v>303</v>
      </c>
      <c r="P460" s="11">
        <v>22</v>
      </c>
      <c r="Q460" s="12">
        <v>1.61</v>
      </c>
      <c r="R460" s="13"/>
      <c r="S460" s="21">
        <f t="shared" si="66"/>
        <v>21.875</v>
      </c>
      <c r="T460" s="7" t="str">
        <f t="shared" si="67"/>
        <v>Over 0.5</v>
      </c>
      <c r="U460" s="14"/>
      <c r="V460" s="14" t="str">
        <f t="shared" si="68"/>
        <v>Over 0.5</v>
      </c>
      <c r="W460" s="14" t="str">
        <f t="shared" si="69"/>
        <v>WON</v>
      </c>
      <c r="X460" s="14"/>
      <c r="Y460" s="7" t="str">
        <f t="shared" si="62"/>
        <v>…</v>
      </c>
      <c r="Z460" s="7"/>
      <c r="AA460" s="35" t="str">
        <f t="shared" si="63"/>
        <v>…</v>
      </c>
      <c r="AB460" s="35" t="str">
        <f t="shared" si="64"/>
        <v>.</v>
      </c>
      <c r="AC460" s="7" t="str">
        <f t="shared" si="65"/>
        <v>WON</v>
      </c>
      <c r="AE460" s="18" t="str">
        <f>IFERROR(VLOOKUP(O460,AG3:AH5,2,0),"KO")</f>
        <v>KO</v>
      </c>
    </row>
    <row r="461" spans="2:31">
      <c r="B461" s="6"/>
      <c r="C461" t="s">
        <v>438</v>
      </c>
      <c r="D461" s="24" t="s">
        <v>164</v>
      </c>
      <c r="E461" s="17" t="s">
        <v>440</v>
      </c>
      <c r="F461" s="7" t="s">
        <v>4</v>
      </c>
      <c r="G461" s="10" t="s">
        <v>975</v>
      </c>
      <c r="H461" s="7">
        <v>42</v>
      </c>
      <c r="I461" s="7">
        <v>47</v>
      </c>
      <c r="J461" s="7">
        <v>11</v>
      </c>
      <c r="K461" s="7" t="s">
        <v>16</v>
      </c>
      <c r="L461" s="7">
        <v>1</v>
      </c>
      <c r="M461" s="7">
        <v>31</v>
      </c>
      <c r="N461" s="6" t="s">
        <v>24</v>
      </c>
      <c r="O461" s="6" t="s">
        <v>69</v>
      </c>
      <c r="P461" s="11">
        <v>51</v>
      </c>
      <c r="Q461" s="12">
        <v>1.65</v>
      </c>
      <c r="R461" s="13"/>
      <c r="S461" s="21">
        <f t="shared" si="66"/>
        <v>50.2</v>
      </c>
      <c r="T461" s="7" t="str">
        <f t="shared" si="67"/>
        <v>Over 0.5</v>
      </c>
      <c r="U461" s="14"/>
      <c r="V461" s="14" t="str">
        <f t="shared" si="68"/>
        <v>Under 1.5</v>
      </c>
      <c r="W461" s="14" t="str">
        <f t="shared" si="69"/>
        <v>LOST</v>
      </c>
      <c r="X461" s="14"/>
      <c r="Y461" s="7" t="str">
        <f t="shared" si="62"/>
        <v>…</v>
      </c>
      <c r="Z461" s="7"/>
      <c r="AA461" s="35" t="str">
        <f t="shared" si="63"/>
        <v>…</v>
      </c>
      <c r="AB461" s="35" t="str">
        <f t="shared" si="64"/>
        <v>.</v>
      </c>
      <c r="AC461" s="7" t="str">
        <f t="shared" si="65"/>
        <v>WON</v>
      </c>
      <c r="AE461" s="18" t="str">
        <f>IFERROR(VLOOKUP(O461,AG3:AH5,2,0),"KO")</f>
        <v>KO</v>
      </c>
    </row>
    <row r="462" spans="2:31">
      <c r="B462" s="6" t="s">
        <v>11</v>
      </c>
      <c r="C462" t="s">
        <v>368</v>
      </c>
      <c r="D462" s="24" t="s">
        <v>164</v>
      </c>
      <c r="E462" s="17" t="s">
        <v>1264</v>
      </c>
      <c r="F462" s="7" t="s">
        <v>4</v>
      </c>
      <c r="G462" s="10" t="s">
        <v>862</v>
      </c>
      <c r="H462" s="7">
        <v>20</v>
      </c>
      <c r="I462" s="7">
        <v>60</v>
      </c>
      <c r="J462" s="7">
        <v>19</v>
      </c>
      <c r="K462" s="7" t="s">
        <v>16</v>
      </c>
      <c r="L462" s="7">
        <v>1</v>
      </c>
      <c r="M462" s="7">
        <v>1</v>
      </c>
      <c r="N462" s="6" t="s">
        <v>120</v>
      </c>
      <c r="O462" s="6" t="s">
        <v>120</v>
      </c>
      <c r="P462" s="11">
        <v>61</v>
      </c>
      <c r="Q462" s="12">
        <v>1.6</v>
      </c>
      <c r="R462" s="13"/>
      <c r="S462" s="21">
        <f t="shared" si="66"/>
        <v>84.95</v>
      </c>
      <c r="T462" s="7" t="str">
        <f t="shared" si="67"/>
        <v>Under 1.5</v>
      </c>
      <c r="U462" s="14"/>
      <c r="V462" s="14" t="str">
        <f t="shared" si="68"/>
        <v>Under 1.5</v>
      </c>
      <c r="W462" s="14" t="str">
        <f t="shared" si="69"/>
        <v>WON</v>
      </c>
      <c r="X462" s="14"/>
      <c r="Y462" s="7" t="str">
        <f t="shared" si="62"/>
        <v>Prime</v>
      </c>
      <c r="Z462" s="7"/>
      <c r="AA462" s="35" t="str">
        <f t="shared" si="63"/>
        <v>U25g</v>
      </c>
      <c r="AB462" s="35" t="str">
        <f t="shared" si="64"/>
        <v>WON</v>
      </c>
      <c r="AC462" s="7" t="str">
        <f t="shared" si="65"/>
        <v>…</v>
      </c>
      <c r="AE462" s="18" t="str">
        <f>IFERROR(VLOOKUP(O462,AG3:AH5,2,0),"KO")</f>
        <v>OK</v>
      </c>
    </row>
    <row r="463" spans="2:31">
      <c r="B463" s="6" t="s">
        <v>11</v>
      </c>
      <c r="C463" t="s">
        <v>88</v>
      </c>
      <c r="D463" s="24" t="s">
        <v>167</v>
      </c>
      <c r="E463" s="17" t="s">
        <v>138</v>
      </c>
      <c r="F463" s="7" t="s">
        <v>4</v>
      </c>
      <c r="G463" s="10" t="s">
        <v>468</v>
      </c>
      <c r="H463" s="7">
        <v>33</v>
      </c>
      <c r="I463" s="7">
        <v>44</v>
      </c>
      <c r="J463" s="7">
        <v>23</v>
      </c>
      <c r="K463" s="7" t="s">
        <v>16</v>
      </c>
      <c r="L463" s="7">
        <v>1</v>
      </c>
      <c r="M463" s="7">
        <v>10</v>
      </c>
      <c r="N463" s="6" t="s">
        <v>75</v>
      </c>
      <c r="O463" s="6" t="s">
        <v>301</v>
      </c>
      <c r="P463" s="11">
        <v>90</v>
      </c>
      <c r="Q463" s="12">
        <v>1.47</v>
      </c>
      <c r="R463" s="13"/>
      <c r="S463" s="21">
        <f t="shared" si="66"/>
        <v>63</v>
      </c>
      <c r="T463" s="7" t="str">
        <f t="shared" si="67"/>
        <v>Under 1.5</v>
      </c>
      <c r="U463" s="14"/>
      <c r="V463" s="14" t="str">
        <f t="shared" si="68"/>
        <v>Over 0.5</v>
      </c>
      <c r="W463" s="14" t="str">
        <f t="shared" si="69"/>
        <v>LOST</v>
      </c>
      <c r="X463" s="14"/>
      <c r="Y463" s="7" t="str">
        <f t="shared" si="62"/>
        <v>…</v>
      </c>
      <c r="Z463" s="7"/>
      <c r="AA463" s="35" t="str">
        <f t="shared" si="63"/>
        <v>…</v>
      </c>
      <c r="AB463" s="35" t="str">
        <f t="shared" si="64"/>
        <v>.</v>
      </c>
      <c r="AC463" s="7" t="str">
        <f t="shared" si="65"/>
        <v>…</v>
      </c>
      <c r="AE463" s="18" t="str">
        <f>IFERROR(VLOOKUP(O463,AG3:AH5,2,0),"KO")</f>
        <v>KO</v>
      </c>
    </row>
    <row r="464" spans="2:31">
      <c r="B464" s="6"/>
      <c r="C464" t="s">
        <v>134</v>
      </c>
      <c r="D464" s="24" t="s">
        <v>874</v>
      </c>
      <c r="E464" s="17" t="s">
        <v>136</v>
      </c>
      <c r="F464" s="7" t="s">
        <v>4</v>
      </c>
      <c r="G464" s="10" t="s">
        <v>1399</v>
      </c>
      <c r="H464" s="7">
        <v>66</v>
      </c>
      <c r="I464" s="7">
        <v>24</v>
      </c>
      <c r="J464" s="7">
        <v>10</v>
      </c>
      <c r="K464" s="7">
        <v>1</v>
      </c>
      <c r="L464" s="7">
        <v>1</v>
      </c>
      <c r="M464" s="7">
        <v>56</v>
      </c>
      <c r="N464" s="6" t="s">
        <v>47</v>
      </c>
      <c r="O464" s="6" t="s">
        <v>47</v>
      </c>
      <c r="P464" s="11">
        <v>46</v>
      </c>
      <c r="Q464" s="12">
        <v>1.47</v>
      </c>
      <c r="R464" s="13"/>
      <c r="S464" s="21">
        <f t="shared" si="66"/>
        <v>19.375</v>
      </c>
      <c r="T464" s="7" t="str">
        <f t="shared" si="67"/>
        <v>Over 0.5</v>
      </c>
      <c r="U464" s="14"/>
      <c r="V464" s="14" t="str">
        <f t="shared" si="68"/>
        <v>Under 1.5</v>
      </c>
      <c r="W464" s="14" t="str">
        <f t="shared" si="69"/>
        <v>WON</v>
      </c>
      <c r="X464" s="14"/>
      <c r="Y464" s="7" t="str">
        <f t="shared" si="62"/>
        <v>…</v>
      </c>
      <c r="Z464" s="7"/>
      <c r="AA464" s="35" t="str">
        <f t="shared" si="63"/>
        <v>…</v>
      </c>
      <c r="AB464" s="35" t="str">
        <f t="shared" si="64"/>
        <v>.</v>
      </c>
      <c r="AC464" s="7" t="str">
        <f t="shared" si="65"/>
        <v>LOST</v>
      </c>
      <c r="AE464" s="18" t="str">
        <f>IFERROR(VLOOKUP(O464,AG3:AH5,2,0),"KO")</f>
        <v>OK</v>
      </c>
    </row>
    <row r="465" spans="2:31">
      <c r="B465" s="6"/>
      <c r="C465" t="s">
        <v>134</v>
      </c>
      <c r="D465" s="24" t="s">
        <v>874</v>
      </c>
      <c r="E465" s="17" t="s">
        <v>2066</v>
      </c>
      <c r="F465" s="7" t="s">
        <v>4</v>
      </c>
      <c r="G465" s="10" t="s">
        <v>129</v>
      </c>
      <c r="H465" s="7">
        <v>45</v>
      </c>
      <c r="I465" s="7">
        <v>45</v>
      </c>
      <c r="J465" s="7">
        <v>10</v>
      </c>
      <c r="K465" s="7">
        <v>1</v>
      </c>
      <c r="L465" s="7">
        <v>1</v>
      </c>
      <c r="M465" s="7">
        <v>35</v>
      </c>
      <c r="N465" s="6" t="s">
        <v>24</v>
      </c>
      <c r="O465" s="6" t="s">
        <v>61</v>
      </c>
      <c r="P465" s="11">
        <v>23</v>
      </c>
      <c r="Q465" s="12">
        <v>1.64</v>
      </c>
      <c r="R465" s="13"/>
      <c r="S465" s="21">
        <f t="shared" si="66"/>
        <v>40</v>
      </c>
      <c r="T465" s="7" t="str">
        <f t="shared" si="67"/>
        <v>Over 0.5</v>
      </c>
      <c r="U465" s="14"/>
      <c r="V465" s="14" t="str">
        <f t="shared" si="68"/>
        <v>Under 1.5</v>
      </c>
      <c r="W465" s="14" t="str">
        <f t="shared" si="69"/>
        <v>LOST</v>
      </c>
      <c r="X465" s="14"/>
      <c r="Y465" s="7" t="str">
        <f t="shared" si="62"/>
        <v>…</v>
      </c>
      <c r="Z465" s="7"/>
      <c r="AA465" s="35" t="str">
        <f t="shared" si="63"/>
        <v>…</v>
      </c>
      <c r="AB465" s="35" t="str">
        <f t="shared" si="64"/>
        <v>.</v>
      </c>
      <c r="AC465" s="7" t="str">
        <f t="shared" si="65"/>
        <v>WON</v>
      </c>
      <c r="AE465" s="18" t="str">
        <f>IFERROR(VLOOKUP(O465,AG3:AH5,2,0),"KO")</f>
        <v>KO</v>
      </c>
    </row>
    <row r="466" spans="2:31">
      <c r="B466" s="6"/>
      <c r="C466" t="s">
        <v>134</v>
      </c>
      <c r="D466" s="24" t="s">
        <v>874</v>
      </c>
      <c r="E466" s="17" t="s">
        <v>2066</v>
      </c>
      <c r="F466" s="7" t="s">
        <v>4</v>
      </c>
      <c r="G466" s="10" t="s">
        <v>129</v>
      </c>
      <c r="H466" s="7">
        <v>45</v>
      </c>
      <c r="I466" s="7">
        <v>45</v>
      </c>
      <c r="J466" s="7">
        <v>10</v>
      </c>
      <c r="K466" s="7">
        <v>1</v>
      </c>
      <c r="L466" s="7">
        <v>1</v>
      </c>
      <c r="M466" s="7">
        <v>35</v>
      </c>
      <c r="N466" s="6" t="s">
        <v>24</v>
      </c>
      <c r="O466" s="6" t="s">
        <v>61</v>
      </c>
      <c r="P466" s="11">
        <v>23</v>
      </c>
      <c r="Q466" s="12">
        <v>1.64</v>
      </c>
      <c r="R466" s="13"/>
      <c r="S466" s="21">
        <f t="shared" si="66"/>
        <v>40</v>
      </c>
      <c r="T466" s="7" t="str">
        <f t="shared" si="67"/>
        <v>Over 0.5</v>
      </c>
      <c r="U466" s="14"/>
      <c r="V466" s="14" t="str">
        <f t="shared" si="68"/>
        <v>Under 1.5</v>
      </c>
      <c r="W466" s="14" t="str">
        <f t="shared" si="69"/>
        <v>LOST</v>
      </c>
      <c r="X466" s="14"/>
      <c r="Y466" s="7" t="str">
        <f t="shared" si="62"/>
        <v>…</v>
      </c>
      <c r="Z466" s="7"/>
      <c r="AA466" s="35" t="str">
        <f t="shared" si="63"/>
        <v>…</v>
      </c>
      <c r="AB466" s="35" t="str">
        <f t="shared" si="64"/>
        <v>.</v>
      </c>
      <c r="AC466" s="7" t="str">
        <f t="shared" si="65"/>
        <v>WON</v>
      </c>
      <c r="AE466" s="18" t="str">
        <f>IFERROR(VLOOKUP(O466,AG3:AH5,2,0),"KO")</f>
        <v>KO</v>
      </c>
    </row>
    <row r="467" spans="2:31">
      <c r="B467" s="6" t="s">
        <v>11</v>
      </c>
      <c r="C467" t="s">
        <v>959</v>
      </c>
      <c r="D467" s="24" t="s">
        <v>176</v>
      </c>
      <c r="E467" s="17" t="s">
        <v>2067</v>
      </c>
      <c r="F467" s="7" t="s">
        <v>4</v>
      </c>
      <c r="G467" s="10" t="s">
        <v>1812</v>
      </c>
      <c r="H467" s="7">
        <v>27</v>
      </c>
      <c r="I467" s="7">
        <v>45</v>
      </c>
      <c r="J467" s="7">
        <v>28</v>
      </c>
      <c r="K467" s="7" t="s">
        <v>16</v>
      </c>
      <c r="L467" s="7">
        <v>1</v>
      </c>
      <c r="M467" s="7">
        <v>1</v>
      </c>
      <c r="N467" s="6" t="s">
        <v>24</v>
      </c>
      <c r="O467" s="6" t="s">
        <v>69</v>
      </c>
      <c r="P467" s="11">
        <v>50</v>
      </c>
      <c r="Q467" s="12">
        <v>1.4</v>
      </c>
      <c r="R467" s="13"/>
      <c r="S467" s="21">
        <f t="shared" si="66"/>
        <v>64</v>
      </c>
      <c r="T467" s="7" t="str">
        <f t="shared" si="67"/>
        <v>Under 1.5</v>
      </c>
      <c r="U467" s="14"/>
      <c r="V467" s="14" t="str">
        <f t="shared" si="68"/>
        <v>Under 1.5</v>
      </c>
      <c r="W467" s="14" t="str">
        <f t="shared" si="69"/>
        <v>WON</v>
      </c>
      <c r="X467" s="14"/>
      <c r="Y467" s="7" t="str">
        <f t="shared" si="62"/>
        <v>…</v>
      </c>
      <c r="Z467" s="7"/>
      <c r="AA467" s="35" t="str">
        <f t="shared" si="63"/>
        <v>…</v>
      </c>
      <c r="AB467" s="35" t="str">
        <f t="shared" si="64"/>
        <v>.</v>
      </c>
      <c r="AC467" s="7" t="str">
        <f t="shared" si="65"/>
        <v>…</v>
      </c>
      <c r="AE467" s="18" t="str">
        <f>IFERROR(VLOOKUP(O467,AG3:AH5,2,0),"KO")</f>
        <v>KO</v>
      </c>
    </row>
    <row r="468" spans="2:31">
      <c r="B468" s="6" t="s">
        <v>11</v>
      </c>
      <c r="C468" t="s">
        <v>62</v>
      </c>
      <c r="D468" s="24" t="s">
        <v>176</v>
      </c>
      <c r="E468" s="17" t="s">
        <v>809</v>
      </c>
      <c r="F468" s="7" t="s">
        <v>4</v>
      </c>
      <c r="G468" s="10" t="s">
        <v>2068</v>
      </c>
      <c r="H468" s="7">
        <v>10</v>
      </c>
      <c r="I468" s="7">
        <v>45</v>
      </c>
      <c r="J468" s="7">
        <v>45</v>
      </c>
      <c r="K468" s="7">
        <v>2</v>
      </c>
      <c r="L468" s="7">
        <v>2</v>
      </c>
      <c r="M468" s="7">
        <v>35</v>
      </c>
      <c r="N468" s="6" t="s">
        <v>47</v>
      </c>
      <c r="O468" s="6" t="s">
        <v>297</v>
      </c>
      <c r="P468" s="11">
        <v>66</v>
      </c>
      <c r="Q468" s="12">
        <v>1.45</v>
      </c>
      <c r="R468" s="13"/>
      <c r="S468" s="21">
        <f t="shared" si="66"/>
        <v>53.2</v>
      </c>
      <c r="T468" s="7" t="str">
        <f t="shared" si="67"/>
        <v>Over 0.5</v>
      </c>
      <c r="U468" s="14"/>
      <c r="V468" s="14" t="str">
        <f t="shared" si="68"/>
        <v>Under 1.5</v>
      </c>
      <c r="W468" s="14" t="str">
        <f t="shared" si="69"/>
        <v>WON</v>
      </c>
      <c r="X468" s="14"/>
      <c r="Y468" s="7" t="str">
        <f t="shared" si="62"/>
        <v>…</v>
      </c>
      <c r="Z468" s="7"/>
      <c r="AA468" s="35" t="str">
        <f t="shared" si="63"/>
        <v>…</v>
      </c>
      <c r="AB468" s="35" t="str">
        <f t="shared" si="64"/>
        <v>.</v>
      </c>
      <c r="AC468" s="7" t="str">
        <f t="shared" si="65"/>
        <v>WON</v>
      </c>
      <c r="AE468" s="18" t="str">
        <f>IFERROR(VLOOKUP(O468,AG3:AH5,2,0),"KO")</f>
        <v>KO</v>
      </c>
    </row>
    <row r="469" spans="2:31">
      <c r="B469" s="6" t="s">
        <v>11</v>
      </c>
      <c r="C469" t="s">
        <v>62</v>
      </c>
      <c r="D469" s="24" t="s">
        <v>176</v>
      </c>
      <c r="E469" s="17" t="s">
        <v>809</v>
      </c>
      <c r="F469" s="7" t="s">
        <v>4</v>
      </c>
      <c r="G469" s="10" t="s">
        <v>2068</v>
      </c>
      <c r="H469" s="7">
        <v>10</v>
      </c>
      <c r="I469" s="7">
        <v>45</v>
      </c>
      <c r="J469" s="7">
        <v>45</v>
      </c>
      <c r="K469" s="7">
        <v>2</v>
      </c>
      <c r="L469" s="7">
        <v>2</v>
      </c>
      <c r="M469" s="7">
        <v>35</v>
      </c>
      <c r="N469" s="6" t="s">
        <v>47</v>
      </c>
      <c r="O469" s="6" t="s">
        <v>297</v>
      </c>
      <c r="P469" s="11">
        <v>66</v>
      </c>
      <c r="Q469" s="12">
        <v>1.45</v>
      </c>
      <c r="R469" s="13"/>
      <c r="S469" s="21">
        <f t="shared" si="66"/>
        <v>53.2</v>
      </c>
      <c r="T469" s="7" t="str">
        <f t="shared" si="67"/>
        <v>Over 0.5</v>
      </c>
      <c r="U469" s="14"/>
      <c r="V469" s="14" t="str">
        <f t="shared" si="68"/>
        <v>Under 1.5</v>
      </c>
      <c r="W469" s="14" t="str">
        <f t="shared" si="69"/>
        <v>WON</v>
      </c>
      <c r="X469" s="14"/>
      <c r="Y469" s="7" t="str">
        <f t="shared" si="62"/>
        <v>…</v>
      </c>
      <c r="Z469" s="7"/>
      <c r="AA469" s="35" t="str">
        <f t="shared" si="63"/>
        <v>…</v>
      </c>
      <c r="AB469" s="35" t="str">
        <f t="shared" si="64"/>
        <v>.</v>
      </c>
      <c r="AC469" s="7" t="str">
        <f t="shared" si="65"/>
        <v>WON</v>
      </c>
      <c r="AE469" s="18" t="str">
        <f>IFERROR(VLOOKUP(O469,AG3:AH5,2,0),"KO")</f>
        <v>KO</v>
      </c>
    </row>
    <row r="470" spans="2:31">
      <c r="B470" s="6"/>
      <c r="C470" t="s">
        <v>633</v>
      </c>
      <c r="D470" s="24" t="s">
        <v>877</v>
      </c>
      <c r="E470" s="17" t="s">
        <v>635</v>
      </c>
      <c r="F470" s="7" t="s">
        <v>4</v>
      </c>
      <c r="G470" s="10" t="s">
        <v>634</v>
      </c>
      <c r="H470" s="7">
        <v>37</v>
      </c>
      <c r="I470" s="7">
        <v>20</v>
      </c>
      <c r="J470" s="7">
        <v>43</v>
      </c>
      <c r="K470" s="7">
        <v>2</v>
      </c>
      <c r="L470" s="7">
        <v>1</v>
      </c>
      <c r="M470" s="7">
        <v>6</v>
      </c>
      <c r="N470" s="6" t="s">
        <v>17</v>
      </c>
      <c r="O470" s="6" t="s">
        <v>278</v>
      </c>
      <c r="P470" s="11">
        <v>47</v>
      </c>
      <c r="Q470" s="12">
        <v>1.6</v>
      </c>
      <c r="R470" s="13"/>
      <c r="S470" s="21">
        <f t="shared" si="66"/>
        <v>24</v>
      </c>
      <c r="T470" s="7" t="str">
        <f t="shared" si="67"/>
        <v>Over 0.5</v>
      </c>
      <c r="U470" s="14"/>
      <c r="V470" s="14" t="str">
        <f t="shared" si="68"/>
        <v>Over 0.5</v>
      </c>
      <c r="W470" s="14" t="str">
        <f t="shared" si="69"/>
        <v>WON</v>
      </c>
      <c r="X470" s="14"/>
      <c r="Y470" s="7" t="str">
        <f t="shared" si="62"/>
        <v>…</v>
      </c>
      <c r="Z470" s="7"/>
      <c r="AA470" s="35" t="str">
        <f t="shared" si="63"/>
        <v>…</v>
      </c>
      <c r="AB470" s="35" t="str">
        <f t="shared" si="64"/>
        <v>.</v>
      </c>
      <c r="AC470" s="7" t="str">
        <f t="shared" si="65"/>
        <v>WON</v>
      </c>
      <c r="AE470" s="18" t="str">
        <f>IFERROR(VLOOKUP(O470,AG3:AH5,2,0),"KO")</f>
        <v>KO</v>
      </c>
    </row>
    <row r="471" spans="2:31">
      <c r="B471" s="6"/>
      <c r="C471" t="s">
        <v>888</v>
      </c>
      <c r="D471" s="24" t="s">
        <v>877</v>
      </c>
      <c r="E471" s="17" t="s">
        <v>1817</v>
      </c>
      <c r="F471" s="7" t="s">
        <v>4</v>
      </c>
      <c r="G471" s="10" t="s">
        <v>1627</v>
      </c>
      <c r="H471" s="7">
        <v>27</v>
      </c>
      <c r="I471" s="7">
        <v>44</v>
      </c>
      <c r="J471" s="7">
        <v>30</v>
      </c>
      <c r="K471" s="7" t="s">
        <v>16</v>
      </c>
      <c r="L471" s="7" t="s">
        <v>16</v>
      </c>
      <c r="M471" s="7">
        <v>3</v>
      </c>
      <c r="N471" s="6" t="s">
        <v>120</v>
      </c>
      <c r="O471" s="6" t="s">
        <v>61</v>
      </c>
      <c r="P471" s="11">
        <v>62</v>
      </c>
      <c r="Q471" s="12">
        <v>1.7</v>
      </c>
      <c r="R471" s="13"/>
      <c r="S471" s="21">
        <f t="shared" si="66"/>
        <v>69.400000000000006</v>
      </c>
      <c r="T471" s="7" t="str">
        <f t="shared" si="67"/>
        <v>Under 1.5</v>
      </c>
      <c r="U471" s="14"/>
      <c r="V471" s="14" t="str">
        <f t="shared" si="68"/>
        <v>Under 1.5</v>
      </c>
      <c r="W471" s="14" t="str">
        <f t="shared" si="69"/>
        <v>WON</v>
      </c>
      <c r="X471" s="14"/>
      <c r="Y471" s="7" t="str">
        <f t="shared" si="62"/>
        <v>…</v>
      </c>
      <c r="Z471" s="7"/>
      <c r="AA471" s="35" t="str">
        <f t="shared" si="63"/>
        <v>…</v>
      </c>
      <c r="AB471" s="35" t="str">
        <f t="shared" si="64"/>
        <v>.</v>
      </c>
      <c r="AC471" s="7" t="str">
        <f t="shared" si="65"/>
        <v>…</v>
      </c>
      <c r="AE471" s="18" t="str">
        <f>IFERROR(VLOOKUP(O471,AG3:AH5,2,0),"KO")</f>
        <v>KO</v>
      </c>
    </row>
    <row r="472" spans="2:31">
      <c r="B472" s="6"/>
      <c r="C472" t="s">
        <v>262</v>
      </c>
      <c r="D472" s="24" t="s">
        <v>877</v>
      </c>
      <c r="E472" s="17" t="s">
        <v>731</v>
      </c>
      <c r="F472" s="7" t="s">
        <v>4</v>
      </c>
      <c r="G472" s="10" t="s">
        <v>895</v>
      </c>
      <c r="H472" s="7">
        <v>30</v>
      </c>
      <c r="I472" s="7">
        <v>49</v>
      </c>
      <c r="J472" s="7">
        <v>21</v>
      </c>
      <c r="K472" s="7" t="s">
        <v>16</v>
      </c>
      <c r="L472" s="7" t="s">
        <v>16</v>
      </c>
      <c r="M472" s="7">
        <v>9</v>
      </c>
      <c r="N472" s="6" t="s">
        <v>24</v>
      </c>
      <c r="O472" s="6" t="s">
        <v>47</v>
      </c>
      <c r="P472" s="11">
        <v>51</v>
      </c>
      <c r="Q472" s="12">
        <v>1.51</v>
      </c>
      <c r="R472" s="13"/>
      <c r="S472" s="21">
        <f t="shared" si="66"/>
        <v>61.2</v>
      </c>
      <c r="T472" s="7" t="str">
        <f t="shared" si="67"/>
        <v>Under 1.5</v>
      </c>
      <c r="U472" s="14"/>
      <c r="V472" s="14" t="str">
        <f t="shared" si="68"/>
        <v>Under 1.5</v>
      </c>
      <c r="W472" s="14" t="str">
        <f t="shared" si="69"/>
        <v>WON</v>
      </c>
      <c r="X472" s="14"/>
      <c r="Y472" s="7" t="str">
        <f t="shared" si="62"/>
        <v>…</v>
      </c>
      <c r="Z472" s="7"/>
      <c r="AA472" s="35" t="str">
        <f t="shared" si="63"/>
        <v>…</v>
      </c>
      <c r="AB472" s="35" t="str">
        <f t="shared" si="64"/>
        <v>.</v>
      </c>
      <c r="AC472" s="7" t="str">
        <f t="shared" si="65"/>
        <v>…</v>
      </c>
      <c r="AE472" s="18" t="str">
        <f>IFERROR(VLOOKUP(O472,AG3:AH5,2,0),"KO")</f>
        <v>OK</v>
      </c>
    </row>
    <row r="473" spans="2:31">
      <c r="B473" s="6"/>
      <c r="C473" t="s">
        <v>1618</v>
      </c>
      <c r="D473" s="24" t="s">
        <v>186</v>
      </c>
      <c r="E473" s="17" t="s">
        <v>1081</v>
      </c>
      <c r="F473" s="7" t="s">
        <v>4</v>
      </c>
      <c r="G473" s="10" t="s">
        <v>1824</v>
      </c>
      <c r="H473" s="7">
        <v>49</v>
      </c>
      <c r="I473" s="7">
        <v>29</v>
      </c>
      <c r="J473" s="7">
        <v>22</v>
      </c>
      <c r="K473" s="7">
        <v>1</v>
      </c>
      <c r="L473" s="7">
        <v>1</v>
      </c>
      <c r="M473" s="7">
        <v>27</v>
      </c>
      <c r="N473" s="6" t="s">
        <v>24</v>
      </c>
      <c r="O473" s="6" t="s">
        <v>17</v>
      </c>
      <c r="P473" s="11">
        <v>33</v>
      </c>
      <c r="Q473" s="12">
        <v>1.5</v>
      </c>
      <c r="R473" s="13"/>
      <c r="S473" s="21">
        <f t="shared" si="66"/>
        <v>24.6875</v>
      </c>
      <c r="T473" s="7" t="str">
        <f t="shared" si="67"/>
        <v>Over 0.5</v>
      </c>
      <c r="U473" s="14"/>
      <c r="V473" s="14" t="str">
        <f t="shared" si="68"/>
        <v>Under 1.5</v>
      </c>
      <c r="W473" s="14" t="str">
        <f t="shared" si="69"/>
        <v>LOST</v>
      </c>
      <c r="X473" s="14"/>
      <c r="Y473" s="7" t="str">
        <f t="shared" si="62"/>
        <v>…</v>
      </c>
      <c r="Z473" s="7"/>
      <c r="AA473" s="35" t="str">
        <f t="shared" si="63"/>
        <v>…</v>
      </c>
      <c r="AB473" s="35" t="str">
        <f t="shared" si="64"/>
        <v>.</v>
      </c>
      <c r="AC473" s="7" t="str">
        <f t="shared" si="65"/>
        <v>WON</v>
      </c>
      <c r="AE473" s="18" t="str">
        <f>IFERROR(VLOOKUP(O473,AG3:AH5,2,0),"KO")</f>
        <v>KO</v>
      </c>
    </row>
    <row r="474" spans="2:31">
      <c r="B474" s="6"/>
      <c r="C474" t="s">
        <v>262</v>
      </c>
      <c r="D474" s="24" t="s">
        <v>186</v>
      </c>
      <c r="E474" s="17" t="s">
        <v>732</v>
      </c>
      <c r="F474" s="7" t="s">
        <v>4</v>
      </c>
      <c r="G474" s="10" t="s">
        <v>1164</v>
      </c>
      <c r="H474" s="7">
        <v>21</v>
      </c>
      <c r="I474" s="7">
        <v>52</v>
      </c>
      <c r="J474" s="7">
        <v>27</v>
      </c>
      <c r="K474" s="7" t="s">
        <v>16</v>
      </c>
      <c r="L474" s="7" t="s">
        <v>16</v>
      </c>
      <c r="M474" s="7">
        <v>6</v>
      </c>
      <c r="N474" s="6" t="s">
        <v>120</v>
      </c>
      <c r="O474" s="6" t="s">
        <v>33</v>
      </c>
      <c r="P474" s="11">
        <v>56</v>
      </c>
      <c r="Q474" s="12">
        <v>1.56</v>
      </c>
      <c r="R474" s="13"/>
      <c r="S474" s="21">
        <f t="shared" si="66"/>
        <v>81.45</v>
      </c>
      <c r="T474" s="7" t="str">
        <f t="shared" si="67"/>
        <v>Under 1.5</v>
      </c>
      <c r="U474" s="14"/>
      <c r="V474" s="14" t="str">
        <f t="shared" si="68"/>
        <v>Under 1.5</v>
      </c>
      <c r="W474" s="14" t="str">
        <f t="shared" si="69"/>
        <v>WON</v>
      </c>
      <c r="X474" s="14"/>
      <c r="Y474" s="7" t="str">
        <f t="shared" si="62"/>
        <v>…</v>
      </c>
      <c r="Z474" s="7"/>
      <c r="AA474" s="35" t="str">
        <f t="shared" si="63"/>
        <v>…</v>
      </c>
      <c r="AB474" s="35" t="str">
        <f t="shared" si="64"/>
        <v>.</v>
      </c>
      <c r="AC474" s="7" t="str">
        <f t="shared" si="65"/>
        <v>…</v>
      </c>
      <c r="AE474" s="18" t="str">
        <f>IFERROR(VLOOKUP(O474,AG3:AH5,2,0),"KO")</f>
        <v>KO</v>
      </c>
    </row>
    <row r="475" spans="2:31">
      <c r="B475" s="6"/>
      <c r="C475" t="s">
        <v>34</v>
      </c>
      <c r="D475" s="24" t="s">
        <v>1093</v>
      </c>
      <c r="E475" s="17" t="s">
        <v>2069</v>
      </c>
      <c r="F475" s="7" t="s">
        <v>4</v>
      </c>
      <c r="G475" s="10" t="s">
        <v>476</v>
      </c>
      <c r="H475" s="7">
        <v>50</v>
      </c>
      <c r="I475" s="7">
        <v>42</v>
      </c>
      <c r="J475" s="7">
        <v>8</v>
      </c>
      <c r="K475" s="7">
        <v>1</v>
      </c>
      <c r="L475" s="7">
        <v>1</v>
      </c>
      <c r="M475" s="7">
        <v>42</v>
      </c>
      <c r="N475" s="6" t="s">
        <v>47</v>
      </c>
      <c r="O475" s="6" t="s">
        <v>75</v>
      </c>
      <c r="P475" s="11">
        <v>36</v>
      </c>
      <c r="Q475" s="12">
        <v>1.44</v>
      </c>
      <c r="R475" s="13"/>
      <c r="S475" s="21">
        <f t="shared" si="66"/>
        <v>24.375</v>
      </c>
      <c r="T475" s="7" t="str">
        <f t="shared" si="67"/>
        <v>Over 0.5</v>
      </c>
      <c r="U475" s="14"/>
      <c r="V475" s="14" t="str">
        <f t="shared" si="68"/>
        <v>Under 1.5</v>
      </c>
      <c r="W475" s="14" t="str">
        <f t="shared" si="69"/>
        <v>WON</v>
      </c>
      <c r="X475" s="14"/>
      <c r="Y475" s="7" t="str">
        <f t="shared" si="62"/>
        <v>…</v>
      </c>
      <c r="Z475" s="7"/>
      <c r="AA475" s="35" t="str">
        <f t="shared" si="63"/>
        <v>…</v>
      </c>
      <c r="AB475" s="35" t="str">
        <f t="shared" si="64"/>
        <v>.</v>
      </c>
      <c r="AC475" s="7" t="str">
        <f t="shared" si="65"/>
        <v>WON</v>
      </c>
      <c r="AE475" s="18" t="str">
        <f>IFERROR(VLOOKUP(O475,AG3:AH5,2,0),"KO")</f>
        <v>KO</v>
      </c>
    </row>
    <row r="476" spans="2:31">
      <c r="B476" s="6" t="s">
        <v>11</v>
      </c>
      <c r="C476" t="s">
        <v>12</v>
      </c>
      <c r="D476" s="24" t="s">
        <v>201</v>
      </c>
      <c r="E476" s="17" t="s">
        <v>736</v>
      </c>
      <c r="F476" s="7" t="s">
        <v>4</v>
      </c>
      <c r="G476" s="10" t="s">
        <v>738</v>
      </c>
      <c r="H476" s="7">
        <v>29</v>
      </c>
      <c r="I476" s="7">
        <v>53</v>
      </c>
      <c r="J476" s="7">
        <v>19</v>
      </c>
      <c r="K476" s="7" t="s">
        <v>16</v>
      </c>
      <c r="L476" s="7" t="s">
        <v>16</v>
      </c>
      <c r="M476" s="7">
        <v>10</v>
      </c>
      <c r="N476" s="6" t="s">
        <v>47</v>
      </c>
      <c r="O476" s="6" t="s">
        <v>47</v>
      </c>
      <c r="P476" s="11">
        <v>54</v>
      </c>
      <c r="Q476" s="12">
        <v>1.64</v>
      </c>
      <c r="R476" s="13"/>
      <c r="S476" s="21">
        <f t="shared" si="66"/>
        <v>77.362499999999997</v>
      </c>
      <c r="T476" s="7" t="str">
        <f t="shared" si="67"/>
        <v>Under 1.5</v>
      </c>
      <c r="U476" s="14"/>
      <c r="V476" s="14" t="str">
        <f t="shared" si="68"/>
        <v>Under 1.5</v>
      </c>
      <c r="W476" s="14" t="str">
        <f t="shared" si="69"/>
        <v>WON</v>
      </c>
      <c r="X476" s="14"/>
      <c r="Y476" s="7" t="str">
        <f t="shared" si="62"/>
        <v>Prime</v>
      </c>
      <c r="Z476" s="7"/>
      <c r="AA476" s="35" t="str">
        <f t="shared" si="63"/>
        <v>…</v>
      </c>
      <c r="AB476" s="35" t="str">
        <f t="shared" si="64"/>
        <v>.</v>
      </c>
      <c r="AC476" s="7" t="str">
        <f t="shared" si="65"/>
        <v>…</v>
      </c>
      <c r="AE476" s="18" t="str">
        <f>IFERROR(VLOOKUP(O476,AG3:AH5,2,0),"KO")</f>
        <v>OK</v>
      </c>
    </row>
    <row r="477" spans="2:31">
      <c r="B477" s="6"/>
      <c r="C477" t="s">
        <v>181</v>
      </c>
      <c r="D477" s="24" t="s">
        <v>201</v>
      </c>
      <c r="E477" s="17" t="s">
        <v>1403</v>
      </c>
      <c r="F477" s="7" t="s">
        <v>4</v>
      </c>
      <c r="G477" s="10" t="s">
        <v>1648</v>
      </c>
      <c r="H477" s="7">
        <v>34</v>
      </c>
      <c r="I477" s="7">
        <v>49</v>
      </c>
      <c r="J477" s="7">
        <v>17</v>
      </c>
      <c r="K477" s="7" t="s">
        <v>16</v>
      </c>
      <c r="L477" s="7">
        <v>1</v>
      </c>
      <c r="M477" s="7">
        <v>17</v>
      </c>
      <c r="N477" s="6" t="s">
        <v>47</v>
      </c>
      <c r="O477" s="6" t="s">
        <v>47</v>
      </c>
      <c r="P477" s="11">
        <v>25</v>
      </c>
      <c r="Q477" s="12">
        <v>1.62</v>
      </c>
      <c r="R477" s="13"/>
      <c r="S477" s="21">
        <f t="shared" si="66"/>
        <v>40</v>
      </c>
      <c r="T477" s="7" t="str">
        <f t="shared" si="67"/>
        <v>Over 0.5</v>
      </c>
      <c r="U477" s="14"/>
      <c r="V477" s="14" t="str">
        <f t="shared" si="68"/>
        <v>Under 1.5</v>
      </c>
      <c r="W477" s="14" t="str">
        <f t="shared" si="69"/>
        <v>WON</v>
      </c>
      <c r="X477" s="14"/>
      <c r="Y477" s="7" t="str">
        <f t="shared" si="62"/>
        <v>…</v>
      </c>
      <c r="Z477" s="7"/>
      <c r="AA477" s="35" t="str">
        <f t="shared" si="63"/>
        <v>…</v>
      </c>
      <c r="AB477" s="35" t="str">
        <f t="shared" si="64"/>
        <v>.</v>
      </c>
      <c r="AC477" s="7" t="str">
        <f t="shared" si="65"/>
        <v>LOST</v>
      </c>
      <c r="AE477" s="18" t="str">
        <f>IFERROR(VLOOKUP(O477,AG3:AH5,2,0),"KO")</f>
        <v>OK</v>
      </c>
    </row>
    <row r="478" spans="2:31">
      <c r="B478" s="6"/>
      <c r="C478" t="s">
        <v>262</v>
      </c>
      <c r="D478" s="24" t="s">
        <v>201</v>
      </c>
      <c r="E478" s="17" t="s">
        <v>1151</v>
      </c>
      <c r="F478" s="7" t="s">
        <v>4</v>
      </c>
      <c r="G478" s="10" t="s">
        <v>1283</v>
      </c>
      <c r="H478" s="7">
        <v>20</v>
      </c>
      <c r="I478" s="7">
        <v>54</v>
      </c>
      <c r="J478" s="7">
        <v>25</v>
      </c>
      <c r="K478" s="7" t="s">
        <v>16</v>
      </c>
      <c r="L478" s="7">
        <v>1</v>
      </c>
      <c r="M478" s="7">
        <v>5</v>
      </c>
      <c r="N478" s="6" t="s">
        <v>120</v>
      </c>
      <c r="O478" s="6" t="s">
        <v>120</v>
      </c>
      <c r="P478" s="11">
        <v>58</v>
      </c>
      <c r="Q478" s="12">
        <v>1.6</v>
      </c>
      <c r="R478" s="13"/>
      <c r="S478" s="21">
        <f t="shared" si="66"/>
        <v>78.474999999999994</v>
      </c>
      <c r="T478" s="7" t="str">
        <f t="shared" si="67"/>
        <v>Under 1.5</v>
      </c>
      <c r="U478" s="14"/>
      <c r="V478" s="14" t="str">
        <f t="shared" si="68"/>
        <v>Under 1.5</v>
      </c>
      <c r="W478" s="14" t="str">
        <f t="shared" si="69"/>
        <v>WON</v>
      </c>
      <c r="X478" s="14"/>
      <c r="Y478" s="7" t="str">
        <f t="shared" si="62"/>
        <v>…</v>
      </c>
      <c r="Z478" s="7"/>
      <c r="AA478" s="35" t="str">
        <f t="shared" si="63"/>
        <v>…</v>
      </c>
      <c r="AB478" s="35" t="str">
        <f t="shared" si="64"/>
        <v>.</v>
      </c>
      <c r="AC478" s="7" t="str">
        <f t="shared" si="65"/>
        <v>…</v>
      </c>
      <c r="AE478" s="18" t="str">
        <f>IFERROR(VLOOKUP(O478,AG3:AH5,2,0),"KO")</f>
        <v>OK</v>
      </c>
    </row>
    <row r="479" spans="2:31">
      <c r="B479" s="6"/>
      <c r="C479" t="s">
        <v>262</v>
      </c>
      <c r="D479" s="24" t="s">
        <v>265</v>
      </c>
      <c r="E479" s="17" t="s">
        <v>1392</v>
      </c>
      <c r="F479" s="7" t="s">
        <v>4</v>
      </c>
      <c r="G479" s="10" t="s">
        <v>451</v>
      </c>
      <c r="H479" s="7">
        <v>35</v>
      </c>
      <c r="I479" s="7">
        <v>54</v>
      </c>
      <c r="J479" s="7">
        <v>10</v>
      </c>
      <c r="K479" s="7" t="s">
        <v>16</v>
      </c>
      <c r="L479" s="7">
        <v>1</v>
      </c>
      <c r="M479" s="7">
        <v>25</v>
      </c>
      <c r="N479" s="6" t="s">
        <v>120</v>
      </c>
      <c r="O479" s="6" t="s">
        <v>33</v>
      </c>
      <c r="P479" s="11">
        <v>57</v>
      </c>
      <c r="Q479" s="12">
        <v>1.6</v>
      </c>
      <c r="R479" s="13"/>
      <c r="S479" s="21">
        <f t="shared" si="66"/>
        <v>68.275000000000006</v>
      </c>
      <c r="T479" s="7" t="str">
        <f t="shared" si="67"/>
        <v>Under 1.5</v>
      </c>
      <c r="U479" s="14"/>
      <c r="V479" s="14" t="str">
        <f t="shared" si="68"/>
        <v>Under 1.5</v>
      </c>
      <c r="W479" s="14" t="str">
        <f t="shared" si="69"/>
        <v>WON</v>
      </c>
      <c r="X479" s="14"/>
      <c r="Y479" s="7" t="str">
        <f t="shared" si="62"/>
        <v>…</v>
      </c>
      <c r="Z479" s="7"/>
      <c r="AA479" s="35" t="str">
        <f t="shared" si="63"/>
        <v>…</v>
      </c>
      <c r="AB479" s="35" t="str">
        <f t="shared" si="64"/>
        <v>.</v>
      </c>
      <c r="AC479" s="7" t="str">
        <f t="shared" si="65"/>
        <v>…</v>
      </c>
      <c r="AE479" s="18" t="str">
        <f>IFERROR(VLOOKUP(O479,AG3:AH5,2,0),"KO")</f>
        <v>KO</v>
      </c>
    </row>
    <row r="480" spans="2:31">
      <c r="B480" s="6"/>
      <c r="C480" t="s">
        <v>262</v>
      </c>
      <c r="D480" s="24" t="s">
        <v>265</v>
      </c>
      <c r="E480" s="17" t="s">
        <v>264</v>
      </c>
      <c r="F480" s="7" t="s">
        <v>4</v>
      </c>
      <c r="G480" s="10" t="s">
        <v>1087</v>
      </c>
      <c r="H480" s="7">
        <v>19</v>
      </c>
      <c r="I480" s="7">
        <v>66</v>
      </c>
      <c r="J480" s="7">
        <v>15</v>
      </c>
      <c r="K480" s="7" t="s">
        <v>16</v>
      </c>
      <c r="L480" s="7">
        <v>2</v>
      </c>
      <c r="M480" s="7">
        <v>4</v>
      </c>
      <c r="N480" s="6" t="s">
        <v>47</v>
      </c>
      <c r="O480" s="6" t="s">
        <v>75</v>
      </c>
      <c r="P480" s="11">
        <v>60</v>
      </c>
      <c r="Q480" s="12">
        <v>1.67</v>
      </c>
      <c r="R480" s="13"/>
      <c r="S480" s="21">
        <f t="shared" si="66"/>
        <v>83.625</v>
      </c>
      <c r="T480" s="7" t="str">
        <f t="shared" si="67"/>
        <v>Under 1.5</v>
      </c>
      <c r="U480" s="14"/>
      <c r="V480" s="14" t="str">
        <f t="shared" si="68"/>
        <v>Under 1.5</v>
      </c>
      <c r="W480" s="14" t="str">
        <f t="shared" si="69"/>
        <v>WON</v>
      </c>
      <c r="X480" s="14"/>
      <c r="Y480" s="7" t="str">
        <f t="shared" si="62"/>
        <v>…</v>
      </c>
      <c r="Z480" s="7"/>
      <c r="AA480" s="35" t="str">
        <f t="shared" si="63"/>
        <v>…</v>
      </c>
      <c r="AB480" s="35" t="str">
        <f t="shared" si="64"/>
        <v>.</v>
      </c>
      <c r="AC480" s="7" t="str">
        <f t="shared" si="65"/>
        <v>…</v>
      </c>
      <c r="AE480" s="18" t="str">
        <f>IFERROR(VLOOKUP(O480,AG3:AH5,2,0),"KO")</f>
        <v>KO</v>
      </c>
    </row>
    <row r="481" spans="2:31">
      <c r="B481" s="6" t="s">
        <v>11</v>
      </c>
      <c r="C481" t="s">
        <v>12</v>
      </c>
      <c r="D481" s="24" t="s">
        <v>2013</v>
      </c>
      <c r="E481" s="17" t="s">
        <v>641</v>
      </c>
      <c r="F481" s="7" t="s">
        <v>4</v>
      </c>
      <c r="G481" s="10" t="s">
        <v>464</v>
      </c>
      <c r="H481" s="7">
        <v>19</v>
      </c>
      <c r="I481" s="7">
        <v>63</v>
      </c>
      <c r="J481" s="7">
        <v>18</v>
      </c>
      <c r="K481" s="7" t="s">
        <v>16</v>
      </c>
      <c r="L481" s="7" t="s">
        <v>16</v>
      </c>
      <c r="M481" s="7">
        <v>1</v>
      </c>
      <c r="N481" s="6" t="s">
        <v>24</v>
      </c>
      <c r="O481" s="6" t="s">
        <v>24</v>
      </c>
      <c r="P481" s="11">
        <v>52</v>
      </c>
      <c r="Q481" s="12">
        <v>1.64</v>
      </c>
      <c r="R481" s="13"/>
      <c r="S481" s="21">
        <f t="shared" si="66"/>
        <v>89.087500000000006</v>
      </c>
      <c r="T481" s="7" t="str">
        <f t="shared" si="67"/>
        <v>Under 1.5</v>
      </c>
      <c r="U481" s="14"/>
      <c r="V481" s="14" t="str">
        <f t="shared" si="68"/>
        <v>Under 1.5</v>
      </c>
      <c r="W481" s="14" t="str">
        <f t="shared" si="69"/>
        <v>WON</v>
      </c>
      <c r="X481" s="14"/>
      <c r="Y481" s="7" t="str">
        <f t="shared" si="62"/>
        <v>Prime</v>
      </c>
      <c r="Z481" s="7"/>
      <c r="AA481" s="35" t="str">
        <f t="shared" si="63"/>
        <v>…</v>
      </c>
      <c r="AB481" s="35" t="str">
        <f t="shared" si="64"/>
        <v>.</v>
      </c>
      <c r="AC481" s="7" t="str">
        <f t="shared" si="65"/>
        <v>…</v>
      </c>
      <c r="AE481" s="18" t="str">
        <f>IFERROR(VLOOKUP(O481,AG3:AH5,2,0),"KO")</f>
        <v>OK</v>
      </c>
    </row>
    <row r="482" spans="2:31">
      <c r="B482" s="6"/>
      <c r="D482" s="24"/>
      <c r="E482" s="17"/>
      <c r="F482" s="7"/>
      <c r="G482" s="10"/>
      <c r="H482" s="7"/>
      <c r="I482" s="7"/>
      <c r="J482" s="7"/>
      <c r="K482" s="7"/>
      <c r="L482" s="7"/>
      <c r="M482" s="7"/>
      <c r="N482" s="6"/>
      <c r="O482" s="6"/>
      <c r="P482" s="11"/>
      <c r="Q482" s="12"/>
      <c r="R482" s="13"/>
      <c r="S482" s="21" t="str">
        <f t="shared" si="66"/>
        <v/>
      </c>
      <c r="T482" s="7" t="str">
        <f t="shared" si="67"/>
        <v>Under 1.5</v>
      </c>
      <c r="U482" s="14"/>
      <c r="V482" s="14" t="str">
        <f t="shared" si="68"/>
        <v>Over 0.5</v>
      </c>
      <c r="W482" s="14" t="str">
        <f t="shared" si="69"/>
        <v/>
      </c>
      <c r="X482" s="14"/>
      <c r="Y482" s="7" t="str">
        <f t="shared" si="62"/>
        <v>…</v>
      </c>
      <c r="Z482" s="7"/>
      <c r="AA482" s="35" t="str">
        <f t="shared" si="63"/>
        <v>…</v>
      </c>
      <c r="AB482" s="35" t="str">
        <f t="shared" si="64"/>
        <v>.</v>
      </c>
      <c r="AC482" s="7" t="str">
        <f t="shared" si="65"/>
        <v>…</v>
      </c>
      <c r="AE482" s="18" t="str">
        <f>IFERROR(VLOOKUP(O482,AG3:AH5,2,0),"KO")</f>
        <v>KO</v>
      </c>
    </row>
    <row r="483" spans="2:31">
      <c r="B483" s="16" t="s">
        <v>2070</v>
      </c>
      <c r="D483" s="24"/>
      <c r="E483" s="17"/>
      <c r="F483" s="7"/>
      <c r="G483" s="10"/>
      <c r="H483" s="7"/>
      <c r="I483" s="7"/>
      <c r="J483" s="7"/>
      <c r="K483" s="7"/>
      <c r="L483" s="7"/>
      <c r="M483" s="7"/>
      <c r="N483" s="6"/>
      <c r="O483" s="6"/>
      <c r="P483" s="11"/>
      <c r="Q483" s="12"/>
      <c r="R483" s="13"/>
      <c r="S483" s="21" t="str">
        <f t="shared" si="66"/>
        <v/>
      </c>
      <c r="T483" s="7" t="str">
        <f t="shared" si="67"/>
        <v>Under 1.5</v>
      </c>
      <c r="U483" s="14"/>
      <c r="V483" s="14" t="str">
        <f t="shared" si="68"/>
        <v>Over 0.5</v>
      </c>
      <c r="W483" s="14" t="str">
        <f t="shared" si="69"/>
        <v/>
      </c>
      <c r="X483" s="14"/>
      <c r="Y483" s="7" t="str">
        <f t="shared" si="62"/>
        <v>…</v>
      </c>
      <c r="Z483" s="7"/>
      <c r="AA483" s="35" t="str">
        <f t="shared" si="63"/>
        <v>…</v>
      </c>
      <c r="AB483" s="35" t="str">
        <f t="shared" si="64"/>
        <v>.</v>
      </c>
      <c r="AC483" s="7" t="str">
        <f t="shared" si="65"/>
        <v>…</v>
      </c>
      <c r="AE483" s="18" t="str">
        <f>IFERROR(VLOOKUP(O483,AG3:AH5,2,0),"KO")</f>
        <v>KO</v>
      </c>
    </row>
    <row r="484" spans="2:31">
      <c r="B484" s="6" t="s">
        <v>11</v>
      </c>
      <c r="C484" t="s">
        <v>121</v>
      </c>
      <c r="D484" s="24" t="s">
        <v>115</v>
      </c>
      <c r="E484" s="17" t="s">
        <v>2071</v>
      </c>
      <c r="F484" s="7" t="s">
        <v>4</v>
      </c>
      <c r="G484" s="10" t="s">
        <v>554</v>
      </c>
      <c r="H484" s="7">
        <v>34</v>
      </c>
      <c r="I484" s="7">
        <v>50</v>
      </c>
      <c r="J484" s="7">
        <v>16</v>
      </c>
      <c r="K484" s="7" t="s">
        <v>16</v>
      </c>
      <c r="L484" s="7">
        <v>1</v>
      </c>
      <c r="M484" s="7">
        <v>18</v>
      </c>
      <c r="N484" s="6" t="s">
        <v>17</v>
      </c>
      <c r="O484" s="6" t="s">
        <v>301</v>
      </c>
      <c r="P484" s="11">
        <v>80</v>
      </c>
      <c r="Q484" s="12">
        <v>1.6</v>
      </c>
      <c r="R484" s="13"/>
      <c r="S484" s="21">
        <f t="shared" si="66"/>
        <v>71.625</v>
      </c>
      <c r="T484" s="7" t="str">
        <f t="shared" si="67"/>
        <v>Under 1.5</v>
      </c>
      <c r="U484" s="14"/>
      <c r="V484" s="14" t="str">
        <f t="shared" si="68"/>
        <v>Over 0.5</v>
      </c>
      <c r="W484" s="14" t="str">
        <f t="shared" si="69"/>
        <v>LOST</v>
      </c>
      <c r="X484" s="14"/>
      <c r="Y484" s="7" t="str">
        <f t="shared" si="62"/>
        <v>…</v>
      </c>
      <c r="Z484" s="7"/>
      <c r="AA484" s="35" t="str">
        <f t="shared" si="63"/>
        <v>U25g</v>
      </c>
      <c r="AB484" s="35" t="str">
        <f t="shared" si="64"/>
        <v>.</v>
      </c>
      <c r="AC484" s="7" t="str">
        <f t="shared" si="65"/>
        <v>…</v>
      </c>
      <c r="AE484" s="18" t="str">
        <f>IFERROR(VLOOKUP(O484,AG3:AH5,2,0),"KO")</f>
        <v>KO</v>
      </c>
    </row>
    <row r="485" spans="2:31">
      <c r="B485" s="6" t="s">
        <v>11</v>
      </c>
      <c r="C485" t="s">
        <v>908</v>
      </c>
      <c r="D485" s="24" t="s">
        <v>240</v>
      </c>
      <c r="E485" s="17" t="s">
        <v>912</v>
      </c>
      <c r="F485" s="7" t="s">
        <v>4</v>
      </c>
      <c r="G485" s="10" t="s">
        <v>1175</v>
      </c>
      <c r="H485" s="7">
        <v>15</v>
      </c>
      <c r="I485" s="7">
        <v>58</v>
      </c>
      <c r="J485" s="7">
        <v>27</v>
      </c>
      <c r="K485" s="7" t="s">
        <v>16</v>
      </c>
      <c r="L485" s="7" t="s">
        <v>16</v>
      </c>
      <c r="M485" s="7">
        <v>12</v>
      </c>
      <c r="N485" s="6" t="s">
        <v>120</v>
      </c>
      <c r="O485" s="6" t="s">
        <v>96</v>
      </c>
      <c r="P485" s="11">
        <v>53</v>
      </c>
      <c r="Q485" s="12">
        <v>1.57</v>
      </c>
      <c r="R485" s="13"/>
      <c r="S485" s="21">
        <f t="shared" si="66"/>
        <v>76.724999999999994</v>
      </c>
      <c r="T485" s="7" t="str">
        <f t="shared" si="67"/>
        <v>Under 1.5</v>
      </c>
      <c r="U485" s="14"/>
      <c r="V485" s="14" t="str">
        <f t="shared" si="68"/>
        <v>Under 1.5</v>
      </c>
      <c r="W485" s="14" t="str">
        <f t="shared" si="69"/>
        <v>WON</v>
      </c>
      <c r="X485" s="14"/>
      <c r="Y485" s="7" t="str">
        <f t="shared" si="62"/>
        <v>…</v>
      </c>
      <c r="Z485" s="7"/>
      <c r="AA485" s="35" t="str">
        <f t="shared" si="63"/>
        <v>…</v>
      </c>
      <c r="AB485" s="35" t="str">
        <f t="shared" si="64"/>
        <v>.</v>
      </c>
      <c r="AC485" s="7" t="str">
        <f t="shared" si="65"/>
        <v>…</v>
      </c>
      <c r="AE485" s="18" t="str">
        <f>IFERROR(VLOOKUP(O485,AG3:AH5,2,0),"KO")</f>
        <v>KO</v>
      </c>
    </row>
    <row r="486" spans="2:31">
      <c r="B486" s="6" t="s">
        <v>11</v>
      </c>
      <c r="C486" t="s">
        <v>908</v>
      </c>
      <c r="D486" s="24" t="s">
        <v>240</v>
      </c>
      <c r="E486" s="17" t="s">
        <v>910</v>
      </c>
      <c r="F486" s="7" t="s">
        <v>4</v>
      </c>
      <c r="G486" s="10" t="s">
        <v>1241</v>
      </c>
      <c r="H486" s="7">
        <v>28</v>
      </c>
      <c r="I486" s="7">
        <v>45</v>
      </c>
      <c r="J486" s="7">
        <v>27</v>
      </c>
      <c r="K486" s="7" t="s">
        <v>16</v>
      </c>
      <c r="L486" s="7">
        <v>2</v>
      </c>
      <c r="M486" s="7">
        <v>1</v>
      </c>
      <c r="N486" s="6" t="s">
        <v>120</v>
      </c>
      <c r="O486" s="6" t="s">
        <v>303</v>
      </c>
      <c r="P486" s="11">
        <v>52</v>
      </c>
      <c r="Q486" s="12">
        <v>1.61</v>
      </c>
      <c r="R486" s="13"/>
      <c r="S486" s="21">
        <f t="shared" si="66"/>
        <v>64.400000000000006</v>
      </c>
      <c r="T486" s="7" t="str">
        <f t="shared" si="67"/>
        <v>Under 1.5</v>
      </c>
      <c r="U486" s="14"/>
      <c r="V486" s="14" t="str">
        <f t="shared" si="68"/>
        <v>Under 1.5</v>
      </c>
      <c r="W486" s="14" t="str">
        <f t="shared" si="69"/>
        <v>WON</v>
      </c>
      <c r="X486" s="14"/>
      <c r="Y486" s="7" t="str">
        <f t="shared" si="62"/>
        <v>…</v>
      </c>
      <c r="Z486" s="7"/>
      <c r="AA486" s="35" t="str">
        <f t="shared" si="63"/>
        <v>…</v>
      </c>
      <c r="AB486" s="35" t="str">
        <f t="shared" si="64"/>
        <v>.</v>
      </c>
      <c r="AC486" s="7" t="str">
        <f t="shared" si="65"/>
        <v>…</v>
      </c>
      <c r="AE486" s="18" t="str">
        <f>IFERROR(VLOOKUP(O486,AG3:AH5,2,0),"KO")</f>
        <v>KO</v>
      </c>
    </row>
    <row r="487" spans="2:31">
      <c r="B487" s="6"/>
      <c r="C487" t="s">
        <v>642</v>
      </c>
      <c r="D487" s="24" t="s">
        <v>135</v>
      </c>
      <c r="E487" s="17" t="s">
        <v>643</v>
      </c>
      <c r="F487" s="7" t="s">
        <v>4</v>
      </c>
      <c r="G487" s="10" t="s">
        <v>1460</v>
      </c>
      <c r="H487" s="7">
        <v>31</v>
      </c>
      <c r="I487" s="7">
        <v>43</v>
      </c>
      <c r="J487" s="7">
        <v>26</v>
      </c>
      <c r="K487" s="7" t="s">
        <v>16</v>
      </c>
      <c r="L487" s="7">
        <v>2</v>
      </c>
      <c r="M487" s="7">
        <v>5</v>
      </c>
      <c r="N487" s="6" t="s">
        <v>120</v>
      </c>
      <c r="O487" s="6" t="s">
        <v>1020</v>
      </c>
      <c r="P487" s="11">
        <v>30</v>
      </c>
      <c r="Q487" s="12">
        <v>1.55</v>
      </c>
      <c r="R487" s="13"/>
      <c r="S487" s="21">
        <f t="shared" si="66"/>
        <v>50</v>
      </c>
      <c r="T487" s="7" t="str">
        <f t="shared" si="67"/>
        <v>Over 0.5</v>
      </c>
      <c r="U487" s="14"/>
      <c r="V487" s="14" t="str">
        <f t="shared" si="68"/>
        <v>Under 1.5</v>
      </c>
      <c r="W487" s="14" t="str">
        <f t="shared" si="69"/>
        <v>WON</v>
      </c>
      <c r="X487" s="14"/>
      <c r="Y487" s="7" t="str">
        <f t="shared" si="62"/>
        <v>…</v>
      </c>
      <c r="Z487" s="7"/>
      <c r="AA487" s="35" t="str">
        <f t="shared" si="63"/>
        <v>…</v>
      </c>
      <c r="AB487" s="35" t="str">
        <f t="shared" si="64"/>
        <v>.</v>
      </c>
      <c r="AC487" s="7" t="str">
        <f t="shared" si="65"/>
        <v>WON</v>
      </c>
      <c r="AE487" s="18" t="str">
        <f>IFERROR(VLOOKUP(O487,AG3:AH5,2,0),"KO")</f>
        <v>KO</v>
      </c>
    </row>
    <row r="488" spans="2:31">
      <c r="B488" s="6"/>
      <c r="C488" t="s">
        <v>239</v>
      </c>
      <c r="D488" s="24" t="s">
        <v>152</v>
      </c>
      <c r="E488" s="17" t="s">
        <v>764</v>
      </c>
      <c r="F488" s="7" t="s">
        <v>4</v>
      </c>
      <c r="G488" s="10" t="s">
        <v>996</v>
      </c>
      <c r="H488" s="7">
        <v>34</v>
      </c>
      <c r="I488" s="7">
        <v>55</v>
      </c>
      <c r="J488" s="7">
        <v>12</v>
      </c>
      <c r="K488" s="7" t="s">
        <v>16</v>
      </c>
      <c r="L488" s="7">
        <v>1</v>
      </c>
      <c r="M488" s="7">
        <v>22</v>
      </c>
      <c r="N488" s="6" t="s">
        <v>47</v>
      </c>
      <c r="O488" s="6" t="s">
        <v>75</v>
      </c>
      <c r="P488" s="11">
        <v>46</v>
      </c>
      <c r="Q488" s="12">
        <v>1.53</v>
      </c>
      <c r="R488" s="13"/>
      <c r="S488" s="21">
        <f t="shared" si="66"/>
        <v>57.1875</v>
      </c>
      <c r="T488" s="7" t="str">
        <f t="shared" si="67"/>
        <v>Under 1.5</v>
      </c>
      <c r="U488" s="14"/>
      <c r="V488" s="14" t="str">
        <f t="shared" si="68"/>
        <v>Under 1.5</v>
      </c>
      <c r="W488" s="14" t="str">
        <f t="shared" si="69"/>
        <v>WON</v>
      </c>
      <c r="X488" s="14"/>
      <c r="Y488" s="7" t="str">
        <f t="shared" si="62"/>
        <v>…</v>
      </c>
      <c r="Z488" s="7"/>
      <c r="AA488" s="35" t="str">
        <f t="shared" si="63"/>
        <v>…</v>
      </c>
      <c r="AB488" s="35" t="str">
        <f t="shared" si="64"/>
        <v>.</v>
      </c>
      <c r="AC488" s="7" t="str">
        <f t="shared" si="65"/>
        <v>…</v>
      </c>
      <c r="AE488" s="18" t="str">
        <f>IFERROR(VLOOKUP(O488,AG3:AH5,2,0),"KO")</f>
        <v>KO</v>
      </c>
    </row>
    <row r="489" spans="2:31">
      <c r="B489" s="6"/>
      <c r="C489" t="s">
        <v>1495</v>
      </c>
      <c r="D489" s="24" t="s">
        <v>152</v>
      </c>
      <c r="E489" s="17" t="s">
        <v>1554</v>
      </c>
      <c r="F489" s="7" t="s">
        <v>4</v>
      </c>
      <c r="G489" s="10" t="s">
        <v>684</v>
      </c>
      <c r="H489" s="7">
        <v>46</v>
      </c>
      <c r="I489" s="7">
        <v>39</v>
      </c>
      <c r="J489" s="7">
        <v>15</v>
      </c>
      <c r="K489" s="7">
        <v>1</v>
      </c>
      <c r="L489" s="7">
        <v>1</v>
      </c>
      <c r="M489" s="7">
        <v>31</v>
      </c>
      <c r="N489" s="6" t="s">
        <v>69</v>
      </c>
      <c r="O489" s="6" t="s">
        <v>69</v>
      </c>
      <c r="P489" s="11">
        <v>44</v>
      </c>
      <c r="Q489" s="12">
        <v>1.7</v>
      </c>
      <c r="R489" s="13"/>
      <c r="S489" s="21">
        <f t="shared" si="66"/>
        <v>25.625</v>
      </c>
      <c r="T489" s="7" t="str">
        <f t="shared" si="67"/>
        <v>Over 0.5</v>
      </c>
      <c r="U489" s="14"/>
      <c r="V489" s="14" t="str">
        <f t="shared" si="68"/>
        <v>Over 0.5</v>
      </c>
      <c r="W489" s="14" t="str">
        <f t="shared" si="69"/>
        <v>WON</v>
      </c>
      <c r="X489" s="14"/>
      <c r="Y489" s="7" t="str">
        <f t="shared" si="62"/>
        <v>…</v>
      </c>
      <c r="Z489" s="7"/>
      <c r="AA489" s="35" t="str">
        <f t="shared" si="63"/>
        <v>…</v>
      </c>
      <c r="AB489" s="35" t="str">
        <f t="shared" si="64"/>
        <v>.</v>
      </c>
      <c r="AC489" s="7" t="str">
        <f t="shared" si="65"/>
        <v>WON</v>
      </c>
      <c r="AE489" s="18" t="str">
        <f>IFERROR(VLOOKUP(O489,AG3:AH5,2,0),"KO")</f>
        <v>KO</v>
      </c>
    </row>
    <row r="490" spans="2:31">
      <c r="B490" s="6"/>
      <c r="C490" t="s">
        <v>66</v>
      </c>
      <c r="D490" s="24" t="s">
        <v>152</v>
      </c>
      <c r="E490" s="17" t="s">
        <v>671</v>
      </c>
      <c r="F490" s="7" t="s">
        <v>4</v>
      </c>
      <c r="G490" s="10" t="s">
        <v>221</v>
      </c>
      <c r="H490" s="7">
        <v>48</v>
      </c>
      <c r="I490" s="7">
        <v>33</v>
      </c>
      <c r="J490" s="7">
        <v>19</v>
      </c>
      <c r="K490" s="7">
        <v>1</v>
      </c>
      <c r="L490" s="7">
        <v>1</v>
      </c>
      <c r="M490" s="7">
        <v>29</v>
      </c>
      <c r="N490" s="6" t="s">
        <v>24</v>
      </c>
      <c r="O490" s="6" t="s">
        <v>75</v>
      </c>
      <c r="P490" s="11">
        <v>33</v>
      </c>
      <c r="Q490" s="12">
        <v>1.57</v>
      </c>
      <c r="R490" s="13"/>
      <c r="S490" s="21">
        <f t="shared" si="66"/>
        <v>25</v>
      </c>
      <c r="T490" s="7" t="str">
        <f t="shared" si="67"/>
        <v>Over 0.5</v>
      </c>
      <c r="U490" s="14"/>
      <c r="V490" s="14" t="str">
        <f t="shared" si="68"/>
        <v>Under 1.5</v>
      </c>
      <c r="W490" s="14" t="str">
        <f t="shared" si="69"/>
        <v>LOST</v>
      </c>
      <c r="X490" s="14"/>
      <c r="Y490" s="7" t="str">
        <f t="shared" si="62"/>
        <v>…</v>
      </c>
      <c r="Z490" s="7"/>
      <c r="AA490" s="35" t="str">
        <f t="shared" si="63"/>
        <v>…</v>
      </c>
      <c r="AB490" s="35" t="str">
        <f t="shared" si="64"/>
        <v>.</v>
      </c>
      <c r="AC490" s="7" t="str">
        <f t="shared" si="65"/>
        <v>WON</v>
      </c>
      <c r="AE490" s="18" t="str">
        <f>IFERROR(VLOOKUP(O490,AG3:AH5,2,0),"KO")</f>
        <v>KO</v>
      </c>
    </row>
    <row r="491" spans="2:31">
      <c r="B491" s="6"/>
      <c r="C491" t="s">
        <v>66</v>
      </c>
      <c r="D491" s="24" t="s">
        <v>152</v>
      </c>
      <c r="E491" s="17" t="s">
        <v>1573</v>
      </c>
      <c r="F491" s="7" t="s">
        <v>4</v>
      </c>
      <c r="G491" s="10" t="s">
        <v>222</v>
      </c>
      <c r="H491" s="7">
        <v>45</v>
      </c>
      <c r="I491" s="7">
        <v>45</v>
      </c>
      <c r="J491" s="7">
        <v>11</v>
      </c>
      <c r="K491" s="7">
        <v>1</v>
      </c>
      <c r="L491" s="7">
        <v>1</v>
      </c>
      <c r="M491" s="7">
        <v>34</v>
      </c>
      <c r="N491" s="6" t="s">
        <v>120</v>
      </c>
      <c r="O491" s="6" t="s">
        <v>33</v>
      </c>
      <c r="P491" s="11">
        <v>38</v>
      </c>
      <c r="Q491" s="12">
        <v>1.6</v>
      </c>
      <c r="R491" s="13"/>
      <c r="S491" s="21">
        <f t="shared" si="66"/>
        <v>40</v>
      </c>
      <c r="T491" s="7" t="str">
        <f t="shared" si="67"/>
        <v>Over 0.5</v>
      </c>
      <c r="U491" s="14"/>
      <c r="V491" s="14" t="str">
        <f t="shared" si="68"/>
        <v>Under 1.5</v>
      </c>
      <c r="W491" s="14" t="str">
        <f t="shared" si="69"/>
        <v>WON</v>
      </c>
      <c r="X491" s="14"/>
      <c r="Y491" s="7" t="str">
        <f t="shared" si="62"/>
        <v>…</v>
      </c>
      <c r="Z491" s="7"/>
      <c r="AA491" s="35" t="str">
        <f t="shared" si="63"/>
        <v>…</v>
      </c>
      <c r="AB491" s="35" t="str">
        <f t="shared" si="64"/>
        <v>.</v>
      </c>
      <c r="AC491" s="7" t="str">
        <f t="shared" si="65"/>
        <v>WON</v>
      </c>
      <c r="AE491" s="18" t="str">
        <f>IFERROR(VLOOKUP(O491,AG3:AH5,2,0),"KO")</f>
        <v>KO</v>
      </c>
    </row>
    <row r="492" spans="2:31">
      <c r="B492" s="6"/>
      <c r="C492" t="s">
        <v>66</v>
      </c>
      <c r="D492" s="24" t="s">
        <v>152</v>
      </c>
      <c r="E492" s="17" t="s">
        <v>1636</v>
      </c>
      <c r="F492" s="7" t="s">
        <v>4</v>
      </c>
      <c r="G492" s="10" t="s">
        <v>1023</v>
      </c>
      <c r="H492" s="7">
        <v>15</v>
      </c>
      <c r="I492" s="7">
        <v>39</v>
      </c>
      <c r="J492" s="7">
        <v>46</v>
      </c>
      <c r="K492" s="7">
        <v>2</v>
      </c>
      <c r="L492" s="7">
        <v>2</v>
      </c>
      <c r="M492" s="7">
        <v>31</v>
      </c>
      <c r="N492" s="6" t="s">
        <v>120</v>
      </c>
      <c r="O492" s="6" t="s">
        <v>61</v>
      </c>
      <c r="P492" s="11">
        <v>22</v>
      </c>
      <c r="Q492" s="12">
        <v>1.64</v>
      </c>
      <c r="R492" s="13"/>
      <c r="S492" s="21">
        <f t="shared" si="66"/>
        <v>25.625</v>
      </c>
      <c r="T492" s="7" t="str">
        <f t="shared" si="67"/>
        <v>Over 0.5</v>
      </c>
      <c r="U492" s="14"/>
      <c r="V492" s="14" t="str">
        <f t="shared" si="68"/>
        <v>Under 1.5</v>
      </c>
      <c r="W492" s="14" t="str">
        <f t="shared" si="69"/>
        <v>WON</v>
      </c>
      <c r="X492" s="14"/>
      <c r="Y492" s="7" t="str">
        <f t="shared" si="62"/>
        <v>…</v>
      </c>
      <c r="Z492" s="7"/>
      <c r="AA492" s="35" t="str">
        <f t="shared" si="63"/>
        <v>…</v>
      </c>
      <c r="AB492" s="35" t="str">
        <f t="shared" si="64"/>
        <v>.</v>
      </c>
      <c r="AC492" s="7" t="str">
        <f t="shared" si="65"/>
        <v>WON</v>
      </c>
      <c r="AE492" s="18" t="str">
        <f>IFERROR(VLOOKUP(O492,AG3:AH5,2,0),"KO")</f>
        <v>KO</v>
      </c>
    </row>
    <row r="493" spans="2:31">
      <c r="B493" s="6"/>
      <c r="C493" t="s">
        <v>1306</v>
      </c>
      <c r="D493" s="24" t="s">
        <v>164</v>
      </c>
      <c r="E493" s="17" t="s">
        <v>1369</v>
      </c>
      <c r="F493" s="7" t="s">
        <v>4</v>
      </c>
      <c r="G493" s="10" t="s">
        <v>1440</v>
      </c>
      <c r="H493" s="7">
        <v>45</v>
      </c>
      <c r="I493" s="7">
        <v>31</v>
      </c>
      <c r="J493" s="7">
        <v>23</v>
      </c>
      <c r="K493" s="7">
        <v>1</v>
      </c>
      <c r="L493" s="7" t="s">
        <v>16</v>
      </c>
      <c r="M493" s="7">
        <v>22</v>
      </c>
      <c r="N493" s="6" t="s">
        <v>47</v>
      </c>
      <c r="O493" s="6" t="s">
        <v>298</v>
      </c>
      <c r="P493" s="11">
        <v>34</v>
      </c>
      <c r="Q493" s="12">
        <v>1.66</v>
      </c>
      <c r="R493" s="13"/>
      <c r="S493" s="21">
        <f t="shared" si="66"/>
        <v>30.9375</v>
      </c>
      <c r="T493" s="7" t="str">
        <f t="shared" si="67"/>
        <v>Over 0.5</v>
      </c>
      <c r="U493" s="14"/>
      <c r="V493" s="14" t="str">
        <f t="shared" si="68"/>
        <v>Under 1.5</v>
      </c>
      <c r="W493" s="14" t="str">
        <f t="shared" si="69"/>
        <v>WON</v>
      </c>
      <c r="X493" s="14"/>
      <c r="Y493" s="7" t="str">
        <f t="shared" si="62"/>
        <v>…</v>
      </c>
      <c r="Z493" s="7"/>
      <c r="AA493" s="35" t="str">
        <f t="shared" si="63"/>
        <v>…</v>
      </c>
      <c r="AB493" s="35" t="str">
        <f t="shared" si="64"/>
        <v>.</v>
      </c>
      <c r="AC493" s="7" t="str">
        <f t="shared" si="65"/>
        <v>WON</v>
      </c>
      <c r="AE493" s="18" t="str">
        <f>IFERROR(VLOOKUP(O493,AG3:AH5,2,0),"KO")</f>
        <v>KO</v>
      </c>
    </row>
    <row r="494" spans="2:31">
      <c r="B494" s="6"/>
      <c r="C494" t="s">
        <v>217</v>
      </c>
      <c r="D494" s="24" t="s">
        <v>164</v>
      </c>
      <c r="E494" s="17" t="s">
        <v>2072</v>
      </c>
      <c r="F494" s="7" t="s">
        <v>4</v>
      </c>
      <c r="G494" s="10" t="s">
        <v>2073</v>
      </c>
      <c r="H494" s="7">
        <v>45</v>
      </c>
      <c r="I494" s="7">
        <v>45</v>
      </c>
      <c r="J494" s="7">
        <v>10</v>
      </c>
      <c r="K494" s="7">
        <v>1</v>
      </c>
      <c r="L494" s="7">
        <v>1</v>
      </c>
      <c r="M494" s="7">
        <v>35</v>
      </c>
      <c r="N494" s="6" t="s">
        <v>305</v>
      </c>
      <c r="O494" s="6" t="s">
        <v>303</v>
      </c>
      <c r="P494" s="11">
        <v>13</v>
      </c>
      <c r="Q494" s="12">
        <v>1.48</v>
      </c>
      <c r="R494" s="13"/>
      <c r="S494" s="21">
        <f t="shared" si="66"/>
        <v>40</v>
      </c>
      <c r="T494" s="7" t="str">
        <f t="shared" si="67"/>
        <v>Over 0.5</v>
      </c>
      <c r="U494" s="14"/>
      <c r="V494" s="14" t="str">
        <f t="shared" si="68"/>
        <v>Over 0.5</v>
      </c>
      <c r="W494" s="14" t="str">
        <f t="shared" si="69"/>
        <v>WON</v>
      </c>
      <c r="X494" s="14"/>
      <c r="Y494" s="7" t="str">
        <f t="shared" si="62"/>
        <v>…</v>
      </c>
      <c r="Z494" s="7"/>
      <c r="AA494" s="35" t="str">
        <f t="shared" si="63"/>
        <v>…</v>
      </c>
      <c r="AB494" s="35" t="str">
        <f t="shared" si="64"/>
        <v>.</v>
      </c>
      <c r="AC494" s="7" t="str">
        <f t="shared" si="65"/>
        <v>WON</v>
      </c>
      <c r="AE494" s="18" t="str">
        <f>IFERROR(VLOOKUP(O494,AG3:AH5,2,0),"KO")</f>
        <v>KO</v>
      </c>
    </row>
    <row r="495" spans="2:31">
      <c r="B495" s="6"/>
      <c r="C495" t="s">
        <v>34</v>
      </c>
      <c r="D495" s="24" t="s">
        <v>164</v>
      </c>
      <c r="E495" s="17" t="s">
        <v>2074</v>
      </c>
      <c r="F495" s="7" t="s">
        <v>4</v>
      </c>
      <c r="G495" s="10" t="s">
        <v>1244</v>
      </c>
      <c r="H495" s="7">
        <v>25</v>
      </c>
      <c r="I495" s="7">
        <v>46</v>
      </c>
      <c r="J495" s="7">
        <v>29</v>
      </c>
      <c r="K495" s="7" t="s">
        <v>16</v>
      </c>
      <c r="L495" s="7">
        <v>1</v>
      </c>
      <c r="M495" s="7">
        <v>4</v>
      </c>
      <c r="N495" s="6" t="s">
        <v>120</v>
      </c>
      <c r="O495" s="6" t="s">
        <v>69</v>
      </c>
      <c r="P495" s="11">
        <v>52</v>
      </c>
      <c r="Q495" s="12">
        <v>1.61</v>
      </c>
      <c r="R495" s="13"/>
      <c r="S495" s="21">
        <f t="shared" si="66"/>
        <v>61.4</v>
      </c>
      <c r="T495" s="7" t="str">
        <f t="shared" si="67"/>
        <v>Under 1.5</v>
      </c>
      <c r="U495" s="14"/>
      <c r="V495" s="14" t="str">
        <f t="shared" si="68"/>
        <v>Under 1.5</v>
      </c>
      <c r="W495" s="14" t="str">
        <f t="shared" si="69"/>
        <v>WON</v>
      </c>
      <c r="X495" s="14"/>
      <c r="Y495" s="7" t="str">
        <f t="shared" si="62"/>
        <v>…</v>
      </c>
      <c r="Z495" s="7"/>
      <c r="AA495" s="35" t="str">
        <f t="shared" si="63"/>
        <v>…</v>
      </c>
      <c r="AB495" s="35" t="str">
        <f t="shared" si="64"/>
        <v>.</v>
      </c>
      <c r="AC495" s="7" t="str">
        <f t="shared" si="65"/>
        <v>…</v>
      </c>
      <c r="AE495" s="18" t="str">
        <f>IFERROR(VLOOKUP(O495,AG3:AH5,2,0),"KO")</f>
        <v>KO</v>
      </c>
    </row>
    <row r="496" spans="2:31">
      <c r="B496" s="6"/>
      <c r="C496" t="s">
        <v>97</v>
      </c>
      <c r="D496" s="24" t="s">
        <v>164</v>
      </c>
      <c r="E496" s="17" t="s">
        <v>2075</v>
      </c>
      <c r="F496" s="7" t="s">
        <v>4</v>
      </c>
      <c r="G496" s="10" t="s">
        <v>99</v>
      </c>
      <c r="H496" s="7">
        <v>10</v>
      </c>
      <c r="I496" s="7">
        <v>50</v>
      </c>
      <c r="J496" s="7">
        <v>40</v>
      </c>
      <c r="K496" s="7" t="s">
        <v>16</v>
      </c>
      <c r="L496" s="7">
        <v>1</v>
      </c>
      <c r="M496" s="7">
        <v>30</v>
      </c>
      <c r="N496" s="6" t="s">
        <v>47</v>
      </c>
      <c r="O496" s="6" t="s">
        <v>69</v>
      </c>
      <c r="P496" s="11">
        <v>54</v>
      </c>
      <c r="Q496" s="12">
        <v>1.61</v>
      </c>
      <c r="R496" s="13"/>
      <c r="S496" s="21">
        <f t="shared" si="66"/>
        <v>66.424999999999997</v>
      </c>
      <c r="T496" s="7" t="str">
        <f t="shared" si="67"/>
        <v>Under 1.5</v>
      </c>
      <c r="U496" s="14"/>
      <c r="V496" s="14" t="str">
        <f t="shared" si="68"/>
        <v>Under 1.5</v>
      </c>
      <c r="W496" s="14" t="str">
        <f t="shared" si="69"/>
        <v>WON</v>
      </c>
      <c r="X496" s="14"/>
      <c r="Y496" s="7" t="str">
        <f t="shared" si="62"/>
        <v>…</v>
      </c>
      <c r="Z496" s="7"/>
      <c r="AA496" s="35" t="str">
        <f t="shared" si="63"/>
        <v>…</v>
      </c>
      <c r="AB496" s="35" t="str">
        <f t="shared" si="64"/>
        <v>.</v>
      </c>
      <c r="AC496" s="7" t="str">
        <f t="shared" si="65"/>
        <v>…</v>
      </c>
      <c r="AE496" s="18" t="str">
        <f>IFERROR(VLOOKUP(O496,AG3:AH5,2,0),"KO")</f>
        <v>KO</v>
      </c>
    </row>
    <row r="497" spans="2:31">
      <c r="B497" s="6"/>
      <c r="C497" t="s">
        <v>134</v>
      </c>
      <c r="D497" s="24" t="s">
        <v>874</v>
      </c>
      <c r="E497" s="17" t="s">
        <v>2076</v>
      </c>
      <c r="F497" s="7" t="s">
        <v>4</v>
      </c>
      <c r="G497" s="10" t="s">
        <v>2077</v>
      </c>
      <c r="H497" s="7">
        <v>11</v>
      </c>
      <c r="I497" s="7">
        <v>11</v>
      </c>
      <c r="J497" s="7">
        <v>77</v>
      </c>
      <c r="K497" s="7">
        <v>2</v>
      </c>
      <c r="L497" s="7">
        <v>2</v>
      </c>
      <c r="M497" s="7">
        <v>66</v>
      </c>
      <c r="N497" s="6" t="s">
        <v>24</v>
      </c>
      <c r="O497" s="6" t="s">
        <v>33</v>
      </c>
      <c r="P497" s="11">
        <v>40</v>
      </c>
      <c r="Q497" s="12">
        <v>1.63</v>
      </c>
      <c r="R497" s="13"/>
      <c r="S497" s="21">
        <f t="shared" si="66"/>
        <v>15.9375</v>
      </c>
      <c r="T497" s="7" t="str">
        <f t="shared" si="67"/>
        <v>Over 0.5</v>
      </c>
      <c r="U497" s="14"/>
      <c r="V497" s="14" t="str">
        <f t="shared" si="68"/>
        <v>Under 1.5</v>
      </c>
      <c r="W497" s="14" t="str">
        <f t="shared" si="69"/>
        <v>LOST</v>
      </c>
      <c r="X497" s="14"/>
      <c r="Y497" s="7" t="str">
        <f t="shared" si="62"/>
        <v>…</v>
      </c>
      <c r="Z497" s="7"/>
      <c r="AA497" s="35" t="str">
        <f t="shared" si="63"/>
        <v>…</v>
      </c>
      <c r="AB497" s="35" t="str">
        <f t="shared" si="64"/>
        <v>.</v>
      </c>
      <c r="AC497" s="7" t="str">
        <f t="shared" si="65"/>
        <v>WON</v>
      </c>
      <c r="AE497" s="18" t="str">
        <f>IFERROR(VLOOKUP(O497,AG3:AH5,2,0),"KO")</f>
        <v>KO</v>
      </c>
    </row>
    <row r="498" spans="2:31">
      <c r="B498" s="6"/>
      <c r="D498" s="24"/>
      <c r="E498" s="4" t="s">
        <v>2078</v>
      </c>
      <c r="F498" s="36">
        <f>COUNTIF(W3:W497,"WON")</f>
        <v>338</v>
      </c>
      <c r="G498" s="2" t="s">
        <v>2080</v>
      </c>
      <c r="H498" s="7"/>
      <c r="I498" s="7"/>
      <c r="J498" s="7"/>
      <c r="K498" s="7"/>
      <c r="L498" s="7"/>
      <c r="M498" s="7"/>
      <c r="N498" s="6"/>
      <c r="O498" s="6"/>
      <c r="P498" s="11"/>
      <c r="Q498" s="12"/>
      <c r="R498" s="13"/>
      <c r="S498" s="21" t="str">
        <f t="shared" si="66"/>
        <v/>
      </c>
      <c r="T498" s="7" t="str">
        <f t="shared" si="67"/>
        <v>Under 1.5</v>
      </c>
      <c r="U498" s="14"/>
      <c r="V498" s="14" t="str">
        <f t="shared" si="68"/>
        <v>Over 0.5</v>
      </c>
      <c r="W498" s="14" t="str">
        <f t="shared" si="69"/>
        <v/>
      </c>
      <c r="X498" s="14"/>
      <c r="Y498" s="7" t="str">
        <f t="shared" si="62"/>
        <v>…</v>
      </c>
      <c r="Z498" s="7"/>
      <c r="AA498" s="35" t="str">
        <f t="shared" si="63"/>
        <v>…</v>
      </c>
      <c r="AB498" s="35" t="str">
        <f t="shared" si="64"/>
        <v>.</v>
      </c>
      <c r="AC498" s="7" t="str">
        <f t="shared" si="65"/>
        <v>…</v>
      </c>
      <c r="AE498" s="18" t="str">
        <f>IFERROR(VLOOKUP(O498,AG3:AH5,2,0),"KO")</f>
        <v>KO</v>
      </c>
    </row>
    <row r="499" spans="2:31">
      <c r="B499" s="6"/>
      <c r="D499" s="24"/>
      <c r="E499" s="4" t="s">
        <v>2079</v>
      </c>
      <c r="F499" s="36">
        <f>COUNTIF(W3:W497,"LOST")</f>
        <v>123</v>
      </c>
      <c r="G499" s="2">
        <f>(F498*1.3*100)-(((100*F498)+(100*F499)))</f>
        <v>-2160</v>
      </c>
      <c r="H499" s="7"/>
      <c r="I499" s="7"/>
      <c r="J499" s="7"/>
      <c r="K499" s="7"/>
      <c r="L499" s="7"/>
      <c r="M499" s="7"/>
      <c r="N499" s="6"/>
      <c r="O499" s="6"/>
      <c r="P499" s="11"/>
      <c r="Q499" s="12"/>
      <c r="R499" s="13"/>
      <c r="S499" s="21"/>
      <c r="T499" s="7"/>
      <c r="U499" s="14"/>
      <c r="V499" s="14"/>
      <c r="W499" s="14"/>
      <c r="X499" s="14"/>
      <c r="Y499" s="7"/>
      <c r="Z499" s="7"/>
      <c r="AA499" s="35"/>
      <c r="AB499" s="35"/>
      <c r="AC499" s="7"/>
      <c r="AE499" s="18"/>
    </row>
    <row r="500" spans="2:31">
      <c r="B500" s="6"/>
      <c r="D500" s="24"/>
      <c r="E500" s="17"/>
      <c r="F500" s="7"/>
      <c r="G500" s="10"/>
      <c r="H500" s="7"/>
      <c r="I500" s="7"/>
      <c r="J500" s="7"/>
      <c r="K500" s="7"/>
      <c r="L500" s="7"/>
      <c r="M500" s="7"/>
      <c r="N500" s="6"/>
      <c r="O500" s="6"/>
      <c r="P500" s="11"/>
      <c r="Q500" s="12"/>
      <c r="R500" s="13"/>
      <c r="S500" s="21"/>
      <c r="T500" s="7"/>
      <c r="U500" s="14"/>
      <c r="V500" s="14"/>
      <c r="W500" s="14"/>
      <c r="X500" s="14"/>
      <c r="Y500" s="7"/>
      <c r="Z500" s="7"/>
      <c r="AA500" s="35"/>
      <c r="AB500" s="35"/>
      <c r="AC500" s="7"/>
      <c r="AE500" s="18"/>
    </row>
    <row r="501" spans="2:31">
      <c r="B501" s="16" t="s">
        <v>2081</v>
      </c>
      <c r="D501" s="24"/>
      <c r="E501" s="17"/>
      <c r="F501" s="7"/>
      <c r="G501" s="10"/>
      <c r="H501" s="7"/>
      <c r="I501" s="7"/>
      <c r="J501" s="7"/>
      <c r="K501" s="7"/>
      <c r="L501" s="7"/>
      <c r="M501" s="7"/>
      <c r="N501" s="6"/>
      <c r="O501" s="6"/>
      <c r="P501" s="11"/>
      <c r="Q501" s="12"/>
      <c r="R501" s="13"/>
      <c r="S501" s="21" t="str">
        <f t="shared" si="66"/>
        <v/>
      </c>
      <c r="T501" s="7" t="str">
        <f t="shared" si="67"/>
        <v>Under 1.5</v>
      </c>
      <c r="U501" s="14"/>
      <c r="V501" s="14" t="str">
        <f t="shared" si="68"/>
        <v>Over 0.5</v>
      </c>
      <c r="W501" s="14" t="str">
        <f t="shared" si="69"/>
        <v/>
      </c>
      <c r="X501" s="14"/>
      <c r="Y501" s="7" t="str">
        <f t="shared" ref="Y501:Y564" si="70">IF(AND(B501="OK",I501&gt;52,M501&lt;11,Q501&lt;1.71),"Prime","…")</f>
        <v>…</v>
      </c>
      <c r="Z501" s="7"/>
      <c r="AA501" s="35" t="str">
        <f t="shared" si="63"/>
        <v>…</v>
      </c>
      <c r="AB501" s="35" t="str">
        <f t="shared" si="64"/>
        <v>.</v>
      </c>
      <c r="AC501" s="7" t="str">
        <f t="shared" si="65"/>
        <v>…</v>
      </c>
      <c r="AE501" s="18" t="str">
        <f>IFERROR(VLOOKUP(O501,AG3:AH5,2,0),"KO")</f>
        <v>KO</v>
      </c>
    </row>
    <row r="502" spans="2:31">
      <c r="B502" s="6" t="s">
        <v>11</v>
      </c>
      <c r="C502" t="s">
        <v>308</v>
      </c>
      <c r="D502" s="24" t="s">
        <v>35</v>
      </c>
      <c r="E502" s="17" t="s">
        <v>2023</v>
      </c>
      <c r="F502" s="7" t="s">
        <v>4</v>
      </c>
      <c r="G502" s="10" t="s">
        <v>2082</v>
      </c>
      <c r="H502" s="7">
        <v>10</v>
      </c>
      <c r="I502" s="7">
        <v>83</v>
      </c>
      <c r="J502" s="7">
        <v>8</v>
      </c>
      <c r="K502" s="7" t="s">
        <v>16</v>
      </c>
      <c r="L502" s="7">
        <v>1</v>
      </c>
      <c r="M502" s="7">
        <v>2</v>
      </c>
      <c r="N502" s="6" t="s">
        <v>24</v>
      </c>
      <c r="O502" s="6" t="s">
        <v>69</v>
      </c>
      <c r="P502" s="11">
        <v>80</v>
      </c>
      <c r="Q502" s="12">
        <v>1.62</v>
      </c>
      <c r="R502" s="13"/>
      <c r="S502" s="21">
        <f t="shared" ref="S502:S565" si="71">(IF(H502=0,"",(40+IF(I502&lt;50,0,I502/3.2)+(IF(J502&gt;I502,-J502/3.2,0)+(IF(H502&gt;I502,-H502/3.2,0)+(IF(L502="X",5,IF(L502="2",2,0)))+(IF(M502&gt;15,0,15-M502))+(IF(P502&lt;50,0,P502/5)))))))</f>
        <v>94.9375</v>
      </c>
      <c r="T502" s="7" t="str">
        <f t="shared" ref="T502:T565" si="72">IF(S502&lt;56,"Over 0.5","Under 1.5")</f>
        <v>Under 1.5</v>
      </c>
      <c r="U502" s="14"/>
      <c r="V502" s="14" t="str">
        <f t="shared" si="68"/>
        <v>Under 1.5</v>
      </c>
      <c r="W502" s="14" t="str">
        <f t="shared" si="69"/>
        <v>WON</v>
      </c>
      <c r="X502" s="14"/>
      <c r="Y502" s="7" t="str">
        <f t="shared" si="70"/>
        <v>Prime</v>
      </c>
      <c r="Z502" s="7"/>
      <c r="AA502" s="35" t="str">
        <f t="shared" si="63"/>
        <v>U25g</v>
      </c>
      <c r="AB502" s="35" t="str">
        <f t="shared" si="64"/>
        <v>WON</v>
      </c>
      <c r="AC502" s="7" t="str">
        <f t="shared" si="65"/>
        <v>…</v>
      </c>
      <c r="AE502" s="18" t="str">
        <f>IFERROR(VLOOKUP(O502,AG3:AH5,2,0),"KO")</f>
        <v>KO</v>
      </c>
    </row>
    <row r="503" spans="2:31">
      <c r="B503" s="6" t="s">
        <v>11</v>
      </c>
      <c r="C503" t="s">
        <v>308</v>
      </c>
      <c r="D503" s="24" t="s">
        <v>35</v>
      </c>
      <c r="E503" s="17" t="s">
        <v>309</v>
      </c>
      <c r="F503" s="7" t="s">
        <v>4</v>
      </c>
      <c r="G503" s="10" t="s">
        <v>1110</v>
      </c>
      <c r="H503" s="7">
        <v>47</v>
      </c>
      <c r="I503" s="7">
        <v>48</v>
      </c>
      <c r="J503" s="7">
        <v>5</v>
      </c>
      <c r="K503" s="7" t="s">
        <v>16</v>
      </c>
      <c r="L503" s="7" t="s">
        <v>16</v>
      </c>
      <c r="M503" s="7">
        <v>42</v>
      </c>
      <c r="N503" s="6" t="s">
        <v>47</v>
      </c>
      <c r="O503" s="6" t="s">
        <v>96</v>
      </c>
      <c r="P503" s="11">
        <v>64</v>
      </c>
      <c r="Q503" s="12">
        <v>1.58</v>
      </c>
      <c r="R503" s="13"/>
      <c r="S503" s="21">
        <f t="shared" si="71"/>
        <v>57.8</v>
      </c>
      <c r="T503" s="7" t="str">
        <f t="shared" si="72"/>
        <v>Under 1.5</v>
      </c>
      <c r="U503" s="14"/>
      <c r="V503" s="14" t="str">
        <f t="shared" si="68"/>
        <v>Under 1.5</v>
      </c>
      <c r="W503" s="14" t="str">
        <f t="shared" si="69"/>
        <v>WON</v>
      </c>
      <c r="X503" s="14"/>
      <c r="Y503" s="7" t="str">
        <f t="shared" si="70"/>
        <v>…</v>
      </c>
      <c r="Z503" s="7"/>
      <c r="AA503" s="35" t="str">
        <f t="shared" si="63"/>
        <v>…</v>
      </c>
      <c r="AB503" s="35" t="str">
        <f t="shared" si="64"/>
        <v>.</v>
      </c>
      <c r="AC503" s="7" t="str">
        <f t="shared" si="65"/>
        <v>…</v>
      </c>
      <c r="AE503" s="18" t="str">
        <f>IFERROR(VLOOKUP(O503,AG3:AH5,2,0),"KO")</f>
        <v>KO</v>
      </c>
    </row>
    <row r="504" spans="2:31">
      <c r="B504" s="6" t="s">
        <v>11</v>
      </c>
      <c r="C504" t="s">
        <v>308</v>
      </c>
      <c r="D504" s="24" t="s">
        <v>218</v>
      </c>
      <c r="E504" s="17" t="s">
        <v>1310</v>
      </c>
      <c r="F504" s="7" t="s">
        <v>4</v>
      </c>
      <c r="G504" s="10" t="s">
        <v>2022</v>
      </c>
      <c r="H504" s="7">
        <v>31</v>
      </c>
      <c r="I504" s="7">
        <v>56</v>
      </c>
      <c r="J504" s="7">
        <v>13</v>
      </c>
      <c r="K504" s="7" t="s">
        <v>16</v>
      </c>
      <c r="L504" s="7">
        <v>1</v>
      </c>
      <c r="M504" s="7">
        <v>18</v>
      </c>
      <c r="N504" s="6" t="s">
        <v>24</v>
      </c>
      <c r="O504" s="6" t="s">
        <v>299</v>
      </c>
      <c r="P504" s="11">
        <v>30</v>
      </c>
      <c r="Q504" s="12">
        <v>1.58</v>
      </c>
      <c r="R504" s="13"/>
      <c r="S504" s="21">
        <f t="shared" si="71"/>
        <v>57.5</v>
      </c>
      <c r="T504" s="7" t="str">
        <f t="shared" si="72"/>
        <v>Under 1.5</v>
      </c>
      <c r="U504" s="14"/>
      <c r="V504" s="14" t="str">
        <f t="shared" si="68"/>
        <v>Under 1.5</v>
      </c>
      <c r="W504" s="14" t="str">
        <f t="shared" si="69"/>
        <v>WON</v>
      </c>
      <c r="X504" s="14"/>
      <c r="Y504" s="7" t="str">
        <f t="shared" si="70"/>
        <v>…</v>
      </c>
      <c r="Z504" s="7"/>
      <c r="AA504" s="35" t="str">
        <f t="shared" si="63"/>
        <v>…</v>
      </c>
      <c r="AB504" s="35" t="str">
        <f t="shared" si="64"/>
        <v>.</v>
      </c>
      <c r="AC504" s="7" t="str">
        <f t="shared" si="65"/>
        <v>…</v>
      </c>
      <c r="AE504" s="18" t="str">
        <f>IFERROR(VLOOKUP(O504,AG3:AH5,2,0),"KO")</f>
        <v>KO</v>
      </c>
    </row>
    <row r="505" spans="2:31">
      <c r="B505" s="6" t="s">
        <v>11</v>
      </c>
      <c r="C505" t="s">
        <v>308</v>
      </c>
      <c r="D505" s="24" t="s">
        <v>115</v>
      </c>
      <c r="E505" s="17" t="s">
        <v>2083</v>
      </c>
      <c r="F505" s="7" t="s">
        <v>4</v>
      </c>
      <c r="G505" s="10" t="s">
        <v>2054</v>
      </c>
      <c r="H505" s="7">
        <v>11</v>
      </c>
      <c r="I505" s="7">
        <v>79</v>
      </c>
      <c r="J505" s="7">
        <v>10</v>
      </c>
      <c r="K505" s="7" t="s">
        <v>16</v>
      </c>
      <c r="L505" s="7" t="s">
        <v>16</v>
      </c>
      <c r="M505" s="7">
        <v>1</v>
      </c>
      <c r="N505" s="6" t="s">
        <v>24</v>
      </c>
      <c r="O505" s="6" t="s">
        <v>24</v>
      </c>
      <c r="P505" s="11">
        <v>80</v>
      </c>
      <c r="Q505" s="12">
        <v>1.69</v>
      </c>
      <c r="R505" s="13"/>
      <c r="S505" s="21">
        <f t="shared" si="71"/>
        <v>99.6875</v>
      </c>
      <c r="T505" s="7" t="str">
        <f t="shared" si="72"/>
        <v>Under 1.5</v>
      </c>
      <c r="U505" s="14"/>
      <c r="V505" s="14" t="str">
        <f t="shared" si="68"/>
        <v>Under 1.5</v>
      </c>
      <c r="W505" s="14" t="str">
        <f t="shared" si="69"/>
        <v>WON</v>
      </c>
      <c r="X505" s="14"/>
      <c r="Y505" s="7" t="str">
        <f t="shared" si="70"/>
        <v>Prime</v>
      </c>
      <c r="Z505" s="7"/>
      <c r="AA505" s="35" t="str">
        <f t="shared" si="63"/>
        <v>U25g</v>
      </c>
      <c r="AB505" s="35" t="str">
        <f t="shared" si="64"/>
        <v>WON</v>
      </c>
      <c r="AC505" s="7" t="str">
        <f t="shared" si="65"/>
        <v>…</v>
      </c>
      <c r="AE505" s="18" t="str">
        <f>IFERROR(VLOOKUP(O505,AG3:AH5,2,0),"KO")</f>
        <v>OK</v>
      </c>
    </row>
    <row r="506" spans="2:31">
      <c r="B506" s="6"/>
      <c r="C506" t="s">
        <v>1468</v>
      </c>
      <c r="D506" s="24" t="s">
        <v>135</v>
      </c>
      <c r="E506" s="17" t="s">
        <v>1544</v>
      </c>
      <c r="F506" s="7" t="s">
        <v>4</v>
      </c>
      <c r="G506" s="10" t="s">
        <v>1943</v>
      </c>
      <c r="H506" s="7">
        <v>10</v>
      </c>
      <c r="I506" s="7">
        <v>50</v>
      </c>
      <c r="J506" s="7">
        <v>40</v>
      </c>
      <c r="K506" s="7" t="s">
        <v>16</v>
      </c>
      <c r="L506" s="7">
        <v>1</v>
      </c>
      <c r="M506" s="7">
        <v>30</v>
      </c>
      <c r="N506" s="6" t="s">
        <v>69</v>
      </c>
      <c r="O506" s="6" t="s">
        <v>96</v>
      </c>
      <c r="P506" s="11">
        <v>43</v>
      </c>
      <c r="Q506" s="12">
        <v>1.67</v>
      </c>
      <c r="R506" s="13"/>
      <c r="S506" s="21">
        <f t="shared" si="71"/>
        <v>55.625</v>
      </c>
      <c r="T506" s="7" t="str">
        <f t="shared" si="72"/>
        <v>Over 0.5</v>
      </c>
      <c r="U506" s="14"/>
      <c r="V506" s="14" t="str">
        <f t="shared" si="68"/>
        <v>Over 0.5</v>
      </c>
      <c r="W506" s="14" t="str">
        <f t="shared" si="69"/>
        <v>WON</v>
      </c>
      <c r="X506" s="14"/>
      <c r="Y506" s="7" t="str">
        <f t="shared" si="70"/>
        <v>…</v>
      </c>
      <c r="Z506" s="7"/>
      <c r="AA506" s="35" t="str">
        <f t="shared" si="63"/>
        <v>…</v>
      </c>
      <c r="AB506" s="35" t="str">
        <f t="shared" si="64"/>
        <v>.</v>
      </c>
      <c r="AC506" s="7" t="str">
        <f t="shared" si="65"/>
        <v>…</v>
      </c>
      <c r="AE506" s="18" t="str">
        <f>IFERROR(VLOOKUP(O506,AG3:AH5,2,0),"KO")</f>
        <v>KO</v>
      </c>
    </row>
    <row r="507" spans="2:31">
      <c r="B507" s="6"/>
      <c r="C507" t="s">
        <v>1468</v>
      </c>
      <c r="D507" s="24" t="s">
        <v>135</v>
      </c>
      <c r="E507" s="17" t="s">
        <v>1483</v>
      </c>
      <c r="F507" s="7" t="s">
        <v>4</v>
      </c>
      <c r="G507" s="10" t="s">
        <v>1484</v>
      </c>
      <c r="H507" s="7">
        <v>70</v>
      </c>
      <c r="I507" s="7">
        <v>20</v>
      </c>
      <c r="J507" s="7">
        <v>10</v>
      </c>
      <c r="K507" s="7">
        <v>1</v>
      </c>
      <c r="L507" s="7">
        <v>1</v>
      </c>
      <c r="M507" s="7">
        <v>60</v>
      </c>
      <c r="N507" s="6" t="s">
        <v>24</v>
      </c>
      <c r="O507" s="6" t="s">
        <v>299</v>
      </c>
      <c r="P507" s="11">
        <v>35</v>
      </c>
      <c r="Q507" s="12">
        <v>1.57</v>
      </c>
      <c r="R507" s="13"/>
      <c r="S507" s="21">
        <f t="shared" si="71"/>
        <v>18.125</v>
      </c>
      <c r="T507" s="7" t="str">
        <f t="shared" si="72"/>
        <v>Over 0.5</v>
      </c>
      <c r="U507" s="14"/>
      <c r="V507" s="14" t="str">
        <f t="shared" si="68"/>
        <v>Under 1.5</v>
      </c>
      <c r="W507" s="14" t="str">
        <f t="shared" si="69"/>
        <v>LOST</v>
      </c>
      <c r="X507" s="14"/>
      <c r="Y507" s="7" t="str">
        <f t="shared" si="70"/>
        <v>…</v>
      </c>
      <c r="Z507" s="7"/>
      <c r="AA507" s="35" t="str">
        <f t="shared" si="63"/>
        <v>…</v>
      </c>
      <c r="AB507" s="35" t="str">
        <f t="shared" si="64"/>
        <v>.</v>
      </c>
      <c r="AC507" s="7" t="str">
        <f t="shared" si="65"/>
        <v>WON</v>
      </c>
      <c r="AE507" s="18" t="str">
        <f>IFERROR(VLOOKUP(O507,AG3:AH5,2,0),"KO")</f>
        <v>KO</v>
      </c>
    </row>
    <row r="508" spans="2:31">
      <c r="B508" s="6"/>
      <c r="C508" t="s">
        <v>1468</v>
      </c>
      <c r="D508" s="24" t="s">
        <v>135</v>
      </c>
      <c r="E508" s="17" t="s">
        <v>1546</v>
      </c>
      <c r="F508" s="7" t="s">
        <v>4</v>
      </c>
      <c r="G508" s="10" t="s">
        <v>1543</v>
      </c>
      <c r="H508" s="7">
        <v>68</v>
      </c>
      <c r="I508" s="7">
        <v>22</v>
      </c>
      <c r="J508" s="7">
        <v>10</v>
      </c>
      <c r="K508" s="7">
        <v>1</v>
      </c>
      <c r="L508" s="7">
        <v>1</v>
      </c>
      <c r="M508" s="7">
        <v>58</v>
      </c>
      <c r="N508" s="6" t="s">
        <v>120</v>
      </c>
      <c r="O508" s="6" t="s">
        <v>69</v>
      </c>
      <c r="P508" s="11">
        <v>28</v>
      </c>
      <c r="Q508" s="12">
        <v>1.67</v>
      </c>
      <c r="R508" s="13"/>
      <c r="S508" s="21">
        <f t="shared" si="71"/>
        <v>18.75</v>
      </c>
      <c r="T508" s="7" t="str">
        <f t="shared" si="72"/>
        <v>Over 0.5</v>
      </c>
      <c r="U508" s="14"/>
      <c r="V508" s="14" t="str">
        <f t="shared" si="68"/>
        <v>Under 1.5</v>
      </c>
      <c r="W508" s="14" t="str">
        <f t="shared" si="69"/>
        <v>WON</v>
      </c>
      <c r="X508" s="14"/>
      <c r="Y508" s="7" t="str">
        <f t="shared" si="70"/>
        <v>…</v>
      </c>
      <c r="Z508" s="7"/>
      <c r="AA508" s="35" t="str">
        <f t="shared" si="63"/>
        <v>…</v>
      </c>
      <c r="AB508" s="35" t="str">
        <f t="shared" si="64"/>
        <v>.</v>
      </c>
      <c r="AC508" s="7" t="str">
        <f t="shared" si="65"/>
        <v>WON</v>
      </c>
      <c r="AE508" s="18" t="str">
        <f>IFERROR(VLOOKUP(O508,AG3:AH5,2,0),"KO")</f>
        <v>KO</v>
      </c>
    </row>
    <row r="509" spans="2:31">
      <c r="B509" s="6"/>
      <c r="C509" t="s">
        <v>1468</v>
      </c>
      <c r="D509" s="24" t="s">
        <v>135</v>
      </c>
      <c r="E509" s="17" t="s">
        <v>1548</v>
      </c>
      <c r="F509" s="7" t="s">
        <v>4</v>
      </c>
      <c r="G509" s="10" t="s">
        <v>2020</v>
      </c>
      <c r="H509" s="7">
        <v>64</v>
      </c>
      <c r="I509" s="7">
        <v>26</v>
      </c>
      <c r="J509" s="7">
        <v>10</v>
      </c>
      <c r="K509" s="7">
        <v>1</v>
      </c>
      <c r="L509" s="7">
        <v>1</v>
      </c>
      <c r="M509" s="7">
        <v>54</v>
      </c>
      <c r="N509" s="6" t="s">
        <v>47</v>
      </c>
      <c r="O509" s="6" t="s">
        <v>69</v>
      </c>
      <c r="P509" s="11">
        <v>70</v>
      </c>
      <c r="Q509" s="12">
        <v>1.62</v>
      </c>
      <c r="R509" s="13"/>
      <c r="S509" s="21">
        <f t="shared" si="71"/>
        <v>34</v>
      </c>
      <c r="T509" s="7" t="str">
        <f t="shared" si="72"/>
        <v>Over 0.5</v>
      </c>
      <c r="U509" s="14"/>
      <c r="V509" s="14" t="str">
        <f t="shared" si="68"/>
        <v>Under 1.5</v>
      </c>
      <c r="W509" s="14" t="str">
        <f t="shared" si="69"/>
        <v>WON</v>
      </c>
      <c r="X509" s="14"/>
      <c r="Y509" s="7" t="str">
        <f t="shared" si="70"/>
        <v>…</v>
      </c>
      <c r="Z509" s="7"/>
      <c r="AA509" s="35" t="str">
        <f t="shared" si="63"/>
        <v>…</v>
      </c>
      <c r="AB509" s="35" t="str">
        <f t="shared" si="64"/>
        <v>.</v>
      </c>
      <c r="AC509" s="7" t="str">
        <f t="shared" si="65"/>
        <v>WON</v>
      </c>
      <c r="AE509" s="18" t="str">
        <f>IFERROR(VLOOKUP(O509,AG3:AH5,2,0),"KO")</f>
        <v>KO</v>
      </c>
    </row>
    <row r="510" spans="2:31">
      <c r="B510" s="6"/>
      <c r="C510" t="s">
        <v>1468</v>
      </c>
      <c r="D510" s="24" t="s">
        <v>135</v>
      </c>
      <c r="E510" s="17" t="s">
        <v>1472</v>
      </c>
      <c r="F510" s="7" t="s">
        <v>4</v>
      </c>
      <c r="G510" s="10" t="s">
        <v>2018</v>
      </c>
      <c r="H510" s="7">
        <v>10</v>
      </c>
      <c r="I510" s="7">
        <v>23</v>
      </c>
      <c r="J510" s="7">
        <v>67</v>
      </c>
      <c r="K510" s="7">
        <v>2</v>
      </c>
      <c r="L510" s="7">
        <v>1</v>
      </c>
      <c r="M510" s="7">
        <v>57</v>
      </c>
      <c r="N510" s="6" t="s">
        <v>120</v>
      </c>
      <c r="O510" s="6" t="s">
        <v>61</v>
      </c>
      <c r="P510" s="11">
        <v>47</v>
      </c>
      <c r="Q510" s="12">
        <v>1.52</v>
      </c>
      <c r="R510" s="13"/>
      <c r="S510" s="21">
        <f t="shared" si="71"/>
        <v>19.0625</v>
      </c>
      <c r="T510" s="7" t="str">
        <f t="shared" si="72"/>
        <v>Over 0.5</v>
      </c>
      <c r="U510" s="14"/>
      <c r="V510" s="14" t="str">
        <f t="shared" si="68"/>
        <v>Under 1.5</v>
      </c>
      <c r="W510" s="14" t="str">
        <f t="shared" si="69"/>
        <v>WON</v>
      </c>
      <c r="X510" s="14"/>
      <c r="Y510" s="7" t="str">
        <f t="shared" si="70"/>
        <v>…</v>
      </c>
      <c r="Z510" s="7"/>
      <c r="AA510" s="35" t="str">
        <f t="shared" si="63"/>
        <v>…</v>
      </c>
      <c r="AB510" s="35" t="str">
        <f t="shared" si="64"/>
        <v>.</v>
      </c>
      <c r="AC510" s="7" t="str">
        <f t="shared" si="65"/>
        <v>WON</v>
      </c>
      <c r="AE510" s="18" t="str">
        <f>IFERROR(VLOOKUP(O510,AG3:AH5,2,0),"KO")</f>
        <v>KO</v>
      </c>
    </row>
    <row r="511" spans="2:31">
      <c r="B511" s="6" t="s">
        <v>11</v>
      </c>
      <c r="C511" t="s">
        <v>163</v>
      </c>
      <c r="D511" s="24" t="s">
        <v>1178</v>
      </c>
      <c r="E511" s="17" t="s">
        <v>937</v>
      </c>
      <c r="F511" s="7" t="s">
        <v>4</v>
      </c>
      <c r="G511" s="10" t="s">
        <v>939</v>
      </c>
      <c r="H511" s="7">
        <v>62</v>
      </c>
      <c r="I511" s="7">
        <v>28</v>
      </c>
      <c r="J511" s="7">
        <v>10</v>
      </c>
      <c r="K511" s="7">
        <v>1</v>
      </c>
      <c r="L511" s="7">
        <v>1</v>
      </c>
      <c r="M511" s="7">
        <v>52</v>
      </c>
      <c r="N511" s="6" t="s">
        <v>17</v>
      </c>
      <c r="O511" s="6" t="s">
        <v>17</v>
      </c>
      <c r="P511" s="11">
        <v>50</v>
      </c>
      <c r="Q511" s="12">
        <v>1.75</v>
      </c>
      <c r="R511" s="13"/>
      <c r="S511" s="21">
        <f t="shared" si="71"/>
        <v>30.625</v>
      </c>
      <c r="T511" s="7" t="str">
        <f t="shared" si="72"/>
        <v>Over 0.5</v>
      </c>
      <c r="U511" s="14"/>
      <c r="V511" s="14" t="str">
        <f t="shared" si="68"/>
        <v>Over 0.5</v>
      </c>
      <c r="W511" s="14" t="str">
        <f t="shared" si="69"/>
        <v>WON</v>
      </c>
      <c r="X511" s="14"/>
      <c r="Y511" s="7" t="str">
        <f t="shared" si="70"/>
        <v>…</v>
      </c>
      <c r="Z511" s="7"/>
      <c r="AA511" s="35" t="str">
        <f t="shared" si="63"/>
        <v>…</v>
      </c>
      <c r="AB511" s="35" t="str">
        <f t="shared" si="64"/>
        <v>.</v>
      </c>
      <c r="AC511" s="7" t="str">
        <f t="shared" si="65"/>
        <v>WON</v>
      </c>
      <c r="AE511" s="18" t="str">
        <f>IFERROR(VLOOKUP(O511,AG3:AH5,2,0),"KO")</f>
        <v>KO</v>
      </c>
    </row>
    <row r="512" spans="2:31">
      <c r="B512" s="6"/>
      <c r="C512" t="s">
        <v>262</v>
      </c>
      <c r="D512" s="24" t="s">
        <v>186</v>
      </c>
      <c r="E512" s="17" t="s">
        <v>1030</v>
      </c>
      <c r="F512" s="7" t="s">
        <v>4</v>
      </c>
      <c r="G512" s="10" t="s">
        <v>731</v>
      </c>
      <c r="H512" s="7">
        <v>24</v>
      </c>
      <c r="I512" s="7">
        <v>54</v>
      </c>
      <c r="J512" s="7">
        <v>22</v>
      </c>
      <c r="K512" s="7" t="s">
        <v>16</v>
      </c>
      <c r="L512" s="7" t="s">
        <v>16</v>
      </c>
      <c r="M512" s="7">
        <v>2</v>
      </c>
      <c r="N512" s="6" t="s">
        <v>24</v>
      </c>
      <c r="O512" s="6" t="s">
        <v>33</v>
      </c>
      <c r="P512" s="11">
        <v>55</v>
      </c>
      <c r="Q512" s="12">
        <v>1.54</v>
      </c>
      <c r="R512" s="13"/>
      <c r="S512" s="21">
        <f t="shared" si="71"/>
        <v>85.875</v>
      </c>
      <c r="T512" s="7" t="str">
        <f t="shared" si="72"/>
        <v>Under 1.5</v>
      </c>
      <c r="U512" s="14"/>
      <c r="V512" s="14" t="str">
        <f t="shared" si="68"/>
        <v>Under 1.5</v>
      </c>
      <c r="W512" s="14" t="str">
        <f t="shared" si="69"/>
        <v>WON</v>
      </c>
      <c r="X512" s="14"/>
      <c r="Y512" s="7" t="str">
        <f t="shared" si="70"/>
        <v>…</v>
      </c>
      <c r="Z512" s="7"/>
      <c r="AA512" s="35" t="str">
        <f t="shared" si="63"/>
        <v>…</v>
      </c>
      <c r="AB512" s="35" t="str">
        <f t="shared" si="64"/>
        <v>.</v>
      </c>
      <c r="AC512" s="7" t="str">
        <f t="shared" si="65"/>
        <v>…</v>
      </c>
      <c r="AE512" s="18" t="str">
        <f>IFERROR(VLOOKUP(O512,AG3:AH5,2,0),"KO")</f>
        <v>KO</v>
      </c>
    </row>
    <row r="513" spans="2:31">
      <c r="B513" s="6"/>
      <c r="C513" t="s">
        <v>262</v>
      </c>
      <c r="D513" s="24" t="s">
        <v>186</v>
      </c>
      <c r="E513" s="17" t="s">
        <v>1087</v>
      </c>
      <c r="F513" s="7" t="s">
        <v>4</v>
      </c>
      <c r="G513" s="10" t="s">
        <v>739</v>
      </c>
      <c r="H513" s="7">
        <v>32</v>
      </c>
      <c r="I513" s="7">
        <v>46</v>
      </c>
      <c r="J513" s="7">
        <v>22</v>
      </c>
      <c r="K513" s="7" t="s">
        <v>16</v>
      </c>
      <c r="L513" s="7" t="s">
        <v>16</v>
      </c>
      <c r="M513" s="7">
        <v>10</v>
      </c>
      <c r="N513" s="6" t="s">
        <v>24</v>
      </c>
      <c r="O513" s="6" t="s">
        <v>24</v>
      </c>
      <c r="P513" s="11">
        <v>57</v>
      </c>
      <c r="Q513" s="12">
        <v>1.67</v>
      </c>
      <c r="R513" s="13"/>
      <c r="S513" s="21">
        <f t="shared" si="71"/>
        <v>61.4</v>
      </c>
      <c r="T513" s="7" t="str">
        <f t="shared" si="72"/>
        <v>Under 1.5</v>
      </c>
      <c r="U513" s="14"/>
      <c r="V513" s="14" t="str">
        <f t="shared" si="68"/>
        <v>Under 1.5</v>
      </c>
      <c r="W513" s="14" t="str">
        <f t="shared" si="69"/>
        <v>WON</v>
      </c>
      <c r="X513" s="14"/>
      <c r="Y513" s="7" t="str">
        <f t="shared" si="70"/>
        <v>…</v>
      </c>
      <c r="Z513" s="7"/>
      <c r="AA513" s="35" t="str">
        <f t="shared" si="63"/>
        <v>…</v>
      </c>
      <c r="AB513" s="35" t="str">
        <f t="shared" si="64"/>
        <v>.</v>
      </c>
      <c r="AC513" s="7" t="str">
        <f t="shared" si="65"/>
        <v>…</v>
      </c>
      <c r="AE513" s="18" t="str">
        <f>IFERROR(VLOOKUP(O513,AG3:AH5,2,0),"KO")</f>
        <v>OK</v>
      </c>
    </row>
    <row r="514" spans="2:31">
      <c r="B514" s="6"/>
      <c r="C514" t="s">
        <v>262</v>
      </c>
      <c r="D514" s="24" t="s">
        <v>201</v>
      </c>
      <c r="E514" s="17" t="s">
        <v>1164</v>
      </c>
      <c r="F514" s="7" t="s">
        <v>4</v>
      </c>
      <c r="G514" s="10" t="s">
        <v>1151</v>
      </c>
      <c r="H514" s="7">
        <v>25</v>
      </c>
      <c r="I514" s="7">
        <v>49</v>
      </c>
      <c r="J514" s="7">
        <v>26</v>
      </c>
      <c r="K514" s="7" t="s">
        <v>16</v>
      </c>
      <c r="L514" s="7" t="s">
        <v>16</v>
      </c>
      <c r="M514" s="7">
        <v>1</v>
      </c>
      <c r="N514" s="6" t="s">
        <v>120</v>
      </c>
      <c r="O514" s="6" t="s">
        <v>120</v>
      </c>
      <c r="P514" s="11">
        <v>61</v>
      </c>
      <c r="Q514" s="12">
        <v>1.51</v>
      </c>
      <c r="R514" s="13"/>
      <c r="S514" s="21">
        <f t="shared" si="71"/>
        <v>71.2</v>
      </c>
      <c r="T514" s="7" t="str">
        <f t="shared" si="72"/>
        <v>Under 1.5</v>
      </c>
      <c r="U514" s="14"/>
      <c r="V514" s="14" t="str">
        <f t="shared" si="68"/>
        <v>Under 1.5</v>
      </c>
      <c r="W514" s="14" t="str">
        <f t="shared" si="69"/>
        <v>WON</v>
      </c>
      <c r="X514" s="14"/>
      <c r="Y514" s="7" t="str">
        <f t="shared" si="70"/>
        <v>…</v>
      </c>
      <c r="Z514" s="7"/>
      <c r="AA514" s="35" t="str">
        <f t="shared" si="63"/>
        <v>…</v>
      </c>
      <c r="AB514" s="35" t="str">
        <f t="shared" si="64"/>
        <v>.</v>
      </c>
      <c r="AC514" s="7" t="str">
        <f t="shared" si="65"/>
        <v>…</v>
      </c>
      <c r="AE514" s="18" t="str">
        <f>IFERROR(VLOOKUP(O514,AG3:AH5,2,0),"KO")</f>
        <v>OK</v>
      </c>
    </row>
    <row r="515" spans="2:31">
      <c r="B515" s="6"/>
      <c r="D515" s="24"/>
      <c r="E515" s="17"/>
      <c r="F515" s="7"/>
      <c r="G515" s="10"/>
      <c r="H515" s="7"/>
      <c r="I515" s="7"/>
      <c r="J515" s="7"/>
      <c r="K515" s="7"/>
      <c r="L515" s="7"/>
      <c r="M515" s="7"/>
      <c r="N515" s="6"/>
      <c r="O515" s="6"/>
      <c r="P515" s="11"/>
      <c r="Q515" s="12"/>
      <c r="R515" s="13"/>
      <c r="S515" s="21" t="str">
        <f t="shared" si="71"/>
        <v/>
      </c>
      <c r="T515" s="7" t="str">
        <f t="shared" si="72"/>
        <v>Under 1.5</v>
      </c>
      <c r="U515" s="14"/>
      <c r="V515" s="14" t="str">
        <f t="shared" si="68"/>
        <v>Over 0.5</v>
      </c>
      <c r="W515" s="14" t="str">
        <f t="shared" si="69"/>
        <v/>
      </c>
      <c r="X515" s="14"/>
      <c r="Y515" s="7" t="str">
        <f t="shared" si="70"/>
        <v>…</v>
      </c>
      <c r="Z515" s="7"/>
      <c r="AA515" s="35" t="str">
        <f t="shared" si="63"/>
        <v>…</v>
      </c>
      <c r="AB515" s="35" t="str">
        <f t="shared" si="64"/>
        <v>.</v>
      </c>
      <c r="AC515" s="7" t="str">
        <f t="shared" si="65"/>
        <v>…</v>
      </c>
      <c r="AE515" s="18" t="str">
        <f>IFERROR(VLOOKUP(O515,AG3:AH5,2,0),"KO")</f>
        <v>KO</v>
      </c>
    </row>
    <row r="516" spans="2:31">
      <c r="B516" s="16" t="s">
        <v>2084</v>
      </c>
      <c r="D516" s="24"/>
      <c r="E516" s="17"/>
      <c r="F516" s="7"/>
      <c r="G516" s="10"/>
      <c r="H516" s="7"/>
      <c r="I516" s="7"/>
      <c r="J516" s="7"/>
      <c r="K516" s="7"/>
      <c r="L516" s="7"/>
      <c r="M516" s="7"/>
      <c r="N516" s="6"/>
      <c r="O516" s="6"/>
      <c r="P516" s="11"/>
      <c r="Q516" s="12"/>
      <c r="R516" s="13"/>
      <c r="S516" s="21" t="str">
        <f t="shared" si="71"/>
        <v/>
      </c>
      <c r="T516" s="7" t="str">
        <f t="shared" si="72"/>
        <v>Under 1.5</v>
      </c>
      <c r="U516" s="14"/>
      <c r="V516" s="14" t="str">
        <f t="shared" si="68"/>
        <v>Over 0.5</v>
      </c>
      <c r="W516" s="14" t="str">
        <f t="shared" si="69"/>
        <v/>
      </c>
      <c r="X516" s="14"/>
      <c r="Y516" s="7" t="str">
        <f t="shared" si="70"/>
        <v>…</v>
      </c>
      <c r="Z516" s="7"/>
      <c r="AA516" s="35" t="str">
        <f t="shared" si="63"/>
        <v>…</v>
      </c>
      <c r="AB516" s="35" t="str">
        <f t="shared" si="64"/>
        <v>.</v>
      </c>
      <c r="AC516" s="7" t="str">
        <f t="shared" si="65"/>
        <v>…</v>
      </c>
      <c r="AE516" s="18" t="str">
        <f>IFERROR(VLOOKUP(O516,AG3:AH5,2,0),"KO")</f>
        <v>KO</v>
      </c>
    </row>
    <row r="517" spans="2:31">
      <c r="B517" s="6" t="s">
        <v>11</v>
      </c>
      <c r="C517" t="s">
        <v>386</v>
      </c>
      <c r="D517" s="24" t="s">
        <v>1068</v>
      </c>
      <c r="E517" s="17" t="s">
        <v>797</v>
      </c>
      <c r="F517" s="7" t="s">
        <v>4</v>
      </c>
      <c r="G517" s="10" t="s">
        <v>500</v>
      </c>
      <c r="H517" s="7">
        <v>5</v>
      </c>
      <c r="I517" s="7">
        <v>56</v>
      </c>
      <c r="J517" s="7">
        <v>39</v>
      </c>
      <c r="K517" s="7" t="s">
        <v>16</v>
      </c>
      <c r="L517" s="7">
        <v>2</v>
      </c>
      <c r="M517" s="7">
        <v>34</v>
      </c>
      <c r="N517" s="6" t="s">
        <v>47</v>
      </c>
      <c r="O517" s="6" t="s">
        <v>69</v>
      </c>
      <c r="P517" s="11">
        <v>60</v>
      </c>
      <c r="Q517" s="12">
        <v>1.5</v>
      </c>
      <c r="R517" s="13"/>
      <c r="S517" s="21">
        <f t="shared" si="71"/>
        <v>69.5</v>
      </c>
      <c r="T517" s="7" t="str">
        <f t="shared" si="72"/>
        <v>Under 1.5</v>
      </c>
      <c r="U517" s="14"/>
      <c r="V517" s="14" t="str">
        <f t="shared" si="68"/>
        <v>Under 1.5</v>
      </c>
      <c r="W517" s="14" t="str">
        <f t="shared" si="69"/>
        <v>WON</v>
      </c>
      <c r="X517" s="14"/>
      <c r="Y517" s="7" t="str">
        <f t="shared" si="70"/>
        <v>…</v>
      </c>
      <c r="Z517" s="7"/>
      <c r="AA517" s="35" t="str">
        <f t="shared" si="63"/>
        <v>U25g</v>
      </c>
      <c r="AB517" s="35" t="str">
        <f t="shared" si="64"/>
        <v>WON</v>
      </c>
      <c r="AC517" s="7" t="str">
        <f t="shared" si="65"/>
        <v>…</v>
      </c>
      <c r="AE517" s="18" t="str">
        <f>IFERROR(VLOOKUP(O517,AG3:AH5,2,0),"KO")</f>
        <v>KO</v>
      </c>
    </row>
    <row r="518" spans="2:31">
      <c r="B518" s="6"/>
      <c r="C518" t="s">
        <v>1332</v>
      </c>
      <c r="D518" s="24" t="s">
        <v>167</v>
      </c>
      <c r="E518" s="17" t="s">
        <v>1683</v>
      </c>
      <c r="F518" s="7" t="s">
        <v>4</v>
      </c>
      <c r="G518" s="10" t="s">
        <v>1334</v>
      </c>
      <c r="H518" s="7">
        <v>30</v>
      </c>
      <c r="I518" s="7">
        <v>23</v>
      </c>
      <c r="J518" s="7">
        <v>47</v>
      </c>
      <c r="K518" s="7">
        <v>2</v>
      </c>
      <c r="L518" s="7">
        <v>2</v>
      </c>
      <c r="M518" s="7">
        <v>17</v>
      </c>
      <c r="N518" s="6" t="s">
        <v>69</v>
      </c>
      <c r="O518" s="6" t="s">
        <v>33</v>
      </c>
      <c r="P518" s="11">
        <v>36</v>
      </c>
      <c r="Q518" s="12">
        <v>1.43</v>
      </c>
      <c r="R518" s="13"/>
      <c r="S518" s="21">
        <f t="shared" si="71"/>
        <v>15.9375</v>
      </c>
      <c r="T518" s="7" t="str">
        <f t="shared" si="72"/>
        <v>Over 0.5</v>
      </c>
      <c r="U518" s="14"/>
      <c r="V518" s="14" t="str">
        <f t="shared" si="68"/>
        <v>Over 0.5</v>
      </c>
      <c r="W518" s="14" t="str">
        <f t="shared" si="69"/>
        <v>WON</v>
      </c>
      <c r="X518" s="14"/>
      <c r="Y518" s="7" t="str">
        <f t="shared" si="70"/>
        <v>…</v>
      </c>
      <c r="Z518" s="7"/>
      <c r="AA518" s="35" t="str">
        <f t="shared" ref="AA518:AA581" si="73">IF(AND(I518&gt;49,P518&gt;54,B518="OK"),"U25g","…")</f>
        <v>…</v>
      </c>
      <c r="AB518" s="35" t="str">
        <f t="shared" ref="AB518:AB581" si="74">IF(AND(AA518="U25g",(OR(O518="0-0",O518="0-1",O518="1-0",O518="1-1",O518="2-0",O518="0-2"))),"WON",".")</f>
        <v>.</v>
      </c>
      <c r="AC518" s="7" t="str">
        <f t="shared" ref="AC518:AC581" si="75">IF(AND(AE518="KO",S518&lt;55),"WON",IF(S518&gt;54,"…","LOST"))</f>
        <v>WON</v>
      </c>
      <c r="AE518" s="18" t="str">
        <f>IFERROR(VLOOKUP(O518,AG3:AH5,2,0),"KO")</f>
        <v>KO</v>
      </c>
    </row>
    <row r="519" spans="2:31">
      <c r="B519" s="6"/>
      <c r="D519" s="24"/>
      <c r="E519" s="17"/>
      <c r="F519" s="7"/>
      <c r="G519" s="10"/>
      <c r="H519" s="7"/>
      <c r="I519" s="7"/>
      <c r="J519" s="7"/>
      <c r="K519" s="7"/>
      <c r="L519" s="7"/>
      <c r="M519" s="7"/>
      <c r="N519" s="6"/>
      <c r="O519" s="6"/>
      <c r="P519" s="11"/>
      <c r="Q519" s="12"/>
      <c r="R519" s="13"/>
      <c r="S519" s="21" t="str">
        <f t="shared" si="71"/>
        <v/>
      </c>
      <c r="T519" s="7" t="str">
        <f t="shared" si="72"/>
        <v>Under 1.5</v>
      </c>
      <c r="U519" s="14"/>
      <c r="V519" s="14" t="str">
        <f t="shared" si="68"/>
        <v>Over 0.5</v>
      </c>
      <c r="W519" s="14" t="str">
        <f t="shared" si="69"/>
        <v/>
      </c>
      <c r="X519" s="14"/>
      <c r="Y519" s="7" t="str">
        <f t="shared" si="70"/>
        <v>…</v>
      </c>
      <c r="Z519" s="7"/>
      <c r="AA519" s="35" t="str">
        <f t="shared" si="73"/>
        <v>…</v>
      </c>
      <c r="AB519" s="35" t="str">
        <f t="shared" si="74"/>
        <v>.</v>
      </c>
      <c r="AC519" s="7" t="str">
        <f t="shared" si="75"/>
        <v>…</v>
      </c>
      <c r="AE519" s="18" t="str">
        <f>IFERROR(VLOOKUP(O519,AG3:AH5,2,0),"KO")</f>
        <v>KO</v>
      </c>
    </row>
    <row r="520" spans="2:31">
      <c r="B520" s="16" t="s">
        <v>2085</v>
      </c>
      <c r="D520" s="24"/>
      <c r="E520" s="17"/>
      <c r="F520" s="7"/>
      <c r="G520" s="10"/>
      <c r="H520" s="7"/>
      <c r="I520" s="7"/>
      <c r="J520" s="7"/>
      <c r="K520" s="7"/>
      <c r="L520" s="7"/>
      <c r="M520" s="7"/>
      <c r="N520" s="6"/>
      <c r="O520" s="6"/>
      <c r="P520" s="11"/>
      <c r="Q520" s="12"/>
      <c r="R520" s="13"/>
      <c r="S520" s="21" t="str">
        <f t="shared" si="71"/>
        <v/>
      </c>
      <c r="T520" s="7" t="str">
        <f t="shared" si="72"/>
        <v>Under 1.5</v>
      </c>
      <c r="U520" s="14"/>
      <c r="V520" s="14" t="str">
        <f t="shared" si="68"/>
        <v>Over 0.5</v>
      </c>
      <c r="W520" s="14" t="str">
        <f t="shared" si="69"/>
        <v/>
      </c>
      <c r="X520" s="14"/>
      <c r="Y520" s="7" t="str">
        <f t="shared" si="70"/>
        <v>…</v>
      </c>
      <c r="Z520" s="7"/>
      <c r="AA520" s="35" t="str">
        <f t="shared" si="73"/>
        <v>…</v>
      </c>
      <c r="AB520" s="35" t="str">
        <f t="shared" si="74"/>
        <v>.</v>
      </c>
      <c r="AC520" s="7" t="str">
        <f t="shared" si="75"/>
        <v>…</v>
      </c>
      <c r="AE520" s="18" t="str">
        <f>IFERROR(VLOOKUP(O520,AG3:AH5,2,0),"KO")</f>
        <v>KO</v>
      </c>
    </row>
    <row r="521" spans="2:31">
      <c r="B521" s="6" t="s">
        <v>11</v>
      </c>
      <c r="C521" t="s">
        <v>386</v>
      </c>
      <c r="D521" s="24" t="s">
        <v>2086</v>
      </c>
      <c r="E521" s="17" t="s">
        <v>499</v>
      </c>
      <c r="F521" s="7" t="s">
        <v>4</v>
      </c>
      <c r="G521" s="10" t="s">
        <v>799</v>
      </c>
      <c r="H521" s="7">
        <v>23</v>
      </c>
      <c r="I521" s="7">
        <v>51</v>
      </c>
      <c r="J521" s="7">
        <v>26</v>
      </c>
      <c r="K521" s="7" t="s">
        <v>16</v>
      </c>
      <c r="L521" s="7" t="s">
        <v>16</v>
      </c>
      <c r="M521" s="7">
        <v>3</v>
      </c>
      <c r="N521" s="6" t="s">
        <v>47</v>
      </c>
      <c r="O521" s="6" t="s">
        <v>33</v>
      </c>
      <c r="P521" s="11">
        <v>80</v>
      </c>
      <c r="Q521" s="12">
        <v>1.42</v>
      </c>
      <c r="R521" s="13"/>
      <c r="S521" s="21">
        <f t="shared" si="71"/>
        <v>88.9375</v>
      </c>
      <c r="T521" s="7" t="str">
        <f t="shared" si="72"/>
        <v>Under 1.5</v>
      </c>
      <c r="U521" s="14"/>
      <c r="V521" s="14" t="str">
        <f t="shared" si="68"/>
        <v>Under 1.5</v>
      </c>
      <c r="W521" s="14" t="str">
        <f t="shared" si="69"/>
        <v>WON</v>
      </c>
      <c r="X521" s="14"/>
      <c r="Y521" s="7" t="str">
        <f t="shared" si="70"/>
        <v>…</v>
      </c>
      <c r="Z521" s="7"/>
      <c r="AA521" s="35" t="str">
        <f t="shared" si="73"/>
        <v>U25g</v>
      </c>
      <c r="AB521" s="35" t="str">
        <f t="shared" si="74"/>
        <v>.</v>
      </c>
      <c r="AC521" s="7" t="str">
        <f t="shared" si="75"/>
        <v>…</v>
      </c>
      <c r="AE521" s="18" t="str">
        <f>IFERROR(VLOOKUP(O521,AG3:AH5,2,0),"KO")</f>
        <v>KO</v>
      </c>
    </row>
    <row r="522" spans="2:31">
      <c r="B522" s="6" t="s">
        <v>11</v>
      </c>
      <c r="C522" t="s">
        <v>386</v>
      </c>
      <c r="D522" s="24" t="s">
        <v>240</v>
      </c>
      <c r="E522" s="17" t="s">
        <v>796</v>
      </c>
      <c r="F522" s="7" t="s">
        <v>4</v>
      </c>
      <c r="G522" s="10" t="s">
        <v>1112</v>
      </c>
      <c r="H522" s="7">
        <v>38</v>
      </c>
      <c r="I522" s="7">
        <v>52</v>
      </c>
      <c r="J522" s="7">
        <v>10</v>
      </c>
      <c r="K522" s="7" t="s">
        <v>16</v>
      </c>
      <c r="L522" s="7" t="s">
        <v>16</v>
      </c>
      <c r="M522" s="7">
        <v>28</v>
      </c>
      <c r="N522" s="6" t="s">
        <v>47</v>
      </c>
      <c r="O522" s="6" t="s">
        <v>298</v>
      </c>
      <c r="P522" s="11">
        <v>68</v>
      </c>
      <c r="Q522" s="12">
        <v>1.44</v>
      </c>
      <c r="R522" s="13"/>
      <c r="S522" s="21">
        <f t="shared" si="71"/>
        <v>74.849999999999994</v>
      </c>
      <c r="T522" s="7" t="str">
        <f t="shared" si="72"/>
        <v>Under 1.5</v>
      </c>
      <c r="U522" s="14"/>
      <c r="V522" s="14" t="str">
        <f t="shared" si="68"/>
        <v>Under 1.5</v>
      </c>
      <c r="W522" s="14" t="str">
        <f t="shared" si="69"/>
        <v>WON</v>
      </c>
      <c r="X522" s="14"/>
      <c r="Y522" s="7" t="str">
        <f t="shared" si="70"/>
        <v>…</v>
      </c>
      <c r="Z522" s="7"/>
      <c r="AA522" s="35" t="str">
        <f t="shared" si="73"/>
        <v>U25g</v>
      </c>
      <c r="AB522" s="35" t="str">
        <f t="shared" si="74"/>
        <v>.</v>
      </c>
      <c r="AC522" s="7" t="str">
        <f t="shared" si="75"/>
        <v>…</v>
      </c>
      <c r="AE522" s="18" t="str">
        <f>IFERROR(VLOOKUP(O522,AG3:AH5,2,0),"KO")</f>
        <v>KO</v>
      </c>
    </row>
    <row r="523" spans="2:31">
      <c r="B523" s="6" t="s">
        <v>11</v>
      </c>
      <c r="C523" t="s">
        <v>386</v>
      </c>
      <c r="D523" s="24" t="s">
        <v>1068</v>
      </c>
      <c r="E523" s="17" t="s">
        <v>387</v>
      </c>
      <c r="F523" s="7" t="s">
        <v>4</v>
      </c>
      <c r="G523" s="10" t="s">
        <v>392</v>
      </c>
      <c r="H523" s="7">
        <v>28</v>
      </c>
      <c r="I523" s="7">
        <v>54</v>
      </c>
      <c r="J523" s="7">
        <v>19</v>
      </c>
      <c r="K523" s="7" t="s">
        <v>16</v>
      </c>
      <c r="L523" s="7" t="s">
        <v>16</v>
      </c>
      <c r="M523" s="7">
        <v>9</v>
      </c>
      <c r="N523" s="6" t="s">
        <v>24</v>
      </c>
      <c r="O523" s="6" t="s">
        <v>47</v>
      </c>
      <c r="P523" s="11">
        <v>70</v>
      </c>
      <c r="Q523" s="12">
        <v>1.44</v>
      </c>
      <c r="R523" s="13"/>
      <c r="S523" s="21">
        <f t="shared" si="71"/>
        <v>81.875</v>
      </c>
      <c r="T523" s="7" t="str">
        <f t="shared" si="72"/>
        <v>Under 1.5</v>
      </c>
      <c r="U523" s="14"/>
      <c r="V523" s="14" t="str">
        <f t="shared" ref="V523:V586" si="76">IF(N523="1-0","Under 1.5",IF(N523="0-0","Under 1.5",IF(N523="0-1","Under 1.5","Over 0.5")))</f>
        <v>Under 1.5</v>
      </c>
      <c r="W523" s="14" t="str">
        <f t="shared" ref="W523:W586" si="77">IF(N523=0,"",IF(N523="?",N523,IF(T523=V523,"WON",IF(N523="0-1","WON",IF(N523="1-0","WON","LOST")))))</f>
        <v>WON</v>
      </c>
      <c r="X523" s="14"/>
      <c r="Y523" s="7" t="str">
        <f t="shared" si="70"/>
        <v>Prime</v>
      </c>
      <c r="Z523" s="7"/>
      <c r="AA523" s="35" t="str">
        <f t="shared" si="73"/>
        <v>U25g</v>
      </c>
      <c r="AB523" s="35" t="str">
        <f t="shared" si="74"/>
        <v>WON</v>
      </c>
      <c r="AC523" s="7" t="str">
        <f t="shared" si="75"/>
        <v>…</v>
      </c>
      <c r="AE523" s="18" t="str">
        <f>IFERROR(VLOOKUP(O523,AG3:AH5,2,0),"KO")</f>
        <v>OK</v>
      </c>
    </row>
    <row r="524" spans="2:31">
      <c r="B524" s="6" t="s">
        <v>11</v>
      </c>
      <c r="C524" t="s">
        <v>146</v>
      </c>
      <c r="D524" s="24" t="s">
        <v>135</v>
      </c>
      <c r="E524" s="17" t="s">
        <v>150</v>
      </c>
      <c r="F524" s="7" t="s">
        <v>4</v>
      </c>
      <c r="G524" s="10" t="s">
        <v>148</v>
      </c>
      <c r="H524" s="7">
        <v>7</v>
      </c>
      <c r="I524" s="7">
        <v>46</v>
      </c>
      <c r="J524" s="7">
        <v>47</v>
      </c>
      <c r="K524" s="7">
        <v>2</v>
      </c>
      <c r="L524" s="7">
        <v>2</v>
      </c>
      <c r="M524" s="7">
        <v>40</v>
      </c>
      <c r="N524" s="6" t="s">
        <v>632</v>
      </c>
      <c r="O524" s="6" t="s">
        <v>621</v>
      </c>
      <c r="P524" s="11">
        <v>48</v>
      </c>
      <c r="Q524" s="12">
        <v>1.55</v>
      </c>
      <c r="R524" s="13"/>
      <c r="S524" s="21">
        <f t="shared" si="71"/>
        <v>25.3125</v>
      </c>
      <c r="T524" s="7" t="str">
        <f t="shared" si="72"/>
        <v>Over 0.5</v>
      </c>
      <c r="U524" s="14"/>
      <c r="V524" s="14" t="str">
        <f t="shared" si="76"/>
        <v>Over 0.5</v>
      </c>
      <c r="W524" s="14" t="str">
        <f t="shared" si="77"/>
        <v>WON</v>
      </c>
      <c r="X524" s="14"/>
      <c r="Y524" s="7" t="str">
        <f t="shared" si="70"/>
        <v>…</v>
      </c>
      <c r="Z524" s="7"/>
      <c r="AA524" s="35" t="str">
        <f t="shared" si="73"/>
        <v>…</v>
      </c>
      <c r="AB524" s="35" t="str">
        <f t="shared" si="74"/>
        <v>.</v>
      </c>
      <c r="AC524" s="7" t="str">
        <f t="shared" si="75"/>
        <v>WON</v>
      </c>
      <c r="AE524" s="18" t="str">
        <f>IFERROR(VLOOKUP(O524,AG3:AH5,2,0),"KO")</f>
        <v>KO</v>
      </c>
    </row>
    <row r="525" spans="2:31">
      <c r="B525" s="6"/>
      <c r="C525" t="s">
        <v>134</v>
      </c>
      <c r="D525" s="24" t="s">
        <v>140</v>
      </c>
      <c r="E525" s="17" t="s">
        <v>2087</v>
      </c>
      <c r="F525" s="7" t="s">
        <v>4</v>
      </c>
      <c r="G525" s="10" t="s">
        <v>914</v>
      </c>
      <c r="H525" s="7">
        <v>78</v>
      </c>
      <c r="I525" s="7">
        <v>10</v>
      </c>
      <c r="J525" s="7">
        <v>13</v>
      </c>
      <c r="K525" s="7">
        <v>1</v>
      </c>
      <c r="L525" s="7">
        <v>1</v>
      </c>
      <c r="M525" s="7">
        <v>65</v>
      </c>
      <c r="N525" s="6" t="s">
        <v>24</v>
      </c>
      <c r="O525" s="6" t="s">
        <v>24</v>
      </c>
      <c r="P525" s="11">
        <v>80</v>
      </c>
      <c r="Q525" s="12">
        <v>1.75</v>
      </c>
      <c r="R525" s="13"/>
      <c r="S525" s="21">
        <f t="shared" si="71"/>
        <v>27.5625</v>
      </c>
      <c r="T525" s="7" t="str">
        <f t="shared" si="72"/>
        <v>Over 0.5</v>
      </c>
      <c r="U525" s="14"/>
      <c r="V525" s="14" t="str">
        <f t="shared" si="76"/>
        <v>Under 1.5</v>
      </c>
      <c r="W525" s="14" t="str">
        <f t="shared" si="77"/>
        <v>LOST</v>
      </c>
      <c r="X525" s="14"/>
      <c r="Y525" s="7" t="str">
        <f t="shared" si="70"/>
        <v>…</v>
      </c>
      <c r="Z525" s="7"/>
      <c r="AA525" s="35" t="str">
        <f t="shared" si="73"/>
        <v>…</v>
      </c>
      <c r="AB525" s="35" t="str">
        <f t="shared" si="74"/>
        <v>.</v>
      </c>
      <c r="AC525" s="7" t="str">
        <f t="shared" si="75"/>
        <v>LOST</v>
      </c>
      <c r="AE525" s="18" t="str">
        <f>IFERROR(VLOOKUP(O525,AG3:AH5,2,0),"KO")</f>
        <v>OK</v>
      </c>
    </row>
    <row r="526" spans="2:31">
      <c r="B526" s="6"/>
      <c r="C526" t="s">
        <v>76</v>
      </c>
      <c r="D526" s="24" t="s">
        <v>143</v>
      </c>
      <c r="E526" s="17" t="s">
        <v>1803</v>
      </c>
      <c r="F526" s="7" t="s">
        <v>4</v>
      </c>
      <c r="G526" s="10" t="s">
        <v>79</v>
      </c>
      <c r="H526" s="7">
        <v>40</v>
      </c>
      <c r="I526" s="7">
        <v>48</v>
      </c>
      <c r="J526" s="7">
        <v>13</v>
      </c>
      <c r="K526" s="7" t="s">
        <v>16</v>
      </c>
      <c r="L526" s="7">
        <v>1</v>
      </c>
      <c r="M526" s="7">
        <v>27</v>
      </c>
      <c r="N526" s="6" t="s">
        <v>120</v>
      </c>
      <c r="O526" s="6" t="s">
        <v>298</v>
      </c>
      <c r="P526" s="11">
        <v>46</v>
      </c>
      <c r="Q526" s="12">
        <v>1.64</v>
      </c>
      <c r="R526" s="13"/>
      <c r="S526" s="21">
        <f t="shared" si="71"/>
        <v>40</v>
      </c>
      <c r="T526" s="7" t="str">
        <f t="shared" si="72"/>
        <v>Over 0.5</v>
      </c>
      <c r="U526" s="14"/>
      <c r="V526" s="14" t="str">
        <f t="shared" si="76"/>
        <v>Under 1.5</v>
      </c>
      <c r="W526" s="14" t="str">
        <f t="shared" si="77"/>
        <v>WON</v>
      </c>
      <c r="X526" s="14"/>
      <c r="Y526" s="7" t="str">
        <f t="shared" si="70"/>
        <v>…</v>
      </c>
      <c r="Z526" s="7"/>
      <c r="AA526" s="35" t="str">
        <f t="shared" si="73"/>
        <v>…</v>
      </c>
      <c r="AB526" s="35" t="str">
        <f t="shared" si="74"/>
        <v>.</v>
      </c>
      <c r="AC526" s="7" t="str">
        <f t="shared" si="75"/>
        <v>WON</v>
      </c>
      <c r="AE526" s="18" t="str">
        <f>IFERROR(VLOOKUP(O526,AG3:AH5,2,0),"KO")</f>
        <v>KO</v>
      </c>
    </row>
    <row r="527" spans="2:31">
      <c r="B527" s="6"/>
      <c r="C527" t="s">
        <v>285</v>
      </c>
      <c r="D527" s="24" t="s">
        <v>1907</v>
      </c>
      <c r="E527" s="17" t="s">
        <v>287</v>
      </c>
      <c r="F527" s="7" t="s">
        <v>4</v>
      </c>
      <c r="G527" s="10" t="s">
        <v>1021</v>
      </c>
      <c r="H527" s="7">
        <v>20</v>
      </c>
      <c r="I527" s="7">
        <v>15</v>
      </c>
      <c r="J527" s="7">
        <v>66</v>
      </c>
      <c r="K527" s="7">
        <v>2</v>
      </c>
      <c r="L527" s="7">
        <v>2</v>
      </c>
      <c r="M527" s="7">
        <v>46</v>
      </c>
      <c r="N527" s="6" t="s">
        <v>120</v>
      </c>
      <c r="O527" s="6" t="s">
        <v>69</v>
      </c>
      <c r="P527" s="11">
        <v>51</v>
      </c>
      <c r="Q527" s="12">
        <v>1.52</v>
      </c>
      <c r="R527" s="13"/>
      <c r="S527" s="21">
        <f t="shared" si="71"/>
        <v>23.324999999999999</v>
      </c>
      <c r="T527" s="7" t="str">
        <f t="shared" si="72"/>
        <v>Over 0.5</v>
      </c>
      <c r="U527" s="14"/>
      <c r="V527" s="14" t="str">
        <f t="shared" si="76"/>
        <v>Under 1.5</v>
      </c>
      <c r="W527" s="14" t="str">
        <f t="shared" si="77"/>
        <v>WON</v>
      </c>
      <c r="X527" s="14"/>
      <c r="Y527" s="7" t="str">
        <f t="shared" si="70"/>
        <v>…</v>
      </c>
      <c r="Z527" s="7"/>
      <c r="AA527" s="35" t="str">
        <f t="shared" si="73"/>
        <v>…</v>
      </c>
      <c r="AB527" s="35" t="str">
        <f t="shared" si="74"/>
        <v>.</v>
      </c>
      <c r="AC527" s="7" t="str">
        <f t="shared" si="75"/>
        <v>WON</v>
      </c>
      <c r="AE527" s="18" t="str">
        <f>IFERROR(VLOOKUP(O527,AG3:AH5,2,0),"KO")</f>
        <v>KO</v>
      </c>
    </row>
    <row r="528" spans="2:31">
      <c r="B528" s="6"/>
      <c r="C528" t="s">
        <v>285</v>
      </c>
      <c r="D528" s="24" t="s">
        <v>1907</v>
      </c>
      <c r="E528" s="17" t="s">
        <v>762</v>
      </c>
      <c r="F528" s="7" t="s">
        <v>4</v>
      </c>
      <c r="G528" s="10" t="s">
        <v>286</v>
      </c>
      <c r="H528" s="7">
        <v>31</v>
      </c>
      <c r="I528" s="7">
        <v>26</v>
      </c>
      <c r="J528" s="7">
        <v>43</v>
      </c>
      <c r="K528" s="7">
        <v>2</v>
      </c>
      <c r="L528" s="7" t="s">
        <v>16</v>
      </c>
      <c r="M528" s="7">
        <v>12</v>
      </c>
      <c r="N528" s="6" t="s">
        <v>24</v>
      </c>
      <c r="O528" s="6" t="s">
        <v>47</v>
      </c>
      <c r="P528" s="11">
        <v>37</v>
      </c>
      <c r="Q528" s="12">
        <v>1.66</v>
      </c>
      <c r="R528" s="13"/>
      <c r="S528" s="21">
        <f t="shared" si="71"/>
        <v>24.875</v>
      </c>
      <c r="T528" s="7" t="str">
        <f t="shared" si="72"/>
        <v>Over 0.5</v>
      </c>
      <c r="U528" s="14"/>
      <c r="V528" s="14" t="str">
        <f t="shared" si="76"/>
        <v>Under 1.5</v>
      </c>
      <c r="W528" s="14" t="str">
        <f t="shared" si="77"/>
        <v>LOST</v>
      </c>
      <c r="X528" s="14"/>
      <c r="Y528" s="7" t="str">
        <f t="shared" si="70"/>
        <v>…</v>
      </c>
      <c r="Z528" s="7"/>
      <c r="AA528" s="35" t="str">
        <f t="shared" si="73"/>
        <v>…</v>
      </c>
      <c r="AB528" s="35" t="str">
        <f t="shared" si="74"/>
        <v>.</v>
      </c>
      <c r="AC528" s="7" t="str">
        <f t="shared" si="75"/>
        <v>LOST</v>
      </c>
      <c r="AE528" s="18" t="str">
        <f>IFERROR(VLOOKUP(O528,AG3:AH5,2,0),"KO")</f>
        <v>OK</v>
      </c>
    </row>
    <row r="529" spans="2:31">
      <c r="B529" s="6" t="s">
        <v>11</v>
      </c>
      <c r="C529" t="s">
        <v>417</v>
      </c>
      <c r="D529" s="24" t="s">
        <v>164</v>
      </c>
      <c r="E529" s="17" t="s">
        <v>1889</v>
      </c>
      <c r="F529" s="7" t="s">
        <v>4</v>
      </c>
      <c r="G529" s="10" t="s">
        <v>810</v>
      </c>
      <c r="H529" s="7">
        <v>20</v>
      </c>
      <c r="I529" s="7">
        <v>55</v>
      </c>
      <c r="J529" s="7">
        <v>25</v>
      </c>
      <c r="K529" s="7" t="s">
        <v>16</v>
      </c>
      <c r="L529" s="7" t="s">
        <v>16</v>
      </c>
      <c r="M529" s="7">
        <v>5</v>
      </c>
      <c r="N529" s="6" t="s">
        <v>24</v>
      </c>
      <c r="O529" s="6" t="s">
        <v>47</v>
      </c>
      <c r="P529" s="11">
        <v>50</v>
      </c>
      <c r="Q529" s="12">
        <v>1.71</v>
      </c>
      <c r="R529" s="13"/>
      <c r="S529" s="21">
        <f t="shared" si="71"/>
        <v>82.1875</v>
      </c>
      <c r="T529" s="7" t="str">
        <f t="shared" si="72"/>
        <v>Under 1.5</v>
      </c>
      <c r="U529" s="14"/>
      <c r="V529" s="14" t="str">
        <f t="shared" si="76"/>
        <v>Under 1.5</v>
      </c>
      <c r="W529" s="14" t="str">
        <f t="shared" si="77"/>
        <v>WON</v>
      </c>
      <c r="X529" s="14"/>
      <c r="Y529" s="7" t="str">
        <f t="shared" si="70"/>
        <v>…</v>
      </c>
      <c r="Z529" s="7"/>
      <c r="AA529" s="35" t="str">
        <f t="shared" si="73"/>
        <v>…</v>
      </c>
      <c r="AB529" s="35" t="str">
        <f t="shared" si="74"/>
        <v>.</v>
      </c>
      <c r="AC529" s="7" t="str">
        <f t="shared" si="75"/>
        <v>…</v>
      </c>
      <c r="AE529" s="18" t="str">
        <f>IFERROR(VLOOKUP(O529,AG3:AH5,2,0),"KO")</f>
        <v>OK</v>
      </c>
    </row>
    <row r="530" spans="2:31">
      <c r="B530" s="6" t="s">
        <v>11</v>
      </c>
      <c r="C530" t="s">
        <v>417</v>
      </c>
      <c r="D530" s="24" t="s">
        <v>164</v>
      </c>
      <c r="E530" s="17" t="s">
        <v>523</v>
      </c>
      <c r="F530" s="7" t="s">
        <v>4</v>
      </c>
      <c r="G530" s="10" t="s">
        <v>1330</v>
      </c>
      <c r="H530" s="7">
        <v>28</v>
      </c>
      <c r="I530" s="7">
        <v>46</v>
      </c>
      <c r="J530" s="7">
        <v>26</v>
      </c>
      <c r="K530" s="7" t="s">
        <v>16</v>
      </c>
      <c r="L530" s="7" t="s">
        <v>16</v>
      </c>
      <c r="M530" s="7">
        <v>2</v>
      </c>
      <c r="N530" s="6" t="s">
        <v>24</v>
      </c>
      <c r="O530" s="6" t="s">
        <v>24</v>
      </c>
      <c r="P530" s="11">
        <v>69</v>
      </c>
      <c r="Q530" s="12">
        <v>1.53</v>
      </c>
      <c r="R530" s="13"/>
      <c r="S530" s="21">
        <f t="shared" si="71"/>
        <v>71.8</v>
      </c>
      <c r="T530" s="7" t="str">
        <f t="shared" si="72"/>
        <v>Under 1.5</v>
      </c>
      <c r="U530" s="14"/>
      <c r="V530" s="14" t="str">
        <f t="shared" si="76"/>
        <v>Under 1.5</v>
      </c>
      <c r="W530" s="14" t="str">
        <f t="shared" si="77"/>
        <v>WON</v>
      </c>
      <c r="X530" s="14"/>
      <c r="Y530" s="7" t="str">
        <f t="shared" si="70"/>
        <v>…</v>
      </c>
      <c r="Z530" s="7"/>
      <c r="AA530" s="35" t="str">
        <f t="shared" si="73"/>
        <v>…</v>
      </c>
      <c r="AB530" s="35" t="str">
        <f t="shared" si="74"/>
        <v>.</v>
      </c>
      <c r="AC530" s="7" t="str">
        <f t="shared" si="75"/>
        <v>…</v>
      </c>
      <c r="AE530" s="18" t="str">
        <f>IFERROR(VLOOKUP(O530,AG3:AH5,2,0),"KO")</f>
        <v>OK</v>
      </c>
    </row>
    <row r="531" spans="2:31">
      <c r="B531" s="6" t="s">
        <v>11</v>
      </c>
      <c r="C531" t="s">
        <v>294</v>
      </c>
      <c r="D531" s="24" t="s">
        <v>164</v>
      </c>
      <c r="E531" s="17" t="s">
        <v>812</v>
      </c>
      <c r="F531" s="7" t="s">
        <v>4</v>
      </c>
      <c r="G531" s="10" t="s">
        <v>421</v>
      </c>
      <c r="H531" s="7">
        <v>10</v>
      </c>
      <c r="I531" s="7">
        <v>80</v>
      </c>
      <c r="J531" s="7">
        <v>10</v>
      </c>
      <c r="K531" s="7" t="s">
        <v>16</v>
      </c>
      <c r="L531" s="7" t="s">
        <v>16</v>
      </c>
      <c r="M531" s="7">
        <v>0</v>
      </c>
      <c r="N531" s="6" t="s">
        <v>24</v>
      </c>
      <c r="O531" s="6" t="s">
        <v>24</v>
      </c>
      <c r="P531" s="11">
        <v>69</v>
      </c>
      <c r="Q531" s="12">
        <v>1.53</v>
      </c>
      <c r="R531" s="13"/>
      <c r="S531" s="21">
        <f t="shared" si="71"/>
        <v>98.8</v>
      </c>
      <c r="T531" s="7" t="str">
        <f t="shared" si="72"/>
        <v>Under 1.5</v>
      </c>
      <c r="U531" s="14"/>
      <c r="V531" s="14" t="str">
        <f t="shared" si="76"/>
        <v>Under 1.5</v>
      </c>
      <c r="W531" s="14" t="str">
        <f t="shared" si="77"/>
        <v>WON</v>
      </c>
      <c r="X531" s="14"/>
      <c r="Y531" s="7" t="str">
        <f t="shared" si="70"/>
        <v>Prime</v>
      </c>
      <c r="Z531" s="7"/>
      <c r="AA531" s="35" t="str">
        <f t="shared" si="73"/>
        <v>U25g</v>
      </c>
      <c r="AB531" s="35" t="str">
        <f t="shared" si="74"/>
        <v>WON</v>
      </c>
      <c r="AC531" s="7" t="str">
        <f t="shared" si="75"/>
        <v>…</v>
      </c>
      <c r="AE531" s="18" t="str">
        <f>IFERROR(VLOOKUP(O531,AG3:AH5,2,0),"KO")</f>
        <v>OK</v>
      </c>
    </row>
    <row r="532" spans="2:31">
      <c r="B532" s="6" t="s">
        <v>11</v>
      </c>
      <c r="C532" t="s">
        <v>294</v>
      </c>
      <c r="D532" s="24" t="s">
        <v>164</v>
      </c>
      <c r="E532" s="17" t="s">
        <v>1938</v>
      </c>
      <c r="F532" s="7" t="s">
        <v>4</v>
      </c>
      <c r="G532" s="10" t="s">
        <v>296</v>
      </c>
      <c r="H532" s="7">
        <v>20</v>
      </c>
      <c r="I532" s="7">
        <v>70</v>
      </c>
      <c r="J532" s="7">
        <v>10</v>
      </c>
      <c r="K532" s="7" t="s">
        <v>16</v>
      </c>
      <c r="L532" s="7" t="s">
        <v>16</v>
      </c>
      <c r="M532" s="7">
        <v>10</v>
      </c>
      <c r="N532" s="6" t="s">
        <v>24</v>
      </c>
      <c r="O532" s="6" t="s">
        <v>24</v>
      </c>
      <c r="P532" s="11">
        <v>100</v>
      </c>
      <c r="Q532" s="12">
        <v>1.49</v>
      </c>
      <c r="R532" s="13"/>
      <c r="S532" s="21">
        <f t="shared" si="71"/>
        <v>91.875</v>
      </c>
      <c r="T532" s="7" t="str">
        <f t="shared" si="72"/>
        <v>Under 1.5</v>
      </c>
      <c r="U532" s="14"/>
      <c r="V532" s="14" t="str">
        <f t="shared" si="76"/>
        <v>Under 1.5</v>
      </c>
      <c r="W532" s="14" t="str">
        <f t="shared" si="77"/>
        <v>WON</v>
      </c>
      <c r="X532" s="14"/>
      <c r="Y532" s="7" t="str">
        <f t="shared" si="70"/>
        <v>Prime</v>
      </c>
      <c r="Z532" s="7"/>
      <c r="AA532" s="35" t="str">
        <f t="shared" si="73"/>
        <v>U25g</v>
      </c>
      <c r="AB532" s="35" t="str">
        <f t="shared" si="74"/>
        <v>WON</v>
      </c>
      <c r="AC532" s="7" t="str">
        <f t="shared" si="75"/>
        <v>…</v>
      </c>
      <c r="AE532" s="18" t="str">
        <f>IFERROR(VLOOKUP(O532,AG3:AH5,2,0),"KO")</f>
        <v>OK</v>
      </c>
    </row>
    <row r="533" spans="2:31">
      <c r="B533" s="6" t="s">
        <v>11</v>
      </c>
      <c r="C533" t="s">
        <v>294</v>
      </c>
      <c r="D533" s="24" t="s">
        <v>164</v>
      </c>
      <c r="E533" s="17" t="s">
        <v>1996</v>
      </c>
      <c r="F533" s="7" t="s">
        <v>4</v>
      </c>
      <c r="G533" s="10" t="s">
        <v>522</v>
      </c>
      <c r="H533" s="7">
        <v>46</v>
      </c>
      <c r="I533" s="7">
        <v>44</v>
      </c>
      <c r="J533" s="7">
        <v>10</v>
      </c>
      <c r="K533" s="7">
        <v>1</v>
      </c>
      <c r="L533" s="7" t="s">
        <v>16</v>
      </c>
      <c r="M533" s="7">
        <v>36</v>
      </c>
      <c r="N533" s="6" t="s">
        <v>24</v>
      </c>
      <c r="O533" s="6" t="s">
        <v>120</v>
      </c>
      <c r="P533" s="11">
        <v>83</v>
      </c>
      <c r="Q533" s="12">
        <v>1.45</v>
      </c>
      <c r="R533" s="13"/>
      <c r="S533" s="21">
        <f t="shared" si="71"/>
        <v>47.225000000000001</v>
      </c>
      <c r="T533" s="7" t="str">
        <f t="shared" si="72"/>
        <v>Over 0.5</v>
      </c>
      <c r="U533" s="14"/>
      <c r="V533" s="14" t="str">
        <f t="shared" si="76"/>
        <v>Under 1.5</v>
      </c>
      <c r="W533" s="14" t="str">
        <f t="shared" si="77"/>
        <v>LOST</v>
      </c>
      <c r="X533" s="14"/>
      <c r="Y533" s="7" t="str">
        <f t="shared" si="70"/>
        <v>…</v>
      </c>
      <c r="Z533" s="7"/>
      <c r="AA533" s="35" t="str">
        <f t="shared" si="73"/>
        <v>…</v>
      </c>
      <c r="AB533" s="35" t="str">
        <f t="shared" si="74"/>
        <v>.</v>
      </c>
      <c r="AC533" s="7" t="str">
        <f t="shared" si="75"/>
        <v>LOST</v>
      </c>
      <c r="AE533" s="18" t="str">
        <f>IFERROR(VLOOKUP(O533,AG3:AH5,2,0),"KO")</f>
        <v>OK</v>
      </c>
    </row>
    <row r="534" spans="2:31">
      <c r="B534" s="6"/>
      <c r="C534" t="s">
        <v>217</v>
      </c>
      <c r="D534" s="24" t="s">
        <v>164</v>
      </c>
      <c r="E534" s="17" t="s">
        <v>2088</v>
      </c>
      <c r="F534" s="7" t="s">
        <v>4</v>
      </c>
      <c r="G534" s="10" t="s">
        <v>2089</v>
      </c>
      <c r="H534" s="7">
        <v>8</v>
      </c>
      <c r="I534" s="7">
        <v>52</v>
      </c>
      <c r="J534" s="7">
        <v>40</v>
      </c>
      <c r="K534" s="7" t="s">
        <v>16</v>
      </c>
      <c r="L534" s="7">
        <v>1</v>
      </c>
      <c r="M534" s="7">
        <v>32</v>
      </c>
      <c r="N534" s="6" t="s">
        <v>69</v>
      </c>
      <c r="O534" s="6" t="s">
        <v>96</v>
      </c>
      <c r="P534" s="11">
        <v>33</v>
      </c>
      <c r="Q534" s="12">
        <v>1.57</v>
      </c>
      <c r="R534" s="13"/>
      <c r="S534" s="21">
        <f t="shared" si="71"/>
        <v>56.25</v>
      </c>
      <c r="T534" s="7" t="str">
        <f t="shared" si="72"/>
        <v>Under 1.5</v>
      </c>
      <c r="U534" s="14"/>
      <c r="V534" s="14" t="str">
        <f t="shared" si="76"/>
        <v>Over 0.5</v>
      </c>
      <c r="W534" s="14" t="str">
        <f t="shared" si="77"/>
        <v>LOST</v>
      </c>
      <c r="X534" s="14"/>
      <c r="Y534" s="7" t="str">
        <f t="shared" si="70"/>
        <v>…</v>
      </c>
      <c r="Z534" s="7"/>
      <c r="AA534" s="35" t="str">
        <f t="shared" si="73"/>
        <v>…</v>
      </c>
      <c r="AB534" s="35" t="str">
        <f t="shared" si="74"/>
        <v>.</v>
      </c>
      <c r="AC534" s="7" t="str">
        <f t="shared" si="75"/>
        <v>…</v>
      </c>
      <c r="AE534" s="18" t="str">
        <f>IFERROR(VLOOKUP(O534,AG3:AH5,2,0),"KO")</f>
        <v>KO</v>
      </c>
    </row>
    <row r="535" spans="2:31">
      <c r="B535" s="6"/>
      <c r="C535" t="s">
        <v>217</v>
      </c>
      <c r="D535" s="24" t="s">
        <v>164</v>
      </c>
      <c r="E535" s="17" t="s">
        <v>2003</v>
      </c>
      <c r="F535" s="7" t="s">
        <v>4</v>
      </c>
      <c r="G535" s="10" t="s">
        <v>2002</v>
      </c>
      <c r="H535" s="7">
        <v>5</v>
      </c>
      <c r="I535" s="7">
        <v>48</v>
      </c>
      <c r="J535" s="7">
        <v>47</v>
      </c>
      <c r="K535" s="7" t="s">
        <v>16</v>
      </c>
      <c r="L535" s="7">
        <v>1</v>
      </c>
      <c r="M535" s="7">
        <v>42</v>
      </c>
      <c r="N535" s="6" t="s">
        <v>24</v>
      </c>
      <c r="O535" s="6" t="s">
        <v>120</v>
      </c>
      <c r="P535" s="11">
        <v>45</v>
      </c>
      <c r="Q535" s="12">
        <v>1.64</v>
      </c>
      <c r="R535" s="13"/>
      <c r="S535" s="21">
        <f t="shared" si="71"/>
        <v>40</v>
      </c>
      <c r="T535" s="7" t="str">
        <f t="shared" si="72"/>
        <v>Over 0.5</v>
      </c>
      <c r="U535" s="14"/>
      <c r="V535" s="14" t="str">
        <f t="shared" si="76"/>
        <v>Under 1.5</v>
      </c>
      <c r="W535" s="14" t="str">
        <f t="shared" si="77"/>
        <v>LOST</v>
      </c>
      <c r="X535" s="14"/>
      <c r="Y535" s="7" t="str">
        <f t="shared" si="70"/>
        <v>…</v>
      </c>
      <c r="Z535" s="7"/>
      <c r="AA535" s="35" t="str">
        <f t="shared" si="73"/>
        <v>…</v>
      </c>
      <c r="AB535" s="35" t="str">
        <f t="shared" si="74"/>
        <v>.</v>
      </c>
      <c r="AC535" s="7" t="str">
        <f t="shared" si="75"/>
        <v>LOST</v>
      </c>
      <c r="AE535" s="18" t="str">
        <f>IFERROR(VLOOKUP(O535,AG3:AH5,2,0),"KO")</f>
        <v>OK</v>
      </c>
    </row>
    <row r="536" spans="2:31">
      <c r="B536" s="6"/>
      <c r="C536" t="s">
        <v>217</v>
      </c>
      <c r="D536" s="24" t="s">
        <v>164</v>
      </c>
      <c r="E536" s="17" t="s">
        <v>2007</v>
      </c>
      <c r="F536" s="7" t="s">
        <v>4</v>
      </c>
      <c r="G536" s="10" t="s">
        <v>2090</v>
      </c>
      <c r="H536" s="7">
        <v>10</v>
      </c>
      <c r="I536" s="7">
        <v>45</v>
      </c>
      <c r="J536" s="7">
        <v>45</v>
      </c>
      <c r="K536" s="7">
        <v>2</v>
      </c>
      <c r="L536" s="7">
        <v>2</v>
      </c>
      <c r="M536" s="7">
        <v>35</v>
      </c>
      <c r="N536" s="6" t="s">
        <v>24</v>
      </c>
      <c r="O536" s="6" t="s">
        <v>298</v>
      </c>
      <c r="P536" s="11">
        <v>38</v>
      </c>
      <c r="Q536" s="12">
        <v>1.6</v>
      </c>
      <c r="R536" s="13"/>
      <c r="S536" s="21">
        <f t="shared" si="71"/>
        <v>40</v>
      </c>
      <c r="T536" s="7" t="str">
        <f t="shared" si="72"/>
        <v>Over 0.5</v>
      </c>
      <c r="U536" s="14"/>
      <c r="V536" s="14" t="str">
        <f t="shared" si="76"/>
        <v>Under 1.5</v>
      </c>
      <c r="W536" s="14" t="str">
        <f t="shared" si="77"/>
        <v>LOST</v>
      </c>
      <c r="X536" s="14"/>
      <c r="Y536" s="7" t="str">
        <f t="shared" si="70"/>
        <v>…</v>
      </c>
      <c r="Z536" s="7"/>
      <c r="AA536" s="35" t="str">
        <f t="shared" si="73"/>
        <v>…</v>
      </c>
      <c r="AB536" s="35" t="str">
        <f t="shared" si="74"/>
        <v>.</v>
      </c>
      <c r="AC536" s="7" t="str">
        <f t="shared" si="75"/>
        <v>WON</v>
      </c>
      <c r="AE536" s="18" t="str">
        <f>IFERROR(VLOOKUP(O536,AG3:AH5,2,0),"KO")</f>
        <v>KO</v>
      </c>
    </row>
    <row r="537" spans="2:31">
      <c r="B537" s="6"/>
      <c r="C537" t="s">
        <v>217</v>
      </c>
      <c r="D537" s="24" t="s">
        <v>164</v>
      </c>
      <c r="E537" s="17" t="s">
        <v>414</v>
      </c>
      <c r="F537" s="7" t="s">
        <v>4</v>
      </c>
      <c r="G537" s="10" t="s">
        <v>2072</v>
      </c>
      <c r="H537" s="7">
        <v>50</v>
      </c>
      <c r="I537" s="7">
        <v>14</v>
      </c>
      <c r="J537" s="7">
        <v>36</v>
      </c>
      <c r="K537" s="7">
        <v>1</v>
      </c>
      <c r="L537" s="7">
        <v>1</v>
      </c>
      <c r="M537" s="7">
        <v>14</v>
      </c>
      <c r="N537" s="6" t="s">
        <v>47</v>
      </c>
      <c r="O537" s="6" t="s">
        <v>33</v>
      </c>
      <c r="P537" s="11">
        <v>39</v>
      </c>
      <c r="Q537" s="12">
        <v>1.4</v>
      </c>
      <c r="R537" s="13"/>
      <c r="S537" s="21">
        <f t="shared" si="71"/>
        <v>14.125</v>
      </c>
      <c r="T537" s="7" t="str">
        <f t="shared" si="72"/>
        <v>Over 0.5</v>
      </c>
      <c r="U537" s="14"/>
      <c r="V537" s="14" t="str">
        <f t="shared" si="76"/>
        <v>Under 1.5</v>
      </c>
      <c r="W537" s="14" t="str">
        <f t="shared" si="77"/>
        <v>WON</v>
      </c>
      <c r="X537" s="14"/>
      <c r="Y537" s="7" t="str">
        <f t="shared" si="70"/>
        <v>…</v>
      </c>
      <c r="Z537" s="7"/>
      <c r="AA537" s="35" t="str">
        <f t="shared" si="73"/>
        <v>…</v>
      </c>
      <c r="AB537" s="35" t="str">
        <f t="shared" si="74"/>
        <v>.</v>
      </c>
      <c r="AC537" s="7" t="str">
        <f t="shared" si="75"/>
        <v>WON</v>
      </c>
      <c r="AE537" s="18" t="str">
        <f>IFERROR(VLOOKUP(O537,AG3:AH5,2,0),"KO")</f>
        <v>KO</v>
      </c>
    </row>
    <row r="538" spans="2:31">
      <c r="B538" s="6"/>
      <c r="C538" t="s">
        <v>217</v>
      </c>
      <c r="D538" s="24" t="s">
        <v>164</v>
      </c>
      <c r="E538" s="17" t="s">
        <v>2091</v>
      </c>
      <c r="F538" s="7" t="s">
        <v>4</v>
      </c>
      <c r="G538" s="10" t="s">
        <v>808</v>
      </c>
      <c r="H538" s="7">
        <v>4</v>
      </c>
      <c r="I538" s="7">
        <v>10</v>
      </c>
      <c r="J538" s="7">
        <v>86</v>
      </c>
      <c r="K538" s="7">
        <v>2</v>
      </c>
      <c r="L538" s="7">
        <v>1</v>
      </c>
      <c r="M538" s="7">
        <v>82</v>
      </c>
      <c r="N538" s="6" t="s">
        <v>24</v>
      </c>
      <c r="O538" s="6" t="s">
        <v>75</v>
      </c>
      <c r="P538" s="11">
        <v>33</v>
      </c>
      <c r="Q538" s="12">
        <v>1.57</v>
      </c>
      <c r="R538" s="13"/>
      <c r="S538" s="21">
        <f t="shared" si="71"/>
        <v>13.125</v>
      </c>
      <c r="T538" s="7" t="str">
        <f t="shared" si="72"/>
        <v>Over 0.5</v>
      </c>
      <c r="U538" s="14"/>
      <c r="V538" s="14" t="str">
        <f t="shared" si="76"/>
        <v>Under 1.5</v>
      </c>
      <c r="W538" s="14" t="str">
        <f t="shared" si="77"/>
        <v>LOST</v>
      </c>
      <c r="X538" s="14"/>
      <c r="Y538" s="7" t="str">
        <f t="shared" si="70"/>
        <v>…</v>
      </c>
      <c r="Z538" s="7"/>
      <c r="AA538" s="35" t="str">
        <f t="shared" si="73"/>
        <v>…</v>
      </c>
      <c r="AB538" s="35" t="str">
        <f t="shared" si="74"/>
        <v>.</v>
      </c>
      <c r="AC538" s="7" t="str">
        <f t="shared" si="75"/>
        <v>WON</v>
      </c>
      <c r="AE538" s="18" t="str">
        <f>IFERROR(VLOOKUP(O538,AG3:AH5,2,0),"KO")</f>
        <v>KO</v>
      </c>
    </row>
    <row r="539" spans="2:31">
      <c r="B539" s="6"/>
      <c r="C539" t="s">
        <v>217</v>
      </c>
      <c r="D539" s="24" t="s">
        <v>164</v>
      </c>
      <c r="E539" s="17" t="s">
        <v>220</v>
      </c>
      <c r="F539" s="7" t="s">
        <v>4</v>
      </c>
      <c r="G539" s="10" t="s">
        <v>416</v>
      </c>
      <c r="H539" s="7">
        <v>2</v>
      </c>
      <c r="I539" s="7">
        <v>17</v>
      </c>
      <c r="J539" s="7">
        <v>81</v>
      </c>
      <c r="K539" s="7">
        <v>2</v>
      </c>
      <c r="L539" s="7" t="s">
        <v>16</v>
      </c>
      <c r="M539" s="7">
        <v>79</v>
      </c>
      <c r="N539" s="6" t="s">
        <v>69</v>
      </c>
      <c r="O539" s="6" t="s">
        <v>303</v>
      </c>
      <c r="P539" s="11">
        <v>44</v>
      </c>
      <c r="Q539" s="12">
        <v>1.64</v>
      </c>
      <c r="R539" s="13"/>
      <c r="S539" s="21">
        <f t="shared" si="71"/>
        <v>19.6875</v>
      </c>
      <c r="T539" s="7" t="str">
        <f t="shared" si="72"/>
        <v>Over 0.5</v>
      </c>
      <c r="U539" s="14"/>
      <c r="V539" s="14" t="str">
        <f t="shared" si="76"/>
        <v>Over 0.5</v>
      </c>
      <c r="W539" s="14" t="str">
        <f t="shared" si="77"/>
        <v>WON</v>
      </c>
      <c r="X539" s="14"/>
      <c r="Y539" s="7" t="str">
        <f t="shared" si="70"/>
        <v>…</v>
      </c>
      <c r="Z539" s="7"/>
      <c r="AA539" s="35" t="str">
        <f t="shared" si="73"/>
        <v>…</v>
      </c>
      <c r="AB539" s="35" t="str">
        <f t="shared" si="74"/>
        <v>.</v>
      </c>
      <c r="AC539" s="7" t="str">
        <f t="shared" si="75"/>
        <v>WON</v>
      </c>
      <c r="AE539" s="18" t="str">
        <f>IFERROR(VLOOKUP(O539,AG3:AH5,2,0),"KO")</f>
        <v>KO</v>
      </c>
    </row>
    <row r="540" spans="2:31">
      <c r="B540" s="6"/>
      <c r="C540" t="s">
        <v>217</v>
      </c>
      <c r="D540" s="24" t="s">
        <v>164</v>
      </c>
      <c r="E540" s="17" t="s">
        <v>2003</v>
      </c>
      <c r="F540" s="7" t="s">
        <v>4</v>
      </c>
      <c r="G540" s="10" t="s">
        <v>2002</v>
      </c>
      <c r="H540" s="7">
        <v>5</v>
      </c>
      <c r="I540" s="7">
        <v>48</v>
      </c>
      <c r="J540" s="7">
        <v>47</v>
      </c>
      <c r="K540" s="7" t="s">
        <v>16</v>
      </c>
      <c r="L540" s="7">
        <v>1</v>
      </c>
      <c r="M540" s="7">
        <v>42</v>
      </c>
      <c r="N540" s="6" t="s">
        <v>24</v>
      </c>
      <c r="O540" s="6" t="s">
        <v>120</v>
      </c>
      <c r="P540" s="11">
        <v>45</v>
      </c>
      <c r="Q540" s="12">
        <v>1.64</v>
      </c>
      <c r="R540" s="13"/>
      <c r="S540" s="21">
        <f t="shared" si="71"/>
        <v>40</v>
      </c>
      <c r="T540" s="7" t="str">
        <f t="shared" si="72"/>
        <v>Over 0.5</v>
      </c>
      <c r="U540" s="14"/>
      <c r="V540" s="14" t="str">
        <f t="shared" si="76"/>
        <v>Under 1.5</v>
      </c>
      <c r="W540" s="14" t="str">
        <f t="shared" si="77"/>
        <v>LOST</v>
      </c>
      <c r="X540" s="14"/>
      <c r="Y540" s="7" t="str">
        <f t="shared" si="70"/>
        <v>…</v>
      </c>
      <c r="Z540" s="7"/>
      <c r="AA540" s="35" t="str">
        <f t="shared" si="73"/>
        <v>…</v>
      </c>
      <c r="AB540" s="35" t="str">
        <f t="shared" si="74"/>
        <v>.</v>
      </c>
      <c r="AC540" s="7" t="str">
        <f t="shared" si="75"/>
        <v>LOST</v>
      </c>
      <c r="AE540" s="18" t="str">
        <f>IFERROR(VLOOKUP(O540,AG3:AH5,2,0),"KO")</f>
        <v>OK</v>
      </c>
    </row>
    <row r="541" spans="2:31">
      <c r="B541" s="6"/>
      <c r="C541" t="s">
        <v>217</v>
      </c>
      <c r="D541" s="24" t="s">
        <v>164</v>
      </c>
      <c r="E541" s="17" t="s">
        <v>2073</v>
      </c>
      <c r="F541" s="7" t="s">
        <v>4</v>
      </c>
      <c r="G541" s="10" t="s">
        <v>2004</v>
      </c>
      <c r="H541" s="7">
        <v>45</v>
      </c>
      <c r="I541" s="7">
        <v>10</v>
      </c>
      <c r="J541" s="7">
        <v>45</v>
      </c>
      <c r="K541" s="7">
        <v>1</v>
      </c>
      <c r="L541" s="7">
        <v>1</v>
      </c>
      <c r="M541" s="7">
        <v>0</v>
      </c>
      <c r="N541" s="6" t="s">
        <v>24</v>
      </c>
      <c r="O541" s="6" t="s">
        <v>96</v>
      </c>
      <c r="P541" s="11">
        <v>33</v>
      </c>
      <c r="Q541" s="12">
        <v>1.53</v>
      </c>
      <c r="R541" s="13"/>
      <c r="S541" s="21">
        <f t="shared" si="71"/>
        <v>26.875</v>
      </c>
      <c r="T541" s="7" t="str">
        <f t="shared" si="72"/>
        <v>Over 0.5</v>
      </c>
      <c r="U541" s="14"/>
      <c r="V541" s="14" t="str">
        <f t="shared" si="76"/>
        <v>Under 1.5</v>
      </c>
      <c r="W541" s="14" t="str">
        <f t="shared" si="77"/>
        <v>LOST</v>
      </c>
      <c r="X541" s="14"/>
      <c r="Y541" s="7" t="str">
        <f t="shared" si="70"/>
        <v>…</v>
      </c>
      <c r="Z541" s="7"/>
      <c r="AA541" s="35" t="str">
        <f t="shared" si="73"/>
        <v>…</v>
      </c>
      <c r="AB541" s="35" t="str">
        <f t="shared" si="74"/>
        <v>.</v>
      </c>
      <c r="AC541" s="7" t="str">
        <f t="shared" si="75"/>
        <v>WON</v>
      </c>
      <c r="AE541" s="18" t="str">
        <f>IFERROR(VLOOKUP(O541,AG3:AH5,2,0),"KO")</f>
        <v>KO</v>
      </c>
    </row>
    <row r="542" spans="2:31">
      <c r="B542" s="6"/>
      <c r="C542" t="s">
        <v>217</v>
      </c>
      <c r="D542" s="24" t="s">
        <v>164</v>
      </c>
      <c r="E542" s="17" t="s">
        <v>2007</v>
      </c>
      <c r="F542" s="7" t="s">
        <v>4</v>
      </c>
      <c r="G542" s="10" t="s">
        <v>2090</v>
      </c>
      <c r="H542" s="7">
        <v>10</v>
      </c>
      <c r="I542" s="7">
        <v>45</v>
      </c>
      <c r="J542" s="7">
        <v>45</v>
      </c>
      <c r="K542" s="7">
        <v>2</v>
      </c>
      <c r="L542" s="7">
        <v>2</v>
      </c>
      <c r="M542" s="7">
        <v>35</v>
      </c>
      <c r="N542" s="6" t="s">
        <v>24</v>
      </c>
      <c r="O542" s="6" t="s">
        <v>298</v>
      </c>
      <c r="P542" s="11">
        <v>38</v>
      </c>
      <c r="Q542" s="12">
        <v>1.6</v>
      </c>
      <c r="R542" s="13"/>
      <c r="S542" s="21">
        <f t="shared" si="71"/>
        <v>40</v>
      </c>
      <c r="T542" s="7" t="str">
        <f t="shared" si="72"/>
        <v>Over 0.5</v>
      </c>
      <c r="U542" s="14"/>
      <c r="V542" s="14" t="str">
        <f t="shared" si="76"/>
        <v>Under 1.5</v>
      </c>
      <c r="W542" s="14" t="str">
        <f t="shared" si="77"/>
        <v>LOST</v>
      </c>
      <c r="X542" s="14"/>
      <c r="Y542" s="7" t="str">
        <f t="shared" si="70"/>
        <v>…</v>
      </c>
      <c r="Z542" s="7"/>
      <c r="AA542" s="35" t="str">
        <f t="shared" si="73"/>
        <v>…</v>
      </c>
      <c r="AB542" s="35" t="str">
        <f t="shared" si="74"/>
        <v>.</v>
      </c>
      <c r="AC542" s="7" t="str">
        <f t="shared" si="75"/>
        <v>WON</v>
      </c>
      <c r="AE542" s="18" t="str">
        <f>IFERROR(VLOOKUP(O542,AG3:AH5,2,0),"KO")</f>
        <v>KO</v>
      </c>
    </row>
    <row r="543" spans="2:31">
      <c r="B543" s="6" t="s">
        <v>11</v>
      </c>
      <c r="C543" t="s">
        <v>368</v>
      </c>
      <c r="D543" s="24" t="s">
        <v>164</v>
      </c>
      <c r="E543" s="17" t="s">
        <v>2092</v>
      </c>
      <c r="F543" s="7" t="s">
        <v>4</v>
      </c>
      <c r="G543" s="10" t="s">
        <v>923</v>
      </c>
      <c r="H543" s="7">
        <v>28</v>
      </c>
      <c r="I543" s="7">
        <v>66</v>
      </c>
      <c r="J543" s="7">
        <v>6</v>
      </c>
      <c r="K543" s="7" t="s">
        <v>16</v>
      </c>
      <c r="L543" s="7" t="s">
        <v>16</v>
      </c>
      <c r="M543" s="7">
        <v>22</v>
      </c>
      <c r="N543" s="6" t="s">
        <v>24</v>
      </c>
      <c r="O543" s="6" t="s">
        <v>120</v>
      </c>
      <c r="P543" s="11">
        <v>82</v>
      </c>
      <c r="Q543" s="12">
        <v>1.7</v>
      </c>
      <c r="R543" s="13"/>
      <c r="S543" s="21">
        <f t="shared" si="71"/>
        <v>82.025000000000006</v>
      </c>
      <c r="T543" s="7" t="str">
        <f t="shared" si="72"/>
        <v>Under 1.5</v>
      </c>
      <c r="U543" s="14"/>
      <c r="V543" s="14" t="str">
        <f t="shared" si="76"/>
        <v>Under 1.5</v>
      </c>
      <c r="W543" s="14" t="str">
        <f t="shared" si="77"/>
        <v>WON</v>
      </c>
      <c r="X543" s="14"/>
      <c r="Y543" s="7" t="str">
        <f t="shared" si="70"/>
        <v>…</v>
      </c>
      <c r="Z543" s="7"/>
      <c r="AA543" s="35" t="str">
        <f t="shared" si="73"/>
        <v>U25g</v>
      </c>
      <c r="AB543" s="35" t="str">
        <f t="shared" si="74"/>
        <v>WON</v>
      </c>
      <c r="AC543" s="7" t="str">
        <f t="shared" si="75"/>
        <v>…</v>
      </c>
      <c r="AE543" s="18" t="str">
        <f>IFERROR(VLOOKUP(O543,AG3:AH5,2,0),"KO")</f>
        <v>OK</v>
      </c>
    </row>
    <row r="544" spans="2:31">
      <c r="B544" s="6"/>
      <c r="C544" t="s">
        <v>1841</v>
      </c>
      <c r="D544" s="24" t="s">
        <v>164</v>
      </c>
      <c r="E544" s="17" t="s">
        <v>1988</v>
      </c>
      <c r="F544" s="7" t="s">
        <v>4</v>
      </c>
      <c r="G544" s="10" t="s">
        <v>2093</v>
      </c>
      <c r="H544" s="7">
        <v>40</v>
      </c>
      <c r="I544" s="7">
        <v>48</v>
      </c>
      <c r="J544" s="7">
        <v>13</v>
      </c>
      <c r="K544" s="7" t="s">
        <v>16</v>
      </c>
      <c r="L544" s="7">
        <v>1</v>
      </c>
      <c r="M544" s="7">
        <v>27</v>
      </c>
      <c r="N544" s="6" t="s">
        <v>69</v>
      </c>
      <c r="O544" s="6" t="s">
        <v>302</v>
      </c>
      <c r="P544" s="11">
        <v>42</v>
      </c>
      <c r="Q544" s="12">
        <v>1.5</v>
      </c>
      <c r="R544" s="13"/>
      <c r="S544" s="21">
        <f t="shared" si="71"/>
        <v>40</v>
      </c>
      <c r="T544" s="7" t="str">
        <f t="shared" si="72"/>
        <v>Over 0.5</v>
      </c>
      <c r="U544" s="14"/>
      <c r="V544" s="14" t="str">
        <f t="shared" si="76"/>
        <v>Over 0.5</v>
      </c>
      <c r="W544" s="14" t="str">
        <f t="shared" si="77"/>
        <v>WON</v>
      </c>
      <c r="X544" s="14"/>
      <c r="Y544" s="7" t="str">
        <f t="shared" si="70"/>
        <v>…</v>
      </c>
      <c r="Z544" s="7"/>
      <c r="AA544" s="35" t="str">
        <f t="shared" si="73"/>
        <v>…</v>
      </c>
      <c r="AB544" s="35" t="str">
        <f t="shared" si="74"/>
        <v>.</v>
      </c>
      <c r="AC544" s="7" t="str">
        <f t="shared" si="75"/>
        <v>WON</v>
      </c>
      <c r="AE544" s="18" t="str">
        <f>IFERROR(VLOOKUP(O544,AG3:AH5,2,0),"KO")</f>
        <v>KO</v>
      </c>
    </row>
    <row r="545" spans="2:31">
      <c r="B545" s="6"/>
      <c r="C545" t="s">
        <v>427</v>
      </c>
      <c r="D545" s="24" t="s">
        <v>167</v>
      </c>
      <c r="E545" s="17" t="s">
        <v>614</v>
      </c>
      <c r="F545" s="7" t="s">
        <v>4</v>
      </c>
      <c r="G545" s="10" t="s">
        <v>1847</v>
      </c>
      <c r="H545" s="7">
        <v>26</v>
      </c>
      <c r="I545" s="7">
        <v>45</v>
      </c>
      <c r="J545" s="7">
        <v>29</v>
      </c>
      <c r="K545" s="7" t="s">
        <v>16</v>
      </c>
      <c r="L545" s="7" t="s">
        <v>16</v>
      </c>
      <c r="M545" s="7">
        <v>3</v>
      </c>
      <c r="N545" s="6" t="s">
        <v>69</v>
      </c>
      <c r="O545" s="6" t="s">
        <v>297</v>
      </c>
      <c r="P545" s="11">
        <v>39</v>
      </c>
      <c r="Q545" s="12">
        <v>1.6</v>
      </c>
      <c r="R545" s="13"/>
      <c r="S545" s="21">
        <f t="shared" si="71"/>
        <v>57</v>
      </c>
      <c r="T545" s="7" t="str">
        <f t="shared" si="72"/>
        <v>Under 1.5</v>
      </c>
      <c r="U545" s="14"/>
      <c r="V545" s="14" t="str">
        <f t="shared" si="76"/>
        <v>Over 0.5</v>
      </c>
      <c r="W545" s="14" t="str">
        <f t="shared" si="77"/>
        <v>LOST</v>
      </c>
      <c r="X545" s="14"/>
      <c r="Y545" s="7" t="str">
        <f t="shared" si="70"/>
        <v>…</v>
      </c>
      <c r="Z545" s="7"/>
      <c r="AA545" s="35" t="str">
        <f t="shared" si="73"/>
        <v>…</v>
      </c>
      <c r="AB545" s="35" t="str">
        <f t="shared" si="74"/>
        <v>.</v>
      </c>
      <c r="AC545" s="7" t="str">
        <f t="shared" si="75"/>
        <v>…</v>
      </c>
      <c r="AE545" s="18" t="str">
        <f>IFERROR(VLOOKUP(O545,AG3:AH5,2,0),"KO")</f>
        <v>KO</v>
      </c>
    </row>
    <row r="546" spans="2:31">
      <c r="B546" s="6"/>
      <c r="C546" t="s">
        <v>814</v>
      </c>
      <c r="D546" s="24" t="s">
        <v>1001</v>
      </c>
      <c r="E546" s="17" t="s">
        <v>2027</v>
      </c>
      <c r="F546" s="7" t="s">
        <v>4</v>
      </c>
      <c r="G546" s="10" t="s">
        <v>2049</v>
      </c>
      <c r="H546" s="7">
        <v>29</v>
      </c>
      <c r="I546" s="7">
        <v>10</v>
      </c>
      <c r="J546" s="7">
        <v>61</v>
      </c>
      <c r="K546" s="7">
        <v>2</v>
      </c>
      <c r="L546" s="7">
        <v>2</v>
      </c>
      <c r="M546" s="7">
        <v>32</v>
      </c>
      <c r="N546" s="6" t="s">
        <v>47</v>
      </c>
      <c r="O546" s="6" t="s">
        <v>69</v>
      </c>
      <c r="P546" s="11">
        <v>37</v>
      </c>
      <c r="Q546" s="12">
        <v>1.4</v>
      </c>
      <c r="R546" s="13"/>
      <c r="S546" s="21">
        <f t="shared" si="71"/>
        <v>11.875</v>
      </c>
      <c r="T546" s="7" t="str">
        <f t="shared" si="72"/>
        <v>Over 0.5</v>
      </c>
      <c r="U546" s="14"/>
      <c r="V546" s="14" t="str">
        <f t="shared" si="76"/>
        <v>Under 1.5</v>
      </c>
      <c r="W546" s="14" t="str">
        <f t="shared" si="77"/>
        <v>WON</v>
      </c>
      <c r="X546" s="14"/>
      <c r="Y546" s="7" t="str">
        <f t="shared" si="70"/>
        <v>…</v>
      </c>
      <c r="Z546" s="7"/>
      <c r="AA546" s="35" t="str">
        <f t="shared" si="73"/>
        <v>…</v>
      </c>
      <c r="AB546" s="35" t="str">
        <f t="shared" si="74"/>
        <v>.</v>
      </c>
      <c r="AC546" s="7" t="str">
        <f t="shared" si="75"/>
        <v>WON</v>
      </c>
      <c r="AE546" s="18" t="str">
        <f>IFERROR(VLOOKUP(O546,AG3:AH5,2,0),"KO")</f>
        <v>KO</v>
      </c>
    </row>
    <row r="547" spans="2:31">
      <c r="B547" s="6"/>
      <c r="C547" t="s">
        <v>1223</v>
      </c>
      <c r="D547" s="24" t="s">
        <v>874</v>
      </c>
      <c r="E547" s="17" t="s">
        <v>1227</v>
      </c>
      <c r="F547" s="7" t="s">
        <v>4</v>
      </c>
      <c r="G547" s="10" t="s">
        <v>2028</v>
      </c>
      <c r="H547" s="7">
        <v>69</v>
      </c>
      <c r="I547" s="7">
        <v>10</v>
      </c>
      <c r="J547" s="7">
        <v>21</v>
      </c>
      <c r="K547" s="7">
        <v>1</v>
      </c>
      <c r="L547" s="7">
        <v>1</v>
      </c>
      <c r="M547" s="7">
        <v>48</v>
      </c>
      <c r="N547" s="6" t="s">
        <v>120</v>
      </c>
      <c r="O547" s="6" t="s">
        <v>298</v>
      </c>
      <c r="P547" s="11">
        <v>38</v>
      </c>
      <c r="Q547" s="12">
        <v>1.44</v>
      </c>
      <c r="R547" s="13"/>
      <c r="S547" s="21">
        <f t="shared" si="71"/>
        <v>11.875</v>
      </c>
      <c r="T547" s="7" t="str">
        <f t="shared" si="72"/>
        <v>Over 0.5</v>
      </c>
      <c r="U547" s="14"/>
      <c r="V547" s="14" t="str">
        <f t="shared" si="76"/>
        <v>Under 1.5</v>
      </c>
      <c r="W547" s="14" t="str">
        <f t="shared" si="77"/>
        <v>WON</v>
      </c>
      <c r="X547" s="14"/>
      <c r="Y547" s="7" t="str">
        <f t="shared" si="70"/>
        <v>…</v>
      </c>
      <c r="Z547" s="7"/>
      <c r="AA547" s="35" t="str">
        <f t="shared" si="73"/>
        <v>…</v>
      </c>
      <c r="AB547" s="35" t="str">
        <f t="shared" si="74"/>
        <v>.</v>
      </c>
      <c r="AC547" s="7" t="str">
        <f t="shared" si="75"/>
        <v>WON</v>
      </c>
      <c r="AE547" s="18" t="str">
        <f>IFERROR(VLOOKUP(O547,AG3:AH5,2,0),"KO")</f>
        <v>KO</v>
      </c>
    </row>
    <row r="548" spans="2:31">
      <c r="B548" s="6"/>
      <c r="C548" t="s">
        <v>1223</v>
      </c>
      <c r="D548" s="24" t="s">
        <v>874</v>
      </c>
      <c r="E548" s="17" t="s">
        <v>1224</v>
      </c>
      <c r="F548" s="7" t="s">
        <v>4</v>
      </c>
      <c r="G548" s="10" t="s">
        <v>2010</v>
      </c>
      <c r="H548" s="7">
        <v>56</v>
      </c>
      <c r="I548" s="7">
        <v>10</v>
      </c>
      <c r="J548" s="7">
        <v>33</v>
      </c>
      <c r="K548" s="7">
        <v>1</v>
      </c>
      <c r="L548" s="7">
        <v>2</v>
      </c>
      <c r="M548" s="7">
        <v>23</v>
      </c>
      <c r="N548" s="6" t="s">
        <v>17</v>
      </c>
      <c r="O548" s="6" t="s">
        <v>301</v>
      </c>
      <c r="P548" s="11">
        <v>54</v>
      </c>
      <c r="Q548" s="12">
        <v>1.55</v>
      </c>
      <c r="R548" s="13"/>
      <c r="S548" s="21">
        <f t="shared" si="71"/>
        <v>22.987500000000001</v>
      </c>
      <c r="T548" s="7" t="str">
        <f t="shared" si="72"/>
        <v>Over 0.5</v>
      </c>
      <c r="U548" s="14"/>
      <c r="V548" s="14" t="str">
        <f t="shared" si="76"/>
        <v>Over 0.5</v>
      </c>
      <c r="W548" s="14" t="str">
        <f t="shared" si="77"/>
        <v>WON</v>
      </c>
      <c r="X548" s="14"/>
      <c r="Y548" s="7" t="str">
        <f t="shared" si="70"/>
        <v>…</v>
      </c>
      <c r="Z548" s="7"/>
      <c r="AA548" s="35" t="str">
        <f t="shared" si="73"/>
        <v>…</v>
      </c>
      <c r="AB548" s="35" t="str">
        <f t="shared" si="74"/>
        <v>.</v>
      </c>
      <c r="AC548" s="7" t="str">
        <f t="shared" si="75"/>
        <v>WON</v>
      </c>
      <c r="AE548" s="18" t="str">
        <f>IFERROR(VLOOKUP(O548,AG3:AH5,2,0),"KO")</f>
        <v>KO</v>
      </c>
    </row>
    <row r="549" spans="2:31">
      <c r="B549" s="6"/>
      <c r="C549" t="s">
        <v>1223</v>
      </c>
      <c r="D549" s="24" t="s">
        <v>874</v>
      </c>
      <c r="E549" s="17" t="s">
        <v>1226</v>
      </c>
      <c r="F549" s="7" t="s">
        <v>4</v>
      </c>
      <c r="G549" s="10" t="s">
        <v>1893</v>
      </c>
      <c r="H549" s="7">
        <v>38</v>
      </c>
      <c r="I549" s="7">
        <v>11</v>
      </c>
      <c r="J549" s="7">
        <v>50</v>
      </c>
      <c r="K549" s="7">
        <v>2</v>
      </c>
      <c r="L549" s="7" t="s">
        <v>16</v>
      </c>
      <c r="M549" s="7">
        <v>12</v>
      </c>
      <c r="N549" s="6" t="s">
        <v>24</v>
      </c>
      <c r="O549" s="6" t="s">
        <v>301</v>
      </c>
      <c r="P549" s="11">
        <v>38</v>
      </c>
      <c r="Q549" s="12">
        <v>1.52</v>
      </c>
      <c r="R549" s="13"/>
      <c r="S549" s="21">
        <f t="shared" si="71"/>
        <v>20.5</v>
      </c>
      <c r="T549" s="7" t="str">
        <f t="shared" si="72"/>
        <v>Over 0.5</v>
      </c>
      <c r="U549" s="14"/>
      <c r="V549" s="14" t="str">
        <f t="shared" si="76"/>
        <v>Under 1.5</v>
      </c>
      <c r="W549" s="14" t="str">
        <f t="shared" si="77"/>
        <v>LOST</v>
      </c>
      <c r="X549" s="14"/>
      <c r="Y549" s="7" t="str">
        <f t="shared" si="70"/>
        <v>…</v>
      </c>
      <c r="Z549" s="7"/>
      <c r="AA549" s="35" t="str">
        <f t="shared" si="73"/>
        <v>…</v>
      </c>
      <c r="AB549" s="35" t="str">
        <f t="shared" si="74"/>
        <v>.</v>
      </c>
      <c r="AC549" s="7" t="str">
        <f t="shared" si="75"/>
        <v>WON</v>
      </c>
      <c r="AE549" s="18" t="str">
        <f>IFERROR(VLOOKUP(O549,AG3:AH5,2,0),"KO")</f>
        <v>KO</v>
      </c>
    </row>
    <row r="550" spans="2:31">
      <c r="B550" s="6"/>
      <c r="C550" t="s">
        <v>814</v>
      </c>
      <c r="D550" s="24" t="s">
        <v>874</v>
      </c>
      <c r="E550" s="17" t="s">
        <v>2059</v>
      </c>
      <c r="F550" s="7" t="s">
        <v>4</v>
      </c>
      <c r="G550" s="10" t="s">
        <v>2008</v>
      </c>
      <c r="H550" s="7">
        <v>31</v>
      </c>
      <c r="I550" s="7">
        <v>48</v>
      </c>
      <c r="J550" s="7">
        <v>22</v>
      </c>
      <c r="K550" s="7" t="s">
        <v>16</v>
      </c>
      <c r="L550" s="7">
        <v>1</v>
      </c>
      <c r="M550" s="7">
        <v>9</v>
      </c>
      <c r="N550" s="6" t="s">
        <v>75</v>
      </c>
      <c r="O550" s="6" t="s">
        <v>33</v>
      </c>
      <c r="P550" s="11">
        <v>41</v>
      </c>
      <c r="Q550" s="12">
        <v>1.64</v>
      </c>
      <c r="R550" s="13"/>
      <c r="S550" s="21">
        <f t="shared" si="71"/>
        <v>46</v>
      </c>
      <c r="T550" s="7" t="str">
        <f t="shared" si="72"/>
        <v>Over 0.5</v>
      </c>
      <c r="U550" s="14"/>
      <c r="V550" s="14" t="str">
        <f t="shared" si="76"/>
        <v>Over 0.5</v>
      </c>
      <c r="W550" s="14" t="str">
        <f t="shared" si="77"/>
        <v>WON</v>
      </c>
      <c r="X550" s="14"/>
      <c r="Y550" s="7" t="str">
        <f t="shared" si="70"/>
        <v>…</v>
      </c>
      <c r="Z550" s="7"/>
      <c r="AA550" s="35" t="str">
        <f t="shared" si="73"/>
        <v>…</v>
      </c>
      <c r="AB550" s="35" t="str">
        <f t="shared" si="74"/>
        <v>.</v>
      </c>
      <c r="AC550" s="7" t="str">
        <f t="shared" si="75"/>
        <v>WON</v>
      </c>
      <c r="AE550" s="18" t="str">
        <f>IFERROR(VLOOKUP(O550,AG3:AH5,2,0),"KO")</f>
        <v>KO</v>
      </c>
    </row>
    <row r="551" spans="2:31">
      <c r="B551" s="6"/>
      <c r="C551" t="s">
        <v>814</v>
      </c>
      <c r="D551" s="24" t="s">
        <v>874</v>
      </c>
      <c r="E551" s="17" t="s">
        <v>815</v>
      </c>
      <c r="F551" s="7" t="s">
        <v>4</v>
      </c>
      <c r="G551" s="10" t="s">
        <v>2026</v>
      </c>
      <c r="H551" s="7">
        <v>63</v>
      </c>
      <c r="I551" s="7">
        <v>8</v>
      </c>
      <c r="J551" s="7">
        <v>29</v>
      </c>
      <c r="K551" s="7">
        <v>1</v>
      </c>
      <c r="L551" s="7">
        <v>1</v>
      </c>
      <c r="M551" s="7">
        <v>34</v>
      </c>
      <c r="N551" s="6" t="s">
        <v>47</v>
      </c>
      <c r="O551" s="6" t="s">
        <v>33</v>
      </c>
      <c r="P551" s="11">
        <v>45</v>
      </c>
      <c r="Q551" s="12">
        <v>1.67</v>
      </c>
      <c r="R551" s="13"/>
      <c r="S551" s="21">
        <f t="shared" si="71"/>
        <v>11.25</v>
      </c>
      <c r="T551" s="7" t="str">
        <f t="shared" si="72"/>
        <v>Over 0.5</v>
      </c>
      <c r="U551" s="14"/>
      <c r="V551" s="14" t="str">
        <f t="shared" si="76"/>
        <v>Under 1.5</v>
      </c>
      <c r="W551" s="14" t="str">
        <f t="shared" si="77"/>
        <v>WON</v>
      </c>
      <c r="X551" s="14"/>
      <c r="Y551" s="7" t="str">
        <f t="shared" si="70"/>
        <v>…</v>
      </c>
      <c r="Z551" s="7"/>
      <c r="AA551" s="35" t="str">
        <f t="shared" si="73"/>
        <v>…</v>
      </c>
      <c r="AB551" s="35" t="str">
        <f t="shared" si="74"/>
        <v>.</v>
      </c>
      <c r="AC551" s="7" t="str">
        <f t="shared" si="75"/>
        <v>WON</v>
      </c>
      <c r="AE551" s="18" t="str">
        <f>IFERROR(VLOOKUP(O551,AG3:AH5,2,0),"KO")</f>
        <v>KO</v>
      </c>
    </row>
    <row r="552" spans="2:31">
      <c r="B552" s="6" t="s">
        <v>11</v>
      </c>
      <c r="C552" t="s">
        <v>97</v>
      </c>
      <c r="D552" s="24" t="s">
        <v>186</v>
      </c>
      <c r="E552" s="17" t="s">
        <v>2094</v>
      </c>
      <c r="F552" s="7" t="s">
        <v>4</v>
      </c>
      <c r="G552" s="10" t="s">
        <v>441</v>
      </c>
      <c r="H552" s="7">
        <v>10</v>
      </c>
      <c r="I552" s="7">
        <v>64</v>
      </c>
      <c r="J552" s="7">
        <v>26</v>
      </c>
      <c r="K552" s="7" t="s">
        <v>16</v>
      </c>
      <c r="L552" s="7" t="s">
        <v>16</v>
      </c>
      <c r="M552" s="7">
        <v>16</v>
      </c>
      <c r="N552" s="6" t="s">
        <v>24</v>
      </c>
      <c r="O552" s="6" t="s">
        <v>120</v>
      </c>
      <c r="P552" s="11">
        <v>100</v>
      </c>
      <c r="Q552" s="12">
        <v>1.61</v>
      </c>
      <c r="R552" s="13"/>
      <c r="S552" s="21">
        <f t="shared" si="71"/>
        <v>85</v>
      </c>
      <c r="T552" s="7" t="str">
        <f t="shared" si="72"/>
        <v>Under 1.5</v>
      </c>
      <c r="U552" s="14"/>
      <c r="V552" s="14" t="str">
        <f t="shared" si="76"/>
        <v>Under 1.5</v>
      </c>
      <c r="W552" s="14" t="str">
        <f t="shared" si="77"/>
        <v>WON</v>
      </c>
      <c r="X552" s="14"/>
      <c r="Y552" s="7" t="str">
        <f t="shared" si="70"/>
        <v>…</v>
      </c>
      <c r="Z552" s="7"/>
      <c r="AA552" s="35" t="str">
        <f t="shared" si="73"/>
        <v>U25g</v>
      </c>
      <c r="AB552" s="35" t="str">
        <f t="shared" si="74"/>
        <v>WON</v>
      </c>
      <c r="AC552" s="7" t="str">
        <f t="shared" si="75"/>
        <v>…</v>
      </c>
      <c r="AE552" s="18" t="str">
        <f>IFERROR(VLOOKUP(O552,AG3:AH5,2,0),"KO")</f>
        <v>OK</v>
      </c>
    </row>
    <row r="553" spans="2:31">
      <c r="B553" s="6" t="s">
        <v>11</v>
      </c>
      <c r="C553" t="s">
        <v>97</v>
      </c>
      <c r="D553" s="24" t="s">
        <v>186</v>
      </c>
      <c r="E553" s="17" t="s">
        <v>442</v>
      </c>
      <c r="F553" s="7" t="s">
        <v>4</v>
      </c>
      <c r="G553" s="10" t="s">
        <v>579</v>
      </c>
      <c r="H553" s="7">
        <v>10</v>
      </c>
      <c r="I553" s="7">
        <v>45</v>
      </c>
      <c r="J553" s="7">
        <v>45</v>
      </c>
      <c r="K553" s="7">
        <v>2</v>
      </c>
      <c r="L553" s="7" t="s">
        <v>16</v>
      </c>
      <c r="M553" s="7">
        <v>35</v>
      </c>
      <c r="N553" s="6" t="s">
        <v>24</v>
      </c>
      <c r="O553" s="6" t="s">
        <v>47</v>
      </c>
      <c r="P553" s="11">
        <v>78</v>
      </c>
      <c r="Q553" s="12">
        <v>1.5</v>
      </c>
      <c r="R553" s="13"/>
      <c r="S553" s="21">
        <f t="shared" si="71"/>
        <v>60.6</v>
      </c>
      <c r="T553" s="7" t="str">
        <f t="shared" si="72"/>
        <v>Under 1.5</v>
      </c>
      <c r="U553" s="14"/>
      <c r="V553" s="14" t="str">
        <f t="shared" si="76"/>
        <v>Under 1.5</v>
      </c>
      <c r="W553" s="14" t="str">
        <f t="shared" si="77"/>
        <v>WON</v>
      </c>
      <c r="X553" s="14"/>
      <c r="Y553" s="7" t="str">
        <f t="shared" si="70"/>
        <v>…</v>
      </c>
      <c r="Z553" s="7"/>
      <c r="AA553" s="35" t="str">
        <f t="shared" si="73"/>
        <v>…</v>
      </c>
      <c r="AB553" s="35" t="str">
        <f t="shared" si="74"/>
        <v>.</v>
      </c>
      <c r="AC553" s="7" t="str">
        <f t="shared" si="75"/>
        <v>…</v>
      </c>
      <c r="AE553" s="18" t="str">
        <f>IFERROR(VLOOKUP(O553,AG3:AH5,2,0),"KO")</f>
        <v>OK</v>
      </c>
    </row>
    <row r="554" spans="2:31">
      <c r="B554" s="6" t="s">
        <v>11</v>
      </c>
      <c r="C554" t="s">
        <v>97</v>
      </c>
      <c r="D554" s="24" t="s">
        <v>186</v>
      </c>
      <c r="E554" s="17" t="s">
        <v>442</v>
      </c>
      <c r="F554" s="7" t="s">
        <v>4</v>
      </c>
      <c r="G554" s="10" t="s">
        <v>579</v>
      </c>
      <c r="H554" s="7">
        <v>10</v>
      </c>
      <c r="I554" s="7">
        <v>45</v>
      </c>
      <c r="J554" s="7">
        <v>45</v>
      </c>
      <c r="K554" s="7">
        <v>2</v>
      </c>
      <c r="L554" s="7" t="s">
        <v>16</v>
      </c>
      <c r="M554" s="7">
        <v>35</v>
      </c>
      <c r="N554" s="6" t="s">
        <v>24</v>
      </c>
      <c r="O554" s="6" t="s">
        <v>47</v>
      </c>
      <c r="P554" s="11">
        <v>78</v>
      </c>
      <c r="Q554" s="12">
        <v>1.61</v>
      </c>
      <c r="R554" s="13"/>
      <c r="S554" s="21">
        <f t="shared" si="71"/>
        <v>60.6</v>
      </c>
      <c r="T554" s="7" t="str">
        <f t="shared" si="72"/>
        <v>Under 1.5</v>
      </c>
      <c r="U554" s="14"/>
      <c r="V554" s="14" t="str">
        <f t="shared" si="76"/>
        <v>Under 1.5</v>
      </c>
      <c r="W554" s="14" t="str">
        <f t="shared" si="77"/>
        <v>WON</v>
      </c>
      <c r="X554" s="14"/>
      <c r="Y554" s="7" t="str">
        <f t="shared" si="70"/>
        <v>…</v>
      </c>
      <c r="Z554" s="7"/>
      <c r="AA554" s="35" t="str">
        <f t="shared" si="73"/>
        <v>…</v>
      </c>
      <c r="AB554" s="35" t="str">
        <f t="shared" si="74"/>
        <v>.</v>
      </c>
      <c r="AC554" s="7" t="str">
        <f t="shared" si="75"/>
        <v>…</v>
      </c>
      <c r="AE554" s="18" t="str">
        <f>IFERROR(VLOOKUP(O554,AG3:AH5,2,0),"KO")</f>
        <v>OK</v>
      </c>
    </row>
    <row r="555" spans="2:31">
      <c r="B555" s="6" t="s">
        <v>11</v>
      </c>
      <c r="C555" t="s">
        <v>34</v>
      </c>
      <c r="D555" s="24" t="s">
        <v>1093</v>
      </c>
      <c r="E555" s="17" t="s">
        <v>986</v>
      </c>
      <c r="F555" s="7" t="s">
        <v>4</v>
      </c>
      <c r="G555" s="10" t="s">
        <v>865</v>
      </c>
      <c r="H555" s="7">
        <v>5</v>
      </c>
      <c r="I555" s="7">
        <v>85</v>
      </c>
      <c r="J555" s="7">
        <v>10</v>
      </c>
      <c r="K555" s="7" t="s">
        <v>16</v>
      </c>
      <c r="L555" s="7">
        <v>2</v>
      </c>
      <c r="M555" s="7">
        <v>5</v>
      </c>
      <c r="N555" s="6" t="s">
        <v>61</v>
      </c>
      <c r="O555" s="6" t="s">
        <v>298</v>
      </c>
      <c r="P555" s="11">
        <v>52</v>
      </c>
      <c r="Q555" s="12">
        <v>1.6</v>
      </c>
      <c r="R555" s="13"/>
      <c r="S555" s="21">
        <f t="shared" si="71"/>
        <v>86.962500000000006</v>
      </c>
      <c r="T555" s="7" t="str">
        <f t="shared" si="72"/>
        <v>Under 1.5</v>
      </c>
      <c r="U555" s="14"/>
      <c r="V555" s="14" t="str">
        <f t="shared" si="76"/>
        <v>Over 0.5</v>
      </c>
      <c r="W555" s="14" t="str">
        <f t="shared" si="77"/>
        <v>LOST</v>
      </c>
      <c r="X555" s="14"/>
      <c r="Y555" s="7" t="str">
        <f t="shared" si="70"/>
        <v>Prime</v>
      </c>
      <c r="Z555" s="7"/>
      <c r="AA555" s="35" t="str">
        <f t="shared" si="73"/>
        <v>…</v>
      </c>
      <c r="AB555" s="35" t="str">
        <f t="shared" si="74"/>
        <v>.</v>
      </c>
      <c r="AC555" s="7" t="str">
        <f t="shared" si="75"/>
        <v>…</v>
      </c>
      <c r="AE555" s="18" t="str">
        <f>IFERROR(VLOOKUP(O555,AG3:AH5,2,0),"KO")</f>
        <v>KO</v>
      </c>
    </row>
    <row r="556" spans="2:31">
      <c r="B556" s="6"/>
      <c r="D556" s="24"/>
      <c r="E556" s="17"/>
      <c r="F556" s="7"/>
      <c r="G556" s="10"/>
      <c r="H556" s="7"/>
      <c r="I556" s="7"/>
      <c r="J556" s="7"/>
      <c r="K556" s="7"/>
      <c r="L556" s="7"/>
      <c r="M556" s="7"/>
      <c r="N556" s="6"/>
      <c r="O556" s="6"/>
      <c r="P556" s="11"/>
      <c r="Q556" s="12"/>
      <c r="R556" s="13"/>
      <c r="S556" s="21" t="str">
        <f t="shared" si="71"/>
        <v/>
      </c>
      <c r="T556" s="7" t="str">
        <f t="shared" si="72"/>
        <v>Under 1.5</v>
      </c>
      <c r="U556" s="14"/>
      <c r="V556" s="14" t="str">
        <f t="shared" si="76"/>
        <v>Over 0.5</v>
      </c>
      <c r="W556" s="14" t="str">
        <f t="shared" si="77"/>
        <v/>
      </c>
      <c r="X556" s="14"/>
      <c r="Y556" s="7" t="str">
        <f t="shared" si="70"/>
        <v>…</v>
      </c>
      <c r="Z556" s="7"/>
      <c r="AA556" s="35" t="str">
        <f t="shared" si="73"/>
        <v>…</v>
      </c>
      <c r="AB556" s="35" t="str">
        <f t="shared" si="74"/>
        <v>.</v>
      </c>
      <c r="AC556" s="7" t="str">
        <f t="shared" si="75"/>
        <v>…</v>
      </c>
      <c r="AE556" s="18" t="str">
        <f>IFERROR(VLOOKUP(O556,AG3:AH5,2,0),"KO")</f>
        <v>KO</v>
      </c>
    </row>
    <row r="557" spans="2:31">
      <c r="B557" s="16" t="s">
        <v>2095</v>
      </c>
      <c r="D557" s="24"/>
      <c r="E557" s="17"/>
      <c r="F557" s="7"/>
      <c r="G557" s="10"/>
      <c r="H557" s="7"/>
      <c r="I557" s="7"/>
      <c r="J557" s="7"/>
      <c r="K557" s="7"/>
      <c r="L557" s="7"/>
      <c r="M557" s="7"/>
      <c r="N557" s="6"/>
      <c r="O557" s="6"/>
      <c r="P557" s="11"/>
      <c r="Q557" s="12"/>
      <c r="R557" s="13"/>
      <c r="S557" s="21" t="str">
        <f t="shared" si="71"/>
        <v/>
      </c>
      <c r="T557" s="7" t="str">
        <f t="shared" si="72"/>
        <v>Under 1.5</v>
      </c>
      <c r="U557" s="14"/>
      <c r="V557" s="14" t="str">
        <f t="shared" si="76"/>
        <v>Over 0.5</v>
      </c>
      <c r="W557" s="14" t="str">
        <f t="shared" si="77"/>
        <v/>
      </c>
      <c r="X557" s="14"/>
      <c r="Y557" s="7" t="str">
        <f t="shared" si="70"/>
        <v>…</v>
      </c>
      <c r="Z557" s="7"/>
      <c r="AA557" s="35" t="str">
        <f t="shared" si="73"/>
        <v>…</v>
      </c>
      <c r="AB557" s="35" t="str">
        <f t="shared" si="74"/>
        <v>.</v>
      </c>
      <c r="AC557" s="7" t="str">
        <f t="shared" si="75"/>
        <v>…</v>
      </c>
      <c r="AE557" s="18" t="str">
        <f>IFERROR(VLOOKUP(O557,AG3:AH5,2,0),"KO")</f>
        <v>KO</v>
      </c>
    </row>
    <row r="558" spans="2:31">
      <c r="B558" s="6" t="s">
        <v>11</v>
      </c>
      <c r="C558" t="s">
        <v>92</v>
      </c>
      <c r="D558" s="24" t="s">
        <v>265</v>
      </c>
      <c r="E558" s="17" t="s">
        <v>168</v>
      </c>
      <c r="F558" s="7" t="s">
        <v>4</v>
      </c>
      <c r="G558" s="10" t="s">
        <v>2096</v>
      </c>
      <c r="H558" s="7">
        <v>10</v>
      </c>
      <c r="I558" s="7">
        <v>45</v>
      </c>
      <c r="J558" s="7">
        <v>45</v>
      </c>
      <c r="K558" s="7">
        <v>2</v>
      </c>
      <c r="L558" s="7">
        <v>2</v>
      </c>
      <c r="M558" s="7">
        <v>35</v>
      </c>
      <c r="N558" s="6" t="s">
        <v>120</v>
      </c>
      <c r="O558" s="6" t="s">
        <v>305</v>
      </c>
      <c r="P558" s="11">
        <v>42</v>
      </c>
      <c r="Q558" s="12">
        <v>1.5</v>
      </c>
      <c r="R558" s="13"/>
      <c r="S558" s="21">
        <f t="shared" si="71"/>
        <v>40</v>
      </c>
      <c r="T558" s="7" t="str">
        <f t="shared" si="72"/>
        <v>Over 0.5</v>
      </c>
      <c r="U558" s="14"/>
      <c r="V558" s="14" t="str">
        <f t="shared" si="76"/>
        <v>Under 1.5</v>
      </c>
      <c r="W558" s="14" t="str">
        <f t="shared" si="77"/>
        <v>WON</v>
      </c>
      <c r="X558" s="14"/>
      <c r="Y558" s="7" t="str">
        <f t="shared" si="70"/>
        <v>…</v>
      </c>
      <c r="Z558" s="7"/>
      <c r="AA558" s="35" t="str">
        <f t="shared" si="73"/>
        <v>…</v>
      </c>
      <c r="AB558" s="35" t="str">
        <f t="shared" si="74"/>
        <v>.</v>
      </c>
      <c r="AC558" s="7" t="str">
        <f t="shared" si="75"/>
        <v>WON</v>
      </c>
      <c r="AE558" s="18" t="str">
        <f>IFERROR(VLOOKUP(O558,AG3:AH5,2,0),"KO")</f>
        <v>KO</v>
      </c>
    </row>
    <row r="559" spans="2:31">
      <c r="B559" s="6" t="s">
        <v>11</v>
      </c>
      <c r="C559" t="s">
        <v>92</v>
      </c>
      <c r="D559" s="24" t="s">
        <v>265</v>
      </c>
      <c r="E559" s="17" t="s">
        <v>168</v>
      </c>
      <c r="F559" s="7" t="s">
        <v>4</v>
      </c>
      <c r="G559" s="10" t="s">
        <v>2096</v>
      </c>
      <c r="H559" s="7">
        <v>10</v>
      </c>
      <c r="I559" s="7">
        <v>45</v>
      </c>
      <c r="J559" s="7">
        <v>45</v>
      </c>
      <c r="K559" s="7">
        <v>2</v>
      </c>
      <c r="L559" s="7">
        <v>2</v>
      </c>
      <c r="M559" s="7">
        <v>35</v>
      </c>
      <c r="N559" s="6" t="s">
        <v>120</v>
      </c>
      <c r="O559" s="6" t="s">
        <v>305</v>
      </c>
      <c r="P559" s="11">
        <v>42</v>
      </c>
      <c r="Q559" s="12">
        <v>1.5</v>
      </c>
      <c r="R559" s="13"/>
      <c r="S559" s="21">
        <f t="shared" si="71"/>
        <v>40</v>
      </c>
      <c r="T559" s="7" t="str">
        <f t="shared" si="72"/>
        <v>Over 0.5</v>
      </c>
      <c r="U559" s="14"/>
      <c r="V559" s="14" t="str">
        <f t="shared" si="76"/>
        <v>Under 1.5</v>
      </c>
      <c r="W559" s="14" t="str">
        <f t="shared" si="77"/>
        <v>WON</v>
      </c>
      <c r="X559" s="14"/>
      <c r="Y559" s="7" t="str">
        <f t="shared" si="70"/>
        <v>…</v>
      </c>
      <c r="Z559" s="7"/>
      <c r="AA559" s="35" t="str">
        <f t="shared" si="73"/>
        <v>…</v>
      </c>
      <c r="AB559" s="35" t="str">
        <f t="shared" si="74"/>
        <v>.</v>
      </c>
      <c r="AC559" s="7" t="str">
        <f t="shared" si="75"/>
        <v>WON</v>
      </c>
      <c r="AE559" s="18" t="str">
        <f>IFERROR(VLOOKUP(O559,AG3:AH5,2,0),"KO")</f>
        <v>KO</v>
      </c>
    </row>
    <row r="560" spans="2:31">
      <c r="B560" s="6" t="s">
        <v>11</v>
      </c>
      <c r="C560" t="s">
        <v>12</v>
      </c>
      <c r="D560" s="24" t="s">
        <v>13</v>
      </c>
      <c r="E560" s="17" t="s">
        <v>203</v>
      </c>
      <c r="F560" s="7" t="s">
        <v>4</v>
      </c>
      <c r="G560" s="10" t="s">
        <v>14</v>
      </c>
      <c r="H560" s="7">
        <v>28</v>
      </c>
      <c r="I560" s="7">
        <v>59</v>
      </c>
      <c r="J560" s="7">
        <v>14</v>
      </c>
      <c r="K560" s="7" t="s">
        <v>16</v>
      </c>
      <c r="L560" s="7">
        <v>1</v>
      </c>
      <c r="M560" s="7">
        <v>14</v>
      </c>
      <c r="N560" s="6" t="s">
        <v>24</v>
      </c>
      <c r="O560" s="6" t="s">
        <v>47</v>
      </c>
      <c r="P560" s="11">
        <v>58</v>
      </c>
      <c r="Q560" s="12">
        <v>1.55</v>
      </c>
      <c r="R560" s="13"/>
      <c r="S560" s="21">
        <f t="shared" si="71"/>
        <v>71.037499999999994</v>
      </c>
      <c r="T560" s="7" t="str">
        <f t="shared" si="72"/>
        <v>Under 1.5</v>
      </c>
      <c r="U560" s="14"/>
      <c r="V560" s="14" t="str">
        <f t="shared" si="76"/>
        <v>Under 1.5</v>
      </c>
      <c r="W560" s="14" t="str">
        <f t="shared" si="77"/>
        <v>WON</v>
      </c>
      <c r="X560" s="14"/>
      <c r="Y560" s="7" t="str">
        <f t="shared" si="70"/>
        <v>…</v>
      </c>
      <c r="Z560" s="7"/>
      <c r="AA560" s="35" t="str">
        <f t="shared" si="73"/>
        <v>U25g</v>
      </c>
      <c r="AB560" s="35" t="str">
        <f t="shared" si="74"/>
        <v>WON</v>
      </c>
      <c r="AC560" s="7" t="str">
        <f t="shared" si="75"/>
        <v>…</v>
      </c>
      <c r="AE560" s="18" t="str">
        <f>IFERROR(VLOOKUP(O560,AG3:AH5,2,0),"KO")</f>
        <v>OK</v>
      </c>
    </row>
    <row r="561" spans="2:31">
      <c r="B561" s="6"/>
      <c r="C561" t="s">
        <v>76</v>
      </c>
      <c r="D561" s="24" t="s">
        <v>1827</v>
      </c>
      <c r="E561" s="17" t="s">
        <v>1828</v>
      </c>
      <c r="F561" s="7" t="s">
        <v>4</v>
      </c>
      <c r="G561" s="10" t="s">
        <v>77</v>
      </c>
      <c r="H561" s="7">
        <v>48</v>
      </c>
      <c r="I561" s="7">
        <v>40</v>
      </c>
      <c r="J561" s="7">
        <v>13</v>
      </c>
      <c r="K561" s="7">
        <v>1</v>
      </c>
      <c r="L561" s="7">
        <v>1</v>
      </c>
      <c r="M561" s="7">
        <v>35</v>
      </c>
      <c r="N561" s="6" t="s">
        <v>69</v>
      </c>
      <c r="O561" s="6" t="s">
        <v>96</v>
      </c>
      <c r="P561" s="11">
        <v>70</v>
      </c>
      <c r="Q561" s="12">
        <v>1.71</v>
      </c>
      <c r="R561" s="13"/>
      <c r="S561" s="21">
        <f t="shared" si="71"/>
        <v>39</v>
      </c>
      <c r="T561" s="7" t="str">
        <f t="shared" si="72"/>
        <v>Over 0.5</v>
      </c>
      <c r="U561" s="14"/>
      <c r="V561" s="14" t="str">
        <f t="shared" si="76"/>
        <v>Over 0.5</v>
      </c>
      <c r="W561" s="14" t="str">
        <f t="shared" si="77"/>
        <v>WON</v>
      </c>
      <c r="X561" s="14"/>
      <c r="Y561" s="7" t="str">
        <f t="shared" si="70"/>
        <v>…</v>
      </c>
      <c r="Z561" s="7"/>
      <c r="AA561" s="35" t="str">
        <f t="shared" si="73"/>
        <v>…</v>
      </c>
      <c r="AB561" s="35" t="str">
        <f t="shared" si="74"/>
        <v>.</v>
      </c>
      <c r="AC561" s="7" t="str">
        <f t="shared" si="75"/>
        <v>WON</v>
      </c>
      <c r="AE561" s="18" t="str">
        <f>IFERROR(VLOOKUP(O561,AG3:AH5,2,0),"KO")</f>
        <v>KO</v>
      </c>
    </row>
    <row r="562" spans="2:31">
      <c r="B562" s="6" t="s">
        <v>11</v>
      </c>
      <c r="C562" t="s">
        <v>880</v>
      </c>
      <c r="D562" s="24" t="s">
        <v>877</v>
      </c>
      <c r="E562" s="17" t="s">
        <v>2097</v>
      </c>
      <c r="F562" s="7" t="s">
        <v>4</v>
      </c>
      <c r="G562" s="10" t="s">
        <v>1961</v>
      </c>
      <c r="H562" s="7">
        <v>40</v>
      </c>
      <c r="I562" s="7">
        <v>52</v>
      </c>
      <c r="J562" s="7">
        <v>7</v>
      </c>
      <c r="K562" s="7" t="s">
        <v>16</v>
      </c>
      <c r="L562" s="7">
        <v>1</v>
      </c>
      <c r="M562" s="7">
        <v>33</v>
      </c>
      <c r="N562" s="6" t="s">
        <v>47</v>
      </c>
      <c r="O562" s="6" t="s">
        <v>17</v>
      </c>
      <c r="P562" s="11">
        <v>42</v>
      </c>
      <c r="Q562" s="12">
        <v>1.4</v>
      </c>
      <c r="R562" s="13"/>
      <c r="S562" s="21">
        <f t="shared" si="71"/>
        <v>56.25</v>
      </c>
      <c r="T562" s="7" t="str">
        <f t="shared" si="72"/>
        <v>Under 1.5</v>
      </c>
      <c r="U562" s="14"/>
      <c r="V562" s="14" t="str">
        <f t="shared" si="76"/>
        <v>Under 1.5</v>
      </c>
      <c r="W562" s="14" t="str">
        <f t="shared" si="77"/>
        <v>WON</v>
      </c>
      <c r="X562" s="14"/>
      <c r="Y562" s="7" t="str">
        <f t="shared" si="70"/>
        <v>…</v>
      </c>
      <c r="Z562" s="7"/>
      <c r="AA562" s="35" t="str">
        <f t="shared" si="73"/>
        <v>…</v>
      </c>
      <c r="AB562" s="35" t="str">
        <f t="shared" si="74"/>
        <v>.</v>
      </c>
      <c r="AC562" s="7" t="str">
        <f t="shared" si="75"/>
        <v>…</v>
      </c>
      <c r="AE562" s="18" t="str">
        <f>IFERROR(VLOOKUP(O562,AG3:AH5,2,0),"KO")</f>
        <v>KO</v>
      </c>
    </row>
    <row r="563" spans="2:31">
      <c r="B563" s="6"/>
      <c r="C563" t="s">
        <v>1468</v>
      </c>
      <c r="D563" s="24" t="s">
        <v>52</v>
      </c>
      <c r="E563" s="17" t="s">
        <v>1943</v>
      </c>
      <c r="F563" s="7" t="s">
        <v>4</v>
      </c>
      <c r="G563" s="10" t="s">
        <v>1655</v>
      </c>
      <c r="H563" s="7">
        <v>44</v>
      </c>
      <c r="I563" s="7">
        <v>46</v>
      </c>
      <c r="J563" s="7">
        <v>10</v>
      </c>
      <c r="K563" s="7" t="s">
        <v>16</v>
      </c>
      <c r="L563" s="7">
        <v>1</v>
      </c>
      <c r="M563" s="7">
        <v>34</v>
      </c>
      <c r="N563" s="6" t="s">
        <v>120</v>
      </c>
      <c r="O563" s="6" t="s">
        <v>120</v>
      </c>
      <c r="P563" s="11">
        <v>62</v>
      </c>
      <c r="Q563" s="12">
        <v>1.78</v>
      </c>
      <c r="R563" s="13"/>
      <c r="S563" s="21">
        <f t="shared" si="71"/>
        <v>52.4</v>
      </c>
      <c r="T563" s="7" t="str">
        <f t="shared" si="72"/>
        <v>Over 0.5</v>
      </c>
      <c r="U563" s="14"/>
      <c r="V563" s="14" t="str">
        <f t="shared" si="76"/>
        <v>Under 1.5</v>
      </c>
      <c r="W563" s="14" t="str">
        <f t="shared" si="77"/>
        <v>WON</v>
      </c>
      <c r="X563" s="14"/>
      <c r="Y563" s="7" t="str">
        <f t="shared" si="70"/>
        <v>…</v>
      </c>
      <c r="Z563" s="7"/>
      <c r="AA563" s="35" t="str">
        <f t="shared" si="73"/>
        <v>…</v>
      </c>
      <c r="AB563" s="35" t="str">
        <f t="shared" si="74"/>
        <v>.</v>
      </c>
      <c r="AC563" s="7" t="str">
        <f t="shared" si="75"/>
        <v>LOST</v>
      </c>
      <c r="AE563" s="18" t="str">
        <f>IFERROR(VLOOKUP(O563,AG3:AH5,2,0),"KO")</f>
        <v>OK</v>
      </c>
    </row>
    <row r="564" spans="2:31">
      <c r="B564" s="6"/>
      <c r="C564" t="s">
        <v>1468</v>
      </c>
      <c r="D564" s="24" t="s">
        <v>52</v>
      </c>
      <c r="E564" s="17" t="s">
        <v>1943</v>
      </c>
      <c r="F564" s="7" t="s">
        <v>4</v>
      </c>
      <c r="G564" s="10" t="s">
        <v>1655</v>
      </c>
      <c r="H564" s="7">
        <v>44</v>
      </c>
      <c r="I564" s="7">
        <v>46</v>
      </c>
      <c r="J564" s="7">
        <v>10</v>
      </c>
      <c r="K564" s="7" t="s">
        <v>16</v>
      </c>
      <c r="L564" s="7">
        <v>1</v>
      </c>
      <c r="M564" s="7">
        <v>34</v>
      </c>
      <c r="N564" s="6" t="s">
        <v>120</v>
      </c>
      <c r="O564" s="6" t="s">
        <v>120</v>
      </c>
      <c r="P564" s="11">
        <v>62</v>
      </c>
      <c r="Q564" s="12">
        <v>1.78</v>
      </c>
      <c r="R564" s="13"/>
      <c r="S564" s="21">
        <f t="shared" si="71"/>
        <v>52.4</v>
      </c>
      <c r="T564" s="7" t="str">
        <f t="shared" si="72"/>
        <v>Over 0.5</v>
      </c>
      <c r="U564" s="14"/>
      <c r="V564" s="14" t="str">
        <f t="shared" si="76"/>
        <v>Under 1.5</v>
      </c>
      <c r="W564" s="14" t="str">
        <f t="shared" si="77"/>
        <v>WON</v>
      </c>
      <c r="X564" s="14"/>
      <c r="Y564" s="7" t="str">
        <f t="shared" si="70"/>
        <v>…</v>
      </c>
      <c r="Z564" s="7"/>
      <c r="AA564" s="35" t="str">
        <f t="shared" si="73"/>
        <v>…</v>
      </c>
      <c r="AB564" s="35" t="str">
        <f t="shared" si="74"/>
        <v>.</v>
      </c>
      <c r="AC564" s="7" t="str">
        <f t="shared" si="75"/>
        <v>LOST</v>
      </c>
      <c r="AE564" s="18" t="str">
        <f>IFERROR(VLOOKUP(O564,AG3:AH5,2,0),"KO")</f>
        <v>OK</v>
      </c>
    </row>
    <row r="565" spans="2:31">
      <c r="B565" s="6"/>
      <c r="C565" t="s">
        <v>488</v>
      </c>
      <c r="D565" s="24" t="s">
        <v>52</v>
      </c>
      <c r="E565" s="17" t="s">
        <v>2098</v>
      </c>
      <c r="F565" s="7" t="s">
        <v>4</v>
      </c>
      <c r="G565" s="10" t="s">
        <v>1831</v>
      </c>
      <c r="H565" s="7">
        <v>51</v>
      </c>
      <c r="I565" s="7">
        <v>11</v>
      </c>
      <c r="J565" s="7">
        <v>38</v>
      </c>
      <c r="K565" s="7">
        <v>1</v>
      </c>
      <c r="L565" s="7">
        <v>1</v>
      </c>
      <c r="M565" s="7">
        <v>13</v>
      </c>
      <c r="N565" s="6" t="s">
        <v>120</v>
      </c>
      <c r="O565" s="6" t="s">
        <v>454</v>
      </c>
      <c r="P565" s="11">
        <v>37</v>
      </c>
      <c r="Q565" s="12">
        <v>1.75</v>
      </c>
      <c r="R565" s="13"/>
      <c r="S565" s="21">
        <f t="shared" si="71"/>
        <v>14.1875</v>
      </c>
      <c r="T565" s="7" t="str">
        <f t="shared" si="72"/>
        <v>Over 0.5</v>
      </c>
      <c r="U565" s="14"/>
      <c r="V565" s="14" t="str">
        <f t="shared" si="76"/>
        <v>Under 1.5</v>
      </c>
      <c r="W565" s="14" t="str">
        <f t="shared" si="77"/>
        <v>WON</v>
      </c>
      <c r="X565" s="14"/>
      <c r="Y565" s="7" t="str">
        <f t="shared" ref="Y565:Y628" si="78">IF(AND(B565="OK",I565&gt;52,M565&lt;11,Q565&lt;1.71),"Prime","…")</f>
        <v>…</v>
      </c>
      <c r="Z565" s="7"/>
      <c r="AA565" s="35" t="str">
        <f t="shared" si="73"/>
        <v>…</v>
      </c>
      <c r="AB565" s="35" t="str">
        <f t="shared" si="74"/>
        <v>.</v>
      </c>
      <c r="AC565" s="7" t="str">
        <f t="shared" si="75"/>
        <v>WON</v>
      </c>
      <c r="AE565" s="18" t="str">
        <f>IFERROR(VLOOKUP(O565,AG3:AH5,2,0),"KO")</f>
        <v>KO</v>
      </c>
    </row>
    <row r="566" spans="2:31">
      <c r="B566" s="6"/>
      <c r="C566" t="s">
        <v>526</v>
      </c>
      <c r="D566" s="24" t="s">
        <v>89</v>
      </c>
      <c r="E566" s="17" t="s">
        <v>528</v>
      </c>
      <c r="F566" s="7" t="s">
        <v>4</v>
      </c>
      <c r="G566" s="10" t="s">
        <v>596</v>
      </c>
      <c r="H566" s="7">
        <v>15</v>
      </c>
      <c r="I566" s="7">
        <v>41</v>
      </c>
      <c r="J566" s="7">
        <v>44</v>
      </c>
      <c r="K566" s="7">
        <v>2</v>
      </c>
      <c r="L566" s="7">
        <v>2</v>
      </c>
      <c r="M566" s="7">
        <v>29</v>
      </c>
      <c r="N566" s="6" t="s">
        <v>47</v>
      </c>
      <c r="O566" s="6" t="s">
        <v>33</v>
      </c>
      <c r="P566" s="11">
        <v>43</v>
      </c>
      <c r="Q566" s="12">
        <v>1.65</v>
      </c>
      <c r="R566" s="13"/>
      <c r="S566" s="21">
        <f t="shared" ref="S566:S629" si="79">(IF(H566=0,"",(40+IF(I566&lt;50,0,I566/3.2)+(IF(J566&gt;I566,-J566/3.2,0)+(IF(H566&gt;I566,-H566/3.2,0)+(IF(L566="X",5,IF(L566="2",2,0)))+(IF(M566&gt;15,0,15-M566))+(IF(P566&lt;50,0,P566/5)))))))</f>
        <v>26.25</v>
      </c>
      <c r="T566" s="7" t="str">
        <f t="shared" ref="T566:T629" si="80">IF(S566&lt;56,"Over 0.5","Under 1.5")</f>
        <v>Over 0.5</v>
      </c>
      <c r="U566" s="14"/>
      <c r="V566" s="14" t="str">
        <f t="shared" si="76"/>
        <v>Under 1.5</v>
      </c>
      <c r="W566" s="14" t="str">
        <f t="shared" si="77"/>
        <v>WON</v>
      </c>
      <c r="X566" s="14"/>
      <c r="Y566" s="7" t="str">
        <f t="shared" si="78"/>
        <v>…</v>
      </c>
      <c r="Z566" s="7"/>
      <c r="AA566" s="35" t="str">
        <f t="shared" si="73"/>
        <v>…</v>
      </c>
      <c r="AB566" s="35" t="str">
        <f t="shared" si="74"/>
        <v>.</v>
      </c>
      <c r="AC566" s="7" t="str">
        <f t="shared" si="75"/>
        <v>WON</v>
      </c>
      <c r="AE566" s="18" t="str">
        <f>IFERROR(VLOOKUP(O566,AG3:AH5,2,0),"KO")</f>
        <v>KO</v>
      </c>
    </row>
    <row r="567" spans="2:31">
      <c r="B567" s="6"/>
      <c r="C567" t="s">
        <v>526</v>
      </c>
      <c r="D567" s="24" t="s">
        <v>89</v>
      </c>
      <c r="E567" s="17" t="s">
        <v>2099</v>
      </c>
      <c r="F567" s="7" t="s">
        <v>4</v>
      </c>
      <c r="G567" s="10" t="s">
        <v>2100</v>
      </c>
      <c r="H567" s="7">
        <v>33</v>
      </c>
      <c r="I567" s="7">
        <v>17</v>
      </c>
      <c r="J567" s="7">
        <v>50</v>
      </c>
      <c r="K567" s="7">
        <v>2</v>
      </c>
      <c r="L567" s="7">
        <v>1</v>
      </c>
      <c r="M567" s="7">
        <v>17</v>
      </c>
      <c r="N567" s="6" t="s">
        <v>47</v>
      </c>
      <c r="O567" s="6" t="s">
        <v>96</v>
      </c>
      <c r="P567" s="11">
        <v>44</v>
      </c>
      <c r="Q567" s="12">
        <v>1.68</v>
      </c>
      <c r="R567" s="13"/>
      <c r="S567" s="21">
        <f t="shared" si="79"/>
        <v>14.0625</v>
      </c>
      <c r="T567" s="7" t="str">
        <f t="shared" si="80"/>
        <v>Over 0.5</v>
      </c>
      <c r="U567" s="14"/>
      <c r="V567" s="14" t="str">
        <f t="shared" si="76"/>
        <v>Under 1.5</v>
      </c>
      <c r="W567" s="14" t="str">
        <f t="shared" si="77"/>
        <v>WON</v>
      </c>
      <c r="X567" s="14"/>
      <c r="Y567" s="7" t="str">
        <f t="shared" si="78"/>
        <v>…</v>
      </c>
      <c r="Z567" s="7"/>
      <c r="AA567" s="35" t="str">
        <f t="shared" si="73"/>
        <v>…</v>
      </c>
      <c r="AB567" s="35" t="str">
        <f t="shared" si="74"/>
        <v>.</v>
      </c>
      <c r="AC567" s="7" t="str">
        <f t="shared" si="75"/>
        <v>WON</v>
      </c>
      <c r="AE567" s="18" t="str">
        <f>IFERROR(VLOOKUP(O567,AG3:AH5,2,0),"KO")</f>
        <v>KO</v>
      </c>
    </row>
    <row r="568" spans="2:31">
      <c r="B568" s="6"/>
      <c r="C568" t="s">
        <v>1468</v>
      </c>
      <c r="D568" s="24" t="s">
        <v>93</v>
      </c>
      <c r="E568" s="17" t="s">
        <v>2020</v>
      </c>
      <c r="F568" s="7" t="s">
        <v>4</v>
      </c>
      <c r="G568" s="10" t="s">
        <v>1653</v>
      </c>
      <c r="H568" s="7">
        <v>28</v>
      </c>
      <c r="I568" s="7">
        <v>48</v>
      </c>
      <c r="J568" s="7">
        <v>23</v>
      </c>
      <c r="K568" s="7" t="s">
        <v>16</v>
      </c>
      <c r="L568" s="7">
        <v>1</v>
      </c>
      <c r="M568" s="7">
        <v>5</v>
      </c>
      <c r="N568" s="6" t="s">
        <v>120</v>
      </c>
      <c r="O568" s="6" t="s">
        <v>303</v>
      </c>
      <c r="P568" s="11">
        <v>80</v>
      </c>
      <c r="Q568" s="12">
        <v>1.68</v>
      </c>
      <c r="R568" s="13"/>
      <c r="S568" s="21">
        <f t="shared" si="79"/>
        <v>66</v>
      </c>
      <c r="T568" s="7" t="str">
        <f t="shared" si="80"/>
        <v>Under 1.5</v>
      </c>
      <c r="U568" s="14"/>
      <c r="V568" s="14" t="str">
        <f t="shared" si="76"/>
        <v>Under 1.5</v>
      </c>
      <c r="W568" s="14" t="str">
        <f t="shared" si="77"/>
        <v>WON</v>
      </c>
      <c r="X568" s="14"/>
      <c r="Y568" s="7" t="str">
        <f t="shared" si="78"/>
        <v>…</v>
      </c>
      <c r="Z568" s="7"/>
      <c r="AA568" s="35" t="str">
        <f t="shared" si="73"/>
        <v>…</v>
      </c>
      <c r="AB568" s="35" t="str">
        <f t="shared" si="74"/>
        <v>.</v>
      </c>
      <c r="AC568" s="7" t="str">
        <f t="shared" si="75"/>
        <v>…</v>
      </c>
      <c r="AE568" s="18" t="str">
        <f>IFERROR(VLOOKUP(O568,AG3:AH5,2,0),"KO")</f>
        <v>KO</v>
      </c>
    </row>
    <row r="569" spans="2:31">
      <c r="B569" s="6" t="s">
        <v>11</v>
      </c>
      <c r="C569" t="s">
        <v>908</v>
      </c>
      <c r="D569" s="24" t="s">
        <v>93</v>
      </c>
      <c r="E569" s="17" t="s">
        <v>1241</v>
      </c>
      <c r="F569" s="7" t="s">
        <v>4</v>
      </c>
      <c r="G569" s="10" t="s">
        <v>909</v>
      </c>
      <c r="H569" s="7">
        <v>44</v>
      </c>
      <c r="I569" s="7">
        <v>40</v>
      </c>
      <c r="J569" s="7">
        <v>15</v>
      </c>
      <c r="K569" s="7">
        <v>1</v>
      </c>
      <c r="L569" s="7">
        <v>1</v>
      </c>
      <c r="M569" s="7">
        <v>29</v>
      </c>
      <c r="N569" s="6" t="s">
        <v>47</v>
      </c>
      <c r="O569" s="6" t="s">
        <v>75</v>
      </c>
      <c r="P569" s="11">
        <v>23</v>
      </c>
      <c r="Q569" s="12">
        <v>1.71</v>
      </c>
      <c r="R569" s="13"/>
      <c r="S569" s="21">
        <f t="shared" si="79"/>
        <v>26.25</v>
      </c>
      <c r="T569" s="7" t="str">
        <f t="shared" si="80"/>
        <v>Over 0.5</v>
      </c>
      <c r="U569" s="14"/>
      <c r="V569" s="14" t="str">
        <f t="shared" si="76"/>
        <v>Under 1.5</v>
      </c>
      <c r="W569" s="14" t="str">
        <f t="shared" si="77"/>
        <v>WON</v>
      </c>
      <c r="X569" s="14"/>
      <c r="Y569" s="7" t="str">
        <f t="shared" si="78"/>
        <v>…</v>
      </c>
      <c r="Z569" s="7"/>
      <c r="AA569" s="35" t="str">
        <f t="shared" si="73"/>
        <v>…</v>
      </c>
      <c r="AB569" s="35" t="str">
        <f t="shared" si="74"/>
        <v>.</v>
      </c>
      <c r="AC569" s="7" t="str">
        <f t="shared" si="75"/>
        <v>WON</v>
      </c>
      <c r="AE569" s="18" t="str">
        <f>IFERROR(VLOOKUP(O569,AG3:AH5,2,0),"KO")</f>
        <v>KO</v>
      </c>
    </row>
    <row r="570" spans="2:31">
      <c r="B570" s="6" t="s">
        <v>11</v>
      </c>
      <c r="C570" t="s">
        <v>908</v>
      </c>
      <c r="D570" s="24" t="s">
        <v>93</v>
      </c>
      <c r="E570" s="17" t="s">
        <v>911</v>
      </c>
      <c r="F570" s="7" t="s">
        <v>4</v>
      </c>
      <c r="G570" s="10" t="s">
        <v>912</v>
      </c>
      <c r="H570" s="7">
        <v>44</v>
      </c>
      <c r="I570" s="7">
        <v>38</v>
      </c>
      <c r="J570" s="7">
        <v>19</v>
      </c>
      <c r="K570" s="7">
        <v>1</v>
      </c>
      <c r="L570" s="7" t="s">
        <v>2101</v>
      </c>
      <c r="M570" s="7">
        <v>25</v>
      </c>
      <c r="N570" s="6" t="s">
        <v>47</v>
      </c>
      <c r="O570" s="6" t="s">
        <v>75</v>
      </c>
      <c r="P570" s="11">
        <v>39</v>
      </c>
      <c r="Q570" s="12">
        <v>1.73</v>
      </c>
      <c r="R570" s="13"/>
      <c r="S570" s="21">
        <f t="shared" si="79"/>
        <v>26.25</v>
      </c>
      <c r="T570" s="7" t="str">
        <f t="shared" si="80"/>
        <v>Over 0.5</v>
      </c>
      <c r="U570" s="14"/>
      <c r="V570" s="14" t="str">
        <f t="shared" si="76"/>
        <v>Under 1.5</v>
      </c>
      <c r="W570" s="14" t="str">
        <f t="shared" si="77"/>
        <v>WON</v>
      </c>
      <c r="X570" s="14"/>
      <c r="Y570" s="7" t="str">
        <f t="shared" si="78"/>
        <v>…</v>
      </c>
      <c r="Z570" s="7"/>
      <c r="AA570" s="35" t="str">
        <f t="shared" si="73"/>
        <v>…</v>
      </c>
      <c r="AB570" s="35" t="str">
        <f t="shared" si="74"/>
        <v>.</v>
      </c>
      <c r="AC570" s="7" t="str">
        <f t="shared" si="75"/>
        <v>WON</v>
      </c>
      <c r="AE570" s="18" t="str">
        <f>IFERROR(VLOOKUP(O570,AG3:AH5,2,0),"KO")</f>
        <v>KO</v>
      </c>
    </row>
    <row r="571" spans="2:31">
      <c r="B571" s="6"/>
      <c r="C571" t="s">
        <v>1473</v>
      </c>
      <c r="D571" s="24" t="s">
        <v>93</v>
      </c>
      <c r="E571" s="17" t="s">
        <v>1474</v>
      </c>
      <c r="F571" s="7" t="s">
        <v>4</v>
      </c>
      <c r="G571" s="10" t="s">
        <v>2024</v>
      </c>
      <c r="H571" s="7">
        <v>36</v>
      </c>
      <c r="I571" s="7">
        <v>51</v>
      </c>
      <c r="J571" s="7">
        <v>13</v>
      </c>
      <c r="K571" s="7" t="s">
        <v>16</v>
      </c>
      <c r="L571" s="7" t="s">
        <v>2101</v>
      </c>
      <c r="M571" s="7">
        <v>23</v>
      </c>
      <c r="N571" s="6" t="s">
        <v>61</v>
      </c>
      <c r="O571" s="6" t="s">
        <v>61</v>
      </c>
      <c r="P571" s="11">
        <v>70</v>
      </c>
      <c r="Q571" s="12">
        <v>1.65</v>
      </c>
      <c r="R571" s="13"/>
      <c r="S571" s="21">
        <f t="shared" si="79"/>
        <v>69.9375</v>
      </c>
      <c r="T571" s="7" t="str">
        <f t="shared" si="80"/>
        <v>Under 1.5</v>
      </c>
      <c r="U571" s="14"/>
      <c r="V571" s="14" t="str">
        <f t="shared" si="76"/>
        <v>Over 0.5</v>
      </c>
      <c r="W571" s="14" t="str">
        <f t="shared" si="77"/>
        <v>LOST</v>
      </c>
      <c r="X571" s="14"/>
      <c r="Y571" s="7" t="str">
        <f t="shared" si="78"/>
        <v>…</v>
      </c>
      <c r="Z571" s="7"/>
      <c r="AA571" s="35" t="str">
        <f t="shared" si="73"/>
        <v>…</v>
      </c>
      <c r="AB571" s="35" t="str">
        <f t="shared" si="74"/>
        <v>.</v>
      </c>
      <c r="AC571" s="7" t="str">
        <f t="shared" si="75"/>
        <v>…</v>
      </c>
      <c r="AE571" s="18" t="str">
        <f>IFERROR(VLOOKUP(O571,AG3:AH5,2,0),"KO")</f>
        <v>KO</v>
      </c>
    </row>
    <row r="572" spans="2:31">
      <c r="B572" s="6"/>
      <c r="C572" t="s">
        <v>1495</v>
      </c>
      <c r="D572" s="24" t="s">
        <v>93</v>
      </c>
      <c r="E572" s="17" t="s">
        <v>685</v>
      </c>
      <c r="F572" s="7" t="s">
        <v>4</v>
      </c>
      <c r="G572" s="10" t="s">
        <v>1607</v>
      </c>
      <c r="H572" s="7">
        <v>43</v>
      </c>
      <c r="I572" s="7">
        <v>40</v>
      </c>
      <c r="J572" s="7">
        <v>18</v>
      </c>
      <c r="K572" s="7">
        <v>1</v>
      </c>
      <c r="L572" s="7">
        <v>1</v>
      </c>
      <c r="M572" s="7">
        <v>25</v>
      </c>
      <c r="N572" s="6" t="s">
        <v>47</v>
      </c>
      <c r="O572" s="6" t="s">
        <v>17</v>
      </c>
      <c r="P572" s="11">
        <v>58</v>
      </c>
      <c r="Q572" s="12">
        <v>1.71</v>
      </c>
      <c r="R572" s="13"/>
      <c r="S572" s="21">
        <f t="shared" si="79"/>
        <v>38.162500000000001</v>
      </c>
      <c r="T572" s="7" t="str">
        <f t="shared" si="80"/>
        <v>Over 0.5</v>
      </c>
      <c r="U572" s="14"/>
      <c r="V572" s="14" t="str">
        <f t="shared" si="76"/>
        <v>Under 1.5</v>
      </c>
      <c r="W572" s="14" t="str">
        <f t="shared" si="77"/>
        <v>WON</v>
      </c>
      <c r="X572" s="14"/>
      <c r="Y572" s="7" t="str">
        <f t="shared" si="78"/>
        <v>…</v>
      </c>
      <c r="Z572" s="7"/>
      <c r="AA572" s="35" t="str">
        <f t="shared" si="73"/>
        <v>…</v>
      </c>
      <c r="AB572" s="35" t="str">
        <f t="shared" si="74"/>
        <v>.</v>
      </c>
      <c r="AC572" s="7" t="str">
        <f t="shared" si="75"/>
        <v>WON</v>
      </c>
      <c r="AE572" s="18" t="str">
        <f>IFERROR(VLOOKUP(O572,AG3:AH5,2,0),"KO")</f>
        <v>KO</v>
      </c>
    </row>
    <row r="573" spans="2:31">
      <c r="B573" s="6" t="s">
        <v>11</v>
      </c>
      <c r="C573" t="s">
        <v>146</v>
      </c>
      <c r="D573" s="24" t="s">
        <v>93</v>
      </c>
      <c r="E573" s="17" t="s">
        <v>535</v>
      </c>
      <c r="F573" s="7" t="s">
        <v>4</v>
      </c>
      <c r="G573" s="10" t="s">
        <v>597</v>
      </c>
      <c r="H573" s="7">
        <v>29</v>
      </c>
      <c r="I573" s="7">
        <v>53</v>
      </c>
      <c r="J573" s="7">
        <v>18</v>
      </c>
      <c r="K573" s="7" t="s">
        <v>16</v>
      </c>
      <c r="L573" s="7">
        <v>1</v>
      </c>
      <c r="M573" s="7">
        <v>11</v>
      </c>
      <c r="N573" s="6" t="s">
        <v>75</v>
      </c>
      <c r="O573" s="6" t="s">
        <v>75</v>
      </c>
      <c r="P573" s="11">
        <v>50</v>
      </c>
      <c r="Q573" s="12">
        <v>1.4</v>
      </c>
      <c r="R573" s="13"/>
      <c r="S573" s="21">
        <f t="shared" si="79"/>
        <v>70.5625</v>
      </c>
      <c r="T573" s="7" t="str">
        <f t="shared" si="80"/>
        <v>Under 1.5</v>
      </c>
      <c r="U573" s="14"/>
      <c r="V573" s="14" t="str">
        <f t="shared" si="76"/>
        <v>Over 0.5</v>
      </c>
      <c r="W573" s="14" t="str">
        <f t="shared" si="77"/>
        <v>LOST</v>
      </c>
      <c r="X573" s="14"/>
      <c r="Y573" s="7" t="str">
        <f t="shared" si="78"/>
        <v>…</v>
      </c>
      <c r="Z573" s="7"/>
      <c r="AA573" s="35" t="str">
        <f t="shared" si="73"/>
        <v>…</v>
      </c>
      <c r="AB573" s="35" t="str">
        <f t="shared" si="74"/>
        <v>.</v>
      </c>
      <c r="AC573" s="7" t="str">
        <f t="shared" si="75"/>
        <v>…</v>
      </c>
      <c r="AE573" s="18" t="str">
        <f>IFERROR(VLOOKUP(O573,AG3:AH5,2,0),"KO")</f>
        <v>KO</v>
      </c>
    </row>
    <row r="574" spans="2:31">
      <c r="B574" s="6"/>
      <c r="C574" t="s">
        <v>1841</v>
      </c>
      <c r="D574" s="24" t="s">
        <v>108</v>
      </c>
      <c r="E574" s="17" t="s">
        <v>1842</v>
      </c>
      <c r="F574" s="7" t="s">
        <v>4</v>
      </c>
      <c r="G574" s="10" t="s">
        <v>2102</v>
      </c>
      <c r="H574" s="7">
        <v>63</v>
      </c>
      <c r="I574" s="7">
        <v>25</v>
      </c>
      <c r="J574" s="7">
        <v>13</v>
      </c>
      <c r="K574" s="7">
        <v>1</v>
      </c>
      <c r="L574" s="7">
        <v>1</v>
      </c>
      <c r="M574" s="7">
        <v>50</v>
      </c>
      <c r="N574" s="6" t="s">
        <v>120</v>
      </c>
      <c r="O574" s="6" t="s">
        <v>69</v>
      </c>
      <c r="P574" s="11">
        <v>32</v>
      </c>
      <c r="Q574" s="12">
        <v>1.7</v>
      </c>
      <c r="R574" s="13"/>
      <c r="S574" s="21">
        <f t="shared" si="79"/>
        <v>20.3125</v>
      </c>
      <c r="T574" s="7" t="str">
        <f t="shared" si="80"/>
        <v>Over 0.5</v>
      </c>
      <c r="U574" s="14"/>
      <c r="V574" s="14" t="str">
        <f t="shared" si="76"/>
        <v>Under 1.5</v>
      </c>
      <c r="W574" s="14" t="str">
        <f t="shared" si="77"/>
        <v>WON</v>
      </c>
      <c r="X574" s="14"/>
      <c r="Y574" s="7" t="str">
        <f t="shared" si="78"/>
        <v>…</v>
      </c>
      <c r="Z574" s="7"/>
      <c r="AA574" s="35" t="str">
        <f t="shared" si="73"/>
        <v>…</v>
      </c>
      <c r="AB574" s="35" t="str">
        <f t="shared" si="74"/>
        <v>.</v>
      </c>
      <c r="AC574" s="7" t="str">
        <f t="shared" si="75"/>
        <v>WON</v>
      </c>
      <c r="AE574" s="18" t="str">
        <f>IFERROR(VLOOKUP(O574,AG3:AH5,2,0),"KO")</f>
        <v>KO</v>
      </c>
    </row>
    <row r="575" spans="2:31">
      <c r="B575" s="6"/>
      <c r="C575" t="s">
        <v>1841</v>
      </c>
      <c r="D575" s="24" t="s">
        <v>108</v>
      </c>
      <c r="E575" s="17" t="s">
        <v>2103</v>
      </c>
      <c r="F575" s="7" t="s">
        <v>4</v>
      </c>
      <c r="G575" s="10" t="s">
        <v>2052</v>
      </c>
      <c r="H575" s="7">
        <v>14</v>
      </c>
      <c r="I575" s="7">
        <v>34</v>
      </c>
      <c r="J575" s="7">
        <v>53</v>
      </c>
      <c r="K575" s="7">
        <v>2</v>
      </c>
      <c r="L575" s="7">
        <v>2</v>
      </c>
      <c r="M575" s="7">
        <v>39</v>
      </c>
      <c r="N575" s="6" t="s">
        <v>120</v>
      </c>
      <c r="O575" s="6" t="s">
        <v>61</v>
      </c>
      <c r="P575" s="11">
        <v>62</v>
      </c>
      <c r="Q575" s="12">
        <v>1.76</v>
      </c>
      <c r="R575" s="13"/>
      <c r="S575" s="21">
        <f t="shared" si="79"/>
        <v>35.837499999999999</v>
      </c>
      <c r="T575" s="7" t="str">
        <f t="shared" si="80"/>
        <v>Over 0.5</v>
      </c>
      <c r="U575" s="14"/>
      <c r="V575" s="14" t="str">
        <f t="shared" si="76"/>
        <v>Under 1.5</v>
      </c>
      <c r="W575" s="14" t="str">
        <f t="shared" si="77"/>
        <v>WON</v>
      </c>
      <c r="X575" s="14"/>
      <c r="Y575" s="7" t="str">
        <f t="shared" si="78"/>
        <v>…</v>
      </c>
      <c r="Z575" s="7"/>
      <c r="AA575" s="35" t="str">
        <f t="shared" si="73"/>
        <v>…</v>
      </c>
      <c r="AB575" s="35" t="str">
        <f t="shared" si="74"/>
        <v>.</v>
      </c>
      <c r="AC575" s="7" t="str">
        <f t="shared" si="75"/>
        <v>WON</v>
      </c>
      <c r="AE575" s="18" t="str">
        <f>IFERROR(VLOOKUP(O575,AG3:AH5,2,0),"KO")</f>
        <v>KO</v>
      </c>
    </row>
    <row r="576" spans="2:31">
      <c r="B576" s="6"/>
      <c r="C576" t="s">
        <v>545</v>
      </c>
      <c r="D576" s="24" t="s">
        <v>115</v>
      </c>
      <c r="E576" s="17" t="s">
        <v>546</v>
      </c>
      <c r="F576" s="7" t="s">
        <v>4</v>
      </c>
      <c r="G576" s="10" t="s">
        <v>863</v>
      </c>
      <c r="H576" s="7">
        <v>22</v>
      </c>
      <c r="I576" s="7">
        <v>48</v>
      </c>
      <c r="J576" s="7">
        <v>30</v>
      </c>
      <c r="K576" s="7" t="s">
        <v>16</v>
      </c>
      <c r="L576" s="7">
        <v>2</v>
      </c>
      <c r="M576" s="7">
        <v>8</v>
      </c>
      <c r="N576" s="6" t="s">
        <v>24</v>
      </c>
      <c r="O576" s="6" t="s">
        <v>69</v>
      </c>
      <c r="P576" s="11">
        <v>53</v>
      </c>
      <c r="Q576" s="12">
        <v>1.65</v>
      </c>
      <c r="R576" s="13"/>
      <c r="S576" s="21">
        <f t="shared" si="79"/>
        <v>57.6</v>
      </c>
      <c r="T576" s="7" t="str">
        <f t="shared" si="80"/>
        <v>Under 1.5</v>
      </c>
      <c r="U576" s="14"/>
      <c r="V576" s="14" t="str">
        <f t="shared" si="76"/>
        <v>Under 1.5</v>
      </c>
      <c r="W576" s="14" t="str">
        <f t="shared" si="77"/>
        <v>WON</v>
      </c>
      <c r="X576" s="14"/>
      <c r="Y576" s="7" t="str">
        <f t="shared" si="78"/>
        <v>…</v>
      </c>
      <c r="Z576" s="7"/>
      <c r="AA576" s="35" t="str">
        <f t="shared" si="73"/>
        <v>…</v>
      </c>
      <c r="AB576" s="35" t="str">
        <f t="shared" si="74"/>
        <v>.</v>
      </c>
      <c r="AC576" s="7" t="str">
        <f t="shared" si="75"/>
        <v>…</v>
      </c>
      <c r="AE576" s="18" t="str">
        <f>IFERROR(VLOOKUP(O576,AG3:AH5,2,0),"KO")</f>
        <v>KO</v>
      </c>
    </row>
    <row r="577" spans="2:31">
      <c r="B577" s="6" t="s">
        <v>11</v>
      </c>
      <c r="C577" t="s">
        <v>1004</v>
      </c>
      <c r="D577" s="24" t="s">
        <v>115</v>
      </c>
      <c r="E577" s="17" t="s">
        <v>1838</v>
      </c>
      <c r="F577" s="7" t="s">
        <v>4</v>
      </c>
      <c r="G577" s="10" t="s">
        <v>2104</v>
      </c>
      <c r="H577" s="7">
        <v>17</v>
      </c>
      <c r="I577" s="7">
        <v>50</v>
      </c>
      <c r="J577" s="7">
        <v>33</v>
      </c>
      <c r="K577" s="7" t="s">
        <v>16</v>
      </c>
      <c r="L577" s="7" t="s">
        <v>2101</v>
      </c>
      <c r="M577" s="7">
        <v>16</v>
      </c>
      <c r="N577" s="6" t="s">
        <v>298</v>
      </c>
      <c r="O577" s="6" t="s">
        <v>879</v>
      </c>
      <c r="P577" s="11">
        <v>87</v>
      </c>
      <c r="Q577" s="12">
        <v>1.43</v>
      </c>
      <c r="R577" s="13"/>
      <c r="S577" s="21">
        <f t="shared" si="79"/>
        <v>73.025000000000006</v>
      </c>
      <c r="T577" s="7" t="str">
        <f t="shared" si="80"/>
        <v>Under 1.5</v>
      </c>
      <c r="U577" s="14"/>
      <c r="V577" s="14" t="str">
        <f t="shared" si="76"/>
        <v>Over 0.5</v>
      </c>
      <c r="W577" s="14" t="str">
        <f t="shared" si="77"/>
        <v>LOST</v>
      </c>
      <c r="X577" s="14"/>
      <c r="Y577" s="7" t="str">
        <f t="shared" si="78"/>
        <v>…</v>
      </c>
      <c r="Z577" s="7"/>
      <c r="AA577" s="35" t="str">
        <f t="shared" si="73"/>
        <v>U25g</v>
      </c>
      <c r="AB577" s="35" t="str">
        <f t="shared" si="74"/>
        <v>.</v>
      </c>
      <c r="AC577" s="7" t="str">
        <f t="shared" si="75"/>
        <v>…</v>
      </c>
      <c r="AE577" s="18" t="str">
        <f>IFERROR(VLOOKUP(O577,AG3:AH5,2,0),"KO")</f>
        <v>KO</v>
      </c>
    </row>
    <row r="578" spans="2:31">
      <c r="B578" s="6"/>
      <c r="C578" t="s">
        <v>1578</v>
      </c>
      <c r="D578" s="24" t="s">
        <v>115</v>
      </c>
      <c r="E578" s="17" t="s">
        <v>1875</v>
      </c>
      <c r="F578" s="7" t="s">
        <v>4</v>
      </c>
      <c r="G578" s="10" t="s">
        <v>1581</v>
      </c>
      <c r="H578" s="7">
        <v>21</v>
      </c>
      <c r="I578" s="7">
        <v>52</v>
      </c>
      <c r="J578" s="7">
        <v>27</v>
      </c>
      <c r="K578" s="7" t="s">
        <v>16</v>
      </c>
      <c r="L578" s="7" t="s">
        <v>2101</v>
      </c>
      <c r="M578" s="7">
        <v>6</v>
      </c>
      <c r="N578" s="6" t="s">
        <v>24</v>
      </c>
      <c r="O578" s="6" t="s">
        <v>47</v>
      </c>
      <c r="P578" s="11">
        <v>62</v>
      </c>
      <c r="Q578" s="12">
        <v>1.7</v>
      </c>
      <c r="R578" s="13"/>
      <c r="S578" s="21">
        <f t="shared" si="79"/>
        <v>77.650000000000006</v>
      </c>
      <c r="T578" s="7" t="str">
        <f t="shared" si="80"/>
        <v>Under 1.5</v>
      </c>
      <c r="U578" s="14"/>
      <c r="V578" s="14" t="str">
        <f t="shared" si="76"/>
        <v>Under 1.5</v>
      </c>
      <c r="W578" s="14" t="str">
        <f t="shared" si="77"/>
        <v>WON</v>
      </c>
      <c r="X578" s="14"/>
      <c r="Y578" s="7" t="str">
        <f t="shared" si="78"/>
        <v>…</v>
      </c>
      <c r="Z578" s="7"/>
      <c r="AA578" s="35" t="str">
        <f t="shared" si="73"/>
        <v>…</v>
      </c>
      <c r="AB578" s="35" t="str">
        <f t="shared" si="74"/>
        <v>.</v>
      </c>
      <c r="AC578" s="7" t="str">
        <f t="shared" si="75"/>
        <v>…</v>
      </c>
      <c r="AE578" s="18" t="str">
        <f>IFERROR(VLOOKUP(O578,AG3:AH5,2,0),"KO")</f>
        <v>OK</v>
      </c>
    </row>
    <row r="579" spans="2:31">
      <c r="B579" s="6" t="s">
        <v>11</v>
      </c>
      <c r="C579" t="s">
        <v>322</v>
      </c>
      <c r="D579" s="24" t="s">
        <v>115</v>
      </c>
      <c r="E579" s="17" t="s">
        <v>1159</v>
      </c>
      <c r="F579" s="7" t="s">
        <v>4</v>
      </c>
      <c r="G579" s="10" t="s">
        <v>323</v>
      </c>
      <c r="H579" s="7">
        <v>6</v>
      </c>
      <c r="I579" s="7">
        <v>35</v>
      </c>
      <c r="J579" s="7">
        <v>59</v>
      </c>
      <c r="K579" s="7">
        <v>2</v>
      </c>
      <c r="L579" s="7">
        <v>2</v>
      </c>
      <c r="M579" s="7">
        <v>53</v>
      </c>
      <c r="N579" s="6" t="s">
        <v>24</v>
      </c>
      <c r="O579" s="6" t="s">
        <v>47</v>
      </c>
      <c r="P579" s="11">
        <v>49</v>
      </c>
      <c r="Q579" s="12">
        <v>1.55</v>
      </c>
      <c r="R579" s="13"/>
      <c r="S579" s="21">
        <f t="shared" si="79"/>
        <v>21.5625</v>
      </c>
      <c r="T579" s="7" t="str">
        <f t="shared" si="80"/>
        <v>Over 0.5</v>
      </c>
      <c r="U579" s="14"/>
      <c r="V579" s="14" t="str">
        <f t="shared" si="76"/>
        <v>Under 1.5</v>
      </c>
      <c r="W579" s="14" t="str">
        <f t="shared" si="77"/>
        <v>LOST</v>
      </c>
      <c r="X579" s="14"/>
      <c r="Y579" s="7" t="str">
        <f t="shared" si="78"/>
        <v>…</v>
      </c>
      <c r="Z579" s="7"/>
      <c r="AA579" s="35" t="str">
        <f t="shared" si="73"/>
        <v>…</v>
      </c>
      <c r="AB579" s="35" t="str">
        <f t="shared" si="74"/>
        <v>.</v>
      </c>
      <c r="AC579" s="7" t="str">
        <f t="shared" si="75"/>
        <v>LOST</v>
      </c>
      <c r="AE579" s="18" t="str">
        <f>IFERROR(VLOOKUP(O579,AG3:AH5,2,0),"KO")</f>
        <v>OK</v>
      </c>
    </row>
    <row r="580" spans="2:31">
      <c r="B580" s="6" t="s">
        <v>11</v>
      </c>
      <c r="C580" t="s">
        <v>846</v>
      </c>
      <c r="D580" s="24" t="s">
        <v>240</v>
      </c>
      <c r="E580" s="17" t="s">
        <v>2105</v>
      </c>
      <c r="F580" s="7" t="s">
        <v>4</v>
      </c>
      <c r="G580" s="10" t="s">
        <v>925</v>
      </c>
      <c r="H580" s="7">
        <v>16</v>
      </c>
      <c r="I580" s="7">
        <v>64</v>
      </c>
      <c r="J580" s="7">
        <v>20</v>
      </c>
      <c r="K580" s="7" t="s">
        <v>16</v>
      </c>
      <c r="L580" s="7" t="s">
        <v>2101</v>
      </c>
      <c r="M580" s="7">
        <v>4</v>
      </c>
      <c r="N580" s="6" t="s">
        <v>120</v>
      </c>
      <c r="O580" s="6" t="s">
        <v>298</v>
      </c>
      <c r="P580" s="11">
        <v>46</v>
      </c>
      <c r="Q580" s="12">
        <v>1.65</v>
      </c>
      <c r="R580" s="13"/>
      <c r="S580" s="21">
        <f t="shared" si="79"/>
        <v>71</v>
      </c>
      <c r="T580" s="7" t="str">
        <f t="shared" si="80"/>
        <v>Under 1.5</v>
      </c>
      <c r="U580" s="14"/>
      <c r="V580" s="14" t="str">
        <f t="shared" si="76"/>
        <v>Under 1.5</v>
      </c>
      <c r="W580" s="14" t="str">
        <f t="shared" si="77"/>
        <v>WON</v>
      </c>
      <c r="X580" s="14"/>
      <c r="Y580" s="7" t="str">
        <f t="shared" si="78"/>
        <v>Prime</v>
      </c>
      <c r="Z580" s="7"/>
      <c r="AA580" s="35" t="str">
        <f t="shared" si="73"/>
        <v>…</v>
      </c>
      <c r="AB580" s="35" t="str">
        <f t="shared" si="74"/>
        <v>.</v>
      </c>
      <c r="AC580" s="7" t="str">
        <f t="shared" si="75"/>
        <v>…</v>
      </c>
      <c r="AE580" s="18" t="str">
        <f>IFERROR(VLOOKUP(O580,AG3:AH5,2,0),"KO")</f>
        <v>KO</v>
      </c>
    </row>
    <row r="581" spans="2:31">
      <c r="B581" s="6" t="s">
        <v>11</v>
      </c>
      <c r="C581" t="s">
        <v>508</v>
      </c>
      <c r="D581" s="24" t="s">
        <v>135</v>
      </c>
      <c r="E581" s="17" t="s">
        <v>512</v>
      </c>
      <c r="F581" s="7" t="s">
        <v>4</v>
      </c>
      <c r="G581" s="10" t="s">
        <v>1199</v>
      </c>
      <c r="H581" s="7">
        <v>19</v>
      </c>
      <c r="I581" s="7">
        <v>30</v>
      </c>
      <c r="J581" s="7">
        <v>51</v>
      </c>
      <c r="K581" s="7">
        <v>2</v>
      </c>
      <c r="L581" s="7">
        <v>2</v>
      </c>
      <c r="M581" s="7">
        <v>32</v>
      </c>
      <c r="N581" s="6" t="s">
        <v>24</v>
      </c>
      <c r="O581" s="6" t="s">
        <v>24</v>
      </c>
      <c r="P581" s="11">
        <v>50</v>
      </c>
      <c r="Q581" s="12">
        <v>1.61</v>
      </c>
      <c r="R581" s="13"/>
      <c r="S581" s="21">
        <f t="shared" si="79"/>
        <v>34.0625</v>
      </c>
      <c r="T581" s="7" t="str">
        <f t="shared" si="80"/>
        <v>Over 0.5</v>
      </c>
      <c r="U581" s="14"/>
      <c r="V581" s="14" t="str">
        <f t="shared" si="76"/>
        <v>Under 1.5</v>
      </c>
      <c r="W581" s="14" t="str">
        <f t="shared" si="77"/>
        <v>LOST</v>
      </c>
      <c r="X581" s="14"/>
      <c r="Y581" s="7" t="str">
        <f t="shared" si="78"/>
        <v>…</v>
      </c>
      <c r="Z581" s="7"/>
      <c r="AA581" s="35" t="str">
        <f t="shared" si="73"/>
        <v>…</v>
      </c>
      <c r="AB581" s="35" t="str">
        <f t="shared" si="74"/>
        <v>.</v>
      </c>
      <c r="AC581" s="7" t="str">
        <f t="shared" si="75"/>
        <v>LOST</v>
      </c>
      <c r="AE581" s="18" t="str">
        <f>IFERROR(VLOOKUP(O581,AG3:AH5,2,0),"KO")</f>
        <v>OK</v>
      </c>
    </row>
    <row r="582" spans="2:31">
      <c r="B582" s="6" t="s">
        <v>11</v>
      </c>
      <c r="C582" t="s">
        <v>34</v>
      </c>
      <c r="D582" s="24" t="s">
        <v>140</v>
      </c>
      <c r="E582" s="17" t="s">
        <v>37</v>
      </c>
      <c r="F582" s="7" t="s">
        <v>4</v>
      </c>
      <c r="G582" s="10" t="s">
        <v>1009</v>
      </c>
      <c r="H582" s="7">
        <v>43</v>
      </c>
      <c r="I582" s="7">
        <v>39</v>
      </c>
      <c r="J582" s="7">
        <v>18</v>
      </c>
      <c r="K582" s="7">
        <v>1</v>
      </c>
      <c r="L582" s="7">
        <v>2</v>
      </c>
      <c r="M582" s="7">
        <v>25</v>
      </c>
      <c r="N582" s="6" t="s">
        <v>24</v>
      </c>
      <c r="O582" s="6" t="s">
        <v>24</v>
      </c>
      <c r="P582" s="11">
        <v>49</v>
      </c>
      <c r="Q582" s="12">
        <v>1.57</v>
      </c>
      <c r="R582" s="13"/>
      <c r="S582" s="21">
        <f t="shared" si="79"/>
        <v>26.5625</v>
      </c>
      <c r="T582" s="7" t="str">
        <f t="shared" si="80"/>
        <v>Over 0.5</v>
      </c>
      <c r="U582" s="14"/>
      <c r="V582" s="14" t="str">
        <f t="shared" si="76"/>
        <v>Under 1.5</v>
      </c>
      <c r="W582" s="14" t="str">
        <f t="shared" si="77"/>
        <v>LOST</v>
      </c>
      <c r="X582" s="14"/>
      <c r="Y582" s="7" t="str">
        <f t="shared" si="78"/>
        <v>…</v>
      </c>
      <c r="Z582" s="7"/>
      <c r="AA582" s="35" t="str">
        <f t="shared" ref="AA582:AA645" si="81">IF(AND(I582&gt;49,P582&gt;54,B582="OK"),"U25g","…")</f>
        <v>…</v>
      </c>
      <c r="AB582" s="35" t="str">
        <f t="shared" ref="AB582:AB645" si="82">IF(AND(AA582="U25g",(OR(O582="0-0",O582="0-1",O582="1-0",O582="1-1",O582="2-0",O582="0-2"))),"WON",".")</f>
        <v>.</v>
      </c>
      <c r="AC582" s="7" t="str">
        <f t="shared" ref="AC582:AC622" si="83">IF(AND(AE582="KO",S582&lt;55),"WON",IF(S582&gt;54,"…","LOST"))</f>
        <v>LOST</v>
      </c>
      <c r="AE582" s="18" t="str">
        <f>IFERROR(VLOOKUP(O582,AG3:AH5,2,0),"KO")</f>
        <v>OK</v>
      </c>
    </row>
    <row r="583" spans="2:31">
      <c r="B583" s="6"/>
      <c r="C583" t="s">
        <v>134</v>
      </c>
      <c r="D583" s="24" t="s">
        <v>140</v>
      </c>
      <c r="E583" s="17" t="s">
        <v>129</v>
      </c>
      <c r="F583" s="7" t="s">
        <v>4</v>
      </c>
      <c r="G583" s="10" t="s">
        <v>137</v>
      </c>
      <c r="H583" s="7">
        <v>34</v>
      </c>
      <c r="I583" s="7">
        <v>16</v>
      </c>
      <c r="J583" s="7">
        <v>50</v>
      </c>
      <c r="K583" s="7">
        <v>2</v>
      </c>
      <c r="L583" s="7" t="s">
        <v>2101</v>
      </c>
      <c r="M583" s="7">
        <v>16</v>
      </c>
      <c r="N583" s="6" t="s">
        <v>69</v>
      </c>
      <c r="O583" s="6" t="s">
        <v>298</v>
      </c>
      <c r="P583" s="11">
        <v>69</v>
      </c>
      <c r="Q583" s="12">
        <v>1.68</v>
      </c>
      <c r="R583" s="13"/>
      <c r="S583" s="21">
        <f t="shared" si="79"/>
        <v>27.55</v>
      </c>
      <c r="T583" s="7" t="str">
        <f t="shared" si="80"/>
        <v>Over 0.5</v>
      </c>
      <c r="U583" s="14"/>
      <c r="V583" s="14" t="str">
        <f t="shared" si="76"/>
        <v>Over 0.5</v>
      </c>
      <c r="W583" s="14" t="str">
        <f t="shared" si="77"/>
        <v>WON</v>
      </c>
      <c r="X583" s="14"/>
      <c r="Y583" s="7" t="str">
        <f t="shared" si="78"/>
        <v>…</v>
      </c>
      <c r="Z583" s="7"/>
      <c r="AA583" s="35" t="str">
        <f t="shared" si="81"/>
        <v>…</v>
      </c>
      <c r="AB583" s="35" t="str">
        <f t="shared" si="82"/>
        <v>.</v>
      </c>
      <c r="AC583" s="7" t="str">
        <f t="shared" si="83"/>
        <v>WON</v>
      </c>
      <c r="AE583" s="18" t="str">
        <f>IFERROR(VLOOKUP(O583,AG3:AH5,2,0),"KO")</f>
        <v>KO</v>
      </c>
    </row>
    <row r="584" spans="2:31">
      <c r="B584" s="6"/>
      <c r="C584" t="s">
        <v>127</v>
      </c>
      <c r="D584" s="24" t="s">
        <v>140</v>
      </c>
      <c r="E584" s="17" t="s">
        <v>653</v>
      </c>
      <c r="F584" s="7" t="s">
        <v>4</v>
      </c>
      <c r="G584" s="10" t="s">
        <v>2064</v>
      </c>
      <c r="H584" s="7">
        <v>34</v>
      </c>
      <c r="I584" s="7">
        <v>50</v>
      </c>
      <c r="J584" s="7">
        <v>16</v>
      </c>
      <c r="K584" s="7" t="s">
        <v>16</v>
      </c>
      <c r="L584" s="7" t="s">
        <v>2101</v>
      </c>
      <c r="M584" s="7">
        <v>18</v>
      </c>
      <c r="N584" s="6" t="s">
        <v>61</v>
      </c>
      <c r="O584" s="6" t="s">
        <v>1518</v>
      </c>
      <c r="P584" s="11">
        <v>42</v>
      </c>
      <c r="Q584" s="12">
        <v>1.45</v>
      </c>
      <c r="R584" s="13"/>
      <c r="S584" s="21">
        <f t="shared" si="79"/>
        <v>55.625</v>
      </c>
      <c r="T584" s="7" t="str">
        <f t="shared" si="80"/>
        <v>Over 0.5</v>
      </c>
      <c r="U584" s="14"/>
      <c r="V584" s="14" t="str">
        <f t="shared" si="76"/>
        <v>Over 0.5</v>
      </c>
      <c r="W584" s="14" t="str">
        <f t="shared" si="77"/>
        <v>WON</v>
      </c>
      <c r="X584" s="14"/>
      <c r="Y584" s="7" t="str">
        <f t="shared" si="78"/>
        <v>…</v>
      </c>
      <c r="Z584" s="7"/>
      <c r="AA584" s="35" t="str">
        <f t="shared" si="81"/>
        <v>…</v>
      </c>
      <c r="AB584" s="35" t="str">
        <f t="shared" si="82"/>
        <v>.</v>
      </c>
      <c r="AC584" s="7" t="str">
        <f t="shared" si="83"/>
        <v>…</v>
      </c>
      <c r="AE584" s="18" t="str">
        <f>IFERROR(VLOOKUP(O584,AG3:AH5,2,0),"KO")</f>
        <v>KO</v>
      </c>
    </row>
    <row r="585" spans="2:31">
      <c r="B585" s="6"/>
      <c r="C585" t="s">
        <v>127</v>
      </c>
      <c r="D585" s="24" t="s">
        <v>140</v>
      </c>
      <c r="E585" s="17" t="s">
        <v>2106</v>
      </c>
      <c r="F585" s="7" t="s">
        <v>4</v>
      </c>
      <c r="G585" s="10" t="s">
        <v>1041</v>
      </c>
      <c r="H585" s="7">
        <v>61</v>
      </c>
      <c r="I585" s="7">
        <v>36</v>
      </c>
      <c r="J585" s="7">
        <v>4</v>
      </c>
      <c r="K585" s="7">
        <v>1</v>
      </c>
      <c r="L585" s="7">
        <v>1</v>
      </c>
      <c r="M585" s="7">
        <v>57</v>
      </c>
      <c r="N585" s="6" t="s">
        <v>47</v>
      </c>
      <c r="O585" s="6" t="s">
        <v>75</v>
      </c>
      <c r="P585" s="11">
        <v>54</v>
      </c>
      <c r="Q585" s="12">
        <v>1.65</v>
      </c>
      <c r="R585" s="13"/>
      <c r="S585" s="21">
        <f t="shared" si="79"/>
        <v>31.737500000000001</v>
      </c>
      <c r="T585" s="7" t="str">
        <f t="shared" si="80"/>
        <v>Over 0.5</v>
      </c>
      <c r="U585" s="14"/>
      <c r="V585" s="14" t="str">
        <f t="shared" si="76"/>
        <v>Under 1.5</v>
      </c>
      <c r="W585" s="14" t="str">
        <f t="shared" si="77"/>
        <v>WON</v>
      </c>
      <c r="X585" s="14"/>
      <c r="Y585" s="7" t="str">
        <f t="shared" si="78"/>
        <v>…</v>
      </c>
      <c r="Z585" s="7"/>
      <c r="AA585" s="35" t="str">
        <f t="shared" si="81"/>
        <v>…</v>
      </c>
      <c r="AB585" s="35" t="str">
        <f t="shared" si="82"/>
        <v>.</v>
      </c>
      <c r="AC585" s="7" t="str">
        <f t="shared" si="83"/>
        <v>WON</v>
      </c>
      <c r="AE585" s="18" t="str">
        <f>IFERROR(VLOOKUP(O585,AG3:AH5,2,0),"KO")</f>
        <v>KO</v>
      </c>
    </row>
    <row r="586" spans="2:31">
      <c r="B586" s="6"/>
      <c r="C586" t="s">
        <v>540</v>
      </c>
      <c r="D586" s="24" t="s">
        <v>143</v>
      </c>
      <c r="E586" s="17" t="s">
        <v>2107</v>
      </c>
      <c r="F586" s="7" t="s">
        <v>4</v>
      </c>
      <c r="G586" s="10" t="s">
        <v>1993</v>
      </c>
      <c r="H586" s="7">
        <v>19</v>
      </c>
      <c r="I586" s="7">
        <v>30</v>
      </c>
      <c r="J586" s="7">
        <v>51</v>
      </c>
      <c r="K586" s="7">
        <v>2</v>
      </c>
      <c r="L586" s="7">
        <v>2</v>
      </c>
      <c r="M586" s="7">
        <v>32</v>
      </c>
      <c r="N586" s="6" t="s">
        <v>47</v>
      </c>
      <c r="O586" s="6" t="s">
        <v>96</v>
      </c>
      <c r="P586" s="11">
        <v>44</v>
      </c>
      <c r="Q586" s="12">
        <v>1.56</v>
      </c>
      <c r="R586" s="13"/>
      <c r="S586" s="21">
        <f t="shared" si="79"/>
        <v>24.0625</v>
      </c>
      <c r="T586" s="7" t="str">
        <f t="shared" si="80"/>
        <v>Over 0.5</v>
      </c>
      <c r="U586" s="14"/>
      <c r="V586" s="14" t="str">
        <f t="shared" si="76"/>
        <v>Under 1.5</v>
      </c>
      <c r="W586" s="14" t="str">
        <f t="shared" si="77"/>
        <v>WON</v>
      </c>
      <c r="X586" s="14"/>
      <c r="Y586" s="7" t="str">
        <f t="shared" si="78"/>
        <v>…</v>
      </c>
      <c r="Z586" s="7"/>
      <c r="AA586" s="35" t="str">
        <f t="shared" si="81"/>
        <v>…</v>
      </c>
      <c r="AB586" s="35" t="str">
        <f t="shared" si="82"/>
        <v>.</v>
      </c>
      <c r="AC586" s="7" t="str">
        <f t="shared" si="83"/>
        <v>WON</v>
      </c>
      <c r="AE586" s="18" t="str">
        <f>IFERROR(VLOOKUP(O586,AG3:AH5,2,0),"KO")</f>
        <v>KO</v>
      </c>
    </row>
    <row r="587" spans="2:31">
      <c r="B587" s="6" t="s">
        <v>11</v>
      </c>
      <c r="C587" t="s">
        <v>363</v>
      </c>
      <c r="D587" s="24" t="s">
        <v>1178</v>
      </c>
      <c r="E587" s="17" t="s">
        <v>376</v>
      </c>
      <c r="F587" s="7" t="s">
        <v>4</v>
      </c>
      <c r="G587" s="10" t="s">
        <v>1104</v>
      </c>
      <c r="H587" s="7">
        <v>28</v>
      </c>
      <c r="I587" s="7">
        <v>55</v>
      </c>
      <c r="J587" s="7">
        <v>16</v>
      </c>
      <c r="K587" s="7" t="s">
        <v>16</v>
      </c>
      <c r="L587" s="7">
        <v>1</v>
      </c>
      <c r="M587" s="7">
        <v>12</v>
      </c>
      <c r="N587" s="6" t="s">
        <v>24</v>
      </c>
      <c r="O587" s="6" t="s">
        <v>47</v>
      </c>
      <c r="P587" s="11">
        <v>73</v>
      </c>
      <c r="Q587" s="12">
        <v>1.5</v>
      </c>
      <c r="R587" s="13"/>
      <c r="S587" s="21">
        <f t="shared" si="79"/>
        <v>74.787499999999994</v>
      </c>
      <c r="T587" s="7" t="str">
        <f t="shared" si="80"/>
        <v>Under 1.5</v>
      </c>
      <c r="U587" s="14"/>
      <c r="V587" s="14" t="str">
        <f t="shared" ref="V587:V650" si="84">IF(N587="1-0","Under 1.5",IF(N587="0-0","Under 1.5",IF(N587="0-1","Under 1.5","Over 0.5")))</f>
        <v>Under 1.5</v>
      </c>
      <c r="W587" s="14" t="str">
        <f t="shared" ref="W587:W650" si="85">IF(N587=0,"",IF(N587="?",N587,IF(T587=V587,"WON",IF(N587="0-1","WON",IF(N587="1-0","WON","LOST")))))</f>
        <v>WON</v>
      </c>
      <c r="X587" s="14"/>
      <c r="Y587" s="7" t="str">
        <f t="shared" si="78"/>
        <v>…</v>
      </c>
      <c r="Z587" s="7"/>
      <c r="AA587" s="35" t="str">
        <f t="shared" si="81"/>
        <v>U25g</v>
      </c>
      <c r="AB587" s="35" t="str">
        <f t="shared" si="82"/>
        <v>WON</v>
      </c>
      <c r="AC587" s="7" t="str">
        <f t="shared" si="83"/>
        <v>…</v>
      </c>
      <c r="AE587" s="18" t="str">
        <f>IFERROR(VLOOKUP(O587,AG3:AH5,2,0),"KO")</f>
        <v>OK</v>
      </c>
    </row>
    <row r="588" spans="2:31">
      <c r="B588" s="6"/>
      <c r="C588" t="s">
        <v>275</v>
      </c>
      <c r="D588" s="24" t="s">
        <v>152</v>
      </c>
      <c r="E588" s="17" t="s">
        <v>953</v>
      </c>
      <c r="F588" s="7" t="s">
        <v>4</v>
      </c>
      <c r="G588" s="10" t="s">
        <v>1155</v>
      </c>
      <c r="H588" s="7">
        <v>45</v>
      </c>
      <c r="I588" s="7">
        <v>10</v>
      </c>
      <c r="J588" s="7">
        <v>45</v>
      </c>
      <c r="K588" s="7">
        <v>1</v>
      </c>
      <c r="L588" s="7">
        <v>1</v>
      </c>
      <c r="M588" s="7">
        <v>0</v>
      </c>
      <c r="N588" s="6" t="s">
        <v>47</v>
      </c>
      <c r="O588" s="6" t="s">
        <v>47</v>
      </c>
      <c r="P588" s="11">
        <v>34</v>
      </c>
      <c r="Q588" s="12">
        <v>1.6</v>
      </c>
      <c r="R588" s="13"/>
      <c r="S588" s="21">
        <f t="shared" si="79"/>
        <v>26.875</v>
      </c>
      <c r="T588" s="7" t="str">
        <f t="shared" si="80"/>
        <v>Over 0.5</v>
      </c>
      <c r="U588" s="14"/>
      <c r="V588" s="14" t="str">
        <f t="shared" si="84"/>
        <v>Under 1.5</v>
      </c>
      <c r="W588" s="14" t="str">
        <f t="shared" si="85"/>
        <v>WON</v>
      </c>
      <c r="X588" s="14"/>
      <c r="Y588" s="7" t="str">
        <f t="shared" si="78"/>
        <v>…</v>
      </c>
      <c r="Z588" s="7"/>
      <c r="AA588" s="35" t="str">
        <f t="shared" si="81"/>
        <v>…</v>
      </c>
      <c r="AB588" s="35" t="str">
        <f t="shared" si="82"/>
        <v>.</v>
      </c>
      <c r="AC588" s="7" t="str">
        <f t="shared" si="83"/>
        <v>LOST</v>
      </c>
      <c r="AE588" s="18" t="str">
        <f>IFERROR(VLOOKUP(O588,AG3:AH5,2,0),"KO")</f>
        <v>OK</v>
      </c>
    </row>
    <row r="589" spans="2:31">
      <c r="B589" s="6" t="s">
        <v>11</v>
      </c>
      <c r="C589" t="s">
        <v>496</v>
      </c>
      <c r="D589" s="24" t="s">
        <v>289</v>
      </c>
      <c r="E589" s="17" t="s">
        <v>1062</v>
      </c>
      <c r="F589" s="7" t="s">
        <v>4</v>
      </c>
      <c r="G589" s="10" t="s">
        <v>553</v>
      </c>
      <c r="H589" s="7">
        <v>9</v>
      </c>
      <c r="I589" s="7">
        <v>67</v>
      </c>
      <c r="J589" s="7">
        <v>24</v>
      </c>
      <c r="K589" s="7" t="s">
        <v>16</v>
      </c>
      <c r="L589" s="7" t="s">
        <v>2101</v>
      </c>
      <c r="M589" s="7">
        <v>15</v>
      </c>
      <c r="N589" s="6" t="s">
        <v>47</v>
      </c>
      <c r="O589" s="6" t="s">
        <v>278</v>
      </c>
      <c r="P589" s="11">
        <v>41</v>
      </c>
      <c r="Q589" s="12">
        <v>1.68</v>
      </c>
      <c r="R589" s="13"/>
      <c r="S589" s="21">
        <f t="shared" si="79"/>
        <v>60.9375</v>
      </c>
      <c r="T589" s="7" t="str">
        <f t="shared" si="80"/>
        <v>Under 1.5</v>
      </c>
      <c r="U589" s="14"/>
      <c r="V589" s="14" t="str">
        <f t="shared" si="84"/>
        <v>Under 1.5</v>
      </c>
      <c r="W589" s="14" t="str">
        <f t="shared" si="85"/>
        <v>WON</v>
      </c>
      <c r="X589" s="14"/>
      <c r="Y589" s="7" t="str">
        <f t="shared" si="78"/>
        <v>…</v>
      </c>
      <c r="Z589" s="7"/>
      <c r="AA589" s="35" t="str">
        <f t="shared" si="81"/>
        <v>…</v>
      </c>
      <c r="AB589" s="35" t="str">
        <f t="shared" si="82"/>
        <v>.</v>
      </c>
      <c r="AC589" s="7" t="str">
        <f t="shared" si="83"/>
        <v>…</v>
      </c>
      <c r="AE589" s="18" t="str">
        <f>IFERROR(VLOOKUP(O589,AG3:AH5,2,0),"KO")</f>
        <v>KO</v>
      </c>
    </row>
    <row r="590" spans="2:31">
      <c r="B590" s="6"/>
      <c r="C590" t="s">
        <v>427</v>
      </c>
      <c r="D590" s="24" t="s">
        <v>164</v>
      </c>
      <c r="E590" s="17" t="s">
        <v>980</v>
      </c>
      <c r="F590" s="7" t="s">
        <v>4</v>
      </c>
      <c r="G590" s="10" t="s">
        <v>615</v>
      </c>
      <c r="H590" s="7">
        <v>58</v>
      </c>
      <c r="I590" s="7">
        <v>34</v>
      </c>
      <c r="J590" s="7">
        <v>8</v>
      </c>
      <c r="K590" s="7">
        <v>1</v>
      </c>
      <c r="L590" s="7">
        <v>1</v>
      </c>
      <c r="M590" s="7">
        <v>50</v>
      </c>
      <c r="N590" s="6" t="s">
        <v>120</v>
      </c>
      <c r="O590" s="6" t="s">
        <v>120</v>
      </c>
      <c r="P590" s="11">
        <v>67</v>
      </c>
      <c r="Q590" s="12">
        <v>1.65</v>
      </c>
      <c r="R590" s="13"/>
      <c r="S590" s="21">
        <f t="shared" si="79"/>
        <v>35.274999999999999</v>
      </c>
      <c r="T590" s="7" t="str">
        <f t="shared" si="80"/>
        <v>Over 0.5</v>
      </c>
      <c r="U590" s="14"/>
      <c r="V590" s="14" t="str">
        <f t="shared" si="84"/>
        <v>Under 1.5</v>
      </c>
      <c r="W590" s="14" t="str">
        <f t="shared" si="85"/>
        <v>WON</v>
      </c>
      <c r="X590" s="14"/>
      <c r="Y590" s="7" t="str">
        <f t="shared" si="78"/>
        <v>…</v>
      </c>
      <c r="Z590" s="7"/>
      <c r="AA590" s="35" t="str">
        <f t="shared" si="81"/>
        <v>…</v>
      </c>
      <c r="AB590" s="35" t="str">
        <f t="shared" si="82"/>
        <v>.</v>
      </c>
      <c r="AC590" s="7" t="str">
        <f t="shared" si="83"/>
        <v>LOST</v>
      </c>
      <c r="AE590" s="18" t="str">
        <f>IFERROR(VLOOKUP(O590,AG3:AH5,2,0),"KO")</f>
        <v>OK</v>
      </c>
    </row>
    <row r="591" spans="2:31">
      <c r="B591" s="6" t="s">
        <v>11</v>
      </c>
      <c r="C591" t="s">
        <v>151</v>
      </c>
      <c r="D591" s="24" t="s">
        <v>164</v>
      </c>
      <c r="E591" s="17" t="s">
        <v>1973</v>
      </c>
      <c r="F591" s="7" t="s">
        <v>4</v>
      </c>
      <c r="G591" s="10" t="s">
        <v>825</v>
      </c>
      <c r="H591" s="7">
        <v>5</v>
      </c>
      <c r="I591" s="7">
        <v>52</v>
      </c>
      <c r="J591" s="7">
        <v>43</v>
      </c>
      <c r="K591" s="7" t="s">
        <v>16</v>
      </c>
      <c r="L591" s="7">
        <v>2</v>
      </c>
      <c r="M591" s="7">
        <v>38</v>
      </c>
      <c r="N591" s="6" t="s">
        <v>120</v>
      </c>
      <c r="O591" s="6" t="s">
        <v>61</v>
      </c>
      <c r="P591" s="11">
        <v>32</v>
      </c>
      <c r="Q591" s="12">
        <v>1.61</v>
      </c>
      <c r="R591" s="13"/>
      <c r="S591" s="21">
        <f t="shared" si="79"/>
        <v>56.25</v>
      </c>
      <c r="T591" s="7" t="str">
        <f t="shared" si="80"/>
        <v>Under 1.5</v>
      </c>
      <c r="U591" s="14"/>
      <c r="V591" s="14" t="str">
        <f t="shared" si="84"/>
        <v>Under 1.5</v>
      </c>
      <c r="W591" s="14" t="str">
        <f t="shared" si="85"/>
        <v>WON</v>
      </c>
      <c r="X591" s="14"/>
      <c r="Y591" s="7" t="str">
        <f t="shared" si="78"/>
        <v>…</v>
      </c>
      <c r="Z591" s="7"/>
      <c r="AA591" s="35" t="str">
        <f t="shared" si="81"/>
        <v>…</v>
      </c>
      <c r="AB591" s="35" t="str">
        <f t="shared" si="82"/>
        <v>.</v>
      </c>
      <c r="AC591" s="7" t="str">
        <f t="shared" si="83"/>
        <v>…</v>
      </c>
      <c r="AE591" s="18" t="str">
        <f>IFERROR(VLOOKUP(O591,AG3:AH5,2,0),"KO")</f>
        <v>KO</v>
      </c>
    </row>
    <row r="592" spans="2:31">
      <c r="B592" s="6" t="s">
        <v>11</v>
      </c>
      <c r="C592" t="s">
        <v>846</v>
      </c>
      <c r="D592" s="24" t="s">
        <v>164</v>
      </c>
      <c r="E592" s="17" t="s">
        <v>2108</v>
      </c>
      <c r="F592" s="7" t="s">
        <v>4</v>
      </c>
      <c r="G592" s="10" t="s">
        <v>1368</v>
      </c>
      <c r="H592" s="7">
        <v>46</v>
      </c>
      <c r="I592" s="7">
        <v>48</v>
      </c>
      <c r="J592" s="7">
        <v>5</v>
      </c>
      <c r="K592" s="7" t="s">
        <v>16</v>
      </c>
      <c r="L592" s="7">
        <v>1</v>
      </c>
      <c r="M592" s="7">
        <v>41</v>
      </c>
      <c r="N592" s="6" t="s">
        <v>24</v>
      </c>
      <c r="O592" s="6" t="s">
        <v>69</v>
      </c>
      <c r="P592" s="11">
        <v>46</v>
      </c>
      <c r="Q592" s="12">
        <v>1.65</v>
      </c>
      <c r="R592" s="13"/>
      <c r="S592" s="21">
        <f t="shared" si="79"/>
        <v>40</v>
      </c>
      <c r="T592" s="7" t="str">
        <f t="shared" si="80"/>
        <v>Over 0.5</v>
      </c>
      <c r="U592" s="14"/>
      <c r="V592" s="14" t="str">
        <f t="shared" si="84"/>
        <v>Under 1.5</v>
      </c>
      <c r="W592" s="14" t="str">
        <f t="shared" si="85"/>
        <v>LOST</v>
      </c>
      <c r="X592" s="14"/>
      <c r="Y592" s="7" t="str">
        <f t="shared" si="78"/>
        <v>…</v>
      </c>
      <c r="Z592" s="7"/>
      <c r="AA592" s="35" t="str">
        <f t="shared" si="81"/>
        <v>…</v>
      </c>
      <c r="AB592" s="35" t="str">
        <f t="shared" si="82"/>
        <v>.</v>
      </c>
      <c r="AC592" s="7" t="str">
        <f t="shared" si="83"/>
        <v>WON</v>
      </c>
      <c r="AE592" s="18" t="str">
        <f>IFERROR(VLOOKUP(O592,AG3:AH5,2,0),"KO")</f>
        <v>KO</v>
      </c>
    </row>
    <row r="593" spans="2:31">
      <c r="B593" s="6" t="s">
        <v>11</v>
      </c>
      <c r="C593" t="s">
        <v>846</v>
      </c>
      <c r="D593" s="24" t="s">
        <v>164</v>
      </c>
      <c r="E593" s="17" t="s">
        <v>2108</v>
      </c>
      <c r="F593" s="7" t="s">
        <v>4</v>
      </c>
      <c r="G593" s="10" t="s">
        <v>1368</v>
      </c>
      <c r="H593" s="7">
        <v>46</v>
      </c>
      <c r="I593" s="7">
        <v>48</v>
      </c>
      <c r="J593" s="7">
        <v>5</v>
      </c>
      <c r="K593" s="7" t="s">
        <v>16</v>
      </c>
      <c r="L593" s="7">
        <v>1</v>
      </c>
      <c r="M593" s="7">
        <v>41</v>
      </c>
      <c r="N593" s="6" t="s">
        <v>24</v>
      </c>
      <c r="O593" s="6" t="s">
        <v>69</v>
      </c>
      <c r="P593" s="11">
        <v>46</v>
      </c>
      <c r="Q593" s="12">
        <v>1.65</v>
      </c>
      <c r="R593" s="13"/>
      <c r="S593" s="21">
        <f t="shared" si="79"/>
        <v>40</v>
      </c>
      <c r="T593" s="7" t="str">
        <f t="shared" si="80"/>
        <v>Over 0.5</v>
      </c>
      <c r="U593" s="14"/>
      <c r="V593" s="14" t="str">
        <f t="shared" si="84"/>
        <v>Under 1.5</v>
      </c>
      <c r="W593" s="14" t="str">
        <f t="shared" si="85"/>
        <v>LOST</v>
      </c>
      <c r="X593" s="14"/>
      <c r="Y593" s="7" t="str">
        <f t="shared" si="78"/>
        <v>…</v>
      </c>
      <c r="Z593" s="7"/>
      <c r="AA593" s="35" t="str">
        <f t="shared" si="81"/>
        <v>…</v>
      </c>
      <c r="AB593" s="35" t="str">
        <f t="shared" si="82"/>
        <v>.</v>
      </c>
      <c r="AC593" s="7" t="str">
        <f t="shared" si="83"/>
        <v>WON</v>
      </c>
      <c r="AE593" s="18" t="str">
        <f>IFERROR(VLOOKUP(O593,AG3:AH5,2,0),"KO")</f>
        <v>KO</v>
      </c>
    </row>
    <row r="594" spans="2:31">
      <c r="B594" s="6" t="s">
        <v>11</v>
      </c>
      <c r="C594" t="s">
        <v>368</v>
      </c>
      <c r="D594" s="24" t="s">
        <v>164</v>
      </c>
      <c r="E594" s="17" t="s">
        <v>833</v>
      </c>
      <c r="F594" s="7" t="s">
        <v>4</v>
      </c>
      <c r="G594" s="10" t="s">
        <v>922</v>
      </c>
      <c r="H594" s="7">
        <v>67</v>
      </c>
      <c r="I594" s="7">
        <v>18</v>
      </c>
      <c r="J594" s="7">
        <v>15</v>
      </c>
      <c r="K594" s="7">
        <v>1</v>
      </c>
      <c r="L594" s="7">
        <v>1</v>
      </c>
      <c r="M594" s="7">
        <v>52</v>
      </c>
      <c r="N594" s="6" t="s">
        <v>69</v>
      </c>
      <c r="O594" s="6" t="s">
        <v>405</v>
      </c>
      <c r="P594" s="11">
        <v>60</v>
      </c>
      <c r="Q594" s="12">
        <v>1.61</v>
      </c>
      <c r="R594" s="13"/>
      <c r="S594" s="21">
        <f t="shared" si="79"/>
        <v>31.0625</v>
      </c>
      <c r="T594" s="7" t="str">
        <f t="shared" si="80"/>
        <v>Over 0.5</v>
      </c>
      <c r="U594" s="14"/>
      <c r="V594" s="14" t="str">
        <f t="shared" si="84"/>
        <v>Over 0.5</v>
      </c>
      <c r="W594" s="14" t="str">
        <f t="shared" si="85"/>
        <v>WON</v>
      </c>
      <c r="X594" s="14"/>
      <c r="Y594" s="7" t="str">
        <f t="shared" si="78"/>
        <v>…</v>
      </c>
      <c r="Z594" s="7"/>
      <c r="AA594" s="35" t="str">
        <f t="shared" si="81"/>
        <v>…</v>
      </c>
      <c r="AB594" s="35" t="str">
        <f t="shared" si="82"/>
        <v>.</v>
      </c>
      <c r="AC594" s="7" t="str">
        <f t="shared" si="83"/>
        <v>WON</v>
      </c>
      <c r="AE594" s="18" t="str">
        <f>IFERROR(VLOOKUP(O594,AG3:AH5,2,0),"KO")</f>
        <v>KO</v>
      </c>
    </row>
    <row r="595" spans="2:31">
      <c r="B595" s="6"/>
      <c r="C595" t="s">
        <v>540</v>
      </c>
      <c r="D595" s="24" t="s">
        <v>874</v>
      </c>
      <c r="E595" s="17" t="s">
        <v>1994</v>
      </c>
      <c r="F595" s="7" t="s">
        <v>4</v>
      </c>
      <c r="G595" s="10" t="s">
        <v>2109</v>
      </c>
      <c r="H595" s="7">
        <v>10</v>
      </c>
      <c r="I595" s="7">
        <v>45</v>
      </c>
      <c r="J595" s="7">
        <v>45</v>
      </c>
      <c r="K595" s="7">
        <v>2</v>
      </c>
      <c r="L595" s="7">
        <v>1</v>
      </c>
      <c r="M595" s="7">
        <v>35</v>
      </c>
      <c r="N595" s="6" t="s">
        <v>47</v>
      </c>
      <c r="O595" s="6" t="s">
        <v>389</v>
      </c>
      <c r="P595" s="11">
        <v>39</v>
      </c>
      <c r="Q595" s="12">
        <v>1.45</v>
      </c>
      <c r="R595" s="13"/>
      <c r="S595" s="21">
        <f t="shared" si="79"/>
        <v>40</v>
      </c>
      <c r="T595" s="7" t="str">
        <f t="shared" si="80"/>
        <v>Over 0.5</v>
      </c>
      <c r="U595" s="14"/>
      <c r="V595" s="14" t="str">
        <f t="shared" si="84"/>
        <v>Under 1.5</v>
      </c>
      <c r="W595" s="14" t="str">
        <f t="shared" si="85"/>
        <v>WON</v>
      </c>
      <c r="X595" s="14"/>
      <c r="Y595" s="7" t="str">
        <f t="shared" si="78"/>
        <v>…</v>
      </c>
      <c r="Z595" s="7"/>
      <c r="AA595" s="35" t="str">
        <f t="shared" si="81"/>
        <v>…</v>
      </c>
      <c r="AB595" s="35" t="str">
        <f t="shared" si="82"/>
        <v>.</v>
      </c>
      <c r="AC595" s="7" t="str">
        <f t="shared" si="83"/>
        <v>WON</v>
      </c>
      <c r="AE595" s="18" t="str">
        <f>IFERROR(VLOOKUP(O595,AG3:AH5,2,0),"KO")</f>
        <v>KO</v>
      </c>
    </row>
    <row r="596" spans="2:31">
      <c r="B596" s="6"/>
      <c r="C596" t="s">
        <v>540</v>
      </c>
      <c r="D596" s="24" t="s">
        <v>874</v>
      </c>
      <c r="E596" s="17" t="s">
        <v>1994</v>
      </c>
      <c r="F596" s="7" t="s">
        <v>4</v>
      </c>
      <c r="G596" s="10" t="s">
        <v>2109</v>
      </c>
      <c r="H596" s="7">
        <v>10</v>
      </c>
      <c r="I596" s="7">
        <v>45</v>
      </c>
      <c r="J596" s="7">
        <v>45</v>
      </c>
      <c r="K596" s="7">
        <v>2</v>
      </c>
      <c r="L596" s="7">
        <v>1</v>
      </c>
      <c r="M596" s="7">
        <v>35</v>
      </c>
      <c r="N596" s="6" t="s">
        <v>47</v>
      </c>
      <c r="O596" s="6" t="s">
        <v>389</v>
      </c>
      <c r="P596" s="11">
        <v>39</v>
      </c>
      <c r="Q596" s="12">
        <v>1.65</v>
      </c>
      <c r="R596" s="13"/>
      <c r="S596" s="21">
        <f t="shared" si="79"/>
        <v>40</v>
      </c>
      <c r="T596" s="7" t="str">
        <f t="shared" si="80"/>
        <v>Over 0.5</v>
      </c>
      <c r="U596" s="14"/>
      <c r="V596" s="14" t="str">
        <f t="shared" si="84"/>
        <v>Under 1.5</v>
      </c>
      <c r="W596" s="14" t="str">
        <f t="shared" si="85"/>
        <v>WON</v>
      </c>
      <c r="X596" s="14"/>
      <c r="Y596" s="7" t="str">
        <f t="shared" si="78"/>
        <v>…</v>
      </c>
      <c r="Z596" s="7"/>
      <c r="AA596" s="35" t="str">
        <f t="shared" si="81"/>
        <v>…</v>
      </c>
      <c r="AB596" s="35" t="str">
        <f t="shared" si="82"/>
        <v>.</v>
      </c>
      <c r="AC596" s="7" t="str">
        <f t="shared" si="83"/>
        <v>WON</v>
      </c>
      <c r="AE596" s="18" t="str">
        <f>IFERROR(VLOOKUP(O596,AG3:AH5,2,0),"KO")</f>
        <v>KO</v>
      </c>
    </row>
    <row r="597" spans="2:31">
      <c r="B597" s="6"/>
      <c r="C597" t="s">
        <v>134</v>
      </c>
      <c r="D597" s="24" t="s">
        <v>874</v>
      </c>
      <c r="E597" s="17" t="s">
        <v>2110</v>
      </c>
      <c r="F597" s="7" t="s">
        <v>4</v>
      </c>
      <c r="G597" s="10" t="s">
        <v>2111</v>
      </c>
      <c r="H597" s="7">
        <v>28</v>
      </c>
      <c r="I597" s="7">
        <v>25</v>
      </c>
      <c r="J597" s="7">
        <v>48</v>
      </c>
      <c r="K597" s="7">
        <v>2</v>
      </c>
      <c r="L597" s="7">
        <v>2</v>
      </c>
      <c r="M597" s="7">
        <v>20</v>
      </c>
      <c r="N597" s="6" t="s">
        <v>24</v>
      </c>
      <c r="O597" s="6" t="s">
        <v>24</v>
      </c>
      <c r="P597" s="11">
        <v>44</v>
      </c>
      <c r="Q597" s="12">
        <v>1.61</v>
      </c>
      <c r="R597" s="13"/>
      <c r="S597" s="21">
        <f t="shared" si="79"/>
        <v>16.25</v>
      </c>
      <c r="T597" s="7" t="str">
        <f t="shared" si="80"/>
        <v>Over 0.5</v>
      </c>
      <c r="U597" s="14"/>
      <c r="V597" s="14" t="str">
        <f t="shared" si="84"/>
        <v>Under 1.5</v>
      </c>
      <c r="W597" s="14" t="str">
        <f t="shared" si="85"/>
        <v>LOST</v>
      </c>
      <c r="X597" s="14"/>
      <c r="Y597" s="7" t="str">
        <f t="shared" si="78"/>
        <v>…</v>
      </c>
      <c r="Z597" s="7"/>
      <c r="AA597" s="35" t="str">
        <f t="shared" si="81"/>
        <v>…</v>
      </c>
      <c r="AB597" s="35" t="str">
        <f t="shared" si="82"/>
        <v>.</v>
      </c>
      <c r="AC597" s="7" t="str">
        <f t="shared" si="83"/>
        <v>LOST</v>
      </c>
      <c r="AE597" s="18" t="str">
        <f>IFERROR(VLOOKUP(O597,AG3:AH5,2,0),"KO")</f>
        <v>OK</v>
      </c>
    </row>
    <row r="598" spans="2:31">
      <c r="B598" s="6"/>
      <c r="C598" t="s">
        <v>1618</v>
      </c>
      <c r="D598" s="24" t="s">
        <v>176</v>
      </c>
      <c r="E598" s="17" t="s">
        <v>1810</v>
      </c>
      <c r="F598" s="7" t="s">
        <v>4</v>
      </c>
      <c r="G598" s="10" t="s">
        <v>1874</v>
      </c>
      <c r="H598" s="7">
        <v>62</v>
      </c>
      <c r="I598" s="7">
        <v>23</v>
      </c>
      <c r="J598" s="7">
        <v>15</v>
      </c>
      <c r="K598" s="7">
        <v>1</v>
      </c>
      <c r="L598" s="7">
        <v>1</v>
      </c>
      <c r="M598" s="7">
        <v>47</v>
      </c>
      <c r="N598" s="6" t="s">
        <v>24</v>
      </c>
      <c r="O598" s="6" t="s">
        <v>33</v>
      </c>
      <c r="P598" s="11">
        <v>43</v>
      </c>
      <c r="Q598" s="12">
        <v>1.56</v>
      </c>
      <c r="R598" s="13"/>
      <c r="S598" s="21">
        <f t="shared" si="79"/>
        <v>20.625</v>
      </c>
      <c r="T598" s="7" t="str">
        <f t="shared" si="80"/>
        <v>Over 0.5</v>
      </c>
      <c r="U598" s="14"/>
      <c r="V598" s="14" t="str">
        <f t="shared" si="84"/>
        <v>Under 1.5</v>
      </c>
      <c r="W598" s="14" t="str">
        <f t="shared" si="85"/>
        <v>LOST</v>
      </c>
      <c r="X598" s="14"/>
      <c r="Y598" s="7" t="str">
        <f t="shared" si="78"/>
        <v>…</v>
      </c>
      <c r="Z598" s="7"/>
      <c r="AA598" s="35" t="str">
        <f t="shared" si="81"/>
        <v>…</v>
      </c>
      <c r="AB598" s="35" t="str">
        <f t="shared" si="82"/>
        <v>.</v>
      </c>
      <c r="AC598" s="7" t="str">
        <f t="shared" si="83"/>
        <v>WON</v>
      </c>
      <c r="AE598" s="18" t="str">
        <f>IFERROR(VLOOKUP(O598,AG3:AH5,2,0),"KO")</f>
        <v>KO</v>
      </c>
    </row>
    <row r="599" spans="2:31">
      <c r="B599" s="6" t="s">
        <v>11</v>
      </c>
      <c r="C599" t="s">
        <v>959</v>
      </c>
      <c r="D599" s="24" t="s">
        <v>176</v>
      </c>
      <c r="E599" s="17" t="s">
        <v>1913</v>
      </c>
      <c r="F599" s="7" t="s">
        <v>4</v>
      </c>
      <c r="G599" s="10" t="s">
        <v>1812</v>
      </c>
      <c r="H599" s="7">
        <v>37</v>
      </c>
      <c r="I599" s="7">
        <v>51</v>
      </c>
      <c r="J599" s="7">
        <v>12</v>
      </c>
      <c r="K599" s="7" t="s">
        <v>16</v>
      </c>
      <c r="L599" s="7" t="s">
        <v>2101</v>
      </c>
      <c r="M599" s="7">
        <v>25</v>
      </c>
      <c r="N599" s="6" t="s">
        <v>24</v>
      </c>
      <c r="O599" s="6" t="s">
        <v>75</v>
      </c>
      <c r="P599" s="11">
        <v>46</v>
      </c>
      <c r="Q599" s="12">
        <v>1.45</v>
      </c>
      <c r="R599" s="13"/>
      <c r="S599" s="21">
        <f t="shared" si="79"/>
        <v>55.9375</v>
      </c>
      <c r="T599" s="7" t="str">
        <f t="shared" si="80"/>
        <v>Over 0.5</v>
      </c>
      <c r="U599" s="14"/>
      <c r="V599" s="14" t="str">
        <f t="shared" si="84"/>
        <v>Under 1.5</v>
      </c>
      <c r="W599" s="14" t="str">
        <f t="shared" si="85"/>
        <v>LOST</v>
      </c>
      <c r="X599" s="14"/>
      <c r="Y599" s="7" t="str">
        <f t="shared" si="78"/>
        <v>…</v>
      </c>
      <c r="Z599" s="7"/>
      <c r="AA599" s="35" t="str">
        <f t="shared" si="81"/>
        <v>…</v>
      </c>
      <c r="AB599" s="35" t="str">
        <f t="shared" si="82"/>
        <v>.</v>
      </c>
      <c r="AC599" s="7" t="str">
        <f t="shared" si="83"/>
        <v>…</v>
      </c>
      <c r="AE599" s="18" t="str">
        <f>IFERROR(VLOOKUP(O599,AG3:AH5,2,0),"KO")</f>
        <v>KO</v>
      </c>
    </row>
    <row r="600" spans="2:31">
      <c r="B600" s="6" t="s">
        <v>11</v>
      </c>
      <c r="C600" t="s">
        <v>880</v>
      </c>
      <c r="D600" s="24" t="s">
        <v>877</v>
      </c>
      <c r="E600" s="17" t="s">
        <v>2112</v>
      </c>
      <c r="F600" s="7" t="s">
        <v>4</v>
      </c>
      <c r="G600" s="10" t="s">
        <v>1852</v>
      </c>
      <c r="H600" s="7">
        <v>44</v>
      </c>
      <c r="I600" s="7">
        <v>25</v>
      </c>
      <c r="J600" s="7">
        <v>31</v>
      </c>
      <c r="K600" s="7">
        <v>1</v>
      </c>
      <c r="L600" s="7">
        <v>1</v>
      </c>
      <c r="M600" s="7">
        <v>13</v>
      </c>
      <c r="N600" s="6" t="s">
        <v>24</v>
      </c>
      <c r="O600" s="6" t="s">
        <v>24</v>
      </c>
      <c r="P600" s="11">
        <v>37</v>
      </c>
      <c r="Q600" s="12">
        <v>1.5</v>
      </c>
      <c r="R600" s="13"/>
      <c r="S600" s="21">
        <f t="shared" si="79"/>
        <v>18.5625</v>
      </c>
      <c r="T600" s="7" t="str">
        <f t="shared" si="80"/>
        <v>Over 0.5</v>
      </c>
      <c r="U600" s="14"/>
      <c r="V600" s="14" t="str">
        <f t="shared" si="84"/>
        <v>Under 1.5</v>
      </c>
      <c r="W600" s="14" t="str">
        <f t="shared" si="85"/>
        <v>LOST</v>
      </c>
      <c r="X600" s="14"/>
      <c r="Y600" s="7" t="str">
        <f t="shared" si="78"/>
        <v>…</v>
      </c>
      <c r="Z600" s="7"/>
      <c r="AA600" s="35" t="str">
        <f t="shared" si="81"/>
        <v>…</v>
      </c>
      <c r="AB600" s="35" t="str">
        <f t="shared" si="82"/>
        <v>.</v>
      </c>
      <c r="AC600" s="7" t="str">
        <f t="shared" si="83"/>
        <v>LOST</v>
      </c>
      <c r="AE600" s="18" t="str">
        <f>IFERROR(VLOOKUP(O600,AG3:AH5,2,0),"KO")</f>
        <v>OK</v>
      </c>
    </row>
    <row r="601" spans="2:31">
      <c r="B601" s="6" t="s">
        <v>11</v>
      </c>
      <c r="C601" t="s">
        <v>124</v>
      </c>
      <c r="D601" s="24" t="s">
        <v>877</v>
      </c>
      <c r="E601" s="17" t="s">
        <v>157</v>
      </c>
      <c r="F601" s="7" t="s">
        <v>4</v>
      </c>
      <c r="G601" s="10" t="s">
        <v>248</v>
      </c>
      <c r="H601" s="7">
        <v>24</v>
      </c>
      <c r="I601" s="7">
        <v>66</v>
      </c>
      <c r="J601" s="7">
        <v>10</v>
      </c>
      <c r="K601" s="7" t="s">
        <v>16</v>
      </c>
      <c r="L601" s="7">
        <v>1</v>
      </c>
      <c r="M601" s="7">
        <v>14</v>
      </c>
      <c r="N601" s="6" t="s">
        <v>75</v>
      </c>
      <c r="O601" s="6" t="s">
        <v>1040</v>
      </c>
      <c r="P601" s="11">
        <v>52</v>
      </c>
      <c r="Q601" s="12">
        <v>1.67</v>
      </c>
      <c r="R601" s="13"/>
      <c r="S601" s="21">
        <f t="shared" si="79"/>
        <v>72.025000000000006</v>
      </c>
      <c r="T601" s="7" t="str">
        <f t="shared" si="80"/>
        <v>Under 1.5</v>
      </c>
      <c r="U601" s="14"/>
      <c r="V601" s="14" t="str">
        <f t="shared" si="84"/>
        <v>Over 0.5</v>
      </c>
      <c r="W601" s="14" t="str">
        <f t="shared" si="85"/>
        <v>LOST</v>
      </c>
      <c r="X601" s="14"/>
      <c r="Y601" s="7" t="str">
        <f t="shared" si="78"/>
        <v>…</v>
      </c>
      <c r="Z601" s="7"/>
      <c r="AA601" s="35" t="str">
        <f t="shared" si="81"/>
        <v>…</v>
      </c>
      <c r="AB601" s="35" t="str">
        <f t="shared" si="82"/>
        <v>.</v>
      </c>
      <c r="AC601" s="7" t="str">
        <f t="shared" si="83"/>
        <v>…</v>
      </c>
      <c r="AE601" s="18" t="str">
        <f>IFERROR(VLOOKUP(O601,AG3:AH5,2,0),"KO")</f>
        <v>KO</v>
      </c>
    </row>
    <row r="602" spans="2:31">
      <c r="B602" s="6" t="s">
        <v>11</v>
      </c>
      <c r="C602" t="s">
        <v>97</v>
      </c>
      <c r="D602" s="24" t="s">
        <v>186</v>
      </c>
      <c r="E602" s="17" t="s">
        <v>901</v>
      </c>
      <c r="F602" s="7" t="s">
        <v>4</v>
      </c>
      <c r="G602" s="10" t="s">
        <v>675</v>
      </c>
      <c r="H602" s="7">
        <v>65</v>
      </c>
      <c r="I602" s="7">
        <v>3</v>
      </c>
      <c r="J602" s="7">
        <v>32</v>
      </c>
      <c r="K602" s="7">
        <v>1</v>
      </c>
      <c r="L602" s="7">
        <v>1</v>
      </c>
      <c r="M602" s="7">
        <v>33</v>
      </c>
      <c r="N602" s="6" t="s">
        <v>61</v>
      </c>
      <c r="O602" s="6" t="s">
        <v>681</v>
      </c>
      <c r="P602" s="11">
        <v>49</v>
      </c>
      <c r="Q602" s="12">
        <v>1.45</v>
      </c>
      <c r="R602" s="13"/>
      <c r="S602" s="21">
        <f t="shared" si="79"/>
        <v>9.6875</v>
      </c>
      <c r="T602" s="7" t="str">
        <f t="shared" si="80"/>
        <v>Over 0.5</v>
      </c>
      <c r="U602" s="14"/>
      <c r="V602" s="14" t="str">
        <f t="shared" si="84"/>
        <v>Over 0.5</v>
      </c>
      <c r="W602" s="14" t="str">
        <f t="shared" si="85"/>
        <v>WON</v>
      </c>
      <c r="X602" s="14"/>
      <c r="Y602" s="7" t="str">
        <f t="shared" si="78"/>
        <v>…</v>
      </c>
      <c r="Z602" s="7"/>
      <c r="AA602" s="35" t="str">
        <f t="shared" si="81"/>
        <v>…</v>
      </c>
      <c r="AB602" s="35" t="str">
        <f t="shared" si="82"/>
        <v>.</v>
      </c>
      <c r="AC602" s="7" t="str">
        <f t="shared" si="83"/>
        <v>WON</v>
      </c>
      <c r="AE602" s="18" t="str">
        <f>IFERROR(VLOOKUP(O602,AG3:AH5,2,0),"KO")</f>
        <v>KO</v>
      </c>
    </row>
    <row r="603" spans="2:31">
      <c r="B603" s="6" t="s">
        <v>11</v>
      </c>
      <c r="C603" t="s">
        <v>92</v>
      </c>
      <c r="D603" s="24" t="s">
        <v>198</v>
      </c>
      <c r="E603" s="17" t="s">
        <v>449</v>
      </c>
      <c r="F603" s="7" t="s">
        <v>4</v>
      </c>
      <c r="G603" s="10" t="s">
        <v>2050</v>
      </c>
      <c r="H603" s="7">
        <v>7</v>
      </c>
      <c r="I603" s="7">
        <v>89</v>
      </c>
      <c r="J603" s="7">
        <v>4</v>
      </c>
      <c r="K603" s="7" t="s">
        <v>16</v>
      </c>
      <c r="L603" s="7" t="s">
        <v>2101</v>
      </c>
      <c r="M603" s="7">
        <v>3</v>
      </c>
      <c r="N603" s="6" t="s">
        <v>69</v>
      </c>
      <c r="O603" s="6" t="s">
        <v>298</v>
      </c>
      <c r="P603" s="11">
        <v>50</v>
      </c>
      <c r="Q603" s="12">
        <v>1.45</v>
      </c>
      <c r="R603" s="13"/>
      <c r="S603" s="21">
        <f t="shared" si="79"/>
        <v>89.8125</v>
      </c>
      <c r="T603" s="7" t="str">
        <f t="shared" si="80"/>
        <v>Under 1.5</v>
      </c>
      <c r="U603" s="14"/>
      <c r="V603" s="14" t="str">
        <f t="shared" si="84"/>
        <v>Over 0.5</v>
      </c>
      <c r="W603" s="14" t="str">
        <f t="shared" si="85"/>
        <v>LOST</v>
      </c>
      <c r="X603" s="14"/>
      <c r="Y603" s="7" t="str">
        <f t="shared" si="78"/>
        <v>Prime</v>
      </c>
      <c r="Z603" s="7"/>
      <c r="AA603" s="35" t="str">
        <f t="shared" si="81"/>
        <v>…</v>
      </c>
      <c r="AB603" s="35" t="str">
        <f t="shared" si="82"/>
        <v>.</v>
      </c>
      <c r="AC603" s="7" t="str">
        <f t="shared" si="83"/>
        <v>…</v>
      </c>
      <c r="AE603" s="18" t="str">
        <f>IFERROR(VLOOKUP(O603,AG3:AH5,2,0),"KO")</f>
        <v>KO</v>
      </c>
    </row>
    <row r="604" spans="2:31">
      <c r="B604" s="6" t="s">
        <v>11</v>
      </c>
      <c r="C604" t="s">
        <v>12</v>
      </c>
      <c r="D604" s="24" t="s">
        <v>201</v>
      </c>
      <c r="E604" s="17" t="s">
        <v>738</v>
      </c>
      <c r="F604" s="7" t="s">
        <v>4</v>
      </c>
      <c r="G604" s="10" t="s">
        <v>464</v>
      </c>
      <c r="H604" s="7">
        <v>13</v>
      </c>
      <c r="I604" s="7">
        <v>57</v>
      </c>
      <c r="J604" s="7">
        <v>31</v>
      </c>
      <c r="K604" s="7" t="s">
        <v>16</v>
      </c>
      <c r="L604" s="7" t="s">
        <v>2101</v>
      </c>
      <c r="M604" s="7">
        <v>18</v>
      </c>
      <c r="N604" s="6" t="s">
        <v>47</v>
      </c>
      <c r="O604" s="6" t="s">
        <v>75</v>
      </c>
      <c r="P604" s="11">
        <v>57</v>
      </c>
      <c r="Q604" s="12">
        <v>1.5</v>
      </c>
      <c r="R604" s="13"/>
      <c r="S604" s="21">
        <f t="shared" si="79"/>
        <v>69.212500000000006</v>
      </c>
      <c r="T604" s="7" t="str">
        <f t="shared" si="80"/>
        <v>Under 1.5</v>
      </c>
      <c r="U604" s="14"/>
      <c r="V604" s="14" t="str">
        <f t="shared" si="84"/>
        <v>Under 1.5</v>
      </c>
      <c r="W604" s="14" t="str">
        <f t="shared" si="85"/>
        <v>WON</v>
      </c>
      <c r="X604" s="14"/>
      <c r="Y604" s="7" t="str">
        <f t="shared" si="78"/>
        <v>…</v>
      </c>
      <c r="Z604" s="7"/>
      <c r="AA604" s="35" t="str">
        <f t="shared" si="81"/>
        <v>U25g</v>
      </c>
      <c r="AB604" s="35" t="str">
        <f t="shared" si="82"/>
        <v>WON</v>
      </c>
      <c r="AC604" s="7" t="str">
        <f t="shared" si="83"/>
        <v>…</v>
      </c>
      <c r="AE604" s="18" t="str">
        <f>IFERROR(VLOOKUP(O604,AG3:AH5,2,0),"KO")</f>
        <v>KO</v>
      </c>
    </row>
    <row r="605" spans="2:31">
      <c r="B605" s="6" t="s">
        <v>11</v>
      </c>
      <c r="C605" t="s">
        <v>12</v>
      </c>
      <c r="D605" s="24" t="s">
        <v>201</v>
      </c>
      <c r="E605" s="17" t="s">
        <v>737</v>
      </c>
      <c r="F605" s="7" t="s">
        <v>4</v>
      </c>
      <c r="G605" s="10" t="s">
        <v>637</v>
      </c>
      <c r="H605" s="7">
        <v>31</v>
      </c>
      <c r="I605" s="7">
        <v>53</v>
      </c>
      <c r="J605" s="7">
        <v>17</v>
      </c>
      <c r="K605" s="7" t="s">
        <v>16</v>
      </c>
      <c r="L605" s="7">
        <v>1</v>
      </c>
      <c r="M605" s="7">
        <v>14</v>
      </c>
      <c r="N605" s="6" t="s">
        <v>69</v>
      </c>
      <c r="O605" s="6" t="s">
        <v>69</v>
      </c>
      <c r="P605" s="11">
        <v>50</v>
      </c>
      <c r="Q605" s="12">
        <v>1.53</v>
      </c>
      <c r="R605" s="13"/>
      <c r="S605" s="21">
        <f t="shared" si="79"/>
        <v>67.5625</v>
      </c>
      <c r="T605" s="7" t="str">
        <f t="shared" si="80"/>
        <v>Under 1.5</v>
      </c>
      <c r="U605" s="14"/>
      <c r="V605" s="14" t="str">
        <f t="shared" si="84"/>
        <v>Over 0.5</v>
      </c>
      <c r="W605" s="14" t="str">
        <f t="shared" si="85"/>
        <v>LOST</v>
      </c>
      <c r="X605" s="14"/>
      <c r="Y605" s="7" t="str">
        <f t="shared" si="78"/>
        <v>…</v>
      </c>
      <c r="Z605" s="7"/>
      <c r="AA605" s="35" t="str">
        <f t="shared" si="81"/>
        <v>…</v>
      </c>
      <c r="AB605" s="35" t="str">
        <f t="shared" si="82"/>
        <v>.</v>
      </c>
      <c r="AC605" s="7" t="str">
        <f t="shared" si="83"/>
        <v>…</v>
      </c>
      <c r="AE605" s="18" t="str">
        <f>IFERROR(VLOOKUP(O605,AG3:AH5,2,0),"KO")</f>
        <v>KO</v>
      </c>
    </row>
    <row r="606" spans="2:31">
      <c r="B606" s="6"/>
      <c r="D606" s="24"/>
      <c r="E606" s="17"/>
      <c r="F606" s="7"/>
      <c r="G606" s="10"/>
      <c r="H606" s="7"/>
      <c r="I606" s="7"/>
      <c r="J606" s="7"/>
      <c r="K606" s="7"/>
      <c r="L606" s="7"/>
      <c r="M606" s="7"/>
      <c r="N606" s="6"/>
      <c r="O606" s="6"/>
      <c r="P606" s="11"/>
      <c r="Q606" s="12"/>
      <c r="R606" s="13"/>
      <c r="S606" s="21" t="str">
        <f t="shared" si="79"/>
        <v/>
      </c>
      <c r="T606" s="7" t="str">
        <f t="shared" si="80"/>
        <v>Under 1.5</v>
      </c>
      <c r="U606" s="14"/>
      <c r="V606" s="14" t="str">
        <f t="shared" si="84"/>
        <v>Over 0.5</v>
      </c>
      <c r="W606" s="14" t="str">
        <f t="shared" si="85"/>
        <v/>
      </c>
      <c r="X606" s="14"/>
      <c r="Y606" s="7" t="str">
        <f t="shared" si="78"/>
        <v>…</v>
      </c>
      <c r="Z606" s="7"/>
      <c r="AA606" s="35" t="str">
        <f t="shared" si="81"/>
        <v>…</v>
      </c>
      <c r="AB606" s="35" t="str">
        <f t="shared" si="82"/>
        <v>.</v>
      </c>
      <c r="AC606" s="7" t="str">
        <f t="shared" si="83"/>
        <v>…</v>
      </c>
      <c r="AE606" s="18" t="str">
        <f>IFERROR(VLOOKUP(O606,AG3:AH5,2,0),"KO")</f>
        <v>KO</v>
      </c>
    </row>
    <row r="607" spans="2:31">
      <c r="B607" s="16" t="s">
        <v>2121</v>
      </c>
      <c r="D607" s="24"/>
      <c r="E607" s="17"/>
      <c r="F607" s="7"/>
      <c r="G607" s="10"/>
      <c r="H607" s="7"/>
      <c r="I607" s="7"/>
      <c r="J607" s="7"/>
      <c r="K607" s="7"/>
      <c r="L607" s="7"/>
      <c r="M607" s="7"/>
      <c r="N607" s="6"/>
      <c r="O607" s="6"/>
      <c r="P607" s="11"/>
      <c r="Q607" s="12"/>
      <c r="R607" s="13"/>
      <c r="S607" s="21" t="str">
        <f t="shared" si="79"/>
        <v/>
      </c>
      <c r="T607" s="7" t="str">
        <f t="shared" si="80"/>
        <v>Under 1.5</v>
      </c>
      <c r="U607" s="14"/>
      <c r="V607" s="14" t="str">
        <f t="shared" si="84"/>
        <v>Over 0.5</v>
      </c>
      <c r="W607" s="14" t="str">
        <f t="shared" si="85"/>
        <v/>
      </c>
      <c r="X607" s="14"/>
      <c r="Y607" s="7" t="str">
        <f t="shared" si="78"/>
        <v>…</v>
      </c>
      <c r="Z607" s="7"/>
      <c r="AA607" s="35" t="str">
        <f t="shared" si="81"/>
        <v>…</v>
      </c>
      <c r="AB607" s="35" t="str">
        <f t="shared" si="82"/>
        <v>.</v>
      </c>
      <c r="AC607" s="7" t="str">
        <f t="shared" si="83"/>
        <v>…</v>
      </c>
      <c r="AE607" s="18" t="str">
        <f>IFERROR(VLOOKUP(O607,AG3:AH5,2,0),"KO")</f>
        <v>KO</v>
      </c>
    </row>
    <row r="608" spans="2:31">
      <c r="B608" s="6"/>
      <c r="C608" t="s">
        <v>285</v>
      </c>
      <c r="D608" s="24" t="s">
        <v>207</v>
      </c>
      <c r="E608" s="17" t="s">
        <v>1919</v>
      </c>
      <c r="F608" s="7" t="s">
        <v>4</v>
      </c>
      <c r="G608" s="10" t="s">
        <v>408</v>
      </c>
      <c r="H608" s="7">
        <v>8</v>
      </c>
      <c r="I608" s="7">
        <v>42</v>
      </c>
      <c r="J608" s="7">
        <v>50</v>
      </c>
      <c r="K608" s="7">
        <v>2</v>
      </c>
      <c r="L608" s="7">
        <v>2</v>
      </c>
      <c r="M608" s="7">
        <v>42</v>
      </c>
      <c r="N608" s="6" t="s">
        <v>120</v>
      </c>
      <c r="O608" s="6" t="s">
        <v>69</v>
      </c>
      <c r="P608" s="11">
        <v>65</v>
      </c>
      <c r="Q608" s="12">
        <v>1.47</v>
      </c>
      <c r="R608" s="13"/>
      <c r="S608" s="21">
        <f t="shared" si="79"/>
        <v>37.375</v>
      </c>
      <c r="T608" s="7" t="str">
        <f t="shared" si="80"/>
        <v>Over 0.5</v>
      </c>
      <c r="U608" s="14"/>
      <c r="V608" s="14" t="str">
        <f t="shared" si="84"/>
        <v>Under 1.5</v>
      </c>
      <c r="W608" s="14" t="str">
        <f t="shared" si="85"/>
        <v>WON</v>
      </c>
      <c r="X608" s="14"/>
      <c r="Y608" s="7" t="str">
        <f t="shared" si="78"/>
        <v>…</v>
      </c>
      <c r="Z608" s="7"/>
      <c r="AA608" s="35" t="str">
        <f t="shared" si="81"/>
        <v>…</v>
      </c>
      <c r="AB608" s="35" t="str">
        <f t="shared" si="82"/>
        <v>.</v>
      </c>
      <c r="AC608" s="7" t="str">
        <f t="shared" si="83"/>
        <v>WON</v>
      </c>
      <c r="AE608" s="18" t="str">
        <f>IFERROR(VLOOKUP(O608,AG3:AH5,2,0),"KO")</f>
        <v>KO</v>
      </c>
    </row>
    <row r="609" spans="2:31">
      <c r="B609" s="6" t="s">
        <v>11</v>
      </c>
      <c r="C609" t="s">
        <v>58</v>
      </c>
      <c r="D609" s="24" t="s">
        <v>44</v>
      </c>
      <c r="E609" s="17" t="s">
        <v>774</v>
      </c>
      <c r="F609" s="7" t="s">
        <v>4</v>
      </c>
      <c r="G609" s="10" t="s">
        <v>59</v>
      </c>
      <c r="H609" s="7">
        <v>22</v>
      </c>
      <c r="I609" s="7">
        <v>20</v>
      </c>
      <c r="J609" s="7">
        <v>58</v>
      </c>
      <c r="K609" s="7">
        <v>2</v>
      </c>
      <c r="L609" s="7">
        <v>2</v>
      </c>
      <c r="M609" s="7">
        <v>36</v>
      </c>
      <c r="N609" s="6" t="s">
        <v>120</v>
      </c>
      <c r="O609" s="6" t="s">
        <v>305</v>
      </c>
      <c r="P609" s="11">
        <v>34</v>
      </c>
      <c r="Q609" s="12">
        <v>1.71</v>
      </c>
      <c r="R609" s="13"/>
      <c r="S609" s="21">
        <f t="shared" si="79"/>
        <v>15</v>
      </c>
      <c r="T609" s="7" t="str">
        <f t="shared" si="80"/>
        <v>Over 0.5</v>
      </c>
      <c r="U609" s="14"/>
      <c r="V609" s="14" t="str">
        <f t="shared" si="84"/>
        <v>Under 1.5</v>
      </c>
      <c r="W609" s="14" t="str">
        <f t="shared" si="85"/>
        <v>WON</v>
      </c>
      <c r="X609" s="14"/>
      <c r="Y609" s="7" t="str">
        <f t="shared" si="78"/>
        <v>…</v>
      </c>
      <c r="Z609" s="7"/>
      <c r="AA609" s="35" t="str">
        <f t="shared" si="81"/>
        <v>…</v>
      </c>
      <c r="AB609" s="35" t="str">
        <f t="shared" si="82"/>
        <v>.</v>
      </c>
      <c r="AC609" s="7" t="str">
        <f t="shared" si="83"/>
        <v>WON</v>
      </c>
      <c r="AE609" s="18" t="str">
        <f>IFERROR(VLOOKUP(O609,AG3:AH5,2,0),"KO")</f>
        <v>KO</v>
      </c>
    </row>
    <row r="610" spans="2:31">
      <c r="B610" s="6"/>
      <c r="C610" t="s">
        <v>213</v>
      </c>
      <c r="D610" s="24" t="s">
        <v>214</v>
      </c>
      <c r="E610" s="17" t="s">
        <v>1291</v>
      </c>
      <c r="F610" s="7" t="s">
        <v>4</v>
      </c>
      <c r="G610" s="10" t="s">
        <v>2113</v>
      </c>
      <c r="H610" s="7">
        <v>18</v>
      </c>
      <c r="I610" s="7">
        <v>43</v>
      </c>
      <c r="J610" s="7">
        <v>39</v>
      </c>
      <c r="K610" s="7" t="s">
        <v>16</v>
      </c>
      <c r="L610" s="7">
        <v>2</v>
      </c>
      <c r="M610" s="7">
        <v>21</v>
      </c>
      <c r="N610" s="6" t="s">
        <v>69</v>
      </c>
      <c r="O610" s="6" t="s">
        <v>298</v>
      </c>
      <c r="P610" s="11">
        <v>43</v>
      </c>
      <c r="Q610" s="12">
        <v>1.75</v>
      </c>
      <c r="R610" s="13"/>
      <c r="S610" s="21">
        <f t="shared" si="79"/>
        <v>40</v>
      </c>
      <c r="T610" s="7" t="str">
        <f t="shared" si="80"/>
        <v>Over 0.5</v>
      </c>
      <c r="U610" s="14"/>
      <c r="V610" s="14" t="str">
        <f t="shared" si="84"/>
        <v>Over 0.5</v>
      </c>
      <c r="W610" s="14" t="str">
        <f t="shared" si="85"/>
        <v>WON</v>
      </c>
      <c r="X610" s="14"/>
      <c r="Y610" s="7" t="str">
        <f t="shared" si="78"/>
        <v>…</v>
      </c>
      <c r="Z610" s="7"/>
      <c r="AA610" s="35" t="str">
        <f t="shared" si="81"/>
        <v>…</v>
      </c>
      <c r="AB610" s="35" t="str">
        <f t="shared" si="82"/>
        <v>.</v>
      </c>
      <c r="AC610" s="7" t="str">
        <f t="shared" si="83"/>
        <v>WON</v>
      </c>
      <c r="AE610" s="18" t="str">
        <f>IFERROR(VLOOKUP(O610,AG3:AH5,2,0),"KO")</f>
        <v>KO</v>
      </c>
    </row>
    <row r="611" spans="2:31">
      <c r="B611" s="6"/>
      <c r="C611" t="s">
        <v>213</v>
      </c>
      <c r="D611" s="24" t="s">
        <v>214</v>
      </c>
      <c r="E611" s="17" t="s">
        <v>649</v>
      </c>
      <c r="F611" s="7" t="s">
        <v>4</v>
      </c>
      <c r="G611" s="10" t="s">
        <v>216</v>
      </c>
      <c r="H611" s="7">
        <v>42</v>
      </c>
      <c r="I611" s="7">
        <v>47</v>
      </c>
      <c r="J611" s="7">
        <v>12</v>
      </c>
      <c r="K611" s="7" t="s">
        <v>16</v>
      </c>
      <c r="L611" s="7" t="s">
        <v>2101</v>
      </c>
      <c r="M611" s="7">
        <v>30</v>
      </c>
      <c r="N611" s="6" t="s">
        <v>24</v>
      </c>
      <c r="O611" s="6" t="s">
        <v>120</v>
      </c>
      <c r="P611" s="11">
        <v>52</v>
      </c>
      <c r="Q611" s="12">
        <v>1.8</v>
      </c>
      <c r="R611" s="13"/>
      <c r="S611" s="21">
        <f t="shared" si="79"/>
        <v>50.4</v>
      </c>
      <c r="T611" s="7" t="str">
        <f t="shared" si="80"/>
        <v>Over 0.5</v>
      </c>
      <c r="U611" s="14"/>
      <c r="V611" s="14" t="str">
        <f t="shared" si="84"/>
        <v>Under 1.5</v>
      </c>
      <c r="W611" s="14" t="str">
        <f t="shared" si="85"/>
        <v>LOST</v>
      </c>
      <c r="X611" s="14"/>
      <c r="Y611" s="7" t="str">
        <f t="shared" si="78"/>
        <v>…</v>
      </c>
      <c r="Z611" s="7"/>
      <c r="AA611" s="35" t="str">
        <f t="shared" si="81"/>
        <v>…</v>
      </c>
      <c r="AB611" s="35" t="str">
        <f t="shared" si="82"/>
        <v>.</v>
      </c>
      <c r="AC611" s="7" t="str">
        <f t="shared" si="83"/>
        <v>LOST</v>
      </c>
      <c r="AE611" s="18" t="str">
        <f>IFERROR(VLOOKUP(O611,AG3:AH5,2,0),"KO")</f>
        <v>OK</v>
      </c>
    </row>
    <row r="612" spans="2:31">
      <c r="B612" s="6"/>
      <c r="C612" t="s">
        <v>51</v>
      </c>
      <c r="D612" s="24" t="s">
        <v>52</v>
      </c>
      <c r="E612" s="17" t="s">
        <v>907</v>
      </c>
      <c r="F612" s="7" t="s">
        <v>4</v>
      </c>
      <c r="G612" s="10" t="s">
        <v>1798</v>
      </c>
      <c r="H612" s="7">
        <v>32</v>
      </c>
      <c r="I612" s="7">
        <v>47</v>
      </c>
      <c r="J612" s="7">
        <v>22</v>
      </c>
      <c r="K612" s="7" t="s">
        <v>16</v>
      </c>
      <c r="L612" s="7" t="s">
        <v>2101</v>
      </c>
      <c r="M612" s="7">
        <v>10</v>
      </c>
      <c r="N612" s="6" t="s">
        <v>61</v>
      </c>
      <c r="O612" s="6" t="s">
        <v>61</v>
      </c>
      <c r="P612" s="11">
        <v>34</v>
      </c>
      <c r="Q612" s="12">
        <v>1.8</v>
      </c>
      <c r="R612" s="13"/>
      <c r="S612" s="21">
        <f t="shared" si="79"/>
        <v>45</v>
      </c>
      <c r="T612" s="7" t="str">
        <f t="shared" si="80"/>
        <v>Over 0.5</v>
      </c>
      <c r="U612" s="14"/>
      <c r="V612" s="14" t="str">
        <f t="shared" si="84"/>
        <v>Over 0.5</v>
      </c>
      <c r="W612" s="14" t="str">
        <f t="shared" si="85"/>
        <v>WON</v>
      </c>
      <c r="X612" s="14"/>
      <c r="Y612" s="7" t="str">
        <f t="shared" si="78"/>
        <v>…</v>
      </c>
      <c r="Z612" s="7"/>
      <c r="AA612" s="35" t="str">
        <f t="shared" si="81"/>
        <v>…</v>
      </c>
      <c r="AB612" s="35" t="str">
        <f t="shared" si="82"/>
        <v>.</v>
      </c>
      <c r="AC612" s="7" t="str">
        <f t="shared" si="83"/>
        <v>WON</v>
      </c>
      <c r="AE612" s="18" t="str">
        <f>IFERROR(VLOOKUP(O612,AG3:AH5,2,0),"KO")</f>
        <v>KO</v>
      </c>
    </row>
    <row r="613" spans="2:31">
      <c r="B613" s="6"/>
      <c r="C613" t="s">
        <v>66</v>
      </c>
      <c r="D613" s="24" t="s">
        <v>63</v>
      </c>
      <c r="E613" s="17" t="s">
        <v>1023</v>
      </c>
      <c r="F613" s="7" t="s">
        <v>4</v>
      </c>
      <c r="G613" s="10" t="s">
        <v>1453</v>
      </c>
      <c r="H613" s="7">
        <v>34</v>
      </c>
      <c r="I613" s="7">
        <v>48</v>
      </c>
      <c r="J613" s="7">
        <v>18</v>
      </c>
      <c r="K613" s="7" t="s">
        <v>16</v>
      </c>
      <c r="L613" s="7">
        <v>1</v>
      </c>
      <c r="M613" s="7">
        <v>16</v>
      </c>
      <c r="N613" s="6" t="s">
        <v>75</v>
      </c>
      <c r="O613" s="6" t="s">
        <v>302</v>
      </c>
      <c r="P613" s="11">
        <v>51</v>
      </c>
      <c r="Q613" s="12">
        <v>1.57</v>
      </c>
      <c r="R613" s="13"/>
      <c r="S613" s="21">
        <f t="shared" si="79"/>
        <v>50.2</v>
      </c>
      <c r="T613" s="7" t="str">
        <f t="shared" si="80"/>
        <v>Over 0.5</v>
      </c>
      <c r="U613" s="14"/>
      <c r="V613" s="14" t="str">
        <f t="shared" si="84"/>
        <v>Over 0.5</v>
      </c>
      <c r="W613" s="14" t="str">
        <f t="shared" si="85"/>
        <v>WON</v>
      </c>
      <c r="X613" s="14"/>
      <c r="Y613" s="7" t="str">
        <f t="shared" si="78"/>
        <v>…</v>
      </c>
      <c r="Z613" s="7"/>
      <c r="AA613" s="35" t="str">
        <f t="shared" si="81"/>
        <v>…</v>
      </c>
      <c r="AB613" s="35" t="str">
        <f t="shared" si="82"/>
        <v>.</v>
      </c>
      <c r="AC613" s="7" t="str">
        <f t="shared" si="83"/>
        <v>WON</v>
      </c>
      <c r="AE613" s="18" t="str">
        <f>IFERROR(VLOOKUP(O613,AG3:AH5,2,0),"KO")</f>
        <v>KO</v>
      </c>
    </row>
    <row r="614" spans="2:31">
      <c r="B614" s="6"/>
      <c r="C614" t="s">
        <v>526</v>
      </c>
      <c r="D614" s="24" t="s">
        <v>89</v>
      </c>
      <c r="E614" s="17" t="s">
        <v>974</v>
      </c>
      <c r="F614" s="7" t="s">
        <v>4</v>
      </c>
      <c r="G614" s="10" t="s">
        <v>2114</v>
      </c>
      <c r="H614" s="7">
        <v>10</v>
      </c>
      <c r="I614" s="7">
        <v>76</v>
      </c>
      <c r="J614" s="7">
        <v>14</v>
      </c>
      <c r="K614" s="7" t="s">
        <v>16</v>
      </c>
      <c r="L614" s="7">
        <v>2</v>
      </c>
      <c r="M614" s="7">
        <v>4</v>
      </c>
      <c r="N614" s="6" t="s">
        <v>24</v>
      </c>
      <c r="O614" s="6" t="s">
        <v>47</v>
      </c>
      <c r="P614" s="11">
        <v>44</v>
      </c>
      <c r="Q614" s="12">
        <v>1.64</v>
      </c>
      <c r="R614" s="13"/>
      <c r="S614" s="21">
        <f t="shared" si="79"/>
        <v>74.75</v>
      </c>
      <c r="T614" s="7" t="str">
        <f t="shared" si="80"/>
        <v>Under 1.5</v>
      </c>
      <c r="U614" s="14"/>
      <c r="V614" s="14" t="str">
        <f t="shared" si="84"/>
        <v>Under 1.5</v>
      </c>
      <c r="W614" s="14" t="str">
        <f t="shared" si="85"/>
        <v>WON</v>
      </c>
      <c r="X614" s="14"/>
      <c r="Y614" s="7" t="str">
        <f t="shared" si="78"/>
        <v>…</v>
      </c>
      <c r="Z614" s="7"/>
      <c r="AA614" s="35" t="str">
        <f t="shared" si="81"/>
        <v>…</v>
      </c>
      <c r="AB614" s="35" t="str">
        <f t="shared" si="82"/>
        <v>.</v>
      </c>
      <c r="AC614" s="7" t="str">
        <f t="shared" si="83"/>
        <v>…</v>
      </c>
      <c r="AE614" s="18" t="str">
        <f>IFERROR(VLOOKUP(O614,AG3:AH5,2,0),"KO")</f>
        <v>OK</v>
      </c>
    </row>
    <row r="615" spans="2:31">
      <c r="B615" s="6"/>
      <c r="C615" t="s">
        <v>234</v>
      </c>
      <c r="D615" s="24" t="s">
        <v>89</v>
      </c>
      <c r="E615" s="17" t="s">
        <v>2115</v>
      </c>
      <c r="F615" s="7" t="s">
        <v>4</v>
      </c>
      <c r="G615" s="10" t="s">
        <v>1214</v>
      </c>
      <c r="H615" s="7">
        <v>44</v>
      </c>
      <c r="I615" s="7">
        <v>36</v>
      </c>
      <c r="J615" s="7">
        <v>20</v>
      </c>
      <c r="K615" s="7">
        <v>1</v>
      </c>
      <c r="L615" s="7">
        <v>1</v>
      </c>
      <c r="M615" s="7">
        <v>24</v>
      </c>
      <c r="N615" s="6" t="s">
        <v>61</v>
      </c>
      <c r="O615" s="6" t="s">
        <v>632</v>
      </c>
      <c r="P615" s="11">
        <v>59</v>
      </c>
      <c r="Q615" s="12">
        <v>1.75</v>
      </c>
      <c r="R615" s="13"/>
      <c r="S615" s="21">
        <f t="shared" si="79"/>
        <v>38.049999999999997</v>
      </c>
      <c r="T615" s="7" t="str">
        <f t="shared" si="80"/>
        <v>Over 0.5</v>
      </c>
      <c r="U615" s="14"/>
      <c r="V615" s="14" t="str">
        <f t="shared" si="84"/>
        <v>Over 0.5</v>
      </c>
      <c r="W615" s="14" t="str">
        <f t="shared" si="85"/>
        <v>WON</v>
      </c>
      <c r="X615" s="14"/>
      <c r="Y615" s="7" t="str">
        <f t="shared" si="78"/>
        <v>…</v>
      </c>
      <c r="Z615" s="7"/>
      <c r="AA615" s="35" t="str">
        <f t="shared" si="81"/>
        <v>…</v>
      </c>
      <c r="AB615" s="35" t="str">
        <f t="shared" si="82"/>
        <v>.</v>
      </c>
      <c r="AC615" s="7" t="str">
        <f t="shared" si="83"/>
        <v>WON</v>
      </c>
      <c r="AE615" s="18" t="str">
        <f>IFERROR(VLOOKUP(O615,AG3:AH5,2,0),"KO")</f>
        <v>KO</v>
      </c>
    </row>
    <row r="616" spans="2:31">
      <c r="B616" s="6"/>
      <c r="C616" t="s">
        <v>234</v>
      </c>
      <c r="D616" s="24" t="s">
        <v>89</v>
      </c>
      <c r="E616" s="17" t="s">
        <v>2115</v>
      </c>
      <c r="F616" s="7" t="s">
        <v>4</v>
      </c>
      <c r="G616" s="10" t="s">
        <v>1214</v>
      </c>
      <c r="H616" s="7">
        <v>44</v>
      </c>
      <c r="I616" s="7">
        <v>36</v>
      </c>
      <c r="J616" s="7">
        <v>20</v>
      </c>
      <c r="K616" s="7">
        <v>1</v>
      </c>
      <c r="L616" s="7">
        <v>1</v>
      </c>
      <c r="M616" s="7">
        <v>24</v>
      </c>
      <c r="N616" s="6" t="s">
        <v>61</v>
      </c>
      <c r="O616" s="6" t="s">
        <v>632</v>
      </c>
      <c r="P616" s="11">
        <v>59</v>
      </c>
      <c r="Q616" s="12">
        <v>1.75</v>
      </c>
      <c r="R616" s="13"/>
      <c r="S616" s="21">
        <f t="shared" si="79"/>
        <v>38.049999999999997</v>
      </c>
      <c r="T616" s="7" t="str">
        <f t="shared" si="80"/>
        <v>Over 0.5</v>
      </c>
      <c r="U616" s="14"/>
      <c r="V616" s="14" t="str">
        <f t="shared" si="84"/>
        <v>Over 0.5</v>
      </c>
      <c r="W616" s="14" t="str">
        <f t="shared" si="85"/>
        <v>WON</v>
      </c>
      <c r="X616" s="14"/>
      <c r="Y616" s="7" t="str">
        <f t="shared" si="78"/>
        <v>…</v>
      </c>
      <c r="Z616" s="7"/>
      <c r="AA616" s="35" t="str">
        <f t="shared" si="81"/>
        <v>…</v>
      </c>
      <c r="AB616" s="35" t="str">
        <f t="shared" si="82"/>
        <v>.</v>
      </c>
      <c r="AC616" s="7" t="str">
        <f t="shared" si="83"/>
        <v>WON</v>
      </c>
      <c r="AE616" s="18" t="str">
        <f>IFERROR(VLOOKUP(O616,AG3:AH5,2,0),"KO")</f>
        <v>KO</v>
      </c>
    </row>
    <row r="617" spans="2:31">
      <c r="B617" s="6"/>
      <c r="C617" t="s">
        <v>814</v>
      </c>
      <c r="D617" s="24" t="s">
        <v>89</v>
      </c>
      <c r="E617" s="17" t="s">
        <v>2009</v>
      </c>
      <c r="F617" s="7" t="s">
        <v>4</v>
      </c>
      <c r="G617" s="10" t="s">
        <v>2012</v>
      </c>
      <c r="H617" s="7">
        <v>79</v>
      </c>
      <c r="I617" s="7">
        <v>10</v>
      </c>
      <c r="J617" s="7">
        <v>11</v>
      </c>
      <c r="K617" s="7">
        <v>1</v>
      </c>
      <c r="L617" s="7">
        <v>1</v>
      </c>
      <c r="M617" s="7">
        <v>68</v>
      </c>
      <c r="N617" s="6" t="s">
        <v>120</v>
      </c>
      <c r="O617" s="6" t="s">
        <v>120</v>
      </c>
      <c r="P617" s="11">
        <v>72</v>
      </c>
      <c r="Q617" s="12">
        <v>1.8</v>
      </c>
      <c r="R617" s="13"/>
      <c r="S617" s="21">
        <f t="shared" si="79"/>
        <v>26.274999999999999</v>
      </c>
      <c r="T617" s="7" t="str">
        <f t="shared" si="80"/>
        <v>Over 0.5</v>
      </c>
      <c r="U617" s="14"/>
      <c r="V617" s="14" t="str">
        <f t="shared" si="84"/>
        <v>Under 1.5</v>
      </c>
      <c r="W617" s="14" t="str">
        <f t="shared" si="85"/>
        <v>WON</v>
      </c>
      <c r="X617" s="14"/>
      <c r="Y617" s="7" t="str">
        <f t="shared" si="78"/>
        <v>…</v>
      </c>
      <c r="Z617" s="7"/>
      <c r="AA617" s="35" t="str">
        <f t="shared" si="81"/>
        <v>…</v>
      </c>
      <c r="AB617" s="35" t="str">
        <f t="shared" si="82"/>
        <v>.</v>
      </c>
      <c r="AC617" s="7" t="str">
        <f t="shared" si="83"/>
        <v>LOST</v>
      </c>
      <c r="AE617" s="18" t="str">
        <f>IFERROR(VLOOKUP(O617,AG3:AH5,2,0),"KO")</f>
        <v>OK</v>
      </c>
    </row>
    <row r="618" spans="2:31">
      <c r="B618" s="6"/>
      <c r="C618" t="s">
        <v>1834</v>
      </c>
      <c r="D618" s="24" t="s">
        <v>93</v>
      </c>
      <c r="E618" s="17" t="s">
        <v>2116</v>
      </c>
      <c r="F618" s="7" t="s">
        <v>4</v>
      </c>
      <c r="G618" s="10" t="s">
        <v>2117</v>
      </c>
      <c r="H618" s="7">
        <v>54</v>
      </c>
      <c r="I618" s="7">
        <v>28</v>
      </c>
      <c r="J618" s="7">
        <v>18</v>
      </c>
      <c r="K618" s="7">
        <v>1</v>
      </c>
      <c r="L618" s="7">
        <v>1</v>
      </c>
      <c r="M618" s="7">
        <v>36</v>
      </c>
      <c r="N618" s="6" t="s">
        <v>120</v>
      </c>
      <c r="O618" s="6" t="s">
        <v>69</v>
      </c>
      <c r="P618" s="11">
        <v>49</v>
      </c>
      <c r="Q618" s="12">
        <v>1.8</v>
      </c>
      <c r="R618" s="13"/>
      <c r="S618" s="21">
        <f t="shared" si="79"/>
        <v>23.125</v>
      </c>
      <c r="T618" s="7" t="str">
        <f t="shared" si="80"/>
        <v>Over 0.5</v>
      </c>
      <c r="U618" s="14"/>
      <c r="V618" s="14" t="str">
        <f t="shared" si="84"/>
        <v>Under 1.5</v>
      </c>
      <c r="W618" s="14" t="str">
        <f t="shared" si="85"/>
        <v>WON</v>
      </c>
      <c r="X618" s="14"/>
      <c r="Y618" s="7" t="str">
        <f t="shared" si="78"/>
        <v>…</v>
      </c>
      <c r="Z618" s="7"/>
      <c r="AA618" s="35" t="str">
        <f t="shared" si="81"/>
        <v>…</v>
      </c>
      <c r="AB618" s="35" t="str">
        <f t="shared" si="82"/>
        <v>.</v>
      </c>
      <c r="AC618" s="7" t="str">
        <f t="shared" si="83"/>
        <v>WON</v>
      </c>
      <c r="AE618" s="18" t="str">
        <f>IFERROR(VLOOKUP(O618,AG3:AH5,2,0),"KO")</f>
        <v>KO</v>
      </c>
    </row>
    <row r="619" spans="2:31">
      <c r="B619" s="6"/>
      <c r="C619" t="s">
        <v>678</v>
      </c>
      <c r="D619" s="24" t="s">
        <v>93</v>
      </c>
      <c r="E619" s="17" t="s">
        <v>921</v>
      </c>
      <c r="F619" s="7" t="s">
        <v>4</v>
      </c>
      <c r="G619" s="10" t="s">
        <v>920</v>
      </c>
      <c r="H619" s="7">
        <v>18</v>
      </c>
      <c r="I619" s="7">
        <v>55</v>
      </c>
      <c r="J619" s="7">
        <v>27</v>
      </c>
      <c r="K619" s="7" t="s">
        <v>16</v>
      </c>
      <c r="L619" s="7" t="s">
        <v>2101</v>
      </c>
      <c r="M619" s="7">
        <v>9</v>
      </c>
      <c r="N619" s="6" t="s">
        <v>120</v>
      </c>
      <c r="O619" s="6" t="s">
        <v>69</v>
      </c>
      <c r="P619" s="11">
        <v>52</v>
      </c>
      <c r="Q619" s="12">
        <v>1.6</v>
      </c>
      <c r="R619" s="13"/>
      <c r="S619" s="21">
        <f t="shared" si="79"/>
        <v>73.587500000000006</v>
      </c>
      <c r="T619" s="7" t="str">
        <f t="shared" si="80"/>
        <v>Under 1.5</v>
      </c>
      <c r="U619" s="14"/>
      <c r="V619" s="14" t="str">
        <f t="shared" si="84"/>
        <v>Under 1.5</v>
      </c>
      <c r="W619" s="14" t="str">
        <f t="shared" si="85"/>
        <v>WON</v>
      </c>
      <c r="X619" s="14"/>
      <c r="Y619" s="7" t="str">
        <f t="shared" si="78"/>
        <v>…</v>
      </c>
      <c r="Z619" s="7"/>
      <c r="AA619" s="35" t="str">
        <f t="shared" si="81"/>
        <v>…</v>
      </c>
      <c r="AB619" s="35" t="str">
        <f t="shared" si="82"/>
        <v>.</v>
      </c>
      <c r="AC619" s="7" t="str">
        <f t="shared" si="83"/>
        <v>…</v>
      </c>
      <c r="AE619" s="18" t="str">
        <f>IFERROR(VLOOKUP(O619,AG3:AH5,2,0),"KO")</f>
        <v>KO</v>
      </c>
    </row>
    <row r="620" spans="2:31">
      <c r="B620" s="6"/>
      <c r="C620" t="s">
        <v>285</v>
      </c>
      <c r="D620" s="24" t="s">
        <v>115</v>
      </c>
      <c r="E620" s="17" t="s">
        <v>2118</v>
      </c>
      <c r="F620" s="7" t="s">
        <v>4</v>
      </c>
      <c r="G620" s="10" t="s">
        <v>1995</v>
      </c>
      <c r="H620" s="7">
        <v>25</v>
      </c>
      <c r="I620" s="7">
        <v>50</v>
      </c>
      <c r="J620" s="7">
        <v>25</v>
      </c>
      <c r="K620" s="7" t="s">
        <v>16</v>
      </c>
      <c r="L620" s="7" t="s">
        <v>2101</v>
      </c>
      <c r="M620" s="7">
        <v>0</v>
      </c>
      <c r="N620" s="6" t="s">
        <v>120</v>
      </c>
      <c r="O620" s="6" t="s">
        <v>33</v>
      </c>
      <c r="P620" s="11">
        <v>67</v>
      </c>
      <c r="Q620" s="12">
        <v>1.4</v>
      </c>
      <c r="R620" s="13"/>
      <c r="S620" s="21">
        <f t="shared" si="79"/>
        <v>84.025000000000006</v>
      </c>
      <c r="T620" s="7" t="str">
        <f t="shared" si="80"/>
        <v>Under 1.5</v>
      </c>
      <c r="U620" s="14"/>
      <c r="V620" s="14" t="str">
        <f t="shared" si="84"/>
        <v>Under 1.5</v>
      </c>
      <c r="W620" s="14" t="str">
        <f t="shared" si="85"/>
        <v>WON</v>
      </c>
      <c r="X620" s="14"/>
      <c r="Y620" s="7" t="str">
        <f t="shared" si="78"/>
        <v>…</v>
      </c>
      <c r="Z620" s="7"/>
      <c r="AA620" s="35" t="str">
        <f t="shared" si="81"/>
        <v>…</v>
      </c>
      <c r="AB620" s="35" t="str">
        <f t="shared" si="82"/>
        <v>.</v>
      </c>
      <c r="AC620" s="7" t="str">
        <f t="shared" si="83"/>
        <v>…</v>
      </c>
      <c r="AE620" s="18" t="str">
        <f>IFERROR(VLOOKUP(O620,AG3:AH5,2,0),"KO")</f>
        <v>KO</v>
      </c>
    </row>
    <row r="621" spans="2:31">
      <c r="B621" s="6"/>
      <c r="C621" t="s">
        <v>409</v>
      </c>
      <c r="D621" s="24" t="s">
        <v>115</v>
      </c>
      <c r="E621" s="17" t="s">
        <v>589</v>
      </c>
      <c r="F621" s="7" t="s">
        <v>4</v>
      </c>
      <c r="G621" s="10" t="s">
        <v>791</v>
      </c>
      <c r="H621" s="7">
        <v>3</v>
      </c>
      <c r="I621" s="7">
        <v>54</v>
      </c>
      <c r="J621" s="7">
        <v>43</v>
      </c>
      <c r="K621" s="7" t="s">
        <v>16</v>
      </c>
      <c r="L621" s="7" t="s">
        <v>2101</v>
      </c>
      <c r="M621" s="7">
        <v>40</v>
      </c>
      <c r="N621" s="6" t="s">
        <v>75</v>
      </c>
      <c r="O621" s="6" t="s">
        <v>75</v>
      </c>
      <c r="P621" s="11">
        <v>36</v>
      </c>
      <c r="Q621" s="12">
        <v>1.61</v>
      </c>
      <c r="R621" s="13"/>
      <c r="S621" s="21">
        <f t="shared" si="79"/>
        <v>56.875</v>
      </c>
      <c r="T621" s="7" t="str">
        <f t="shared" si="80"/>
        <v>Under 1.5</v>
      </c>
      <c r="U621" s="14"/>
      <c r="V621" s="14" t="str">
        <f t="shared" si="84"/>
        <v>Over 0.5</v>
      </c>
      <c r="W621" s="14" t="str">
        <f t="shared" si="85"/>
        <v>LOST</v>
      </c>
      <c r="X621" s="14"/>
      <c r="Y621" s="7" t="str">
        <f t="shared" si="78"/>
        <v>…</v>
      </c>
      <c r="Z621" s="7"/>
      <c r="AA621" s="35" t="str">
        <f t="shared" si="81"/>
        <v>…</v>
      </c>
      <c r="AB621" s="35" t="str">
        <f t="shared" si="82"/>
        <v>.</v>
      </c>
      <c r="AC621" s="7" t="str">
        <f t="shared" si="83"/>
        <v>…</v>
      </c>
      <c r="AE621" s="18" t="str">
        <f>IFERROR(VLOOKUP(O621,AG3:AH5,2,0),"KO")</f>
        <v>KO</v>
      </c>
    </row>
    <row r="622" spans="2:31">
      <c r="B622" s="6"/>
      <c r="C622" t="s">
        <v>1834</v>
      </c>
      <c r="D622" s="24" t="s">
        <v>115</v>
      </c>
      <c r="E622" s="17" t="s">
        <v>2119</v>
      </c>
      <c r="F622" s="7" t="s">
        <v>4</v>
      </c>
      <c r="G622" s="10" t="s">
        <v>1909</v>
      </c>
      <c r="H622" s="7">
        <v>44</v>
      </c>
      <c r="I622" s="7">
        <v>22</v>
      </c>
      <c r="J622" s="7">
        <v>34</v>
      </c>
      <c r="K622" s="7">
        <v>1</v>
      </c>
      <c r="L622" s="7" t="s">
        <v>2101</v>
      </c>
      <c r="M622" s="7">
        <v>10</v>
      </c>
      <c r="N622" s="6" t="s">
        <v>24</v>
      </c>
      <c r="O622" s="6" t="s">
        <v>301</v>
      </c>
      <c r="P622" s="11">
        <v>39</v>
      </c>
      <c r="Q622" s="12">
        <v>1.8</v>
      </c>
      <c r="R622" s="13"/>
      <c r="S622" s="21">
        <f t="shared" si="79"/>
        <v>20.625</v>
      </c>
      <c r="T622" s="7" t="str">
        <f t="shared" si="80"/>
        <v>Over 0.5</v>
      </c>
      <c r="U622" s="14"/>
      <c r="V622" s="14" t="str">
        <f t="shared" si="84"/>
        <v>Under 1.5</v>
      </c>
      <c r="W622" s="14" t="str">
        <f t="shared" si="85"/>
        <v>LOST</v>
      </c>
      <c r="X622" s="14"/>
      <c r="Y622" s="7" t="str">
        <f t="shared" si="78"/>
        <v>…</v>
      </c>
      <c r="Z622" s="7"/>
      <c r="AA622" s="35" t="str">
        <f t="shared" si="81"/>
        <v>…</v>
      </c>
      <c r="AB622" s="35" t="str">
        <f t="shared" si="82"/>
        <v>.</v>
      </c>
      <c r="AC622" s="7" t="str">
        <f t="shared" si="83"/>
        <v>WON</v>
      </c>
      <c r="AE622" s="18" t="str">
        <f>IFERROR(VLOOKUP(O622,AG3:AH5,2,0),"KO")</f>
        <v>KO</v>
      </c>
    </row>
    <row r="623" spans="2:31">
      <c r="B623" s="6" t="s">
        <v>11</v>
      </c>
      <c r="C623" t="s">
        <v>121</v>
      </c>
      <c r="D623" s="24" t="s">
        <v>115</v>
      </c>
      <c r="E623" s="17" t="s">
        <v>820</v>
      </c>
      <c r="F623" s="7" t="s">
        <v>4</v>
      </c>
      <c r="G623" s="10" t="s">
        <v>1779</v>
      </c>
      <c r="H623" s="7">
        <v>14</v>
      </c>
      <c r="I623" s="7">
        <v>70</v>
      </c>
      <c r="J623" s="7">
        <v>16</v>
      </c>
      <c r="K623" s="7" t="s">
        <v>16</v>
      </c>
      <c r="L623" s="7">
        <v>2</v>
      </c>
      <c r="M623" s="7">
        <v>2</v>
      </c>
      <c r="N623" s="6" t="s">
        <v>24</v>
      </c>
      <c r="O623" s="6" t="s">
        <v>24</v>
      </c>
      <c r="P623" s="11">
        <v>46</v>
      </c>
      <c r="Q623" s="12">
        <v>1.5</v>
      </c>
      <c r="R623" s="13"/>
      <c r="S623" s="21">
        <f t="shared" si="79"/>
        <v>74.875</v>
      </c>
      <c r="T623" s="7" t="str">
        <f t="shared" si="80"/>
        <v>Under 1.5</v>
      </c>
      <c r="U623" s="14"/>
      <c r="V623" s="14" t="str">
        <f t="shared" si="84"/>
        <v>Under 1.5</v>
      </c>
      <c r="W623" s="14" t="str">
        <f t="shared" si="85"/>
        <v>WON</v>
      </c>
      <c r="X623" s="14"/>
      <c r="Y623" s="7" t="str">
        <f t="shared" si="78"/>
        <v>Prime</v>
      </c>
      <c r="Z623" s="7"/>
      <c r="AA623" s="35" t="str">
        <f t="shared" si="81"/>
        <v>…</v>
      </c>
      <c r="AB623" s="35" t="str">
        <f t="shared" si="82"/>
        <v>.</v>
      </c>
      <c r="AC623" s="7" t="str">
        <f t="shared" ref="AC623" si="86">IF(AND(AE623="OK",S623&lt;55),"LOST",IF(S623&gt;54,"…","WON"))</f>
        <v>…</v>
      </c>
      <c r="AE623" s="18" t="str">
        <f>IFERROR(VLOOKUP(O623,AG3:AH5,2,0),"KO")</f>
        <v>OK</v>
      </c>
    </row>
    <row r="624" spans="2:31">
      <c r="B624" s="6" t="s">
        <v>11</v>
      </c>
      <c r="C624" t="s">
        <v>58</v>
      </c>
      <c r="D624" s="24" t="s">
        <v>115</v>
      </c>
      <c r="E624" s="17" t="s">
        <v>483</v>
      </c>
      <c r="F624" s="7" t="s">
        <v>4</v>
      </c>
      <c r="G624" s="10" t="s">
        <v>484</v>
      </c>
      <c r="H624" s="7">
        <v>19</v>
      </c>
      <c r="I624" s="7">
        <v>59</v>
      </c>
      <c r="J624" s="7">
        <v>22</v>
      </c>
      <c r="K624" s="7" t="s">
        <v>16</v>
      </c>
      <c r="L624" s="7">
        <v>1</v>
      </c>
      <c r="M624" s="7">
        <v>3</v>
      </c>
      <c r="N624" s="6" t="s">
        <v>69</v>
      </c>
      <c r="O624" s="6" t="s">
        <v>96</v>
      </c>
      <c r="P624" s="11">
        <v>50</v>
      </c>
      <c r="Q624" s="12">
        <v>1.4</v>
      </c>
      <c r="R624" s="13"/>
      <c r="S624" s="21">
        <f t="shared" si="79"/>
        <v>80.4375</v>
      </c>
      <c r="T624" s="7" t="str">
        <f t="shared" si="80"/>
        <v>Under 1.5</v>
      </c>
      <c r="U624" s="14"/>
      <c r="V624" s="14" t="str">
        <f t="shared" si="84"/>
        <v>Over 0.5</v>
      </c>
      <c r="W624" s="14" t="str">
        <f t="shared" si="85"/>
        <v>LOST</v>
      </c>
      <c r="X624" s="14"/>
      <c r="Y624" s="7" t="str">
        <f t="shared" si="78"/>
        <v>Prime</v>
      </c>
      <c r="Z624" s="7"/>
      <c r="AA624" s="35" t="str">
        <f t="shared" si="81"/>
        <v>…</v>
      </c>
      <c r="AB624" s="35" t="str">
        <f t="shared" si="82"/>
        <v>.</v>
      </c>
      <c r="AC624" s="7" t="str">
        <f t="shared" ref="AC624:AC643" si="87">IF(AND(O624="0-0",S624&lt;55),"LOST","WON")</f>
        <v>WON</v>
      </c>
      <c r="AE624" s="18" t="str">
        <f>IFERROR(VLOOKUP(O624,AG3:AH5,2,0),"KO")</f>
        <v>KO</v>
      </c>
    </row>
    <row r="625" spans="2:31">
      <c r="B625" s="6" t="s">
        <v>11</v>
      </c>
      <c r="C625" t="s">
        <v>58</v>
      </c>
      <c r="D625" s="24" t="s">
        <v>115</v>
      </c>
      <c r="E625" s="17" t="s">
        <v>480</v>
      </c>
      <c r="F625" s="7" t="s">
        <v>4</v>
      </c>
      <c r="G625" s="10" t="s">
        <v>481</v>
      </c>
      <c r="H625" s="7">
        <v>25</v>
      </c>
      <c r="I625" s="7">
        <v>53</v>
      </c>
      <c r="J625" s="7">
        <v>22</v>
      </c>
      <c r="K625" s="7" t="s">
        <v>16</v>
      </c>
      <c r="L625" s="7">
        <v>2</v>
      </c>
      <c r="M625" s="7">
        <v>3</v>
      </c>
      <c r="N625" s="6" t="s">
        <v>24</v>
      </c>
      <c r="O625" s="6" t="s">
        <v>47</v>
      </c>
      <c r="P625" s="11">
        <v>46</v>
      </c>
      <c r="Q625" s="12">
        <v>1.4</v>
      </c>
      <c r="R625" s="13"/>
      <c r="S625" s="21">
        <f t="shared" si="79"/>
        <v>68.5625</v>
      </c>
      <c r="T625" s="7" t="str">
        <f t="shared" si="80"/>
        <v>Under 1.5</v>
      </c>
      <c r="U625" s="14"/>
      <c r="V625" s="14" t="str">
        <f t="shared" si="84"/>
        <v>Under 1.5</v>
      </c>
      <c r="W625" s="14" t="str">
        <f t="shared" si="85"/>
        <v>WON</v>
      </c>
      <c r="X625" s="14"/>
      <c r="Y625" s="7" t="str">
        <f t="shared" si="78"/>
        <v>Prime</v>
      </c>
      <c r="Z625" s="7"/>
      <c r="AA625" s="35" t="str">
        <f t="shared" si="81"/>
        <v>…</v>
      </c>
      <c r="AB625" s="35" t="str">
        <f t="shared" si="82"/>
        <v>.</v>
      </c>
      <c r="AC625" s="7" t="str">
        <f t="shared" si="87"/>
        <v>WON</v>
      </c>
      <c r="AE625" s="18" t="str">
        <f>IFERROR(VLOOKUP(O625,AG3:AH5,2,0),"KO")</f>
        <v>OK</v>
      </c>
    </row>
    <row r="626" spans="2:31">
      <c r="B626" s="6"/>
      <c r="C626" t="s">
        <v>239</v>
      </c>
      <c r="D626" s="24" t="s">
        <v>240</v>
      </c>
      <c r="E626" s="17" t="s">
        <v>997</v>
      </c>
      <c r="F626" s="7" t="s">
        <v>4</v>
      </c>
      <c r="G626" s="10" t="s">
        <v>667</v>
      </c>
      <c r="H626" s="7">
        <v>47</v>
      </c>
      <c r="I626" s="7">
        <v>46</v>
      </c>
      <c r="J626" s="7">
        <v>8</v>
      </c>
      <c r="K626" s="7">
        <v>1</v>
      </c>
      <c r="L626" s="7">
        <v>1</v>
      </c>
      <c r="M626" s="7">
        <v>39</v>
      </c>
      <c r="N626" s="6" t="s">
        <v>47</v>
      </c>
      <c r="O626" s="6" t="s">
        <v>75</v>
      </c>
      <c r="P626" s="11">
        <v>63</v>
      </c>
      <c r="Q626" s="12">
        <v>1.4</v>
      </c>
      <c r="R626" s="13"/>
      <c r="S626" s="21">
        <f t="shared" si="79"/>
        <v>37.912500000000001</v>
      </c>
      <c r="T626" s="7" t="str">
        <f t="shared" si="80"/>
        <v>Over 0.5</v>
      </c>
      <c r="U626" s="14"/>
      <c r="V626" s="14" t="str">
        <f t="shared" si="84"/>
        <v>Under 1.5</v>
      </c>
      <c r="W626" s="14" t="str">
        <f t="shared" si="85"/>
        <v>WON</v>
      </c>
      <c r="X626" s="14"/>
      <c r="Y626" s="7" t="str">
        <f t="shared" si="78"/>
        <v>…</v>
      </c>
      <c r="Z626" s="7"/>
      <c r="AA626" s="35" t="str">
        <f t="shared" si="81"/>
        <v>…</v>
      </c>
      <c r="AB626" s="35" t="str">
        <f t="shared" si="82"/>
        <v>.</v>
      </c>
      <c r="AC626" s="7" t="str">
        <f t="shared" si="87"/>
        <v>WON</v>
      </c>
      <c r="AE626" s="18" t="str">
        <f>IFERROR(VLOOKUP(O626,AG3:AH5,2,0),"KO")</f>
        <v>KO</v>
      </c>
    </row>
    <row r="627" spans="2:31">
      <c r="B627" s="6"/>
      <c r="C627" t="s">
        <v>66</v>
      </c>
      <c r="D627" s="24" t="s">
        <v>240</v>
      </c>
      <c r="E627" s="17" t="s">
        <v>222</v>
      </c>
      <c r="F627" s="7" t="s">
        <v>4</v>
      </c>
      <c r="G627" s="10" t="s">
        <v>1668</v>
      </c>
      <c r="H627" s="7">
        <v>6</v>
      </c>
      <c r="I627" s="7">
        <v>42</v>
      </c>
      <c r="J627" s="7">
        <v>52</v>
      </c>
      <c r="K627" s="7">
        <v>2</v>
      </c>
      <c r="L627" s="7">
        <v>2</v>
      </c>
      <c r="M627" s="7">
        <v>46</v>
      </c>
      <c r="N627" s="6" t="s">
        <v>61</v>
      </c>
      <c r="O627" s="6" t="s">
        <v>61</v>
      </c>
      <c r="P627" s="11">
        <v>45</v>
      </c>
      <c r="Q627" s="12">
        <v>1.71</v>
      </c>
      <c r="R627" s="13"/>
      <c r="S627" s="21">
        <f t="shared" si="79"/>
        <v>23.75</v>
      </c>
      <c r="T627" s="7" t="str">
        <f t="shared" si="80"/>
        <v>Over 0.5</v>
      </c>
      <c r="U627" s="14"/>
      <c r="V627" s="14" t="str">
        <f t="shared" si="84"/>
        <v>Over 0.5</v>
      </c>
      <c r="W627" s="14" t="str">
        <f t="shared" si="85"/>
        <v>WON</v>
      </c>
      <c r="X627" s="14"/>
      <c r="Y627" s="7" t="str">
        <f t="shared" si="78"/>
        <v>…</v>
      </c>
      <c r="Z627" s="7"/>
      <c r="AA627" s="35" t="str">
        <f t="shared" si="81"/>
        <v>…</v>
      </c>
      <c r="AB627" s="35" t="str">
        <f t="shared" si="82"/>
        <v>.</v>
      </c>
      <c r="AC627" s="7" t="str">
        <f t="shared" si="87"/>
        <v>WON</v>
      </c>
      <c r="AE627" s="18" t="str">
        <f>IFERROR(VLOOKUP(O627,AG3:AH5,2,0),"KO")</f>
        <v>KO</v>
      </c>
    </row>
    <row r="628" spans="2:31">
      <c r="B628" s="6"/>
      <c r="C628" t="s">
        <v>227</v>
      </c>
      <c r="D628" s="24" t="s">
        <v>135</v>
      </c>
      <c r="E628" s="17" t="s">
        <v>1261</v>
      </c>
      <c r="F628" s="7" t="s">
        <v>4</v>
      </c>
      <c r="G628" s="10" t="s">
        <v>228</v>
      </c>
      <c r="H628" s="7">
        <v>35</v>
      </c>
      <c r="I628" s="7">
        <v>20</v>
      </c>
      <c r="J628" s="7">
        <v>46</v>
      </c>
      <c r="K628" s="7">
        <v>2</v>
      </c>
      <c r="L628" s="7">
        <v>2</v>
      </c>
      <c r="M628" s="7">
        <v>11</v>
      </c>
      <c r="N628" s="6" t="s">
        <v>69</v>
      </c>
      <c r="O628" s="6" t="s">
        <v>297</v>
      </c>
      <c r="P628" s="11">
        <v>51</v>
      </c>
      <c r="Q628" s="12">
        <v>1.55</v>
      </c>
      <c r="R628" s="13"/>
      <c r="S628" s="21">
        <f t="shared" si="79"/>
        <v>28.887499999999999</v>
      </c>
      <c r="T628" s="7" t="str">
        <f t="shared" si="80"/>
        <v>Over 0.5</v>
      </c>
      <c r="U628" s="14"/>
      <c r="V628" s="14" t="str">
        <f t="shared" si="84"/>
        <v>Over 0.5</v>
      </c>
      <c r="W628" s="14" t="str">
        <f t="shared" si="85"/>
        <v>WON</v>
      </c>
      <c r="X628" s="14"/>
      <c r="Y628" s="7" t="str">
        <f t="shared" si="78"/>
        <v>…</v>
      </c>
      <c r="Z628" s="7"/>
      <c r="AA628" s="35" t="str">
        <f t="shared" si="81"/>
        <v>…</v>
      </c>
      <c r="AB628" s="35" t="str">
        <f t="shared" si="82"/>
        <v>.</v>
      </c>
      <c r="AC628" s="7" t="str">
        <f t="shared" si="87"/>
        <v>WON</v>
      </c>
      <c r="AE628" s="18" t="str">
        <f>IFERROR(VLOOKUP(O628,AG3:AH5,2,0),"KO")</f>
        <v>KO</v>
      </c>
    </row>
    <row r="629" spans="2:31">
      <c r="B629" s="6" t="s">
        <v>11</v>
      </c>
      <c r="C629" t="s">
        <v>394</v>
      </c>
      <c r="D629" s="24" t="s">
        <v>135</v>
      </c>
      <c r="E629" s="17" t="s">
        <v>782</v>
      </c>
      <c r="F629" s="7" t="s">
        <v>4</v>
      </c>
      <c r="G629" s="10" t="s">
        <v>396</v>
      </c>
      <c r="H629" s="7">
        <v>18</v>
      </c>
      <c r="I629" s="7">
        <v>10</v>
      </c>
      <c r="J629" s="7">
        <v>73</v>
      </c>
      <c r="K629" s="7">
        <v>2</v>
      </c>
      <c r="L629" s="7" t="s">
        <v>2101</v>
      </c>
      <c r="M629" s="7">
        <v>55</v>
      </c>
      <c r="N629" s="6" t="s">
        <v>69</v>
      </c>
      <c r="O629" s="6" t="s">
        <v>69</v>
      </c>
      <c r="P629" s="11">
        <v>40</v>
      </c>
      <c r="Q629" s="12">
        <v>1.47</v>
      </c>
      <c r="R629" s="13"/>
      <c r="S629" s="21">
        <f t="shared" si="79"/>
        <v>11.5625</v>
      </c>
      <c r="T629" s="7" t="str">
        <f t="shared" si="80"/>
        <v>Over 0.5</v>
      </c>
      <c r="U629" s="14"/>
      <c r="V629" s="14" t="str">
        <f t="shared" si="84"/>
        <v>Over 0.5</v>
      </c>
      <c r="W629" s="14" t="str">
        <f t="shared" si="85"/>
        <v>WON</v>
      </c>
      <c r="X629" s="14"/>
      <c r="Y629" s="7" t="str">
        <f t="shared" ref="Y629:Y692" si="88">IF(AND(B629="OK",I629&gt;52,M629&lt;11,Q629&lt;1.71),"Prime","…")</f>
        <v>…</v>
      </c>
      <c r="Z629" s="7"/>
      <c r="AA629" s="35" t="str">
        <f t="shared" si="81"/>
        <v>…</v>
      </c>
      <c r="AB629" s="35" t="str">
        <f t="shared" si="82"/>
        <v>.</v>
      </c>
      <c r="AC629" s="7" t="str">
        <f t="shared" si="87"/>
        <v>WON</v>
      </c>
      <c r="AE629" s="18" t="str">
        <f>IFERROR(VLOOKUP(O629,AG3:AH5,2,0),"KO")</f>
        <v>KO</v>
      </c>
    </row>
    <row r="630" spans="2:31">
      <c r="B630" s="6" t="s">
        <v>11</v>
      </c>
      <c r="C630" t="s">
        <v>394</v>
      </c>
      <c r="D630" s="24" t="s">
        <v>135</v>
      </c>
      <c r="E630" s="17" t="s">
        <v>560</v>
      </c>
      <c r="F630" s="7" t="s">
        <v>4</v>
      </c>
      <c r="G630" s="10" t="s">
        <v>949</v>
      </c>
      <c r="H630" s="7">
        <v>13</v>
      </c>
      <c r="I630" s="7">
        <v>5</v>
      </c>
      <c r="J630" s="7">
        <v>83</v>
      </c>
      <c r="K630" s="7">
        <v>2</v>
      </c>
      <c r="L630" s="7">
        <v>2</v>
      </c>
      <c r="M630" s="7">
        <v>70</v>
      </c>
      <c r="N630" s="6" t="s">
        <v>24</v>
      </c>
      <c r="O630" s="6" t="s">
        <v>24</v>
      </c>
      <c r="P630" s="11">
        <v>49</v>
      </c>
      <c r="Q630" s="12">
        <v>1.5</v>
      </c>
      <c r="R630" s="13"/>
      <c r="S630" s="21">
        <f t="shared" ref="S630:S693" si="89">(IF(H630=0,"",(40+IF(I630&lt;50,0,I630/3.2)+(IF(J630&gt;I630,-J630/3.2,0)+(IF(H630&gt;I630,-H630/3.2,0)+(IF(L630="X",5,IF(L630="2",2,0)))+(IF(M630&gt;15,0,15-M630))+(IF(P630&lt;50,0,P630/5)))))))</f>
        <v>10</v>
      </c>
      <c r="T630" s="7" t="str">
        <f t="shared" ref="T630:T693" si="90">IF(S630&lt;56,"Over 0.5","Under 1.5")</f>
        <v>Over 0.5</v>
      </c>
      <c r="U630" s="14"/>
      <c r="V630" s="14" t="str">
        <f t="shared" si="84"/>
        <v>Under 1.5</v>
      </c>
      <c r="W630" s="14" t="str">
        <f t="shared" si="85"/>
        <v>LOST</v>
      </c>
      <c r="X630" s="14"/>
      <c r="Y630" s="7" t="str">
        <f t="shared" si="88"/>
        <v>…</v>
      </c>
      <c r="Z630" s="7"/>
      <c r="AA630" s="35" t="str">
        <f t="shared" si="81"/>
        <v>…</v>
      </c>
      <c r="AB630" s="35" t="str">
        <f t="shared" si="82"/>
        <v>.</v>
      </c>
      <c r="AC630" s="7" t="str">
        <f t="shared" si="87"/>
        <v>LOST</v>
      </c>
      <c r="AE630" s="18" t="str">
        <f>IFERROR(VLOOKUP(O630,AG3:AH5,2,0),"KO")</f>
        <v>OK</v>
      </c>
    </row>
    <row r="631" spans="2:31">
      <c r="B631" s="6" t="s">
        <v>11</v>
      </c>
      <c r="C631" t="s">
        <v>34</v>
      </c>
      <c r="D631" s="24" t="s">
        <v>140</v>
      </c>
      <c r="E631" s="17" t="s">
        <v>36</v>
      </c>
      <c r="F631" s="7" t="s">
        <v>4</v>
      </c>
      <c r="G631" s="10" t="s">
        <v>2074</v>
      </c>
      <c r="H631" s="7">
        <v>77</v>
      </c>
      <c r="I631" s="7">
        <v>14</v>
      </c>
      <c r="J631" s="7">
        <v>9</v>
      </c>
      <c r="K631" s="7">
        <v>1</v>
      </c>
      <c r="L631" s="7" t="s">
        <v>2101</v>
      </c>
      <c r="M631" s="7">
        <v>68</v>
      </c>
      <c r="N631" s="6" t="s">
        <v>24</v>
      </c>
      <c r="O631" s="6" t="s">
        <v>75</v>
      </c>
      <c r="P631" s="11">
        <v>48</v>
      </c>
      <c r="Q631" s="12">
        <v>1.68</v>
      </c>
      <c r="R631" s="13"/>
      <c r="S631" s="21">
        <f t="shared" si="89"/>
        <v>15.9375</v>
      </c>
      <c r="T631" s="7" t="str">
        <f t="shared" si="90"/>
        <v>Over 0.5</v>
      </c>
      <c r="U631" s="14"/>
      <c r="V631" s="14" t="str">
        <f t="shared" si="84"/>
        <v>Under 1.5</v>
      </c>
      <c r="W631" s="14" t="str">
        <f t="shared" si="85"/>
        <v>LOST</v>
      </c>
      <c r="X631" s="14"/>
      <c r="Y631" s="7" t="str">
        <f t="shared" si="88"/>
        <v>…</v>
      </c>
      <c r="Z631" s="7"/>
      <c r="AA631" s="35" t="str">
        <f t="shared" si="81"/>
        <v>…</v>
      </c>
      <c r="AB631" s="35" t="str">
        <f t="shared" si="82"/>
        <v>.</v>
      </c>
      <c r="AC631" s="7" t="str">
        <f t="shared" si="87"/>
        <v>WON</v>
      </c>
      <c r="AE631" s="18" t="str">
        <f>IFERROR(VLOOKUP(O631,AG3:AH5,2,0),"KO")</f>
        <v>KO</v>
      </c>
    </row>
    <row r="632" spans="2:31">
      <c r="B632" s="6"/>
      <c r="C632" t="s">
        <v>127</v>
      </c>
      <c r="D632" s="24" t="s">
        <v>140</v>
      </c>
      <c r="E632" s="17" t="s">
        <v>751</v>
      </c>
      <c r="F632" s="7" t="s">
        <v>4</v>
      </c>
      <c r="G632" s="10" t="s">
        <v>1296</v>
      </c>
      <c r="H632" s="7">
        <v>72</v>
      </c>
      <c r="I632" s="7">
        <v>23</v>
      </c>
      <c r="J632" s="7">
        <v>5</v>
      </c>
      <c r="K632" s="7">
        <v>1</v>
      </c>
      <c r="L632" s="7">
        <v>1</v>
      </c>
      <c r="M632" s="7">
        <v>67</v>
      </c>
      <c r="N632" s="6" t="s">
        <v>47</v>
      </c>
      <c r="O632" s="6" t="s">
        <v>304</v>
      </c>
      <c r="P632" s="11">
        <v>49</v>
      </c>
      <c r="Q632" s="12">
        <v>1.6</v>
      </c>
      <c r="R632" s="13"/>
      <c r="S632" s="21">
        <f t="shared" si="89"/>
        <v>17.5</v>
      </c>
      <c r="T632" s="7" t="str">
        <f t="shared" si="90"/>
        <v>Over 0.5</v>
      </c>
      <c r="U632" s="14"/>
      <c r="V632" s="14" t="str">
        <f t="shared" si="84"/>
        <v>Under 1.5</v>
      </c>
      <c r="W632" s="14" t="str">
        <f t="shared" si="85"/>
        <v>WON</v>
      </c>
      <c r="X632" s="14"/>
      <c r="Y632" s="7" t="str">
        <f t="shared" si="88"/>
        <v>…</v>
      </c>
      <c r="Z632" s="7"/>
      <c r="AA632" s="35" t="str">
        <f t="shared" si="81"/>
        <v>…</v>
      </c>
      <c r="AB632" s="35" t="str">
        <f t="shared" si="82"/>
        <v>.</v>
      </c>
      <c r="AC632" s="7" t="str">
        <f t="shared" si="87"/>
        <v>WON</v>
      </c>
      <c r="AE632" s="18" t="str">
        <f>IFERROR(VLOOKUP(O632,AG3:AH5,2,0),"KO")</f>
        <v>KO</v>
      </c>
    </row>
    <row r="633" spans="2:31">
      <c r="B633" s="6" t="s">
        <v>11</v>
      </c>
      <c r="C633" t="s">
        <v>846</v>
      </c>
      <c r="D633" s="24" t="s">
        <v>289</v>
      </c>
      <c r="E633" s="17" t="s">
        <v>1122</v>
      </c>
      <c r="F633" s="7" t="s">
        <v>4</v>
      </c>
      <c r="G633" s="10" t="s">
        <v>2057</v>
      </c>
      <c r="H633" s="7">
        <v>31</v>
      </c>
      <c r="I633" s="7">
        <v>43</v>
      </c>
      <c r="J633" s="7">
        <v>26</v>
      </c>
      <c r="K633" s="7" t="s">
        <v>16</v>
      </c>
      <c r="L633" s="7" t="s">
        <v>2101</v>
      </c>
      <c r="M633" s="7">
        <v>5</v>
      </c>
      <c r="N633" s="6" t="s">
        <v>120</v>
      </c>
      <c r="O633" s="6" t="s">
        <v>69</v>
      </c>
      <c r="P633" s="11">
        <v>37</v>
      </c>
      <c r="Q633" s="12">
        <v>1.5</v>
      </c>
      <c r="R633" s="13"/>
      <c r="S633" s="21">
        <f t="shared" si="89"/>
        <v>50</v>
      </c>
      <c r="T633" s="7" t="str">
        <f t="shared" si="90"/>
        <v>Over 0.5</v>
      </c>
      <c r="U633" s="14"/>
      <c r="V633" s="14" t="str">
        <f t="shared" si="84"/>
        <v>Under 1.5</v>
      </c>
      <c r="W633" s="14" t="str">
        <f t="shared" si="85"/>
        <v>WON</v>
      </c>
      <c r="X633" s="14"/>
      <c r="Y633" s="7" t="str">
        <f t="shared" si="88"/>
        <v>…</v>
      </c>
      <c r="Z633" s="7"/>
      <c r="AA633" s="35" t="str">
        <f t="shared" si="81"/>
        <v>…</v>
      </c>
      <c r="AB633" s="35" t="str">
        <f t="shared" si="82"/>
        <v>.</v>
      </c>
      <c r="AC633" s="7" t="str">
        <f t="shared" si="87"/>
        <v>WON</v>
      </c>
      <c r="AE633" s="18" t="str">
        <f>IFERROR(VLOOKUP(O633,AG3:AH5,2,0),"KO")</f>
        <v>KO</v>
      </c>
    </row>
    <row r="634" spans="2:31">
      <c r="B634" s="6" t="s">
        <v>11</v>
      </c>
      <c r="C634" t="s">
        <v>282</v>
      </c>
      <c r="D634" s="24" t="s">
        <v>167</v>
      </c>
      <c r="E634" s="17" t="s">
        <v>284</v>
      </c>
      <c r="F634" s="7" t="s">
        <v>4</v>
      </c>
      <c r="G634" s="10" t="s">
        <v>326</v>
      </c>
      <c r="H634" s="7">
        <v>4</v>
      </c>
      <c r="I634" s="7">
        <v>11</v>
      </c>
      <c r="J634" s="7">
        <v>86</v>
      </c>
      <c r="K634" s="7">
        <v>2</v>
      </c>
      <c r="L634" s="7">
        <v>2</v>
      </c>
      <c r="M634" s="7">
        <v>82</v>
      </c>
      <c r="N634" s="6" t="s">
        <v>47</v>
      </c>
      <c r="O634" s="6" t="s">
        <v>298</v>
      </c>
      <c r="P634" s="11">
        <v>41</v>
      </c>
      <c r="Q634" s="12">
        <v>1.71</v>
      </c>
      <c r="R634" s="13"/>
      <c r="S634" s="21">
        <f t="shared" si="89"/>
        <v>13.125</v>
      </c>
      <c r="T634" s="7" t="str">
        <f t="shared" si="90"/>
        <v>Over 0.5</v>
      </c>
      <c r="U634" s="14"/>
      <c r="V634" s="14" t="str">
        <f t="shared" si="84"/>
        <v>Under 1.5</v>
      </c>
      <c r="W634" s="14" t="str">
        <f t="shared" si="85"/>
        <v>WON</v>
      </c>
      <c r="X634" s="14"/>
      <c r="Y634" s="7" t="str">
        <f t="shared" si="88"/>
        <v>…</v>
      </c>
      <c r="Z634" s="7"/>
      <c r="AA634" s="35" t="str">
        <f t="shared" si="81"/>
        <v>…</v>
      </c>
      <c r="AB634" s="35" t="str">
        <f t="shared" si="82"/>
        <v>.</v>
      </c>
      <c r="AC634" s="7" t="str">
        <f t="shared" si="87"/>
        <v>WON</v>
      </c>
      <c r="AE634" s="18" t="str">
        <f>IFERROR(VLOOKUP(O634,AG3:AH5,2,0),"KO")</f>
        <v>KO</v>
      </c>
    </row>
    <row r="635" spans="2:31">
      <c r="B635" s="6"/>
      <c r="C635" t="s">
        <v>127</v>
      </c>
      <c r="D635" s="24" t="s">
        <v>874</v>
      </c>
      <c r="E635" s="17" t="s">
        <v>237</v>
      </c>
      <c r="F635" s="7" t="s">
        <v>4</v>
      </c>
      <c r="G635" s="10" t="s">
        <v>2063</v>
      </c>
      <c r="H635" s="7">
        <v>34</v>
      </c>
      <c r="I635" s="7">
        <v>50</v>
      </c>
      <c r="J635" s="7">
        <v>16</v>
      </c>
      <c r="K635" s="7" t="s">
        <v>16</v>
      </c>
      <c r="L635" s="7" t="s">
        <v>2101</v>
      </c>
      <c r="M635" s="7">
        <v>18</v>
      </c>
      <c r="N635" s="6" t="s">
        <v>120</v>
      </c>
      <c r="O635" s="6" t="s">
        <v>61</v>
      </c>
      <c r="P635" s="11">
        <v>71</v>
      </c>
      <c r="Q635" s="12">
        <v>1.55</v>
      </c>
      <c r="R635" s="13"/>
      <c r="S635" s="21">
        <f t="shared" si="89"/>
        <v>69.825000000000003</v>
      </c>
      <c r="T635" s="7" t="str">
        <f t="shared" si="90"/>
        <v>Under 1.5</v>
      </c>
      <c r="U635" s="14"/>
      <c r="V635" s="14" t="str">
        <f t="shared" si="84"/>
        <v>Under 1.5</v>
      </c>
      <c r="W635" s="14" t="str">
        <f t="shared" si="85"/>
        <v>WON</v>
      </c>
      <c r="X635" s="14"/>
      <c r="Y635" s="7" t="str">
        <f t="shared" si="88"/>
        <v>…</v>
      </c>
      <c r="Z635" s="7"/>
      <c r="AA635" s="35" t="str">
        <f t="shared" si="81"/>
        <v>…</v>
      </c>
      <c r="AB635" s="35" t="str">
        <f t="shared" si="82"/>
        <v>.</v>
      </c>
      <c r="AC635" s="7" t="str">
        <f t="shared" si="87"/>
        <v>WON</v>
      </c>
      <c r="AE635" s="18" t="str">
        <f>IFERROR(VLOOKUP(O635,AG3:AH5,2,0),"KO")</f>
        <v>KO</v>
      </c>
    </row>
    <row r="636" spans="2:31">
      <c r="B636" s="6" t="s">
        <v>11</v>
      </c>
      <c r="C636" t="s">
        <v>508</v>
      </c>
      <c r="D636" s="24" t="s">
        <v>176</v>
      </c>
      <c r="E636" s="17" t="s">
        <v>2120</v>
      </c>
      <c r="F636" s="7" t="s">
        <v>4</v>
      </c>
      <c r="G636" s="10" t="s">
        <v>510</v>
      </c>
      <c r="H636" s="7">
        <v>45</v>
      </c>
      <c r="I636" s="7">
        <v>10</v>
      </c>
      <c r="J636" s="7">
        <v>45</v>
      </c>
      <c r="K636" s="7">
        <v>1</v>
      </c>
      <c r="L636" s="7">
        <v>1</v>
      </c>
      <c r="M636" s="7">
        <v>0</v>
      </c>
      <c r="N636" s="6" t="s">
        <v>47</v>
      </c>
      <c r="O636" s="6" t="s">
        <v>389</v>
      </c>
      <c r="P636" s="11">
        <v>40</v>
      </c>
      <c r="Q636" s="12">
        <v>1.63</v>
      </c>
      <c r="R636" s="13"/>
      <c r="S636" s="21">
        <f t="shared" si="89"/>
        <v>26.875</v>
      </c>
      <c r="T636" s="7" t="str">
        <f t="shared" si="90"/>
        <v>Over 0.5</v>
      </c>
      <c r="U636" s="14"/>
      <c r="V636" s="14" t="str">
        <f t="shared" si="84"/>
        <v>Under 1.5</v>
      </c>
      <c r="W636" s="14" t="str">
        <f t="shared" si="85"/>
        <v>WON</v>
      </c>
      <c r="X636" s="14"/>
      <c r="Y636" s="7" t="str">
        <f t="shared" si="88"/>
        <v>…</v>
      </c>
      <c r="Z636" s="7"/>
      <c r="AA636" s="35" t="str">
        <f t="shared" si="81"/>
        <v>…</v>
      </c>
      <c r="AB636" s="35" t="str">
        <f t="shared" si="82"/>
        <v>.</v>
      </c>
      <c r="AC636" s="7" t="str">
        <f t="shared" si="87"/>
        <v>WON</v>
      </c>
      <c r="AE636" s="18" t="str">
        <f>IFERROR(VLOOKUP(O636,AG3:AH5,2,0),"KO")</f>
        <v>KO</v>
      </c>
    </row>
    <row r="637" spans="2:31">
      <c r="B637" s="6" t="s">
        <v>11</v>
      </c>
      <c r="C637" t="s">
        <v>846</v>
      </c>
      <c r="D637" s="24" t="s">
        <v>877</v>
      </c>
      <c r="E637" s="17" t="s">
        <v>1028</v>
      </c>
      <c r="F637" s="7" t="s">
        <v>4</v>
      </c>
      <c r="G637" s="10" t="s">
        <v>847</v>
      </c>
      <c r="H637" s="7">
        <v>45</v>
      </c>
      <c r="I637" s="7">
        <v>45</v>
      </c>
      <c r="J637" s="7">
        <v>10</v>
      </c>
      <c r="K637" s="7">
        <v>1</v>
      </c>
      <c r="L637" s="7">
        <v>1</v>
      </c>
      <c r="M637" s="7">
        <v>35</v>
      </c>
      <c r="N637" s="6" t="s">
        <v>24</v>
      </c>
      <c r="O637" s="6" t="s">
        <v>18</v>
      </c>
      <c r="P637" s="11">
        <v>54</v>
      </c>
      <c r="Q637" s="12">
        <v>1.5</v>
      </c>
      <c r="R637" s="13"/>
      <c r="S637" s="21">
        <f t="shared" si="89"/>
        <v>50.8</v>
      </c>
      <c r="T637" s="7" t="str">
        <f t="shared" si="90"/>
        <v>Over 0.5</v>
      </c>
      <c r="U637" s="14"/>
      <c r="V637" s="14" t="str">
        <f t="shared" si="84"/>
        <v>Under 1.5</v>
      </c>
      <c r="W637" s="14" t="str">
        <f t="shared" si="85"/>
        <v>LOST</v>
      </c>
      <c r="X637" s="14"/>
      <c r="Y637" s="7" t="str">
        <f t="shared" si="88"/>
        <v>…</v>
      </c>
      <c r="Z637" s="7"/>
      <c r="AA637" s="35" t="str">
        <f t="shared" si="81"/>
        <v>…</v>
      </c>
      <c r="AB637" s="35" t="str">
        <f t="shared" si="82"/>
        <v>.</v>
      </c>
      <c r="AC637" s="7" t="str">
        <f t="shared" si="87"/>
        <v>WON</v>
      </c>
      <c r="AE637" s="18" t="str">
        <f>IFERROR(VLOOKUP(O637,AG3:AH5,2,0),"KO")</f>
        <v>KO</v>
      </c>
    </row>
    <row r="638" spans="2:31">
      <c r="B638" s="6"/>
      <c r="D638" s="24"/>
      <c r="E638" s="17"/>
      <c r="F638" s="7"/>
      <c r="G638" s="10"/>
      <c r="H638" s="7"/>
      <c r="I638" s="7"/>
      <c r="J638" s="7"/>
      <c r="K638" s="7"/>
      <c r="L638" s="7"/>
      <c r="M638" s="7"/>
      <c r="N638" s="6"/>
      <c r="O638" s="6"/>
      <c r="P638" s="11"/>
      <c r="Q638" s="12"/>
      <c r="R638" s="13"/>
      <c r="S638" s="21" t="str">
        <f t="shared" si="89"/>
        <v/>
      </c>
      <c r="T638" s="7" t="str">
        <f t="shared" si="90"/>
        <v>Under 1.5</v>
      </c>
      <c r="U638" s="14"/>
      <c r="V638" s="14" t="str">
        <f t="shared" si="84"/>
        <v>Over 0.5</v>
      </c>
      <c r="W638" s="14" t="str">
        <f t="shared" si="85"/>
        <v/>
      </c>
      <c r="X638" s="14"/>
      <c r="Y638" s="7" t="str">
        <f t="shared" si="88"/>
        <v>…</v>
      </c>
      <c r="Z638" s="7"/>
      <c r="AA638" s="35" t="str">
        <f t="shared" si="81"/>
        <v>…</v>
      </c>
      <c r="AB638" s="35" t="str">
        <f t="shared" si="82"/>
        <v>.</v>
      </c>
      <c r="AC638" s="7" t="str">
        <f t="shared" si="87"/>
        <v>WON</v>
      </c>
      <c r="AE638" s="18" t="str">
        <f>IFERROR(VLOOKUP(O638,AG3:AH5,2,0),"KO")</f>
        <v>KO</v>
      </c>
    </row>
    <row r="639" spans="2:31">
      <c r="B639" s="16" t="s">
        <v>2124</v>
      </c>
      <c r="D639" s="24"/>
      <c r="E639" s="17"/>
      <c r="F639" s="7"/>
      <c r="G639" s="10"/>
      <c r="H639" s="7"/>
      <c r="I639" s="7"/>
      <c r="J639" s="7"/>
      <c r="K639" s="7"/>
      <c r="L639" s="7"/>
      <c r="M639" s="7"/>
      <c r="N639" s="6"/>
      <c r="O639" s="6"/>
      <c r="P639" s="11"/>
      <c r="Q639" s="12"/>
      <c r="R639" s="13"/>
      <c r="S639" s="21" t="str">
        <f t="shared" si="89"/>
        <v/>
      </c>
      <c r="T639" s="7" t="str">
        <f t="shared" si="90"/>
        <v>Under 1.5</v>
      </c>
      <c r="U639" s="14"/>
      <c r="V639" s="14" t="str">
        <f t="shared" si="84"/>
        <v>Over 0.5</v>
      </c>
      <c r="W639" s="14" t="str">
        <f t="shared" si="85"/>
        <v/>
      </c>
      <c r="X639" s="14"/>
      <c r="Y639" s="7" t="str">
        <f t="shared" si="88"/>
        <v>…</v>
      </c>
      <c r="Z639" s="7"/>
      <c r="AA639" s="35" t="str">
        <f t="shared" si="81"/>
        <v>…</v>
      </c>
      <c r="AB639" s="35" t="str">
        <f t="shared" si="82"/>
        <v>.</v>
      </c>
      <c r="AC639" s="7" t="str">
        <f t="shared" si="87"/>
        <v>WON</v>
      </c>
      <c r="AE639" s="18" t="str">
        <f>IFERROR(VLOOKUP(O639,AG3:AH5,2,0),"KO")</f>
        <v>KO</v>
      </c>
    </row>
    <row r="640" spans="2:31">
      <c r="B640" s="6" t="s">
        <v>11</v>
      </c>
      <c r="C640" t="s">
        <v>121</v>
      </c>
      <c r="D640" s="24" t="s">
        <v>115</v>
      </c>
      <c r="E640" s="17" t="s">
        <v>273</v>
      </c>
      <c r="F640" s="7" t="s">
        <v>4</v>
      </c>
      <c r="G640" s="10" t="s">
        <v>252</v>
      </c>
      <c r="H640" s="7">
        <v>43</v>
      </c>
      <c r="I640" s="7">
        <v>37</v>
      </c>
      <c r="J640" s="7">
        <v>20</v>
      </c>
      <c r="K640" s="7">
        <v>1</v>
      </c>
      <c r="L640" s="7">
        <v>1</v>
      </c>
      <c r="M640" s="7">
        <v>23</v>
      </c>
      <c r="N640" s="6" t="s">
        <v>24</v>
      </c>
      <c r="O640" s="6" t="s">
        <v>24</v>
      </c>
      <c r="P640" s="11">
        <v>47</v>
      </c>
      <c r="Q640" s="12">
        <v>1.45</v>
      </c>
      <c r="R640" s="13"/>
      <c r="S640" s="21">
        <f t="shared" si="89"/>
        <v>26.5625</v>
      </c>
      <c r="T640" s="7" t="str">
        <f t="shared" si="90"/>
        <v>Over 0.5</v>
      </c>
      <c r="U640" s="14"/>
      <c r="V640" s="14" t="str">
        <f t="shared" si="84"/>
        <v>Under 1.5</v>
      </c>
      <c r="W640" s="14" t="str">
        <f t="shared" si="85"/>
        <v>LOST</v>
      </c>
      <c r="X640" s="14"/>
      <c r="Y640" s="7" t="str">
        <f t="shared" si="88"/>
        <v>…</v>
      </c>
      <c r="Z640" s="7"/>
      <c r="AA640" s="35" t="str">
        <f t="shared" si="81"/>
        <v>…</v>
      </c>
      <c r="AB640" s="35" t="str">
        <f t="shared" si="82"/>
        <v>.</v>
      </c>
      <c r="AC640" s="7" t="str">
        <f t="shared" si="87"/>
        <v>LOST</v>
      </c>
      <c r="AE640" s="18" t="str">
        <f>IFERROR(VLOOKUP(O640,AG3:AH5,2,0),"KO")</f>
        <v>OK</v>
      </c>
    </row>
    <row r="641" spans="2:31">
      <c r="B641" s="6"/>
      <c r="C641" t="s">
        <v>239</v>
      </c>
      <c r="D641" s="24" t="s">
        <v>152</v>
      </c>
      <c r="E641" s="17" t="s">
        <v>916</v>
      </c>
      <c r="F641" s="7" t="s">
        <v>4</v>
      </c>
      <c r="G641" s="10" t="s">
        <v>763</v>
      </c>
      <c r="H641" s="7">
        <v>19</v>
      </c>
      <c r="I641" s="7">
        <v>52</v>
      </c>
      <c r="J641" s="7">
        <v>29</v>
      </c>
      <c r="K641" s="7" t="s">
        <v>16</v>
      </c>
      <c r="L641" s="7">
        <v>1</v>
      </c>
      <c r="M641" s="7">
        <v>10</v>
      </c>
      <c r="N641" s="6" t="s">
        <v>24</v>
      </c>
      <c r="O641" s="6" t="s">
        <v>33</v>
      </c>
      <c r="P641" s="11">
        <v>56</v>
      </c>
      <c r="Q641" s="12">
        <v>1.55</v>
      </c>
      <c r="R641" s="13"/>
      <c r="S641" s="21">
        <f t="shared" si="89"/>
        <v>72.45</v>
      </c>
      <c r="T641" s="7" t="str">
        <f t="shared" si="90"/>
        <v>Under 1.5</v>
      </c>
      <c r="U641" s="14"/>
      <c r="V641" s="14" t="str">
        <f t="shared" si="84"/>
        <v>Under 1.5</v>
      </c>
      <c r="W641" s="14" t="str">
        <f t="shared" si="85"/>
        <v>WON</v>
      </c>
      <c r="X641" s="14"/>
      <c r="Y641" s="7" t="str">
        <f t="shared" si="88"/>
        <v>…</v>
      </c>
      <c r="Z641" s="7"/>
      <c r="AA641" s="35" t="str">
        <f t="shared" si="81"/>
        <v>…</v>
      </c>
      <c r="AB641" s="35" t="str">
        <f t="shared" si="82"/>
        <v>.</v>
      </c>
      <c r="AC641" s="7" t="str">
        <f t="shared" si="87"/>
        <v>WON</v>
      </c>
      <c r="AE641" s="18" t="str">
        <f>IFERROR(VLOOKUP(O641,AG3:AH5,2,0),"KO")</f>
        <v>KO</v>
      </c>
    </row>
    <row r="642" spans="2:31">
      <c r="B642" s="6" t="s">
        <v>11</v>
      </c>
      <c r="C642" t="s">
        <v>121</v>
      </c>
      <c r="D642" s="24" t="s">
        <v>164</v>
      </c>
      <c r="E642" s="17" t="s">
        <v>554</v>
      </c>
      <c r="F642" s="7" t="s">
        <v>4</v>
      </c>
      <c r="G642" s="10" t="s">
        <v>753</v>
      </c>
      <c r="H642" s="7">
        <v>3</v>
      </c>
      <c r="I642" s="7">
        <v>66</v>
      </c>
      <c r="J642" s="7">
        <v>31</v>
      </c>
      <c r="K642" s="7" t="s">
        <v>16</v>
      </c>
      <c r="L642" s="7">
        <v>2</v>
      </c>
      <c r="M642" s="7">
        <v>28</v>
      </c>
      <c r="N642" s="6" t="s">
        <v>454</v>
      </c>
      <c r="O642" s="6" t="s">
        <v>1195</v>
      </c>
      <c r="P642" s="11">
        <v>50</v>
      </c>
      <c r="Q642" s="12">
        <v>1.65</v>
      </c>
      <c r="R642" s="13"/>
      <c r="S642" s="21">
        <f t="shared" si="89"/>
        <v>70.625</v>
      </c>
      <c r="T642" s="7" t="str">
        <f t="shared" si="90"/>
        <v>Under 1.5</v>
      </c>
      <c r="U642" s="14"/>
      <c r="V642" s="14" t="str">
        <f t="shared" si="84"/>
        <v>Over 0.5</v>
      </c>
      <c r="W642" s="14" t="str">
        <f t="shared" si="85"/>
        <v>LOST</v>
      </c>
      <c r="X642" s="14"/>
      <c r="Y642" s="7" t="str">
        <f t="shared" si="88"/>
        <v>…</v>
      </c>
      <c r="Z642" s="7"/>
      <c r="AA642" s="35" t="str">
        <f t="shared" si="81"/>
        <v>…</v>
      </c>
      <c r="AB642" s="35" t="str">
        <f t="shared" si="82"/>
        <v>.</v>
      </c>
      <c r="AC642" s="7" t="str">
        <f t="shared" si="87"/>
        <v>WON</v>
      </c>
      <c r="AE642" s="18" t="str">
        <f>IFERROR(VLOOKUP(O642,AG3:AH5,2,0),"KO")</f>
        <v>KO</v>
      </c>
    </row>
    <row r="643" spans="2:31">
      <c r="B643" s="6" t="s">
        <v>11</v>
      </c>
      <c r="C643" t="s">
        <v>282</v>
      </c>
      <c r="D643" s="24" t="s">
        <v>167</v>
      </c>
      <c r="E643" s="17" t="s">
        <v>958</v>
      </c>
      <c r="F643" s="7" t="s">
        <v>4</v>
      </c>
      <c r="G643" s="10" t="s">
        <v>875</v>
      </c>
      <c r="H643" s="7">
        <v>13</v>
      </c>
      <c r="I643" s="7">
        <v>44</v>
      </c>
      <c r="J643" s="7">
        <v>44</v>
      </c>
      <c r="K643" s="7">
        <v>2</v>
      </c>
      <c r="L643" s="7">
        <v>1</v>
      </c>
      <c r="M643" s="7">
        <v>31</v>
      </c>
      <c r="N643" s="6" t="s">
        <v>299</v>
      </c>
      <c r="O643" s="6" t="s">
        <v>405</v>
      </c>
      <c r="P643" s="11">
        <v>46</v>
      </c>
      <c r="Q643" s="12">
        <v>1.45</v>
      </c>
      <c r="R643" s="13"/>
      <c r="S643" s="21">
        <f t="shared" si="89"/>
        <v>40</v>
      </c>
      <c r="T643" s="7" t="str">
        <f t="shared" si="90"/>
        <v>Over 0.5</v>
      </c>
      <c r="U643" s="14"/>
      <c r="V643" s="14" t="str">
        <f t="shared" si="84"/>
        <v>Over 0.5</v>
      </c>
      <c r="W643" s="14" t="str">
        <f t="shared" si="85"/>
        <v>WON</v>
      </c>
      <c r="X643" s="14"/>
      <c r="Y643" s="7" t="str">
        <f t="shared" si="88"/>
        <v>…</v>
      </c>
      <c r="Z643" s="7"/>
      <c r="AA643" s="35" t="str">
        <f t="shared" si="81"/>
        <v>…</v>
      </c>
      <c r="AB643" s="35" t="str">
        <f t="shared" si="82"/>
        <v>.</v>
      </c>
      <c r="AC643" s="7" t="str">
        <f t="shared" si="87"/>
        <v>WON</v>
      </c>
      <c r="AE643" s="18" t="str">
        <f>IFERROR(VLOOKUP(O643,AG3:AH5,2,0),"KO")</f>
        <v>KO</v>
      </c>
    </row>
    <row r="644" spans="2:31">
      <c r="B644" s="6" t="s">
        <v>11</v>
      </c>
      <c r="C644" t="s">
        <v>417</v>
      </c>
      <c r="D644" s="24" t="s">
        <v>874</v>
      </c>
      <c r="E644" s="17" t="s">
        <v>2122</v>
      </c>
      <c r="F644" s="7" t="s">
        <v>4</v>
      </c>
      <c r="G644" s="10" t="s">
        <v>418</v>
      </c>
      <c r="H644" s="7">
        <v>45</v>
      </c>
      <c r="I644" s="7">
        <v>13</v>
      </c>
      <c r="J644" s="7">
        <v>42</v>
      </c>
      <c r="K644" s="7">
        <v>1</v>
      </c>
      <c r="L644" s="7" t="s">
        <v>2101</v>
      </c>
      <c r="M644" s="7">
        <v>3</v>
      </c>
      <c r="N644" s="6" t="s">
        <v>24</v>
      </c>
      <c r="O644" s="6" t="s">
        <v>24</v>
      </c>
      <c r="P644" s="11">
        <v>37</v>
      </c>
      <c r="Q644" s="12">
        <v>1.57</v>
      </c>
      <c r="R644" s="13"/>
      <c r="S644" s="21">
        <f t="shared" si="89"/>
        <v>24.8125</v>
      </c>
      <c r="T644" s="7" t="str">
        <f t="shared" si="90"/>
        <v>Over 0.5</v>
      </c>
      <c r="U644" s="14"/>
      <c r="V644" s="14" t="str">
        <f t="shared" si="84"/>
        <v>Under 1.5</v>
      </c>
      <c r="W644" s="14" t="str">
        <f t="shared" si="85"/>
        <v>LOST</v>
      </c>
      <c r="X644" s="14"/>
      <c r="Y644" s="7" t="str">
        <f t="shared" si="88"/>
        <v>…</v>
      </c>
      <c r="Z644" s="7"/>
      <c r="AA644" s="35" t="str">
        <f t="shared" si="81"/>
        <v>…</v>
      </c>
      <c r="AB644" s="35" t="str">
        <f t="shared" si="82"/>
        <v>.</v>
      </c>
      <c r="AE644" s="18" t="str">
        <f>IFERROR(VLOOKUP(O644,AG3:AH5,2,0),"KO")</f>
        <v>OK</v>
      </c>
    </row>
    <row r="645" spans="2:31">
      <c r="B645" s="6"/>
      <c r="D645" s="24"/>
      <c r="E645" s="17"/>
      <c r="F645" s="7"/>
      <c r="G645" s="10"/>
      <c r="H645" s="7"/>
      <c r="I645" s="7"/>
      <c r="J645" s="7"/>
      <c r="K645" s="7"/>
      <c r="L645" s="7"/>
      <c r="M645" s="7"/>
      <c r="N645" s="6"/>
      <c r="O645" s="6"/>
      <c r="P645" s="11"/>
      <c r="Q645" s="12"/>
      <c r="R645" s="13"/>
      <c r="S645" s="21" t="str">
        <f t="shared" si="89"/>
        <v/>
      </c>
      <c r="T645" s="7" t="str">
        <f t="shared" si="90"/>
        <v>Under 1.5</v>
      </c>
      <c r="U645" s="14"/>
      <c r="V645" s="14" t="str">
        <f t="shared" si="84"/>
        <v>Over 0.5</v>
      </c>
      <c r="W645" s="14" t="str">
        <f t="shared" si="85"/>
        <v/>
      </c>
      <c r="X645" s="14"/>
      <c r="Y645" s="7" t="str">
        <f t="shared" si="88"/>
        <v>…</v>
      </c>
      <c r="Z645" s="7"/>
      <c r="AA645" s="35" t="str">
        <f t="shared" si="81"/>
        <v>…</v>
      </c>
      <c r="AB645" s="35" t="str">
        <f t="shared" si="82"/>
        <v>.</v>
      </c>
      <c r="AE645" s="18" t="str">
        <f>IFERROR(VLOOKUP(O645,AG3:AH5,2,0),"KO")</f>
        <v>KO</v>
      </c>
    </row>
    <row r="646" spans="2:31">
      <c r="B646" s="16" t="s">
        <v>2123</v>
      </c>
      <c r="D646" s="24"/>
      <c r="E646" s="17"/>
      <c r="F646" s="7"/>
      <c r="G646" s="10"/>
      <c r="H646" s="7"/>
      <c r="I646" s="7"/>
      <c r="J646" s="7"/>
      <c r="K646" s="7"/>
      <c r="L646" s="7"/>
      <c r="M646" s="7"/>
      <c r="N646" s="6"/>
      <c r="O646" s="6"/>
      <c r="P646" s="11"/>
      <c r="Q646" s="12"/>
      <c r="R646" s="13"/>
      <c r="S646" s="21" t="str">
        <f t="shared" si="89"/>
        <v/>
      </c>
      <c r="T646" s="7" t="str">
        <f t="shared" si="90"/>
        <v>Under 1.5</v>
      </c>
      <c r="U646" s="14"/>
      <c r="V646" s="14" t="str">
        <f t="shared" si="84"/>
        <v>Over 0.5</v>
      </c>
      <c r="W646" s="14" t="str">
        <f t="shared" si="85"/>
        <v/>
      </c>
      <c r="X646" s="14"/>
      <c r="Y646" s="7" t="str">
        <f t="shared" si="88"/>
        <v>…</v>
      </c>
      <c r="Z646" s="7"/>
      <c r="AA646" s="35" t="str">
        <f t="shared" ref="AA646:AA709" si="91">IF(AND(I646&gt;49,P646&gt;54,B646="OK"),"U25g","…")</f>
        <v>…</v>
      </c>
      <c r="AB646" s="35" t="str">
        <f t="shared" ref="AB646:AB709" si="92">IF(AND(AA646="U25g",(OR(O646="0-0",O646="0-1",O646="1-0",O646="1-1",O646="2-0",O646="0-2"))),"WON",".")</f>
        <v>.</v>
      </c>
      <c r="AE646" s="18" t="str">
        <f>IFERROR(VLOOKUP(O646,AG3:AH5,2,0),"KO")</f>
        <v>KO</v>
      </c>
    </row>
    <row r="647" spans="2:31">
      <c r="B647" s="6" t="s">
        <v>11</v>
      </c>
      <c r="C647" t="s">
        <v>189</v>
      </c>
      <c r="D647" s="24" t="s">
        <v>186</v>
      </c>
      <c r="E647" s="17" t="s">
        <v>191</v>
      </c>
      <c r="F647" s="7" t="s">
        <v>4</v>
      </c>
      <c r="G647" s="10" t="s">
        <v>190</v>
      </c>
      <c r="H647" s="7">
        <v>24</v>
      </c>
      <c r="I647" s="7">
        <v>54</v>
      </c>
      <c r="J647" s="7">
        <v>22</v>
      </c>
      <c r="K647" s="7" t="s">
        <v>16</v>
      </c>
      <c r="L647" s="7">
        <v>2</v>
      </c>
      <c r="M647" s="7">
        <v>2</v>
      </c>
      <c r="N647" s="6" t="s">
        <v>24</v>
      </c>
      <c r="O647" s="6" t="s">
        <v>33</v>
      </c>
      <c r="P647" s="11">
        <v>58</v>
      </c>
      <c r="Q647" s="12">
        <v>1.57</v>
      </c>
      <c r="R647" s="13"/>
      <c r="S647" s="21">
        <f t="shared" si="89"/>
        <v>81.474999999999994</v>
      </c>
      <c r="T647" s="7" t="str">
        <f t="shared" si="90"/>
        <v>Under 1.5</v>
      </c>
      <c r="U647" s="14"/>
      <c r="V647" s="14" t="str">
        <f t="shared" si="84"/>
        <v>Under 1.5</v>
      </c>
      <c r="W647" s="14" t="str">
        <f t="shared" si="85"/>
        <v>WON</v>
      </c>
      <c r="X647" s="14"/>
      <c r="Y647" s="7" t="str">
        <f t="shared" si="88"/>
        <v>Prime</v>
      </c>
      <c r="Z647" s="7"/>
      <c r="AA647" s="35" t="str">
        <f t="shared" si="91"/>
        <v>U25g</v>
      </c>
      <c r="AB647" s="35" t="str">
        <f t="shared" si="92"/>
        <v>.</v>
      </c>
      <c r="AE647" s="18" t="str">
        <f>IFERROR(VLOOKUP(O647,AG3:AH5,2,0),"KO")</f>
        <v>KO</v>
      </c>
    </row>
    <row r="648" spans="2:31">
      <c r="B648" s="6" t="s">
        <v>11</v>
      </c>
      <c r="C648" t="s">
        <v>569</v>
      </c>
      <c r="D648" s="24" t="s">
        <v>186</v>
      </c>
      <c r="E648" s="17" t="s">
        <v>1017</v>
      </c>
      <c r="F648" s="7" t="s">
        <v>4</v>
      </c>
      <c r="G648" s="10" t="s">
        <v>1169</v>
      </c>
      <c r="H648" s="7">
        <v>6</v>
      </c>
      <c r="I648" s="7">
        <v>89</v>
      </c>
      <c r="J648" s="7">
        <v>6</v>
      </c>
      <c r="K648" s="7" t="s">
        <v>16</v>
      </c>
      <c r="L648" s="7" t="s">
        <v>2101</v>
      </c>
      <c r="M648" s="7">
        <v>0</v>
      </c>
      <c r="N648" s="6" t="s">
        <v>47</v>
      </c>
      <c r="O648" s="6" t="s">
        <v>47</v>
      </c>
      <c r="P648" s="11">
        <v>58</v>
      </c>
      <c r="Q648" s="12">
        <v>1.52</v>
      </c>
      <c r="R648" s="13"/>
      <c r="S648" s="21">
        <f t="shared" si="89"/>
        <v>94.412499999999994</v>
      </c>
      <c r="T648" s="7" t="str">
        <f t="shared" si="90"/>
        <v>Under 1.5</v>
      </c>
      <c r="U648" s="14"/>
      <c r="V648" s="14" t="str">
        <f t="shared" si="84"/>
        <v>Under 1.5</v>
      </c>
      <c r="W648" s="14" t="str">
        <f t="shared" si="85"/>
        <v>WON</v>
      </c>
      <c r="X648" s="14"/>
      <c r="Y648" s="7" t="str">
        <f t="shared" si="88"/>
        <v>Prime</v>
      </c>
      <c r="Z648" s="7"/>
      <c r="AA648" s="35" t="str">
        <f t="shared" si="91"/>
        <v>U25g</v>
      </c>
      <c r="AB648" s="35" t="str">
        <f t="shared" si="92"/>
        <v>WON</v>
      </c>
      <c r="AE648" s="18" t="str">
        <f>IFERROR(VLOOKUP(O648,AG3:AH5,2,0),"KO")</f>
        <v>OK</v>
      </c>
    </row>
    <row r="649" spans="2:31">
      <c r="B649" s="6"/>
      <c r="D649" s="24"/>
      <c r="E649" s="17"/>
      <c r="F649" s="7"/>
      <c r="G649" s="10"/>
      <c r="H649" s="7"/>
      <c r="I649" s="7"/>
      <c r="J649" s="7"/>
      <c r="K649" s="7"/>
      <c r="L649" s="7"/>
      <c r="M649" s="7"/>
      <c r="N649" s="6"/>
      <c r="O649" s="6"/>
      <c r="P649" s="11"/>
      <c r="Q649" s="12"/>
      <c r="R649" s="13"/>
      <c r="S649" s="21" t="str">
        <f t="shared" si="89"/>
        <v/>
      </c>
      <c r="T649" s="7" t="str">
        <f t="shared" si="90"/>
        <v>Under 1.5</v>
      </c>
      <c r="U649" s="14"/>
      <c r="V649" s="14" t="str">
        <f t="shared" si="84"/>
        <v>Over 0.5</v>
      </c>
      <c r="W649" s="14" t="str">
        <f t="shared" si="85"/>
        <v/>
      </c>
      <c r="X649" s="14"/>
      <c r="Y649" s="7" t="str">
        <f t="shared" si="88"/>
        <v>…</v>
      </c>
      <c r="Z649" s="7"/>
      <c r="AA649" s="35" t="str">
        <f t="shared" si="91"/>
        <v>…</v>
      </c>
      <c r="AB649" s="35" t="str">
        <f t="shared" si="92"/>
        <v>.</v>
      </c>
      <c r="AE649" s="18" t="str">
        <f>IFERROR(VLOOKUP(O649,AG3:AH5,2,0),"KO")</f>
        <v>KO</v>
      </c>
    </row>
    <row r="650" spans="2:31">
      <c r="B650" s="16" t="s">
        <v>2125</v>
      </c>
      <c r="D650" s="24"/>
      <c r="E650" s="17"/>
      <c r="F650" s="7"/>
      <c r="G650" s="10"/>
      <c r="H650" s="7"/>
      <c r="I650" s="7"/>
      <c r="J650" s="7"/>
      <c r="K650" s="7"/>
      <c r="L650" s="7"/>
      <c r="M650" s="7"/>
      <c r="N650" s="6"/>
      <c r="O650" s="6"/>
      <c r="P650" s="11"/>
      <c r="Q650" s="12"/>
      <c r="R650" s="13"/>
      <c r="S650" s="21" t="str">
        <f t="shared" si="89"/>
        <v/>
      </c>
      <c r="T650" s="7" t="str">
        <f t="shared" si="90"/>
        <v>Under 1.5</v>
      </c>
      <c r="U650" s="14"/>
      <c r="V650" s="14" t="str">
        <f t="shared" si="84"/>
        <v>Over 0.5</v>
      </c>
      <c r="W650" s="14" t="str">
        <f t="shared" si="85"/>
        <v/>
      </c>
      <c r="X650" s="14"/>
      <c r="Y650" s="7" t="str">
        <f t="shared" si="88"/>
        <v>…</v>
      </c>
      <c r="Z650" s="7"/>
      <c r="AA650" s="35" t="str">
        <f t="shared" si="91"/>
        <v>…</v>
      </c>
      <c r="AB650" s="35" t="str">
        <f t="shared" si="92"/>
        <v>.</v>
      </c>
      <c r="AE650" s="18" t="str">
        <f>IFERROR(VLOOKUP(O650,AG3:AH5,2,0),"KO")</f>
        <v>KO</v>
      </c>
    </row>
    <row r="651" spans="2:31">
      <c r="B651" s="6" t="s">
        <v>11</v>
      </c>
      <c r="C651" t="s">
        <v>308</v>
      </c>
      <c r="D651" s="24" t="s">
        <v>52</v>
      </c>
      <c r="E651" s="17" t="s">
        <v>2022</v>
      </c>
      <c r="F651" s="7" t="s">
        <v>4</v>
      </c>
      <c r="G651" s="10" t="s">
        <v>2082</v>
      </c>
      <c r="H651" s="7">
        <v>23</v>
      </c>
      <c r="I651" s="7">
        <v>70</v>
      </c>
      <c r="J651" s="7">
        <v>7</v>
      </c>
      <c r="K651" s="7" t="s">
        <v>16</v>
      </c>
      <c r="L651" s="7">
        <v>2</v>
      </c>
      <c r="M651" s="7">
        <v>16</v>
      </c>
      <c r="N651" s="6" t="s">
        <v>24</v>
      </c>
      <c r="O651" s="6" t="s">
        <v>47</v>
      </c>
      <c r="P651" s="11">
        <v>24</v>
      </c>
      <c r="Q651" s="12">
        <v>1.7</v>
      </c>
      <c r="R651" s="13"/>
      <c r="S651" s="21">
        <f t="shared" si="89"/>
        <v>61.875</v>
      </c>
      <c r="T651" s="7" t="str">
        <f t="shared" si="90"/>
        <v>Under 1.5</v>
      </c>
      <c r="U651" s="14"/>
      <c r="V651" s="14" t="str">
        <f t="shared" ref="V651:V714" si="93">IF(N651="1-0","Under 1.5",IF(N651="0-0","Under 1.5",IF(N651="0-1","Under 1.5","Over 0.5")))</f>
        <v>Under 1.5</v>
      </c>
      <c r="W651" s="14" t="str">
        <f t="shared" ref="W651:W714" si="94">IF(N651=0,"",IF(N651="?",N651,IF(T651=V651,"WON",IF(N651="0-1","WON",IF(N651="1-0","WON","LOST")))))</f>
        <v>WON</v>
      </c>
      <c r="X651" s="14"/>
      <c r="Y651" s="7" t="str">
        <f t="shared" si="88"/>
        <v>…</v>
      </c>
      <c r="Z651" s="7"/>
      <c r="AA651" s="35" t="str">
        <f t="shared" si="91"/>
        <v>…</v>
      </c>
      <c r="AB651" s="35" t="str">
        <f t="shared" si="92"/>
        <v>.</v>
      </c>
      <c r="AE651" s="18" t="str">
        <f>IFERROR(VLOOKUP(O651,AG3:AH5,2,0),"KO")</f>
        <v>OK</v>
      </c>
    </row>
    <row r="652" spans="2:31">
      <c r="B652" s="6"/>
      <c r="C652" t="s">
        <v>2126</v>
      </c>
      <c r="D652" s="24" t="s">
        <v>115</v>
      </c>
      <c r="E652" s="17" t="s">
        <v>2127</v>
      </c>
      <c r="F652" s="7" t="s">
        <v>4</v>
      </c>
      <c r="G652" s="10" t="s">
        <v>2128</v>
      </c>
      <c r="H652" s="7">
        <v>8</v>
      </c>
      <c r="I652" s="7">
        <v>82</v>
      </c>
      <c r="J652" s="7">
        <v>10</v>
      </c>
      <c r="K652" s="7" t="s">
        <v>16</v>
      </c>
      <c r="L652" s="7" t="s">
        <v>2101</v>
      </c>
      <c r="M652" s="7">
        <v>2</v>
      </c>
      <c r="N652" s="6" t="s">
        <v>24</v>
      </c>
      <c r="O652" s="6" t="s">
        <v>75</v>
      </c>
      <c r="P652" s="11">
        <v>63</v>
      </c>
      <c r="Q652" s="12">
        <v>1.7</v>
      </c>
      <c r="R652" s="13"/>
      <c r="S652" s="21">
        <f t="shared" si="89"/>
        <v>91.224999999999994</v>
      </c>
      <c r="T652" s="7" t="str">
        <f t="shared" si="90"/>
        <v>Under 1.5</v>
      </c>
      <c r="U652" s="14"/>
      <c r="V652" s="14" t="str">
        <f t="shared" si="93"/>
        <v>Under 1.5</v>
      </c>
      <c r="W652" s="14" t="str">
        <f t="shared" si="94"/>
        <v>WON</v>
      </c>
      <c r="X652" s="14"/>
      <c r="Y652" s="7" t="str">
        <f t="shared" si="88"/>
        <v>…</v>
      </c>
      <c r="Z652" s="7"/>
      <c r="AA652" s="35" t="str">
        <f t="shared" si="91"/>
        <v>…</v>
      </c>
      <c r="AB652" s="35" t="str">
        <f t="shared" si="92"/>
        <v>.</v>
      </c>
      <c r="AE652" s="18" t="str">
        <f>IFERROR(VLOOKUP(O652,AG3:AH5,2,0),"KO")</f>
        <v>KO</v>
      </c>
    </row>
    <row r="653" spans="2:31">
      <c r="B653" s="6"/>
      <c r="C653" t="s">
        <v>2126</v>
      </c>
      <c r="D653" s="24" t="s">
        <v>115</v>
      </c>
      <c r="E653" s="17" t="s">
        <v>2129</v>
      </c>
      <c r="F653" s="7" t="s">
        <v>4</v>
      </c>
      <c r="G653" s="10" t="s">
        <v>2130</v>
      </c>
      <c r="H653" s="7">
        <v>35</v>
      </c>
      <c r="I653" s="7">
        <v>43</v>
      </c>
      <c r="J653" s="7">
        <v>22</v>
      </c>
      <c r="K653" s="7" t="s">
        <v>16</v>
      </c>
      <c r="L653" s="7" t="s">
        <v>2101</v>
      </c>
      <c r="M653" s="7">
        <v>13</v>
      </c>
      <c r="N653" s="6" t="s">
        <v>47</v>
      </c>
      <c r="O653" s="6" t="s">
        <v>69</v>
      </c>
      <c r="P653" s="11">
        <v>74</v>
      </c>
      <c r="Q653" s="12">
        <v>1.65</v>
      </c>
      <c r="R653" s="13"/>
      <c r="S653" s="21">
        <f t="shared" si="89"/>
        <v>56.8</v>
      </c>
      <c r="T653" s="7" t="str">
        <f t="shared" si="90"/>
        <v>Under 1.5</v>
      </c>
      <c r="U653" s="14"/>
      <c r="V653" s="14" t="str">
        <f t="shared" si="93"/>
        <v>Under 1.5</v>
      </c>
      <c r="W653" s="14" t="str">
        <f t="shared" si="94"/>
        <v>WON</v>
      </c>
      <c r="X653" s="14"/>
      <c r="Y653" s="7" t="str">
        <f t="shared" si="88"/>
        <v>…</v>
      </c>
      <c r="Z653" s="7"/>
      <c r="AA653" s="35" t="str">
        <f t="shared" si="91"/>
        <v>…</v>
      </c>
      <c r="AB653" s="35" t="str">
        <f t="shared" si="92"/>
        <v>.</v>
      </c>
      <c r="AE653" s="18" t="str">
        <f>IFERROR(VLOOKUP(O653,AG3:AH5,2,0),"KO")</f>
        <v>KO</v>
      </c>
    </row>
    <row r="654" spans="2:31">
      <c r="B654" s="6"/>
      <c r="C654" t="s">
        <v>2126</v>
      </c>
      <c r="D654" s="24" t="s">
        <v>115</v>
      </c>
      <c r="E654" s="17" t="s">
        <v>2131</v>
      </c>
      <c r="F654" s="7" t="s">
        <v>4</v>
      </c>
      <c r="G654" s="10" t="s">
        <v>1177</v>
      </c>
      <c r="H654" s="7">
        <v>16</v>
      </c>
      <c r="I654" s="7">
        <v>74</v>
      </c>
      <c r="J654" s="7">
        <v>10</v>
      </c>
      <c r="K654" s="7" t="s">
        <v>16</v>
      </c>
      <c r="L654" s="7">
        <v>1</v>
      </c>
      <c r="M654" s="7">
        <v>6</v>
      </c>
      <c r="N654" s="6" t="s">
        <v>96</v>
      </c>
      <c r="O654" s="6" t="s">
        <v>299</v>
      </c>
      <c r="P654" s="11">
        <v>90</v>
      </c>
      <c r="Q654" s="12">
        <v>1.75</v>
      </c>
      <c r="R654" s="13"/>
      <c r="S654" s="21">
        <f t="shared" si="89"/>
        <v>90.125</v>
      </c>
      <c r="T654" s="7" t="str">
        <f t="shared" si="90"/>
        <v>Under 1.5</v>
      </c>
      <c r="U654" s="14"/>
      <c r="V654" s="14" t="str">
        <f t="shared" si="93"/>
        <v>Over 0.5</v>
      </c>
      <c r="W654" s="14" t="str">
        <f t="shared" si="94"/>
        <v>LOST</v>
      </c>
      <c r="X654" s="14"/>
      <c r="Y654" s="7" t="str">
        <f t="shared" si="88"/>
        <v>…</v>
      </c>
      <c r="Z654" s="7"/>
      <c r="AA654" s="35" t="str">
        <f t="shared" si="91"/>
        <v>…</v>
      </c>
      <c r="AB654" s="35" t="str">
        <f t="shared" si="92"/>
        <v>.</v>
      </c>
      <c r="AE654" s="18" t="str">
        <f>IFERROR(VLOOKUP(O654,AG3:AH5,2,0),"KO")</f>
        <v>KO</v>
      </c>
    </row>
    <row r="655" spans="2:31">
      <c r="B655" s="6"/>
      <c r="C655" t="s">
        <v>2126</v>
      </c>
      <c r="D655" s="24" t="s">
        <v>115</v>
      </c>
      <c r="E655" s="17" t="s">
        <v>2132</v>
      </c>
      <c r="F655" s="7" t="s">
        <v>4</v>
      </c>
      <c r="G655" s="10" t="s">
        <v>2133</v>
      </c>
      <c r="H655" s="7">
        <v>18</v>
      </c>
      <c r="I655" s="7">
        <v>65</v>
      </c>
      <c r="J655" s="7">
        <v>17</v>
      </c>
      <c r="K655" s="7" t="s">
        <v>16</v>
      </c>
      <c r="L655" s="7" t="s">
        <v>2101</v>
      </c>
      <c r="M655" s="7">
        <v>1</v>
      </c>
      <c r="N655" s="6" t="s">
        <v>24</v>
      </c>
      <c r="O655" s="6" t="s">
        <v>24</v>
      </c>
      <c r="P655" s="11">
        <v>65</v>
      </c>
      <c r="Q655" s="12">
        <v>1.67</v>
      </c>
      <c r="R655" s="13"/>
      <c r="S655" s="21">
        <f t="shared" si="89"/>
        <v>87.3125</v>
      </c>
      <c r="T655" s="7" t="str">
        <f t="shared" si="90"/>
        <v>Under 1.5</v>
      </c>
      <c r="U655" s="14"/>
      <c r="V655" s="14" t="str">
        <f t="shared" si="93"/>
        <v>Under 1.5</v>
      </c>
      <c r="W655" s="14" t="str">
        <f t="shared" si="94"/>
        <v>WON</v>
      </c>
      <c r="X655" s="14"/>
      <c r="Y655" s="7" t="str">
        <f t="shared" si="88"/>
        <v>…</v>
      </c>
      <c r="Z655" s="7"/>
      <c r="AA655" s="35" t="str">
        <f t="shared" si="91"/>
        <v>…</v>
      </c>
      <c r="AB655" s="35" t="str">
        <f t="shared" si="92"/>
        <v>.</v>
      </c>
      <c r="AE655" s="18" t="str">
        <f>IFERROR(VLOOKUP(O655,AG3:AH5,2,0),"KO")</f>
        <v>OK</v>
      </c>
    </row>
    <row r="656" spans="2:31">
      <c r="B656" s="6"/>
      <c r="C656" t="s">
        <v>2126</v>
      </c>
      <c r="D656" s="24" t="s">
        <v>115</v>
      </c>
      <c r="E656" s="17" t="s">
        <v>2134</v>
      </c>
      <c r="F656" s="7" t="s">
        <v>4</v>
      </c>
      <c r="G656" s="10" t="s">
        <v>2135</v>
      </c>
      <c r="H656" s="7">
        <v>39</v>
      </c>
      <c r="I656" s="7">
        <v>51</v>
      </c>
      <c r="J656" s="7">
        <v>10</v>
      </c>
      <c r="K656" s="7" t="s">
        <v>16</v>
      </c>
      <c r="L656" s="7">
        <v>1</v>
      </c>
      <c r="M656" s="7">
        <v>29</v>
      </c>
      <c r="N656" s="6" t="s">
        <v>69</v>
      </c>
      <c r="O656" s="6" t="s">
        <v>33</v>
      </c>
      <c r="P656" s="11">
        <v>90</v>
      </c>
      <c r="Q656" s="12">
        <v>1.75</v>
      </c>
      <c r="R656" s="13"/>
      <c r="S656" s="21">
        <f t="shared" si="89"/>
        <v>73.9375</v>
      </c>
      <c r="T656" s="7" t="str">
        <f t="shared" si="90"/>
        <v>Under 1.5</v>
      </c>
      <c r="U656" s="14"/>
      <c r="V656" s="14" t="str">
        <f t="shared" si="93"/>
        <v>Over 0.5</v>
      </c>
      <c r="W656" s="14" t="str">
        <f t="shared" si="94"/>
        <v>LOST</v>
      </c>
      <c r="X656" s="14"/>
      <c r="Y656" s="7" t="str">
        <f t="shared" si="88"/>
        <v>…</v>
      </c>
      <c r="Z656" s="7"/>
      <c r="AA656" s="35" t="str">
        <f t="shared" si="91"/>
        <v>…</v>
      </c>
      <c r="AB656" s="35" t="str">
        <f t="shared" si="92"/>
        <v>.</v>
      </c>
      <c r="AE656" s="18" t="str">
        <f>IFERROR(VLOOKUP(O656,AG3:AH5,2,0),"KO")</f>
        <v>KO</v>
      </c>
    </row>
    <row r="657" spans="2:31">
      <c r="B657" s="6" t="s">
        <v>11</v>
      </c>
      <c r="C657" t="s">
        <v>908</v>
      </c>
      <c r="D657" s="24" t="s">
        <v>240</v>
      </c>
      <c r="E657" s="17" t="s">
        <v>1241</v>
      </c>
      <c r="F657" s="7" t="s">
        <v>4</v>
      </c>
      <c r="G657" s="10" t="s">
        <v>1251</v>
      </c>
      <c r="H657" s="7">
        <v>40</v>
      </c>
      <c r="I657" s="7">
        <v>48</v>
      </c>
      <c r="J657" s="7">
        <v>11</v>
      </c>
      <c r="K657" s="7" t="s">
        <v>16</v>
      </c>
      <c r="L657" s="7">
        <v>1</v>
      </c>
      <c r="M657" s="7">
        <v>29</v>
      </c>
      <c r="N657" s="6" t="s">
        <v>24</v>
      </c>
      <c r="O657" s="6" t="s">
        <v>96</v>
      </c>
      <c r="P657" s="11">
        <v>43</v>
      </c>
      <c r="Q657" s="12">
        <v>1.65</v>
      </c>
      <c r="R657" s="13"/>
      <c r="S657" s="21">
        <f t="shared" si="89"/>
        <v>40</v>
      </c>
      <c r="T657" s="7" t="str">
        <f t="shared" si="90"/>
        <v>Over 0.5</v>
      </c>
      <c r="U657" s="14"/>
      <c r="V657" s="14" t="str">
        <f t="shared" si="93"/>
        <v>Under 1.5</v>
      </c>
      <c r="W657" s="14" t="str">
        <f t="shared" si="94"/>
        <v>LOST</v>
      </c>
      <c r="X657" s="14"/>
      <c r="Y657" s="7" t="str">
        <f t="shared" si="88"/>
        <v>…</v>
      </c>
      <c r="Z657" s="7"/>
      <c r="AA657" s="35" t="str">
        <f t="shared" si="91"/>
        <v>…</v>
      </c>
      <c r="AB657" s="35" t="str">
        <f t="shared" si="92"/>
        <v>.</v>
      </c>
      <c r="AE657" s="18" t="str">
        <f>IFERROR(VLOOKUP(O657,AG3:AH5,2,0),"KO")</f>
        <v>KO</v>
      </c>
    </row>
    <row r="658" spans="2:31">
      <c r="B658" s="6" t="s">
        <v>2136</v>
      </c>
      <c r="C658" t="s">
        <v>107</v>
      </c>
      <c r="D658" s="24" t="s">
        <v>240</v>
      </c>
      <c r="E658" s="17" t="s">
        <v>109</v>
      </c>
      <c r="F658" s="7" t="s">
        <v>4</v>
      </c>
      <c r="G658" s="10" t="s">
        <v>943</v>
      </c>
      <c r="H658" s="7">
        <v>5</v>
      </c>
      <c r="I658" s="7">
        <v>68</v>
      </c>
      <c r="J658" s="7">
        <v>27</v>
      </c>
      <c r="K658" s="7" t="s">
        <v>16</v>
      </c>
      <c r="L658" s="7" t="s">
        <v>2101</v>
      </c>
      <c r="M658" s="7">
        <v>22</v>
      </c>
      <c r="N658" s="6" t="s">
        <v>96</v>
      </c>
      <c r="O658" s="6" t="s">
        <v>632</v>
      </c>
      <c r="P658" s="11">
        <v>65</v>
      </c>
      <c r="Q658" s="12">
        <v>1.65</v>
      </c>
      <c r="R658" s="13"/>
      <c r="S658" s="21">
        <f t="shared" si="89"/>
        <v>74.25</v>
      </c>
      <c r="T658" s="7" t="str">
        <f t="shared" si="90"/>
        <v>Under 1.5</v>
      </c>
      <c r="U658" s="14"/>
      <c r="V658" s="14" t="str">
        <f t="shared" si="93"/>
        <v>Over 0.5</v>
      </c>
      <c r="W658" s="14" t="str">
        <f t="shared" si="94"/>
        <v>LOST</v>
      </c>
      <c r="X658" s="14"/>
      <c r="Y658" s="7" t="str">
        <f t="shared" si="88"/>
        <v>…</v>
      </c>
      <c r="Z658" s="7"/>
      <c r="AA658" s="35" t="str">
        <f t="shared" si="91"/>
        <v>…</v>
      </c>
      <c r="AB658" s="35" t="str">
        <f t="shared" si="92"/>
        <v>.</v>
      </c>
      <c r="AE658" s="18" t="str">
        <f>IFERROR(VLOOKUP(O658,AG3:AH5,2,0),"KO")</f>
        <v>KO</v>
      </c>
    </row>
    <row r="659" spans="2:31">
      <c r="B659" s="6" t="s">
        <v>2136</v>
      </c>
      <c r="C659" t="s">
        <v>107</v>
      </c>
      <c r="D659" s="24" t="s">
        <v>240</v>
      </c>
      <c r="E659" s="17" t="s">
        <v>2137</v>
      </c>
      <c r="F659" s="7" t="s">
        <v>4</v>
      </c>
      <c r="G659" s="10" t="s">
        <v>1920</v>
      </c>
      <c r="H659" s="7">
        <v>22</v>
      </c>
      <c r="I659" s="7">
        <v>50</v>
      </c>
      <c r="J659" s="7">
        <v>28</v>
      </c>
      <c r="K659" s="7" t="s">
        <v>16</v>
      </c>
      <c r="L659" s="7">
        <v>2</v>
      </c>
      <c r="M659" s="7">
        <v>6</v>
      </c>
      <c r="N659" s="6" t="s">
        <v>120</v>
      </c>
      <c r="O659" s="6" t="s">
        <v>69</v>
      </c>
      <c r="P659" s="11">
        <v>42</v>
      </c>
      <c r="Q659" s="12">
        <v>1.6</v>
      </c>
      <c r="R659" s="13"/>
      <c r="S659" s="21">
        <f t="shared" si="89"/>
        <v>64.625</v>
      </c>
      <c r="T659" s="7" t="str">
        <f t="shared" si="90"/>
        <v>Under 1.5</v>
      </c>
      <c r="U659" s="14"/>
      <c r="V659" s="14" t="str">
        <f t="shared" si="93"/>
        <v>Under 1.5</v>
      </c>
      <c r="W659" s="14" t="str">
        <f t="shared" si="94"/>
        <v>WON</v>
      </c>
      <c r="X659" s="14"/>
      <c r="Y659" s="7" t="str">
        <f t="shared" si="88"/>
        <v>…</v>
      </c>
      <c r="Z659" s="7"/>
      <c r="AA659" s="35" t="str">
        <f t="shared" si="91"/>
        <v>…</v>
      </c>
      <c r="AB659" s="35" t="str">
        <f t="shared" si="92"/>
        <v>.</v>
      </c>
      <c r="AE659" s="18" t="str">
        <f>IFERROR(VLOOKUP(O659,AG3:AH5,2,0),"KO")</f>
        <v>KO</v>
      </c>
    </row>
    <row r="660" spans="2:31">
      <c r="B660" s="6" t="s">
        <v>2136</v>
      </c>
      <c r="C660" t="s">
        <v>227</v>
      </c>
      <c r="D660" s="24" t="s">
        <v>135</v>
      </c>
      <c r="E660" s="17" t="s">
        <v>229</v>
      </c>
      <c r="F660" s="7" t="s">
        <v>4</v>
      </c>
      <c r="G660" s="10" t="s">
        <v>1868</v>
      </c>
      <c r="H660" s="7">
        <v>21</v>
      </c>
      <c r="I660" s="7">
        <v>34</v>
      </c>
      <c r="J660" s="7">
        <v>46</v>
      </c>
      <c r="K660" s="7">
        <v>2</v>
      </c>
      <c r="L660" s="7">
        <v>2</v>
      </c>
      <c r="M660" s="7">
        <v>25</v>
      </c>
      <c r="N660" s="6" t="s">
        <v>305</v>
      </c>
      <c r="O660" s="6" t="s">
        <v>305</v>
      </c>
      <c r="P660" s="11">
        <v>70</v>
      </c>
      <c r="Q660" s="12">
        <v>1.65</v>
      </c>
      <c r="R660" s="13"/>
      <c r="S660" s="21">
        <f t="shared" si="89"/>
        <v>39.625</v>
      </c>
      <c r="T660" s="7" t="str">
        <f t="shared" si="90"/>
        <v>Over 0.5</v>
      </c>
      <c r="U660" s="14"/>
      <c r="V660" s="14" t="str">
        <f t="shared" si="93"/>
        <v>Over 0.5</v>
      </c>
      <c r="W660" s="14" t="str">
        <f t="shared" si="94"/>
        <v>WON</v>
      </c>
      <c r="X660" s="14"/>
      <c r="Y660" s="7" t="str">
        <f t="shared" si="88"/>
        <v>…</v>
      </c>
      <c r="Z660" s="7"/>
      <c r="AA660" s="35" t="str">
        <f t="shared" si="91"/>
        <v>…</v>
      </c>
      <c r="AB660" s="35" t="str">
        <f t="shared" si="92"/>
        <v>.</v>
      </c>
      <c r="AE660" s="18" t="str">
        <f>IFERROR(VLOOKUP(O660,AG3:AH5,2,0),"KO")</f>
        <v>KO</v>
      </c>
    </row>
    <row r="661" spans="2:31">
      <c r="B661" s="6" t="s">
        <v>11</v>
      </c>
      <c r="C661" t="s">
        <v>1232</v>
      </c>
      <c r="D661" s="24" t="s">
        <v>152</v>
      </c>
      <c r="E661" s="17" t="s">
        <v>2138</v>
      </c>
      <c r="F661" s="7" t="s">
        <v>4</v>
      </c>
      <c r="G661" s="10" t="s">
        <v>1311</v>
      </c>
      <c r="H661" s="7">
        <v>32</v>
      </c>
      <c r="I661" s="7">
        <v>47</v>
      </c>
      <c r="J661" s="7">
        <v>21</v>
      </c>
      <c r="K661" s="7" t="s">
        <v>16</v>
      </c>
      <c r="L661" s="7">
        <v>1</v>
      </c>
      <c r="M661" s="7">
        <v>11</v>
      </c>
      <c r="N661" s="6" t="s">
        <v>24</v>
      </c>
      <c r="O661" s="6" t="s">
        <v>298</v>
      </c>
      <c r="P661" s="11">
        <v>57</v>
      </c>
      <c r="Q661" s="12">
        <v>1.6</v>
      </c>
      <c r="R661" s="13"/>
      <c r="S661" s="21">
        <f t="shared" si="89"/>
        <v>55.4</v>
      </c>
      <c r="T661" s="7" t="str">
        <f t="shared" si="90"/>
        <v>Over 0.5</v>
      </c>
      <c r="U661" s="14"/>
      <c r="V661" s="14" t="str">
        <f t="shared" si="93"/>
        <v>Under 1.5</v>
      </c>
      <c r="W661" s="14" t="str">
        <f t="shared" si="94"/>
        <v>LOST</v>
      </c>
      <c r="X661" s="14"/>
      <c r="Y661" s="7" t="str">
        <f t="shared" si="88"/>
        <v>…</v>
      </c>
      <c r="Z661" s="7"/>
      <c r="AA661" s="35" t="str">
        <f t="shared" si="91"/>
        <v>…</v>
      </c>
      <c r="AB661" s="35" t="str">
        <f t="shared" si="92"/>
        <v>.</v>
      </c>
      <c r="AE661" s="18" t="str">
        <f>IFERROR(VLOOKUP(O661,AG3:AH5,2,0),"KO")</f>
        <v>KO</v>
      </c>
    </row>
    <row r="662" spans="2:31">
      <c r="B662" s="6" t="s">
        <v>11</v>
      </c>
      <c r="C662" t="s">
        <v>257</v>
      </c>
      <c r="D662" s="24" t="s">
        <v>1078</v>
      </c>
      <c r="E662" s="17" t="s">
        <v>627</v>
      </c>
      <c r="F662" s="7" t="s">
        <v>4</v>
      </c>
      <c r="G662" s="10" t="s">
        <v>259</v>
      </c>
      <c r="H662" s="7">
        <v>10</v>
      </c>
      <c r="I662" s="7">
        <v>60</v>
      </c>
      <c r="J662" s="7">
        <v>30</v>
      </c>
      <c r="K662" s="7" t="s">
        <v>16</v>
      </c>
      <c r="L662" s="7">
        <v>2</v>
      </c>
      <c r="M662" s="7">
        <v>20</v>
      </c>
      <c r="N662" s="6" t="s">
        <v>24</v>
      </c>
      <c r="O662" s="6" t="s">
        <v>120</v>
      </c>
      <c r="P662" s="11">
        <v>58</v>
      </c>
      <c r="Q662" s="12">
        <v>1.45</v>
      </c>
      <c r="R662" s="13"/>
      <c r="S662" s="21">
        <f t="shared" si="89"/>
        <v>70.349999999999994</v>
      </c>
      <c r="T662" s="7" t="str">
        <f t="shared" si="90"/>
        <v>Under 1.5</v>
      </c>
      <c r="U662" s="14"/>
      <c r="V662" s="14" t="str">
        <f t="shared" si="93"/>
        <v>Under 1.5</v>
      </c>
      <c r="W662" s="14" t="str">
        <f t="shared" si="94"/>
        <v>WON</v>
      </c>
      <c r="X662" s="14"/>
      <c r="Y662" s="7" t="str">
        <f t="shared" si="88"/>
        <v>…</v>
      </c>
      <c r="Z662" s="7"/>
      <c r="AA662" s="35" t="str">
        <f t="shared" si="91"/>
        <v>U25g</v>
      </c>
      <c r="AB662" s="35" t="str">
        <f t="shared" si="92"/>
        <v>WON</v>
      </c>
      <c r="AE662" s="18" t="str">
        <f>IFERROR(VLOOKUP(O662,AG3:AH5,2,0),"KO")</f>
        <v>OK</v>
      </c>
    </row>
    <row r="663" spans="2:31">
      <c r="B663" s="6" t="s">
        <v>11</v>
      </c>
      <c r="C663" t="s">
        <v>257</v>
      </c>
      <c r="D663" s="24" t="s">
        <v>167</v>
      </c>
      <c r="E663" s="17" t="s">
        <v>436</v>
      </c>
      <c r="F663" s="7" t="s">
        <v>4</v>
      </c>
      <c r="G663" s="10" t="s">
        <v>624</v>
      </c>
      <c r="H663" s="7">
        <v>20</v>
      </c>
      <c r="I663" s="7">
        <v>55</v>
      </c>
      <c r="J663" s="7">
        <v>25</v>
      </c>
      <c r="K663" s="7" t="s">
        <v>16</v>
      </c>
      <c r="L663" s="7" t="s">
        <v>2101</v>
      </c>
      <c r="M663" s="7">
        <v>5</v>
      </c>
      <c r="N663" s="6" t="s">
        <v>24</v>
      </c>
      <c r="O663" s="6" t="s">
        <v>24</v>
      </c>
      <c r="P663" s="11">
        <v>60</v>
      </c>
      <c r="Q663" s="12">
        <v>1.4</v>
      </c>
      <c r="R663" s="13"/>
      <c r="S663" s="21">
        <f t="shared" si="89"/>
        <v>79.1875</v>
      </c>
      <c r="T663" s="7" t="str">
        <f t="shared" si="90"/>
        <v>Under 1.5</v>
      </c>
      <c r="U663" s="14"/>
      <c r="V663" s="14" t="str">
        <f t="shared" si="93"/>
        <v>Under 1.5</v>
      </c>
      <c r="W663" s="14" t="str">
        <f t="shared" si="94"/>
        <v>WON</v>
      </c>
      <c r="X663" s="14"/>
      <c r="Y663" s="7" t="str">
        <f t="shared" si="88"/>
        <v>Prime</v>
      </c>
      <c r="Z663" s="7"/>
      <c r="AA663" s="35" t="str">
        <f t="shared" si="91"/>
        <v>U25g</v>
      </c>
      <c r="AB663" s="35" t="str">
        <f t="shared" si="92"/>
        <v>WON</v>
      </c>
      <c r="AE663" s="18" t="str">
        <f>IFERROR(VLOOKUP(O663,AG3:AH5,2,0),"KO")</f>
        <v>OK</v>
      </c>
    </row>
    <row r="664" spans="2:31">
      <c r="B664" s="6" t="s">
        <v>11</v>
      </c>
      <c r="C664" t="s">
        <v>257</v>
      </c>
      <c r="D664" s="24" t="s">
        <v>167</v>
      </c>
      <c r="E664" s="17" t="s">
        <v>623</v>
      </c>
      <c r="F664" s="7" t="s">
        <v>4</v>
      </c>
      <c r="G664" s="10" t="s">
        <v>2139</v>
      </c>
      <c r="H664" s="7">
        <v>29</v>
      </c>
      <c r="I664" s="7">
        <v>61</v>
      </c>
      <c r="J664" s="7">
        <v>10</v>
      </c>
      <c r="K664" s="7" t="s">
        <v>16</v>
      </c>
      <c r="L664" s="7">
        <v>1</v>
      </c>
      <c r="M664" s="7">
        <v>19</v>
      </c>
      <c r="N664" s="6" t="s">
        <v>17</v>
      </c>
      <c r="O664" s="6" t="s">
        <v>302</v>
      </c>
      <c r="P664" s="11">
        <v>45</v>
      </c>
      <c r="Q664" s="12">
        <v>1.45</v>
      </c>
      <c r="R664" s="13"/>
      <c r="S664" s="21">
        <f t="shared" si="89"/>
        <v>59.0625</v>
      </c>
      <c r="T664" s="7" t="str">
        <f t="shared" si="90"/>
        <v>Under 1.5</v>
      </c>
      <c r="U664" s="14"/>
      <c r="V664" s="14" t="str">
        <f t="shared" si="93"/>
        <v>Over 0.5</v>
      </c>
      <c r="W664" s="14" t="str">
        <f t="shared" si="94"/>
        <v>LOST</v>
      </c>
      <c r="X664" s="14"/>
      <c r="Y664" s="7" t="str">
        <f t="shared" si="88"/>
        <v>…</v>
      </c>
      <c r="Z664" s="7"/>
      <c r="AA664" s="35" t="str">
        <f t="shared" si="91"/>
        <v>…</v>
      </c>
      <c r="AB664" s="35" t="str">
        <f t="shared" si="92"/>
        <v>.</v>
      </c>
      <c r="AE664" s="18" t="str">
        <f>IFERROR(VLOOKUP(O664,AG3:AH5,2,0),"KO")</f>
        <v>KO</v>
      </c>
    </row>
    <row r="665" spans="2:31">
      <c r="B665" s="6" t="s">
        <v>11</v>
      </c>
      <c r="C665" t="s">
        <v>257</v>
      </c>
      <c r="D665" s="24" t="s">
        <v>167</v>
      </c>
      <c r="E665" s="17" t="s">
        <v>174</v>
      </c>
      <c r="F665" s="7" t="s">
        <v>4</v>
      </c>
      <c r="G665" s="10" t="s">
        <v>261</v>
      </c>
      <c r="H665" s="7">
        <v>10</v>
      </c>
      <c r="I665" s="7">
        <v>61</v>
      </c>
      <c r="J665" s="7">
        <v>29</v>
      </c>
      <c r="K665" s="7" t="s">
        <v>16</v>
      </c>
      <c r="L665" s="7" t="s">
        <v>2101</v>
      </c>
      <c r="M665" s="7">
        <v>19</v>
      </c>
      <c r="N665" s="6" t="s">
        <v>24</v>
      </c>
      <c r="O665" s="6" t="s">
        <v>47</v>
      </c>
      <c r="P665" s="11">
        <v>55</v>
      </c>
      <c r="Q665" s="12">
        <v>1.45</v>
      </c>
      <c r="R665" s="13"/>
      <c r="S665" s="21">
        <f t="shared" si="89"/>
        <v>70.0625</v>
      </c>
      <c r="T665" s="7" t="str">
        <f t="shared" si="90"/>
        <v>Under 1.5</v>
      </c>
      <c r="U665" s="14"/>
      <c r="V665" s="14" t="str">
        <f t="shared" si="93"/>
        <v>Under 1.5</v>
      </c>
      <c r="W665" s="14" t="str">
        <f t="shared" si="94"/>
        <v>WON</v>
      </c>
      <c r="X665" s="14"/>
      <c r="Y665" s="7" t="str">
        <f t="shared" si="88"/>
        <v>…</v>
      </c>
      <c r="Z665" s="7"/>
      <c r="AA665" s="35" t="str">
        <f t="shared" si="91"/>
        <v>U25g</v>
      </c>
      <c r="AB665" s="35" t="str">
        <f t="shared" si="92"/>
        <v>WON</v>
      </c>
      <c r="AE665" s="18" t="str">
        <f>IFERROR(VLOOKUP(O665,AG3:AH5,2,0),"KO")</f>
        <v>OK</v>
      </c>
    </row>
    <row r="666" spans="2:31">
      <c r="B666" s="6" t="s">
        <v>11</v>
      </c>
      <c r="C666" t="s">
        <v>257</v>
      </c>
      <c r="D666" s="24" t="s">
        <v>167</v>
      </c>
      <c r="E666" s="17" t="s">
        <v>435</v>
      </c>
      <c r="F666" s="7" t="s">
        <v>4</v>
      </c>
      <c r="G666" s="10" t="s">
        <v>699</v>
      </c>
      <c r="H666" s="7">
        <v>38</v>
      </c>
      <c r="I666" s="7">
        <v>50</v>
      </c>
      <c r="J666" s="7">
        <v>13</v>
      </c>
      <c r="K666" s="7" t="s">
        <v>16</v>
      </c>
      <c r="L666" s="7" t="s">
        <v>2101</v>
      </c>
      <c r="M666" s="7">
        <v>25</v>
      </c>
      <c r="N666" s="6" t="s">
        <v>120</v>
      </c>
      <c r="O666" s="6" t="s">
        <v>120</v>
      </c>
      <c r="P666" s="11">
        <v>57</v>
      </c>
      <c r="Q666" s="12">
        <v>1.45</v>
      </c>
      <c r="R666" s="13"/>
      <c r="S666" s="21">
        <f t="shared" si="89"/>
        <v>67.025000000000006</v>
      </c>
      <c r="T666" s="7" t="str">
        <f t="shared" si="90"/>
        <v>Under 1.5</v>
      </c>
      <c r="U666" s="14"/>
      <c r="V666" s="14" t="str">
        <f t="shared" si="93"/>
        <v>Under 1.5</v>
      </c>
      <c r="W666" s="14" t="str">
        <f t="shared" si="94"/>
        <v>WON</v>
      </c>
      <c r="X666" s="14"/>
      <c r="Y666" s="7" t="str">
        <f t="shared" si="88"/>
        <v>…</v>
      </c>
      <c r="Z666" s="7"/>
      <c r="AA666" s="35" t="str">
        <f t="shared" si="91"/>
        <v>U25g</v>
      </c>
      <c r="AB666" s="35" t="str">
        <f t="shared" si="92"/>
        <v>WON</v>
      </c>
      <c r="AE666" s="18" t="str">
        <f>IFERROR(VLOOKUP(O666,AG3:AH5,2,0),"KO")</f>
        <v>OK</v>
      </c>
    </row>
    <row r="667" spans="2:31">
      <c r="B667" s="6" t="s">
        <v>11</v>
      </c>
      <c r="C667" t="s">
        <v>257</v>
      </c>
      <c r="D667" s="24" t="s">
        <v>167</v>
      </c>
      <c r="E667" s="17" t="s">
        <v>626</v>
      </c>
      <c r="F667" s="7" t="s">
        <v>4</v>
      </c>
      <c r="G667" s="10" t="s">
        <v>625</v>
      </c>
      <c r="H667" s="7">
        <v>33</v>
      </c>
      <c r="I667" s="7">
        <v>58</v>
      </c>
      <c r="J667" s="7">
        <v>10</v>
      </c>
      <c r="K667" s="7" t="s">
        <v>16</v>
      </c>
      <c r="L667" s="7" t="s">
        <v>2101</v>
      </c>
      <c r="M667" s="7">
        <v>23</v>
      </c>
      <c r="N667" s="6" t="s">
        <v>24</v>
      </c>
      <c r="O667" s="6" t="s">
        <v>47</v>
      </c>
      <c r="P667" s="11">
        <v>67</v>
      </c>
      <c r="Q667" s="12">
        <v>1.45</v>
      </c>
      <c r="R667" s="13"/>
      <c r="S667" s="21">
        <f t="shared" si="89"/>
        <v>71.525000000000006</v>
      </c>
      <c r="T667" s="7" t="str">
        <f t="shared" si="90"/>
        <v>Under 1.5</v>
      </c>
      <c r="U667" s="14"/>
      <c r="V667" s="14" t="str">
        <f t="shared" si="93"/>
        <v>Under 1.5</v>
      </c>
      <c r="W667" s="14" t="str">
        <f t="shared" si="94"/>
        <v>WON</v>
      </c>
      <c r="X667" s="14"/>
      <c r="Y667" s="7" t="str">
        <f t="shared" si="88"/>
        <v>…</v>
      </c>
      <c r="Z667" s="7"/>
      <c r="AA667" s="35" t="str">
        <f t="shared" si="91"/>
        <v>U25g</v>
      </c>
      <c r="AB667" s="35" t="str">
        <f t="shared" si="92"/>
        <v>WON</v>
      </c>
      <c r="AE667" s="18" t="str">
        <f>IFERROR(VLOOKUP(O667,AG3:AH5,2,0),"KO")</f>
        <v>OK</v>
      </c>
    </row>
    <row r="668" spans="2:31">
      <c r="B668" s="6"/>
      <c r="D668" s="24"/>
      <c r="E668" s="17"/>
      <c r="F668" s="7"/>
      <c r="G668" s="10"/>
      <c r="H668" s="7"/>
      <c r="I668" s="7"/>
      <c r="J668" s="7"/>
      <c r="K668" s="7"/>
      <c r="L668" s="7"/>
      <c r="M668" s="7"/>
      <c r="N668" s="6"/>
      <c r="O668" s="6"/>
      <c r="P668" s="11"/>
      <c r="Q668" s="12"/>
      <c r="R668" s="13"/>
      <c r="S668" s="21" t="str">
        <f t="shared" si="89"/>
        <v/>
      </c>
      <c r="T668" s="7" t="str">
        <f t="shared" si="90"/>
        <v>Under 1.5</v>
      </c>
      <c r="U668" s="14"/>
      <c r="V668" s="14" t="str">
        <f t="shared" si="93"/>
        <v>Over 0.5</v>
      </c>
      <c r="W668" s="14" t="str">
        <f t="shared" si="94"/>
        <v/>
      </c>
      <c r="X668" s="14"/>
      <c r="Y668" s="7" t="str">
        <f t="shared" si="88"/>
        <v>…</v>
      </c>
      <c r="Z668" s="7"/>
      <c r="AA668" s="35" t="str">
        <f t="shared" si="91"/>
        <v>…</v>
      </c>
      <c r="AB668" s="35" t="str">
        <f t="shared" si="92"/>
        <v>.</v>
      </c>
      <c r="AE668" s="18" t="str">
        <f>IFERROR(VLOOKUP(O668,AG3:AH5,2,0),"KO")</f>
        <v>KO</v>
      </c>
    </row>
    <row r="669" spans="2:31">
      <c r="B669" s="16" t="s">
        <v>2155</v>
      </c>
      <c r="D669" s="24"/>
      <c r="E669" s="17"/>
      <c r="F669" s="7"/>
      <c r="G669" s="10"/>
      <c r="H669" s="7"/>
      <c r="I669" s="7"/>
      <c r="J669" s="7"/>
      <c r="K669" s="7"/>
      <c r="L669" s="7"/>
      <c r="M669" s="7"/>
      <c r="N669" s="6"/>
      <c r="O669" s="6"/>
      <c r="P669" s="11"/>
      <c r="Q669" s="12"/>
      <c r="R669" s="13"/>
      <c r="S669" s="21" t="str">
        <f t="shared" si="89"/>
        <v/>
      </c>
      <c r="T669" s="7" t="str">
        <f t="shared" si="90"/>
        <v>Under 1.5</v>
      </c>
      <c r="U669" s="14"/>
      <c r="V669" s="14" t="str">
        <f t="shared" si="93"/>
        <v>Over 0.5</v>
      </c>
      <c r="W669" s="14" t="str">
        <f t="shared" si="94"/>
        <v/>
      </c>
      <c r="X669" s="14"/>
      <c r="Y669" s="7" t="str">
        <f t="shared" si="88"/>
        <v>…</v>
      </c>
      <c r="Z669" s="7"/>
      <c r="AA669" s="35" t="str">
        <f t="shared" si="91"/>
        <v>…</v>
      </c>
      <c r="AB669" s="35" t="str">
        <f t="shared" si="92"/>
        <v>.</v>
      </c>
      <c r="AE669" s="18" t="str">
        <f>IFERROR(VLOOKUP(O669,AG3:AH5,2,0),"KO")</f>
        <v>KO</v>
      </c>
    </row>
    <row r="670" spans="2:31">
      <c r="B670" s="6"/>
      <c r="C670" t="s">
        <v>1055</v>
      </c>
      <c r="D670" s="24" t="s">
        <v>2140</v>
      </c>
      <c r="E670" s="17" t="s">
        <v>2141</v>
      </c>
      <c r="F670" s="7" t="s">
        <v>4</v>
      </c>
      <c r="G670" s="10" t="s">
        <v>1057</v>
      </c>
      <c r="H670" s="7">
        <v>10</v>
      </c>
      <c r="I670" s="7">
        <v>45</v>
      </c>
      <c r="J670" s="7">
        <v>45</v>
      </c>
      <c r="K670" s="7">
        <v>2</v>
      </c>
      <c r="L670" s="7">
        <v>1</v>
      </c>
      <c r="M670" s="7">
        <v>35</v>
      </c>
      <c r="N670" s="6" t="s">
        <v>120</v>
      </c>
      <c r="O670" s="6" t="s">
        <v>120</v>
      </c>
      <c r="P670" s="11">
        <v>51</v>
      </c>
      <c r="Q670" s="12">
        <v>1.5</v>
      </c>
      <c r="R670" s="13"/>
      <c r="S670" s="21">
        <f t="shared" si="89"/>
        <v>50.2</v>
      </c>
      <c r="T670" s="7" t="str">
        <f t="shared" si="90"/>
        <v>Over 0.5</v>
      </c>
      <c r="U670" s="14"/>
      <c r="V670" s="14" t="str">
        <f t="shared" si="93"/>
        <v>Under 1.5</v>
      </c>
      <c r="W670" s="14" t="str">
        <f t="shared" si="94"/>
        <v>WON</v>
      </c>
      <c r="X670" s="14"/>
      <c r="Y670" s="7" t="str">
        <f t="shared" si="88"/>
        <v>…</v>
      </c>
      <c r="Z670" s="7"/>
      <c r="AA670" s="35" t="str">
        <f t="shared" si="91"/>
        <v>…</v>
      </c>
      <c r="AB670" s="35" t="str">
        <f t="shared" si="92"/>
        <v>.</v>
      </c>
      <c r="AE670" s="18" t="str">
        <f>IFERROR(VLOOKUP(O670,AG3:AH5,2,0),"KO")</f>
        <v>OK</v>
      </c>
    </row>
    <row r="671" spans="2:31">
      <c r="B671" s="6"/>
      <c r="C671" t="s">
        <v>2142</v>
      </c>
      <c r="D671" s="24" t="s">
        <v>2140</v>
      </c>
      <c r="E671" s="17" t="s">
        <v>2143</v>
      </c>
      <c r="F671" s="7" t="s">
        <v>4</v>
      </c>
      <c r="G671" s="10" t="s">
        <v>2144</v>
      </c>
      <c r="H671" s="7">
        <v>45</v>
      </c>
      <c r="I671" s="7">
        <v>45</v>
      </c>
      <c r="J671" s="7">
        <v>10</v>
      </c>
      <c r="K671" s="7">
        <v>1</v>
      </c>
      <c r="L671" s="7" t="s">
        <v>2101</v>
      </c>
      <c r="M671" s="7">
        <v>35</v>
      </c>
      <c r="N671" s="6" t="s">
        <v>47</v>
      </c>
      <c r="O671" s="6" t="s">
        <v>69</v>
      </c>
      <c r="P671" s="11">
        <v>47</v>
      </c>
      <c r="Q671" s="12">
        <v>1.63</v>
      </c>
      <c r="R671" s="13"/>
      <c r="S671" s="21">
        <f t="shared" si="89"/>
        <v>40</v>
      </c>
      <c r="T671" s="7" t="str">
        <f t="shared" si="90"/>
        <v>Over 0.5</v>
      </c>
      <c r="U671" s="14"/>
      <c r="V671" s="14" t="str">
        <f t="shared" si="93"/>
        <v>Under 1.5</v>
      </c>
      <c r="W671" s="14" t="str">
        <f t="shared" si="94"/>
        <v>WON</v>
      </c>
      <c r="X671" s="14"/>
      <c r="Y671" s="7" t="str">
        <f t="shared" si="88"/>
        <v>…</v>
      </c>
      <c r="Z671" s="7"/>
      <c r="AA671" s="35" t="str">
        <f t="shared" si="91"/>
        <v>…</v>
      </c>
      <c r="AB671" s="35" t="str">
        <f t="shared" si="92"/>
        <v>.</v>
      </c>
      <c r="AE671" s="18" t="str">
        <f>IFERROR(VLOOKUP(O671,AG3:AH5,2,0),"KO")</f>
        <v>KO</v>
      </c>
    </row>
    <row r="672" spans="2:31">
      <c r="B672" s="6" t="s">
        <v>11</v>
      </c>
      <c r="C672" t="s">
        <v>1180</v>
      </c>
      <c r="D672" s="24" t="s">
        <v>93</v>
      </c>
      <c r="E672" s="17" t="s">
        <v>1323</v>
      </c>
      <c r="F672" s="7" t="s">
        <v>4</v>
      </c>
      <c r="G672" s="10" t="s">
        <v>2145</v>
      </c>
      <c r="H672" s="7">
        <v>10</v>
      </c>
      <c r="I672" s="7">
        <v>45</v>
      </c>
      <c r="J672" s="7">
        <v>45</v>
      </c>
      <c r="K672" s="7">
        <v>2</v>
      </c>
      <c r="L672" s="7">
        <v>2</v>
      </c>
      <c r="M672" s="7">
        <v>35</v>
      </c>
      <c r="N672" s="6" t="s">
        <v>96</v>
      </c>
      <c r="O672" s="6" t="s">
        <v>681</v>
      </c>
      <c r="P672" s="11">
        <v>46</v>
      </c>
      <c r="Q672" s="12">
        <v>1.5</v>
      </c>
      <c r="R672" s="13"/>
      <c r="S672" s="21">
        <f t="shared" si="89"/>
        <v>40</v>
      </c>
      <c r="T672" s="7" t="str">
        <f t="shared" si="90"/>
        <v>Over 0.5</v>
      </c>
      <c r="U672" s="14"/>
      <c r="V672" s="14" t="str">
        <f t="shared" si="93"/>
        <v>Over 0.5</v>
      </c>
      <c r="W672" s="14" t="str">
        <f t="shared" si="94"/>
        <v>WON</v>
      </c>
      <c r="X672" s="14"/>
      <c r="Y672" s="7" t="str">
        <f t="shared" si="88"/>
        <v>…</v>
      </c>
      <c r="Z672" s="7"/>
      <c r="AA672" s="35" t="str">
        <f t="shared" si="91"/>
        <v>…</v>
      </c>
      <c r="AB672" s="35" t="str">
        <f t="shared" si="92"/>
        <v>.</v>
      </c>
      <c r="AE672" s="18" t="str">
        <f>IFERROR(VLOOKUP(O672,AG3:AH5,2,0),"KO")</f>
        <v>KO</v>
      </c>
    </row>
    <row r="673" spans="2:31">
      <c r="B673" s="6"/>
      <c r="C673" t="s">
        <v>2142</v>
      </c>
      <c r="D673" s="24" t="s">
        <v>93</v>
      </c>
      <c r="E673" s="17" t="s">
        <v>2146</v>
      </c>
      <c r="F673" s="7" t="s">
        <v>4</v>
      </c>
      <c r="G673" s="10" t="s">
        <v>2147</v>
      </c>
      <c r="H673" s="7">
        <v>64</v>
      </c>
      <c r="I673" s="7">
        <v>26</v>
      </c>
      <c r="J673" s="7">
        <v>10</v>
      </c>
      <c r="K673" s="7">
        <v>1</v>
      </c>
      <c r="L673" s="7">
        <v>2</v>
      </c>
      <c r="M673" s="7">
        <v>54</v>
      </c>
      <c r="N673" s="6" t="s">
        <v>47</v>
      </c>
      <c r="O673" s="6" t="s">
        <v>47</v>
      </c>
      <c r="P673" s="11">
        <v>43</v>
      </c>
      <c r="Q673" s="12">
        <v>1.64</v>
      </c>
      <c r="R673" s="13"/>
      <c r="S673" s="21">
        <f t="shared" si="89"/>
        <v>20</v>
      </c>
      <c r="T673" s="7" t="str">
        <f t="shared" si="90"/>
        <v>Over 0.5</v>
      </c>
      <c r="U673" s="14"/>
      <c r="V673" s="14" t="str">
        <f t="shared" si="93"/>
        <v>Under 1.5</v>
      </c>
      <c r="W673" s="14" t="str">
        <f t="shared" si="94"/>
        <v>WON</v>
      </c>
      <c r="X673" s="14"/>
      <c r="Y673" s="7" t="str">
        <f t="shared" si="88"/>
        <v>…</v>
      </c>
      <c r="Z673" s="7"/>
      <c r="AA673" s="35" t="str">
        <f t="shared" si="91"/>
        <v>…</v>
      </c>
      <c r="AB673" s="35" t="str">
        <f t="shared" si="92"/>
        <v>.</v>
      </c>
      <c r="AE673" s="18" t="str">
        <f>IFERROR(VLOOKUP(O673,AG3:AH5,2,0),"KO")</f>
        <v>OK</v>
      </c>
    </row>
    <row r="674" spans="2:31">
      <c r="B674" s="6" t="s">
        <v>11</v>
      </c>
      <c r="C674" t="s">
        <v>386</v>
      </c>
      <c r="D674" s="24" t="s">
        <v>1068</v>
      </c>
      <c r="E674" s="17" t="s">
        <v>393</v>
      </c>
      <c r="F674" s="7" t="s">
        <v>4</v>
      </c>
      <c r="G674" s="10" t="s">
        <v>387</v>
      </c>
      <c r="H674" s="7">
        <v>13</v>
      </c>
      <c r="I674" s="7">
        <v>61</v>
      </c>
      <c r="J674" s="7">
        <v>27</v>
      </c>
      <c r="K674" s="7" t="s">
        <v>16</v>
      </c>
      <c r="L674" s="7">
        <v>1</v>
      </c>
      <c r="M674" s="7">
        <v>14</v>
      </c>
      <c r="N674" s="6" t="s">
        <v>120</v>
      </c>
      <c r="O674" s="6" t="s">
        <v>96</v>
      </c>
      <c r="P674" s="11">
        <v>54</v>
      </c>
      <c r="Q674" s="12">
        <v>1.55</v>
      </c>
      <c r="R674" s="13"/>
      <c r="S674" s="21">
        <f t="shared" si="89"/>
        <v>70.862499999999997</v>
      </c>
      <c r="T674" s="7" t="str">
        <f t="shared" si="90"/>
        <v>Under 1.5</v>
      </c>
      <c r="U674" s="14"/>
      <c r="V674" s="14" t="str">
        <f t="shared" si="93"/>
        <v>Under 1.5</v>
      </c>
      <c r="W674" s="14" t="str">
        <f t="shared" si="94"/>
        <v>WON</v>
      </c>
      <c r="X674" s="14"/>
      <c r="Y674" s="7" t="str">
        <f t="shared" si="88"/>
        <v>…</v>
      </c>
      <c r="Z674" s="7"/>
      <c r="AA674" s="35" t="str">
        <f t="shared" si="91"/>
        <v>…</v>
      </c>
      <c r="AB674" s="35" t="str">
        <f t="shared" si="92"/>
        <v>.</v>
      </c>
      <c r="AE674" s="18" t="str">
        <f>IFERROR(VLOOKUP(O674,AG3:AH5,2,0),"KO")</f>
        <v>KO</v>
      </c>
    </row>
    <row r="675" spans="2:31">
      <c r="B675" s="6"/>
      <c r="C675" t="s">
        <v>2148</v>
      </c>
      <c r="D675" s="24" t="s">
        <v>1068</v>
      </c>
      <c r="E675" s="17" t="s">
        <v>2149</v>
      </c>
      <c r="F675" s="7" t="s">
        <v>4</v>
      </c>
      <c r="G675" s="10" t="s">
        <v>2150</v>
      </c>
      <c r="H675" s="7">
        <v>45</v>
      </c>
      <c r="I675" s="7">
        <v>10</v>
      </c>
      <c r="J675" s="7">
        <v>45</v>
      </c>
      <c r="K675" s="7">
        <v>1</v>
      </c>
      <c r="L675" s="7">
        <v>1</v>
      </c>
      <c r="M675" s="7">
        <v>0</v>
      </c>
      <c r="N675" s="6" t="s">
        <v>47</v>
      </c>
      <c r="O675" s="6" t="s">
        <v>69</v>
      </c>
      <c r="P675" s="11">
        <v>44</v>
      </c>
      <c r="Q675" s="12">
        <v>1.51</v>
      </c>
      <c r="R675" s="13"/>
      <c r="S675" s="21">
        <f t="shared" si="89"/>
        <v>26.875</v>
      </c>
      <c r="T675" s="7" t="str">
        <f t="shared" si="90"/>
        <v>Over 0.5</v>
      </c>
      <c r="U675" s="14"/>
      <c r="V675" s="14" t="str">
        <f t="shared" si="93"/>
        <v>Under 1.5</v>
      </c>
      <c r="W675" s="14" t="str">
        <f t="shared" si="94"/>
        <v>WON</v>
      </c>
      <c r="X675" s="14"/>
      <c r="Y675" s="7" t="str">
        <f t="shared" si="88"/>
        <v>…</v>
      </c>
      <c r="Z675" s="7"/>
      <c r="AA675" s="35" t="str">
        <f t="shared" si="91"/>
        <v>…</v>
      </c>
      <c r="AB675" s="35" t="str">
        <f t="shared" si="92"/>
        <v>.</v>
      </c>
      <c r="AE675" s="18" t="str">
        <f>IFERROR(VLOOKUP(O675,AG3:AH5,2,0),"KO")</f>
        <v>KO</v>
      </c>
    </row>
    <row r="676" spans="2:31">
      <c r="B676" s="6" t="s">
        <v>11</v>
      </c>
      <c r="C676" t="s">
        <v>347</v>
      </c>
      <c r="D676" s="24" t="s">
        <v>140</v>
      </c>
      <c r="E676" s="17" t="s">
        <v>349</v>
      </c>
      <c r="F676" s="7" t="s">
        <v>4</v>
      </c>
      <c r="G676" s="10" t="s">
        <v>2151</v>
      </c>
      <c r="H676" s="7">
        <v>45</v>
      </c>
      <c r="I676" s="7">
        <v>45</v>
      </c>
      <c r="J676" s="7">
        <v>10</v>
      </c>
      <c r="K676" s="7">
        <v>1</v>
      </c>
      <c r="L676" s="7" t="s">
        <v>2101</v>
      </c>
      <c r="M676" s="7">
        <v>35</v>
      </c>
      <c r="N676" s="6" t="s">
        <v>47</v>
      </c>
      <c r="O676" s="6" t="s">
        <v>47</v>
      </c>
      <c r="P676" s="11">
        <v>78</v>
      </c>
      <c r="Q676" s="12">
        <v>1.73</v>
      </c>
      <c r="R676" s="13"/>
      <c r="S676" s="21">
        <f t="shared" si="89"/>
        <v>55.6</v>
      </c>
      <c r="T676" s="7" t="str">
        <f t="shared" si="90"/>
        <v>Over 0.5</v>
      </c>
      <c r="U676" s="14"/>
      <c r="V676" s="14" t="str">
        <f t="shared" si="93"/>
        <v>Under 1.5</v>
      </c>
      <c r="W676" s="14" t="str">
        <f t="shared" si="94"/>
        <v>WON</v>
      </c>
      <c r="X676" s="14"/>
      <c r="Y676" s="7" t="str">
        <f t="shared" si="88"/>
        <v>…</v>
      </c>
      <c r="Z676" s="7"/>
      <c r="AA676" s="35" t="str">
        <f t="shared" si="91"/>
        <v>…</v>
      </c>
      <c r="AB676" s="35" t="str">
        <f t="shared" si="92"/>
        <v>.</v>
      </c>
      <c r="AE676" s="18" t="str">
        <f>IFERROR(VLOOKUP(O676,AG3:AH5,2,0),"KO")</f>
        <v>OK</v>
      </c>
    </row>
    <row r="677" spans="2:31">
      <c r="B677" s="6"/>
      <c r="C677" t="s">
        <v>2148</v>
      </c>
      <c r="D677" s="24" t="s">
        <v>2152</v>
      </c>
      <c r="E677" s="17" t="s">
        <v>2153</v>
      </c>
      <c r="F677" s="7" t="s">
        <v>4</v>
      </c>
      <c r="G677" s="10" t="s">
        <v>2154</v>
      </c>
      <c r="H677" s="7">
        <v>45</v>
      </c>
      <c r="I677" s="7">
        <v>45</v>
      </c>
      <c r="J677" s="7">
        <v>10</v>
      </c>
      <c r="K677" s="7">
        <v>1</v>
      </c>
      <c r="L677" s="7">
        <v>1</v>
      </c>
      <c r="M677" s="7">
        <v>35</v>
      </c>
      <c r="N677" s="6" t="s">
        <v>18</v>
      </c>
      <c r="O677" s="6" t="s">
        <v>18</v>
      </c>
      <c r="P677" s="11">
        <v>39</v>
      </c>
      <c r="Q677" s="12">
        <v>1.77</v>
      </c>
      <c r="R677" s="13"/>
      <c r="S677" s="21">
        <f t="shared" si="89"/>
        <v>40</v>
      </c>
      <c r="T677" s="7" t="str">
        <f t="shared" si="90"/>
        <v>Over 0.5</v>
      </c>
      <c r="U677" s="14"/>
      <c r="V677" s="14" t="str">
        <f t="shared" si="93"/>
        <v>Over 0.5</v>
      </c>
      <c r="W677" s="14" t="str">
        <f t="shared" si="94"/>
        <v>?</v>
      </c>
      <c r="X677" s="14"/>
      <c r="Y677" s="7" t="str">
        <f t="shared" si="88"/>
        <v>…</v>
      </c>
      <c r="Z677" s="7"/>
      <c r="AA677" s="35" t="str">
        <f t="shared" si="91"/>
        <v>…</v>
      </c>
      <c r="AB677" s="35" t="str">
        <f t="shared" si="92"/>
        <v>.</v>
      </c>
      <c r="AE677" s="18" t="str">
        <f>IFERROR(VLOOKUP(O677,AG3:AH5,2,0),"KO")</f>
        <v>KO</v>
      </c>
    </row>
    <row r="678" spans="2:31">
      <c r="B678" s="6"/>
      <c r="D678" s="24"/>
      <c r="E678" s="17"/>
      <c r="F678" s="7"/>
      <c r="G678" s="10"/>
      <c r="H678" s="7"/>
      <c r="I678" s="7"/>
      <c r="J678" s="7"/>
      <c r="K678" s="7"/>
      <c r="L678" s="7"/>
      <c r="M678" s="7"/>
      <c r="N678" s="6"/>
      <c r="O678" s="6"/>
      <c r="P678" s="11"/>
      <c r="Q678" s="12"/>
      <c r="R678" s="13"/>
      <c r="S678" s="21" t="str">
        <f t="shared" si="89"/>
        <v/>
      </c>
      <c r="T678" s="7" t="str">
        <f t="shared" si="90"/>
        <v>Under 1.5</v>
      </c>
      <c r="U678" s="14"/>
      <c r="V678" s="14" t="str">
        <f t="shared" si="93"/>
        <v>Over 0.5</v>
      </c>
      <c r="W678" s="14" t="str">
        <f t="shared" si="94"/>
        <v/>
      </c>
      <c r="X678" s="14"/>
      <c r="Y678" s="7" t="str">
        <f t="shared" si="88"/>
        <v>…</v>
      </c>
      <c r="Z678" s="7"/>
      <c r="AA678" s="35" t="str">
        <f t="shared" si="91"/>
        <v>…</v>
      </c>
      <c r="AB678" s="35" t="str">
        <f t="shared" si="92"/>
        <v>.</v>
      </c>
      <c r="AE678" s="18" t="str">
        <f>IFERROR(VLOOKUP(O678,AG3:AH5,2,0),"KO")</f>
        <v>KO</v>
      </c>
    </row>
    <row r="679" spans="2:31">
      <c r="B679" s="16" t="s">
        <v>2168</v>
      </c>
      <c r="D679" s="24"/>
      <c r="E679" s="17"/>
      <c r="F679" s="7"/>
      <c r="G679" s="10"/>
      <c r="H679" s="7"/>
      <c r="I679" s="7"/>
      <c r="J679" s="7"/>
      <c r="K679" s="7"/>
      <c r="L679" s="7"/>
      <c r="M679" s="7"/>
      <c r="N679" s="6"/>
      <c r="O679" s="6"/>
      <c r="P679" s="11"/>
      <c r="Q679" s="12"/>
      <c r="R679" s="13"/>
      <c r="S679" s="21" t="str">
        <f t="shared" si="89"/>
        <v/>
      </c>
      <c r="T679" s="7" t="str">
        <f t="shared" si="90"/>
        <v>Under 1.5</v>
      </c>
      <c r="U679" s="14"/>
      <c r="V679" s="14" t="str">
        <f t="shared" si="93"/>
        <v>Over 0.5</v>
      </c>
      <c r="W679" s="14" t="str">
        <f t="shared" si="94"/>
        <v/>
      </c>
      <c r="X679" s="14"/>
      <c r="Y679" s="7" t="str">
        <f t="shared" si="88"/>
        <v>…</v>
      </c>
      <c r="Z679" s="7"/>
      <c r="AA679" s="35" t="str">
        <f t="shared" si="91"/>
        <v>…</v>
      </c>
      <c r="AB679" s="35" t="str">
        <f t="shared" si="92"/>
        <v>.</v>
      </c>
      <c r="AE679" s="18" t="str">
        <f>IFERROR(VLOOKUP(O679,AG3:AH5,2,0),"KO")</f>
        <v>KO</v>
      </c>
    </row>
    <row r="680" spans="2:31">
      <c r="B680" s="6" t="s">
        <v>11</v>
      </c>
      <c r="C680" t="s">
        <v>1004</v>
      </c>
      <c r="D680" s="24" t="s">
        <v>93</v>
      </c>
      <c r="E680" s="17" t="s">
        <v>2104</v>
      </c>
      <c r="F680" s="7" t="s">
        <v>4</v>
      </c>
      <c r="G680" s="10" t="s">
        <v>2156</v>
      </c>
      <c r="H680" s="7">
        <v>69</v>
      </c>
      <c r="I680" s="7">
        <v>21</v>
      </c>
      <c r="J680" s="7">
        <v>10</v>
      </c>
      <c r="K680" s="7">
        <v>1</v>
      </c>
      <c r="L680" s="7">
        <v>1</v>
      </c>
      <c r="M680" s="7">
        <v>59</v>
      </c>
      <c r="N680" s="6" t="s">
        <v>24</v>
      </c>
      <c r="O680" s="6" t="s">
        <v>24</v>
      </c>
      <c r="P680" s="11">
        <v>80</v>
      </c>
      <c r="Q680" s="12">
        <v>1.7</v>
      </c>
      <c r="R680" s="13"/>
      <c r="S680" s="21">
        <f t="shared" si="89"/>
        <v>34.4375</v>
      </c>
      <c r="T680" s="7" t="str">
        <f t="shared" si="90"/>
        <v>Over 0.5</v>
      </c>
      <c r="U680" s="14"/>
      <c r="V680" s="14" t="str">
        <f t="shared" si="93"/>
        <v>Under 1.5</v>
      </c>
      <c r="W680" s="14" t="str">
        <f t="shared" si="94"/>
        <v>LOST</v>
      </c>
      <c r="X680" s="14"/>
      <c r="Y680" s="7" t="str">
        <f t="shared" si="88"/>
        <v>…</v>
      </c>
      <c r="Z680" s="7"/>
      <c r="AA680" s="35" t="str">
        <f t="shared" si="91"/>
        <v>…</v>
      </c>
      <c r="AB680" s="35" t="str">
        <f t="shared" si="92"/>
        <v>.</v>
      </c>
      <c r="AE680" s="18" t="str">
        <f>IFERROR(VLOOKUP(O680,AG3:AH5,2,0),"KO")</f>
        <v>OK</v>
      </c>
    </row>
    <row r="681" spans="2:31">
      <c r="B681" s="6" t="s">
        <v>11</v>
      </c>
      <c r="C681" t="s">
        <v>210</v>
      </c>
      <c r="D681" s="24" t="s">
        <v>115</v>
      </c>
      <c r="E681" s="17" t="s">
        <v>758</v>
      </c>
      <c r="F681" s="7" t="s">
        <v>4</v>
      </c>
      <c r="G681" s="10" t="s">
        <v>2157</v>
      </c>
      <c r="H681" s="7">
        <v>5</v>
      </c>
      <c r="I681" s="7">
        <v>13</v>
      </c>
      <c r="J681" s="7">
        <v>82</v>
      </c>
      <c r="K681" s="7">
        <v>2</v>
      </c>
      <c r="L681" s="7">
        <v>2</v>
      </c>
      <c r="M681" s="7">
        <v>77</v>
      </c>
      <c r="N681" s="6" t="s">
        <v>61</v>
      </c>
      <c r="O681" s="6" t="s">
        <v>454</v>
      </c>
      <c r="P681" s="11">
        <v>83</v>
      </c>
      <c r="Q681" s="12">
        <v>1.7</v>
      </c>
      <c r="R681" s="13"/>
      <c r="S681" s="21">
        <f t="shared" si="89"/>
        <v>30.975000000000001</v>
      </c>
      <c r="T681" s="7" t="str">
        <f t="shared" si="90"/>
        <v>Over 0.5</v>
      </c>
      <c r="U681" s="14"/>
      <c r="V681" s="14" t="str">
        <f t="shared" si="93"/>
        <v>Over 0.5</v>
      </c>
      <c r="W681" s="14" t="str">
        <f t="shared" si="94"/>
        <v>WON</v>
      </c>
      <c r="X681" s="14"/>
      <c r="Y681" s="7" t="str">
        <f t="shared" si="88"/>
        <v>…</v>
      </c>
      <c r="Z681" s="7"/>
      <c r="AA681" s="35" t="str">
        <f t="shared" si="91"/>
        <v>…</v>
      </c>
      <c r="AB681" s="35" t="str">
        <f t="shared" si="92"/>
        <v>.</v>
      </c>
      <c r="AE681" s="18" t="str">
        <f>IFERROR(VLOOKUP(O681,AG3:AH5,2,0),"KO")</f>
        <v>KO</v>
      </c>
    </row>
    <row r="682" spans="2:31">
      <c r="B682" s="6"/>
      <c r="C682" t="s">
        <v>2158</v>
      </c>
      <c r="D682" s="24" t="s">
        <v>1068</v>
      </c>
      <c r="E682" s="17" t="s">
        <v>2159</v>
      </c>
      <c r="F682" s="7" t="s">
        <v>4</v>
      </c>
      <c r="G682" s="10" t="s">
        <v>2160</v>
      </c>
      <c r="H682" s="7">
        <v>45</v>
      </c>
      <c r="I682" s="7">
        <v>45</v>
      </c>
      <c r="J682" s="7">
        <v>10</v>
      </c>
      <c r="K682" s="7">
        <v>1</v>
      </c>
      <c r="L682" s="7">
        <v>2</v>
      </c>
      <c r="M682" s="7">
        <v>35</v>
      </c>
      <c r="N682" s="6" t="s">
        <v>47</v>
      </c>
      <c r="O682" s="6" t="s">
        <v>298</v>
      </c>
      <c r="P682" s="11">
        <v>39</v>
      </c>
      <c r="Q682" s="12">
        <v>1.4</v>
      </c>
      <c r="R682" s="13"/>
      <c r="S682" s="21">
        <f t="shared" si="89"/>
        <v>40</v>
      </c>
      <c r="T682" s="7" t="str">
        <f t="shared" si="90"/>
        <v>Over 0.5</v>
      </c>
      <c r="U682" s="14"/>
      <c r="V682" s="14" t="str">
        <f t="shared" si="93"/>
        <v>Under 1.5</v>
      </c>
      <c r="W682" s="14" t="str">
        <f t="shared" si="94"/>
        <v>WON</v>
      </c>
      <c r="X682" s="14"/>
      <c r="Y682" s="7" t="str">
        <f t="shared" si="88"/>
        <v>…</v>
      </c>
      <c r="Z682" s="7"/>
      <c r="AA682" s="35" t="str">
        <f t="shared" si="91"/>
        <v>…</v>
      </c>
      <c r="AB682" s="35" t="str">
        <f t="shared" si="92"/>
        <v>.</v>
      </c>
      <c r="AE682" s="18" t="str">
        <f>IFERROR(VLOOKUP(O682,AG3:AH5,2,0),"KO")</f>
        <v>KO</v>
      </c>
    </row>
    <row r="683" spans="2:31">
      <c r="B683" s="6"/>
      <c r="C683" t="s">
        <v>2142</v>
      </c>
      <c r="D683" s="24" t="s">
        <v>135</v>
      </c>
      <c r="E683" s="17" t="s">
        <v>2161</v>
      </c>
      <c r="F683" s="7" t="s">
        <v>4</v>
      </c>
      <c r="G683" s="10" t="s">
        <v>2162</v>
      </c>
      <c r="H683" s="7">
        <v>11</v>
      </c>
      <c r="I683" s="7">
        <v>79</v>
      </c>
      <c r="J683" s="7">
        <v>10</v>
      </c>
      <c r="K683" s="7" t="s">
        <v>16</v>
      </c>
      <c r="L683" s="7" t="s">
        <v>2101</v>
      </c>
      <c r="M683" s="7">
        <v>1</v>
      </c>
      <c r="N683" s="6" t="s">
        <v>18</v>
      </c>
      <c r="O683" s="6" t="s">
        <v>18</v>
      </c>
      <c r="P683" s="11">
        <v>63</v>
      </c>
      <c r="Q683" s="12">
        <v>1.6</v>
      </c>
      <c r="R683" s="13"/>
      <c r="S683" s="21">
        <f t="shared" si="89"/>
        <v>91.287499999999994</v>
      </c>
      <c r="T683" s="7" t="str">
        <f t="shared" si="90"/>
        <v>Under 1.5</v>
      </c>
      <c r="U683" s="14"/>
      <c r="V683" s="14" t="str">
        <f t="shared" si="93"/>
        <v>Over 0.5</v>
      </c>
      <c r="W683" s="14" t="str">
        <f t="shared" si="94"/>
        <v>?</v>
      </c>
      <c r="X683" s="14"/>
      <c r="Y683" s="7" t="str">
        <f t="shared" si="88"/>
        <v>…</v>
      </c>
      <c r="Z683" s="7"/>
      <c r="AA683" s="35" t="str">
        <f t="shared" si="91"/>
        <v>…</v>
      </c>
      <c r="AB683" s="35" t="str">
        <f t="shared" si="92"/>
        <v>.</v>
      </c>
      <c r="AE683" s="18" t="str">
        <f>IFERROR(VLOOKUP(O683,AG3:AH5,2,0),"KO")</f>
        <v>KO</v>
      </c>
    </row>
    <row r="684" spans="2:31">
      <c r="B684" s="6"/>
      <c r="C684" t="s">
        <v>234</v>
      </c>
      <c r="D684" s="24" t="s">
        <v>135</v>
      </c>
      <c r="E684" s="17" t="s">
        <v>583</v>
      </c>
      <c r="F684" s="7" t="s">
        <v>4</v>
      </c>
      <c r="G684" s="10" t="s">
        <v>1052</v>
      </c>
      <c r="H684" s="7">
        <v>23</v>
      </c>
      <c r="I684" s="7">
        <v>47</v>
      </c>
      <c r="J684" s="7">
        <v>31</v>
      </c>
      <c r="K684" s="7" t="s">
        <v>16</v>
      </c>
      <c r="L684" s="7" t="s">
        <v>2101</v>
      </c>
      <c r="M684" s="7">
        <v>8</v>
      </c>
      <c r="N684" s="6" t="s">
        <v>24</v>
      </c>
      <c r="O684" s="6" t="s">
        <v>69</v>
      </c>
      <c r="P684" s="11">
        <v>56</v>
      </c>
      <c r="Q684" s="12">
        <v>1.71</v>
      </c>
      <c r="R684" s="13"/>
      <c r="S684" s="21">
        <f t="shared" si="89"/>
        <v>58.2</v>
      </c>
      <c r="T684" s="7" t="str">
        <f t="shared" si="90"/>
        <v>Under 1.5</v>
      </c>
      <c r="U684" s="14"/>
      <c r="V684" s="14" t="str">
        <f t="shared" si="93"/>
        <v>Under 1.5</v>
      </c>
      <c r="W684" s="14" t="str">
        <f t="shared" si="94"/>
        <v>WON</v>
      </c>
      <c r="X684" s="14"/>
      <c r="Y684" s="7" t="str">
        <f t="shared" si="88"/>
        <v>…</v>
      </c>
      <c r="Z684" s="7"/>
      <c r="AA684" s="35" t="str">
        <f t="shared" si="91"/>
        <v>…</v>
      </c>
      <c r="AB684" s="35" t="str">
        <f t="shared" si="92"/>
        <v>.</v>
      </c>
      <c r="AE684" s="18" t="str">
        <f>IFERROR(VLOOKUP(O684,AG3:AH5,2,0),"KO")</f>
        <v>KO</v>
      </c>
    </row>
    <row r="685" spans="2:31">
      <c r="B685" s="6"/>
      <c r="C685" t="s">
        <v>285</v>
      </c>
      <c r="D685" s="24" t="s">
        <v>1907</v>
      </c>
      <c r="E685" s="17" t="s">
        <v>1327</v>
      </c>
      <c r="F685" s="7" t="s">
        <v>4</v>
      </c>
      <c r="G685" s="10" t="s">
        <v>2118</v>
      </c>
      <c r="H685" s="7">
        <v>41</v>
      </c>
      <c r="I685" s="7">
        <v>44</v>
      </c>
      <c r="J685" s="7">
        <v>16</v>
      </c>
      <c r="K685" s="7" t="s">
        <v>16</v>
      </c>
      <c r="L685" s="7" t="s">
        <v>2101</v>
      </c>
      <c r="M685" s="7">
        <v>25</v>
      </c>
      <c r="N685" s="6" t="s">
        <v>24</v>
      </c>
      <c r="O685" s="6" t="s">
        <v>47</v>
      </c>
      <c r="P685" s="11">
        <v>83</v>
      </c>
      <c r="Q685" s="12">
        <v>1.45</v>
      </c>
      <c r="R685" s="13"/>
      <c r="S685" s="21">
        <f t="shared" si="89"/>
        <v>56.6</v>
      </c>
      <c r="T685" s="7" t="str">
        <f t="shared" si="90"/>
        <v>Under 1.5</v>
      </c>
      <c r="U685" s="14"/>
      <c r="V685" s="14" t="str">
        <f t="shared" si="93"/>
        <v>Under 1.5</v>
      </c>
      <c r="W685" s="14" t="str">
        <f t="shared" si="94"/>
        <v>WON</v>
      </c>
      <c r="X685" s="14"/>
      <c r="Y685" s="7" t="str">
        <f t="shared" si="88"/>
        <v>…</v>
      </c>
      <c r="Z685" s="7"/>
      <c r="AA685" s="35" t="str">
        <f t="shared" si="91"/>
        <v>…</v>
      </c>
      <c r="AB685" s="35" t="str">
        <f t="shared" si="92"/>
        <v>.</v>
      </c>
      <c r="AE685" s="18" t="str">
        <f>IFERROR(VLOOKUP(O685,AG3:AH5,2,0),"KO")</f>
        <v>OK</v>
      </c>
    </row>
    <row r="686" spans="2:31">
      <c r="B686" s="6"/>
      <c r="C686" t="s">
        <v>285</v>
      </c>
      <c r="D686" s="24" t="s">
        <v>1907</v>
      </c>
      <c r="E686" s="17" t="s">
        <v>2163</v>
      </c>
      <c r="F686" s="7" t="s">
        <v>4</v>
      </c>
      <c r="G686" s="10" t="s">
        <v>1918</v>
      </c>
      <c r="H686" s="7">
        <v>25</v>
      </c>
      <c r="I686" s="7">
        <v>53</v>
      </c>
      <c r="J686" s="7">
        <v>22</v>
      </c>
      <c r="K686" s="7" t="s">
        <v>16</v>
      </c>
      <c r="L686" s="7">
        <v>2</v>
      </c>
      <c r="M686" s="7">
        <v>3</v>
      </c>
      <c r="N686" s="6" t="s">
        <v>24</v>
      </c>
      <c r="O686" s="6" t="s">
        <v>24</v>
      </c>
      <c r="P686" s="11">
        <v>80</v>
      </c>
      <c r="Q686" s="12">
        <v>1.57</v>
      </c>
      <c r="R686" s="13"/>
      <c r="S686" s="21">
        <f t="shared" si="89"/>
        <v>84.5625</v>
      </c>
      <c r="T686" s="7" t="str">
        <f t="shared" si="90"/>
        <v>Under 1.5</v>
      </c>
      <c r="U686" s="14"/>
      <c r="V686" s="14" t="str">
        <f t="shared" si="93"/>
        <v>Under 1.5</v>
      </c>
      <c r="W686" s="14" t="str">
        <f t="shared" si="94"/>
        <v>WON</v>
      </c>
      <c r="X686" s="14"/>
      <c r="Y686" s="7" t="str">
        <f t="shared" si="88"/>
        <v>…</v>
      </c>
      <c r="Z686" s="7"/>
      <c r="AA686" s="35" t="str">
        <f t="shared" si="91"/>
        <v>…</v>
      </c>
      <c r="AB686" s="35" t="str">
        <f t="shared" si="92"/>
        <v>.</v>
      </c>
      <c r="AE686" s="18" t="str">
        <f>IFERROR(VLOOKUP(O686,AG3:AH5,2,0),"KO")</f>
        <v>OK</v>
      </c>
    </row>
    <row r="687" spans="2:31">
      <c r="B687" s="6"/>
      <c r="C687" t="s">
        <v>285</v>
      </c>
      <c r="D687" s="24" t="s">
        <v>1907</v>
      </c>
      <c r="E687" s="17" t="s">
        <v>1966</v>
      </c>
      <c r="F687" s="7" t="s">
        <v>4</v>
      </c>
      <c r="G687" s="10" t="s">
        <v>1919</v>
      </c>
      <c r="H687" s="7">
        <v>19</v>
      </c>
      <c r="I687" s="7">
        <v>47</v>
      </c>
      <c r="J687" s="7">
        <v>34</v>
      </c>
      <c r="K687" s="7" t="s">
        <v>16</v>
      </c>
      <c r="L687" s="7" t="s">
        <v>2101</v>
      </c>
      <c r="M687" s="7">
        <v>15</v>
      </c>
      <c r="N687" s="6" t="s">
        <v>69</v>
      </c>
      <c r="O687" s="6" t="s">
        <v>632</v>
      </c>
      <c r="P687" s="11">
        <v>83</v>
      </c>
      <c r="Q687" s="12">
        <v>1.61</v>
      </c>
      <c r="R687" s="13"/>
      <c r="S687" s="21">
        <f t="shared" si="89"/>
        <v>56.6</v>
      </c>
      <c r="T687" s="7" t="str">
        <f t="shared" si="90"/>
        <v>Under 1.5</v>
      </c>
      <c r="U687" s="14"/>
      <c r="V687" s="14" t="str">
        <f t="shared" si="93"/>
        <v>Over 0.5</v>
      </c>
      <c r="W687" s="14" t="str">
        <f t="shared" si="94"/>
        <v>LOST</v>
      </c>
      <c r="X687" s="14"/>
      <c r="Y687" s="7" t="str">
        <f t="shared" si="88"/>
        <v>…</v>
      </c>
      <c r="Z687" s="7"/>
      <c r="AA687" s="35" t="str">
        <f t="shared" si="91"/>
        <v>…</v>
      </c>
      <c r="AB687" s="35" t="str">
        <f t="shared" si="92"/>
        <v>.</v>
      </c>
      <c r="AE687" s="18" t="str">
        <f>IFERROR(VLOOKUP(O687,AG3:AH5,2,0),"KO")</f>
        <v>KO</v>
      </c>
    </row>
    <row r="688" spans="2:31">
      <c r="B688" s="6" t="s">
        <v>11</v>
      </c>
      <c r="C688" t="s">
        <v>417</v>
      </c>
      <c r="D688" s="24" t="s">
        <v>164</v>
      </c>
      <c r="E688" s="17" t="s">
        <v>1382</v>
      </c>
      <c r="F688" s="7" t="s">
        <v>4</v>
      </c>
      <c r="G688" s="10" t="s">
        <v>2164</v>
      </c>
      <c r="H688" s="7">
        <v>50</v>
      </c>
      <c r="I688" s="7">
        <v>38</v>
      </c>
      <c r="J688" s="7">
        <v>12</v>
      </c>
      <c r="K688" s="7">
        <v>1</v>
      </c>
      <c r="L688" s="7" t="s">
        <v>2101</v>
      </c>
      <c r="M688" s="7">
        <v>38</v>
      </c>
      <c r="N688" s="6" t="s">
        <v>75</v>
      </c>
      <c r="O688" s="6" t="s">
        <v>297</v>
      </c>
      <c r="P688" s="11">
        <v>43</v>
      </c>
      <c r="Q688" s="12">
        <v>1.68</v>
      </c>
      <c r="R688" s="13"/>
      <c r="S688" s="21">
        <f t="shared" si="89"/>
        <v>24.375</v>
      </c>
      <c r="T688" s="7" t="str">
        <f t="shared" si="90"/>
        <v>Over 0.5</v>
      </c>
      <c r="U688" s="14"/>
      <c r="V688" s="14" t="str">
        <f t="shared" si="93"/>
        <v>Over 0.5</v>
      </c>
      <c r="W688" s="14" t="str">
        <f t="shared" si="94"/>
        <v>WON</v>
      </c>
      <c r="X688" s="14"/>
      <c r="Y688" s="7" t="str">
        <f t="shared" si="88"/>
        <v>…</v>
      </c>
      <c r="Z688" s="7"/>
      <c r="AA688" s="35" t="str">
        <f t="shared" si="91"/>
        <v>…</v>
      </c>
      <c r="AB688" s="35" t="str">
        <f t="shared" si="92"/>
        <v>.</v>
      </c>
      <c r="AE688" s="18" t="str">
        <f>IFERROR(VLOOKUP(O688,AG3:AH5,2,0),"KO")</f>
        <v>KO</v>
      </c>
    </row>
    <row r="689" spans="2:31">
      <c r="B689" s="6" t="s">
        <v>11</v>
      </c>
      <c r="C689" t="s">
        <v>294</v>
      </c>
      <c r="D689" s="24" t="s">
        <v>164</v>
      </c>
      <c r="E689" s="17" t="s">
        <v>421</v>
      </c>
      <c r="F689" s="7" t="s">
        <v>4</v>
      </c>
      <c r="G689" s="10" t="s">
        <v>1936</v>
      </c>
      <c r="H689" s="7">
        <v>41</v>
      </c>
      <c r="I689" s="7">
        <v>52</v>
      </c>
      <c r="J689" s="7">
        <v>8</v>
      </c>
      <c r="K689" s="7" t="s">
        <v>16</v>
      </c>
      <c r="L689" s="7" t="s">
        <v>2101</v>
      </c>
      <c r="M689" s="7">
        <v>33</v>
      </c>
      <c r="N689" s="6" t="s">
        <v>24</v>
      </c>
      <c r="O689" s="6" t="s">
        <v>69</v>
      </c>
      <c r="P689" s="11">
        <v>83</v>
      </c>
      <c r="Q689" s="12">
        <v>1.45</v>
      </c>
      <c r="R689" s="13"/>
      <c r="S689" s="21">
        <f t="shared" si="89"/>
        <v>72.849999999999994</v>
      </c>
      <c r="T689" s="7" t="str">
        <f t="shared" si="90"/>
        <v>Under 1.5</v>
      </c>
      <c r="U689" s="14"/>
      <c r="V689" s="14" t="str">
        <f t="shared" si="93"/>
        <v>Under 1.5</v>
      </c>
      <c r="W689" s="14" t="str">
        <f t="shared" si="94"/>
        <v>WON</v>
      </c>
      <c r="X689" s="14"/>
      <c r="Y689" s="7" t="str">
        <f t="shared" si="88"/>
        <v>…</v>
      </c>
      <c r="Z689" s="7"/>
      <c r="AA689" s="35" t="str">
        <f t="shared" si="91"/>
        <v>U25g</v>
      </c>
      <c r="AB689" s="35" t="str">
        <f t="shared" si="92"/>
        <v>WON</v>
      </c>
      <c r="AE689" s="18" t="str">
        <f>IFERROR(VLOOKUP(O689,AG3:AH5,2,0),"KO")</f>
        <v>KO</v>
      </c>
    </row>
    <row r="690" spans="2:31">
      <c r="B690" s="6" t="s">
        <v>11</v>
      </c>
      <c r="C690" t="s">
        <v>294</v>
      </c>
      <c r="D690" s="24" t="s">
        <v>164</v>
      </c>
      <c r="E690" s="17" t="s">
        <v>1937</v>
      </c>
      <c r="F690" s="7" t="s">
        <v>4</v>
      </c>
      <c r="G690" s="10" t="s">
        <v>2165</v>
      </c>
      <c r="H690" s="7">
        <v>10</v>
      </c>
      <c r="I690" s="7">
        <v>54</v>
      </c>
      <c r="J690" s="7">
        <v>36</v>
      </c>
      <c r="K690" s="7" t="s">
        <v>16</v>
      </c>
      <c r="L690" s="7" t="s">
        <v>2101</v>
      </c>
      <c r="M690" s="7">
        <v>26</v>
      </c>
      <c r="N690" s="6" t="s">
        <v>47</v>
      </c>
      <c r="O690" s="6" t="s">
        <v>96</v>
      </c>
      <c r="P690" s="11">
        <v>82</v>
      </c>
      <c r="Q690" s="12">
        <v>1.56</v>
      </c>
      <c r="R690" s="13"/>
      <c r="S690" s="21">
        <f t="shared" si="89"/>
        <v>73.275000000000006</v>
      </c>
      <c r="T690" s="7" t="str">
        <f t="shared" si="90"/>
        <v>Under 1.5</v>
      </c>
      <c r="U690" s="14"/>
      <c r="V690" s="14" t="str">
        <f t="shared" si="93"/>
        <v>Under 1.5</v>
      </c>
      <c r="W690" s="14" t="str">
        <f t="shared" si="94"/>
        <v>WON</v>
      </c>
      <c r="X690" s="14"/>
      <c r="Y690" s="7" t="str">
        <f t="shared" si="88"/>
        <v>…</v>
      </c>
      <c r="Z690" s="7"/>
      <c r="AA690" s="35" t="str">
        <f t="shared" si="91"/>
        <v>U25g</v>
      </c>
      <c r="AB690" s="35" t="str">
        <f t="shared" si="92"/>
        <v>.</v>
      </c>
      <c r="AE690" s="18" t="str">
        <f>IFERROR(VLOOKUP(O690,AG3:AH5,2,0),"KO")</f>
        <v>KO</v>
      </c>
    </row>
    <row r="691" spans="2:31">
      <c r="B691" s="6" t="s">
        <v>11</v>
      </c>
      <c r="C691" t="s">
        <v>294</v>
      </c>
      <c r="D691" s="24" t="s">
        <v>164</v>
      </c>
      <c r="E691" s="17" t="s">
        <v>1997</v>
      </c>
      <c r="F691" s="7" t="s">
        <v>4</v>
      </c>
      <c r="G691" s="10" t="s">
        <v>812</v>
      </c>
      <c r="H691" s="7">
        <v>9</v>
      </c>
      <c r="I691" s="7">
        <v>61</v>
      </c>
      <c r="J691" s="7">
        <v>30</v>
      </c>
      <c r="K691" s="7" t="s">
        <v>16</v>
      </c>
      <c r="L691" s="7" t="s">
        <v>2101</v>
      </c>
      <c r="M691" s="7">
        <v>21</v>
      </c>
      <c r="N691" s="6" t="s">
        <v>47</v>
      </c>
      <c r="O691" s="6" t="s">
        <v>33</v>
      </c>
      <c r="P691" s="11">
        <v>87</v>
      </c>
      <c r="Q691" s="12">
        <v>1.59</v>
      </c>
      <c r="R691" s="13"/>
      <c r="S691" s="21">
        <f t="shared" si="89"/>
        <v>76.462500000000006</v>
      </c>
      <c r="T691" s="7" t="str">
        <f t="shared" si="90"/>
        <v>Under 1.5</v>
      </c>
      <c r="U691" s="14"/>
      <c r="V691" s="14" t="str">
        <f t="shared" si="93"/>
        <v>Under 1.5</v>
      </c>
      <c r="W691" s="14" t="str">
        <f t="shared" si="94"/>
        <v>WON</v>
      </c>
      <c r="X691" s="14"/>
      <c r="Y691" s="7" t="str">
        <f t="shared" si="88"/>
        <v>…</v>
      </c>
      <c r="Z691" s="7"/>
      <c r="AA691" s="35" t="str">
        <f t="shared" si="91"/>
        <v>U25g</v>
      </c>
      <c r="AB691" s="35" t="str">
        <f t="shared" si="92"/>
        <v>.</v>
      </c>
      <c r="AE691" s="18" t="str">
        <f>IFERROR(VLOOKUP(O691,AG3:AH5,2,0),"KO")</f>
        <v>KO</v>
      </c>
    </row>
    <row r="692" spans="2:31">
      <c r="B692" s="6"/>
      <c r="C692" t="s">
        <v>217</v>
      </c>
      <c r="D692" s="24" t="s">
        <v>164</v>
      </c>
      <c r="E692" s="17" t="s">
        <v>2090</v>
      </c>
      <c r="F692" s="7" t="s">
        <v>4</v>
      </c>
      <c r="G692" s="10" t="s">
        <v>2004</v>
      </c>
      <c r="H692" s="7">
        <v>34</v>
      </c>
      <c r="I692" s="7">
        <v>50</v>
      </c>
      <c r="J692" s="7">
        <v>16</v>
      </c>
      <c r="K692" s="7" t="s">
        <v>16</v>
      </c>
      <c r="L692" s="7">
        <v>2</v>
      </c>
      <c r="M692" s="7">
        <v>18</v>
      </c>
      <c r="N692" s="6" t="s">
        <v>33</v>
      </c>
      <c r="O692" s="6" t="s">
        <v>297</v>
      </c>
      <c r="P692" s="11">
        <v>74</v>
      </c>
      <c r="Q692" s="12">
        <v>1.55</v>
      </c>
      <c r="R692" s="13"/>
      <c r="S692" s="21">
        <f t="shared" si="89"/>
        <v>70.424999999999997</v>
      </c>
      <c r="T692" s="7" t="str">
        <f t="shared" si="90"/>
        <v>Under 1.5</v>
      </c>
      <c r="U692" s="14"/>
      <c r="V692" s="14" t="str">
        <f t="shared" si="93"/>
        <v>Over 0.5</v>
      </c>
      <c r="W692" s="14" t="str">
        <f t="shared" si="94"/>
        <v>LOST</v>
      </c>
      <c r="X692" s="14"/>
      <c r="Y692" s="7" t="str">
        <f t="shared" si="88"/>
        <v>…</v>
      </c>
      <c r="Z692" s="7"/>
      <c r="AA692" s="35" t="str">
        <f t="shared" si="91"/>
        <v>…</v>
      </c>
      <c r="AB692" s="35" t="str">
        <f t="shared" si="92"/>
        <v>.</v>
      </c>
      <c r="AE692" s="18" t="str">
        <f>IFERROR(VLOOKUP(O692,AG3:AH5,2,0),"KO")</f>
        <v>KO</v>
      </c>
    </row>
    <row r="693" spans="2:31">
      <c r="B693" s="6" t="s">
        <v>11</v>
      </c>
      <c r="C693" t="s">
        <v>62</v>
      </c>
      <c r="D693" s="24" t="s">
        <v>874</v>
      </c>
      <c r="E693" s="17" t="s">
        <v>177</v>
      </c>
      <c r="F693" s="7" t="s">
        <v>4</v>
      </c>
      <c r="G693" s="10" t="s">
        <v>119</v>
      </c>
      <c r="H693" s="7">
        <v>53</v>
      </c>
      <c r="I693" s="7">
        <v>33</v>
      </c>
      <c r="J693" s="7">
        <v>15</v>
      </c>
      <c r="K693" s="7">
        <v>1</v>
      </c>
      <c r="L693" s="7">
        <v>1</v>
      </c>
      <c r="M693" s="7">
        <v>38</v>
      </c>
      <c r="N693" s="6" t="s">
        <v>24</v>
      </c>
      <c r="O693" s="6" t="s">
        <v>120</v>
      </c>
      <c r="P693" s="11">
        <v>50</v>
      </c>
      <c r="Q693" s="12">
        <v>1.45</v>
      </c>
      <c r="R693" s="13"/>
      <c r="S693" s="21">
        <f t="shared" si="89"/>
        <v>33.4375</v>
      </c>
      <c r="T693" s="7" t="str">
        <f t="shared" si="90"/>
        <v>Over 0.5</v>
      </c>
      <c r="U693" s="14"/>
      <c r="V693" s="14" t="str">
        <f t="shared" si="93"/>
        <v>Under 1.5</v>
      </c>
      <c r="W693" s="14" t="str">
        <f t="shared" si="94"/>
        <v>LOST</v>
      </c>
      <c r="X693" s="14"/>
      <c r="Y693" s="7" t="str">
        <f t="shared" ref="Y693:Y756" si="95">IF(AND(B693="OK",I693&gt;52,M693&lt;11,Q693&lt;1.71),"Prime","…")</f>
        <v>…</v>
      </c>
      <c r="Z693" s="7"/>
      <c r="AA693" s="35" t="str">
        <f t="shared" si="91"/>
        <v>…</v>
      </c>
      <c r="AB693" s="35" t="str">
        <f t="shared" si="92"/>
        <v>.</v>
      </c>
      <c r="AE693" s="18" t="str">
        <f>IFERROR(VLOOKUP(O693,AG3:AH5,2,0),"KO")</f>
        <v>OK</v>
      </c>
    </row>
    <row r="694" spans="2:31">
      <c r="B694" s="6"/>
      <c r="C694" t="s">
        <v>438</v>
      </c>
      <c r="D694" s="24" t="s">
        <v>874</v>
      </c>
      <c r="E694" s="17" t="s">
        <v>1282</v>
      </c>
      <c r="F694" s="7" t="s">
        <v>4</v>
      </c>
      <c r="G694" s="10" t="s">
        <v>1202</v>
      </c>
      <c r="H694" s="7">
        <v>12</v>
      </c>
      <c r="I694" s="7">
        <v>44</v>
      </c>
      <c r="J694" s="7">
        <v>43</v>
      </c>
      <c r="K694" s="7" t="s">
        <v>16</v>
      </c>
      <c r="L694" s="7">
        <v>2</v>
      </c>
      <c r="M694" s="7">
        <v>31</v>
      </c>
      <c r="N694" s="6" t="s">
        <v>120</v>
      </c>
      <c r="O694" s="6" t="s">
        <v>305</v>
      </c>
      <c r="P694" s="11">
        <v>52</v>
      </c>
      <c r="Q694" s="12">
        <v>1.65</v>
      </c>
      <c r="R694" s="13"/>
      <c r="S694" s="21">
        <f t="shared" ref="S694:S757" si="96">(IF(H694=0,"",(40+IF(I694&lt;50,0,I694/3.2)+(IF(J694&gt;I694,-J694/3.2,0)+(IF(H694&gt;I694,-H694/3.2,0)+(IF(L694="X",5,IF(L694="2",2,0)))+(IF(M694&gt;15,0,15-M694))+(IF(P694&lt;50,0,P694/5)))))))</f>
        <v>50.4</v>
      </c>
      <c r="T694" s="7" t="str">
        <f t="shared" ref="T694:T757" si="97">IF(S694&lt;56,"Over 0.5","Under 1.5")</f>
        <v>Over 0.5</v>
      </c>
      <c r="U694" s="14"/>
      <c r="V694" s="14" t="str">
        <f t="shared" si="93"/>
        <v>Under 1.5</v>
      </c>
      <c r="W694" s="14" t="str">
        <f t="shared" si="94"/>
        <v>WON</v>
      </c>
      <c r="X694" s="14"/>
      <c r="Y694" s="7" t="str">
        <f t="shared" si="95"/>
        <v>…</v>
      </c>
      <c r="Z694" s="7"/>
      <c r="AA694" s="35" t="str">
        <f t="shared" si="91"/>
        <v>…</v>
      </c>
      <c r="AB694" s="35" t="str">
        <f t="shared" si="92"/>
        <v>.</v>
      </c>
      <c r="AE694" s="18" t="str">
        <f>IFERROR(VLOOKUP(O694,AG3:AH5,2,0),"KO")</f>
        <v>KO</v>
      </c>
    </row>
    <row r="695" spans="2:31">
      <c r="B695" s="6"/>
      <c r="C695" t="s">
        <v>134</v>
      </c>
      <c r="D695" s="24" t="s">
        <v>874</v>
      </c>
      <c r="E695" s="17" t="s">
        <v>2111</v>
      </c>
      <c r="F695" s="7" t="s">
        <v>4</v>
      </c>
      <c r="G695" s="10" t="s">
        <v>2166</v>
      </c>
      <c r="H695" s="7">
        <v>8</v>
      </c>
      <c r="I695" s="7">
        <v>50</v>
      </c>
      <c r="J695" s="7">
        <v>42</v>
      </c>
      <c r="K695" s="7" t="s">
        <v>16</v>
      </c>
      <c r="L695" s="7">
        <v>1</v>
      </c>
      <c r="M695" s="7">
        <v>34</v>
      </c>
      <c r="N695" s="6" t="s">
        <v>120</v>
      </c>
      <c r="O695" s="6" t="s">
        <v>120</v>
      </c>
      <c r="P695" s="11">
        <v>50</v>
      </c>
      <c r="Q695" s="12">
        <v>1.55</v>
      </c>
      <c r="R695" s="13"/>
      <c r="S695" s="21">
        <f t="shared" si="96"/>
        <v>65.625</v>
      </c>
      <c r="T695" s="7" t="str">
        <f t="shared" si="97"/>
        <v>Under 1.5</v>
      </c>
      <c r="U695" s="14"/>
      <c r="V695" s="14" t="str">
        <f t="shared" si="93"/>
        <v>Under 1.5</v>
      </c>
      <c r="W695" s="14" t="str">
        <f t="shared" si="94"/>
        <v>WON</v>
      </c>
      <c r="X695" s="14"/>
      <c r="Y695" s="7" t="str">
        <f t="shared" si="95"/>
        <v>…</v>
      </c>
      <c r="Z695" s="7"/>
      <c r="AA695" s="35" t="str">
        <f t="shared" si="91"/>
        <v>…</v>
      </c>
      <c r="AB695" s="35" t="str">
        <f t="shared" si="92"/>
        <v>.</v>
      </c>
      <c r="AE695" s="18" t="str">
        <f>IFERROR(VLOOKUP(O695,AG3:AH5,2,0),"KO")</f>
        <v>OK</v>
      </c>
    </row>
    <row r="696" spans="2:31">
      <c r="B696" s="6" t="s">
        <v>11</v>
      </c>
      <c r="C696" t="s">
        <v>508</v>
      </c>
      <c r="D696" s="24" t="s">
        <v>176</v>
      </c>
      <c r="E696" s="17" t="s">
        <v>1199</v>
      </c>
      <c r="F696" s="7" t="s">
        <v>4</v>
      </c>
      <c r="G696" s="10" t="s">
        <v>1046</v>
      </c>
      <c r="H696" s="7">
        <v>10</v>
      </c>
      <c r="I696" s="7">
        <v>59</v>
      </c>
      <c r="J696" s="7">
        <v>31</v>
      </c>
      <c r="K696" s="7" t="s">
        <v>16</v>
      </c>
      <c r="L696" s="7">
        <v>1</v>
      </c>
      <c r="M696" s="7">
        <v>21</v>
      </c>
      <c r="N696" s="6" t="s">
        <v>47</v>
      </c>
      <c r="O696" s="6" t="s">
        <v>298</v>
      </c>
      <c r="P696" s="11">
        <v>50</v>
      </c>
      <c r="Q696" s="12">
        <v>1.61</v>
      </c>
      <c r="R696" s="13"/>
      <c r="S696" s="21">
        <f t="shared" si="96"/>
        <v>68.4375</v>
      </c>
      <c r="T696" s="7" t="str">
        <f t="shared" si="97"/>
        <v>Under 1.5</v>
      </c>
      <c r="U696" s="14"/>
      <c r="V696" s="14" t="str">
        <f t="shared" si="93"/>
        <v>Under 1.5</v>
      </c>
      <c r="W696" s="14" t="str">
        <f t="shared" si="94"/>
        <v>WON</v>
      </c>
      <c r="X696" s="14"/>
      <c r="Y696" s="7" t="str">
        <f t="shared" si="95"/>
        <v>…</v>
      </c>
      <c r="Z696" s="7"/>
      <c r="AA696" s="35" t="str">
        <f t="shared" si="91"/>
        <v>…</v>
      </c>
      <c r="AB696" s="35" t="str">
        <f t="shared" si="92"/>
        <v>.</v>
      </c>
      <c r="AE696" s="18" t="str">
        <f>IFERROR(VLOOKUP(O696,AG3:AH5,2,0),"KO")</f>
        <v>KO</v>
      </c>
    </row>
    <row r="697" spans="2:31">
      <c r="B697" s="6" t="s">
        <v>11</v>
      </c>
      <c r="C697" t="s">
        <v>846</v>
      </c>
      <c r="D697" s="24" t="s">
        <v>1093</v>
      </c>
      <c r="E697" s="17" t="s">
        <v>2167</v>
      </c>
      <c r="F697" s="7" t="s">
        <v>4</v>
      </c>
      <c r="G697" s="10" t="s">
        <v>1122</v>
      </c>
      <c r="H697" s="7">
        <v>18</v>
      </c>
      <c r="I697" s="7">
        <v>65</v>
      </c>
      <c r="J697" s="7">
        <v>17</v>
      </c>
      <c r="K697" s="7" t="s">
        <v>16</v>
      </c>
      <c r="L697" s="7">
        <v>1</v>
      </c>
      <c r="M697" s="7">
        <v>1</v>
      </c>
      <c r="N697" s="6" t="s">
        <v>47</v>
      </c>
      <c r="O697" s="6" t="s">
        <v>47</v>
      </c>
      <c r="P697" s="11">
        <v>50</v>
      </c>
      <c r="Q697" s="12">
        <v>1.71</v>
      </c>
      <c r="R697" s="13"/>
      <c r="S697" s="21">
        <f t="shared" si="96"/>
        <v>84.3125</v>
      </c>
      <c r="T697" s="7" t="str">
        <f t="shared" si="97"/>
        <v>Under 1.5</v>
      </c>
      <c r="U697" s="14"/>
      <c r="V697" s="14" t="str">
        <f t="shared" si="93"/>
        <v>Under 1.5</v>
      </c>
      <c r="W697" s="14" t="str">
        <f t="shared" si="94"/>
        <v>WON</v>
      </c>
      <c r="X697" s="14"/>
      <c r="Y697" s="7" t="str">
        <f t="shared" si="95"/>
        <v>…</v>
      </c>
      <c r="Z697" s="7"/>
      <c r="AA697" s="35" t="str">
        <f t="shared" si="91"/>
        <v>…</v>
      </c>
      <c r="AB697" s="35" t="str">
        <f t="shared" si="92"/>
        <v>.</v>
      </c>
      <c r="AE697" s="18" t="str">
        <f>IFERROR(VLOOKUP(O697,AG3:AH5,2,0),"KO")</f>
        <v>OK</v>
      </c>
    </row>
    <row r="698" spans="2:31">
      <c r="B698" s="6"/>
      <c r="D698" s="24"/>
      <c r="E698" s="17"/>
      <c r="F698" s="7"/>
      <c r="G698" s="10"/>
      <c r="H698" s="7"/>
      <c r="I698" s="7"/>
      <c r="J698" s="7"/>
      <c r="K698" s="7"/>
      <c r="L698" s="7"/>
      <c r="M698" s="7"/>
      <c r="N698" s="6"/>
      <c r="O698" s="6"/>
      <c r="P698" s="11"/>
      <c r="Q698" s="12"/>
      <c r="R698" s="13"/>
      <c r="S698" s="21" t="str">
        <f t="shared" si="96"/>
        <v/>
      </c>
      <c r="T698" s="7" t="str">
        <f t="shared" si="97"/>
        <v>Under 1.5</v>
      </c>
      <c r="U698" s="14"/>
      <c r="V698" s="14" t="str">
        <f t="shared" si="93"/>
        <v>Over 0.5</v>
      </c>
      <c r="W698" s="14" t="str">
        <f t="shared" si="94"/>
        <v/>
      </c>
      <c r="X698" s="14"/>
      <c r="Y698" s="7" t="str">
        <f t="shared" si="95"/>
        <v>…</v>
      </c>
      <c r="Z698" s="7"/>
      <c r="AA698" s="35" t="str">
        <f t="shared" si="91"/>
        <v>…</v>
      </c>
      <c r="AB698" s="35" t="str">
        <f t="shared" si="92"/>
        <v>.</v>
      </c>
      <c r="AE698" s="18" t="str">
        <f>IFERROR(VLOOKUP(O698,AG3:AH5,2,0),"KO")</f>
        <v>KO</v>
      </c>
    </row>
    <row r="699" spans="2:31">
      <c r="B699" s="16" t="s">
        <v>2175</v>
      </c>
      <c r="D699" s="24"/>
      <c r="E699" s="17"/>
      <c r="F699" s="7"/>
      <c r="G699" s="10"/>
      <c r="H699" s="7"/>
      <c r="I699" s="7"/>
      <c r="J699" s="7"/>
      <c r="K699" s="7"/>
      <c r="L699" s="7"/>
      <c r="M699" s="7"/>
      <c r="N699" s="6"/>
      <c r="O699" s="6"/>
      <c r="P699" s="11"/>
      <c r="Q699" s="12"/>
      <c r="R699" s="13"/>
      <c r="S699" s="21" t="str">
        <f t="shared" si="96"/>
        <v/>
      </c>
      <c r="T699" s="7" t="str">
        <f t="shared" si="97"/>
        <v>Under 1.5</v>
      </c>
      <c r="U699" s="14"/>
      <c r="V699" s="14" t="str">
        <f t="shared" si="93"/>
        <v>Over 0.5</v>
      </c>
      <c r="W699" s="14" t="str">
        <f t="shared" si="94"/>
        <v/>
      </c>
      <c r="X699" s="14"/>
      <c r="Y699" s="7" t="str">
        <f t="shared" si="95"/>
        <v>…</v>
      </c>
      <c r="Z699" s="7"/>
      <c r="AA699" s="35" t="str">
        <f t="shared" si="91"/>
        <v>…</v>
      </c>
      <c r="AB699" s="35" t="str">
        <f t="shared" si="92"/>
        <v>.</v>
      </c>
      <c r="AE699" s="18" t="str">
        <f>IFERROR(VLOOKUP(O699,AG3:AH5,2,0),"KO")</f>
        <v>KO</v>
      </c>
    </row>
    <row r="700" spans="2:31">
      <c r="B700" s="6"/>
      <c r="C700" t="s">
        <v>43</v>
      </c>
      <c r="D700" s="24" t="s">
        <v>39</v>
      </c>
      <c r="E700" s="17" t="s">
        <v>2169</v>
      </c>
      <c r="F700" s="7" t="s">
        <v>4</v>
      </c>
      <c r="G700" s="10" t="s">
        <v>595</v>
      </c>
      <c r="H700" s="7">
        <v>23</v>
      </c>
      <c r="I700" s="7">
        <v>10</v>
      </c>
      <c r="J700" s="7">
        <v>67</v>
      </c>
      <c r="K700" s="7">
        <v>2</v>
      </c>
      <c r="L700" s="7">
        <v>2</v>
      </c>
      <c r="M700" s="7">
        <v>44</v>
      </c>
      <c r="N700" s="6" t="s">
        <v>18</v>
      </c>
      <c r="O700" s="6" t="s">
        <v>230</v>
      </c>
      <c r="P700" s="11">
        <v>73</v>
      </c>
      <c r="Q700" s="12">
        <v>1.75</v>
      </c>
      <c r="R700" s="13"/>
      <c r="S700" s="21">
        <f t="shared" si="96"/>
        <v>26.475000000000001</v>
      </c>
      <c r="T700" s="7" t="str">
        <f t="shared" si="97"/>
        <v>Over 0.5</v>
      </c>
      <c r="U700" s="14"/>
      <c r="V700" s="14" t="str">
        <f t="shared" si="93"/>
        <v>Over 0.5</v>
      </c>
      <c r="W700" s="14" t="str">
        <f t="shared" si="94"/>
        <v>?</v>
      </c>
      <c r="X700" s="14"/>
      <c r="Y700" s="7" t="str">
        <f t="shared" si="95"/>
        <v>…</v>
      </c>
      <c r="Z700" s="7"/>
      <c r="AA700" s="35" t="str">
        <f t="shared" si="91"/>
        <v>…</v>
      </c>
      <c r="AB700" s="35" t="str">
        <f t="shared" si="92"/>
        <v>.</v>
      </c>
      <c r="AE700" s="18" t="str">
        <f>IFERROR(VLOOKUP(O700,AG3:AH5,2,0),"KO")</f>
        <v>KO</v>
      </c>
    </row>
    <row r="701" spans="2:31">
      <c r="B701" s="6"/>
      <c r="C701" t="s">
        <v>1468</v>
      </c>
      <c r="D701" s="24" t="s">
        <v>52</v>
      </c>
      <c r="E701" s="17" t="s">
        <v>1484</v>
      </c>
      <c r="F701" s="7" t="s">
        <v>4</v>
      </c>
      <c r="G701" s="10" t="s">
        <v>1655</v>
      </c>
      <c r="H701" s="7">
        <v>5</v>
      </c>
      <c r="I701" s="7">
        <v>55</v>
      </c>
      <c r="J701" s="7">
        <v>40</v>
      </c>
      <c r="K701" s="7" t="s">
        <v>16</v>
      </c>
      <c r="L701" s="7" t="s">
        <v>2101</v>
      </c>
      <c r="M701" s="7">
        <v>35</v>
      </c>
      <c r="N701" s="6" t="s">
        <v>24</v>
      </c>
      <c r="O701" s="6" t="s">
        <v>33</v>
      </c>
      <c r="P701" s="11">
        <v>50</v>
      </c>
      <c r="Q701" s="12">
        <v>1.61</v>
      </c>
      <c r="R701" s="13"/>
      <c r="S701" s="21">
        <f t="shared" si="96"/>
        <v>67.1875</v>
      </c>
      <c r="T701" s="7" t="str">
        <f t="shared" si="97"/>
        <v>Under 1.5</v>
      </c>
      <c r="U701" s="14"/>
      <c r="V701" s="14" t="str">
        <f t="shared" si="93"/>
        <v>Under 1.5</v>
      </c>
      <c r="W701" s="14" t="str">
        <f t="shared" si="94"/>
        <v>WON</v>
      </c>
      <c r="X701" s="14"/>
      <c r="Y701" s="7" t="str">
        <f t="shared" si="95"/>
        <v>…</v>
      </c>
      <c r="Z701" s="7"/>
      <c r="AA701" s="35" t="str">
        <f t="shared" si="91"/>
        <v>…</v>
      </c>
      <c r="AB701" s="35" t="str">
        <f t="shared" si="92"/>
        <v>.</v>
      </c>
      <c r="AE701" s="18" t="str">
        <f>IFERROR(VLOOKUP(O701,AG3:AH5,2,0),"KO")</f>
        <v>KO</v>
      </c>
    </row>
    <row r="702" spans="2:31">
      <c r="B702" s="6"/>
      <c r="C702" t="s">
        <v>711</v>
      </c>
      <c r="D702" s="24" t="s">
        <v>63</v>
      </c>
      <c r="E702" s="17" t="s">
        <v>1131</v>
      </c>
      <c r="F702" s="7" t="s">
        <v>4</v>
      </c>
      <c r="G702" s="10" t="s">
        <v>842</v>
      </c>
      <c r="H702" s="7">
        <v>13</v>
      </c>
      <c r="I702" s="7">
        <v>57</v>
      </c>
      <c r="J702" s="7">
        <v>30</v>
      </c>
      <c r="K702" s="7" t="s">
        <v>16</v>
      </c>
      <c r="L702" s="7" t="s">
        <v>2101</v>
      </c>
      <c r="M702" s="7">
        <v>17</v>
      </c>
      <c r="N702" s="6" t="s">
        <v>24</v>
      </c>
      <c r="O702" s="6" t="s">
        <v>24</v>
      </c>
      <c r="P702" s="11">
        <v>46</v>
      </c>
      <c r="Q702" s="12">
        <v>1.61</v>
      </c>
      <c r="R702" s="13"/>
      <c r="S702" s="21">
        <f t="shared" si="96"/>
        <v>57.8125</v>
      </c>
      <c r="T702" s="7" t="str">
        <f t="shared" si="97"/>
        <v>Under 1.5</v>
      </c>
      <c r="U702" s="14"/>
      <c r="V702" s="14" t="str">
        <f t="shared" si="93"/>
        <v>Under 1.5</v>
      </c>
      <c r="W702" s="14" t="str">
        <f t="shared" si="94"/>
        <v>WON</v>
      </c>
      <c r="X702" s="14"/>
      <c r="Y702" s="7" t="str">
        <f t="shared" si="95"/>
        <v>…</v>
      </c>
      <c r="Z702" s="7"/>
      <c r="AA702" s="35" t="str">
        <f t="shared" si="91"/>
        <v>…</v>
      </c>
      <c r="AB702" s="35" t="str">
        <f t="shared" si="92"/>
        <v>.</v>
      </c>
      <c r="AE702" s="18" t="str">
        <f>IFERROR(VLOOKUP(O702,AG3:AH5,2,0),"KO")</f>
        <v>OK</v>
      </c>
    </row>
    <row r="703" spans="2:31">
      <c r="B703" s="6"/>
      <c r="C703" t="s">
        <v>526</v>
      </c>
      <c r="D703" s="24" t="s">
        <v>89</v>
      </c>
      <c r="E703" s="17" t="s">
        <v>2170</v>
      </c>
      <c r="F703" s="7" t="s">
        <v>4</v>
      </c>
      <c r="G703" s="10" t="s">
        <v>974</v>
      </c>
      <c r="H703" s="7">
        <v>7</v>
      </c>
      <c r="I703" s="7">
        <v>43</v>
      </c>
      <c r="J703" s="7">
        <v>50</v>
      </c>
      <c r="K703" s="7">
        <v>2</v>
      </c>
      <c r="L703" s="7">
        <v>2</v>
      </c>
      <c r="M703" s="7">
        <v>43</v>
      </c>
      <c r="N703" s="6" t="s">
        <v>120</v>
      </c>
      <c r="O703" s="6" t="s">
        <v>69</v>
      </c>
      <c r="P703" s="11">
        <v>48</v>
      </c>
      <c r="Q703" s="12">
        <v>1.55</v>
      </c>
      <c r="R703" s="13"/>
      <c r="S703" s="21">
        <f t="shared" si="96"/>
        <v>24.375</v>
      </c>
      <c r="T703" s="7" t="str">
        <f t="shared" si="97"/>
        <v>Over 0.5</v>
      </c>
      <c r="U703" s="14"/>
      <c r="V703" s="14" t="str">
        <f t="shared" si="93"/>
        <v>Under 1.5</v>
      </c>
      <c r="W703" s="14" t="str">
        <f t="shared" si="94"/>
        <v>WON</v>
      </c>
      <c r="X703" s="14"/>
      <c r="Y703" s="7" t="str">
        <f t="shared" si="95"/>
        <v>…</v>
      </c>
      <c r="Z703" s="7"/>
      <c r="AA703" s="35" t="str">
        <f t="shared" si="91"/>
        <v>…</v>
      </c>
      <c r="AB703" s="35" t="str">
        <f t="shared" si="92"/>
        <v>.</v>
      </c>
      <c r="AE703" s="18" t="str">
        <f>IFERROR(VLOOKUP(O703,AG3:AH5,2,0),"KO")</f>
        <v>KO</v>
      </c>
    </row>
    <row r="704" spans="2:31">
      <c r="B704" s="6"/>
      <c r="C704" t="s">
        <v>526</v>
      </c>
      <c r="D704" s="24" t="s">
        <v>89</v>
      </c>
      <c r="E704" s="17" t="s">
        <v>2170</v>
      </c>
      <c r="F704" s="7" t="s">
        <v>4</v>
      </c>
      <c r="G704" s="10" t="s">
        <v>974</v>
      </c>
      <c r="H704" s="7">
        <v>7</v>
      </c>
      <c r="I704" s="7">
        <v>43</v>
      </c>
      <c r="J704" s="7">
        <v>50</v>
      </c>
      <c r="K704" s="7">
        <v>2</v>
      </c>
      <c r="L704" s="7">
        <v>2</v>
      </c>
      <c r="M704" s="7">
        <v>43</v>
      </c>
      <c r="N704" s="6" t="s">
        <v>120</v>
      </c>
      <c r="O704" s="6" t="s">
        <v>69</v>
      </c>
      <c r="P704" s="11">
        <v>48</v>
      </c>
      <c r="Q704" s="12">
        <v>1.55</v>
      </c>
      <c r="R704" s="13"/>
      <c r="S704" s="21">
        <f t="shared" si="96"/>
        <v>24.375</v>
      </c>
      <c r="T704" s="7" t="str">
        <f t="shared" si="97"/>
        <v>Over 0.5</v>
      </c>
      <c r="U704" s="14"/>
      <c r="V704" s="14" t="str">
        <f t="shared" si="93"/>
        <v>Under 1.5</v>
      </c>
      <c r="W704" s="14" t="str">
        <f t="shared" si="94"/>
        <v>WON</v>
      </c>
      <c r="X704" s="14"/>
      <c r="Y704" s="7" t="str">
        <f t="shared" si="95"/>
        <v>…</v>
      </c>
      <c r="Z704" s="7"/>
      <c r="AA704" s="35" t="str">
        <f t="shared" si="91"/>
        <v>…</v>
      </c>
      <c r="AB704" s="35" t="str">
        <f t="shared" si="92"/>
        <v>.</v>
      </c>
      <c r="AE704" s="18" t="str">
        <f>IFERROR(VLOOKUP(O704,AG3:AH5,2,0),"KO")</f>
        <v>KO</v>
      </c>
    </row>
    <row r="705" spans="2:31">
      <c r="B705" s="6" t="s">
        <v>11</v>
      </c>
      <c r="C705" t="s">
        <v>58</v>
      </c>
      <c r="D705" s="24" t="s">
        <v>89</v>
      </c>
      <c r="E705" s="17" t="s">
        <v>59</v>
      </c>
      <c r="F705" s="7" t="s">
        <v>4</v>
      </c>
      <c r="G705" s="10" t="s">
        <v>480</v>
      </c>
      <c r="H705" s="7">
        <v>18</v>
      </c>
      <c r="I705" s="7">
        <v>54</v>
      </c>
      <c r="J705" s="7">
        <v>29</v>
      </c>
      <c r="K705" s="7" t="s">
        <v>16</v>
      </c>
      <c r="L705" s="7">
        <v>1</v>
      </c>
      <c r="M705" s="7">
        <v>11</v>
      </c>
      <c r="N705" s="6" t="s">
        <v>47</v>
      </c>
      <c r="O705" s="6" t="s">
        <v>33</v>
      </c>
      <c r="P705" s="11">
        <v>49</v>
      </c>
      <c r="Q705" s="12">
        <v>1.5</v>
      </c>
      <c r="R705" s="13"/>
      <c r="S705" s="21">
        <f t="shared" si="96"/>
        <v>60.875</v>
      </c>
      <c r="T705" s="7" t="str">
        <f t="shared" si="97"/>
        <v>Under 1.5</v>
      </c>
      <c r="U705" s="14"/>
      <c r="V705" s="14" t="str">
        <f t="shared" si="93"/>
        <v>Under 1.5</v>
      </c>
      <c r="W705" s="14" t="str">
        <f t="shared" si="94"/>
        <v>WON</v>
      </c>
      <c r="X705" s="14"/>
      <c r="Y705" s="7" t="str">
        <f t="shared" si="95"/>
        <v>…</v>
      </c>
      <c r="Z705" s="7"/>
      <c r="AA705" s="35" t="str">
        <f t="shared" si="91"/>
        <v>…</v>
      </c>
      <c r="AB705" s="35" t="str">
        <f t="shared" si="92"/>
        <v>.</v>
      </c>
      <c r="AE705" s="18" t="str">
        <f>IFERROR(VLOOKUP(O705,AG3:AH5,2,0),"KO")</f>
        <v>KO</v>
      </c>
    </row>
    <row r="706" spans="2:31">
      <c r="B706" s="6" t="s">
        <v>11</v>
      </c>
      <c r="C706" t="s">
        <v>88</v>
      </c>
      <c r="D706" s="24" t="s">
        <v>89</v>
      </c>
      <c r="E706" s="17" t="s">
        <v>139</v>
      </c>
      <c r="F706" s="7" t="s">
        <v>4</v>
      </c>
      <c r="G706" s="10" t="s">
        <v>1278</v>
      </c>
      <c r="H706" s="7">
        <v>49</v>
      </c>
      <c r="I706" s="7">
        <v>26</v>
      </c>
      <c r="J706" s="7">
        <v>25</v>
      </c>
      <c r="K706" s="7">
        <v>1</v>
      </c>
      <c r="L706" s="7">
        <v>1</v>
      </c>
      <c r="M706" s="7">
        <v>24</v>
      </c>
      <c r="N706" s="6" t="s">
        <v>75</v>
      </c>
      <c r="O706" s="6" t="s">
        <v>301</v>
      </c>
      <c r="P706" s="11">
        <v>40</v>
      </c>
      <c r="Q706" s="12">
        <v>1.77</v>
      </c>
      <c r="R706" s="13"/>
      <c r="S706" s="21">
        <f t="shared" si="96"/>
        <v>24.6875</v>
      </c>
      <c r="T706" s="7" t="str">
        <f t="shared" si="97"/>
        <v>Over 0.5</v>
      </c>
      <c r="U706" s="14"/>
      <c r="V706" s="14" t="str">
        <f t="shared" si="93"/>
        <v>Over 0.5</v>
      </c>
      <c r="W706" s="14" t="str">
        <f t="shared" si="94"/>
        <v>WON</v>
      </c>
      <c r="X706" s="14"/>
      <c r="Y706" s="7" t="str">
        <f t="shared" si="95"/>
        <v>…</v>
      </c>
      <c r="Z706" s="7"/>
      <c r="AA706" s="35" t="str">
        <f t="shared" si="91"/>
        <v>…</v>
      </c>
      <c r="AB706" s="35" t="str">
        <f t="shared" si="92"/>
        <v>.</v>
      </c>
      <c r="AE706" s="18" t="str">
        <f>IFERROR(VLOOKUP(O706,AG3:AH5,2,0),"KO")</f>
        <v>KO</v>
      </c>
    </row>
    <row r="707" spans="2:31">
      <c r="B707" s="6" t="s">
        <v>11</v>
      </c>
      <c r="C707" t="s">
        <v>1422</v>
      </c>
      <c r="D707" s="24" t="s">
        <v>93</v>
      </c>
      <c r="E707" s="17" t="s">
        <v>1663</v>
      </c>
      <c r="F707" s="7" t="s">
        <v>4</v>
      </c>
      <c r="G707" s="10" t="s">
        <v>1660</v>
      </c>
      <c r="H707" s="7">
        <v>28</v>
      </c>
      <c r="I707" s="7">
        <v>45</v>
      </c>
      <c r="J707" s="7">
        <v>27</v>
      </c>
      <c r="K707" s="7" t="s">
        <v>16</v>
      </c>
      <c r="L707" s="7" t="s">
        <v>2101</v>
      </c>
      <c r="M707" s="7">
        <v>1</v>
      </c>
      <c r="N707" s="6" t="s">
        <v>75</v>
      </c>
      <c r="O707" s="6" t="s">
        <v>33</v>
      </c>
      <c r="P707" s="11">
        <v>36</v>
      </c>
      <c r="Q707" s="12">
        <v>1.77</v>
      </c>
      <c r="R707" s="13"/>
      <c r="S707" s="21">
        <f t="shared" si="96"/>
        <v>54</v>
      </c>
      <c r="T707" s="7" t="str">
        <f t="shared" si="97"/>
        <v>Over 0.5</v>
      </c>
      <c r="U707" s="14"/>
      <c r="V707" s="14" t="str">
        <f t="shared" si="93"/>
        <v>Over 0.5</v>
      </c>
      <c r="W707" s="14" t="str">
        <f t="shared" si="94"/>
        <v>WON</v>
      </c>
      <c r="X707" s="14"/>
      <c r="Y707" s="7" t="str">
        <f t="shared" si="95"/>
        <v>…</v>
      </c>
      <c r="Z707" s="7"/>
      <c r="AA707" s="35" t="str">
        <f t="shared" si="91"/>
        <v>…</v>
      </c>
      <c r="AB707" s="35" t="str">
        <f t="shared" si="92"/>
        <v>.</v>
      </c>
      <c r="AE707" s="18" t="str">
        <f>IFERROR(VLOOKUP(O707,AG3:AH5,2,0),"KO")</f>
        <v>KO</v>
      </c>
    </row>
    <row r="708" spans="2:31">
      <c r="B708" s="6" t="s">
        <v>11</v>
      </c>
      <c r="C708" t="s">
        <v>124</v>
      </c>
      <c r="D708" s="24" t="s">
        <v>93</v>
      </c>
      <c r="E708" s="17" t="s">
        <v>126</v>
      </c>
      <c r="F708" s="7" t="s">
        <v>4</v>
      </c>
      <c r="G708" s="10" t="s">
        <v>694</v>
      </c>
      <c r="H708" s="7">
        <v>36</v>
      </c>
      <c r="I708" s="7">
        <v>14</v>
      </c>
      <c r="J708" s="7">
        <v>50</v>
      </c>
      <c r="K708" s="7">
        <v>2</v>
      </c>
      <c r="L708" s="7">
        <v>2</v>
      </c>
      <c r="M708" s="7">
        <v>14</v>
      </c>
      <c r="N708" s="6" t="s">
        <v>18</v>
      </c>
      <c r="O708" s="6" t="s">
        <v>230</v>
      </c>
      <c r="P708" s="11">
        <v>39</v>
      </c>
      <c r="Q708" s="12">
        <v>1.71</v>
      </c>
      <c r="R708" s="13"/>
      <c r="S708" s="21">
        <f t="shared" si="96"/>
        <v>14.125</v>
      </c>
      <c r="T708" s="7" t="str">
        <f t="shared" si="97"/>
        <v>Over 0.5</v>
      </c>
      <c r="U708" s="14"/>
      <c r="V708" s="14" t="str">
        <f t="shared" si="93"/>
        <v>Over 0.5</v>
      </c>
      <c r="W708" s="14" t="str">
        <f t="shared" si="94"/>
        <v>?</v>
      </c>
      <c r="X708" s="14"/>
      <c r="Y708" s="7" t="str">
        <f t="shared" si="95"/>
        <v>…</v>
      </c>
      <c r="Z708" s="7"/>
      <c r="AA708" s="35" t="str">
        <f t="shared" si="91"/>
        <v>…</v>
      </c>
      <c r="AB708" s="35" t="str">
        <f t="shared" si="92"/>
        <v>.</v>
      </c>
      <c r="AE708" s="18" t="str">
        <f>IFERROR(VLOOKUP(O708,AG3:AH5,2,0),"KO")</f>
        <v>KO</v>
      </c>
    </row>
    <row r="709" spans="2:31">
      <c r="B709" s="6"/>
      <c r="C709" t="s">
        <v>1495</v>
      </c>
      <c r="D709" s="24" t="s">
        <v>93</v>
      </c>
      <c r="E709" s="17" t="s">
        <v>1563</v>
      </c>
      <c r="F709" s="7" t="s">
        <v>4</v>
      </c>
      <c r="G709" s="10" t="s">
        <v>2021</v>
      </c>
      <c r="H709" s="7">
        <v>18</v>
      </c>
      <c r="I709" s="7">
        <v>57</v>
      </c>
      <c r="J709" s="7">
        <v>25</v>
      </c>
      <c r="K709" s="7" t="s">
        <v>16</v>
      </c>
      <c r="L709" s="7">
        <v>2</v>
      </c>
      <c r="M709" s="7">
        <v>7</v>
      </c>
      <c r="N709" s="6" t="s">
        <v>24</v>
      </c>
      <c r="O709" s="6" t="s">
        <v>120</v>
      </c>
      <c r="P709" s="11">
        <v>60</v>
      </c>
      <c r="Q709" s="12">
        <v>1.4</v>
      </c>
      <c r="R709" s="13"/>
      <c r="S709" s="21">
        <f t="shared" si="96"/>
        <v>77.8125</v>
      </c>
      <c r="T709" s="7" t="str">
        <f t="shared" si="97"/>
        <v>Under 1.5</v>
      </c>
      <c r="U709" s="14"/>
      <c r="V709" s="14" t="str">
        <f t="shared" si="93"/>
        <v>Under 1.5</v>
      </c>
      <c r="W709" s="14" t="str">
        <f t="shared" si="94"/>
        <v>WON</v>
      </c>
      <c r="X709" s="14"/>
      <c r="Y709" s="7" t="str">
        <f t="shared" si="95"/>
        <v>…</v>
      </c>
      <c r="Z709" s="7"/>
      <c r="AA709" s="35" t="str">
        <f t="shared" si="91"/>
        <v>…</v>
      </c>
      <c r="AB709" s="35" t="str">
        <f t="shared" si="92"/>
        <v>.</v>
      </c>
      <c r="AE709" s="18" t="str">
        <f>IFERROR(VLOOKUP(O709,AG3:AH5,2,0),"KO")</f>
        <v>OK</v>
      </c>
    </row>
    <row r="710" spans="2:31">
      <c r="B710" s="6"/>
      <c r="C710" t="s">
        <v>1223</v>
      </c>
      <c r="D710" s="24" t="s">
        <v>93</v>
      </c>
      <c r="E710" s="17" t="s">
        <v>2028</v>
      </c>
      <c r="F710" s="7" t="s">
        <v>4</v>
      </c>
      <c r="G710" s="10" t="s">
        <v>1225</v>
      </c>
      <c r="H710" s="7">
        <v>67</v>
      </c>
      <c r="I710" s="7">
        <v>25</v>
      </c>
      <c r="J710" s="7">
        <v>8</v>
      </c>
      <c r="K710" s="7">
        <v>1</v>
      </c>
      <c r="L710" s="7">
        <v>1</v>
      </c>
      <c r="M710" s="7">
        <v>59</v>
      </c>
      <c r="N710" s="6" t="s">
        <v>24</v>
      </c>
      <c r="O710" s="6" t="s">
        <v>24</v>
      </c>
      <c r="P710" s="11">
        <v>52</v>
      </c>
      <c r="Q710" s="12">
        <v>1.68</v>
      </c>
      <c r="R710" s="13"/>
      <c r="S710" s="21">
        <f t="shared" si="96"/>
        <v>29.462499999999999</v>
      </c>
      <c r="T710" s="7" t="str">
        <f t="shared" si="97"/>
        <v>Over 0.5</v>
      </c>
      <c r="U710" s="14"/>
      <c r="V710" s="14" t="str">
        <f t="shared" si="93"/>
        <v>Under 1.5</v>
      </c>
      <c r="W710" s="14" t="str">
        <f t="shared" si="94"/>
        <v>LOST</v>
      </c>
      <c r="X710" s="14"/>
      <c r="Y710" s="7" t="str">
        <f t="shared" si="95"/>
        <v>…</v>
      </c>
      <c r="Z710" s="7"/>
      <c r="AA710" s="35" t="str">
        <f t="shared" ref="AA710:AA773" si="98">IF(AND(I710&gt;49,P710&gt;54,B710="OK"),"U25g","…")</f>
        <v>…</v>
      </c>
      <c r="AB710" s="35" t="str">
        <f t="shared" ref="AB710:AB773" si="99">IF(AND(AA710="U25g",(OR(O710="0-0",O710="0-1",O710="1-0",O710="1-1",O710="2-0",O710="0-2"))),"WON",".")</f>
        <v>.</v>
      </c>
      <c r="AE710" s="18" t="str">
        <f>IFERROR(VLOOKUP(O710,AG3:AH5,2,0),"KO")</f>
        <v>OK</v>
      </c>
    </row>
    <row r="711" spans="2:31">
      <c r="B711" s="6"/>
      <c r="C711" t="s">
        <v>531</v>
      </c>
      <c r="D711" s="24" t="s">
        <v>115</v>
      </c>
      <c r="E711" s="17" t="s">
        <v>1108</v>
      </c>
      <c r="F711" s="7" t="s">
        <v>4</v>
      </c>
      <c r="G711" s="10" t="s">
        <v>1412</v>
      </c>
      <c r="H711" s="7">
        <v>8</v>
      </c>
      <c r="I711" s="7">
        <v>37</v>
      </c>
      <c r="J711" s="7">
        <v>56</v>
      </c>
      <c r="K711" s="7">
        <v>2</v>
      </c>
      <c r="L711" s="7">
        <v>2</v>
      </c>
      <c r="M711" s="7">
        <v>48</v>
      </c>
      <c r="N711" s="6" t="s">
        <v>120</v>
      </c>
      <c r="O711" s="6" t="s">
        <v>96</v>
      </c>
      <c r="P711" s="11">
        <v>46</v>
      </c>
      <c r="Q711" s="12">
        <v>1.73</v>
      </c>
      <c r="R711" s="13"/>
      <c r="S711" s="21">
        <f t="shared" si="96"/>
        <v>22.5</v>
      </c>
      <c r="T711" s="7" t="str">
        <f t="shared" si="97"/>
        <v>Over 0.5</v>
      </c>
      <c r="U711" s="14"/>
      <c r="V711" s="14" t="str">
        <f t="shared" si="93"/>
        <v>Under 1.5</v>
      </c>
      <c r="W711" s="14" t="str">
        <f t="shared" si="94"/>
        <v>WON</v>
      </c>
      <c r="X711" s="14"/>
      <c r="Y711" s="7" t="str">
        <f t="shared" si="95"/>
        <v>…</v>
      </c>
      <c r="Z711" s="7"/>
      <c r="AA711" s="35" t="str">
        <f t="shared" si="98"/>
        <v>…</v>
      </c>
      <c r="AB711" s="35" t="str">
        <f t="shared" si="99"/>
        <v>.</v>
      </c>
      <c r="AE711" s="18" t="str">
        <f>IFERROR(VLOOKUP(O711,AG3:AH5,2,0),"KO")</f>
        <v>KO</v>
      </c>
    </row>
    <row r="712" spans="2:31">
      <c r="B712" s="6"/>
      <c r="C712" t="s">
        <v>545</v>
      </c>
      <c r="D712" s="24" t="s">
        <v>115</v>
      </c>
      <c r="E712" s="17" t="s">
        <v>549</v>
      </c>
      <c r="F712" s="7" t="s">
        <v>4</v>
      </c>
      <c r="G712" s="10" t="s">
        <v>1058</v>
      </c>
      <c r="H712" s="7">
        <v>52</v>
      </c>
      <c r="I712" s="7">
        <v>27</v>
      </c>
      <c r="J712" s="7">
        <v>21</v>
      </c>
      <c r="K712" s="7">
        <v>1</v>
      </c>
      <c r="L712" s="7">
        <v>1</v>
      </c>
      <c r="M712" s="7">
        <v>31</v>
      </c>
      <c r="N712" s="6" t="s">
        <v>69</v>
      </c>
      <c r="O712" s="6" t="s">
        <v>96</v>
      </c>
      <c r="P712" s="11">
        <v>44</v>
      </c>
      <c r="Q712" s="12">
        <v>1.55</v>
      </c>
      <c r="R712" s="13"/>
      <c r="S712" s="21">
        <f t="shared" si="96"/>
        <v>23.75</v>
      </c>
      <c r="T712" s="7" t="str">
        <f t="shared" si="97"/>
        <v>Over 0.5</v>
      </c>
      <c r="U712" s="14"/>
      <c r="V712" s="14" t="str">
        <f t="shared" si="93"/>
        <v>Over 0.5</v>
      </c>
      <c r="W712" s="14" t="str">
        <f t="shared" si="94"/>
        <v>WON</v>
      </c>
      <c r="X712" s="14"/>
      <c r="Y712" s="7" t="str">
        <f t="shared" si="95"/>
        <v>…</v>
      </c>
      <c r="Z712" s="7"/>
      <c r="AA712" s="35" t="str">
        <f t="shared" si="98"/>
        <v>…</v>
      </c>
      <c r="AB712" s="35" t="str">
        <f t="shared" si="99"/>
        <v>.</v>
      </c>
      <c r="AE712" s="18" t="str">
        <f>IFERROR(VLOOKUP(O712,AG3:AH5,2,0),"KO")</f>
        <v>KO</v>
      </c>
    </row>
    <row r="713" spans="2:31">
      <c r="B713" s="6"/>
      <c r="C713" t="s">
        <v>711</v>
      </c>
      <c r="D713" s="24" t="s">
        <v>115</v>
      </c>
      <c r="E713" s="17" t="s">
        <v>1249</v>
      </c>
      <c r="F713" s="7" t="s">
        <v>4</v>
      </c>
      <c r="G713" s="10" t="s">
        <v>2061</v>
      </c>
      <c r="H713" s="7">
        <v>29</v>
      </c>
      <c r="I713" s="7">
        <v>53</v>
      </c>
      <c r="J713" s="7">
        <v>19</v>
      </c>
      <c r="K713" s="7" t="s">
        <v>16</v>
      </c>
      <c r="L713" s="7">
        <v>1</v>
      </c>
      <c r="M713" s="7">
        <v>10</v>
      </c>
      <c r="N713" s="6" t="s">
        <v>17</v>
      </c>
      <c r="O713" s="6" t="s">
        <v>17</v>
      </c>
      <c r="P713" s="11">
        <v>56</v>
      </c>
      <c r="Q713" s="12">
        <v>1.68</v>
      </c>
      <c r="R713" s="13"/>
      <c r="S713" s="21">
        <f t="shared" si="96"/>
        <v>72.762500000000003</v>
      </c>
      <c r="T713" s="7" t="str">
        <f t="shared" si="97"/>
        <v>Under 1.5</v>
      </c>
      <c r="U713" s="14"/>
      <c r="V713" s="14" t="str">
        <f t="shared" si="93"/>
        <v>Over 0.5</v>
      </c>
      <c r="W713" s="14" t="str">
        <f t="shared" si="94"/>
        <v>LOST</v>
      </c>
      <c r="X713" s="14"/>
      <c r="Y713" s="7" t="str">
        <f t="shared" si="95"/>
        <v>…</v>
      </c>
      <c r="Z713" s="7"/>
      <c r="AA713" s="35" t="str">
        <f t="shared" si="98"/>
        <v>…</v>
      </c>
      <c r="AB713" s="35" t="str">
        <f t="shared" si="99"/>
        <v>.</v>
      </c>
      <c r="AE713" s="18" t="str">
        <f>IFERROR(VLOOKUP(O713,AG3:AH5,2,0),"KO")</f>
        <v>KO</v>
      </c>
    </row>
    <row r="714" spans="2:31">
      <c r="B714" s="6" t="s">
        <v>11</v>
      </c>
      <c r="C714" t="s">
        <v>496</v>
      </c>
      <c r="D714" s="24" t="s">
        <v>115</v>
      </c>
      <c r="E714" s="17" t="s">
        <v>1904</v>
      </c>
      <c r="F714" s="7" t="s">
        <v>4</v>
      </c>
      <c r="G714" s="10" t="s">
        <v>1397</v>
      </c>
      <c r="H714" s="7">
        <v>38</v>
      </c>
      <c r="I714" s="7">
        <v>44</v>
      </c>
      <c r="J714" s="7">
        <v>18</v>
      </c>
      <c r="K714" s="7" t="s">
        <v>16</v>
      </c>
      <c r="L714" s="7">
        <v>1</v>
      </c>
      <c r="M714" s="7">
        <v>20</v>
      </c>
      <c r="N714" s="6" t="s">
        <v>69</v>
      </c>
      <c r="O714" s="6" t="s">
        <v>69</v>
      </c>
      <c r="P714" s="11">
        <v>45</v>
      </c>
      <c r="Q714" s="12">
        <v>1.75</v>
      </c>
      <c r="R714" s="13"/>
      <c r="S714" s="21">
        <f t="shared" si="96"/>
        <v>40</v>
      </c>
      <c r="T714" s="7" t="str">
        <f t="shared" si="97"/>
        <v>Over 0.5</v>
      </c>
      <c r="U714" s="14"/>
      <c r="V714" s="14" t="str">
        <f t="shared" si="93"/>
        <v>Over 0.5</v>
      </c>
      <c r="W714" s="14" t="str">
        <f t="shared" si="94"/>
        <v>WON</v>
      </c>
      <c r="X714" s="14"/>
      <c r="Y714" s="7" t="str">
        <f t="shared" si="95"/>
        <v>…</v>
      </c>
      <c r="Z714" s="7"/>
      <c r="AA714" s="35" t="str">
        <f t="shared" si="98"/>
        <v>…</v>
      </c>
      <c r="AB714" s="35" t="str">
        <f t="shared" si="99"/>
        <v>.</v>
      </c>
      <c r="AE714" s="18" t="str">
        <f>IFERROR(VLOOKUP(O714,AG3:AH5,2,0),"KO")</f>
        <v>KO</v>
      </c>
    </row>
    <row r="715" spans="2:31">
      <c r="B715" s="6" t="s">
        <v>11</v>
      </c>
      <c r="C715" t="s">
        <v>846</v>
      </c>
      <c r="D715" s="24" t="s">
        <v>240</v>
      </c>
      <c r="E715" s="17" t="s">
        <v>1353</v>
      </c>
      <c r="F715" s="7" t="s">
        <v>4</v>
      </c>
      <c r="G715" s="10" t="s">
        <v>1228</v>
      </c>
      <c r="H715" s="7">
        <v>12</v>
      </c>
      <c r="I715" s="7">
        <v>46</v>
      </c>
      <c r="J715" s="7">
        <v>42</v>
      </c>
      <c r="K715" s="7" t="s">
        <v>16</v>
      </c>
      <c r="L715" s="7">
        <v>1</v>
      </c>
      <c r="M715" s="7">
        <v>30</v>
      </c>
      <c r="N715" s="6" t="s">
        <v>24</v>
      </c>
      <c r="O715" s="6" t="s">
        <v>24</v>
      </c>
      <c r="P715" s="11">
        <v>40</v>
      </c>
      <c r="Q715" s="12">
        <v>1.61</v>
      </c>
      <c r="R715" s="13"/>
      <c r="S715" s="21">
        <f t="shared" si="96"/>
        <v>40</v>
      </c>
      <c r="T715" s="7" t="str">
        <f t="shared" si="97"/>
        <v>Over 0.5</v>
      </c>
      <c r="U715" s="14"/>
      <c r="V715" s="14" t="str">
        <f t="shared" ref="V715:V778" si="100">IF(N715="1-0","Under 1.5",IF(N715="0-0","Under 1.5",IF(N715="0-1","Under 1.5","Over 0.5")))</f>
        <v>Under 1.5</v>
      </c>
      <c r="W715" s="14" t="str">
        <f t="shared" ref="W715:W778" si="101">IF(N715=0,"",IF(N715="?",N715,IF(T715=V715,"WON",IF(N715="0-1","WON",IF(N715="1-0","WON","LOST")))))</f>
        <v>LOST</v>
      </c>
      <c r="X715" s="14"/>
      <c r="Y715" s="7" t="str">
        <f t="shared" si="95"/>
        <v>…</v>
      </c>
      <c r="Z715" s="7"/>
      <c r="AA715" s="35" t="str">
        <f t="shared" si="98"/>
        <v>…</v>
      </c>
      <c r="AB715" s="35" t="str">
        <f t="shared" si="99"/>
        <v>.</v>
      </c>
      <c r="AE715" s="18" t="str">
        <f>IFERROR(VLOOKUP(O715,AG3:AH5,2,0),"KO")</f>
        <v>OK</v>
      </c>
    </row>
    <row r="716" spans="2:31">
      <c r="B716" s="6" t="s">
        <v>11</v>
      </c>
      <c r="C716" t="s">
        <v>322</v>
      </c>
      <c r="D716" s="24" t="s">
        <v>1068</v>
      </c>
      <c r="E716" s="17" t="s">
        <v>870</v>
      </c>
      <c r="F716" s="7" t="s">
        <v>4</v>
      </c>
      <c r="G716" s="10" t="s">
        <v>1159</v>
      </c>
      <c r="H716" s="7">
        <v>13</v>
      </c>
      <c r="I716" s="7">
        <v>83</v>
      </c>
      <c r="J716" s="7">
        <v>4</v>
      </c>
      <c r="K716" s="7" t="s">
        <v>16</v>
      </c>
      <c r="L716" s="7">
        <v>1</v>
      </c>
      <c r="M716" s="7">
        <v>9</v>
      </c>
      <c r="N716" s="6" t="s">
        <v>24</v>
      </c>
      <c r="O716" s="6" t="s">
        <v>75</v>
      </c>
      <c r="P716" s="11">
        <v>48</v>
      </c>
      <c r="Q716" s="12">
        <v>1.71</v>
      </c>
      <c r="R716" s="13"/>
      <c r="S716" s="21">
        <f t="shared" si="96"/>
        <v>71.9375</v>
      </c>
      <c r="T716" s="7" t="str">
        <f t="shared" si="97"/>
        <v>Under 1.5</v>
      </c>
      <c r="U716" s="14"/>
      <c r="V716" s="14" t="str">
        <f t="shared" si="100"/>
        <v>Under 1.5</v>
      </c>
      <c r="W716" s="14" t="str">
        <f t="shared" si="101"/>
        <v>WON</v>
      </c>
      <c r="X716" s="14"/>
      <c r="Y716" s="7" t="str">
        <f t="shared" si="95"/>
        <v>…</v>
      </c>
      <c r="Z716" s="7"/>
      <c r="AA716" s="35" t="str">
        <f t="shared" si="98"/>
        <v>…</v>
      </c>
      <c r="AB716" s="35" t="str">
        <f t="shared" si="99"/>
        <v>.</v>
      </c>
      <c r="AE716" s="18" t="str">
        <f>IFERROR(VLOOKUP(O716,AG3:AH5,2,0),"KO")</f>
        <v>KO</v>
      </c>
    </row>
    <row r="717" spans="2:31">
      <c r="B717" s="6"/>
      <c r="C717" t="s">
        <v>234</v>
      </c>
      <c r="D717" s="24" t="s">
        <v>135</v>
      </c>
      <c r="E717" s="17" t="s">
        <v>2171</v>
      </c>
      <c r="F717" s="7" t="s">
        <v>4</v>
      </c>
      <c r="G717" s="10" t="s">
        <v>246</v>
      </c>
      <c r="H717" s="7">
        <v>19</v>
      </c>
      <c r="I717" s="7">
        <v>59</v>
      </c>
      <c r="J717" s="7">
        <v>21</v>
      </c>
      <c r="K717" s="7" t="s">
        <v>16</v>
      </c>
      <c r="L717" s="7">
        <v>2</v>
      </c>
      <c r="M717" s="7">
        <v>2</v>
      </c>
      <c r="N717" s="6" t="s">
        <v>24</v>
      </c>
      <c r="O717" s="6" t="s">
        <v>120</v>
      </c>
      <c r="P717" s="11">
        <v>57</v>
      </c>
      <c r="Q717" s="12">
        <v>1.71</v>
      </c>
      <c r="R717" s="13"/>
      <c r="S717" s="21">
        <f t="shared" si="96"/>
        <v>82.837500000000006</v>
      </c>
      <c r="T717" s="7" t="str">
        <f t="shared" si="97"/>
        <v>Under 1.5</v>
      </c>
      <c r="U717" s="14"/>
      <c r="V717" s="14" t="str">
        <f t="shared" si="100"/>
        <v>Under 1.5</v>
      </c>
      <c r="W717" s="14" t="str">
        <f t="shared" si="101"/>
        <v>WON</v>
      </c>
      <c r="X717" s="14"/>
      <c r="Y717" s="7" t="str">
        <f t="shared" si="95"/>
        <v>…</v>
      </c>
      <c r="Z717" s="7"/>
      <c r="AA717" s="35" t="str">
        <f t="shared" si="98"/>
        <v>…</v>
      </c>
      <c r="AB717" s="35" t="str">
        <f t="shared" si="99"/>
        <v>.</v>
      </c>
      <c r="AE717" s="18" t="str">
        <f>IFERROR(VLOOKUP(O717,AG3:AH5,2,0),"KO")</f>
        <v>OK</v>
      </c>
    </row>
    <row r="718" spans="2:31">
      <c r="B718" s="6" t="s">
        <v>11</v>
      </c>
      <c r="C718" t="s">
        <v>97</v>
      </c>
      <c r="D718" s="24" t="s">
        <v>135</v>
      </c>
      <c r="E718" s="17" t="s">
        <v>581</v>
      </c>
      <c r="F718" s="7" t="s">
        <v>4</v>
      </c>
      <c r="G718" s="10" t="s">
        <v>864</v>
      </c>
      <c r="H718" s="7">
        <v>46</v>
      </c>
      <c r="I718" s="7">
        <v>23</v>
      </c>
      <c r="J718" s="7">
        <v>32</v>
      </c>
      <c r="K718" s="7">
        <v>1</v>
      </c>
      <c r="L718" s="7" t="s">
        <v>2101</v>
      </c>
      <c r="M718" s="7">
        <v>14</v>
      </c>
      <c r="N718" s="6" t="s">
        <v>47</v>
      </c>
      <c r="O718" s="6" t="s">
        <v>69</v>
      </c>
      <c r="P718" s="11">
        <v>47</v>
      </c>
      <c r="Q718" s="12">
        <v>1.5</v>
      </c>
      <c r="R718" s="13"/>
      <c r="S718" s="21">
        <f t="shared" si="96"/>
        <v>16.625</v>
      </c>
      <c r="T718" s="7" t="str">
        <f t="shared" si="97"/>
        <v>Over 0.5</v>
      </c>
      <c r="U718" s="14"/>
      <c r="V718" s="14" t="str">
        <f t="shared" si="100"/>
        <v>Under 1.5</v>
      </c>
      <c r="W718" s="14" t="str">
        <f t="shared" si="101"/>
        <v>WON</v>
      </c>
      <c r="X718" s="14"/>
      <c r="Y718" s="7" t="str">
        <f t="shared" si="95"/>
        <v>…</v>
      </c>
      <c r="Z718" s="7"/>
      <c r="AA718" s="35" t="str">
        <f t="shared" si="98"/>
        <v>…</v>
      </c>
      <c r="AB718" s="35" t="str">
        <f t="shared" si="99"/>
        <v>.</v>
      </c>
      <c r="AE718" s="18" t="str">
        <f>IFERROR(VLOOKUP(O718,AG3:AH5,2,0),"KO")</f>
        <v>KO</v>
      </c>
    </row>
    <row r="719" spans="2:31">
      <c r="B719" s="6"/>
      <c r="C719" t="s">
        <v>134</v>
      </c>
      <c r="D719" s="24" t="s">
        <v>140</v>
      </c>
      <c r="E719" s="17" t="s">
        <v>857</v>
      </c>
      <c r="F719" s="7" t="s">
        <v>4</v>
      </c>
      <c r="G719" s="10" t="s">
        <v>2110</v>
      </c>
      <c r="H719" s="7">
        <v>32</v>
      </c>
      <c r="I719" s="7">
        <v>56</v>
      </c>
      <c r="J719" s="7">
        <v>11</v>
      </c>
      <c r="K719" s="7" t="s">
        <v>16</v>
      </c>
      <c r="L719" s="7">
        <v>1</v>
      </c>
      <c r="M719" s="7">
        <v>21</v>
      </c>
      <c r="N719" s="6" t="s">
        <v>47</v>
      </c>
      <c r="O719" s="6" t="s">
        <v>303</v>
      </c>
      <c r="P719" s="11">
        <v>52</v>
      </c>
      <c r="Q719" s="12">
        <v>1.68</v>
      </c>
      <c r="R719" s="13"/>
      <c r="S719" s="21">
        <f t="shared" si="96"/>
        <v>67.900000000000006</v>
      </c>
      <c r="T719" s="7" t="str">
        <f t="shared" si="97"/>
        <v>Under 1.5</v>
      </c>
      <c r="U719" s="14"/>
      <c r="V719" s="14" t="str">
        <f t="shared" si="100"/>
        <v>Under 1.5</v>
      </c>
      <c r="W719" s="14" t="str">
        <f t="shared" si="101"/>
        <v>WON</v>
      </c>
      <c r="X719" s="14"/>
      <c r="Y719" s="7" t="str">
        <f t="shared" si="95"/>
        <v>…</v>
      </c>
      <c r="Z719" s="7"/>
      <c r="AA719" s="35" t="str">
        <f t="shared" si="98"/>
        <v>…</v>
      </c>
      <c r="AB719" s="35" t="str">
        <f t="shared" si="99"/>
        <v>.</v>
      </c>
      <c r="AE719" s="18" t="str">
        <f>IFERROR(VLOOKUP(O719,AG3:AH5,2,0),"KO")</f>
        <v>KO</v>
      </c>
    </row>
    <row r="720" spans="2:31">
      <c r="B720" s="6"/>
      <c r="C720" t="s">
        <v>1895</v>
      </c>
      <c r="D720" s="24" t="s">
        <v>2152</v>
      </c>
      <c r="E720" s="17" t="s">
        <v>1899</v>
      </c>
      <c r="F720" s="7" t="s">
        <v>4</v>
      </c>
      <c r="G720" s="10" t="s">
        <v>1906</v>
      </c>
      <c r="H720" s="7">
        <v>45</v>
      </c>
      <c r="I720" s="7">
        <v>10</v>
      </c>
      <c r="J720" s="7">
        <v>45</v>
      </c>
      <c r="K720" s="7">
        <v>1</v>
      </c>
      <c r="L720" s="7" t="s">
        <v>2101</v>
      </c>
      <c r="M720" s="7">
        <v>0</v>
      </c>
      <c r="N720" s="6" t="s">
        <v>75</v>
      </c>
      <c r="O720" s="6" t="s">
        <v>302</v>
      </c>
      <c r="P720" s="11">
        <v>55</v>
      </c>
      <c r="Q720" s="12">
        <v>1.5</v>
      </c>
      <c r="R720" s="13"/>
      <c r="S720" s="21">
        <f t="shared" si="96"/>
        <v>37.875</v>
      </c>
      <c r="T720" s="7" t="str">
        <f t="shared" si="97"/>
        <v>Over 0.5</v>
      </c>
      <c r="U720" s="14"/>
      <c r="V720" s="14" t="str">
        <f t="shared" si="100"/>
        <v>Over 0.5</v>
      </c>
      <c r="W720" s="14" t="str">
        <f t="shared" si="101"/>
        <v>WON</v>
      </c>
      <c r="X720" s="14"/>
      <c r="Y720" s="7" t="str">
        <f t="shared" si="95"/>
        <v>…</v>
      </c>
      <c r="Z720" s="7"/>
      <c r="AA720" s="35" t="str">
        <f t="shared" si="98"/>
        <v>…</v>
      </c>
      <c r="AB720" s="35" t="str">
        <f t="shared" si="99"/>
        <v>.</v>
      </c>
      <c r="AE720" s="18" t="str">
        <f>IFERROR(VLOOKUP(O720,AG3:AH5,2,0),"KO")</f>
        <v>KO</v>
      </c>
    </row>
    <row r="721" spans="2:31">
      <c r="B721" s="6"/>
      <c r="C721" t="s">
        <v>1895</v>
      </c>
      <c r="D721" s="24" t="s">
        <v>2152</v>
      </c>
      <c r="E721" s="17" t="s">
        <v>1899</v>
      </c>
      <c r="F721" s="7" t="s">
        <v>4</v>
      </c>
      <c r="G721" s="10" t="s">
        <v>1906</v>
      </c>
      <c r="H721" s="7">
        <v>45</v>
      </c>
      <c r="I721" s="7">
        <v>10</v>
      </c>
      <c r="J721" s="7">
        <v>45</v>
      </c>
      <c r="K721" s="7">
        <v>1</v>
      </c>
      <c r="L721" s="7" t="s">
        <v>2101</v>
      </c>
      <c r="M721" s="7">
        <v>0</v>
      </c>
      <c r="N721" s="6" t="s">
        <v>75</v>
      </c>
      <c r="O721" s="6" t="s">
        <v>302</v>
      </c>
      <c r="P721" s="11">
        <v>55</v>
      </c>
      <c r="Q721" s="12">
        <v>1.5</v>
      </c>
      <c r="R721" s="13"/>
      <c r="S721" s="21">
        <f t="shared" si="96"/>
        <v>37.875</v>
      </c>
      <c r="T721" s="7" t="str">
        <f t="shared" si="97"/>
        <v>Over 0.5</v>
      </c>
      <c r="U721" s="14"/>
      <c r="V721" s="14" t="str">
        <f t="shared" si="100"/>
        <v>Over 0.5</v>
      </c>
      <c r="W721" s="14" t="str">
        <f t="shared" si="101"/>
        <v>WON</v>
      </c>
      <c r="X721" s="14"/>
      <c r="Y721" s="7" t="str">
        <f t="shared" si="95"/>
        <v>…</v>
      </c>
      <c r="Z721" s="7"/>
      <c r="AA721" s="35" t="str">
        <f t="shared" si="98"/>
        <v>…</v>
      </c>
      <c r="AB721" s="35" t="str">
        <f t="shared" si="99"/>
        <v>.</v>
      </c>
      <c r="AE721" s="18" t="str">
        <f>IFERROR(VLOOKUP(O721,AG3:AH5,2,0),"KO")</f>
        <v>KO</v>
      </c>
    </row>
    <row r="722" spans="2:31">
      <c r="B722" s="6" t="s">
        <v>11</v>
      </c>
      <c r="C722" t="s">
        <v>363</v>
      </c>
      <c r="D722" s="24" t="s">
        <v>143</v>
      </c>
      <c r="E722" s="17" t="s">
        <v>364</v>
      </c>
      <c r="F722" s="7" t="s">
        <v>4</v>
      </c>
      <c r="G722" s="10" t="s">
        <v>905</v>
      </c>
      <c r="H722" s="7">
        <v>33</v>
      </c>
      <c r="I722" s="7">
        <v>59</v>
      </c>
      <c r="J722" s="7">
        <v>8</v>
      </c>
      <c r="K722" s="7" t="s">
        <v>16</v>
      </c>
      <c r="L722" s="7" t="s">
        <v>2101</v>
      </c>
      <c r="M722" s="7">
        <v>25</v>
      </c>
      <c r="N722" s="6" t="s">
        <v>69</v>
      </c>
      <c r="O722" s="6" t="s">
        <v>33</v>
      </c>
      <c r="P722" s="11">
        <v>42</v>
      </c>
      <c r="Q722" s="12">
        <v>1.65</v>
      </c>
      <c r="R722" s="13"/>
      <c r="S722" s="21">
        <f t="shared" si="96"/>
        <v>58.4375</v>
      </c>
      <c r="T722" s="7" t="str">
        <f t="shared" si="97"/>
        <v>Under 1.5</v>
      </c>
      <c r="U722" s="14"/>
      <c r="V722" s="14" t="str">
        <f t="shared" si="100"/>
        <v>Over 0.5</v>
      </c>
      <c r="W722" s="14" t="str">
        <f t="shared" si="101"/>
        <v>LOST</v>
      </c>
      <c r="X722" s="14"/>
      <c r="Y722" s="7" t="str">
        <f t="shared" si="95"/>
        <v>…</v>
      </c>
      <c r="Z722" s="7"/>
      <c r="AA722" s="35" t="str">
        <f t="shared" si="98"/>
        <v>…</v>
      </c>
      <c r="AB722" s="35" t="str">
        <f t="shared" si="99"/>
        <v>.</v>
      </c>
      <c r="AE722" s="18" t="str">
        <f>IFERROR(VLOOKUP(O722,AG3:AH5,2,0),"KO")</f>
        <v>KO</v>
      </c>
    </row>
    <row r="723" spans="2:31">
      <c r="B723" s="6" t="s">
        <v>11</v>
      </c>
      <c r="C723" t="s">
        <v>1180</v>
      </c>
      <c r="D723" s="24" t="s">
        <v>143</v>
      </c>
      <c r="E723" s="17" t="s">
        <v>2172</v>
      </c>
      <c r="F723" s="7" t="s">
        <v>4</v>
      </c>
      <c r="G723" s="10" t="s">
        <v>1295</v>
      </c>
      <c r="H723" s="7">
        <v>10</v>
      </c>
      <c r="I723" s="7">
        <v>35</v>
      </c>
      <c r="J723" s="7">
        <v>55</v>
      </c>
      <c r="K723" s="7">
        <v>2</v>
      </c>
      <c r="L723" s="7">
        <v>1</v>
      </c>
      <c r="M723" s="7">
        <v>45</v>
      </c>
      <c r="N723" s="6" t="s">
        <v>305</v>
      </c>
      <c r="O723" s="6" t="s">
        <v>454</v>
      </c>
      <c r="P723" s="11">
        <v>36</v>
      </c>
      <c r="Q723" s="12">
        <v>1.5</v>
      </c>
      <c r="R723" s="13"/>
      <c r="S723" s="21">
        <f t="shared" si="96"/>
        <v>22.8125</v>
      </c>
      <c r="T723" s="7" t="str">
        <f t="shared" si="97"/>
        <v>Over 0.5</v>
      </c>
      <c r="U723" s="14"/>
      <c r="V723" s="14" t="str">
        <f t="shared" si="100"/>
        <v>Over 0.5</v>
      </c>
      <c r="W723" s="14" t="str">
        <f t="shared" si="101"/>
        <v>WON</v>
      </c>
      <c r="X723" s="14"/>
      <c r="Y723" s="7" t="str">
        <f t="shared" si="95"/>
        <v>…</v>
      </c>
      <c r="Z723" s="7"/>
      <c r="AA723" s="35" t="str">
        <f t="shared" si="98"/>
        <v>…</v>
      </c>
      <c r="AB723" s="35" t="str">
        <f t="shared" si="99"/>
        <v>.</v>
      </c>
      <c r="AE723" s="18" t="str">
        <f>IFERROR(VLOOKUP(O723,AG3:AH5,2,0),"KO")</f>
        <v>KO</v>
      </c>
    </row>
    <row r="724" spans="2:31">
      <c r="B724" s="6" t="s">
        <v>11</v>
      </c>
      <c r="C724" t="s">
        <v>34</v>
      </c>
      <c r="D724" s="24" t="s">
        <v>143</v>
      </c>
      <c r="E724" s="17" t="s">
        <v>1395</v>
      </c>
      <c r="F724" s="7" t="s">
        <v>4</v>
      </c>
      <c r="G724" s="10" t="s">
        <v>1244</v>
      </c>
      <c r="H724" s="7">
        <v>14</v>
      </c>
      <c r="I724" s="7">
        <v>25</v>
      </c>
      <c r="J724" s="7">
        <v>61</v>
      </c>
      <c r="K724" s="7">
        <v>2</v>
      </c>
      <c r="L724" s="7" t="s">
        <v>2101</v>
      </c>
      <c r="M724" s="7">
        <v>47</v>
      </c>
      <c r="N724" s="6" t="s">
        <v>24</v>
      </c>
      <c r="O724" s="6" t="s">
        <v>75</v>
      </c>
      <c r="P724" s="11">
        <v>46</v>
      </c>
      <c r="Q724" s="12">
        <v>1.65</v>
      </c>
      <c r="R724" s="13"/>
      <c r="S724" s="21">
        <f t="shared" si="96"/>
        <v>20.9375</v>
      </c>
      <c r="T724" s="7" t="str">
        <f t="shared" si="97"/>
        <v>Over 0.5</v>
      </c>
      <c r="U724" s="14"/>
      <c r="V724" s="14" t="str">
        <f t="shared" si="100"/>
        <v>Under 1.5</v>
      </c>
      <c r="W724" s="14" t="str">
        <f t="shared" si="101"/>
        <v>LOST</v>
      </c>
      <c r="X724" s="14"/>
      <c r="Y724" s="7" t="str">
        <f t="shared" si="95"/>
        <v>…</v>
      </c>
      <c r="Z724" s="7"/>
      <c r="AA724" s="35" t="str">
        <f t="shared" si="98"/>
        <v>…</v>
      </c>
      <c r="AB724" s="35" t="str">
        <f t="shared" si="99"/>
        <v>.</v>
      </c>
      <c r="AE724" s="18" t="str">
        <f>IFERROR(VLOOKUP(O724,AG3:AH5,2,0),"KO")</f>
        <v>KO</v>
      </c>
    </row>
    <row r="725" spans="2:31">
      <c r="B725" s="6" t="s">
        <v>11</v>
      </c>
      <c r="C725" t="s">
        <v>257</v>
      </c>
      <c r="D725" s="24" t="s">
        <v>152</v>
      </c>
      <c r="E725" s="17" t="s">
        <v>171</v>
      </c>
      <c r="F725" s="7" t="s">
        <v>4</v>
      </c>
      <c r="G725" s="10" t="s">
        <v>1279</v>
      </c>
      <c r="H725" s="7">
        <v>40</v>
      </c>
      <c r="I725" s="7">
        <v>50</v>
      </c>
      <c r="J725" s="7">
        <v>10</v>
      </c>
      <c r="K725" s="7" t="s">
        <v>16</v>
      </c>
      <c r="L725" s="7" t="s">
        <v>2101</v>
      </c>
      <c r="M725" s="7">
        <v>30</v>
      </c>
      <c r="N725" s="6" t="s">
        <v>24</v>
      </c>
      <c r="O725" s="6" t="s">
        <v>69</v>
      </c>
      <c r="P725" s="11">
        <v>45</v>
      </c>
      <c r="Q725" s="12">
        <v>1.4</v>
      </c>
      <c r="R725" s="13"/>
      <c r="S725" s="21">
        <f t="shared" si="96"/>
        <v>55.625</v>
      </c>
      <c r="T725" s="7" t="str">
        <f t="shared" si="97"/>
        <v>Over 0.5</v>
      </c>
      <c r="U725" s="14"/>
      <c r="V725" s="14" t="str">
        <f t="shared" si="100"/>
        <v>Under 1.5</v>
      </c>
      <c r="W725" s="14" t="str">
        <f t="shared" si="101"/>
        <v>LOST</v>
      </c>
      <c r="X725" s="14"/>
      <c r="Y725" s="7" t="str">
        <f t="shared" si="95"/>
        <v>…</v>
      </c>
      <c r="Z725" s="7"/>
      <c r="AA725" s="35" t="str">
        <f t="shared" si="98"/>
        <v>…</v>
      </c>
      <c r="AB725" s="35" t="str">
        <f t="shared" si="99"/>
        <v>.</v>
      </c>
      <c r="AE725" s="18" t="str">
        <f>IFERROR(VLOOKUP(O725,AG3:AH5,2,0),"KO")</f>
        <v>KO</v>
      </c>
    </row>
    <row r="726" spans="2:31">
      <c r="B726" s="6"/>
      <c r="C726" t="s">
        <v>84</v>
      </c>
      <c r="D726" s="24" t="s">
        <v>152</v>
      </c>
      <c r="E726" s="17" t="s">
        <v>86</v>
      </c>
      <c r="F726" s="7" t="s">
        <v>4</v>
      </c>
      <c r="G726" s="10" t="s">
        <v>2173</v>
      </c>
      <c r="H726" s="7">
        <v>39</v>
      </c>
      <c r="I726" s="7">
        <v>46</v>
      </c>
      <c r="J726" s="7">
        <v>16</v>
      </c>
      <c r="K726" s="7" t="s">
        <v>16</v>
      </c>
      <c r="L726" s="7">
        <v>1</v>
      </c>
      <c r="M726" s="7">
        <v>23</v>
      </c>
      <c r="N726" s="6" t="s">
        <v>17</v>
      </c>
      <c r="O726" s="6" t="s">
        <v>304</v>
      </c>
      <c r="P726" s="11">
        <v>67</v>
      </c>
      <c r="Q726" s="12">
        <v>1.52</v>
      </c>
      <c r="R726" s="13"/>
      <c r="S726" s="21">
        <f t="shared" si="96"/>
        <v>53.4</v>
      </c>
      <c r="T726" s="7" t="str">
        <f t="shared" si="97"/>
        <v>Over 0.5</v>
      </c>
      <c r="U726" s="14"/>
      <c r="V726" s="14" t="str">
        <f t="shared" si="100"/>
        <v>Over 0.5</v>
      </c>
      <c r="W726" s="14" t="str">
        <f t="shared" si="101"/>
        <v>WON</v>
      </c>
      <c r="X726" s="14"/>
      <c r="Y726" s="7" t="str">
        <f t="shared" si="95"/>
        <v>…</v>
      </c>
      <c r="Z726" s="7"/>
      <c r="AA726" s="35" t="str">
        <f t="shared" si="98"/>
        <v>…</v>
      </c>
      <c r="AB726" s="35" t="str">
        <f t="shared" si="99"/>
        <v>.</v>
      </c>
      <c r="AE726" s="18" t="str">
        <f>IFERROR(VLOOKUP(O726,AG3:AH5,2,0),"KO")</f>
        <v>KO</v>
      </c>
    </row>
    <row r="727" spans="2:31">
      <c r="B727" s="6"/>
      <c r="C727" t="s">
        <v>545</v>
      </c>
      <c r="D727" s="24" t="s">
        <v>164</v>
      </c>
      <c r="E727" s="17" t="s">
        <v>863</v>
      </c>
      <c r="F727" s="7" t="s">
        <v>4</v>
      </c>
      <c r="G727" s="10" t="s">
        <v>1129</v>
      </c>
      <c r="H727" s="7">
        <v>17</v>
      </c>
      <c r="I727" s="7">
        <v>33</v>
      </c>
      <c r="J727" s="7">
        <v>50</v>
      </c>
      <c r="K727" s="7">
        <v>2</v>
      </c>
      <c r="L727" s="7" t="s">
        <v>2101</v>
      </c>
      <c r="M727" s="7">
        <v>33</v>
      </c>
      <c r="N727" s="6" t="s">
        <v>24</v>
      </c>
      <c r="O727" s="6" t="s">
        <v>24</v>
      </c>
      <c r="P727" s="11">
        <v>45</v>
      </c>
      <c r="Q727" s="12">
        <v>1.55</v>
      </c>
      <c r="R727" s="13"/>
      <c r="S727" s="21">
        <f t="shared" si="96"/>
        <v>24.375</v>
      </c>
      <c r="T727" s="7" t="str">
        <f t="shared" si="97"/>
        <v>Over 0.5</v>
      </c>
      <c r="U727" s="14"/>
      <c r="V727" s="14" t="str">
        <f t="shared" si="100"/>
        <v>Under 1.5</v>
      </c>
      <c r="W727" s="14" t="str">
        <f t="shared" si="101"/>
        <v>LOST</v>
      </c>
      <c r="X727" s="14"/>
      <c r="Y727" s="7" t="str">
        <f t="shared" si="95"/>
        <v>…</v>
      </c>
      <c r="Z727" s="7"/>
      <c r="AA727" s="35" t="str">
        <f t="shared" si="98"/>
        <v>…</v>
      </c>
      <c r="AB727" s="35" t="str">
        <f t="shared" si="99"/>
        <v>.</v>
      </c>
      <c r="AE727" s="18" t="str">
        <f>IFERROR(VLOOKUP(O727,AG3:AH5,2,0),"KO")</f>
        <v>OK</v>
      </c>
    </row>
    <row r="728" spans="2:31">
      <c r="B728" s="6" t="s">
        <v>11</v>
      </c>
      <c r="C728" t="s">
        <v>62</v>
      </c>
      <c r="D728" s="24" t="s">
        <v>164</v>
      </c>
      <c r="E728" s="17" t="s">
        <v>606</v>
      </c>
      <c r="F728" s="7" t="s">
        <v>4</v>
      </c>
      <c r="G728" s="10" t="s">
        <v>604</v>
      </c>
      <c r="H728" s="7">
        <v>3</v>
      </c>
      <c r="I728" s="7">
        <v>88</v>
      </c>
      <c r="J728" s="7">
        <v>8</v>
      </c>
      <c r="K728" s="7" t="s">
        <v>16</v>
      </c>
      <c r="L728" s="7">
        <v>2</v>
      </c>
      <c r="M728" s="7">
        <v>5</v>
      </c>
      <c r="N728" s="6" t="s">
        <v>24</v>
      </c>
      <c r="O728" s="6" t="s">
        <v>47</v>
      </c>
      <c r="P728" s="11">
        <v>47</v>
      </c>
      <c r="Q728" s="12">
        <v>1.61</v>
      </c>
      <c r="R728" s="13"/>
      <c r="S728" s="21">
        <f t="shared" si="96"/>
        <v>77.5</v>
      </c>
      <c r="T728" s="7" t="str">
        <f t="shared" si="97"/>
        <v>Under 1.5</v>
      </c>
      <c r="U728" s="14"/>
      <c r="V728" s="14" t="str">
        <f t="shared" si="100"/>
        <v>Under 1.5</v>
      </c>
      <c r="W728" s="14" t="str">
        <f t="shared" si="101"/>
        <v>WON</v>
      </c>
      <c r="X728" s="14"/>
      <c r="Y728" s="7" t="str">
        <f t="shared" si="95"/>
        <v>Prime</v>
      </c>
      <c r="Z728" s="7"/>
      <c r="AA728" s="35" t="str">
        <f t="shared" si="98"/>
        <v>…</v>
      </c>
      <c r="AB728" s="35" t="str">
        <f t="shared" si="99"/>
        <v>.</v>
      </c>
      <c r="AE728" s="18" t="str">
        <f>IFERROR(VLOOKUP(O728,AG3:AH5,2,0),"KO")</f>
        <v>OK</v>
      </c>
    </row>
    <row r="729" spans="2:31">
      <c r="B729" s="6" t="s">
        <v>11</v>
      </c>
      <c r="C729" t="s">
        <v>62</v>
      </c>
      <c r="D729" s="24" t="s">
        <v>164</v>
      </c>
      <c r="E729" s="17" t="s">
        <v>64</v>
      </c>
      <c r="F729" s="7" t="s">
        <v>4</v>
      </c>
      <c r="G729" s="10" t="s">
        <v>178</v>
      </c>
      <c r="H729" s="7">
        <v>51</v>
      </c>
      <c r="I729" s="7">
        <v>24</v>
      </c>
      <c r="J729" s="7">
        <v>25</v>
      </c>
      <c r="K729" s="7">
        <v>1</v>
      </c>
      <c r="L729" s="7">
        <v>1</v>
      </c>
      <c r="M729" s="7">
        <v>26</v>
      </c>
      <c r="N729" s="6" t="s">
        <v>96</v>
      </c>
      <c r="O729" s="6" t="s">
        <v>96</v>
      </c>
      <c r="P729" s="11">
        <v>39</v>
      </c>
      <c r="Q729" s="12">
        <v>1.71</v>
      </c>
      <c r="R729" s="13"/>
      <c r="S729" s="21">
        <f t="shared" si="96"/>
        <v>16.25</v>
      </c>
      <c r="T729" s="7" t="str">
        <f t="shared" si="97"/>
        <v>Over 0.5</v>
      </c>
      <c r="U729" s="14"/>
      <c r="V729" s="14" t="str">
        <f t="shared" si="100"/>
        <v>Over 0.5</v>
      </c>
      <c r="W729" s="14" t="str">
        <f t="shared" si="101"/>
        <v>WON</v>
      </c>
      <c r="X729" s="14"/>
      <c r="Y729" s="7" t="str">
        <f t="shared" si="95"/>
        <v>…</v>
      </c>
      <c r="Z729" s="7"/>
      <c r="AA729" s="35" t="str">
        <f t="shared" si="98"/>
        <v>…</v>
      </c>
      <c r="AB729" s="35" t="str">
        <f t="shared" si="99"/>
        <v>.</v>
      </c>
      <c r="AE729" s="18" t="str">
        <f>IFERROR(VLOOKUP(O729,AG3:AH5,2,0),"KO")</f>
        <v>KO</v>
      </c>
    </row>
    <row r="730" spans="2:31">
      <c r="B730" s="6" t="s">
        <v>11</v>
      </c>
      <c r="C730" t="s">
        <v>62</v>
      </c>
      <c r="D730" s="24" t="s">
        <v>164</v>
      </c>
      <c r="E730" s="17" t="s">
        <v>608</v>
      </c>
      <c r="F730" s="7" t="s">
        <v>4</v>
      </c>
      <c r="G730" s="10" t="s">
        <v>116</v>
      </c>
      <c r="H730" s="7">
        <v>43</v>
      </c>
      <c r="I730" s="7">
        <v>22</v>
      </c>
      <c r="J730" s="7">
        <v>35</v>
      </c>
      <c r="K730" s="7">
        <v>1</v>
      </c>
      <c r="L730" s="7">
        <v>1</v>
      </c>
      <c r="M730" s="7">
        <v>8</v>
      </c>
      <c r="N730" s="6" t="s">
        <v>120</v>
      </c>
      <c r="O730" s="6" t="s">
        <v>61</v>
      </c>
      <c r="P730" s="11">
        <v>47</v>
      </c>
      <c r="Q730" s="12">
        <v>1.71</v>
      </c>
      <c r="R730" s="13"/>
      <c r="S730" s="21">
        <f t="shared" si="96"/>
        <v>22.625</v>
      </c>
      <c r="T730" s="7" t="str">
        <f t="shared" si="97"/>
        <v>Over 0.5</v>
      </c>
      <c r="U730" s="14"/>
      <c r="V730" s="14" t="str">
        <f t="shared" si="100"/>
        <v>Under 1.5</v>
      </c>
      <c r="W730" s="14" t="str">
        <f t="shared" si="101"/>
        <v>WON</v>
      </c>
      <c r="X730" s="14"/>
      <c r="Y730" s="7" t="str">
        <f t="shared" si="95"/>
        <v>…</v>
      </c>
      <c r="Z730" s="7"/>
      <c r="AA730" s="35" t="str">
        <f t="shared" si="98"/>
        <v>…</v>
      </c>
      <c r="AB730" s="35" t="str">
        <f t="shared" si="99"/>
        <v>.</v>
      </c>
      <c r="AE730" s="18" t="str">
        <f>IFERROR(VLOOKUP(O730,AG3:AH5,2,0),"KO")</f>
        <v>KO</v>
      </c>
    </row>
    <row r="731" spans="2:31">
      <c r="B731" s="6" t="s">
        <v>11</v>
      </c>
      <c r="C731" t="s">
        <v>846</v>
      </c>
      <c r="D731" s="24" t="s">
        <v>164</v>
      </c>
      <c r="E731" s="17" t="s">
        <v>925</v>
      </c>
      <c r="F731" s="7" t="s">
        <v>4</v>
      </c>
      <c r="G731" s="10" t="s">
        <v>866</v>
      </c>
      <c r="H731" s="7">
        <v>27</v>
      </c>
      <c r="I731" s="7">
        <v>27</v>
      </c>
      <c r="J731" s="7">
        <v>47</v>
      </c>
      <c r="K731" s="7">
        <v>2</v>
      </c>
      <c r="L731" s="7">
        <v>2</v>
      </c>
      <c r="M731" s="7">
        <v>20</v>
      </c>
      <c r="N731" s="6" t="s">
        <v>69</v>
      </c>
      <c r="O731" s="6" t="s">
        <v>389</v>
      </c>
      <c r="P731" s="11">
        <v>42</v>
      </c>
      <c r="Q731" s="12">
        <v>1.4</v>
      </c>
      <c r="R731" s="13"/>
      <c r="S731" s="21">
        <f t="shared" si="96"/>
        <v>25.3125</v>
      </c>
      <c r="T731" s="7" t="str">
        <f t="shared" si="97"/>
        <v>Over 0.5</v>
      </c>
      <c r="U731" s="14"/>
      <c r="V731" s="14" t="str">
        <f t="shared" si="100"/>
        <v>Over 0.5</v>
      </c>
      <c r="W731" s="14" t="str">
        <f t="shared" si="101"/>
        <v>WON</v>
      </c>
      <c r="X731" s="14"/>
      <c r="Y731" s="7" t="str">
        <f t="shared" si="95"/>
        <v>…</v>
      </c>
      <c r="Z731" s="7"/>
      <c r="AA731" s="35" t="str">
        <f t="shared" si="98"/>
        <v>…</v>
      </c>
      <c r="AB731" s="35" t="str">
        <f t="shared" si="99"/>
        <v>.</v>
      </c>
      <c r="AE731" s="18" t="str">
        <f>IFERROR(VLOOKUP(O731,AG3:AH5,2,0),"KO")</f>
        <v>KO</v>
      </c>
    </row>
    <row r="732" spans="2:31">
      <c r="B732" s="6" t="s">
        <v>11</v>
      </c>
      <c r="C732" t="s">
        <v>121</v>
      </c>
      <c r="D732" s="24" t="s">
        <v>167</v>
      </c>
      <c r="E732" s="17" t="s">
        <v>753</v>
      </c>
      <c r="F732" s="7" t="s">
        <v>4</v>
      </c>
      <c r="G732" s="10" t="s">
        <v>274</v>
      </c>
      <c r="H732" s="7">
        <v>24</v>
      </c>
      <c r="I732" s="7">
        <v>62</v>
      </c>
      <c r="J732" s="7">
        <v>14</v>
      </c>
      <c r="K732" s="7" t="s">
        <v>16</v>
      </c>
      <c r="L732" s="7" t="s">
        <v>2101</v>
      </c>
      <c r="M732" s="7">
        <v>10</v>
      </c>
      <c r="N732" s="6" t="s">
        <v>47</v>
      </c>
      <c r="O732" s="6" t="s">
        <v>17</v>
      </c>
      <c r="P732" s="11">
        <v>39</v>
      </c>
      <c r="Q732" s="12">
        <v>1.7</v>
      </c>
      <c r="R732" s="13"/>
      <c r="S732" s="21">
        <f t="shared" si="96"/>
        <v>64.375</v>
      </c>
      <c r="T732" s="7" t="str">
        <f t="shared" si="97"/>
        <v>Under 1.5</v>
      </c>
      <c r="U732" s="14"/>
      <c r="V732" s="14" t="str">
        <f t="shared" si="100"/>
        <v>Under 1.5</v>
      </c>
      <c r="W732" s="14" t="str">
        <f t="shared" si="101"/>
        <v>WON</v>
      </c>
      <c r="X732" s="14"/>
      <c r="Y732" s="7" t="str">
        <f t="shared" si="95"/>
        <v>Prime</v>
      </c>
      <c r="Z732" s="7"/>
      <c r="AA732" s="35" t="str">
        <f t="shared" si="98"/>
        <v>…</v>
      </c>
      <c r="AB732" s="35" t="str">
        <f t="shared" si="99"/>
        <v>.</v>
      </c>
      <c r="AE732" s="18" t="str">
        <f>IFERROR(VLOOKUP(O732,AG3:AH5,2,0),"KO")</f>
        <v>KO</v>
      </c>
    </row>
    <row r="733" spans="2:31">
      <c r="B733" s="6" t="s">
        <v>11</v>
      </c>
      <c r="C733" t="s">
        <v>97</v>
      </c>
      <c r="D733" s="24" t="s">
        <v>167</v>
      </c>
      <c r="E733" s="17" t="s">
        <v>99</v>
      </c>
      <c r="F733" s="7" t="s">
        <v>4</v>
      </c>
      <c r="G733" s="10" t="s">
        <v>441</v>
      </c>
      <c r="H733" s="7">
        <v>10</v>
      </c>
      <c r="I733" s="7">
        <v>65</v>
      </c>
      <c r="J733" s="7">
        <v>25</v>
      </c>
      <c r="K733" s="7" t="s">
        <v>16</v>
      </c>
      <c r="L733" s="7" t="s">
        <v>2101</v>
      </c>
      <c r="M733" s="7">
        <v>15</v>
      </c>
      <c r="N733" s="6" t="s">
        <v>120</v>
      </c>
      <c r="O733" s="6" t="s">
        <v>298</v>
      </c>
      <c r="P733" s="11">
        <v>45</v>
      </c>
      <c r="Q733" s="12">
        <v>1.4</v>
      </c>
      <c r="R733" s="13"/>
      <c r="S733" s="21">
        <f t="shared" si="96"/>
        <v>60.3125</v>
      </c>
      <c r="T733" s="7" t="str">
        <f t="shared" si="97"/>
        <v>Under 1.5</v>
      </c>
      <c r="U733" s="14"/>
      <c r="V733" s="14" t="str">
        <f t="shared" si="100"/>
        <v>Under 1.5</v>
      </c>
      <c r="W733" s="14" t="str">
        <f t="shared" si="101"/>
        <v>WON</v>
      </c>
      <c r="X733" s="14"/>
      <c r="Y733" s="7" t="str">
        <f t="shared" si="95"/>
        <v>…</v>
      </c>
      <c r="Z733" s="7"/>
      <c r="AA733" s="35" t="str">
        <f t="shared" si="98"/>
        <v>…</v>
      </c>
      <c r="AB733" s="35" t="str">
        <f t="shared" si="99"/>
        <v>.</v>
      </c>
      <c r="AE733" s="18" t="str">
        <f>IFERROR(VLOOKUP(O733,AG3:AH5,2,0),"KO")</f>
        <v>KO</v>
      </c>
    </row>
    <row r="734" spans="2:31">
      <c r="B734" s="6"/>
      <c r="C734" t="s">
        <v>134</v>
      </c>
      <c r="D734" s="24" t="s">
        <v>874</v>
      </c>
      <c r="E734" s="17" t="s">
        <v>2066</v>
      </c>
      <c r="F734" s="7" t="s">
        <v>4</v>
      </c>
      <c r="G734" s="10" t="s">
        <v>1399</v>
      </c>
      <c r="H734" s="7">
        <v>32</v>
      </c>
      <c r="I734" s="7">
        <v>50</v>
      </c>
      <c r="J734" s="7">
        <v>18</v>
      </c>
      <c r="K734" s="7" t="s">
        <v>16</v>
      </c>
      <c r="L734" s="7" t="s">
        <v>2101</v>
      </c>
      <c r="M734" s="7">
        <v>14</v>
      </c>
      <c r="N734" s="6" t="s">
        <v>24</v>
      </c>
      <c r="O734" s="6" t="s">
        <v>18</v>
      </c>
      <c r="P734" s="11">
        <v>60</v>
      </c>
      <c r="Q734" s="12">
        <v>1.65</v>
      </c>
      <c r="R734" s="13"/>
      <c r="S734" s="21">
        <f t="shared" si="96"/>
        <v>68.625</v>
      </c>
      <c r="T734" s="7" t="str">
        <f t="shared" si="97"/>
        <v>Under 1.5</v>
      </c>
      <c r="U734" s="14"/>
      <c r="V734" s="14" t="str">
        <f t="shared" si="100"/>
        <v>Under 1.5</v>
      </c>
      <c r="W734" s="14" t="str">
        <f t="shared" si="101"/>
        <v>WON</v>
      </c>
      <c r="X734" s="14"/>
      <c r="Y734" s="7" t="str">
        <f t="shared" si="95"/>
        <v>…</v>
      </c>
      <c r="Z734" s="7"/>
      <c r="AA734" s="35" t="str">
        <f t="shared" si="98"/>
        <v>…</v>
      </c>
      <c r="AB734" s="35" t="str">
        <f t="shared" si="99"/>
        <v>.</v>
      </c>
      <c r="AE734" s="18" t="str">
        <f>IFERROR(VLOOKUP(O734,AG3:AH5,2,0),"KO")</f>
        <v>KO</v>
      </c>
    </row>
    <row r="735" spans="2:31">
      <c r="B735" s="6" t="s">
        <v>11</v>
      </c>
      <c r="C735" t="s">
        <v>959</v>
      </c>
      <c r="D735" s="24" t="s">
        <v>176</v>
      </c>
      <c r="E735" s="17" t="s">
        <v>2174</v>
      </c>
      <c r="F735" s="7" t="s">
        <v>4</v>
      </c>
      <c r="G735" s="10" t="s">
        <v>1163</v>
      </c>
      <c r="H735" s="7">
        <v>29</v>
      </c>
      <c r="I735" s="7">
        <v>58</v>
      </c>
      <c r="J735" s="7">
        <v>13</v>
      </c>
      <c r="K735" s="7" t="s">
        <v>16</v>
      </c>
      <c r="L735" s="7">
        <v>1</v>
      </c>
      <c r="M735" s="7">
        <v>16</v>
      </c>
      <c r="N735" s="6" t="s">
        <v>75</v>
      </c>
      <c r="O735" s="6" t="s">
        <v>18</v>
      </c>
      <c r="P735" s="11">
        <v>50</v>
      </c>
      <c r="Q735" s="12">
        <v>1.45</v>
      </c>
      <c r="R735" s="13"/>
      <c r="S735" s="21">
        <f t="shared" si="96"/>
        <v>68.125</v>
      </c>
      <c r="T735" s="7" t="str">
        <f t="shared" si="97"/>
        <v>Under 1.5</v>
      </c>
      <c r="U735" s="14"/>
      <c r="V735" s="14" t="str">
        <f t="shared" si="100"/>
        <v>Over 0.5</v>
      </c>
      <c r="W735" s="14" t="str">
        <f t="shared" si="101"/>
        <v>LOST</v>
      </c>
      <c r="X735" s="14"/>
      <c r="Y735" s="7" t="str">
        <f t="shared" si="95"/>
        <v>…</v>
      </c>
      <c r="Z735" s="7"/>
      <c r="AA735" s="35" t="str">
        <f t="shared" si="98"/>
        <v>…</v>
      </c>
      <c r="AB735" s="35" t="str">
        <f t="shared" si="99"/>
        <v>.</v>
      </c>
      <c r="AE735" s="18" t="str">
        <f>IFERROR(VLOOKUP(O735,AG3:AH5,2,0),"KO")</f>
        <v>KO</v>
      </c>
    </row>
    <row r="736" spans="2:31">
      <c r="B736" s="6" t="s">
        <v>11</v>
      </c>
      <c r="C736" t="s">
        <v>959</v>
      </c>
      <c r="D736" s="24" t="s">
        <v>176</v>
      </c>
      <c r="E736" s="17" t="s">
        <v>1813</v>
      </c>
      <c r="F736" s="7" t="s">
        <v>4</v>
      </c>
      <c r="G736" s="10" t="s">
        <v>1417</v>
      </c>
      <c r="H736" s="7">
        <v>18</v>
      </c>
      <c r="I736" s="7">
        <v>45</v>
      </c>
      <c r="J736" s="7">
        <v>38</v>
      </c>
      <c r="K736" s="7" t="s">
        <v>16</v>
      </c>
      <c r="L736" s="7">
        <v>1</v>
      </c>
      <c r="M736" s="7">
        <v>20</v>
      </c>
      <c r="N736" s="6" t="s">
        <v>24</v>
      </c>
      <c r="O736" s="6" t="s">
        <v>18</v>
      </c>
      <c r="P736" s="11">
        <v>50</v>
      </c>
      <c r="Q736" s="12">
        <v>1.45</v>
      </c>
      <c r="R736" s="13"/>
      <c r="S736" s="21">
        <f t="shared" si="96"/>
        <v>50</v>
      </c>
      <c r="T736" s="7" t="str">
        <f t="shared" si="97"/>
        <v>Over 0.5</v>
      </c>
      <c r="U736" s="14"/>
      <c r="V736" s="14" t="str">
        <f t="shared" si="100"/>
        <v>Under 1.5</v>
      </c>
      <c r="W736" s="14" t="str">
        <f t="shared" si="101"/>
        <v>LOST</v>
      </c>
      <c r="X736" s="14"/>
      <c r="Y736" s="7" t="str">
        <f t="shared" si="95"/>
        <v>…</v>
      </c>
      <c r="Z736" s="7"/>
      <c r="AA736" s="35" t="str">
        <f t="shared" si="98"/>
        <v>…</v>
      </c>
      <c r="AB736" s="35" t="str">
        <f t="shared" si="99"/>
        <v>.</v>
      </c>
      <c r="AE736" s="18" t="str">
        <f>IFERROR(VLOOKUP(O736,AG3:AH5,2,0),"KO")</f>
        <v>KO</v>
      </c>
    </row>
    <row r="737" spans="2:31">
      <c r="B737" s="6"/>
      <c r="C737" t="s">
        <v>181</v>
      </c>
      <c r="D737" s="24" t="s">
        <v>176</v>
      </c>
      <c r="E737" s="17" t="s">
        <v>1403</v>
      </c>
      <c r="F737" s="7" t="s">
        <v>4</v>
      </c>
      <c r="G737" s="10" t="s">
        <v>182</v>
      </c>
      <c r="H737" s="7">
        <v>49</v>
      </c>
      <c r="I737" s="7">
        <v>37</v>
      </c>
      <c r="J737" s="7">
        <v>14</v>
      </c>
      <c r="K737" s="7">
        <v>1</v>
      </c>
      <c r="L737" s="7">
        <v>1</v>
      </c>
      <c r="M737" s="7">
        <v>35</v>
      </c>
      <c r="N737" s="6" t="s">
        <v>24</v>
      </c>
      <c r="O737" s="6" t="s">
        <v>18</v>
      </c>
      <c r="P737" s="11">
        <v>53</v>
      </c>
      <c r="Q737" s="12">
        <v>1.61</v>
      </c>
      <c r="R737" s="13"/>
      <c r="S737" s="21">
        <f t="shared" si="96"/>
        <v>35.287500000000001</v>
      </c>
      <c r="T737" s="7" t="str">
        <f t="shared" si="97"/>
        <v>Over 0.5</v>
      </c>
      <c r="U737" s="14"/>
      <c r="V737" s="14" t="str">
        <f t="shared" si="100"/>
        <v>Under 1.5</v>
      </c>
      <c r="W737" s="14" t="str">
        <f t="shared" si="101"/>
        <v>LOST</v>
      </c>
      <c r="X737" s="14"/>
      <c r="Y737" s="7" t="str">
        <f t="shared" si="95"/>
        <v>…</v>
      </c>
      <c r="Z737" s="7"/>
      <c r="AA737" s="35" t="str">
        <f t="shared" si="98"/>
        <v>…</v>
      </c>
      <c r="AB737" s="35" t="str">
        <f t="shared" si="99"/>
        <v>.</v>
      </c>
      <c r="AE737" s="18" t="str">
        <f>IFERROR(VLOOKUP(O737,AG3:AH5,2,0),"KO")</f>
        <v>KO</v>
      </c>
    </row>
    <row r="738" spans="2:31">
      <c r="B738" s="6" t="s">
        <v>11</v>
      </c>
      <c r="C738" t="s">
        <v>846</v>
      </c>
      <c r="D738" s="24" t="s">
        <v>186</v>
      </c>
      <c r="E738" s="17" t="s">
        <v>1368</v>
      </c>
      <c r="F738" s="7" t="s">
        <v>4</v>
      </c>
      <c r="G738" s="10" t="s">
        <v>848</v>
      </c>
      <c r="H738" s="7">
        <v>15</v>
      </c>
      <c r="I738" s="7">
        <v>77</v>
      </c>
      <c r="J738" s="7">
        <v>8</v>
      </c>
      <c r="K738" s="7" t="s">
        <v>16</v>
      </c>
      <c r="L738" s="7">
        <v>1</v>
      </c>
      <c r="M738" s="7">
        <v>7</v>
      </c>
      <c r="N738" s="6" t="s">
        <v>24</v>
      </c>
      <c r="O738" s="6" t="s">
        <v>18</v>
      </c>
      <c r="P738" s="11">
        <v>55</v>
      </c>
      <c r="Q738" s="12">
        <v>1.71</v>
      </c>
      <c r="R738" s="13"/>
      <c r="S738" s="21">
        <f t="shared" si="96"/>
        <v>83.0625</v>
      </c>
      <c r="T738" s="7" t="str">
        <f t="shared" si="97"/>
        <v>Under 1.5</v>
      </c>
      <c r="U738" s="14"/>
      <c r="V738" s="14" t="str">
        <f t="shared" si="100"/>
        <v>Under 1.5</v>
      </c>
      <c r="W738" s="14" t="str">
        <f t="shared" si="101"/>
        <v>WON</v>
      </c>
      <c r="X738" s="14"/>
      <c r="Y738" s="7" t="str">
        <f t="shared" si="95"/>
        <v>…</v>
      </c>
      <c r="Z738" s="7"/>
      <c r="AA738" s="35" t="str">
        <f t="shared" si="98"/>
        <v>U25g</v>
      </c>
      <c r="AB738" s="35" t="str">
        <f t="shared" si="99"/>
        <v>.</v>
      </c>
      <c r="AE738" s="18" t="str">
        <f>IFERROR(VLOOKUP(O738,AG3:AH5,2,0),"KO")</f>
        <v>KO</v>
      </c>
    </row>
    <row r="739" spans="2:31">
      <c r="B739" s="6"/>
      <c r="D739" s="24"/>
      <c r="E739" s="17"/>
      <c r="F739" s="7"/>
      <c r="G739" s="10"/>
      <c r="H739" s="7"/>
      <c r="I739" s="7"/>
      <c r="J739" s="7"/>
      <c r="K739" s="7"/>
      <c r="L739" s="7"/>
      <c r="M739" s="7"/>
      <c r="N739" s="6"/>
      <c r="O739" s="6"/>
      <c r="P739" s="11"/>
      <c r="Q739" s="12"/>
      <c r="R739" s="13"/>
      <c r="S739" s="21" t="str">
        <f t="shared" si="96"/>
        <v/>
      </c>
      <c r="T739" s="7" t="str">
        <f t="shared" si="97"/>
        <v>Under 1.5</v>
      </c>
      <c r="U739" s="14"/>
      <c r="V739" s="14" t="str">
        <f t="shared" si="100"/>
        <v>Over 0.5</v>
      </c>
      <c r="W739" s="14" t="str">
        <f t="shared" si="101"/>
        <v/>
      </c>
      <c r="X739" s="14"/>
      <c r="Y739" s="7" t="str">
        <f t="shared" si="95"/>
        <v>…</v>
      </c>
      <c r="Z739" s="7"/>
      <c r="AA739" s="35" t="str">
        <f t="shared" si="98"/>
        <v>…</v>
      </c>
      <c r="AB739" s="35" t="str">
        <f t="shared" si="99"/>
        <v>.</v>
      </c>
      <c r="AE739" s="18" t="str">
        <f>IFERROR(VLOOKUP(O739,AG3:AH5,2,0),"KO")</f>
        <v>KO</v>
      </c>
    </row>
    <row r="740" spans="2:31">
      <c r="B740" s="16" t="s">
        <v>2184</v>
      </c>
      <c r="D740" s="24"/>
      <c r="E740" s="17"/>
      <c r="F740" s="7"/>
      <c r="G740" s="10"/>
      <c r="H740" s="7"/>
      <c r="I740" s="7"/>
      <c r="J740" s="7"/>
      <c r="K740" s="7"/>
      <c r="L740" s="7"/>
      <c r="M740" s="7"/>
      <c r="N740" s="6"/>
      <c r="O740" s="6"/>
      <c r="P740" s="11"/>
      <c r="Q740" s="12"/>
      <c r="R740" s="13"/>
      <c r="S740" s="21" t="str">
        <f t="shared" si="96"/>
        <v/>
      </c>
      <c r="T740" s="7" t="str">
        <f t="shared" si="97"/>
        <v>Under 1.5</v>
      </c>
      <c r="U740" s="14"/>
      <c r="V740" s="14" t="str">
        <f t="shared" si="100"/>
        <v>Over 0.5</v>
      </c>
      <c r="W740" s="14" t="str">
        <f t="shared" si="101"/>
        <v/>
      </c>
      <c r="X740" s="14"/>
      <c r="Y740" s="7" t="str">
        <f t="shared" si="95"/>
        <v>…</v>
      </c>
      <c r="Z740" s="7"/>
      <c r="AA740" s="35" t="str">
        <f t="shared" si="98"/>
        <v>…</v>
      </c>
      <c r="AB740" s="35" t="str">
        <f t="shared" si="99"/>
        <v>.</v>
      </c>
      <c r="AE740" s="18" t="str">
        <f>IFERROR(VLOOKUP(O740,AG3:AH5,2,0),"KO")</f>
        <v>KO</v>
      </c>
    </row>
    <row r="741" spans="2:31">
      <c r="B741" s="6"/>
      <c r="C741" t="s">
        <v>285</v>
      </c>
      <c r="D741" s="24" t="s">
        <v>207</v>
      </c>
      <c r="E741" s="17" t="s">
        <v>1995</v>
      </c>
      <c r="F741" s="7" t="s">
        <v>4</v>
      </c>
      <c r="G741" s="10" t="s">
        <v>2176</v>
      </c>
      <c r="H741" s="7">
        <v>26</v>
      </c>
      <c r="I741" s="7">
        <v>48</v>
      </c>
      <c r="J741" s="7">
        <v>26</v>
      </c>
      <c r="K741" s="7" t="s">
        <v>16</v>
      </c>
      <c r="L741" s="7" t="s">
        <v>2101</v>
      </c>
      <c r="M741" s="7">
        <v>0</v>
      </c>
      <c r="N741" s="6" t="s">
        <v>69</v>
      </c>
      <c r="O741" s="6" t="s">
        <v>96</v>
      </c>
      <c r="P741" s="11">
        <v>87</v>
      </c>
      <c r="Q741" s="12">
        <v>1.5</v>
      </c>
      <c r="R741" s="13"/>
      <c r="S741" s="21">
        <f t="shared" si="96"/>
        <v>72.400000000000006</v>
      </c>
      <c r="T741" s="7" t="str">
        <f t="shared" si="97"/>
        <v>Under 1.5</v>
      </c>
      <c r="U741" s="14"/>
      <c r="V741" s="14" t="str">
        <f t="shared" si="100"/>
        <v>Over 0.5</v>
      </c>
      <c r="W741" s="14" t="str">
        <f t="shared" si="101"/>
        <v>LOST</v>
      </c>
      <c r="X741" s="14"/>
      <c r="Y741" s="7" t="str">
        <f t="shared" si="95"/>
        <v>…</v>
      </c>
      <c r="Z741" s="7"/>
      <c r="AA741" s="35" t="str">
        <f t="shared" si="98"/>
        <v>…</v>
      </c>
      <c r="AB741" s="35" t="str">
        <f t="shared" si="99"/>
        <v>.</v>
      </c>
      <c r="AE741" s="18" t="str">
        <f>IFERROR(VLOOKUP(O741,AG3:AH5,2,0),"KO")</f>
        <v>KO</v>
      </c>
    </row>
    <row r="742" spans="2:31">
      <c r="B742" s="6"/>
      <c r="C742" t="s">
        <v>111</v>
      </c>
      <c r="D742" s="24" t="s">
        <v>1336</v>
      </c>
      <c r="E742" s="17" t="s">
        <v>1999</v>
      </c>
      <c r="F742" s="7" t="s">
        <v>4</v>
      </c>
      <c r="G742" s="10" t="s">
        <v>2046</v>
      </c>
      <c r="H742" s="7">
        <v>57</v>
      </c>
      <c r="I742" s="7">
        <v>8</v>
      </c>
      <c r="J742" s="7">
        <v>35</v>
      </c>
      <c r="K742" s="7">
        <v>1</v>
      </c>
      <c r="L742" s="7">
        <v>1</v>
      </c>
      <c r="M742" s="7">
        <v>22</v>
      </c>
      <c r="N742" s="6" t="s">
        <v>24</v>
      </c>
      <c r="O742" s="6" t="s">
        <v>120</v>
      </c>
      <c r="P742" s="11">
        <v>59</v>
      </c>
      <c r="Q742" s="12">
        <v>1.55</v>
      </c>
      <c r="R742" s="13"/>
      <c r="S742" s="21">
        <f t="shared" si="96"/>
        <v>23.05</v>
      </c>
      <c r="T742" s="7" t="str">
        <f t="shared" si="97"/>
        <v>Over 0.5</v>
      </c>
      <c r="U742" s="14"/>
      <c r="V742" s="14" t="str">
        <f t="shared" si="100"/>
        <v>Under 1.5</v>
      </c>
      <c r="W742" s="14" t="str">
        <f t="shared" si="101"/>
        <v>LOST</v>
      </c>
      <c r="X742" s="14"/>
      <c r="Y742" s="7" t="str">
        <f t="shared" si="95"/>
        <v>…</v>
      </c>
      <c r="Z742" s="7"/>
      <c r="AA742" s="35" t="str">
        <f t="shared" si="98"/>
        <v>…</v>
      </c>
      <c r="AB742" s="35" t="str">
        <f t="shared" si="99"/>
        <v>.</v>
      </c>
      <c r="AE742" s="18" t="str">
        <f>IFERROR(VLOOKUP(O742,AG3:AH5,2,0),"KO")</f>
        <v>OK</v>
      </c>
    </row>
    <row r="743" spans="2:31">
      <c r="B743" s="6" t="s">
        <v>11</v>
      </c>
      <c r="C743" t="s">
        <v>363</v>
      </c>
      <c r="D743" s="24" t="s">
        <v>52</v>
      </c>
      <c r="E743" s="17" t="s">
        <v>1104</v>
      </c>
      <c r="F743" s="7" t="s">
        <v>4</v>
      </c>
      <c r="G743" s="10" t="s">
        <v>806</v>
      </c>
      <c r="H743" s="7">
        <v>2</v>
      </c>
      <c r="I743" s="7">
        <v>66</v>
      </c>
      <c r="J743" s="7">
        <v>31</v>
      </c>
      <c r="K743" s="7" t="s">
        <v>16</v>
      </c>
      <c r="L743" s="7">
        <v>2</v>
      </c>
      <c r="M743" s="7">
        <v>29</v>
      </c>
      <c r="N743" s="6" t="s">
        <v>96</v>
      </c>
      <c r="O743" s="6" t="s">
        <v>303</v>
      </c>
      <c r="P743" s="11">
        <v>43</v>
      </c>
      <c r="Q743" s="12">
        <v>1.55</v>
      </c>
      <c r="R743" s="13"/>
      <c r="S743" s="21">
        <f t="shared" si="96"/>
        <v>60.625</v>
      </c>
      <c r="T743" s="7" t="str">
        <f t="shared" si="97"/>
        <v>Under 1.5</v>
      </c>
      <c r="U743" s="14"/>
      <c r="V743" s="14" t="str">
        <f t="shared" si="100"/>
        <v>Over 0.5</v>
      </c>
      <c r="W743" s="14" t="str">
        <f t="shared" si="101"/>
        <v>LOST</v>
      </c>
      <c r="X743" s="14"/>
      <c r="Y743" s="7" t="str">
        <f t="shared" si="95"/>
        <v>…</v>
      </c>
      <c r="Z743" s="7"/>
      <c r="AA743" s="35" t="str">
        <f t="shared" si="98"/>
        <v>…</v>
      </c>
      <c r="AB743" s="35" t="str">
        <f t="shared" si="99"/>
        <v>.</v>
      </c>
      <c r="AE743" s="18" t="str">
        <f>IFERROR(VLOOKUP(O743,AG3:AH5,2,0),"KO")</f>
        <v>KO</v>
      </c>
    </row>
    <row r="744" spans="2:31">
      <c r="B744" s="6" t="s">
        <v>11</v>
      </c>
      <c r="C744" t="s">
        <v>62</v>
      </c>
      <c r="D744" s="24" t="s">
        <v>63</v>
      </c>
      <c r="E744" s="17" t="s">
        <v>2177</v>
      </c>
      <c r="F744" s="7" t="s">
        <v>4</v>
      </c>
      <c r="G744" s="10" t="s">
        <v>605</v>
      </c>
      <c r="H744" s="7">
        <v>57</v>
      </c>
      <c r="I744" s="7">
        <v>35</v>
      </c>
      <c r="J744" s="7">
        <v>8</v>
      </c>
      <c r="K744" s="7">
        <v>1</v>
      </c>
      <c r="L744" s="7">
        <v>1</v>
      </c>
      <c r="M744" s="7">
        <v>49</v>
      </c>
      <c r="N744" s="6" t="s">
        <v>24</v>
      </c>
      <c r="O744" s="6" t="s">
        <v>24</v>
      </c>
      <c r="P744" s="11">
        <v>47</v>
      </c>
      <c r="Q744" s="12">
        <v>1.65</v>
      </c>
      <c r="R744" s="13"/>
      <c r="S744" s="21">
        <f t="shared" si="96"/>
        <v>22.1875</v>
      </c>
      <c r="T744" s="7" t="str">
        <f t="shared" si="97"/>
        <v>Over 0.5</v>
      </c>
      <c r="U744" s="14"/>
      <c r="V744" s="14" t="str">
        <f t="shared" si="100"/>
        <v>Under 1.5</v>
      </c>
      <c r="W744" s="14" t="str">
        <f t="shared" si="101"/>
        <v>LOST</v>
      </c>
      <c r="X744" s="14"/>
      <c r="Y744" s="7" t="str">
        <f t="shared" si="95"/>
        <v>…</v>
      </c>
      <c r="Z744" s="7"/>
      <c r="AA744" s="35" t="str">
        <f t="shared" si="98"/>
        <v>…</v>
      </c>
      <c r="AB744" s="35" t="str">
        <f t="shared" si="99"/>
        <v>.</v>
      </c>
      <c r="AE744" s="18" t="str">
        <f>IFERROR(VLOOKUP(O744,AG3:AH5,2,0),"KO")</f>
        <v>OK</v>
      </c>
    </row>
    <row r="745" spans="2:31">
      <c r="B745" s="6"/>
      <c r="C745" t="s">
        <v>239</v>
      </c>
      <c r="D745" s="24" t="s">
        <v>63</v>
      </c>
      <c r="E745" s="17" t="s">
        <v>1461</v>
      </c>
      <c r="F745" s="7" t="s">
        <v>4</v>
      </c>
      <c r="G745" s="10" t="s">
        <v>763</v>
      </c>
      <c r="H745" s="7">
        <v>21</v>
      </c>
      <c r="I745" s="7">
        <v>24</v>
      </c>
      <c r="J745" s="7">
        <v>55</v>
      </c>
      <c r="K745" s="7">
        <v>2</v>
      </c>
      <c r="L745" s="7">
        <v>2</v>
      </c>
      <c r="M745" s="7">
        <v>34</v>
      </c>
      <c r="N745" s="6" t="s">
        <v>47</v>
      </c>
      <c r="O745" s="6" t="s">
        <v>69</v>
      </c>
      <c r="P745" s="11">
        <v>60</v>
      </c>
      <c r="Q745" s="12">
        <v>1.65</v>
      </c>
      <c r="R745" s="13"/>
      <c r="S745" s="21">
        <f t="shared" si="96"/>
        <v>34.8125</v>
      </c>
      <c r="T745" s="7" t="str">
        <f t="shared" si="97"/>
        <v>Over 0.5</v>
      </c>
      <c r="U745" s="14"/>
      <c r="V745" s="14" t="str">
        <f t="shared" si="100"/>
        <v>Under 1.5</v>
      </c>
      <c r="W745" s="14" t="str">
        <f t="shared" si="101"/>
        <v>WON</v>
      </c>
      <c r="X745" s="14"/>
      <c r="Y745" s="7" t="str">
        <f t="shared" si="95"/>
        <v>…</v>
      </c>
      <c r="Z745" s="7"/>
      <c r="AA745" s="35" t="str">
        <f t="shared" si="98"/>
        <v>…</v>
      </c>
      <c r="AB745" s="35" t="str">
        <f t="shared" si="99"/>
        <v>.</v>
      </c>
      <c r="AE745" s="18" t="str">
        <f>IFERROR(VLOOKUP(O745,AG3:AH5,2,0),"KO")</f>
        <v>KO</v>
      </c>
    </row>
    <row r="746" spans="2:31">
      <c r="B746" s="6"/>
      <c r="C746" t="s">
        <v>66</v>
      </c>
      <c r="D746" s="24" t="s">
        <v>63</v>
      </c>
      <c r="E746" s="17" t="s">
        <v>1453</v>
      </c>
      <c r="F746" s="7" t="s">
        <v>4</v>
      </c>
      <c r="G746" s="10" t="s">
        <v>222</v>
      </c>
      <c r="H746" s="7">
        <v>30</v>
      </c>
      <c r="I746" s="7">
        <v>50</v>
      </c>
      <c r="J746" s="7">
        <v>21</v>
      </c>
      <c r="K746" s="7" t="s">
        <v>16</v>
      </c>
      <c r="L746" s="7">
        <v>1</v>
      </c>
      <c r="M746" s="7">
        <v>9</v>
      </c>
      <c r="N746" s="6" t="s">
        <v>120</v>
      </c>
      <c r="O746" s="6" t="s">
        <v>69</v>
      </c>
      <c r="P746" s="11">
        <v>57</v>
      </c>
      <c r="Q746" s="12">
        <v>1.71</v>
      </c>
      <c r="R746" s="13"/>
      <c r="S746" s="21">
        <f t="shared" si="96"/>
        <v>73.025000000000006</v>
      </c>
      <c r="T746" s="7" t="str">
        <f t="shared" si="97"/>
        <v>Under 1.5</v>
      </c>
      <c r="U746" s="14"/>
      <c r="V746" s="14" t="str">
        <f t="shared" si="100"/>
        <v>Under 1.5</v>
      </c>
      <c r="W746" s="14" t="str">
        <f t="shared" si="101"/>
        <v>WON</v>
      </c>
      <c r="X746" s="14"/>
      <c r="Y746" s="7" t="str">
        <f t="shared" si="95"/>
        <v>…</v>
      </c>
      <c r="Z746" s="7"/>
      <c r="AA746" s="35" t="str">
        <f t="shared" si="98"/>
        <v>…</v>
      </c>
      <c r="AB746" s="35" t="str">
        <f t="shared" si="99"/>
        <v>.</v>
      </c>
      <c r="AE746" s="18" t="str">
        <f>IFERROR(VLOOKUP(O746,AG3:AH5,2,0),"KO")</f>
        <v>KO</v>
      </c>
    </row>
    <row r="747" spans="2:31">
      <c r="B747" s="6" t="s">
        <v>11</v>
      </c>
      <c r="C747" t="s">
        <v>363</v>
      </c>
      <c r="D747" s="24" t="s">
        <v>93</v>
      </c>
      <c r="E747" s="17" t="s">
        <v>375</v>
      </c>
      <c r="F747" s="7" t="s">
        <v>4</v>
      </c>
      <c r="G747" s="10" t="s">
        <v>1222</v>
      </c>
      <c r="H747" s="7">
        <v>21</v>
      </c>
      <c r="I747" s="7">
        <v>35</v>
      </c>
      <c r="J747" s="7">
        <v>45</v>
      </c>
      <c r="K747" s="7">
        <v>2</v>
      </c>
      <c r="L747" s="7">
        <v>2</v>
      </c>
      <c r="M747" s="7">
        <v>24</v>
      </c>
      <c r="N747" s="6" t="s">
        <v>24</v>
      </c>
      <c r="O747" s="6" t="s">
        <v>120</v>
      </c>
      <c r="P747" s="11">
        <v>44</v>
      </c>
      <c r="Q747" s="12">
        <v>1.55</v>
      </c>
      <c r="R747" s="13"/>
      <c r="S747" s="21">
        <f t="shared" si="96"/>
        <v>25.9375</v>
      </c>
      <c r="T747" s="7" t="str">
        <f t="shared" si="97"/>
        <v>Over 0.5</v>
      </c>
      <c r="U747" s="14"/>
      <c r="V747" s="14" t="str">
        <f t="shared" si="100"/>
        <v>Under 1.5</v>
      </c>
      <c r="W747" s="14" t="str">
        <f t="shared" si="101"/>
        <v>LOST</v>
      </c>
      <c r="X747" s="14"/>
      <c r="Y747" s="7" t="str">
        <f t="shared" si="95"/>
        <v>…</v>
      </c>
      <c r="Z747" s="7"/>
      <c r="AA747" s="35" t="str">
        <f t="shared" si="98"/>
        <v>…</v>
      </c>
      <c r="AB747" s="35" t="str">
        <f t="shared" si="99"/>
        <v>.</v>
      </c>
      <c r="AE747" s="18" t="str">
        <f>IFERROR(VLOOKUP(O747,AG3:AH5,2,0),"KO")</f>
        <v>OK</v>
      </c>
    </row>
    <row r="748" spans="2:31">
      <c r="B748" s="6"/>
      <c r="C748" t="s">
        <v>1306</v>
      </c>
      <c r="D748" s="24" t="s">
        <v>93</v>
      </c>
      <c r="E748" s="17" t="s">
        <v>1610</v>
      </c>
      <c r="F748" s="7" t="s">
        <v>4</v>
      </c>
      <c r="G748" s="10" t="s">
        <v>1378</v>
      </c>
      <c r="H748" s="7">
        <v>19</v>
      </c>
      <c r="I748" s="7">
        <v>44</v>
      </c>
      <c r="J748" s="7">
        <v>36</v>
      </c>
      <c r="K748" s="7" t="s">
        <v>16</v>
      </c>
      <c r="L748" s="7">
        <v>2</v>
      </c>
      <c r="M748" s="7">
        <v>17</v>
      </c>
      <c r="N748" s="6" t="s">
        <v>33</v>
      </c>
      <c r="O748" s="6" t="s">
        <v>405</v>
      </c>
      <c r="P748" s="11">
        <v>54</v>
      </c>
      <c r="Q748" s="12">
        <v>1.63</v>
      </c>
      <c r="R748" s="13"/>
      <c r="S748" s="21">
        <f t="shared" si="96"/>
        <v>50.8</v>
      </c>
      <c r="T748" s="7" t="str">
        <f t="shared" si="97"/>
        <v>Over 0.5</v>
      </c>
      <c r="U748" s="14"/>
      <c r="V748" s="14" t="str">
        <f t="shared" si="100"/>
        <v>Over 0.5</v>
      </c>
      <c r="W748" s="14" t="str">
        <f t="shared" si="101"/>
        <v>WON</v>
      </c>
      <c r="X748" s="14"/>
      <c r="Y748" s="7" t="str">
        <f t="shared" si="95"/>
        <v>…</v>
      </c>
      <c r="Z748" s="7"/>
      <c r="AA748" s="35" t="str">
        <f t="shared" si="98"/>
        <v>…</v>
      </c>
      <c r="AB748" s="35" t="str">
        <f t="shared" si="99"/>
        <v>.</v>
      </c>
      <c r="AE748" s="18" t="str">
        <f>IFERROR(VLOOKUP(O748,AG3:AH5,2,0),"KO")</f>
        <v>KO</v>
      </c>
    </row>
    <row r="749" spans="2:31">
      <c r="B749" s="6"/>
      <c r="C749" t="s">
        <v>430</v>
      </c>
      <c r="D749" s="24" t="s">
        <v>93</v>
      </c>
      <c r="E749" s="17" t="s">
        <v>2178</v>
      </c>
      <c r="F749" s="7" t="s">
        <v>4</v>
      </c>
      <c r="G749" s="10" t="s">
        <v>432</v>
      </c>
      <c r="H749" s="7">
        <v>23</v>
      </c>
      <c r="I749" s="7">
        <v>23</v>
      </c>
      <c r="J749" s="7">
        <v>55</v>
      </c>
      <c r="K749" s="7">
        <v>2</v>
      </c>
      <c r="L749" s="7" t="s">
        <v>2101</v>
      </c>
      <c r="M749" s="7">
        <v>32</v>
      </c>
      <c r="N749" s="6" t="s">
        <v>47</v>
      </c>
      <c r="O749" s="6" t="s">
        <v>47</v>
      </c>
      <c r="P749" s="11">
        <v>57</v>
      </c>
      <c r="Q749" s="12">
        <v>1.71</v>
      </c>
      <c r="R749" s="13"/>
      <c r="S749" s="21">
        <f t="shared" si="96"/>
        <v>34.212499999999999</v>
      </c>
      <c r="T749" s="7" t="str">
        <f t="shared" si="97"/>
        <v>Over 0.5</v>
      </c>
      <c r="U749" s="14"/>
      <c r="V749" s="14" t="str">
        <f t="shared" si="100"/>
        <v>Under 1.5</v>
      </c>
      <c r="W749" s="14" t="str">
        <f t="shared" si="101"/>
        <v>WON</v>
      </c>
      <c r="X749" s="14"/>
      <c r="Y749" s="7" t="str">
        <f t="shared" si="95"/>
        <v>…</v>
      </c>
      <c r="Z749" s="7"/>
      <c r="AA749" s="35" t="str">
        <f t="shared" si="98"/>
        <v>…</v>
      </c>
      <c r="AB749" s="35" t="str">
        <f t="shared" si="99"/>
        <v>.</v>
      </c>
      <c r="AE749" s="18" t="str">
        <f>IFERROR(VLOOKUP(O749,AG3:AH5,2,0),"KO")</f>
        <v>OK</v>
      </c>
    </row>
    <row r="750" spans="2:31">
      <c r="B750" s="6" t="s">
        <v>11</v>
      </c>
      <c r="C750" t="s">
        <v>846</v>
      </c>
      <c r="D750" s="24" t="s">
        <v>115</v>
      </c>
      <c r="E750" s="17" t="s">
        <v>847</v>
      </c>
      <c r="F750" s="7" t="s">
        <v>4</v>
      </c>
      <c r="G750" s="10" t="s">
        <v>1029</v>
      </c>
      <c r="H750" s="7">
        <v>32</v>
      </c>
      <c r="I750" s="7">
        <v>50</v>
      </c>
      <c r="J750" s="7">
        <v>18</v>
      </c>
      <c r="K750" s="7" t="s">
        <v>16</v>
      </c>
      <c r="L750" s="7">
        <v>2</v>
      </c>
      <c r="M750" s="7">
        <v>14</v>
      </c>
      <c r="N750" s="6" t="s">
        <v>120</v>
      </c>
      <c r="O750" s="6" t="s">
        <v>120</v>
      </c>
      <c r="P750" s="11">
        <v>43</v>
      </c>
      <c r="Q750" s="12">
        <v>1.4</v>
      </c>
      <c r="R750" s="13"/>
      <c r="S750" s="21">
        <f t="shared" si="96"/>
        <v>56.625</v>
      </c>
      <c r="T750" s="7" t="str">
        <f t="shared" si="97"/>
        <v>Under 1.5</v>
      </c>
      <c r="U750" s="14"/>
      <c r="V750" s="14" t="str">
        <f t="shared" si="100"/>
        <v>Under 1.5</v>
      </c>
      <c r="W750" s="14" t="str">
        <f t="shared" si="101"/>
        <v>WON</v>
      </c>
      <c r="X750" s="14"/>
      <c r="Y750" s="7" t="str">
        <f t="shared" si="95"/>
        <v>…</v>
      </c>
      <c r="Z750" s="7"/>
      <c r="AA750" s="35" t="str">
        <f t="shared" si="98"/>
        <v>…</v>
      </c>
      <c r="AB750" s="35" t="str">
        <f t="shared" si="99"/>
        <v>.</v>
      </c>
      <c r="AE750" s="18" t="str">
        <f>IFERROR(VLOOKUP(O750,AG3:AH5,2,0),"KO")</f>
        <v>OK</v>
      </c>
    </row>
    <row r="751" spans="2:31">
      <c r="B751" s="6" t="s">
        <v>11</v>
      </c>
      <c r="C751" t="s">
        <v>846</v>
      </c>
      <c r="D751" s="24" t="s">
        <v>115</v>
      </c>
      <c r="E751" s="17" t="s">
        <v>2057</v>
      </c>
      <c r="F751" s="7" t="s">
        <v>4</v>
      </c>
      <c r="G751" s="10" t="s">
        <v>2105</v>
      </c>
      <c r="H751" s="7">
        <v>63</v>
      </c>
      <c r="I751" s="7">
        <v>18</v>
      </c>
      <c r="J751" s="7">
        <v>18</v>
      </c>
      <c r="K751" s="7">
        <v>1</v>
      </c>
      <c r="L751" s="7">
        <v>1</v>
      </c>
      <c r="M751" s="7">
        <v>45</v>
      </c>
      <c r="N751" s="6" t="s">
        <v>120</v>
      </c>
      <c r="O751" s="6" t="s">
        <v>33</v>
      </c>
      <c r="P751" s="11">
        <v>42</v>
      </c>
      <c r="Q751" s="12">
        <v>1.71</v>
      </c>
      <c r="R751" s="13"/>
      <c r="S751" s="21">
        <f t="shared" si="96"/>
        <v>20.3125</v>
      </c>
      <c r="T751" s="7" t="str">
        <f t="shared" si="97"/>
        <v>Over 0.5</v>
      </c>
      <c r="U751" s="14"/>
      <c r="V751" s="14" t="str">
        <f t="shared" si="100"/>
        <v>Under 1.5</v>
      </c>
      <c r="W751" s="14" t="str">
        <f t="shared" si="101"/>
        <v>WON</v>
      </c>
      <c r="X751" s="14"/>
      <c r="Y751" s="7" t="str">
        <f t="shared" si="95"/>
        <v>…</v>
      </c>
      <c r="Z751" s="7"/>
      <c r="AA751" s="35" t="str">
        <f t="shared" si="98"/>
        <v>…</v>
      </c>
      <c r="AB751" s="35" t="str">
        <f t="shared" si="99"/>
        <v>.</v>
      </c>
      <c r="AE751" s="18" t="str">
        <f>IFERROR(VLOOKUP(O751,AG3:AH5,2,0),"KO")</f>
        <v>KO</v>
      </c>
    </row>
    <row r="752" spans="2:31">
      <c r="B752" s="6" t="s">
        <v>11</v>
      </c>
      <c r="C752" t="s">
        <v>908</v>
      </c>
      <c r="D752" s="24" t="s">
        <v>240</v>
      </c>
      <c r="E752" s="17" t="s">
        <v>1302</v>
      </c>
      <c r="F752" s="7" t="s">
        <v>4</v>
      </c>
      <c r="G752" s="10" t="s">
        <v>1048</v>
      </c>
      <c r="H752" s="7">
        <v>33</v>
      </c>
      <c r="I752" s="7">
        <v>47</v>
      </c>
      <c r="J752" s="7">
        <v>20</v>
      </c>
      <c r="K752" s="7" t="s">
        <v>16</v>
      </c>
      <c r="L752" s="7">
        <v>1</v>
      </c>
      <c r="M752" s="7">
        <v>13</v>
      </c>
      <c r="N752" s="6" t="s">
        <v>75</v>
      </c>
      <c r="O752" s="6" t="s">
        <v>17</v>
      </c>
      <c r="P752" s="11">
        <v>60</v>
      </c>
      <c r="Q752" s="12">
        <v>1.58</v>
      </c>
      <c r="R752" s="13"/>
      <c r="S752" s="21">
        <f t="shared" si="96"/>
        <v>54</v>
      </c>
      <c r="T752" s="7" t="str">
        <f t="shared" si="97"/>
        <v>Over 0.5</v>
      </c>
      <c r="U752" s="14"/>
      <c r="V752" s="14" t="str">
        <f t="shared" si="100"/>
        <v>Over 0.5</v>
      </c>
      <c r="W752" s="14" t="str">
        <f t="shared" si="101"/>
        <v>WON</v>
      </c>
      <c r="X752" s="14"/>
      <c r="Y752" s="7" t="str">
        <f t="shared" si="95"/>
        <v>…</v>
      </c>
      <c r="Z752" s="7"/>
      <c r="AA752" s="35" t="str">
        <f t="shared" si="98"/>
        <v>…</v>
      </c>
      <c r="AB752" s="35" t="str">
        <f t="shared" si="99"/>
        <v>.</v>
      </c>
      <c r="AE752" s="18" t="str">
        <f>IFERROR(VLOOKUP(O752,AG3:AH5,2,0),"KO")</f>
        <v>KO</v>
      </c>
    </row>
    <row r="753" spans="2:31">
      <c r="B753" s="6" t="s">
        <v>11</v>
      </c>
      <c r="C753" t="s">
        <v>1422</v>
      </c>
      <c r="D753" s="24" t="s">
        <v>240</v>
      </c>
      <c r="E753" s="17" t="s">
        <v>1555</v>
      </c>
      <c r="F753" s="7" t="s">
        <v>4</v>
      </c>
      <c r="G753" s="10" t="s">
        <v>1424</v>
      </c>
      <c r="H753" s="7">
        <v>26</v>
      </c>
      <c r="I753" s="7">
        <v>47</v>
      </c>
      <c r="J753" s="7">
        <v>27</v>
      </c>
      <c r="K753" s="7" t="s">
        <v>16</v>
      </c>
      <c r="L753" s="7" t="s">
        <v>2101</v>
      </c>
      <c r="M753" s="7">
        <v>1</v>
      </c>
      <c r="N753" s="6" t="s">
        <v>47</v>
      </c>
      <c r="O753" s="6" t="s">
        <v>33</v>
      </c>
      <c r="P753" s="11">
        <v>34</v>
      </c>
      <c r="Q753" s="12">
        <v>1.75</v>
      </c>
      <c r="R753" s="13"/>
      <c r="S753" s="21">
        <f t="shared" si="96"/>
        <v>54</v>
      </c>
      <c r="T753" s="7" t="str">
        <f t="shared" si="97"/>
        <v>Over 0.5</v>
      </c>
      <c r="U753" s="14"/>
      <c r="V753" s="14" t="str">
        <f t="shared" si="100"/>
        <v>Under 1.5</v>
      </c>
      <c r="W753" s="14" t="str">
        <f t="shared" si="101"/>
        <v>WON</v>
      </c>
      <c r="X753" s="14"/>
      <c r="Y753" s="7" t="str">
        <f t="shared" si="95"/>
        <v>…</v>
      </c>
      <c r="Z753" s="7"/>
      <c r="AA753" s="35" t="str">
        <f t="shared" si="98"/>
        <v>…</v>
      </c>
      <c r="AB753" s="35" t="str">
        <f t="shared" si="99"/>
        <v>.</v>
      </c>
      <c r="AE753" s="18" t="str">
        <f>IFERROR(VLOOKUP(O753,AG3:AH5,2,0),"KO")</f>
        <v>KO</v>
      </c>
    </row>
    <row r="754" spans="2:31">
      <c r="B754" s="6"/>
      <c r="C754" t="s">
        <v>526</v>
      </c>
      <c r="D754" s="24" t="s">
        <v>135</v>
      </c>
      <c r="E754" s="17" t="s">
        <v>596</v>
      </c>
      <c r="F754" s="7" t="s">
        <v>4</v>
      </c>
      <c r="G754" s="10" t="s">
        <v>2179</v>
      </c>
      <c r="H754" s="7">
        <v>14</v>
      </c>
      <c r="I754" s="7">
        <v>12</v>
      </c>
      <c r="J754" s="7">
        <v>74</v>
      </c>
      <c r="K754" s="7">
        <v>2</v>
      </c>
      <c r="L754" s="7">
        <v>1</v>
      </c>
      <c r="M754" s="7">
        <v>60</v>
      </c>
      <c r="N754" s="6" t="s">
        <v>120</v>
      </c>
      <c r="O754" s="6" t="s">
        <v>61</v>
      </c>
      <c r="P754" s="11">
        <v>49</v>
      </c>
      <c r="Q754" s="12">
        <v>1.5</v>
      </c>
      <c r="R754" s="13"/>
      <c r="S754" s="21">
        <f t="shared" si="96"/>
        <v>12.5</v>
      </c>
      <c r="T754" s="7" t="str">
        <f t="shared" si="97"/>
        <v>Over 0.5</v>
      </c>
      <c r="U754" s="14"/>
      <c r="V754" s="14" t="str">
        <f t="shared" si="100"/>
        <v>Under 1.5</v>
      </c>
      <c r="W754" s="14" t="str">
        <f t="shared" si="101"/>
        <v>WON</v>
      </c>
      <c r="X754" s="14"/>
      <c r="Y754" s="7" t="str">
        <f t="shared" si="95"/>
        <v>…</v>
      </c>
      <c r="Z754" s="7"/>
      <c r="AA754" s="35" t="str">
        <f t="shared" si="98"/>
        <v>…</v>
      </c>
      <c r="AB754" s="35" t="str">
        <f t="shared" si="99"/>
        <v>.</v>
      </c>
      <c r="AE754" s="18" t="str">
        <f>IFERROR(VLOOKUP(O754,AG3:AH5,2,0),"KO")</f>
        <v>KO</v>
      </c>
    </row>
    <row r="755" spans="2:31">
      <c r="B755" s="6" t="s">
        <v>11</v>
      </c>
      <c r="C755" t="s">
        <v>508</v>
      </c>
      <c r="D755" s="24" t="s">
        <v>135</v>
      </c>
      <c r="E755" s="17" t="s">
        <v>1212</v>
      </c>
      <c r="F755" s="7" t="s">
        <v>4</v>
      </c>
      <c r="G755" s="10" t="s">
        <v>2180</v>
      </c>
      <c r="H755" s="7">
        <v>25</v>
      </c>
      <c r="I755" s="7">
        <v>25</v>
      </c>
      <c r="J755" s="7">
        <v>50</v>
      </c>
      <c r="K755" s="7">
        <v>2</v>
      </c>
      <c r="L755" s="7" t="s">
        <v>2101</v>
      </c>
      <c r="M755" s="7">
        <v>25</v>
      </c>
      <c r="N755" s="6" t="s">
        <v>24</v>
      </c>
      <c r="O755" s="6" t="s">
        <v>33</v>
      </c>
      <c r="P755" s="11">
        <v>40</v>
      </c>
      <c r="Q755" s="12">
        <v>1.61</v>
      </c>
      <c r="R755" s="13"/>
      <c r="S755" s="21">
        <f t="shared" si="96"/>
        <v>24.375</v>
      </c>
      <c r="T755" s="7" t="str">
        <f t="shared" si="97"/>
        <v>Over 0.5</v>
      </c>
      <c r="U755" s="14"/>
      <c r="V755" s="14" t="str">
        <f t="shared" si="100"/>
        <v>Under 1.5</v>
      </c>
      <c r="W755" s="14" t="str">
        <f t="shared" si="101"/>
        <v>LOST</v>
      </c>
      <c r="X755" s="14"/>
      <c r="Y755" s="7" t="str">
        <f t="shared" si="95"/>
        <v>…</v>
      </c>
      <c r="Z755" s="7"/>
      <c r="AA755" s="35" t="str">
        <f t="shared" si="98"/>
        <v>…</v>
      </c>
      <c r="AB755" s="35" t="str">
        <f t="shared" si="99"/>
        <v>.</v>
      </c>
      <c r="AE755" s="18" t="str">
        <f>IFERROR(VLOOKUP(O755,AG3:AH5,2,0),"KO")</f>
        <v>KO</v>
      </c>
    </row>
    <row r="756" spans="2:31">
      <c r="B756" s="6"/>
      <c r="C756" t="s">
        <v>51</v>
      </c>
      <c r="D756" s="24" t="s">
        <v>135</v>
      </c>
      <c r="E756" s="17" t="s">
        <v>54</v>
      </c>
      <c r="F756" s="7" t="s">
        <v>4</v>
      </c>
      <c r="G756" s="10" t="s">
        <v>215</v>
      </c>
      <c r="H756" s="7">
        <v>55</v>
      </c>
      <c r="I756" s="7">
        <v>24</v>
      </c>
      <c r="J756" s="7">
        <v>22</v>
      </c>
      <c r="K756" s="7">
        <v>1</v>
      </c>
      <c r="L756" s="7">
        <v>1</v>
      </c>
      <c r="M756" s="7">
        <v>33</v>
      </c>
      <c r="N756" s="6" t="s">
        <v>69</v>
      </c>
      <c r="O756" s="6" t="s">
        <v>69</v>
      </c>
      <c r="P756" s="11">
        <v>60</v>
      </c>
      <c r="Q756" s="12">
        <v>1.68</v>
      </c>
      <c r="R756" s="13"/>
      <c r="S756" s="21">
        <f t="shared" si="96"/>
        <v>34.8125</v>
      </c>
      <c r="T756" s="7" t="str">
        <f t="shared" si="97"/>
        <v>Over 0.5</v>
      </c>
      <c r="U756" s="14"/>
      <c r="V756" s="14" t="str">
        <f t="shared" si="100"/>
        <v>Over 0.5</v>
      </c>
      <c r="W756" s="14" t="str">
        <f t="shared" si="101"/>
        <v>WON</v>
      </c>
      <c r="X756" s="14"/>
      <c r="Y756" s="7" t="str">
        <f t="shared" si="95"/>
        <v>…</v>
      </c>
      <c r="Z756" s="7"/>
      <c r="AA756" s="35" t="str">
        <f t="shared" si="98"/>
        <v>…</v>
      </c>
      <c r="AB756" s="35" t="str">
        <f t="shared" si="99"/>
        <v>.</v>
      </c>
      <c r="AE756" s="18" t="str">
        <f>IFERROR(VLOOKUP(O756,AG3:AH5,2,0),"KO")</f>
        <v>KO</v>
      </c>
    </row>
    <row r="757" spans="2:31">
      <c r="B757" s="6" t="s">
        <v>11</v>
      </c>
      <c r="C757" t="s">
        <v>88</v>
      </c>
      <c r="D757" s="24" t="s">
        <v>135</v>
      </c>
      <c r="E757" s="17" t="s">
        <v>91</v>
      </c>
      <c r="F757" s="7" t="s">
        <v>4</v>
      </c>
      <c r="G757" s="10" t="s">
        <v>2181</v>
      </c>
      <c r="H757" s="7">
        <v>23</v>
      </c>
      <c r="I757" s="7">
        <v>62</v>
      </c>
      <c r="J757" s="7">
        <v>16</v>
      </c>
      <c r="K757" s="7" t="s">
        <v>16</v>
      </c>
      <c r="L757" s="7" t="s">
        <v>2101</v>
      </c>
      <c r="M757" s="7">
        <v>7</v>
      </c>
      <c r="N757" s="6" t="s">
        <v>24</v>
      </c>
      <c r="O757" s="6" t="s">
        <v>24</v>
      </c>
      <c r="P757" s="11">
        <v>48</v>
      </c>
      <c r="Q757" s="12">
        <v>1.71</v>
      </c>
      <c r="R757" s="13"/>
      <c r="S757" s="21">
        <f t="shared" si="96"/>
        <v>67.375</v>
      </c>
      <c r="T757" s="7" t="str">
        <f t="shared" si="97"/>
        <v>Under 1.5</v>
      </c>
      <c r="U757" s="14"/>
      <c r="V757" s="14" t="str">
        <f t="shared" si="100"/>
        <v>Under 1.5</v>
      </c>
      <c r="W757" s="14" t="str">
        <f t="shared" si="101"/>
        <v>WON</v>
      </c>
      <c r="X757" s="14"/>
      <c r="Y757" s="7" t="str">
        <f t="shared" ref="Y757:Y820" si="102">IF(AND(B757="OK",I757&gt;52,M757&lt;11,Q757&lt;1.71),"Prime","…")</f>
        <v>…</v>
      </c>
      <c r="Z757" s="7"/>
      <c r="AA757" s="35" t="str">
        <f t="shared" si="98"/>
        <v>…</v>
      </c>
      <c r="AB757" s="35" t="str">
        <f t="shared" si="99"/>
        <v>.</v>
      </c>
      <c r="AE757" s="18" t="str">
        <f>IFERROR(VLOOKUP(O757,AG3:AH5,2,0),"KO")</f>
        <v>OK</v>
      </c>
    </row>
    <row r="758" spans="2:31">
      <c r="B758" s="6"/>
      <c r="C758" t="s">
        <v>243</v>
      </c>
      <c r="D758" s="24" t="s">
        <v>135</v>
      </c>
      <c r="E758" s="17" t="s">
        <v>1758</v>
      </c>
      <c r="F758" s="7" t="s">
        <v>4</v>
      </c>
      <c r="G758" s="10" t="s">
        <v>859</v>
      </c>
      <c r="H758" s="7">
        <v>32</v>
      </c>
      <c r="I758" s="7">
        <v>50</v>
      </c>
      <c r="J758" s="7">
        <v>18</v>
      </c>
      <c r="K758" s="7" t="s">
        <v>16</v>
      </c>
      <c r="L758" s="7">
        <v>1</v>
      </c>
      <c r="M758" s="7">
        <v>14</v>
      </c>
      <c r="N758" s="6" t="s">
        <v>120</v>
      </c>
      <c r="O758" s="6" t="s">
        <v>69</v>
      </c>
      <c r="P758" s="11">
        <v>52</v>
      </c>
      <c r="Q758" s="12">
        <v>1.75</v>
      </c>
      <c r="R758" s="13"/>
      <c r="S758" s="21">
        <f t="shared" ref="S758:S821" si="103">(IF(H758=0,"",(40+IF(I758&lt;50,0,I758/3.2)+(IF(J758&gt;I758,-J758/3.2,0)+(IF(H758&gt;I758,-H758/3.2,0)+(IF(L758="X",5,IF(L758="2",2,0)))+(IF(M758&gt;15,0,15-M758))+(IF(P758&lt;50,0,P758/5)))))))</f>
        <v>67.025000000000006</v>
      </c>
      <c r="T758" s="7" t="str">
        <f t="shared" ref="T758:T821" si="104">IF(S758&lt;56,"Over 0.5","Under 1.5")</f>
        <v>Under 1.5</v>
      </c>
      <c r="U758" s="14"/>
      <c r="V758" s="14" t="str">
        <f t="shared" si="100"/>
        <v>Under 1.5</v>
      </c>
      <c r="W758" s="14" t="str">
        <f t="shared" si="101"/>
        <v>WON</v>
      </c>
      <c r="X758" s="14"/>
      <c r="Y758" s="7" t="str">
        <f t="shared" si="102"/>
        <v>…</v>
      </c>
      <c r="Z758" s="7"/>
      <c r="AA758" s="35" t="str">
        <f t="shared" si="98"/>
        <v>…</v>
      </c>
      <c r="AB758" s="35" t="str">
        <f t="shared" si="99"/>
        <v>.</v>
      </c>
      <c r="AE758" s="18" t="str">
        <f>IFERROR(VLOOKUP(O758,AG3:AH5,2,0),"KO")</f>
        <v>KO</v>
      </c>
    </row>
    <row r="759" spans="2:31">
      <c r="B759" s="6"/>
      <c r="C759" t="s">
        <v>134</v>
      </c>
      <c r="D759" s="24" t="s">
        <v>140</v>
      </c>
      <c r="E759" s="17" t="s">
        <v>2076</v>
      </c>
      <c r="F759" s="7" t="s">
        <v>4</v>
      </c>
      <c r="G759" s="10" t="s">
        <v>129</v>
      </c>
      <c r="H759" s="7">
        <v>21</v>
      </c>
      <c r="I759" s="7">
        <v>69</v>
      </c>
      <c r="J759" s="7">
        <v>10</v>
      </c>
      <c r="K759" s="7" t="s">
        <v>16</v>
      </c>
      <c r="L759" s="7">
        <v>1</v>
      </c>
      <c r="M759" s="7">
        <v>11</v>
      </c>
      <c r="N759" s="6" t="s">
        <v>47</v>
      </c>
      <c r="O759" s="6" t="s">
        <v>33</v>
      </c>
      <c r="P759" s="11">
        <v>75</v>
      </c>
      <c r="Q759" s="12">
        <v>1.45</v>
      </c>
      <c r="R759" s="13"/>
      <c r="S759" s="21">
        <f t="shared" si="103"/>
        <v>80.5625</v>
      </c>
      <c r="T759" s="7" t="str">
        <f t="shared" si="104"/>
        <v>Under 1.5</v>
      </c>
      <c r="U759" s="14"/>
      <c r="V759" s="14" t="str">
        <f t="shared" si="100"/>
        <v>Under 1.5</v>
      </c>
      <c r="W759" s="14" t="str">
        <f t="shared" si="101"/>
        <v>WON</v>
      </c>
      <c r="X759" s="14"/>
      <c r="Y759" s="7" t="str">
        <f t="shared" si="102"/>
        <v>…</v>
      </c>
      <c r="Z759" s="7"/>
      <c r="AA759" s="35" t="str">
        <f t="shared" si="98"/>
        <v>…</v>
      </c>
      <c r="AB759" s="35" t="str">
        <f t="shared" si="99"/>
        <v>.</v>
      </c>
      <c r="AE759" s="18" t="str">
        <f>IFERROR(VLOOKUP(O759,AG3:AH5,2,0),"KO")</f>
        <v>KO</v>
      </c>
    </row>
    <row r="760" spans="2:31">
      <c r="B760" s="6"/>
      <c r="C760" t="s">
        <v>134</v>
      </c>
      <c r="D760" s="24" t="s">
        <v>140</v>
      </c>
      <c r="E760" s="17" t="s">
        <v>914</v>
      </c>
      <c r="F760" s="7" t="s">
        <v>4</v>
      </c>
      <c r="G760" s="10" t="s">
        <v>2077</v>
      </c>
      <c r="H760" s="7">
        <v>29</v>
      </c>
      <c r="I760" s="7">
        <v>50</v>
      </c>
      <c r="J760" s="7">
        <v>21</v>
      </c>
      <c r="K760" s="7" t="s">
        <v>16</v>
      </c>
      <c r="L760" s="7">
        <v>2</v>
      </c>
      <c r="M760" s="7">
        <v>8</v>
      </c>
      <c r="N760" s="6" t="s">
        <v>120</v>
      </c>
      <c r="O760" s="6" t="s">
        <v>120</v>
      </c>
      <c r="P760" s="11">
        <v>65</v>
      </c>
      <c r="Q760" s="12">
        <v>1.55</v>
      </c>
      <c r="R760" s="13"/>
      <c r="S760" s="21">
        <f t="shared" si="103"/>
        <v>75.625</v>
      </c>
      <c r="T760" s="7" t="str">
        <f t="shared" si="104"/>
        <v>Under 1.5</v>
      </c>
      <c r="U760" s="14"/>
      <c r="V760" s="14" t="str">
        <f t="shared" si="100"/>
        <v>Under 1.5</v>
      </c>
      <c r="W760" s="14" t="str">
        <f t="shared" si="101"/>
        <v>WON</v>
      </c>
      <c r="X760" s="14"/>
      <c r="Y760" s="7" t="str">
        <f t="shared" si="102"/>
        <v>…</v>
      </c>
      <c r="Z760" s="7"/>
      <c r="AA760" s="35" t="str">
        <f t="shared" si="98"/>
        <v>…</v>
      </c>
      <c r="AB760" s="35" t="str">
        <f t="shared" si="99"/>
        <v>.</v>
      </c>
      <c r="AE760" s="18" t="str">
        <f>IFERROR(VLOOKUP(O760,AG3:AH5,2,0),"KO")</f>
        <v>OK</v>
      </c>
    </row>
    <row r="761" spans="2:31">
      <c r="B761" s="6" t="s">
        <v>11</v>
      </c>
      <c r="C761" t="s">
        <v>146</v>
      </c>
      <c r="D761" s="24" t="s">
        <v>143</v>
      </c>
      <c r="E761" s="17" t="s">
        <v>525</v>
      </c>
      <c r="F761" s="7" t="s">
        <v>4</v>
      </c>
      <c r="G761" s="10" t="s">
        <v>147</v>
      </c>
      <c r="H761" s="7">
        <v>25</v>
      </c>
      <c r="I761" s="7">
        <v>47</v>
      </c>
      <c r="J761" s="7">
        <v>29</v>
      </c>
      <c r="K761" s="7" t="s">
        <v>16</v>
      </c>
      <c r="L761" s="7">
        <v>2</v>
      </c>
      <c r="M761" s="7">
        <v>4</v>
      </c>
      <c r="N761" s="6" t="s">
        <v>305</v>
      </c>
      <c r="O761" s="6" t="s">
        <v>1518</v>
      </c>
      <c r="P761" s="11">
        <v>51</v>
      </c>
      <c r="Q761" s="12">
        <v>1.71</v>
      </c>
      <c r="R761" s="13"/>
      <c r="S761" s="21">
        <f t="shared" si="103"/>
        <v>61.2</v>
      </c>
      <c r="T761" s="7" t="str">
        <f t="shared" si="104"/>
        <v>Under 1.5</v>
      </c>
      <c r="U761" s="14"/>
      <c r="V761" s="14" t="str">
        <f t="shared" si="100"/>
        <v>Over 0.5</v>
      </c>
      <c r="W761" s="14" t="str">
        <f t="shared" si="101"/>
        <v>LOST</v>
      </c>
      <c r="X761" s="14"/>
      <c r="Y761" s="7" t="str">
        <f t="shared" si="102"/>
        <v>…</v>
      </c>
      <c r="Z761" s="7"/>
      <c r="AA761" s="35" t="str">
        <f t="shared" si="98"/>
        <v>…</v>
      </c>
      <c r="AB761" s="35" t="str">
        <f t="shared" si="99"/>
        <v>.</v>
      </c>
      <c r="AE761" s="18" t="str">
        <f>IFERROR(VLOOKUP(O761,AG3:AH5,2,0),"KO")</f>
        <v>KO</v>
      </c>
    </row>
    <row r="762" spans="2:31">
      <c r="B762" s="6" t="s">
        <v>11</v>
      </c>
      <c r="C762" t="s">
        <v>368</v>
      </c>
      <c r="D762" s="24" t="s">
        <v>152</v>
      </c>
      <c r="E762" s="17" t="s">
        <v>923</v>
      </c>
      <c r="F762" s="7" t="s">
        <v>4</v>
      </c>
      <c r="G762" s="10" t="s">
        <v>369</v>
      </c>
      <c r="H762" s="7">
        <v>4</v>
      </c>
      <c r="I762" s="7">
        <v>52</v>
      </c>
      <c r="J762" s="7">
        <v>44</v>
      </c>
      <c r="K762" s="7" t="s">
        <v>16</v>
      </c>
      <c r="L762" s="7">
        <v>2</v>
      </c>
      <c r="M762" s="7">
        <v>40</v>
      </c>
      <c r="N762" s="6" t="s">
        <v>96</v>
      </c>
      <c r="O762" s="6" t="s">
        <v>299</v>
      </c>
      <c r="P762" s="11">
        <v>52</v>
      </c>
      <c r="Q762" s="12">
        <v>1.63</v>
      </c>
      <c r="R762" s="13"/>
      <c r="S762" s="21">
        <f t="shared" si="103"/>
        <v>66.650000000000006</v>
      </c>
      <c r="T762" s="7" t="str">
        <f t="shared" si="104"/>
        <v>Under 1.5</v>
      </c>
      <c r="U762" s="14"/>
      <c r="V762" s="14" t="str">
        <f t="shared" si="100"/>
        <v>Over 0.5</v>
      </c>
      <c r="W762" s="14" t="str">
        <f t="shared" si="101"/>
        <v>LOST</v>
      </c>
      <c r="X762" s="14"/>
      <c r="Y762" s="7" t="str">
        <f t="shared" si="102"/>
        <v>…</v>
      </c>
      <c r="Z762" s="7"/>
      <c r="AA762" s="35" t="str">
        <f t="shared" si="98"/>
        <v>…</v>
      </c>
      <c r="AB762" s="35" t="str">
        <f t="shared" si="99"/>
        <v>.</v>
      </c>
      <c r="AE762" s="18" t="str">
        <f>IFERROR(VLOOKUP(O762,AG3:AH5,2,0),"KO")</f>
        <v>KO</v>
      </c>
    </row>
    <row r="763" spans="2:31">
      <c r="B763" s="6" t="s">
        <v>11</v>
      </c>
      <c r="C763" t="s">
        <v>368</v>
      </c>
      <c r="D763" s="24" t="s">
        <v>152</v>
      </c>
      <c r="E763" s="17" t="s">
        <v>923</v>
      </c>
      <c r="F763" s="7" t="s">
        <v>4</v>
      </c>
      <c r="G763" s="10" t="s">
        <v>369</v>
      </c>
      <c r="H763" s="7">
        <v>4</v>
      </c>
      <c r="I763" s="7">
        <v>52</v>
      </c>
      <c r="J763" s="7">
        <v>44</v>
      </c>
      <c r="K763" s="7" t="s">
        <v>16</v>
      </c>
      <c r="L763" s="7">
        <v>2</v>
      </c>
      <c r="M763" s="7">
        <v>40</v>
      </c>
      <c r="N763" s="6" t="s">
        <v>96</v>
      </c>
      <c r="O763" s="6" t="s">
        <v>299</v>
      </c>
      <c r="P763" s="11">
        <v>52</v>
      </c>
      <c r="Q763" s="12">
        <v>1.63</v>
      </c>
      <c r="R763" s="13"/>
      <c r="S763" s="21">
        <f t="shared" si="103"/>
        <v>66.650000000000006</v>
      </c>
      <c r="T763" s="7" t="str">
        <f t="shared" si="104"/>
        <v>Under 1.5</v>
      </c>
      <c r="U763" s="14"/>
      <c r="V763" s="14" t="str">
        <f t="shared" si="100"/>
        <v>Over 0.5</v>
      </c>
      <c r="W763" s="14" t="str">
        <f t="shared" si="101"/>
        <v>LOST</v>
      </c>
      <c r="X763" s="14"/>
      <c r="Y763" s="7" t="str">
        <f t="shared" si="102"/>
        <v>…</v>
      </c>
      <c r="Z763" s="7"/>
      <c r="AA763" s="35" t="str">
        <f t="shared" si="98"/>
        <v>…</v>
      </c>
      <c r="AB763" s="35" t="str">
        <f t="shared" si="99"/>
        <v>.</v>
      </c>
      <c r="AE763" s="18" t="str">
        <f>IFERROR(VLOOKUP(O763,AG3:AH5,2,0),"KO")</f>
        <v>KO</v>
      </c>
    </row>
    <row r="764" spans="2:31">
      <c r="B764" s="6"/>
      <c r="C764" t="s">
        <v>460</v>
      </c>
      <c r="D764" s="24" t="s">
        <v>152</v>
      </c>
      <c r="E764" s="17" t="s">
        <v>1755</v>
      </c>
      <c r="F764" s="7" t="s">
        <v>4</v>
      </c>
      <c r="G764" s="10" t="s">
        <v>968</v>
      </c>
      <c r="H764" s="7">
        <v>24</v>
      </c>
      <c r="I764" s="7">
        <v>45</v>
      </c>
      <c r="J764" s="7">
        <v>32</v>
      </c>
      <c r="K764" s="7" t="s">
        <v>16</v>
      </c>
      <c r="L764" s="7">
        <v>1</v>
      </c>
      <c r="M764" s="7">
        <v>8</v>
      </c>
      <c r="N764" s="6" t="s">
        <v>24</v>
      </c>
      <c r="O764" s="6" t="s">
        <v>69</v>
      </c>
      <c r="P764" s="11">
        <v>42</v>
      </c>
      <c r="Q764" s="12">
        <v>1.7</v>
      </c>
      <c r="R764" s="13"/>
      <c r="S764" s="21">
        <f t="shared" si="103"/>
        <v>47</v>
      </c>
      <c r="T764" s="7" t="str">
        <f t="shared" si="104"/>
        <v>Over 0.5</v>
      </c>
      <c r="U764" s="14"/>
      <c r="V764" s="14" t="str">
        <f t="shared" si="100"/>
        <v>Under 1.5</v>
      </c>
      <c r="W764" s="14" t="str">
        <f t="shared" si="101"/>
        <v>LOST</v>
      </c>
      <c r="X764" s="14"/>
      <c r="Y764" s="7" t="str">
        <f t="shared" si="102"/>
        <v>…</v>
      </c>
      <c r="Z764" s="7"/>
      <c r="AA764" s="35" t="str">
        <f t="shared" si="98"/>
        <v>…</v>
      </c>
      <c r="AB764" s="35" t="str">
        <f t="shared" si="99"/>
        <v>.</v>
      </c>
      <c r="AE764" s="18" t="str">
        <f>IFERROR(VLOOKUP(O764,AG3:AH5,2,0),"KO")</f>
        <v>KO</v>
      </c>
    </row>
    <row r="765" spans="2:31">
      <c r="B765" s="6"/>
      <c r="C765" t="s">
        <v>1578</v>
      </c>
      <c r="D765" s="24" t="s">
        <v>164</v>
      </c>
      <c r="E765" s="17" t="s">
        <v>1581</v>
      </c>
      <c r="F765" s="7" t="s">
        <v>4</v>
      </c>
      <c r="G765" s="10" t="s">
        <v>2182</v>
      </c>
      <c r="H765" s="7">
        <v>27</v>
      </c>
      <c r="I765" s="7">
        <v>60</v>
      </c>
      <c r="J765" s="7">
        <v>13</v>
      </c>
      <c r="K765" s="7" t="s">
        <v>16</v>
      </c>
      <c r="L765" s="7">
        <v>1</v>
      </c>
      <c r="M765" s="7">
        <v>14</v>
      </c>
      <c r="N765" s="6" t="s">
        <v>24</v>
      </c>
      <c r="O765" s="6" t="s">
        <v>24</v>
      </c>
      <c r="P765" s="11">
        <v>50</v>
      </c>
      <c r="Q765" s="12">
        <v>1.56</v>
      </c>
      <c r="R765" s="13"/>
      <c r="S765" s="21">
        <f t="shared" si="103"/>
        <v>69.75</v>
      </c>
      <c r="T765" s="7" t="str">
        <f t="shared" si="104"/>
        <v>Under 1.5</v>
      </c>
      <c r="U765" s="14"/>
      <c r="V765" s="14" t="str">
        <f t="shared" si="100"/>
        <v>Under 1.5</v>
      </c>
      <c r="W765" s="14" t="str">
        <f t="shared" si="101"/>
        <v>WON</v>
      </c>
      <c r="X765" s="14"/>
      <c r="Y765" s="7" t="str">
        <f t="shared" si="102"/>
        <v>…</v>
      </c>
      <c r="Z765" s="7"/>
      <c r="AA765" s="35" t="str">
        <f t="shared" si="98"/>
        <v>…</v>
      </c>
      <c r="AB765" s="35" t="str">
        <f t="shared" si="99"/>
        <v>.</v>
      </c>
      <c r="AE765" s="18" t="str">
        <f>IFERROR(VLOOKUP(O765,AG3:AH5,2,0),"KO")</f>
        <v>OK</v>
      </c>
    </row>
    <row r="766" spans="2:31">
      <c r="B766" s="6"/>
      <c r="C766" t="s">
        <v>243</v>
      </c>
      <c r="D766" s="24" t="s">
        <v>164</v>
      </c>
      <c r="E766" s="17" t="s">
        <v>1740</v>
      </c>
      <c r="F766" s="7" t="s">
        <v>4</v>
      </c>
      <c r="G766" s="10" t="s">
        <v>245</v>
      </c>
      <c r="H766" s="7">
        <v>29</v>
      </c>
      <c r="I766" s="7">
        <v>53</v>
      </c>
      <c r="J766" s="7">
        <v>18</v>
      </c>
      <c r="K766" s="7" t="s">
        <v>16</v>
      </c>
      <c r="L766" s="7" t="s">
        <v>2101</v>
      </c>
      <c r="M766" s="7">
        <v>11</v>
      </c>
      <c r="N766" s="6" t="s">
        <v>120</v>
      </c>
      <c r="O766" s="6" t="s">
        <v>120</v>
      </c>
      <c r="P766" s="11">
        <v>54</v>
      </c>
      <c r="Q766" s="12">
        <v>1.65</v>
      </c>
      <c r="R766" s="13"/>
      <c r="S766" s="21">
        <f t="shared" si="103"/>
        <v>71.362499999999997</v>
      </c>
      <c r="T766" s="7" t="str">
        <f t="shared" si="104"/>
        <v>Under 1.5</v>
      </c>
      <c r="U766" s="14"/>
      <c r="V766" s="14" t="str">
        <f t="shared" si="100"/>
        <v>Under 1.5</v>
      </c>
      <c r="W766" s="14" t="str">
        <f t="shared" si="101"/>
        <v>WON</v>
      </c>
      <c r="X766" s="14"/>
      <c r="Y766" s="7" t="str">
        <f t="shared" si="102"/>
        <v>…</v>
      </c>
      <c r="Z766" s="7"/>
      <c r="AA766" s="35" t="str">
        <f t="shared" si="98"/>
        <v>…</v>
      </c>
      <c r="AB766" s="35" t="str">
        <f t="shared" si="99"/>
        <v>.</v>
      </c>
      <c r="AE766" s="18" t="str">
        <f>IFERROR(VLOOKUP(O766,AG3:AH5,2,0),"KO")</f>
        <v>OK</v>
      </c>
    </row>
    <row r="767" spans="2:31">
      <c r="B767" s="6" t="s">
        <v>11</v>
      </c>
      <c r="C767" t="s">
        <v>121</v>
      </c>
      <c r="D767" s="24" t="s">
        <v>167</v>
      </c>
      <c r="E767" s="17" t="s">
        <v>752</v>
      </c>
      <c r="F767" s="7" t="s">
        <v>4</v>
      </c>
      <c r="G767" s="10" t="s">
        <v>273</v>
      </c>
      <c r="H767" s="7">
        <v>57</v>
      </c>
      <c r="I767" s="7">
        <v>31</v>
      </c>
      <c r="J767" s="7">
        <v>13</v>
      </c>
      <c r="K767" s="7">
        <v>1</v>
      </c>
      <c r="L767" s="7">
        <v>1</v>
      </c>
      <c r="M767" s="7">
        <v>44</v>
      </c>
      <c r="N767" s="6" t="s">
        <v>33</v>
      </c>
      <c r="O767" s="6" t="s">
        <v>298</v>
      </c>
      <c r="P767" s="11">
        <v>40</v>
      </c>
      <c r="Q767" s="12">
        <v>1.71</v>
      </c>
      <c r="R767" s="13"/>
      <c r="S767" s="21">
        <f t="shared" si="103"/>
        <v>22.1875</v>
      </c>
      <c r="T767" s="7" t="str">
        <f t="shared" si="104"/>
        <v>Over 0.5</v>
      </c>
      <c r="U767" s="14"/>
      <c r="V767" s="14" t="str">
        <f t="shared" si="100"/>
        <v>Over 0.5</v>
      </c>
      <c r="W767" s="14" t="str">
        <f t="shared" si="101"/>
        <v>WON</v>
      </c>
      <c r="X767" s="14"/>
      <c r="Y767" s="7" t="str">
        <f t="shared" si="102"/>
        <v>…</v>
      </c>
      <c r="Z767" s="7"/>
      <c r="AA767" s="35" t="str">
        <f t="shared" si="98"/>
        <v>…</v>
      </c>
      <c r="AB767" s="35" t="str">
        <f t="shared" si="99"/>
        <v>.</v>
      </c>
      <c r="AE767" s="18" t="str">
        <f>IFERROR(VLOOKUP(O767,AG3:AH5,2,0),"KO")</f>
        <v>KO</v>
      </c>
    </row>
    <row r="768" spans="2:31">
      <c r="B768" s="6" t="s">
        <v>11</v>
      </c>
      <c r="C768" t="s">
        <v>55</v>
      </c>
      <c r="D768" s="24" t="s">
        <v>167</v>
      </c>
      <c r="E768" s="17" t="s">
        <v>1256</v>
      </c>
      <c r="F768" s="7" t="s">
        <v>4</v>
      </c>
      <c r="G768" s="10" t="s">
        <v>327</v>
      </c>
      <c r="H768" s="7">
        <v>49</v>
      </c>
      <c r="I768" s="7">
        <v>48</v>
      </c>
      <c r="J768" s="7">
        <v>4</v>
      </c>
      <c r="K768" s="7">
        <v>1</v>
      </c>
      <c r="L768" s="7">
        <v>1</v>
      </c>
      <c r="M768" s="7">
        <v>45</v>
      </c>
      <c r="N768" s="6" t="s">
        <v>75</v>
      </c>
      <c r="O768" s="6" t="s">
        <v>304</v>
      </c>
      <c r="P768" s="11">
        <v>38</v>
      </c>
      <c r="Q768" s="12">
        <v>1.75</v>
      </c>
      <c r="R768" s="13"/>
      <c r="S768" s="21">
        <f t="shared" si="103"/>
        <v>24.6875</v>
      </c>
      <c r="T768" s="7" t="str">
        <f t="shared" si="104"/>
        <v>Over 0.5</v>
      </c>
      <c r="U768" s="14"/>
      <c r="V768" s="14" t="str">
        <f t="shared" si="100"/>
        <v>Over 0.5</v>
      </c>
      <c r="W768" s="14" t="str">
        <f t="shared" si="101"/>
        <v>WON</v>
      </c>
      <c r="X768" s="14"/>
      <c r="Y768" s="7" t="str">
        <f t="shared" si="102"/>
        <v>…</v>
      </c>
      <c r="Z768" s="7"/>
      <c r="AA768" s="35" t="str">
        <f t="shared" si="98"/>
        <v>…</v>
      </c>
      <c r="AB768" s="35" t="str">
        <f t="shared" si="99"/>
        <v>.</v>
      </c>
      <c r="AE768" s="18" t="str">
        <f>IFERROR(VLOOKUP(O768,AG3:AH5,2,0),"KO")</f>
        <v>KO</v>
      </c>
    </row>
    <row r="769" spans="2:31">
      <c r="B769" s="6" t="s">
        <v>11</v>
      </c>
      <c r="C769" t="s">
        <v>55</v>
      </c>
      <c r="D769" s="24" t="s">
        <v>167</v>
      </c>
      <c r="E769" s="17" t="s">
        <v>1256</v>
      </c>
      <c r="F769" s="7" t="s">
        <v>4</v>
      </c>
      <c r="G769" s="10" t="s">
        <v>327</v>
      </c>
      <c r="H769" s="7">
        <v>49</v>
      </c>
      <c r="I769" s="7">
        <v>48</v>
      </c>
      <c r="J769" s="7">
        <v>4</v>
      </c>
      <c r="K769" s="7">
        <v>1</v>
      </c>
      <c r="L769" s="7">
        <v>1</v>
      </c>
      <c r="M769" s="7">
        <v>45</v>
      </c>
      <c r="N769" s="6" t="s">
        <v>75</v>
      </c>
      <c r="O769" s="6" t="s">
        <v>304</v>
      </c>
      <c r="P769" s="11">
        <v>38</v>
      </c>
      <c r="Q769" s="12">
        <v>1.75</v>
      </c>
      <c r="R769" s="13"/>
      <c r="S769" s="21">
        <f t="shared" si="103"/>
        <v>24.6875</v>
      </c>
      <c r="T769" s="7" t="str">
        <f t="shared" si="104"/>
        <v>Over 0.5</v>
      </c>
      <c r="U769" s="14"/>
      <c r="V769" s="14" t="str">
        <f t="shared" si="100"/>
        <v>Over 0.5</v>
      </c>
      <c r="W769" s="14" t="str">
        <f t="shared" si="101"/>
        <v>WON</v>
      </c>
      <c r="X769" s="14"/>
      <c r="Y769" s="7" t="str">
        <f t="shared" si="102"/>
        <v>…</v>
      </c>
      <c r="Z769" s="7"/>
      <c r="AA769" s="35" t="str">
        <f t="shared" si="98"/>
        <v>…</v>
      </c>
      <c r="AB769" s="35" t="str">
        <f t="shared" si="99"/>
        <v>.</v>
      </c>
      <c r="AE769" s="18" t="str">
        <f>IFERROR(VLOOKUP(O769,AG3:AH5,2,0),"KO")</f>
        <v>KO</v>
      </c>
    </row>
    <row r="770" spans="2:31">
      <c r="B770" s="6" t="s">
        <v>11</v>
      </c>
      <c r="C770" t="s">
        <v>282</v>
      </c>
      <c r="D770" s="24" t="s">
        <v>167</v>
      </c>
      <c r="E770" s="17" t="s">
        <v>1409</v>
      </c>
      <c r="F770" s="7" t="s">
        <v>4</v>
      </c>
      <c r="G770" s="10" t="s">
        <v>1002</v>
      </c>
      <c r="H770" s="7">
        <v>10</v>
      </c>
      <c r="I770" s="7">
        <v>68</v>
      </c>
      <c r="J770" s="7">
        <v>23</v>
      </c>
      <c r="K770" s="7" t="s">
        <v>16</v>
      </c>
      <c r="L770" s="7" t="s">
        <v>2101</v>
      </c>
      <c r="M770" s="7">
        <v>13</v>
      </c>
      <c r="N770" s="6" t="s">
        <v>24</v>
      </c>
      <c r="O770" s="6" t="s">
        <v>47</v>
      </c>
      <c r="P770" s="11">
        <v>40</v>
      </c>
      <c r="Q770" s="12">
        <v>1.75</v>
      </c>
      <c r="R770" s="13"/>
      <c r="S770" s="21">
        <f t="shared" si="103"/>
        <v>63.25</v>
      </c>
      <c r="T770" s="7" t="str">
        <f t="shared" si="104"/>
        <v>Under 1.5</v>
      </c>
      <c r="U770" s="14"/>
      <c r="V770" s="14" t="str">
        <f t="shared" si="100"/>
        <v>Under 1.5</v>
      </c>
      <c r="W770" s="14" t="str">
        <f t="shared" si="101"/>
        <v>WON</v>
      </c>
      <c r="X770" s="14"/>
      <c r="Y770" s="7" t="str">
        <f t="shared" si="102"/>
        <v>…</v>
      </c>
      <c r="Z770" s="7"/>
      <c r="AA770" s="35" t="str">
        <f t="shared" si="98"/>
        <v>…</v>
      </c>
      <c r="AB770" s="35" t="str">
        <f t="shared" si="99"/>
        <v>.</v>
      </c>
      <c r="AE770" s="18" t="str">
        <f>IFERROR(VLOOKUP(O770,AG3:AH5,2,0),"KO")</f>
        <v>OK</v>
      </c>
    </row>
    <row r="771" spans="2:31">
      <c r="B771" s="6"/>
      <c r="C771" t="s">
        <v>134</v>
      </c>
      <c r="D771" s="24" t="s">
        <v>874</v>
      </c>
      <c r="E771" s="17" t="s">
        <v>1043</v>
      </c>
      <c r="F771" s="7" t="s">
        <v>4</v>
      </c>
      <c r="G771" s="10" t="s">
        <v>1975</v>
      </c>
      <c r="H771" s="7">
        <v>37</v>
      </c>
      <c r="I771" s="7">
        <v>43</v>
      </c>
      <c r="J771" s="7">
        <v>20</v>
      </c>
      <c r="K771" s="7" t="s">
        <v>16</v>
      </c>
      <c r="L771" s="7">
        <v>2</v>
      </c>
      <c r="M771" s="7">
        <v>17</v>
      </c>
      <c r="N771" s="6" t="s">
        <v>24</v>
      </c>
      <c r="O771" s="6" t="s">
        <v>69</v>
      </c>
      <c r="P771" s="11">
        <v>54</v>
      </c>
      <c r="Q771" s="12">
        <v>1.65</v>
      </c>
      <c r="R771" s="13"/>
      <c r="S771" s="21">
        <f t="shared" si="103"/>
        <v>50.8</v>
      </c>
      <c r="T771" s="7" t="str">
        <f t="shared" si="104"/>
        <v>Over 0.5</v>
      </c>
      <c r="U771" s="14"/>
      <c r="V771" s="14" t="str">
        <f t="shared" si="100"/>
        <v>Under 1.5</v>
      </c>
      <c r="W771" s="14" t="str">
        <f t="shared" si="101"/>
        <v>LOST</v>
      </c>
      <c r="X771" s="14"/>
      <c r="Y771" s="7" t="str">
        <f t="shared" si="102"/>
        <v>…</v>
      </c>
      <c r="Z771" s="7"/>
      <c r="AA771" s="35" t="str">
        <f t="shared" si="98"/>
        <v>…</v>
      </c>
      <c r="AB771" s="35" t="str">
        <f t="shared" si="99"/>
        <v>.</v>
      </c>
      <c r="AE771" s="18" t="str">
        <f>IFERROR(VLOOKUP(O771,AG3:AH5,2,0),"KO")</f>
        <v>KO</v>
      </c>
    </row>
    <row r="772" spans="2:31">
      <c r="B772" s="6"/>
      <c r="C772" t="s">
        <v>127</v>
      </c>
      <c r="D772" s="24" t="s">
        <v>874</v>
      </c>
      <c r="E772" s="17" t="s">
        <v>1304</v>
      </c>
      <c r="F772" s="7" t="s">
        <v>4</v>
      </c>
      <c r="G772" s="10" t="s">
        <v>653</v>
      </c>
      <c r="H772" s="7">
        <v>48</v>
      </c>
      <c r="I772" s="7">
        <v>43</v>
      </c>
      <c r="J772" s="7">
        <v>8</v>
      </c>
      <c r="K772" s="7">
        <v>1</v>
      </c>
      <c r="L772" s="7" t="s">
        <v>2101</v>
      </c>
      <c r="M772" s="7">
        <v>40</v>
      </c>
      <c r="N772" s="6" t="s">
        <v>96</v>
      </c>
      <c r="O772" s="6" t="s">
        <v>298</v>
      </c>
      <c r="P772" s="11">
        <v>50</v>
      </c>
      <c r="Q772" s="12">
        <v>1.75</v>
      </c>
      <c r="R772" s="13"/>
      <c r="S772" s="21">
        <f t="shared" si="103"/>
        <v>35</v>
      </c>
      <c r="T772" s="7" t="str">
        <f t="shared" si="104"/>
        <v>Over 0.5</v>
      </c>
      <c r="U772" s="14"/>
      <c r="V772" s="14" t="str">
        <f t="shared" si="100"/>
        <v>Over 0.5</v>
      </c>
      <c r="W772" s="14" t="str">
        <f t="shared" si="101"/>
        <v>WON</v>
      </c>
      <c r="X772" s="14"/>
      <c r="Y772" s="7" t="str">
        <f t="shared" si="102"/>
        <v>…</v>
      </c>
      <c r="Z772" s="7"/>
      <c r="AA772" s="35" t="str">
        <f t="shared" si="98"/>
        <v>…</v>
      </c>
      <c r="AB772" s="35" t="str">
        <f t="shared" si="99"/>
        <v>.</v>
      </c>
      <c r="AE772" s="18" t="str">
        <f>IFERROR(VLOOKUP(O772,AG3:AH5,2,0),"KO")</f>
        <v>KO</v>
      </c>
    </row>
    <row r="773" spans="2:31">
      <c r="B773" s="6" t="s">
        <v>11</v>
      </c>
      <c r="C773" t="s">
        <v>959</v>
      </c>
      <c r="D773" s="24" t="s">
        <v>176</v>
      </c>
      <c r="E773" s="17" t="s">
        <v>1271</v>
      </c>
      <c r="F773" s="7" t="s">
        <v>4</v>
      </c>
      <c r="G773" s="10" t="s">
        <v>1812</v>
      </c>
      <c r="H773" s="7">
        <v>35</v>
      </c>
      <c r="I773" s="7">
        <v>58</v>
      </c>
      <c r="J773" s="7">
        <v>6</v>
      </c>
      <c r="K773" s="7" t="s">
        <v>16</v>
      </c>
      <c r="L773" s="7">
        <v>1</v>
      </c>
      <c r="M773" s="7">
        <v>29</v>
      </c>
      <c r="N773" s="6" t="s">
        <v>24</v>
      </c>
      <c r="O773" s="6" t="s">
        <v>75</v>
      </c>
      <c r="P773" s="11">
        <v>44</v>
      </c>
      <c r="Q773" s="12">
        <v>1.5</v>
      </c>
      <c r="R773" s="13"/>
      <c r="S773" s="21">
        <f t="shared" si="103"/>
        <v>58.125</v>
      </c>
      <c r="T773" s="7" t="str">
        <f t="shared" si="104"/>
        <v>Under 1.5</v>
      </c>
      <c r="U773" s="14"/>
      <c r="V773" s="14" t="str">
        <f t="shared" si="100"/>
        <v>Under 1.5</v>
      </c>
      <c r="W773" s="14" t="str">
        <f t="shared" si="101"/>
        <v>WON</v>
      </c>
      <c r="X773" s="14"/>
      <c r="Y773" s="7" t="str">
        <f t="shared" si="102"/>
        <v>…</v>
      </c>
      <c r="Z773" s="7"/>
      <c r="AA773" s="35" t="str">
        <f t="shared" si="98"/>
        <v>…</v>
      </c>
      <c r="AB773" s="35" t="str">
        <f t="shared" si="99"/>
        <v>.</v>
      </c>
      <c r="AE773" s="18" t="str">
        <f>IFERROR(VLOOKUP(O773,AG3:AH5,2,0),"KO")</f>
        <v>KO</v>
      </c>
    </row>
    <row r="774" spans="2:31">
      <c r="B774" s="6" t="s">
        <v>11</v>
      </c>
      <c r="C774" t="s">
        <v>62</v>
      </c>
      <c r="D774" s="24" t="s">
        <v>176</v>
      </c>
      <c r="E774" s="17" t="s">
        <v>550</v>
      </c>
      <c r="F774" s="7" t="s">
        <v>4</v>
      </c>
      <c r="G774" s="10" t="s">
        <v>2068</v>
      </c>
      <c r="H774" s="7">
        <v>39</v>
      </c>
      <c r="I774" s="7">
        <v>50</v>
      </c>
      <c r="J774" s="7">
        <v>11</v>
      </c>
      <c r="K774" s="7" t="s">
        <v>16</v>
      </c>
      <c r="L774" s="7" t="s">
        <v>2101</v>
      </c>
      <c r="M774" s="7">
        <v>28</v>
      </c>
      <c r="N774" s="6" t="s">
        <v>120</v>
      </c>
      <c r="O774" s="6" t="s">
        <v>303</v>
      </c>
      <c r="P774" s="11">
        <v>51</v>
      </c>
      <c r="Q774" s="12">
        <v>1.54</v>
      </c>
      <c r="R774" s="13"/>
      <c r="S774" s="21">
        <f t="shared" si="103"/>
        <v>65.825000000000003</v>
      </c>
      <c r="T774" s="7" t="str">
        <f t="shared" si="104"/>
        <v>Under 1.5</v>
      </c>
      <c r="U774" s="14"/>
      <c r="V774" s="14" t="str">
        <f t="shared" si="100"/>
        <v>Under 1.5</v>
      </c>
      <c r="W774" s="14" t="str">
        <f t="shared" si="101"/>
        <v>WON</v>
      </c>
      <c r="X774" s="14"/>
      <c r="Y774" s="7" t="str">
        <f t="shared" si="102"/>
        <v>…</v>
      </c>
      <c r="Z774" s="7"/>
      <c r="AA774" s="35" t="str">
        <f t="shared" ref="AA774:AA837" si="105">IF(AND(I774&gt;49,P774&gt;54,B774="OK"),"U25g","…")</f>
        <v>…</v>
      </c>
      <c r="AB774" s="35" t="str">
        <f t="shared" ref="AB774:AB837" si="106">IF(AND(AA774="U25g",(OR(O774="0-0",O774="0-1",O774="1-0",O774="1-1",O774="2-0",O774="0-2"))),"WON",".")</f>
        <v>.</v>
      </c>
      <c r="AE774" s="18" t="str">
        <f>IFERROR(VLOOKUP(O774,AG3:AH5,2,0),"KO")</f>
        <v>KO</v>
      </c>
    </row>
    <row r="775" spans="2:31">
      <c r="B775" s="6" t="s">
        <v>11</v>
      </c>
      <c r="C775" t="s">
        <v>508</v>
      </c>
      <c r="D775" s="24" t="s">
        <v>176</v>
      </c>
      <c r="E775" s="17" t="s">
        <v>655</v>
      </c>
      <c r="F775" s="7" t="s">
        <v>4</v>
      </c>
      <c r="G775" s="10" t="s">
        <v>512</v>
      </c>
      <c r="H775" s="7">
        <v>45</v>
      </c>
      <c r="I775" s="7">
        <v>45</v>
      </c>
      <c r="J775" s="7">
        <v>10</v>
      </c>
      <c r="K775" s="7">
        <v>1</v>
      </c>
      <c r="L775" s="7">
        <v>1</v>
      </c>
      <c r="M775" s="7">
        <v>35</v>
      </c>
      <c r="N775" s="6" t="s">
        <v>47</v>
      </c>
      <c r="O775" s="6" t="s">
        <v>298</v>
      </c>
      <c r="P775" s="11">
        <v>50</v>
      </c>
      <c r="Q775" s="12">
        <v>1.55</v>
      </c>
      <c r="R775" s="13"/>
      <c r="S775" s="21">
        <f t="shared" si="103"/>
        <v>50</v>
      </c>
      <c r="T775" s="7" t="str">
        <f t="shared" si="104"/>
        <v>Over 0.5</v>
      </c>
      <c r="U775" s="14"/>
      <c r="V775" s="14" t="str">
        <f t="shared" si="100"/>
        <v>Under 1.5</v>
      </c>
      <c r="W775" s="14" t="str">
        <f t="shared" si="101"/>
        <v>WON</v>
      </c>
      <c r="X775" s="14"/>
      <c r="Y775" s="7" t="str">
        <f t="shared" si="102"/>
        <v>…</v>
      </c>
      <c r="Z775" s="7"/>
      <c r="AA775" s="35" t="str">
        <f t="shared" si="105"/>
        <v>…</v>
      </c>
      <c r="AB775" s="35" t="str">
        <f t="shared" si="106"/>
        <v>.</v>
      </c>
      <c r="AE775" s="18" t="str">
        <f>IFERROR(VLOOKUP(O775,AG3:AH5,2,0),"KO")</f>
        <v>KO</v>
      </c>
    </row>
    <row r="776" spans="2:31">
      <c r="B776" s="6" t="s">
        <v>11</v>
      </c>
      <c r="C776" t="s">
        <v>368</v>
      </c>
      <c r="D776" s="24" t="s">
        <v>176</v>
      </c>
      <c r="E776" s="17" t="s">
        <v>371</v>
      </c>
      <c r="F776" s="7" t="s">
        <v>4</v>
      </c>
      <c r="G776" s="10" t="s">
        <v>1128</v>
      </c>
      <c r="H776" s="7">
        <v>31</v>
      </c>
      <c r="I776" s="7">
        <v>48</v>
      </c>
      <c r="J776" s="7">
        <v>21</v>
      </c>
      <c r="K776" s="7" t="s">
        <v>16</v>
      </c>
      <c r="L776" s="7">
        <v>1</v>
      </c>
      <c r="M776" s="7">
        <v>10</v>
      </c>
      <c r="N776" s="6" t="s">
        <v>24</v>
      </c>
      <c r="O776" s="6" t="s">
        <v>47</v>
      </c>
      <c r="P776" s="11">
        <v>70</v>
      </c>
      <c r="Q776" s="12">
        <v>1.55</v>
      </c>
      <c r="R776" s="13"/>
      <c r="S776" s="21">
        <f t="shared" si="103"/>
        <v>59</v>
      </c>
      <c r="T776" s="7" t="str">
        <f t="shared" si="104"/>
        <v>Under 1.5</v>
      </c>
      <c r="U776" s="14"/>
      <c r="V776" s="14" t="str">
        <f t="shared" si="100"/>
        <v>Under 1.5</v>
      </c>
      <c r="W776" s="14" t="str">
        <f t="shared" si="101"/>
        <v>WON</v>
      </c>
      <c r="X776" s="14"/>
      <c r="Y776" s="7" t="str">
        <f t="shared" si="102"/>
        <v>…</v>
      </c>
      <c r="Z776" s="7"/>
      <c r="AA776" s="35" t="str">
        <f t="shared" si="105"/>
        <v>…</v>
      </c>
      <c r="AB776" s="35" t="str">
        <f t="shared" si="106"/>
        <v>.</v>
      </c>
      <c r="AE776" s="18" t="str">
        <f>IFERROR(VLOOKUP(O776,AG3:AH5,2,0),"KO")</f>
        <v>OK</v>
      </c>
    </row>
    <row r="777" spans="2:31">
      <c r="B777" s="6" t="s">
        <v>11</v>
      </c>
      <c r="C777" t="s">
        <v>508</v>
      </c>
      <c r="D777" s="24" t="s">
        <v>176</v>
      </c>
      <c r="E777" s="17" t="s">
        <v>655</v>
      </c>
      <c r="F777" s="7" t="s">
        <v>4</v>
      </c>
      <c r="G777" s="10" t="s">
        <v>512</v>
      </c>
      <c r="H777" s="7">
        <v>45</v>
      </c>
      <c r="I777" s="7">
        <v>45</v>
      </c>
      <c r="J777" s="7">
        <v>10</v>
      </c>
      <c r="K777" s="7">
        <v>1</v>
      </c>
      <c r="L777" s="7">
        <v>1</v>
      </c>
      <c r="M777" s="7">
        <v>35</v>
      </c>
      <c r="N777" s="6" t="s">
        <v>47</v>
      </c>
      <c r="O777" s="6" t="s">
        <v>298</v>
      </c>
      <c r="P777" s="11">
        <v>50</v>
      </c>
      <c r="Q777" s="12">
        <v>1.6</v>
      </c>
      <c r="R777" s="13"/>
      <c r="S777" s="21">
        <f t="shared" si="103"/>
        <v>50</v>
      </c>
      <c r="T777" s="7" t="str">
        <f t="shared" si="104"/>
        <v>Over 0.5</v>
      </c>
      <c r="U777" s="14"/>
      <c r="V777" s="14" t="str">
        <f t="shared" si="100"/>
        <v>Under 1.5</v>
      </c>
      <c r="W777" s="14" t="str">
        <f t="shared" si="101"/>
        <v>WON</v>
      </c>
      <c r="X777" s="14"/>
      <c r="Y777" s="7" t="str">
        <f t="shared" si="102"/>
        <v>…</v>
      </c>
      <c r="Z777" s="7"/>
      <c r="AA777" s="35" t="str">
        <f t="shared" si="105"/>
        <v>…</v>
      </c>
      <c r="AB777" s="35" t="str">
        <f t="shared" si="106"/>
        <v>.</v>
      </c>
      <c r="AE777" s="18" t="str">
        <f>IFERROR(VLOOKUP(O777,AG3:AH5,2,0),"KO")</f>
        <v>KO</v>
      </c>
    </row>
    <row r="778" spans="2:31">
      <c r="B778" s="6" t="s">
        <v>11</v>
      </c>
      <c r="C778" t="s">
        <v>508</v>
      </c>
      <c r="D778" s="24" t="s">
        <v>176</v>
      </c>
      <c r="E778" s="17" t="s">
        <v>664</v>
      </c>
      <c r="F778" s="7" t="s">
        <v>4</v>
      </c>
      <c r="G778" s="10" t="s">
        <v>2120</v>
      </c>
      <c r="H778" s="7">
        <v>19</v>
      </c>
      <c r="I778" s="7">
        <v>30</v>
      </c>
      <c r="J778" s="7">
        <v>51</v>
      </c>
      <c r="K778" s="7">
        <v>2</v>
      </c>
      <c r="L778" s="7">
        <v>2</v>
      </c>
      <c r="M778" s="7">
        <v>32</v>
      </c>
      <c r="N778" s="6" t="s">
        <v>47</v>
      </c>
      <c r="O778" s="6" t="s">
        <v>300</v>
      </c>
      <c r="P778" s="11">
        <v>47</v>
      </c>
      <c r="Q778" s="12">
        <v>1.75</v>
      </c>
      <c r="R778" s="13"/>
      <c r="S778" s="21">
        <f t="shared" si="103"/>
        <v>24.0625</v>
      </c>
      <c r="T778" s="7" t="str">
        <f t="shared" si="104"/>
        <v>Over 0.5</v>
      </c>
      <c r="U778" s="14"/>
      <c r="V778" s="14" t="str">
        <f t="shared" si="100"/>
        <v>Under 1.5</v>
      </c>
      <c r="W778" s="14" t="str">
        <f t="shared" si="101"/>
        <v>WON</v>
      </c>
      <c r="X778" s="14"/>
      <c r="Y778" s="7" t="str">
        <f t="shared" si="102"/>
        <v>…</v>
      </c>
      <c r="Z778" s="7"/>
      <c r="AA778" s="35" t="str">
        <f t="shared" si="105"/>
        <v>…</v>
      </c>
      <c r="AB778" s="35" t="str">
        <f t="shared" si="106"/>
        <v>.</v>
      </c>
      <c r="AE778" s="18" t="str">
        <f>IFERROR(VLOOKUP(O778,AG3:AH5,2,0),"KO")</f>
        <v>KO</v>
      </c>
    </row>
    <row r="779" spans="2:31">
      <c r="B779" s="6"/>
      <c r="C779" t="s">
        <v>633</v>
      </c>
      <c r="D779" s="24" t="s">
        <v>2183</v>
      </c>
      <c r="E779" s="17" t="s">
        <v>1820</v>
      </c>
      <c r="F779" s="7" t="s">
        <v>4</v>
      </c>
      <c r="G779" s="10" t="s">
        <v>1822</v>
      </c>
      <c r="H779" s="7">
        <v>17</v>
      </c>
      <c r="I779" s="7">
        <v>55</v>
      </c>
      <c r="J779" s="7">
        <v>28</v>
      </c>
      <c r="K779" s="7" t="s">
        <v>16</v>
      </c>
      <c r="L779" s="7" t="s">
        <v>2101</v>
      </c>
      <c r="M779" s="7">
        <v>11</v>
      </c>
      <c r="N779" s="6" t="s">
        <v>61</v>
      </c>
      <c r="O779" s="6" t="s">
        <v>303</v>
      </c>
      <c r="P779" s="11">
        <v>75</v>
      </c>
      <c r="Q779" s="12">
        <v>1.71</v>
      </c>
      <c r="R779" s="13"/>
      <c r="S779" s="21">
        <f t="shared" si="103"/>
        <v>76.1875</v>
      </c>
      <c r="T779" s="7" t="str">
        <f t="shared" si="104"/>
        <v>Under 1.5</v>
      </c>
      <c r="U779" s="14"/>
      <c r="V779" s="14" t="str">
        <f t="shared" ref="V779:V842" si="107">IF(N779="1-0","Under 1.5",IF(N779="0-0","Under 1.5",IF(N779="0-1","Under 1.5","Over 0.5")))</f>
        <v>Over 0.5</v>
      </c>
      <c r="W779" s="14" t="str">
        <f t="shared" ref="W779:W842" si="108">IF(N779=0,"",IF(N779="?",N779,IF(T779=V779,"WON",IF(N779="0-1","WON",IF(N779="1-0","WON","LOST")))))</f>
        <v>LOST</v>
      </c>
      <c r="X779" s="14"/>
      <c r="Y779" s="7" t="str">
        <f t="shared" si="102"/>
        <v>…</v>
      </c>
      <c r="Z779" s="7"/>
      <c r="AA779" s="35" t="str">
        <f t="shared" si="105"/>
        <v>…</v>
      </c>
      <c r="AB779" s="35" t="str">
        <f t="shared" si="106"/>
        <v>.</v>
      </c>
      <c r="AE779" s="18" t="str">
        <f>IFERROR(VLOOKUP(O779,AG3:AH5,2,0),"KO")</f>
        <v>KO</v>
      </c>
    </row>
    <row r="780" spans="2:31">
      <c r="B780" s="6"/>
      <c r="C780" t="s">
        <v>888</v>
      </c>
      <c r="D780" s="24" t="s">
        <v>1981</v>
      </c>
      <c r="E780" s="17" t="s">
        <v>1773</v>
      </c>
      <c r="F780" s="7" t="s">
        <v>4</v>
      </c>
      <c r="G780" s="10" t="s">
        <v>1627</v>
      </c>
      <c r="H780" s="7">
        <v>18</v>
      </c>
      <c r="I780" s="7">
        <v>47</v>
      </c>
      <c r="J780" s="7">
        <v>35</v>
      </c>
      <c r="K780" s="7" t="s">
        <v>16</v>
      </c>
      <c r="L780" s="7">
        <v>2</v>
      </c>
      <c r="M780" s="7">
        <v>17</v>
      </c>
      <c r="N780" s="6" t="s">
        <v>120</v>
      </c>
      <c r="O780" s="6" t="s">
        <v>305</v>
      </c>
      <c r="P780" s="11">
        <v>52</v>
      </c>
      <c r="Q780" s="12">
        <v>1.65</v>
      </c>
      <c r="R780" s="13"/>
      <c r="S780" s="21">
        <f t="shared" si="103"/>
        <v>50.4</v>
      </c>
      <c r="T780" s="7" t="str">
        <f t="shared" si="104"/>
        <v>Over 0.5</v>
      </c>
      <c r="U780" s="14"/>
      <c r="V780" s="14" t="str">
        <f t="shared" si="107"/>
        <v>Under 1.5</v>
      </c>
      <c r="W780" s="14" t="str">
        <f t="shared" si="108"/>
        <v>WON</v>
      </c>
      <c r="X780" s="14"/>
      <c r="Y780" s="7" t="str">
        <f t="shared" si="102"/>
        <v>…</v>
      </c>
      <c r="Z780" s="7"/>
      <c r="AA780" s="35" t="str">
        <f t="shared" si="105"/>
        <v>…</v>
      </c>
      <c r="AB780" s="35" t="str">
        <f t="shared" si="106"/>
        <v>.</v>
      </c>
      <c r="AE780" s="18" t="str">
        <f>IFERROR(VLOOKUP(O780,AG3:AH5,2,0),"KO")</f>
        <v>KO</v>
      </c>
    </row>
    <row r="781" spans="2:31">
      <c r="B781" s="6"/>
      <c r="D781" s="24"/>
      <c r="E781" s="17"/>
      <c r="F781" s="7"/>
      <c r="G781" s="10"/>
      <c r="H781" s="7"/>
      <c r="I781" s="7"/>
      <c r="J781" s="7"/>
      <c r="K781" s="7"/>
      <c r="L781" s="7"/>
      <c r="M781" s="7"/>
      <c r="N781" s="6"/>
      <c r="O781" s="6"/>
      <c r="P781" s="11"/>
      <c r="Q781" s="12"/>
      <c r="R781" s="13"/>
      <c r="S781" s="21" t="str">
        <f t="shared" si="103"/>
        <v/>
      </c>
      <c r="T781" s="7" t="str">
        <f t="shared" si="104"/>
        <v>Under 1.5</v>
      </c>
      <c r="U781" s="14"/>
      <c r="V781" s="14" t="str">
        <f t="shared" si="107"/>
        <v>Over 0.5</v>
      </c>
      <c r="W781" s="14" t="str">
        <f t="shared" si="108"/>
        <v/>
      </c>
      <c r="X781" s="14"/>
      <c r="Y781" s="7" t="str">
        <f t="shared" si="102"/>
        <v>…</v>
      </c>
      <c r="Z781" s="7"/>
      <c r="AA781" s="35" t="str">
        <f t="shared" si="105"/>
        <v>…</v>
      </c>
      <c r="AB781" s="35" t="str">
        <f t="shared" si="106"/>
        <v>.</v>
      </c>
      <c r="AE781" s="18" t="str">
        <f>IFERROR(VLOOKUP(O781,AG3:AH5,2,0),"KO")</f>
        <v>KO</v>
      </c>
    </row>
    <row r="782" spans="2:31">
      <c r="B782" s="16" t="s">
        <v>2186</v>
      </c>
      <c r="D782" s="24"/>
      <c r="E782" s="17"/>
      <c r="F782" s="7"/>
      <c r="G782" s="10"/>
      <c r="H782" s="7"/>
      <c r="I782" s="7"/>
      <c r="J782" s="7"/>
      <c r="K782" s="7"/>
      <c r="L782" s="7"/>
      <c r="M782" s="7"/>
      <c r="N782" s="6"/>
      <c r="O782" s="6"/>
      <c r="P782" s="11"/>
      <c r="Q782" s="12"/>
      <c r="R782" s="13"/>
      <c r="S782" s="21" t="str">
        <f t="shared" si="103"/>
        <v/>
      </c>
      <c r="T782" s="7" t="str">
        <f t="shared" si="104"/>
        <v>Under 1.5</v>
      </c>
      <c r="U782" s="14"/>
      <c r="V782" s="14" t="str">
        <f t="shared" si="107"/>
        <v>Over 0.5</v>
      </c>
      <c r="W782" s="14" t="str">
        <f t="shared" si="108"/>
        <v/>
      </c>
      <c r="X782" s="14"/>
      <c r="Y782" s="7" t="str">
        <f t="shared" si="102"/>
        <v>…</v>
      </c>
      <c r="Z782" s="7"/>
      <c r="AA782" s="35" t="str">
        <f t="shared" si="105"/>
        <v>…</v>
      </c>
      <c r="AB782" s="35" t="str">
        <f t="shared" si="106"/>
        <v>.</v>
      </c>
      <c r="AE782" s="18" t="str">
        <f>IFERROR(VLOOKUP(O782,AG3:AH5,2,0),"KO")</f>
        <v>KO</v>
      </c>
    </row>
    <row r="783" spans="2:31">
      <c r="B783" s="6"/>
      <c r="C783" t="s">
        <v>642</v>
      </c>
      <c r="D783" s="24" t="s">
        <v>135</v>
      </c>
      <c r="E783" s="17" t="s">
        <v>1865</v>
      </c>
      <c r="F783" s="7" t="s">
        <v>4</v>
      </c>
      <c r="G783" s="10" t="s">
        <v>1458</v>
      </c>
      <c r="H783" s="7">
        <v>33</v>
      </c>
      <c r="I783" s="7">
        <v>29</v>
      </c>
      <c r="J783" s="7">
        <v>38</v>
      </c>
      <c r="K783" s="7">
        <v>2</v>
      </c>
      <c r="L783" s="7" t="s">
        <v>2101</v>
      </c>
      <c r="M783" s="7">
        <v>5</v>
      </c>
      <c r="N783" s="6" t="s">
        <v>17</v>
      </c>
      <c r="O783" s="6" t="s">
        <v>300</v>
      </c>
      <c r="P783" s="11">
        <v>22</v>
      </c>
      <c r="Q783" s="12">
        <v>1.42</v>
      </c>
      <c r="R783" s="13"/>
      <c r="S783" s="21">
        <f t="shared" si="103"/>
        <v>27.8125</v>
      </c>
      <c r="T783" s="7" t="str">
        <f t="shared" si="104"/>
        <v>Over 0.5</v>
      </c>
      <c r="U783" s="14"/>
      <c r="V783" s="14" t="str">
        <f t="shared" si="107"/>
        <v>Over 0.5</v>
      </c>
      <c r="W783" s="14" t="str">
        <f t="shared" si="108"/>
        <v>WON</v>
      </c>
      <c r="X783" s="14"/>
      <c r="Y783" s="7" t="str">
        <f t="shared" si="102"/>
        <v>…</v>
      </c>
      <c r="Z783" s="7"/>
      <c r="AA783" s="35" t="str">
        <f t="shared" si="105"/>
        <v>…</v>
      </c>
      <c r="AB783" s="35" t="str">
        <f t="shared" si="106"/>
        <v>.</v>
      </c>
      <c r="AE783" s="18" t="str">
        <f>IFERROR(VLOOKUP(O783,AG3:AH5,2,0),"KO")</f>
        <v>KO</v>
      </c>
    </row>
    <row r="784" spans="2:31">
      <c r="B784" s="6" t="s">
        <v>11</v>
      </c>
      <c r="C784" t="s">
        <v>322</v>
      </c>
      <c r="D784" s="24" t="s">
        <v>289</v>
      </c>
      <c r="E784" s="17" t="s">
        <v>2185</v>
      </c>
      <c r="F784" s="7" t="s">
        <v>4</v>
      </c>
      <c r="G784" s="10" t="s">
        <v>1186</v>
      </c>
      <c r="H784" s="7">
        <v>10</v>
      </c>
      <c r="I784" s="7">
        <v>45</v>
      </c>
      <c r="J784" s="7">
        <v>45</v>
      </c>
      <c r="K784" s="7">
        <v>2</v>
      </c>
      <c r="L784" s="7">
        <v>1</v>
      </c>
      <c r="M784" s="7">
        <v>35</v>
      </c>
      <c r="N784" s="6" t="s">
        <v>24</v>
      </c>
      <c r="O784" s="6" t="s">
        <v>120</v>
      </c>
      <c r="P784" s="11">
        <v>64</v>
      </c>
      <c r="Q784" s="12">
        <v>1.5</v>
      </c>
      <c r="R784" s="13"/>
      <c r="S784" s="21">
        <f t="shared" si="103"/>
        <v>52.8</v>
      </c>
      <c r="T784" s="7" t="str">
        <f t="shared" si="104"/>
        <v>Over 0.5</v>
      </c>
      <c r="U784" s="14"/>
      <c r="V784" s="14" t="str">
        <f t="shared" si="107"/>
        <v>Under 1.5</v>
      </c>
      <c r="W784" s="14" t="str">
        <f t="shared" si="108"/>
        <v>LOST</v>
      </c>
      <c r="X784" s="14"/>
      <c r="Y784" s="7" t="str">
        <f t="shared" si="102"/>
        <v>…</v>
      </c>
      <c r="Z784" s="7"/>
      <c r="AA784" s="35" t="str">
        <f t="shared" si="105"/>
        <v>…</v>
      </c>
      <c r="AB784" s="35" t="str">
        <f t="shared" si="106"/>
        <v>.</v>
      </c>
      <c r="AE784" s="18" t="str">
        <f>IFERROR(VLOOKUP(O784,AG3:AH5,2,0),"KO")</f>
        <v>OK</v>
      </c>
    </row>
    <row r="785" spans="2:31">
      <c r="B785" s="6" t="s">
        <v>11</v>
      </c>
      <c r="C785" t="s">
        <v>279</v>
      </c>
      <c r="D785" s="24" t="s">
        <v>164</v>
      </c>
      <c r="E785" s="17" t="s">
        <v>281</v>
      </c>
      <c r="F785" s="7" t="s">
        <v>4</v>
      </c>
      <c r="G785" s="10" t="s">
        <v>1265</v>
      </c>
      <c r="H785" s="7">
        <v>13</v>
      </c>
      <c r="I785" s="7">
        <v>58</v>
      </c>
      <c r="J785" s="7">
        <v>30</v>
      </c>
      <c r="K785" s="7" t="s">
        <v>16</v>
      </c>
      <c r="L785" s="7">
        <v>2</v>
      </c>
      <c r="M785" s="7">
        <v>17</v>
      </c>
      <c r="N785" s="6" t="s">
        <v>24</v>
      </c>
      <c r="O785" s="6" t="s">
        <v>24</v>
      </c>
      <c r="P785" s="11">
        <v>44</v>
      </c>
      <c r="Q785" s="12">
        <v>1.5</v>
      </c>
      <c r="R785" s="13"/>
      <c r="S785" s="21">
        <f t="shared" si="103"/>
        <v>58.125</v>
      </c>
      <c r="T785" s="7" t="str">
        <f t="shared" si="104"/>
        <v>Under 1.5</v>
      </c>
      <c r="U785" s="14"/>
      <c r="V785" s="14" t="str">
        <f t="shared" si="107"/>
        <v>Under 1.5</v>
      </c>
      <c r="W785" s="14" t="str">
        <f t="shared" si="108"/>
        <v>WON</v>
      </c>
      <c r="X785" s="14"/>
      <c r="Y785" s="7" t="str">
        <f t="shared" si="102"/>
        <v>…</v>
      </c>
      <c r="Z785" s="7"/>
      <c r="AA785" s="35" t="str">
        <f t="shared" si="105"/>
        <v>…</v>
      </c>
      <c r="AB785" s="35" t="str">
        <f t="shared" si="106"/>
        <v>.</v>
      </c>
      <c r="AE785" s="18" t="str">
        <f>IFERROR(VLOOKUP(O785,AG3:AH5,2,0),"KO")</f>
        <v>OK</v>
      </c>
    </row>
    <row r="786" spans="2:31">
      <c r="B786" s="6" t="s">
        <v>11</v>
      </c>
      <c r="C786" t="s">
        <v>257</v>
      </c>
      <c r="D786" s="24" t="s">
        <v>1078</v>
      </c>
      <c r="E786" s="17" t="s">
        <v>625</v>
      </c>
      <c r="F786" s="7" t="s">
        <v>4</v>
      </c>
      <c r="G786" s="10" t="s">
        <v>726</v>
      </c>
      <c r="H786" s="7">
        <v>10</v>
      </c>
      <c r="I786" s="7">
        <v>70</v>
      </c>
      <c r="J786" s="7">
        <v>20</v>
      </c>
      <c r="K786" s="7" t="s">
        <v>16</v>
      </c>
      <c r="L786" s="7">
        <v>2</v>
      </c>
      <c r="M786" s="7">
        <v>10</v>
      </c>
      <c r="N786" s="6" t="s">
        <v>75</v>
      </c>
      <c r="O786" s="6" t="s">
        <v>33</v>
      </c>
      <c r="P786" s="11">
        <v>70</v>
      </c>
      <c r="Q786" s="12">
        <v>1.48</v>
      </c>
      <c r="R786" s="13"/>
      <c r="S786" s="21">
        <f t="shared" si="103"/>
        <v>80.875</v>
      </c>
      <c r="T786" s="7" t="str">
        <f t="shared" si="104"/>
        <v>Under 1.5</v>
      </c>
      <c r="U786" s="14"/>
      <c r="V786" s="14" t="str">
        <f t="shared" si="107"/>
        <v>Over 0.5</v>
      </c>
      <c r="W786" s="14" t="str">
        <f t="shared" si="108"/>
        <v>LOST</v>
      </c>
      <c r="X786" s="14"/>
      <c r="Y786" s="7" t="str">
        <f t="shared" si="102"/>
        <v>Prime</v>
      </c>
      <c r="Z786" s="7"/>
      <c r="AA786" s="35" t="str">
        <f t="shared" si="105"/>
        <v>U25g</v>
      </c>
      <c r="AB786" s="35" t="str">
        <f t="shared" si="106"/>
        <v>.</v>
      </c>
      <c r="AE786" s="18" t="str">
        <f>IFERROR(VLOOKUP(O786,AG3:AH5,2,0),"KO")</f>
        <v>KO</v>
      </c>
    </row>
    <row r="787" spans="2:31">
      <c r="B787" s="6" t="s">
        <v>11</v>
      </c>
      <c r="C787" t="s">
        <v>257</v>
      </c>
      <c r="D787" s="24" t="s">
        <v>167</v>
      </c>
      <c r="E787" s="17" t="s">
        <v>700</v>
      </c>
      <c r="F787" s="7" t="s">
        <v>4</v>
      </c>
      <c r="G787" s="10" t="s">
        <v>624</v>
      </c>
      <c r="H787" s="7">
        <v>28</v>
      </c>
      <c r="I787" s="7">
        <v>37</v>
      </c>
      <c r="J787" s="7">
        <v>35</v>
      </c>
      <c r="K787" s="7" t="s">
        <v>16</v>
      </c>
      <c r="L787" s="7" t="s">
        <v>2101</v>
      </c>
      <c r="M787" s="7">
        <v>7</v>
      </c>
      <c r="N787" s="6" t="s">
        <v>24</v>
      </c>
      <c r="O787" s="6" t="s">
        <v>47</v>
      </c>
      <c r="P787" s="11">
        <v>58</v>
      </c>
      <c r="Q787" s="12">
        <v>1.55</v>
      </c>
      <c r="R787" s="13"/>
      <c r="S787" s="21">
        <f t="shared" si="103"/>
        <v>59.6</v>
      </c>
      <c r="T787" s="7" t="str">
        <f t="shared" si="104"/>
        <v>Under 1.5</v>
      </c>
      <c r="U787" s="14"/>
      <c r="V787" s="14" t="str">
        <f t="shared" si="107"/>
        <v>Under 1.5</v>
      </c>
      <c r="W787" s="14" t="str">
        <f t="shared" si="108"/>
        <v>WON</v>
      </c>
      <c r="X787" s="14"/>
      <c r="Y787" s="7" t="str">
        <f t="shared" si="102"/>
        <v>…</v>
      </c>
      <c r="Z787" s="7"/>
      <c r="AA787" s="35" t="str">
        <f t="shared" si="105"/>
        <v>…</v>
      </c>
      <c r="AB787" s="35" t="str">
        <f t="shared" si="106"/>
        <v>.</v>
      </c>
      <c r="AE787" s="18" t="str">
        <f>IFERROR(VLOOKUP(O787,AG3:AH5,2,0),"KO")</f>
        <v>OK</v>
      </c>
    </row>
    <row r="788" spans="2:31">
      <c r="B788" s="6" t="s">
        <v>11</v>
      </c>
      <c r="C788" t="s">
        <v>189</v>
      </c>
      <c r="D788" s="24" t="s">
        <v>186</v>
      </c>
      <c r="E788" s="17" t="s">
        <v>734</v>
      </c>
      <c r="F788" s="7" t="s">
        <v>4</v>
      </c>
      <c r="G788" s="10" t="s">
        <v>733</v>
      </c>
      <c r="H788" s="7">
        <v>33</v>
      </c>
      <c r="I788" s="7">
        <v>47</v>
      </c>
      <c r="J788" s="7">
        <v>19</v>
      </c>
      <c r="K788" s="7" t="s">
        <v>16</v>
      </c>
      <c r="L788" s="7">
        <v>1</v>
      </c>
      <c r="M788" s="7">
        <v>14</v>
      </c>
      <c r="N788" s="6" t="s">
        <v>24</v>
      </c>
      <c r="O788" s="6" t="s">
        <v>120</v>
      </c>
      <c r="P788" s="11">
        <v>46</v>
      </c>
      <c r="Q788" s="12">
        <v>1.62</v>
      </c>
      <c r="R788" s="13"/>
      <c r="S788" s="21">
        <f t="shared" si="103"/>
        <v>41</v>
      </c>
      <c r="T788" s="7" t="str">
        <f t="shared" si="104"/>
        <v>Over 0.5</v>
      </c>
      <c r="U788" s="14"/>
      <c r="V788" s="14" t="str">
        <f t="shared" si="107"/>
        <v>Under 1.5</v>
      </c>
      <c r="W788" s="14" t="str">
        <f t="shared" si="108"/>
        <v>LOST</v>
      </c>
      <c r="X788" s="14"/>
      <c r="Y788" s="7" t="str">
        <f t="shared" si="102"/>
        <v>…</v>
      </c>
      <c r="Z788" s="7"/>
      <c r="AA788" s="35" t="str">
        <f t="shared" si="105"/>
        <v>…</v>
      </c>
      <c r="AB788" s="35" t="str">
        <f t="shared" si="106"/>
        <v>.</v>
      </c>
      <c r="AE788" s="18" t="str">
        <f>IFERROR(VLOOKUP(O788,AG3:AH5,2,0),"KO")</f>
        <v>OK</v>
      </c>
    </row>
    <row r="789" spans="2:31">
      <c r="B789" s="6"/>
      <c r="D789" s="24"/>
      <c r="E789" s="17"/>
      <c r="F789" s="7"/>
      <c r="G789" s="10"/>
      <c r="H789" s="7"/>
      <c r="I789" s="7"/>
      <c r="J789" s="7"/>
      <c r="K789" s="7"/>
      <c r="L789" s="7"/>
      <c r="M789" s="7"/>
      <c r="N789" s="6"/>
      <c r="O789" s="6"/>
      <c r="P789" s="11"/>
      <c r="Q789" s="12"/>
      <c r="R789" s="13"/>
      <c r="S789" s="21" t="str">
        <f t="shared" si="103"/>
        <v/>
      </c>
      <c r="T789" s="7" t="str">
        <f t="shared" si="104"/>
        <v>Under 1.5</v>
      </c>
      <c r="U789" s="14"/>
      <c r="V789" s="14" t="str">
        <f t="shared" si="107"/>
        <v>Over 0.5</v>
      </c>
      <c r="W789" s="14" t="str">
        <f t="shared" si="108"/>
        <v/>
      </c>
      <c r="X789" s="14"/>
      <c r="Y789" s="7" t="str">
        <f t="shared" si="102"/>
        <v>…</v>
      </c>
      <c r="Z789" s="7"/>
      <c r="AA789" s="35" t="str">
        <f t="shared" si="105"/>
        <v>…</v>
      </c>
      <c r="AB789" s="35" t="str">
        <f t="shared" si="106"/>
        <v>.</v>
      </c>
      <c r="AE789" s="18" t="str">
        <f>IFERROR(VLOOKUP(O789,AG3:AH5,2,0),"KO")</f>
        <v>KO</v>
      </c>
    </row>
    <row r="790" spans="2:31">
      <c r="B790" s="16" t="s">
        <v>2189</v>
      </c>
      <c r="D790" s="24"/>
      <c r="E790" s="17"/>
      <c r="F790" s="7"/>
      <c r="G790" s="10"/>
      <c r="H790" s="7"/>
      <c r="I790" s="7"/>
      <c r="J790" s="7"/>
      <c r="K790" s="7"/>
      <c r="L790" s="7"/>
      <c r="M790" s="7"/>
      <c r="N790" s="6"/>
      <c r="O790" s="6"/>
      <c r="P790" s="11"/>
      <c r="Q790" s="12"/>
      <c r="R790" s="13"/>
      <c r="S790" s="21" t="str">
        <f t="shared" si="103"/>
        <v/>
      </c>
      <c r="T790" s="7" t="str">
        <f t="shared" si="104"/>
        <v>Under 1.5</v>
      </c>
      <c r="U790" s="14"/>
      <c r="V790" s="14" t="str">
        <f t="shared" si="107"/>
        <v>Over 0.5</v>
      </c>
      <c r="W790" s="14" t="str">
        <f t="shared" si="108"/>
        <v/>
      </c>
      <c r="X790" s="14"/>
      <c r="Y790" s="7" t="str">
        <f t="shared" si="102"/>
        <v>…</v>
      </c>
      <c r="Z790" s="7"/>
      <c r="AA790" s="35" t="str">
        <f t="shared" si="105"/>
        <v>…</v>
      </c>
      <c r="AB790" s="35" t="str">
        <f t="shared" si="106"/>
        <v>.</v>
      </c>
      <c r="AE790" s="18" t="str">
        <f>IFERROR(VLOOKUP(O790,AG3:AH5,2,0),"KO")</f>
        <v>KO</v>
      </c>
    </row>
    <row r="791" spans="2:31">
      <c r="B791" s="6" t="s">
        <v>11</v>
      </c>
      <c r="C791" t="s">
        <v>959</v>
      </c>
      <c r="D791" s="24" t="s">
        <v>265</v>
      </c>
      <c r="E791" s="17" t="s">
        <v>1913</v>
      </c>
      <c r="F791" s="7" t="s">
        <v>4</v>
      </c>
      <c r="G791" s="10" t="s">
        <v>2174</v>
      </c>
      <c r="H791" s="7">
        <v>18</v>
      </c>
      <c r="I791" s="7">
        <v>53</v>
      </c>
      <c r="J791" s="7">
        <v>29</v>
      </c>
      <c r="K791" s="7" t="s">
        <v>16</v>
      </c>
      <c r="L791" s="7" t="s">
        <v>2101</v>
      </c>
      <c r="M791" s="7">
        <v>11</v>
      </c>
      <c r="N791" s="6" t="s">
        <v>24</v>
      </c>
      <c r="O791" s="6" t="s">
        <v>24</v>
      </c>
      <c r="P791" s="11">
        <v>54</v>
      </c>
      <c r="Q791" s="12">
        <v>1.46</v>
      </c>
      <c r="R791" s="13"/>
      <c r="S791" s="21">
        <f t="shared" si="103"/>
        <v>71.362499999999997</v>
      </c>
      <c r="T791" s="7" t="str">
        <f t="shared" si="104"/>
        <v>Under 1.5</v>
      </c>
      <c r="U791" s="14"/>
      <c r="V791" s="14" t="str">
        <f t="shared" si="107"/>
        <v>Under 1.5</v>
      </c>
      <c r="W791" s="14" t="str">
        <f t="shared" si="108"/>
        <v>WON</v>
      </c>
      <c r="X791" s="14"/>
      <c r="Y791" s="7" t="str">
        <f t="shared" si="102"/>
        <v>…</v>
      </c>
      <c r="Z791" s="7"/>
      <c r="AA791" s="35" t="str">
        <f t="shared" si="105"/>
        <v>…</v>
      </c>
      <c r="AB791" s="35" t="str">
        <f t="shared" si="106"/>
        <v>.</v>
      </c>
      <c r="AE791" s="18" t="str">
        <f>IFERROR(VLOOKUP(O791,AG3:AH5,2,0),"KO")</f>
        <v>OK</v>
      </c>
    </row>
    <row r="792" spans="2:31">
      <c r="B792" s="6" t="s">
        <v>11</v>
      </c>
      <c r="C792" t="s">
        <v>959</v>
      </c>
      <c r="D792" s="24" t="s">
        <v>13</v>
      </c>
      <c r="E792" s="17" t="s">
        <v>1417</v>
      </c>
      <c r="F792" s="7" t="s">
        <v>4</v>
      </c>
      <c r="G792" s="10" t="s">
        <v>1144</v>
      </c>
      <c r="H792" s="7">
        <v>33</v>
      </c>
      <c r="I792" s="7">
        <v>51</v>
      </c>
      <c r="J792" s="7">
        <v>16</v>
      </c>
      <c r="K792" s="7" t="s">
        <v>16</v>
      </c>
      <c r="L792" s="7" t="s">
        <v>2101</v>
      </c>
      <c r="M792" s="7">
        <v>17</v>
      </c>
      <c r="N792" s="6" t="s">
        <v>47</v>
      </c>
      <c r="O792" s="6" t="s">
        <v>33</v>
      </c>
      <c r="P792" s="11">
        <v>51</v>
      </c>
      <c r="Q792" s="12">
        <v>1.5</v>
      </c>
      <c r="R792" s="13"/>
      <c r="S792" s="21">
        <f t="shared" si="103"/>
        <v>66.137500000000003</v>
      </c>
      <c r="T792" s="7" t="str">
        <f t="shared" si="104"/>
        <v>Under 1.5</v>
      </c>
      <c r="U792" s="14"/>
      <c r="V792" s="14" t="str">
        <f t="shared" si="107"/>
        <v>Under 1.5</v>
      </c>
      <c r="W792" s="14" t="str">
        <f t="shared" si="108"/>
        <v>WON</v>
      </c>
      <c r="X792" s="14"/>
      <c r="Y792" s="7" t="str">
        <f t="shared" si="102"/>
        <v>…</v>
      </c>
      <c r="Z792" s="7"/>
      <c r="AA792" s="35" t="str">
        <f t="shared" si="105"/>
        <v>…</v>
      </c>
      <c r="AB792" s="35" t="str">
        <f t="shared" si="106"/>
        <v>.</v>
      </c>
      <c r="AE792" s="18" t="str">
        <f>IFERROR(VLOOKUP(O792,AG3:AH5,2,0),"KO")</f>
        <v>KO</v>
      </c>
    </row>
    <row r="793" spans="2:31">
      <c r="B793" s="6" t="s">
        <v>11</v>
      </c>
      <c r="C793" t="s">
        <v>12</v>
      </c>
      <c r="D793" s="24" t="s">
        <v>13</v>
      </c>
      <c r="E793" s="17" t="s">
        <v>202</v>
      </c>
      <c r="F793" s="7" t="s">
        <v>4</v>
      </c>
      <c r="G793" s="10" t="s">
        <v>464</v>
      </c>
      <c r="H793" s="7">
        <v>21</v>
      </c>
      <c r="I793" s="7">
        <v>60</v>
      </c>
      <c r="J793" s="7">
        <v>19</v>
      </c>
      <c r="K793" s="7" t="s">
        <v>16</v>
      </c>
      <c r="L793" s="7">
        <v>1</v>
      </c>
      <c r="M793" s="7">
        <v>2</v>
      </c>
      <c r="N793" s="6" t="s">
        <v>75</v>
      </c>
      <c r="O793" s="6" t="s">
        <v>297</v>
      </c>
      <c r="P793" s="11">
        <v>48</v>
      </c>
      <c r="Q793" s="12">
        <v>1.45</v>
      </c>
      <c r="R793" s="13"/>
      <c r="S793" s="21">
        <f t="shared" si="103"/>
        <v>71.75</v>
      </c>
      <c r="T793" s="7" t="str">
        <f t="shared" si="104"/>
        <v>Under 1.5</v>
      </c>
      <c r="U793" s="14"/>
      <c r="V793" s="14" t="str">
        <f t="shared" si="107"/>
        <v>Over 0.5</v>
      </c>
      <c r="W793" s="14" t="str">
        <f t="shared" si="108"/>
        <v>LOST</v>
      </c>
      <c r="X793" s="14"/>
      <c r="Y793" s="7" t="str">
        <f t="shared" si="102"/>
        <v>Prime</v>
      </c>
      <c r="Z793" s="7"/>
      <c r="AA793" s="35" t="str">
        <f t="shared" si="105"/>
        <v>…</v>
      </c>
      <c r="AB793" s="35" t="str">
        <f t="shared" si="106"/>
        <v>.</v>
      </c>
      <c r="AE793" s="18" t="str">
        <f>IFERROR(VLOOKUP(O793,AG3:AH5,2,0),"KO")</f>
        <v>KO</v>
      </c>
    </row>
    <row r="794" spans="2:31">
      <c r="B794" s="6" t="s">
        <v>11</v>
      </c>
      <c r="C794" t="s">
        <v>12</v>
      </c>
      <c r="D794" s="24" t="s">
        <v>26</v>
      </c>
      <c r="E794" s="17" t="s">
        <v>203</v>
      </c>
      <c r="F794" s="7" t="s">
        <v>4</v>
      </c>
      <c r="G794" s="10" t="s">
        <v>736</v>
      </c>
      <c r="H794" s="7">
        <v>27</v>
      </c>
      <c r="I794" s="7">
        <v>48</v>
      </c>
      <c r="J794" s="7">
        <v>25</v>
      </c>
      <c r="K794" s="7" t="s">
        <v>16</v>
      </c>
      <c r="L794" s="7">
        <v>1</v>
      </c>
      <c r="M794" s="7">
        <v>2</v>
      </c>
      <c r="N794" s="6" t="s">
        <v>120</v>
      </c>
      <c r="O794" s="6" t="s">
        <v>69</v>
      </c>
      <c r="P794" s="11">
        <v>52</v>
      </c>
      <c r="Q794" s="12">
        <v>1.46</v>
      </c>
      <c r="R794" s="13"/>
      <c r="S794" s="21">
        <f t="shared" si="103"/>
        <v>63.4</v>
      </c>
      <c r="T794" s="7" t="str">
        <f t="shared" si="104"/>
        <v>Under 1.5</v>
      </c>
      <c r="U794" s="14"/>
      <c r="V794" s="14" t="str">
        <f t="shared" si="107"/>
        <v>Under 1.5</v>
      </c>
      <c r="W794" s="14" t="str">
        <f t="shared" si="108"/>
        <v>WON</v>
      </c>
      <c r="X794" s="14"/>
      <c r="Y794" s="7" t="str">
        <f t="shared" si="102"/>
        <v>…</v>
      </c>
      <c r="Z794" s="7"/>
      <c r="AA794" s="35" t="str">
        <f t="shared" si="105"/>
        <v>…</v>
      </c>
      <c r="AB794" s="35" t="str">
        <f t="shared" si="106"/>
        <v>.</v>
      </c>
      <c r="AE794" s="18" t="str">
        <f>IFERROR(VLOOKUP(O794,AG3:AH5,2,0),"KO")</f>
        <v>KO</v>
      </c>
    </row>
    <row r="795" spans="2:31">
      <c r="B795" s="6" t="s">
        <v>11</v>
      </c>
      <c r="C795" t="s">
        <v>124</v>
      </c>
      <c r="D795" s="24" t="s">
        <v>164</v>
      </c>
      <c r="E795" s="17" t="s">
        <v>180</v>
      </c>
      <c r="F795" s="7" t="s">
        <v>4</v>
      </c>
      <c r="G795" s="10" t="s">
        <v>256</v>
      </c>
      <c r="H795" s="7">
        <v>14</v>
      </c>
      <c r="I795" s="7">
        <v>57</v>
      </c>
      <c r="J795" s="7">
        <v>29</v>
      </c>
      <c r="K795" s="7" t="s">
        <v>16</v>
      </c>
      <c r="L795" s="7">
        <v>2</v>
      </c>
      <c r="M795" s="7">
        <v>15</v>
      </c>
      <c r="N795" s="6" t="s">
        <v>47</v>
      </c>
      <c r="O795" s="6" t="s">
        <v>33</v>
      </c>
      <c r="P795" s="11">
        <v>61</v>
      </c>
      <c r="Q795" s="12">
        <v>1.5</v>
      </c>
      <c r="R795" s="13"/>
      <c r="S795" s="21">
        <f t="shared" si="103"/>
        <v>70.012500000000003</v>
      </c>
      <c r="T795" s="7" t="str">
        <f t="shared" si="104"/>
        <v>Under 1.5</v>
      </c>
      <c r="U795" s="14"/>
      <c r="V795" s="14" t="str">
        <f t="shared" si="107"/>
        <v>Under 1.5</v>
      </c>
      <c r="W795" s="14" t="str">
        <f t="shared" si="108"/>
        <v>WON</v>
      </c>
      <c r="X795" s="14"/>
      <c r="Y795" s="7" t="str">
        <f t="shared" si="102"/>
        <v>…</v>
      </c>
      <c r="Z795" s="7"/>
      <c r="AA795" s="35" t="str">
        <f t="shared" si="105"/>
        <v>U25g</v>
      </c>
      <c r="AB795" s="35" t="str">
        <f t="shared" si="106"/>
        <v>.</v>
      </c>
      <c r="AE795" s="18" t="str">
        <f>IFERROR(VLOOKUP(O795,AG3:AH5,2,0),"KO")</f>
        <v>KO</v>
      </c>
    </row>
    <row r="796" spans="2:31">
      <c r="B796" s="6" t="s">
        <v>11</v>
      </c>
      <c r="C796" t="s">
        <v>294</v>
      </c>
      <c r="D796" s="24" t="s">
        <v>164</v>
      </c>
      <c r="E796" s="17" t="s">
        <v>1996</v>
      </c>
      <c r="F796" s="7" t="s">
        <v>4</v>
      </c>
      <c r="G796" s="10" t="s">
        <v>2187</v>
      </c>
      <c r="H796" s="7">
        <v>34</v>
      </c>
      <c r="I796" s="7">
        <v>40</v>
      </c>
      <c r="J796" s="7">
        <v>26</v>
      </c>
      <c r="K796" s="7" t="s">
        <v>16</v>
      </c>
      <c r="L796" s="7">
        <v>2</v>
      </c>
      <c r="M796" s="7">
        <v>8</v>
      </c>
      <c r="N796" s="6" t="s">
        <v>120</v>
      </c>
      <c r="O796" s="6" t="s">
        <v>120</v>
      </c>
      <c r="P796" s="11">
        <v>85</v>
      </c>
      <c r="Q796" s="12">
        <v>1.56</v>
      </c>
      <c r="R796" s="13"/>
      <c r="S796" s="21">
        <f t="shared" si="103"/>
        <v>64</v>
      </c>
      <c r="T796" s="7" t="str">
        <f t="shared" si="104"/>
        <v>Under 1.5</v>
      </c>
      <c r="U796" s="14"/>
      <c r="V796" s="14" t="str">
        <f t="shared" si="107"/>
        <v>Under 1.5</v>
      </c>
      <c r="W796" s="14" t="str">
        <f t="shared" si="108"/>
        <v>WON</v>
      </c>
      <c r="X796" s="14"/>
      <c r="Y796" s="7" t="str">
        <f t="shared" si="102"/>
        <v>…</v>
      </c>
      <c r="Z796" s="7"/>
      <c r="AA796" s="35" t="str">
        <f t="shared" si="105"/>
        <v>…</v>
      </c>
      <c r="AB796" s="35" t="str">
        <f t="shared" si="106"/>
        <v>.</v>
      </c>
      <c r="AE796" s="18" t="str">
        <f>IFERROR(VLOOKUP(O796,AG3:AH5,2,0),"KO")</f>
        <v>OK</v>
      </c>
    </row>
    <row r="797" spans="2:31">
      <c r="B797" s="6" t="s">
        <v>11</v>
      </c>
      <c r="C797" t="s">
        <v>294</v>
      </c>
      <c r="D797" s="24" t="s">
        <v>164</v>
      </c>
      <c r="E797" s="17" t="s">
        <v>424</v>
      </c>
      <c r="F797" s="7" t="s">
        <v>4</v>
      </c>
      <c r="G797" s="10" t="s">
        <v>1998</v>
      </c>
      <c r="H797" s="7">
        <v>15</v>
      </c>
      <c r="I797" s="7">
        <v>60</v>
      </c>
      <c r="J797" s="7">
        <v>25</v>
      </c>
      <c r="K797" s="7" t="s">
        <v>16</v>
      </c>
      <c r="L797" s="7" t="s">
        <v>2101</v>
      </c>
      <c r="M797" s="7">
        <v>10</v>
      </c>
      <c r="N797" s="6" t="s">
        <v>47</v>
      </c>
      <c r="O797" s="6" t="s">
        <v>47</v>
      </c>
      <c r="P797" s="11">
        <v>70</v>
      </c>
      <c r="Q797" s="12">
        <v>1.53</v>
      </c>
      <c r="R797" s="13"/>
      <c r="S797" s="21">
        <f t="shared" si="103"/>
        <v>77.75</v>
      </c>
      <c r="T797" s="7" t="str">
        <f t="shared" si="104"/>
        <v>Under 1.5</v>
      </c>
      <c r="U797" s="14"/>
      <c r="V797" s="14" t="str">
        <f t="shared" si="107"/>
        <v>Under 1.5</v>
      </c>
      <c r="W797" s="14" t="str">
        <f t="shared" si="108"/>
        <v>WON</v>
      </c>
      <c r="X797" s="14"/>
      <c r="Y797" s="7" t="str">
        <f t="shared" si="102"/>
        <v>Prime</v>
      </c>
      <c r="Z797" s="7"/>
      <c r="AA797" s="35" t="str">
        <f t="shared" si="105"/>
        <v>U25g</v>
      </c>
      <c r="AB797" s="35" t="str">
        <f t="shared" si="106"/>
        <v>WON</v>
      </c>
      <c r="AE797" s="18" t="str">
        <f>IFERROR(VLOOKUP(O797,AG3:AH5,2,0),"KO")</f>
        <v>OK</v>
      </c>
    </row>
    <row r="798" spans="2:31">
      <c r="B798" s="6" t="s">
        <v>11</v>
      </c>
      <c r="C798" t="s">
        <v>294</v>
      </c>
      <c r="D798" s="24" t="s">
        <v>164</v>
      </c>
      <c r="E798" s="17" t="s">
        <v>1936</v>
      </c>
      <c r="F798" s="7" t="s">
        <v>4</v>
      </c>
      <c r="G798" s="10" t="s">
        <v>1997</v>
      </c>
      <c r="H798" s="7">
        <v>34</v>
      </c>
      <c r="I798" s="7">
        <v>40</v>
      </c>
      <c r="J798" s="7">
        <v>26</v>
      </c>
      <c r="K798" s="7" t="s">
        <v>16</v>
      </c>
      <c r="L798" s="7" t="s">
        <v>2101</v>
      </c>
      <c r="M798" s="7">
        <v>8</v>
      </c>
      <c r="N798" s="6" t="s">
        <v>47</v>
      </c>
      <c r="O798" s="6" t="s">
        <v>96</v>
      </c>
      <c r="P798" s="11">
        <v>82</v>
      </c>
      <c r="Q798" s="12">
        <v>1.55</v>
      </c>
      <c r="R798" s="13"/>
      <c r="S798" s="21">
        <f t="shared" si="103"/>
        <v>63.4</v>
      </c>
      <c r="T798" s="7" t="str">
        <f t="shared" si="104"/>
        <v>Under 1.5</v>
      </c>
      <c r="U798" s="14"/>
      <c r="V798" s="14" t="str">
        <f t="shared" si="107"/>
        <v>Under 1.5</v>
      </c>
      <c r="W798" s="14" t="str">
        <f t="shared" si="108"/>
        <v>WON</v>
      </c>
      <c r="X798" s="14"/>
      <c r="Y798" s="7" t="str">
        <f t="shared" si="102"/>
        <v>…</v>
      </c>
      <c r="Z798" s="7"/>
      <c r="AA798" s="35" t="str">
        <f t="shared" si="105"/>
        <v>…</v>
      </c>
      <c r="AB798" s="35" t="str">
        <f t="shared" si="106"/>
        <v>.</v>
      </c>
      <c r="AE798" s="18" t="str">
        <f>IFERROR(VLOOKUP(O798,AG3:AH5,2,0),"KO")</f>
        <v>KO</v>
      </c>
    </row>
    <row r="799" spans="2:31">
      <c r="B799" s="6" t="s">
        <v>11</v>
      </c>
      <c r="C799" t="s">
        <v>294</v>
      </c>
      <c r="D799" s="24" t="s">
        <v>164</v>
      </c>
      <c r="E799" s="17" t="s">
        <v>1025</v>
      </c>
      <c r="F799" s="7" t="s">
        <v>4</v>
      </c>
      <c r="G799" s="10" t="s">
        <v>1939</v>
      </c>
      <c r="H799" s="7">
        <v>34</v>
      </c>
      <c r="I799" s="7">
        <v>60</v>
      </c>
      <c r="J799" s="7">
        <v>6</v>
      </c>
      <c r="K799" s="7" t="s">
        <v>16</v>
      </c>
      <c r="L799" s="7" t="s">
        <v>2101</v>
      </c>
      <c r="M799" s="7">
        <v>28</v>
      </c>
      <c r="N799" s="6" t="s">
        <v>24</v>
      </c>
      <c r="O799" s="6" t="s">
        <v>61</v>
      </c>
      <c r="P799" s="11">
        <v>67</v>
      </c>
      <c r="Q799" s="12">
        <v>1.68</v>
      </c>
      <c r="R799" s="13"/>
      <c r="S799" s="21">
        <f t="shared" si="103"/>
        <v>72.150000000000006</v>
      </c>
      <c r="T799" s="7" t="str">
        <f t="shared" si="104"/>
        <v>Under 1.5</v>
      </c>
      <c r="U799" s="14"/>
      <c r="V799" s="14" t="str">
        <f t="shared" si="107"/>
        <v>Under 1.5</v>
      </c>
      <c r="W799" s="14" t="str">
        <f t="shared" si="108"/>
        <v>WON</v>
      </c>
      <c r="X799" s="14"/>
      <c r="Y799" s="7" t="str">
        <f t="shared" si="102"/>
        <v>…</v>
      </c>
      <c r="Z799" s="7"/>
      <c r="AA799" s="35" t="str">
        <f t="shared" si="105"/>
        <v>U25g</v>
      </c>
      <c r="AB799" s="35" t="str">
        <f t="shared" si="106"/>
        <v>WON</v>
      </c>
      <c r="AE799" s="18" t="str">
        <f>IFERROR(VLOOKUP(O799,AG3:AH5,2,0),"KO")</f>
        <v>KO</v>
      </c>
    </row>
    <row r="800" spans="2:31">
      <c r="B800" s="6" t="s">
        <v>11</v>
      </c>
      <c r="C800" t="s">
        <v>294</v>
      </c>
      <c r="D800" s="24" t="s">
        <v>164</v>
      </c>
      <c r="E800" s="17" t="s">
        <v>1938</v>
      </c>
      <c r="F800" s="7" t="s">
        <v>4</v>
      </c>
      <c r="G800" s="10" t="s">
        <v>421</v>
      </c>
      <c r="H800" s="7">
        <v>13</v>
      </c>
      <c r="I800" s="7">
        <v>81</v>
      </c>
      <c r="J800" s="7">
        <v>6</v>
      </c>
      <c r="K800" s="7" t="s">
        <v>16</v>
      </c>
      <c r="L800" s="7" t="s">
        <v>2101</v>
      </c>
      <c r="M800" s="7">
        <v>7</v>
      </c>
      <c r="N800" s="6" t="s">
        <v>75</v>
      </c>
      <c r="O800" s="6" t="s">
        <v>298</v>
      </c>
      <c r="P800" s="11">
        <v>92</v>
      </c>
      <c r="Q800" s="12">
        <v>1.55</v>
      </c>
      <c r="R800" s="13"/>
      <c r="S800" s="21">
        <f t="shared" si="103"/>
        <v>91.712500000000006</v>
      </c>
      <c r="T800" s="7" t="str">
        <f t="shared" si="104"/>
        <v>Under 1.5</v>
      </c>
      <c r="U800" s="14"/>
      <c r="V800" s="14" t="str">
        <f t="shared" si="107"/>
        <v>Over 0.5</v>
      </c>
      <c r="W800" s="14" t="str">
        <f t="shared" si="108"/>
        <v>LOST</v>
      </c>
      <c r="X800" s="14"/>
      <c r="Y800" s="7" t="str">
        <f t="shared" si="102"/>
        <v>Prime</v>
      </c>
      <c r="Z800" s="7"/>
      <c r="AA800" s="35" t="str">
        <f t="shared" si="105"/>
        <v>U25g</v>
      </c>
      <c r="AB800" s="35" t="str">
        <f t="shared" si="106"/>
        <v>.</v>
      </c>
      <c r="AE800" s="18" t="str">
        <f>IFERROR(VLOOKUP(O800,AG3:AH5,2,0),"KO")</f>
        <v>KO</v>
      </c>
    </row>
    <row r="801" spans="2:31">
      <c r="B801" s="6" t="s">
        <v>11</v>
      </c>
      <c r="C801" t="s">
        <v>294</v>
      </c>
      <c r="D801" s="24" t="s">
        <v>164</v>
      </c>
      <c r="E801" s="17" t="s">
        <v>2165</v>
      </c>
      <c r="F801" s="7" t="s">
        <v>4</v>
      </c>
      <c r="G801" s="10" t="s">
        <v>296</v>
      </c>
      <c r="H801" s="7">
        <v>31</v>
      </c>
      <c r="I801" s="7">
        <v>53</v>
      </c>
      <c r="J801" s="7">
        <v>16</v>
      </c>
      <c r="K801" s="7" t="s">
        <v>16</v>
      </c>
      <c r="L801" s="7" t="s">
        <v>2101</v>
      </c>
      <c r="M801" s="7">
        <v>15</v>
      </c>
      <c r="N801" s="6" t="s">
        <v>120</v>
      </c>
      <c r="O801" s="6" t="s">
        <v>120</v>
      </c>
      <c r="P801" s="11">
        <v>67</v>
      </c>
      <c r="Q801" s="12">
        <v>1.59</v>
      </c>
      <c r="R801" s="13"/>
      <c r="S801" s="21">
        <f t="shared" si="103"/>
        <v>69.962500000000006</v>
      </c>
      <c r="T801" s="7" t="str">
        <f t="shared" si="104"/>
        <v>Under 1.5</v>
      </c>
      <c r="U801" s="14"/>
      <c r="V801" s="14" t="str">
        <f t="shared" si="107"/>
        <v>Under 1.5</v>
      </c>
      <c r="W801" s="14" t="str">
        <f t="shared" si="108"/>
        <v>WON</v>
      </c>
      <c r="X801" s="14"/>
      <c r="Y801" s="7" t="str">
        <f t="shared" si="102"/>
        <v>…</v>
      </c>
      <c r="Z801" s="7"/>
      <c r="AA801" s="35" t="str">
        <f t="shared" si="105"/>
        <v>U25g</v>
      </c>
      <c r="AB801" s="35" t="str">
        <f t="shared" si="106"/>
        <v>WON</v>
      </c>
      <c r="AE801" s="18" t="str">
        <f>IFERROR(VLOOKUP(O801,AG3:AH5,2,0),"KO")</f>
        <v>OK</v>
      </c>
    </row>
    <row r="802" spans="2:31">
      <c r="B802" s="6" t="s">
        <v>11</v>
      </c>
      <c r="C802" t="s">
        <v>294</v>
      </c>
      <c r="D802" s="24" t="s">
        <v>164</v>
      </c>
      <c r="E802" s="17" t="s">
        <v>522</v>
      </c>
      <c r="F802" s="7" t="s">
        <v>4</v>
      </c>
      <c r="G802" s="10" t="s">
        <v>420</v>
      </c>
      <c r="H802" s="7">
        <v>16</v>
      </c>
      <c r="I802" s="7">
        <v>69</v>
      </c>
      <c r="J802" s="7">
        <v>15</v>
      </c>
      <c r="K802" s="7" t="s">
        <v>16</v>
      </c>
      <c r="L802" s="7">
        <v>2</v>
      </c>
      <c r="M802" s="7">
        <v>1</v>
      </c>
      <c r="N802" s="6" t="s">
        <v>278</v>
      </c>
      <c r="O802" s="6" t="s">
        <v>278</v>
      </c>
      <c r="P802" s="11">
        <v>65</v>
      </c>
      <c r="Q802" s="12">
        <v>1.56</v>
      </c>
      <c r="R802" s="13"/>
      <c r="S802" s="21">
        <f t="shared" si="103"/>
        <v>88.5625</v>
      </c>
      <c r="T802" s="7" t="str">
        <f t="shared" si="104"/>
        <v>Under 1.5</v>
      </c>
      <c r="U802" s="14"/>
      <c r="V802" s="14" t="str">
        <f t="shared" si="107"/>
        <v>Over 0.5</v>
      </c>
      <c r="W802" s="14" t="str">
        <f t="shared" si="108"/>
        <v>LOST</v>
      </c>
      <c r="X802" s="14"/>
      <c r="Y802" s="7" t="str">
        <f t="shared" si="102"/>
        <v>Prime</v>
      </c>
      <c r="Z802" s="7"/>
      <c r="AA802" s="35" t="str">
        <f t="shared" si="105"/>
        <v>U25g</v>
      </c>
      <c r="AB802" s="35" t="str">
        <f t="shared" si="106"/>
        <v>.</v>
      </c>
      <c r="AE802" s="18" t="str">
        <f>IFERROR(VLOOKUP(O802,AG3:AH5,2,0),"KO")</f>
        <v>KO</v>
      </c>
    </row>
    <row r="803" spans="2:31">
      <c r="B803" s="6" t="s">
        <v>11</v>
      </c>
      <c r="C803" t="s">
        <v>294</v>
      </c>
      <c r="D803" s="24" t="s">
        <v>164</v>
      </c>
      <c r="E803" s="17" t="s">
        <v>811</v>
      </c>
      <c r="F803" s="7" t="s">
        <v>4</v>
      </c>
      <c r="G803" s="10" t="s">
        <v>812</v>
      </c>
      <c r="H803" s="7">
        <v>12</v>
      </c>
      <c r="I803" s="7">
        <v>56</v>
      </c>
      <c r="J803" s="7">
        <v>32</v>
      </c>
      <c r="K803" s="7" t="s">
        <v>16</v>
      </c>
      <c r="L803" s="7">
        <v>1</v>
      </c>
      <c r="M803" s="7">
        <v>20</v>
      </c>
      <c r="N803" s="6" t="s">
        <v>120</v>
      </c>
      <c r="O803" s="6" t="s">
        <v>69</v>
      </c>
      <c r="P803" s="11">
        <v>52</v>
      </c>
      <c r="Q803" s="12">
        <v>1.6</v>
      </c>
      <c r="R803" s="13"/>
      <c r="S803" s="21">
        <f t="shared" si="103"/>
        <v>67.900000000000006</v>
      </c>
      <c r="T803" s="7" t="str">
        <f t="shared" si="104"/>
        <v>Under 1.5</v>
      </c>
      <c r="U803" s="14"/>
      <c r="V803" s="14" t="str">
        <f t="shared" si="107"/>
        <v>Under 1.5</v>
      </c>
      <c r="W803" s="14" t="str">
        <f t="shared" si="108"/>
        <v>WON</v>
      </c>
      <c r="X803" s="14"/>
      <c r="Y803" s="7" t="str">
        <f t="shared" si="102"/>
        <v>…</v>
      </c>
      <c r="Z803" s="7"/>
      <c r="AA803" s="35" t="str">
        <f t="shared" si="105"/>
        <v>…</v>
      </c>
      <c r="AB803" s="35" t="str">
        <f t="shared" si="106"/>
        <v>.</v>
      </c>
      <c r="AE803" s="18" t="str">
        <f>IFERROR(VLOOKUP(O803,AG3:AH5,2,0),"KO")</f>
        <v>KO</v>
      </c>
    </row>
    <row r="804" spans="2:31">
      <c r="B804" s="6" t="s">
        <v>11</v>
      </c>
      <c r="C804" t="s">
        <v>97</v>
      </c>
      <c r="D804" s="24" t="s">
        <v>176</v>
      </c>
      <c r="E804" s="17" t="s">
        <v>2188</v>
      </c>
      <c r="F804" s="7" t="s">
        <v>4</v>
      </c>
      <c r="G804" s="10" t="s">
        <v>1217</v>
      </c>
      <c r="H804" s="7">
        <v>37</v>
      </c>
      <c r="I804" s="7">
        <v>50</v>
      </c>
      <c r="J804" s="7">
        <v>13</v>
      </c>
      <c r="K804" s="7" t="s">
        <v>16</v>
      </c>
      <c r="L804" s="7" t="s">
        <v>2101</v>
      </c>
      <c r="M804" s="7">
        <v>24</v>
      </c>
      <c r="N804" s="6" t="s">
        <v>24</v>
      </c>
      <c r="O804" s="6" t="s">
        <v>18</v>
      </c>
      <c r="P804" s="11">
        <v>70</v>
      </c>
      <c r="Q804" s="12">
        <v>1.41</v>
      </c>
      <c r="R804" s="13"/>
      <c r="S804" s="21">
        <f t="shared" si="103"/>
        <v>69.625</v>
      </c>
      <c r="T804" s="7" t="str">
        <f t="shared" si="104"/>
        <v>Under 1.5</v>
      </c>
      <c r="U804" s="14"/>
      <c r="V804" s="14" t="str">
        <f t="shared" si="107"/>
        <v>Under 1.5</v>
      </c>
      <c r="W804" s="14" t="str">
        <f t="shared" si="108"/>
        <v>WON</v>
      </c>
      <c r="X804" s="14"/>
      <c r="Y804" s="7" t="str">
        <f t="shared" si="102"/>
        <v>…</v>
      </c>
      <c r="Z804" s="7"/>
      <c r="AA804" s="35" t="str">
        <f t="shared" si="105"/>
        <v>U25g</v>
      </c>
      <c r="AB804" s="35" t="str">
        <f t="shared" si="106"/>
        <v>.</v>
      </c>
      <c r="AE804" s="18" t="str">
        <f>IFERROR(VLOOKUP(O804,AG3:AH5,2,0),"KO")</f>
        <v>KO</v>
      </c>
    </row>
    <row r="805" spans="2:31">
      <c r="B805" s="6" t="s">
        <v>11</v>
      </c>
      <c r="C805" t="s">
        <v>880</v>
      </c>
      <c r="D805" s="24" t="s">
        <v>176</v>
      </c>
      <c r="E805" s="17" t="s">
        <v>1793</v>
      </c>
      <c r="F805" s="7" t="s">
        <v>4</v>
      </c>
      <c r="G805" s="10" t="s">
        <v>1852</v>
      </c>
      <c r="H805" s="7">
        <v>17</v>
      </c>
      <c r="I805" s="7">
        <v>53</v>
      </c>
      <c r="J805" s="7">
        <v>29</v>
      </c>
      <c r="K805" s="7" t="s">
        <v>16</v>
      </c>
      <c r="L805" s="7">
        <v>2</v>
      </c>
      <c r="M805" s="7">
        <v>12</v>
      </c>
      <c r="N805" s="6" t="s">
        <v>24</v>
      </c>
      <c r="O805" s="6" t="s">
        <v>18</v>
      </c>
      <c r="P805" s="11">
        <v>55</v>
      </c>
      <c r="Q805" s="12">
        <v>1.5</v>
      </c>
      <c r="R805" s="13"/>
      <c r="S805" s="21">
        <f t="shared" si="103"/>
        <v>70.5625</v>
      </c>
      <c r="T805" s="7" t="str">
        <f t="shared" si="104"/>
        <v>Under 1.5</v>
      </c>
      <c r="U805" s="14"/>
      <c r="V805" s="14" t="str">
        <f t="shared" si="107"/>
        <v>Under 1.5</v>
      </c>
      <c r="W805" s="14" t="str">
        <f t="shared" si="108"/>
        <v>WON</v>
      </c>
      <c r="X805" s="14"/>
      <c r="Y805" s="7" t="str">
        <f t="shared" si="102"/>
        <v>…</v>
      </c>
      <c r="Z805" s="7"/>
      <c r="AA805" s="35" t="str">
        <f t="shared" si="105"/>
        <v>U25g</v>
      </c>
      <c r="AB805" s="35" t="str">
        <f t="shared" si="106"/>
        <v>.</v>
      </c>
      <c r="AE805" s="18" t="str">
        <f>IFERROR(VLOOKUP(O805,AG3:AH5,2,0),"KO")</f>
        <v>KO</v>
      </c>
    </row>
    <row r="806" spans="2:31">
      <c r="B806" s="6" t="s">
        <v>11</v>
      </c>
      <c r="C806" t="s">
        <v>880</v>
      </c>
      <c r="D806" s="24" t="s">
        <v>176</v>
      </c>
      <c r="E806" s="17" t="s">
        <v>2042</v>
      </c>
      <c r="F806" s="7" t="s">
        <v>4</v>
      </c>
      <c r="G806" s="10" t="s">
        <v>1914</v>
      </c>
      <c r="H806" s="7">
        <v>15</v>
      </c>
      <c r="I806" s="7">
        <v>54</v>
      </c>
      <c r="J806" s="7">
        <v>31</v>
      </c>
      <c r="K806" s="7" t="s">
        <v>16</v>
      </c>
      <c r="L806" s="7">
        <v>2</v>
      </c>
      <c r="M806" s="7">
        <v>16</v>
      </c>
      <c r="N806" s="6" t="s">
        <v>24</v>
      </c>
      <c r="O806" s="6" t="s">
        <v>18</v>
      </c>
      <c r="P806" s="11">
        <v>48</v>
      </c>
      <c r="Q806" s="12">
        <v>1.49</v>
      </c>
      <c r="R806" s="13"/>
      <c r="S806" s="21">
        <f t="shared" si="103"/>
        <v>56.875</v>
      </c>
      <c r="T806" s="7" t="str">
        <f t="shared" si="104"/>
        <v>Under 1.5</v>
      </c>
      <c r="U806" s="14"/>
      <c r="V806" s="14" t="str">
        <f t="shared" si="107"/>
        <v>Under 1.5</v>
      </c>
      <c r="W806" s="14" t="str">
        <f t="shared" si="108"/>
        <v>WON</v>
      </c>
      <c r="X806" s="14"/>
      <c r="Y806" s="7" t="str">
        <f t="shared" si="102"/>
        <v>…</v>
      </c>
      <c r="Z806" s="7"/>
      <c r="AA806" s="35" t="str">
        <f t="shared" si="105"/>
        <v>…</v>
      </c>
      <c r="AB806" s="35" t="str">
        <f t="shared" si="106"/>
        <v>.</v>
      </c>
      <c r="AE806" s="18" t="str">
        <f>IFERROR(VLOOKUP(O806,AG3:AH5,2,0),"KO")</f>
        <v>KO</v>
      </c>
    </row>
    <row r="807" spans="2:31">
      <c r="B807" s="6"/>
      <c r="C807" t="s">
        <v>1332</v>
      </c>
      <c r="D807" s="24" t="s">
        <v>1307</v>
      </c>
      <c r="E807" s="17" t="s">
        <v>1334</v>
      </c>
      <c r="F807" s="7" t="s">
        <v>4</v>
      </c>
      <c r="G807" s="10" t="s">
        <v>1348</v>
      </c>
      <c r="H807" s="7">
        <v>21</v>
      </c>
      <c r="I807" s="7">
        <v>43</v>
      </c>
      <c r="J807" s="7">
        <v>35</v>
      </c>
      <c r="K807" s="7" t="s">
        <v>16</v>
      </c>
      <c r="L807" s="7">
        <v>2</v>
      </c>
      <c r="M807" s="7">
        <v>14</v>
      </c>
      <c r="N807" s="6" t="s">
        <v>120</v>
      </c>
      <c r="O807" s="6" t="s">
        <v>18</v>
      </c>
      <c r="P807" s="11">
        <v>67</v>
      </c>
      <c r="Q807" s="12">
        <v>1.67</v>
      </c>
      <c r="R807" s="13"/>
      <c r="S807" s="21">
        <f t="shared" si="103"/>
        <v>54.4</v>
      </c>
      <c r="T807" s="7" t="str">
        <f t="shared" si="104"/>
        <v>Over 0.5</v>
      </c>
      <c r="U807" s="14"/>
      <c r="V807" s="14" t="str">
        <f t="shared" si="107"/>
        <v>Under 1.5</v>
      </c>
      <c r="W807" s="14" t="str">
        <f t="shared" si="108"/>
        <v>WON</v>
      </c>
      <c r="X807" s="14"/>
      <c r="Y807" s="7" t="str">
        <f t="shared" si="102"/>
        <v>…</v>
      </c>
      <c r="Z807" s="7"/>
      <c r="AA807" s="35" t="str">
        <f t="shared" si="105"/>
        <v>…</v>
      </c>
      <c r="AB807" s="35" t="str">
        <f t="shared" si="106"/>
        <v>.</v>
      </c>
      <c r="AE807" s="18" t="str">
        <f>IFERROR(VLOOKUP(O807,AG3:AH5,2,0),"KO")</f>
        <v>KO</v>
      </c>
    </row>
    <row r="808" spans="2:31">
      <c r="B808" s="6"/>
      <c r="D808" s="24"/>
      <c r="E808" s="17"/>
      <c r="F808" s="7"/>
      <c r="G808" s="10"/>
      <c r="H808" s="7"/>
      <c r="I808" s="7"/>
      <c r="J808" s="7"/>
      <c r="K808" s="7"/>
      <c r="L808" s="7"/>
      <c r="M808" s="7"/>
      <c r="N808" s="6"/>
      <c r="O808" s="6"/>
      <c r="P808" s="11"/>
      <c r="Q808" s="12"/>
      <c r="R808" s="13"/>
      <c r="S808" s="21" t="str">
        <f t="shared" si="103"/>
        <v/>
      </c>
      <c r="T808" s="7" t="str">
        <f t="shared" si="104"/>
        <v>Under 1.5</v>
      </c>
      <c r="U808" s="14"/>
      <c r="V808" s="14" t="str">
        <f t="shared" si="107"/>
        <v>Over 0.5</v>
      </c>
      <c r="W808" s="14" t="str">
        <f t="shared" si="108"/>
        <v/>
      </c>
      <c r="X808" s="14"/>
      <c r="Y808" s="7" t="str">
        <f t="shared" si="102"/>
        <v>…</v>
      </c>
      <c r="Z808" s="7"/>
      <c r="AA808" s="35" t="str">
        <f t="shared" si="105"/>
        <v>…</v>
      </c>
      <c r="AB808" s="35" t="str">
        <f t="shared" si="106"/>
        <v>.</v>
      </c>
      <c r="AE808" s="18" t="str">
        <f>IFERROR(VLOOKUP(O808,AG3:AH5,2,0),"KO")</f>
        <v>KO</v>
      </c>
    </row>
    <row r="809" spans="2:31">
      <c r="B809" s="16" t="s">
        <v>2190</v>
      </c>
      <c r="D809" s="24"/>
      <c r="E809" s="17"/>
      <c r="F809" s="7"/>
      <c r="G809" s="10"/>
      <c r="H809" s="7"/>
      <c r="I809" s="7"/>
      <c r="J809" s="7"/>
      <c r="K809" s="7"/>
      <c r="L809" s="7"/>
      <c r="M809" s="7"/>
      <c r="N809" s="6"/>
      <c r="O809" s="6"/>
      <c r="P809" s="11"/>
      <c r="Q809" s="12"/>
      <c r="R809" s="13"/>
      <c r="S809" s="21" t="str">
        <f t="shared" si="103"/>
        <v/>
      </c>
      <c r="T809" s="7" t="str">
        <f t="shared" si="104"/>
        <v>Under 1.5</v>
      </c>
      <c r="U809" s="14"/>
      <c r="V809" s="14" t="str">
        <f t="shared" si="107"/>
        <v>Over 0.5</v>
      </c>
      <c r="W809" s="14" t="str">
        <f t="shared" si="108"/>
        <v/>
      </c>
      <c r="X809" s="14"/>
      <c r="Y809" s="7" t="str">
        <f t="shared" si="102"/>
        <v>…</v>
      </c>
      <c r="Z809" s="7"/>
      <c r="AA809" s="35" t="str">
        <f t="shared" si="105"/>
        <v>…</v>
      </c>
      <c r="AB809" s="35" t="str">
        <f t="shared" si="106"/>
        <v>.</v>
      </c>
      <c r="AE809" s="18" t="str">
        <f>IFERROR(VLOOKUP(O809,AG3:AH5,2,0),"KO")</f>
        <v>KO</v>
      </c>
    </row>
    <row r="810" spans="2:31">
      <c r="B810" s="6"/>
      <c r="C810" t="s">
        <v>1468</v>
      </c>
      <c r="D810" s="24" t="s">
        <v>39</v>
      </c>
      <c r="E810" s="17" t="s">
        <v>2020</v>
      </c>
      <c r="F810" s="7" t="s">
        <v>4</v>
      </c>
      <c r="G810" s="10" t="s">
        <v>1482</v>
      </c>
      <c r="H810" s="7">
        <v>5</v>
      </c>
      <c r="I810" s="7">
        <v>68</v>
      </c>
      <c r="J810" s="7">
        <v>27</v>
      </c>
      <c r="K810" s="7" t="s">
        <v>16</v>
      </c>
      <c r="L810" s="7">
        <v>2</v>
      </c>
      <c r="M810" s="7">
        <v>22</v>
      </c>
      <c r="N810" s="6" t="s">
        <v>18</v>
      </c>
      <c r="O810" s="6" t="s">
        <v>18</v>
      </c>
      <c r="P810" s="11">
        <v>60</v>
      </c>
      <c r="Q810" s="12">
        <v>1.62</v>
      </c>
      <c r="R810" s="13"/>
      <c r="S810" s="21">
        <f t="shared" si="103"/>
        <v>73.25</v>
      </c>
      <c r="T810" s="7" t="str">
        <f t="shared" si="104"/>
        <v>Under 1.5</v>
      </c>
      <c r="U810" s="14"/>
      <c r="V810" s="14" t="str">
        <f t="shared" si="107"/>
        <v>Over 0.5</v>
      </c>
      <c r="W810" s="14" t="str">
        <f t="shared" si="108"/>
        <v>?</v>
      </c>
      <c r="X810" s="14"/>
      <c r="Y810" s="7" t="str">
        <f t="shared" si="102"/>
        <v>…</v>
      </c>
      <c r="Z810" s="7"/>
      <c r="AA810" s="35" t="str">
        <f t="shared" si="105"/>
        <v>…</v>
      </c>
      <c r="AB810" s="35" t="str">
        <f t="shared" si="106"/>
        <v>.</v>
      </c>
      <c r="AE810" s="18" t="str">
        <f>IFERROR(VLOOKUP(O810,AG3:AH5,2,0),"KO")</f>
        <v>KO</v>
      </c>
    </row>
    <row r="811" spans="2:31">
      <c r="B811" s="6"/>
      <c r="C811" t="s">
        <v>517</v>
      </c>
      <c r="D811" s="24" t="s">
        <v>39</v>
      </c>
      <c r="E811" s="17" t="s">
        <v>1209</v>
      </c>
      <c r="F811" s="7" t="s">
        <v>4</v>
      </c>
      <c r="G811" s="10" t="s">
        <v>769</v>
      </c>
      <c r="H811" s="7">
        <v>16</v>
      </c>
      <c r="I811" s="7">
        <v>39</v>
      </c>
      <c r="J811" s="7">
        <v>45</v>
      </c>
      <c r="K811" s="7">
        <v>2</v>
      </c>
      <c r="L811" s="7">
        <v>2</v>
      </c>
      <c r="M811" s="7">
        <v>29</v>
      </c>
      <c r="N811" s="6" t="s">
        <v>61</v>
      </c>
      <c r="O811" s="6" t="s">
        <v>454</v>
      </c>
      <c r="P811" s="11">
        <v>37</v>
      </c>
      <c r="Q811" s="12">
        <v>1.45</v>
      </c>
      <c r="R811" s="13"/>
      <c r="S811" s="21">
        <f t="shared" si="103"/>
        <v>25.9375</v>
      </c>
      <c r="T811" s="7" t="str">
        <f t="shared" si="104"/>
        <v>Over 0.5</v>
      </c>
      <c r="U811" s="14"/>
      <c r="V811" s="14" t="str">
        <f t="shared" si="107"/>
        <v>Over 0.5</v>
      </c>
      <c r="W811" s="14" t="str">
        <f t="shared" si="108"/>
        <v>WON</v>
      </c>
      <c r="X811" s="14"/>
      <c r="Y811" s="7" t="str">
        <f t="shared" si="102"/>
        <v>…</v>
      </c>
      <c r="Z811" s="7"/>
      <c r="AA811" s="35" t="str">
        <f t="shared" si="105"/>
        <v>…</v>
      </c>
      <c r="AB811" s="35" t="str">
        <f t="shared" si="106"/>
        <v>.</v>
      </c>
      <c r="AE811" s="18" t="str">
        <f>IFERROR(VLOOKUP(O811,AG3:AH5,2,0),"KO")</f>
        <v>KO</v>
      </c>
    </row>
    <row r="812" spans="2:31">
      <c r="B812" s="6"/>
      <c r="C812" t="s">
        <v>2191</v>
      </c>
      <c r="D812" s="24" t="s">
        <v>63</v>
      </c>
      <c r="E812" s="17" t="s">
        <v>2192</v>
      </c>
      <c r="F812" s="7" t="s">
        <v>4</v>
      </c>
      <c r="G812" s="10" t="s">
        <v>2193</v>
      </c>
      <c r="H812" s="7">
        <v>4</v>
      </c>
      <c r="I812" s="7">
        <v>48</v>
      </c>
      <c r="J812" s="7">
        <v>48</v>
      </c>
      <c r="K812" s="7">
        <v>2</v>
      </c>
      <c r="L812" s="7">
        <v>2</v>
      </c>
      <c r="M812" s="7">
        <v>44</v>
      </c>
      <c r="N812" s="6" t="s">
        <v>69</v>
      </c>
      <c r="O812" s="6" t="s">
        <v>632</v>
      </c>
      <c r="P812" s="11">
        <v>57</v>
      </c>
      <c r="Q812" s="12">
        <v>1.45</v>
      </c>
      <c r="R812" s="13"/>
      <c r="S812" s="21">
        <f t="shared" si="103"/>
        <v>51.4</v>
      </c>
      <c r="T812" s="7" t="str">
        <f t="shared" si="104"/>
        <v>Over 0.5</v>
      </c>
      <c r="U812" s="14"/>
      <c r="V812" s="14" t="str">
        <f t="shared" si="107"/>
        <v>Over 0.5</v>
      </c>
      <c r="W812" s="14" t="str">
        <f t="shared" si="108"/>
        <v>WON</v>
      </c>
      <c r="X812" s="14"/>
      <c r="Y812" s="7" t="str">
        <f t="shared" si="102"/>
        <v>…</v>
      </c>
      <c r="Z812" s="7"/>
      <c r="AA812" s="35" t="str">
        <f t="shared" si="105"/>
        <v>…</v>
      </c>
      <c r="AB812" s="35" t="str">
        <f t="shared" si="106"/>
        <v>.</v>
      </c>
      <c r="AE812" s="18" t="str">
        <f>IFERROR(VLOOKUP(O812,AG3:AH5,2,0),"KO")</f>
        <v>KO</v>
      </c>
    </row>
    <row r="813" spans="2:31">
      <c r="B813" s="6"/>
      <c r="C813" t="s">
        <v>2191</v>
      </c>
      <c r="D813" s="24" t="s">
        <v>63</v>
      </c>
      <c r="E813" s="17" t="s">
        <v>2194</v>
      </c>
      <c r="F813" s="7" t="s">
        <v>4</v>
      </c>
      <c r="G813" s="10" t="s">
        <v>2195</v>
      </c>
      <c r="H813" s="7">
        <v>46</v>
      </c>
      <c r="I813" s="7">
        <v>41</v>
      </c>
      <c r="J813" s="7">
        <v>13</v>
      </c>
      <c r="K813" s="7">
        <v>1</v>
      </c>
      <c r="L813" s="7">
        <v>1</v>
      </c>
      <c r="M813" s="7">
        <v>33</v>
      </c>
      <c r="N813" s="6" t="s">
        <v>24</v>
      </c>
      <c r="O813" s="6" t="s">
        <v>47</v>
      </c>
      <c r="P813" s="11">
        <v>38</v>
      </c>
      <c r="Q813" s="12">
        <v>1.62</v>
      </c>
      <c r="R813" s="13"/>
      <c r="S813" s="21">
        <f t="shared" si="103"/>
        <v>25.625</v>
      </c>
      <c r="T813" s="7" t="str">
        <f t="shared" si="104"/>
        <v>Over 0.5</v>
      </c>
      <c r="U813" s="14"/>
      <c r="V813" s="14" t="str">
        <f t="shared" si="107"/>
        <v>Under 1.5</v>
      </c>
      <c r="W813" s="14" t="str">
        <f t="shared" si="108"/>
        <v>LOST</v>
      </c>
      <c r="X813" s="14"/>
      <c r="Y813" s="7" t="str">
        <f t="shared" si="102"/>
        <v>…</v>
      </c>
      <c r="Z813" s="7"/>
      <c r="AA813" s="35" t="str">
        <f t="shared" si="105"/>
        <v>…</v>
      </c>
      <c r="AB813" s="35" t="str">
        <f t="shared" si="106"/>
        <v>.</v>
      </c>
      <c r="AE813" s="18" t="str">
        <f>IFERROR(VLOOKUP(O813,AG3:AH5,2,0),"KO")</f>
        <v>OK</v>
      </c>
    </row>
    <row r="814" spans="2:31">
      <c r="B814" s="6"/>
      <c r="C814" t="s">
        <v>1495</v>
      </c>
      <c r="D814" s="24" t="s">
        <v>63</v>
      </c>
      <c r="E814" s="17" t="s">
        <v>1411</v>
      </c>
      <c r="F814" s="7" t="s">
        <v>4</v>
      </c>
      <c r="G814" s="10" t="s">
        <v>1607</v>
      </c>
      <c r="H814" s="7">
        <v>20</v>
      </c>
      <c r="I814" s="7">
        <v>63</v>
      </c>
      <c r="J814" s="7">
        <v>17</v>
      </c>
      <c r="K814" s="7" t="s">
        <v>16</v>
      </c>
      <c r="L814" s="7">
        <v>2</v>
      </c>
      <c r="M814" s="7">
        <v>3</v>
      </c>
      <c r="N814" s="6" t="s">
        <v>120</v>
      </c>
      <c r="O814" s="6" t="s">
        <v>454</v>
      </c>
      <c r="P814" s="11">
        <v>65</v>
      </c>
      <c r="Q814" s="12">
        <v>1.4</v>
      </c>
      <c r="R814" s="13"/>
      <c r="S814" s="21">
        <f t="shared" si="103"/>
        <v>84.6875</v>
      </c>
      <c r="T814" s="7" t="str">
        <f t="shared" si="104"/>
        <v>Under 1.5</v>
      </c>
      <c r="U814" s="14"/>
      <c r="V814" s="14" t="str">
        <f t="shared" si="107"/>
        <v>Under 1.5</v>
      </c>
      <c r="W814" s="14" t="str">
        <f t="shared" si="108"/>
        <v>WON</v>
      </c>
      <c r="X814" s="14"/>
      <c r="Y814" s="7" t="str">
        <f t="shared" si="102"/>
        <v>…</v>
      </c>
      <c r="Z814" s="7"/>
      <c r="AA814" s="35" t="str">
        <f t="shared" si="105"/>
        <v>…</v>
      </c>
      <c r="AB814" s="35" t="str">
        <f t="shared" si="106"/>
        <v>.</v>
      </c>
      <c r="AE814" s="18" t="str">
        <f>IFERROR(VLOOKUP(O814,AG3:AH5,2,0),"KO")</f>
        <v>KO</v>
      </c>
    </row>
    <row r="815" spans="2:31">
      <c r="B815" s="6"/>
      <c r="C815" t="s">
        <v>2191</v>
      </c>
      <c r="D815" s="24" t="s">
        <v>93</v>
      </c>
      <c r="E815" s="17" t="s">
        <v>2196</v>
      </c>
      <c r="F815" s="7" t="s">
        <v>4</v>
      </c>
      <c r="G815" s="10" t="s">
        <v>2197</v>
      </c>
      <c r="H815" s="7">
        <v>23</v>
      </c>
      <c r="I815" s="7">
        <v>46</v>
      </c>
      <c r="J815" s="7">
        <v>31</v>
      </c>
      <c r="K815" s="7" t="s">
        <v>16</v>
      </c>
      <c r="L815" s="7">
        <v>2</v>
      </c>
      <c r="M815" s="7">
        <v>8</v>
      </c>
      <c r="N815" s="6" t="s">
        <v>47</v>
      </c>
      <c r="O815" s="6" t="s">
        <v>47</v>
      </c>
      <c r="P815" s="11">
        <v>44</v>
      </c>
      <c r="Q815" s="12">
        <v>1.65</v>
      </c>
      <c r="R815" s="13"/>
      <c r="S815" s="21">
        <f t="shared" si="103"/>
        <v>47</v>
      </c>
      <c r="T815" s="7" t="str">
        <f t="shared" si="104"/>
        <v>Over 0.5</v>
      </c>
      <c r="U815" s="14"/>
      <c r="V815" s="14" t="str">
        <f t="shared" si="107"/>
        <v>Under 1.5</v>
      </c>
      <c r="W815" s="14" t="str">
        <f t="shared" si="108"/>
        <v>WON</v>
      </c>
      <c r="X815" s="14"/>
      <c r="Y815" s="7" t="str">
        <f t="shared" si="102"/>
        <v>…</v>
      </c>
      <c r="Z815" s="7"/>
      <c r="AA815" s="35" t="str">
        <f t="shared" si="105"/>
        <v>…</v>
      </c>
      <c r="AB815" s="35" t="str">
        <f t="shared" si="106"/>
        <v>.</v>
      </c>
      <c r="AE815" s="18" t="str">
        <f>IFERROR(VLOOKUP(O815,AG3:AH5,2,0),"KO")</f>
        <v>OK</v>
      </c>
    </row>
    <row r="816" spans="2:31">
      <c r="B816" s="6" t="s">
        <v>11</v>
      </c>
      <c r="C816" t="s">
        <v>210</v>
      </c>
      <c r="D816" s="24" t="s">
        <v>93</v>
      </c>
      <c r="E816" s="17" t="s">
        <v>990</v>
      </c>
      <c r="F816" s="7" t="s">
        <v>4</v>
      </c>
      <c r="G816" s="10" t="s">
        <v>226</v>
      </c>
      <c r="H816" s="7">
        <v>28</v>
      </c>
      <c r="I816" s="7">
        <v>56</v>
      </c>
      <c r="J816" s="7">
        <v>16</v>
      </c>
      <c r="K816" s="7" t="s">
        <v>16</v>
      </c>
      <c r="L816" s="7" t="s">
        <v>2101</v>
      </c>
      <c r="M816" s="7">
        <v>12</v>
      </c>
      <c r="N816" s="6" t="s">
        <v>69</v>
      </c>
      <c r="O816" s="6" t="s">
        <v>297</v>
      </c>
      <c r="P816" s="11">
        <v>47</v>
      </c>
      <c r="Q816" s="12">
        <v>1.56</v>
      </c>
      <c r="R816" s="13"/>
      <c r="S816" s="21">
        <f t="shared" si="103"/>
        <v>60.5</v>
      </c>
      <c r="T816" s="7" t="str">
        <f t="shared" si="104"/>
        <v>Under 1.5</v>
      </c>
      <c r="U816" s="14"/>
      <c r="V816" s="14" t="str">
        <f t="shared" si="107"/>
        <v>Over 0.5</v>
      </c>
      <c r="W816" s="14" t="str">
        <f t="shared" si="108"/>
        <v>LOST</v>
      </c>
      <c r="X816" s="14"/>
      <c r="Y816" s="7" t="str">
        <f t="shared" si="102"/>
        <v>…</v>
      </c>
      <c r="Z816" s="7"/>
      <c r="AA816" s="35" t="str">
        <f t="shared" si="105"/>
        <v>…</v>
      </c>
      <c r="AB816" s="35" t="str">
        <f t="shared" si="106"/>
        <v>.</v>
      </c>
      <c r="AE816" s="18" t="str">
        <f>IFERROR(VLOOKUP(O816,AG3:AH5,2,0),"KO")</f>
        <v>KO</v>
      </c>
    </row>
    <row r="817" spans="2:31">
      <c r="B817" s="6" t="s">
        <v>11</v>
      </c>
      <c r="C817" t="s">
        <v>210</v>
      </c>
      <c r="D817" s="24" t="s">
        <v>93</v>
      </c>
      <c r="E817" s="17" t="s">
        <v>1154</v>
      </c>
      <c r="F817" s="7" t="s">
        <v>4</v>
      </c>
      <c r="G817" s="10" t="s">
        <v>761</v>
      </c>
      <c r="H817" s="7">
        <v>39</v>
      </c>
      <c r="I817" s="7">
        <v>56</v>
      </c>
      <c r="J817" s="7">
        <v>6</v>
      </c>
      <c r="K817" s="7" t="s">
        <v>16</v>
      </c>
      <c r="L817" s="7">
        <v>1</v>
      </c>
      <c r="M817" s="7">
        <v>33</v>
      </c>
      <c r="N817" s="6" t="s">
        <v>17</v>
      </c>
      <c r="O817" s="6" t="s">
        <v>714</v>
      </c>
      <c r="P817" s="11">
        <v>55</v>
      </c>
      <c r="Q817" s="12">
        <v>1.64</v>
      </c>
      <c r="R817" s="13"/>
      <c r="S817" s="21">
        <f t="shared" si="103"/>
        <v>68.5</v>
      </c>
      <c r="T817" s="7" t="str">
        <f t="shared" si="104"/>
        <v>Under 1.5</v>
      </c>
      <c r="U817" s="14"/>
      <c r="V817" s="14" t="str">
        <f t="shared" si="107"/>
        <v>Over 0.5</v>
      </c>
      <c r="W817" s="14" t="str">
        <f t="shared" si="108"/>
        <v>LOST</v>
      </c>
      <c r="X817" s="14"/>
      <c r="Y817" s="7" t="str">
        <f t="shared" si="102"/>
        <v>…</v>
      </c>
      <c r="Z817" s="7"/>
      <c r="AA817" s="35" t="str">
        <f t="shared" si="105"/>
        <v>U25g</v>
      </c>
      <c r="AB817" s="35" t="str">
        <f t="shared" si="106"/>
        <v>.</v>
      </c>
      <c r="AE817" s="18" t="str">
        <f>IFERROR(VLOOKUP(O817,AG3:AH5,2,0),"KO")</f>
        <v>KO</v>
      </c>
    </row>
    <row r="818" spans="2:31">
      <c r="B818" s="6" t="s">
        <v>11</v>
      </c>
      <c r="C818" t="s">
        <v>210</v>
      </c>
      <c r="D818" s="24" t="s">
        <v>93</v>
      </c>
      <c r="E818" s="17" t="s">
        <v>212</v>
      </c>
      <c r="F818" s="7" t="s">
        <v>4</v>
      </c>
      <c r="G818" s="10" t="s">
        <v>2198</v>
      </c>
      <c r="H818" s="7">
        <v>27</v>
      </c>
      <c r="I818" s="7">
        <v>52</v>
      </c>
      <c r="J818" s="7">
        <v>21</v>
      </c>
      <c r="K818" s="7" t="s">
        <v>16</v>
      </c>
      <c r="L818" s="7">
        <v>1</v>
      </c>
      <c r="M818" s="7">
        <v>6</v>
      </c>
      <c r="N818" s="6" t="s">
        <v>24</v>
      </c>
      <c r="O818" s="6" t="s">
        <v>24</v>
      </c>
      <c r="P818" s="11">
        <v>77</v>
      </c>
      <c r="Q818" s="12">
        <v>1.7</v>
      </c>
      <c r="R818" s="13"/>
      <c r="S818" s="21">
        <f t="shared" si="103"/>
        <v>80.650000000000006</v>
      </c>
      <c r="T818" s="7" t="str">
        <f t="shared" si="104"/>
        <v>Under 1.5</v>
      </c>
      <c r="U818" s="14"/>
      <c r="V818" s="14" t="str">
        <f t="shared" si="107"/>
        <v>Under 1.5</v>
      </c>
      <c r="W818" s="14" t="str">
        <f t="shared" si="108"/>
        <v>WON</v>
      </c>
      <c r="X818" s="14"/>
      <c r="Y818" s="7" t="str">
        <f t="shared" si="102"/>
        <v>…</v>
      </c>
      <c r="Z818" s="7"/>
      <c r="AA818" s="35" t="str">
        <f t="shared" si="105"/>
        <v>U25g</v>
      </c>
      <c r="AB818" s="35" t="str">
        <f t="shared" si="106"/>
        <v>WON</v>
      </c>
      <c r="AE818" s="18" t="str">
        <f>IFERROR(VLOOKUP(O818,AG3:AH5,2,0),"KO")</f>
        <v>OK</v>
      </c>
    </row>
    <row r="819" spans="2:31">
      <c r="B819" s="6"/>
      <c r="C819" t="s">
        <v>1834</v>
      </c>
      <c r="D819" s="24" t="s">
        <v>135</v>
      </c>
      <c r="E819" s="17" t="s">
        <v>2199</v>
      </c>
      <c r="F819" s="7" t="s">
        <v>4</v>
      </c>
      <c r="G819" s="10" t="s">
        <v>2200</v>
      </c>
      <c r="H819" s="7">
        <v>55</v>
      </c>
      <c r="I819" s="7">
        <v>28</v>
      </c>
      <c r="J819" s="7">
        <v>18</v>
      </c>
      <c r="K819" s="7">
        <v>1</v>
      </c>
      <c r="L819" s="7">
        <v>1</v>
      </c>
      <c r="M819" s="7">
        <v>37</v>
      </c>
      <c r="N819" s="6" t="s">
        <v>24</v>
      </c>
      <c r="O819" s="6" t="s">
        <v>33</v>
      </c>
      <c r="P819" s="11">
        <v>62</v>
      </c>
      <c r="Q819" s="12">
        <v>1.65</v>
      </c>
      <c r="R819" s="13"/>
      <c r="S819" s="21">
        <f t="shared" si="103"/>
        <v>35.212499999999999</v>
      </c>
      <c r="T819" s="7" t="str">
        <f t="shared" si="104"/>
        <v>Over 0.5</v>
      </c>
      <c r="U819" s="14"/>
      <c r="V819" s="14" t="str">
        <f t="shared" si="107"/>
        <v>Under 1.5</v>
      </c>
      <c r="W819" s="14" t="str">
        <f t="shared" si="108"/>
        <v>LOST</v>
      </c>
      <c r="X819" s="14"/>
      <c r="Y819" s="7" t="str">
        <f t="shared" si="102"/>
        <v>…</v>
      </c>
      <c r="Z819" s="7"/>
      <c r="AA819" s="35" t="str">
        <f t="shared" si="105"/>
        <v>…</v>
      </c>
      <c r="AB819" s="35" t="str">
        <f t="shared" si="106"/>
        <v>.</v>
      </c>
      <c r="AE819" s="18" t="str">
        <f>IFERROR(VLOOKUP(O819,AG3:AH5,2,0),"KO")</f>
        <v>KO</v>
      </c>
    </row>
    <row r="820" spans="2:31">
      <c r="B820" s="6" t="s">
        <v>11</v>
      </c>
      <c r="C820" t="s">
        <v>880</v>
      </c>
      <c r="D820" s="24" t="s">
        <v>877</v>
      </c>
      <c r="E820" s="17" t="s">
        <v>2201</v>
      </c>
      <c r="F820" s="7" t="s">
        <v>4</v>
      </c>
      <c r="G820" s="10" t="s">
        <v>2097</v>
      </c>
      <c r="H820" s="7">
        <v>19</v>
      </c>
      <c r="I820" s="7">
        <v>63</v>
      </c>
      <c r="J820" s="7">
        <v>18</v>
      </c>
      <c r="K820" s="7" t="s">
        <v>16</v>
      </c>
      <c r="L820" s="7">
        <v>1</v>
      </c>
      <c r="M820" s="7">
        <v>1</v>
      </c>
      <c r="N820" s="6" t="s">
        <v>69</v>
      </c>
      <c r="O820" s="6" t="s">
        <v>96</v>
      </c>
      <c r="P820" s="11">
        <v>23</v>
      </c>
      <c r="Q820" s="12">
        <v>1.45</v>
      </c>
      <c r="R820" s="13"/>
      <c r="S820" s="21">
        <f t="shared" si="103"/>
        <v>73.6875</v>
      </c>
      <c r="T820" s="7" t="str">
        <f t="shared" si="104"/>
        <v>Under 1.5</v>
      </c>
      <c r="U820" s="14"/>
      <c r="V820" s="14" t="str">
        <f t="shared" si="107"/>
        <v>Over 0.5</v>
      </c>
      <c r="W820" s="14" t="str">
        <f t="shared" si="108"/>
        <v>LOST</v>
      </c>
      <c r="X820" s="14"/>
      <c r="Y820" s="7" t="str">
        <f t="shared" si="102"/>
        <v>Prime</v>
      </c>
      <c r="Z820" s="7"/>
      <c r="AA820" s="35" t="str">
        <f t="shared" si="105"/>
        <v>…</v>
      </c>
      <c r="AB820" s="35" t="str">
        <f t="shared" si="106"/>
        <v>.</v>
      </c>
      <c r="AE820" s="18" t="str">
        <f>IFERROR(VLOOKUP(O820,AG3:AH5,2,0),"KO")</f>
        <v>KO</v>
      </c>
    </row>
    <row r="821" spans="2:31">
      <c r="B821" s="6" t="s">
        <v>11</v>
      </c>
      <c r="C821" t="s">
        <v>880</v>
      </c>
      <c r="D821" s="24" t="s">
        <v>877</v>
      </c>
      <c r="E821" s="17" t="s">
        <v>1851</v>
      </c>
      <c r="F821" s="7" t="s">
        <v>4</v>
      </c>
      <c r="G821" s="10" t="s">
        <v>1853</v>
      </c>
      <c r="H821" s="7">
        <v>29</v>
      </c>
      <c r="I821" s="7">
        <v>53</v>
      </c>
      <c r="J821" s="7">
        <v>19</v>
      </c>
      <c r="K821" s="7" t="s">
        <v>16</v>
      </c>
      <c r="L821" s="7">
        <v>1</v>
      </c>
      <c r="M821" s="7">
        <v>10</v>
      </c>
      <c r="N821" s="6" t="s">
        <v>47</v>
      </c>
      <c r="O821" s="6" t="s">
        <v>47</v>
      </c>
      <c r="P821" s="11">
        <v>45</v>
      </c>
      <c r="Q821" s="12">
        <v>1.4</v>
      </c>
      <c r="R821" s="13"/>
      <c r="S821" s="21">
        <f t="shared" si="103"/>
        <v>61.5625</v>
      </c>
      <c r="T821" s="7" t="str">
        <f t="shared" si="104"/>
        <v>Under 1.5</v>
      </c>
      <c r="U821" s="14"/>
      <c r="V821" s="14" t="str">
        <f t="shared" si="107"/>
        <v>Under 1.5</v>
      </c>
      <c r="W821" s="14" t="str">
        <f t="shared" si="108"/>
        <v>WON</v>
      </c>
      <c r="X821" s="14"/>
      <c r="Y821" s="7" t="str">
        <f t="shared" ref="Y821:Y884" si="109">IF(AND(B821="OK",I821&gt;52,M821&lt;11,Q821&lt;1.71),"Prime","…")</f>
        <v>Prime</v>
      </c>
      <c r="Z821" s="7"/>
      <c r="AA821" s="35" t="str">
        <f t="shared" si="105"/>
        <v>…</v>
      </c>
      <c r="AB821" s="35" t="str">
        <f t="shared" si="106"/>
        <v>.</v>
      </c>
      <c r="AE821" s="18" t="str">
        <f>IFERROR(VLOOKUP(O821,AG3:AH5,2,0),"KO")</f>
        <v>OK</v>
      </c>
    </row>
    <row r="822" spans="2:31">
      <c r="B822" s="6"/>
      <c r="D822" s="24"/>
      <c r="E822" s="17"/>
      <c r="F822" s="7"/>
      <c r="G822" s="10"/>
      <c r="H822" s="7"/>
      <c r="I822" s="7"/>
      <c r="J822" s="7"/>
      <c r="K822" s="7"/>
      <c r="L822" s="7"/>
      <c r="M822" s="7"/>
      <c r="N822" s="6"/>
      <c r="O822" s="6"/>
      <c r="P822" s="11"/>
      <c r="Q822" s="12"/>
      <c r="R822" s="13"/>
      <c r="S822" s="21" t="str">
        <f t="shared" ref="S822:S885" si="110">(IF(H822=0,"",(40+IF(I822&lt;50,0,I822/3.2)+(IF(J822&gt;I822,-J822/3.2,0)+(IF(H822&gt;I822,-H822/3.2,0)+(IF(L822="X",5,IF(L822="2",2,0)))+(IF(M822&gt;15,0,15-M822))+(IF(P822&lt;50,0,P822/5)))))))</f>
        <v/>
      </c>
      <c r="T822" s="7" t="str">
        <f t="shared" ref="T822:T885" si="111">IF(S822&lt;56,"Over 0.5","Under 1.5")</f>
        <v>Under 1.5</v>
      </c>
      <c r="U822" s="14"/>
      <c r="V822" s="14" t="str">
        <f t="shared" si="107"/>
        <v>Over 0.5</v>
      </c>
      <c r="W822" s="14" t="str">
        <f t="shared" si="108"/>
        <v/>
      </c>
      <c r="X822" s="14"/>
      <c r="Y822" s="7" t="str">
        <f t="shared" si="109"/>
        <v>…</v>
      </c>
      <c r="Z822" s="7"/>
      <c r="AA822" s="35" t="str">
        <f t="shared" si="105"/>
        <v>…</v>
      </c>
      <c r="AB822" s="35" t="str">
        <f t="shared" si="106"/>
        <v>.</v>
      </c>
      <c r="AE822" s="18" t="str">
        <f>IFERROR(VLOOKUP(O822,AG3:AH5,2,0),"KO")</f>
        <v>KO</v>
      </c>
    </row>
    <row r="823" spans="2:31">
      <c r="B823" s="16" t="s">
        <v>2202</v>
      </c>
      <c r="D823" s="24"/>
      <c r="E823" s="17"/>
      <c r="F823" s="7"/>
      <c r="G823" s="10"/>
      <c r="H823" s="7"/>
      <c r="I823" s="7"/>
      <c r="J823" s="7"/>
      <c r="K823" s="7"/>
      <c r="L823" s="7"/>
      <c r="M823" s="7"/>
      <c r="N823" s="6"/>
      <c r="O823" s="6"/>
      <c r="P823" s="11"/>
      <c r="Q823" s="12"/>
      <c r="R823" s="13"/>
      <c r="S823" s="21" t="str">
        <f t="shared" si="110"/>
        <v/>
      </c>
      <c r="T823" s="7" t="str">
        <f t="shared" si="111"/>
        <v>Under 1.5</v>
      </c>
      <c r="U823" s="14"/>
      <c r="V823" s="14" t="str">
        <f t="shared" si="107"/>
        <v>Over 0.5</v>
      </c>
      <c r="W823" s="14" t="str">
        <f t="shared" si="108"/>
        <v/>
      </c>
      <c r="X823" s="14"/>
      <c r="Y823" s="7" t="str">
        <f t="shared" si="109"/>
        <v>…</v>
      </c>
      <c r="Z823" s="7"/>
      <c r="AA823" s="35" t="str">
        <f t="shared" si="105"/>
        <v>…</v>
      </c>
      <c r="AB823" s="35" t="str">
        <f t="shared" si="106"/>
        <v>.</v>
      </c>
      <c r="AE823" s="18" t="str">
        <f>IFERROR(VLOOKUP(O823,AG3:AH5,2,0),"KO")</f>
        <v>KO</v>
      </c>
    </row>
    <row r="824" spans="2:31">
      <c r="B824" s="6"/>
      <c r="C824" t="s">
        <v>1841</v>
      </c>
      <c r="D824" s="24" t="s">
        <v>207</v>
      </c>
      <c r="E824" s="17" t="s">
        <v>2203</v>
      </c>
      <c r="F824" s="7" t="s">
        <v>4</v>
      </c>
      <c r="G824" s="10" t="s">
        <v>2052</v>
      </c>
      <c r="H824" s="7">
        <v>28</v>
      </c>
      <c r="I824" s="7">
        <v>12</v>
      </c>
      <c r="J824" s="7">
        <v>60</v>
      </c>
      <c r="K824" s="7">
        <v>2</v>
      </c>
      <c r="L824" s="7">
        <v>2</v>
      </c>
      <c r="M824" s="7">
        <v>32</v>
      </c>
      <c r="N824" s="6" t="s">
        <v>47</v>
      </c>
      <c r="O824" s="6" t="s">
        <v>75</v>
      </c>
      <c r="P824" s="11">
        <v>53</v>
      </c>
      <c r="Q824" s="12">
        <v>1.7</v>
      </c>
      <c r="R824" s="13"/>
      <c r="S824" s="21">
        <f t="shared" si="110"/>
        <v>23.1</v>
      </c>
      <c r="T824" s="7" t="str">
        <f t="shared" si="111"/>
        <v>Over 0.5</v>
      </c>
      <c r="U824" s="14"/>
      <c r="V824" s="14" t="str">
        <f t="shared" si="107"/>
        <v>Under 1.5</v>
      </c>
      <c r="W824" s="14" t="str">
        <f t="shared" si="108"/>
        <v>WON</v>
      </c>
      <c r="X824" s="14"/>
      <c r="Y824" s="7" t="str">
        <f t="shared" si="109"/>
        <v>…</v>
      </c>
      <c r="Z824" s="7"/>
      <c r="AA824" s="35" t="str">
        <f t="shared" si="105"/>
        <v>…</v>
      </c>
      <c r="AB824" s="35" t="str">
        <f t="shared" si="106"/>
        <v>.</v>
      </c>
      <c r="AE824" s="18" t="str">
        <f>IFERROR(VLOOKUP(O824,AG3:AH5,2,0),"KO")</f>
        <v>KO</v>
      </c>
    </row>
    <row r="825" spans="2:31">
      <c r="B825" s="6"/>
      <c r="C825" t="s">
        <v>1463</v>
      </c>
      <c r="D825" s="24" t="s">
        <v>35</v>
      </c>
      <c r="E825" s="17" t="s">
        <v>1464</v>
      </c>
      <c r="F825" s="7" t="s">
        <v>4</v>
      </c>
      <c r="G825" s="10" t="s">
        <v>1478</v>
      </c>
      <c r="H825" s="7">
        <v>43</v>
      </c>
      <c r="I825" s="7">
        <v>27</v>
      </c>
      <c r="J825" s="7">
        <v>31</v>
      </c>
      <c r="K825" s="7">
        <v>1</v>
      </c>
      <c r="L825" s="7" t="s">
        <v>2101</v>
      </c>
      <c r="M825" s="7">
        <v>12</v>
      </c>
      <c r="N825" s="6" t="s">
        <v>61</v>
      </c>
      <c r="O825" s="6" t="s">
        <v>305</v>
      </c>
      <c r="P825" s="11">
        <v>21</v>
      </c>
      <c r="Q825" s="12">
        <v>1.47</v>
      </c>
      <c r="R825" s="13"/>
      <c r="S825" s="21">
        <f t="shared" si="110"/>
        <v>19.875</v>
      </c>
      <c r="T825" s="7" t="str">
        <f t="shared" si="111"/>
        <v>Over 0.5</v>
      </c>
      <c r="U825" s="14"/>
      <c r="V825" s="14" t="str">
        <f t="shared" si="107"/>
        <v>Over 0.5</v>
      </c>
      <c r="W825" s="14" t="str">
        <f t="shared" si="108"/>
        <v>WON</v>
      </c>
      <c r="X825" s="14"/>
      <c r="Y825" s="7" t="str">
        <f t="shared" si="109"/>
        <v>…</v>
      </c>
      <c r="Z825" s="7"/>
      <c r="AA825" s="35" t="str">
        <f t="shared" si="105"/>
        <v>…</v>
      </c>
      <c r="AB825" s="35" t="str">
        <f t="shared" si="106"/>
        <v>.</v>
      </c>
      <c r="AE825" s="18" t="str">
        <f>IFERROR(VLOOKUP(O825,AG3:AH5,2,0),"KO")</f>
        <v>KO</v>
      </c>
    </row>
    <row r="826" spans="2:31">
      <c r="B826" s="6"/>
      <c r="C826" t="s">
        <v>1495</v>
      </c>
      <c r="D826" s="24" t="s">
        <v>52</v>
      </c>
      <c r="E826" s="17" t="s">
        <v>1566</v>
      </c>
      <c r="F826" s="7" t="s">
        <v>4</v>
      </c>
      <c r="G826" s="10" t="s">
        <v>1562</v>
      </c>
      <c r="H826" s="7">
        <v>43</v>
      </c>
      <c r="I826" s="7">
        <v>30</v>
      </c>
      <c r="J826" s="7">
        <v>27</v>
      </c>
      <c r="K826" s="7">
        <v>1</v>
      </c>
      <c r="L826" s="7">
        <v>1</v>
      </c>
      <c r="M826" s="7">
        <v>16</v>
      </c>
      <c r="N826" s="6" t="s">
        <v>69</v>
      </c>
      <c r="O826" s="6" t="s">
        <v>297</v>
      </c>
      <c r="P826" s="11">
        <v>43</v>
      </c>
      <c r="Q826" s="12">
        <v>1.43</v>
      </c>
      <c r="R826" s="13"/>
      <c r="S826" s="21">
        <f t="shared" si="110"/>
        <v>26.5625</v>
      </c>
      <c r="T826" s="7" t="str">
        <f t="shared" si="111"/>
        <v>Over 0.5</v>
      </c>
      <c r="U826" s="14"/>
      <c r="V826" s="14" t="str">
        <f t="shared" si="107"/>
        <v>Over 0.5</v>
      </c>
      <c r="W826" s="14" t="str">
        <f t="shared" si="108"/>
        <v>WON</v>
      </c>
      <c r="X826" s="14"/>
      <c r="Y826" s="7" t="str">
        <f t="shared" si="109"/>
        <v>…</v>
      </c>
      <c r="Z826" s="7"/>
      <c r="AA826" s="35" t="str">
        <f t="shared" si="105"/>
        <v>…</v>
      </c>
      <c r="AB826" s="35" t="str">
        <f t="shared" si="106"/>
        <v>.</v>
      </c>
      <c r="AE826" s="18" t="str">
        <f>IFERROR(VLOOKUP(O826,AG3:AH5,2,0),"KO")</f>
        <v>KO</v>
      </c>
    </row>
    <row r="827" spans="2:31">
      <c r="B827" s="6"/>
      <c r="C827" t="s">
        <v>1495</v>
      </c>
      <c r="D827" s="24" t="s">
        <v>52</v>
      </c>
      <c r="E827" s="17" t="s">
        <v>1643</v>
      </c>
      <c r="F827" s="7" t="s">
        <v>4</v>
      </c>
      <c r="G827" s="10" t="s">
        <v>1561</v>
      </c>
      <c r="H827" s="7">
        <v>27</v>
      </c>
      <c r="I827" s="7">
        <v>25</v>
      </c>
      <c r="J827" s="7">
        <v>49</v>
      </c>
      <c r="K827" s="7">
        <v>2</v>
      </c>
      <c r="L827" s="7">
        <v>2</v>
      </c>
      <c r="M827" s="7">
        <v>22</v>
      </c>
      <c r="N827" s="6" t="s">
        <v>75</v>
      </c>
      <c r="O827" s="6" t="s">
        <v>297</v>
      </c>
      <c r="P827" s="11">
        <v>57</v>
      </c>
      <c r="Q827" s="12">
        <v>1.45</v>
      </c>
      <c r="R827" s="13"/>
      <c r="S827" s="21">
        <f t="shared" si="110"/>
        <v>27.65</v>
      </c>
      <c r="T827" s="7" t="str">
        <f t="shared" si="111"/>
        <v>Over 0.5</v>
      </c>
      <c r="U827" s="14"/>
      <c r="V827" s="14" t="str">
        <f t="shared" si="107"/>
        <v>Over 0.5</v>
      </c>
      <c r="W827" s="14" t="str">
        <f t="shared" si="108"/>
        <v>WON</v>
      </c>
      <c r="X827" s="14"/>
      <c r="Y827" s="7" t="str">
        <f t="shared" si="109"/>
        <v>…</v>
      </c>
      <c r="Z827" s="7"/>
      <c r="AA827" s="35" t="str">
        <f t="shared" si="105"/>
        <v>…</v>
      </c>
      <c r="AB827" s="35" t="str">
        <f t="shared" si="106"/>
        <v>.</v>
      </c>
      <c r="AE827" s="18" t="str">
        <f>IFERROR(VLOOKUP(O827,AG3:AH5,2,0),"KO")</f>
        <v>KO</v>
      </c>
    </row>
    <row r="828" spans="2:31">
      <c r="B828" s="6"/>
      <c r="C828" t="s">
        <v>1495</v>
      </c>
      <c r="D828" s="24" t="s">
        <v>93</v>
      </c>
      <c r="E828" s="17" t="s">
        <v>2021</v>
      </c>
      <c r="F828" s="7" t="s">
        <v>4</v>
      </c>
      <c r="G828" s="10" t="s">
        <v>1725</v>
      </c>
      <c r="H828" s="7">
        <v>54</v>
      </c>
      <c r="I828" s="7">
        <v>33</v>
      </c>
      <c r="J828" s="7">
        <v>13</v>
      </c>
      <c r="K828" s="7">
        <v>1</v>
      </c>
      <c r="L828" s="7">
        <v>1</v>
      </c>
      <c r="M828" s="7">
        <v>41</v>
      </c>
      <c r="N828" s="6" t="s">
        <v>47</v>
      </c>
      <c r="O828" s="6" t="s">
        <v>75</v>
      </c>
      <c r="P828" s="11">
        <v>17</v>
      </c>
      <c r="Q828" s="12">
        <v>1.45</v>
      </c>
      <c r="R828" s="13"/>
      <c r="S828" s="21">
        <f t="shared" si="110"/>
        <v>23.125</v>
      </c>
      <c r="T828" s="7" t="str">
        <f t="shared" si="111"/>
        <v>Over 0.5</v>
      </c>
      <c r="U828" s="14"/>
      <c r="V828" s="14" t="str">
        <f t="shared" si="107"/>
        <v>Under 1.5</v>
      </c>
      <c r="W828" s="14" t="str">
        <f t="shared" si="108"/>
        <v>WON</v>
      </c>
      <c r="X828" s="14"/>
      <c r="Y828" s="7" t="str">
        <f t="shared" si="109"/>
        <v>…</v>
      </c>
      <c r="Z828" s="7"/>
      <c r="AA828" s="35" t="str">
        <f t="shared" si="105"/>
        <v>…</v>
      </c>
      <c r="AB828" s="35" t="str">
        <f t="shared" si="106"/>
        <v>.</v>
      </c>
      <c r="AE828" s="18" t="str">
        <f>IFERROR(VLOOKUP(O828,AG3:AH5,2,0),"KO")</f>
        <v>KO</v>
      </c>
    </row>
    <row r="829" spans="2:31">
      <c r="B829" s="6"/>
      <c r="C829" t="s">
        <v>1841</v>
      </c>
      <c r="D829" s="24" t="s">
        <v>93</v>
      </c>
      <c r="E829" s="17" t="s">
        <v>1954</v>
      </c>
      <c r="F829" s="7" t="s">
        <v>4</v>
      </c>
      <c r="G829" s="10" t="s">
        <v>2093</v>
      </c>
      <c r="H829" s="7">
        <v>25</v>
      </c>
      <c r="I829" s="7">
        <v>48</v>
      </c>
      <c r="J829" s="7">
        <v>27</v>
      </c>
      <c r="K829" s="7" t="s">
        <v>16</v>
      </c>
      <c r="L829" s="7">
        <v>1</v>
      </c>
      <c r="M829" s="7">
        <v>2</v>
      </c>
      <c r="N829" s="6" t="s">
        <v>69</v>
      </c>
      <c r="O829" s="6" t="s">
        <v>299</v>
      </c>
      <c r="P829" s="11">
        <v>32</v>
      </c>
      <c r="Q829" s="12">
        <v>1.62</v>
      </c>
      <c r="R829" s="13"/>
      <c r="S829" s="21">
        <f t="shared" si="110"/>
        <v>53</v>
      </c>
      <c r="T829" s="7" t="str">
        <f t="shared" si="111"/>
        <v>Over 0.5</v>
      </c>
      <c r="U829" s="14"/>
      <c r="V829" s="14" t="str">
        <f t="shared" si="107"/>
        <v>Over 0.5</v>
      </c>
      <c r="W829" s="14" t="str">
        <f t="shared" si="108"/>
        <v>WON</v>
      </c>
      <c r="X829" s="14"/>
      <c r="Y829" s="7" t="str">
        <f t="shared" si="109"/>
        <v>…</v>
      </c>
      <c r="Z829" s="7"/>
      <c r="AA829" s="35" t="str">
        <f t="shared" si="105"/>
        <v>…</v>
      </c>
      <c r="AB829" s="35" t="str">
        <f t="shared" si="106"/>
        <v>.</v>
      </c>
      <c r="AE829" s="18" t="str">
        <f>IFERROR(VLOOKUP(O829,AG3:AH5,2,0),"KO")</f>
        <v>KO</v>
      </c>
    </row>
    <row r="830" spans="2:31">
      <c r="B830" s="6" t="s">
        <v>11</v>
      </c>
      <c r="C830" t="s">
        <v>210</v>
      </c>
      <c r="D830" s="24" t="s">
        <v>93</v>
      </c>
      <c r="E830" s="17" t="s">
        <v>211</v>
      </c>
      <c r="F830" s="7" t="s">
        <v>4</v>
      </c>
      <c r="G830" s="10" t="s">
        <v>2157</v>
      </c>
      <c r="H830" s="7">
        <v>20</v>
      </c>
      <c r="I830" s="7">
        <v>22</v>
      </c>
      <c r="J830" s="7">
        <v>58</v>
      </c>
      <c r="K830" s="7">
        <v>2</v>
      </c>
      <c r="L830" s="7">
        <v>2</v>
      </c>
      <c r="M830" s="7">
        <v>38</v>
      </c>
      <c r="N830" s="6" t="s">
        <v>96</v>
      </c>
      <c r="O830" s="6" t="s">
        <v>96</v>
      </c>
      <c r="P830" s="11">
        <v>70</v>
      </c>
      <c r="Q830" s="12">
        <v>1.53</v>
      </c>
      <c r="R830" s="13"/>
      <c r="S830" s="21">
        <f t="shared" si="110"/>
        <v>35.875</v>
      </c>
      <c r="T830" s="7" t="str">
        <f t="shared" si="111"/>
        <v>Over 0.5</v>
      </c>
      <c r="U830" s="14"/>
      <c r="V830" s="14" t="str">
        <f t="shared" si="107"/>
        <v>Over 0.5</v>
      </c>
      <c r="W830" s="14" t="str">
        <f t="shared" si="108"/>
        <v>WON</v>
      </c>
      <c r="X830" s="14"/>
      <c r="Y830" s="7" t="str">
        <f t="shared" si="109"/>
        <v>…</v>
      </c>
      <c r="Z830" s="7"/>
      <c r="AA830" s="35" t="str">
        <f t="shared" si="105"/>
        <v>…</v>
      </c>
      <c r="AB830" s="35" t="str">
        <f t="shared" si="106"/>
        <v>.</v>
      </c>
      <c r="AE830" s="18" t="str">
        <f>IFERROR(VLOOKUP(O830,AG3:AH5,2,0),"KO")</f>
        <v>KO</v>
      </c>
    </row>
    <row r="831" spans="2:31">
      <c r="B831" s="6" t="s">
        <v>11</v>
      </c>
      <c r="C831" t="s">
        <v>124</v>
      </c>
      <c r="D831" s="24" t="s">
        <v>164</v>
      </c>
      <c r="E831" s="17" t="s">
        <v>878</v>
      </c>
      <c r="F831" s="7" t="s">
        <v>4</v>
      </c>
      <c r="G831" s="10" t="s">
        <v>254</v>
      </c>
      <c r="H831" s="7">
        <v>29</v>
      </c>
      <c r="I831" s="7">
        <v>57</v>
      </c>
      <c r="J831" s="7">
        <v>14</v>
      </c>
      <c r="K831" s="7" t="s">
        <v>16</v>
      </c>
      <c r="L831" s="7">
        <v>1</v>
      </c>
      <c r="M831" s="7">
        <v>15</v>
      </c>
      <c r="N831" s="6" t="s">
        <v>24</v>
      </c>
      <c r="O831" s="6" t="s">
        <v>120</v>
      </c>
      <c r="P831" s="11">
        <v>50</v>
      </c>
      <c r="Q831" s="12">
        <v>1.59</v>
      </c>
      <c r="R831" s="13"/>
      <c r="S831" s="21">
        <f t="shared" si="110"/>
        <v>67.8125</v>
      </c>
      <c r="T831" s="7" t="str">
        <f t="shared" si="111"/>
        <v>Under 1.5</v>
      </c>
      <c r="U831" s="14"/>
      <c r="V831" s="14" t="str">
        <f t="shared" si="107"/>
        <v>Under 1.5</v>
      </c>
      <c r="W831" s="14" t="str">
        <f t="shared" si="108"/>
        <v>WON</v>
      </c>
      <c r="X831" s="14"/>
      <c r="Y831" s="7" t="str">
        <f t="shared" si="109"/>
        <v>…</v>
      </c>
      <c r="Z831" s="7"/>
      <c r="AA831" s="35" t="str">
        <f t="shared" si="105"/>
        <v>…</v>
      </c>
      <c r="AB831" s="35" t="str">
        <f t="shared" si="106"/>
        <v>.</v>
      </c>
      <c r="AE831" s="18" t="str">
        <f>IFERROR(VLOOKUP(O831,AG3:AH5,2,0),"KO")</f>
        <v>OK</v>
      </c>
    </row>
    <row r="832" spans="2:31">
      <c r="B832" s="6" t="s">
        <v>11</v>
      </c>
      <c r="C832" t="s">
        <v>12</v>
      </c>
      <c r="D832" s="24" t="s">
        <v>872</v>
      </c>
      <c r="E832" s="17" t="s">
        <v>794</v>
      </c>
      <c r="F832" s="7" t="s">
        <v>4</v>
      </c>
      <c r="G832" s="10" t="s">
        <v>463</v>
      </c>
      <c r="H832" s="7">
        <v>15</v>
      </c>
      <c r="I832" s="7">
        <v>56</v>
      </c>
      <c r="J832" s="7">
        <v>29</v>
      </c>
      <c r="K832" s="7" t="s">
        <v>16</v>
      </c>
      <c r="L832" s="7" t="s">
        <v>2101</v>
      </c>
      <c r="M832" s="7">
        <v>14</v>
      </c>
      <c r="N832" s="6" t="s">
        <v>69</v>
      </c>
      <c r="O832" s="6" t="s">
        <v>33</v>
      </c>
      <c r="P832" s="11">
        <v>47</v>
      </c>
      <c r="Q832" s="12">
        <v>1.52</v>
      </c>
      <c r="R832" s="13"/>
      <c r="S832" s="21">
        <f t="shared" si="110"/>
        <v>58.5</v>
      </c>
      <c r="T832" s="7" t="str">
        <f t="shared" si="111"/>
        <v>Under 1.5</v>
      </c>
      <c r="U832" s="14"/>
      <c r="V832" s="14" t="str">
        <f t="shared" si="107"/>
        <v>Over 0.5</v>
      </c>
      <c r="W832" s="14" t="str">
        <f t="shared" si="108"/>
        <v>LOST</v>
      </c>
      <c r="X832" s="14"/>
      <c r="Y832" s="7" t="str">
        <f t="shared" si="109"/>
        <v>…</v>
      </c>
      <c r="Z832" s="7"/>
      <c r="AA832" s="35" t="str">
        <f t="shared" si="105"/>
        <v>…</v>
      </c>
      <c r="AB832" s="35" t="str">
        <f t="shared" si="106"/>
        <v>.</v>
      </c>
      <c r="AE832" s="18" t="str">
        <f>IFERROR(VLOOKUP(O832,AG3:AH5,2,0),"KO")</f>
        <v>KO</v>
      </c>
    </row>
    <row r="833" spans="2:31">
      <c r="B833" s="6" t="s">
        <v>11</v>
      </c>
      <c r="C833" t="s">
        <v>257</v>
      </c>
      <c r="D833" s="24" t="s">
        <v>167</v>
      </c>
      <c r="E833" s="17" t="s">
        <v>626</v>
      </c>
      <c r="F833" s="7" t="s">
        <v>4</v>
      </c>
      <c r="G833" s="10" t="s">
        <v>727</v>
      </c>
      <c r="H833" s="7">
        <v>28</v>
      </c>
      <c r="I833" s="7">
        <v>63</v>
      </c>
      <c r="J833" s="7">
        <v>10</v>
      </c>
      <c r="K833" s="7" t="s">
        <v>16</v>
      </c>
      <c r="L833" s="7">
        <v>1</v>
      </c>
      <c r="M833" s="7">
        <v>18</v>
      </c>
      <c r="N833" s="6" t="s">
        <v>24</v>
      </c>
      <c r="O833" s="6" t="s">
        <v>75</v>
      </c>
      <c r="P833" s="11">
        <v>54</v>
      </c>
      <c r="Q833" s="12">
        <v>1.51</v>
      </c>
      <c r="R833" s="13"/>
      <c r="S833" s="21">
        <f t="shared" si="110"/>
        <v>70.487499999999997</v>
      </c>
      <c r="T833" s="7" t="str">
        <f t="shared" si="111"/>
        <v>Under 1.5</v>
      </c>
      <c r="U833" s="14"/>
      <c r="V833" s="14" t="str">
        <f t="shared" si="107"/>
        <v>Under 1.5</v>
      </c>
      <c r="W833" s="14" t="str">
        <f t="shared" si="108"/>
        <v>WON</v>
      </c>
      <c r="X833" s="14"/>
      <c r="Y833" s="7" t="str">
        <f t="shared" si="109"/>
        <v>…</v>
      </c>
      <c r="Z833" s="7"/>
      <c r="AA833" s="35" t="str">
        <f t="shared" si="105"/>
        <v>…</v>
      </c>
      <c r="AB833" s="35" t="str">
        <f t="shared" si="106"/>
        <v>.</v>
      </c>
      <c r="AE833" s="18" t="str">
        <f>IFERROR(VLOOKUP(O833,AG3:AH5,2,0),"KO")</f>
        <v>KO</v>
      </c>
    </row>
    <row r="834" spans="2:31">
      <c r="B834" s="6"/>
      <c r="C834" t="s">
        <v>181</v>
      </c>
      <c r="D834" s="24" t="s">
        <v>167</v>
      </c>
      <c r="E834" s="17" t="s">
        <v>1371</v>
      </c>
      <c r="F834" s="7" t="s">
        <v>4</v>
      </c>
      <c r="G834" s="10" t="s">
        <v>1574</v>
      </c>
      <c r="H834" s="7">
        <v>48</v>
      </c>
      <c r="I834" s="7">
        <v>32</v>
      </c>
      <c r="J834" s="7">
        <v>21</v>
      </c>
      <c r="K834" s="7">
        <v>1</v>
      </c>
      <c r="L834" s="7">
        <v>1</v>
      </c>
      <c r="M834" s="7">
        <v>27</v>
      </c>
      <c r="N834" s="6" t="s">
        <v>47</v>
      </c>
      <c r="O834" s="6" t="s">
        <v>75</v>
      </c>
      <c r="P834" s="11">
        <v>24</v>
      </c>
      <c r="Q834" s="12">
        <v>1.7</v>
      </c>
      <c r="R834" s="13"/>
      <c r="S834" s="21">
        <f t="shared" si="110"/>
        <v>25</v>
      </c>
      <c r="T834" s="7" t="str">
        <f t="shared" si="111"/>
        <v>Over 0.5</v>
      </c>
      <c r="U834" s="14"/>
      <c r="V834" s="14" t="str">
        <f t="shared" si="107"/>
        <v>Under 1.5</v>
      </c>
      <c r="W834" s="14" t="str">
        <f t="shared" si="108"/>
        <v>WON</v>
      </c>
      <c r="X834" s="14"/>
      <c r="Y834" s="7" t="str">
        <f t="shared" si="109"/>
        <v>…</v>
      </c>
      <c r="Z834" s="7"/>
      <c r="AA834" s="35" t="str">
        <f t="shared" si="105"/>
        <v>…</v>
      </c>
      <c r="AB834" s="35" t="str">
        <f t="shared" si="106"/>
        <v>.</v>
      </c>
      <c r="AE834" s="18" t="str">
        <f>IFERROR(VLOOKUP(O834,AG3:AH5,2,0),"KO")</f>
        <v>KO</v>
      </c>
    </row>
    <row r="835" spans="2:31">
      <c r="B835" s="6"/>
      <c r="C835" t="s">
        <v>888</v>
      </c>
      <c r="D835" s="24" t="s">
        <v>877</v>
      </c>
      <c r="E835" s="17" t="s">
        <v>1635</v>
      </c>
      <c r="F835" s="7" t="s">
        <v>4</v>
      </c>
      <c r="G835" s="10" t="s">
        <v>1773</v>
      </c>
      <c r="H835" s="7">
        <v>21</v>
      </c>
      <c r="I835" s="7">
        <v>47</v>
      </c>
      <c r="J835" s="7">
        <v>32</v>
      </c>
      <c r="K835" s="7" t="s">
        <v>16</v>
      </c>
      <c r="L835" s="7">
        <v>2</v>
      </c>
      <c r="M835" s="7">
        <v>11</v>
      </c>
      <c r="N835" s="6" t="s">
        <v>47</v>
      </c>
      <c r="O835" s="6" t="s">
        <v>297</v>
      </c>
      <c r="P835" s="11">
        <v>29</v>
      </c>
      <c r="Q835" s="12">
        <v>1.45</v>
      </c>
      <c r="R835" s="13"/>
      <c r="S835" s="21">
        <f t="shared" si="110"/>
        <v>44</v>
      </c>
      <c r="T835" s="7" t="str">
        <f t="shared" si="111"/>
        <v>Over 0.5</v>
      </c>
      <c r="U835" s="14"/>
      <c r="V835" s="14" t="str">
        <f t="shared" si="107"/>
        <v>Under 1.5</v>
      </c>
      <c r="W835" s="14" t="str">
        <f t="shared" si="108"/>
        <v>WON</v>
      </c>
      <c r="X835" s="14"/>
      <c r="Y835" s="7" t="str">
        <f t="shared" si="109"/>
        <v>…</v>
      </c>
      <c r="Z835" s="7"/>
      <c r="AA835" s="35" t="str">
        <f t="shared" si="105"/>
        <v>…</v>
      </c>
      <c r="AB835" s="35" t="str">
        <f t="shared" si="106"/>
        <v>.</v>
      </c>
      <c r="AE835" s="18" t="str">
        <f>IFERROR(VLOOKUP(O835,AG3:AH5,2,0),"KO")</f>
        <v>KO</v>
      </c>
    </row>
    <row r="836" spans="2:31">
      <c r="B836" s="6"/>
      <c r="D836" s="24"/>
      <c r="E836" s="17"/>
      <c r="F836" s="7"/>
      <c r="G836" s="10"/>
      <c r="H836" s="7"/>
      <c r="I836" s="7"/>
      <c r="J836" s="7"/>
      <c r="K836" s="7"/>
      <c r="L836" s="7"/>
      <c r="M836" s="7"/>
      <c r="N836" s="6"/>
      <c r="O836" s="6"/>
      <c r="P836" s="11"/>
      <c r="Q836" s="12"/>
      <c r="R836" s="13"/>
      <c r="S836" s="21" t="str">
        <f t="shared" si="110"/>
        <v/>
      </c>
      <c r="T836" s="7" t="str">
        <f t="shared" si="111"/>
        <v>Under 1.5</v>
      </c>
      <c r="U836" s="14"/>
      <c r="V836" s="14" t="str">
        <f t="shared" si="107"/>
        <v>Over 0.5</v>
      </c>
      <c r="W836" s="14" t="str">
        <f t="shared" si="108"/>
        <v/>
      </c>
      <c r="X836" s="14"/>
      <c r="Y836" s="7" t="str">
        <f t="shared" si="109"/>
        <v>…</v>
      </c>
      <c r="Z836" s="7"/>
      <c r="AA836" s="35" t="str">
        <f t="shared" si="105"/>
        <v>…</v>
      </c>
      <c r="AB836" s="35" t="str">
        <f t="shared" si="106"/>
        <v>.</v>
      </c>
      <c r="AE836" s="18" t="str">
        <f>IFERROR(VLOOKUP(O836,AG3:AH5,2,0),"KO")</f>
        <v>KO</v>
      </c>
    </row>
    <row r="837" spans="2:31">
      <c r="B837" s="16" t="s">
        <v>2205</v>
      </c>
      <c r="D837" s="24"/>
      <c r="E837" s="17"/>
      <c r="F837" s="7"/>
      <c r="G837" s="10"/>
      <c r="H837" s="7"/>
      <c r="I837" s="7"/>
      <c r="J837" s="7"/>
      <c r="K837" s="7"/>
      <c r="L837" s="7"/>
      <c r="M837" s="7"/>
      <c r="N837" s="6"/>
      <c r="O837" s="6"/>
      <c r="P837" s="11"/>
      <c r="Q837" s="12"/>
      <c r="R837" s="13"/>
      <c r="S837" s="21" t="str">
        <f t="shared" si="110"/>
        <v/>
      </c>
      <c r="T837" s="7" t="str">
        <f t="shared" si="111"/>
        <v>Under 1.5</v>
      </c>
      <c r="U837" s="14"/>
      <c r="V837" s="14" t="str">
        <f t="shared" si="107"/>
        <v>Over 0.5</v>
      </c>
      <c r="W837" s="14" t="str">
        <f t="shared" si="108"/>
        <v/>
      </c>
      <c r="X837" s="14"/>
      <c r="Y837" s="7" t="str">
        <f t="shared" si="109"/>
        <v>…</v>
      </c>
      <c r="Z837" s="7"/>
      <c r="AA837" s="35" t="str">
        <f t="shared" si="105"/>
        <v>…</v>
      </c>
      <c r="AB837" s="35" t="str">
        <f t="shared" si="106"/>
        <v>.</v>
      </c>
      <c r="AE837" s="18" t="str">
        <f>IFERROR(VLOOKUP(O837,AG3:AH5,2,0),"KO")</f>
        <v>KO</v>
      </c>
    </row>
    <row r="838" spans="2:31">
      <c r="B838" s="6"/>
      <c r="C838" t="s">
        <v>517</v>
      </c>
      <c r="D838" s="24" t="s">
        <v>52</v>
      </c>
      <c r="E838" s="17" t="s">
        <v>1340</v>
      </c>
      <c r="F838" s="7" t="s">
        <v>4</v>
      </c>
      <c r="G838" s="10" t="s">
        <v>1408</v>
      </c>
      <c r="H838" s="7">
        <v>40</v>
      </c>
      <c r="I838" s="7">
        <v>46</v>
      </c>
      <c r="J838" s="7">
        <v>14</v>
      </c>
      <c r="K838" s="7" t="s">
        <v>16</v>
      </c>
      <c r="L838" s="7">
        <v>1</v>
      </c>
      <c r="M838" s="7">
        <v>26</v>
      </c>
      <c r="N838" s="6" t="s">
        <v>297</v>
      </c>
      <c r="O838" s="6" t="s">
        <v>300</v>
      </c>
      <c r="P838" s="11">
        <v>32</v>
      </c>
      <c r="Q838" s="12">
        <v>1.46</v>
      </c>
      <c r="R838" s="13"/>
      <c r="S838" s="21">
        <f t="shared" si="110"/>
        <v>40</v>
      </c>
      <c r="T838" s="7" t="str">
        <f t="shared" si="111"/>
        <v>Over 0.5</v>
      </c>
      <c r="U838" s="14"/>
      <c r="V838" s="14" t="str">
        <f t="shared" si="107"/>
        <v>Over 0.5</v>
      </c>
      <c r="W838" s="14" t="str">
        <f t="shared" si="108"/>
        <v>WON</v>
      </c>
      <c r="X838" s="14"/>
      <c r="Y838" s="7" t="str">
        <f t="shared" si="109"/>
        <v>…</v>
      </c>
      <c r="Z838" s="7"/>
      <c r="AA838" s="35" t="str">
        <f t="shared" ref="AA838:AA901" si="112">IF(AND(I838&gt;49,P838&gt;54,B838="OK"),"U25g","…")</f>
        <v>…</v>
      </c>
      <c r="AB838" s="35" t="str">
        <f t="shared" ref="AB838:AB901" si="113">IF(AND(AA838="U25g",(OR(O838="0-0",O838="0-1",O838="1-0",O838="1-1",O838="2-0",O838="0-2"))),"WON",".")</f>
        <v>.</v>
      </c>
      <c r="AE838" s="18" t="str">
        <f>IFERROR(VLOOKUP(O838,AG3:AH5,2,0),"KO")</f>
        <v>KO</v>
      </c>
    </row>
    <row r="839" spans="2:31">
      <c r="B839" s="6" t="s">
        <v>11</v>
      </c>
      <c r="C839" t="s">
        <v>279</v>
      </c>
      <c r="D839" s="24" t="s">
        <v>89</v>
      </c>
      <c r="E839" s="17" t="s">
        <v>521</v>
      </c>
      <c r="F839" s="7" t="s">
        <v>4</v>
      </c>
      <c r="G839" s="10" t="s">
        <v>373</v>
      </c>
      <c r="H839" s="7">
        <v>26</v>
      </c>
      <c r="I839" s="7">
        <v>55</v>
      </c>
      <c r="J839" s="7">
        <v>19</v>
      </c>
      <c r="K839" s="7" t="s">
        <v>16</v>
      </c>
      <c r="L839" s="7" t="s">
        <v>2101</v>
      </c>
      <c r="M839" s="7">
        <v>7</v>
      </c>
      <c r="N839" s="6" t="s">
        <v>24</v>
      </c>
      <c r="O839" s="6" t="s">
        <v>33</v>
      </c>
      <c r="P839" s="11">
        <v>71</v>
      </c>
      <c r="Q839" s="12">
        <v>1.52</v>
      </c>
      <c r="R839" s="13"/>
      <c r="S839" s="21">
        <f t="shared" si="110"/>
        <v>79.387500000000003</v>
      </c>
      <c r="T839" s="7" t="str">
        <f t="shared" si="111"/>
        <v>Under 1.5</v>
      </c>
      <c r="U839" s="14"/>
      <c r="V839" s="14" t="str">
        <f t="shared" si="107"/>
        <v>Under 1.5</v>
      </c>
      <c r="W839" s="14" t="str">
        <f t="shared" si="108"/>
        <v>WON</v>
      </c>
      <c r="X839" s="14"/>
      <c r="Y839" s="7" t="str">
        <f t="shared" si="109"/>
        <v>Prime</v>
      </c>
      <c r="Z839" s="7"/>
      <c r="AA839" s="35" t="str">
        <f t="shared" si="112"/>
        <v>U25g</v>
      </c>
      <c r="AB839" s="35" t="str">
        <f t="shared" si="113"/>
        <v>.</v>
      </c>
      <c r="AE839" s="18" t="str">
        <f>IFERROR(VLOOKUP(O839,AG3:AH5,2,0),"KO")</f>
        <v>KO</v>
      </c>
    </row>
    <row r="840" spans="2:31">
      <c r="B840" s="6" t="s">
        <v>11</v>
      </c>
      <c r="C840" t="s">
        <v>347</v>
      </c>
      <c r="D840" s="24" t="s">
        <v>289</v>
      </c>
      <c r="E840" s="17" t="s">
        <v>601</v>
      </c>
      <c r="F840" s="7" t="s">
        <v>4</v>
      </c>
      <c r="G840" s="10" t="s">
        <v>348</v>
      </c>
      <c r="H840" s="7">
        <v>11</v>
      </c>
      <c r="I840" s="7">
        <v>79</v>
      </c>
      <c r="J840" s="7">
        <v>10</v>
      </c>
      <c r="K840" s="7" t="s">
        <v>16</v>
      </c>
      <c r="L840" s="7" t="s">
        <v>2101</v>
      </c>
      <c r="M840" s="7">
        <v>1</v>
      </c>
      <c r="N840" s="6" t="s">
        <v>96</v>
      </c>
      <c r="O840" s="6" t="s">
        <v>299</v>
      </c>
      <c r="P840" s="11">
        <v>41</v>
      </c>
      <c r="Q840" s="12">
        <v>1.73</v>
      </c>
      <c r="R840" s="13"/>
      <c r="S840" s="21">
        <f t="shared" si="110"/>
        <v>78.6875</v>
      </c>
      <c r="T840" s="7" t="str">
        <f t="shared" si="111"/>
        <v>Under 1.5</v>
      </c>
      <c r="U840" s="14"/>
      <c r="V840" s="14" t="str">
        <f t="shared" si="107"/>
        <v>Over 0.5</v>
      </c>
      <c r="W840" s="14" t="str">
        <f t="shared" si="108"/>
        <v>LOST</v>
      </c>
      <c r="X840" s="14"/>
      <c r="Y840" s="7" t="str">
        <f t="shared" si="109"/>
        <v>…</v>
      </c>
      <c r="Z840" s="7"/>
      <c r="AA840" s="35" t="str">
        <f t="shared" si="112"/>
        <v>…</v>
      </c>
      <c r="AB840" s="35" t="str">
        <f t="shared" si="113"/>
        <v>.</v>
      </c>
      <c r="AE840" s="18" t="str">
        <f>IFERROR(VLOOKUP(O840,AG3:AH5,2,0),"KO")</f>
        <v>KO</v>
      </c>
    </row>
    <row r="841" spans="2:31">
      <c r="B841" s="6" t="s">
        <v>11</v>
      </c>
      <c r="C841" t="s">
        <v>347</v>
      </c>
      <c r="D841" s="24" t="s">
        <v>289</v>
      </c>
      <c r="E841" s="17" t="s">
        <v>356</v>
      </c>
      <c r="F841" s="7" t="s">
        <v>4</v>
      </c>
      <c r="G841" s="10" t="s">
        <v>1072</v>
      </c>
      <c r="H841" s="7">
        <v>10</v>
      </c>
      <c r="I841" s="7">
        <v>78</v>
      </c>
      <c r="J841" s="7">
        <v>13</v>
      </c>
      <c r="K841" s="7" t="s">
        <v>16</v>
      </c>
      <c r="L841" s="7" t="s">
        <v>2101</v>
      </c>
      <c r="M841" s="7">
        <v>3</v>
      </c>
      <c r="N841" s="6" t="s">
        <v>61</v>
      </c>
      <c r="O841" s="6" t="s">
        <v>61</v>
      </c>
      <c r="P841" s="11">
        <v>61</v>
      </c>
      <c r="Q841" s="12">
        <v>1.52</v>
      </c>
      <c r="R841" s="13"/>
      <c r="S841" s="21">
        <f t="shared" si="110"/>
        <v>88.575000000000003</v>
      </c>
      <c r="T841" s="7" t="str">
        <f t="shared" si="111"/>
        <v>Under 1.5</v>
      </c>
      <c r="U841" s="14"/>
      <c r="V841" s="14" t="str">
        <f t="shared" si="107"/>
        <v>Over 0.5</v>
      </c>
      <c r="W841" s="14" t="str">
        <f t="shared" si="108"/>
        <v>LOST</v>
      </c>
      <c r="X841" s="14"/>
      <c r="Y841" s="7" t="str">
        <f t="shared" si="109"/>
        <v>Prime</v>
      </c>
      <c r="Z841" s="7"/>
      <c r="AA841" s="35" t="str">
        <f t="shared" si="112"/>
        <v>U25g</v>
      </c>
      <c r="AB841" s="35" t="str">
        <f t="shared" si="113"/>
        <v>WON</v>
      </c>
      <c r="AE841" s="18" t="str">
        <f>IFERROR(VLOOKUP(O841,AG3:AH5,2,0),"KO")</f>
        <v>KO</v>
      </c>
    </row>
    <row r="842" spans="2:31">
      <c r="B842" s="6" t="s">
        <v>11</v>
      </c>
      <c r="C842" t="s">
        <v>347</v>
      </c>
      <c r="D842" s="24" t="s">
        <v>289</v>
      </c>
      <c r="E842" s="17" t="s">
        <v>349</v>
      </c>
      <c r="F842" s="7" t="s">
        <v>4</v>
      </c>
      <c r="G842" s="10" t="s">
        <v>355</v>
      </c>
      <c r="H842" s="7">
        <v>7</v>
      </c>
      <c r="I842" s="7">
        <v>62</v>
      </c>
      <c r="J842" s="7">
        <v>32</v>
      </c>
      <c r="K842" s="7" t="s">
        <v>16</v>
      </c>
      <c r="L842" s="7">
        <v>2</v>
      </c>
      <c r="M842" s="7">
        <v>25</v>
      </c>
      <c r="N842" s="6" t="s">
        <v>24</v>
      </c>
      <c r="O842" s="6" t="s">
        <v>301</v>
      </c>
      <c r="P842" s="11">
        <v>52</v>
      </c>
      <c r="Q842" s="12">
        <v>1.64</v>
      </c>
      <c r="R842" s="13"/>
      <c r="S842" s="21">
        <f t="shared" si="110"/>
        <v>69.775000000000006</v>
      </c>
      <c r="T842" s="7" t="str">
        <f t="shared" si="111"/>
        <v>Under 1.5</v>
      </c>
      <c r="U842" s="14"/>
      <c r="V842" s="14" t="str">
        <f t="shared" si="107"/>
        <v>Under 1.5</v>
      </c>
      <c r="W842" s="14" t="str">
        <f t="shared" si="108"/>
        <v>WON</v>
      </c>
      <c r="X842" s="14"/>
      <c r="Y842" s="7" t="str">
        <f t="shared" si="109"/>
        <v>…</v>
      </c>
      <c r="Z842" s="7"/>
      <c r="AA842" s="35" t="str">
        <f t="shared" si="112"/>
        <v>…</v>
      </c>
      <c r="AB842" s="35" t="str">
        <f t="shared" si="113"/>
        <v>.</v>
      </c>
      <c r="AE842" s="18" t="str">
        <f>IFERROR(VLOOKUP(O842,AG3:AH5,2,0),"KO")</f>
        <v>KO</v>
      </c>
    </row>
    <row r="843" spans="2:31">
      <c r="B843" s="6" t="s">
        <v>11</v>
      </c>
      <c r="C843" t="s">
        <v>347</v>
      </c>
      <c r="D843" s="24" t="s">
        <v>289</v>
      </c>
      <c r="E843" s="17" t="s">
        <v>2204</v>
      </c>
      <c r="F843" s="7" t="s">
        <v>4</v>
      </c>
      <c r="G843" s="10" t="s">
        <v>800</v>
      </c>
      <c r="H843" s="7">
        <v>29</v>
      </c>
      <c r="I843" s="7">
        <v>61</v>
      </c>
      <c r="J843" s="7">
        <v>10</v>
      </c>
      <c r="K843" s="7" t="s">
        <v>16</v>
      </c>
      <c r="L843" s="7">
        <v>2</v>
      </c>
      <c r="M843" s="7">
        <v>19</v>
      </c>
      <c r="N843" s="6" t="s">
        <v>24</v>
      </c>
      <c r="O843" s="6" t="s">
        <v>299</v>
      </c>
      <c r="P843" s="11">
        <v>75</v>
      </c>
      <c r="Q843" s="12">
        <v>1.64</v>
      </c>
      <c r="R843" s="13"/>
      <c r="S843" s="21">
        <f t="shared" si="110"/>
        <v>74.0625</v>
      </c>
      <c r="T843" s="7" t="str">
        <f t="shared" si="111"/>
        <v>Under 1.5</v>
      </c>
      <c r="U843" s="14"/>
      <c r="V843" s="14" t="str">
        <f t="shared" ref="V843:V906" si="114">IF(N843="1-0","Under 1.5",IF(N843="0-0","Under 1.5",IF(N843="0-1","Under 1.5","Over 0.5")))</f>
        <v>Under 1.5</v>
      </c>
      <c r="W843" s="14" t="str">
        <f t="shared" ref="W843:W906" si="115">IF(N843=0,"",IF(N843="?",N843,IF(T843=V843,"WON",IF(N843="0-1","WON",IF(N843="1-0","WON","LOST")))))</f>
        <v>WON</v>
      </c>
      <c r="X843" s="14"/>
      <c r="Y843" s="7" t="str">
        <f t="shared" si="109"/>
        <v>…</v>
      </c>
      <c r="Z843" s="7"/>
      <c r="AA843" s="35" t="str">
        <f t="shared" si="112"/>
        <v>U25g</v>
      </c>
      <c r="AB843" s="35" t="str">
        <f t="shared" si="113"/>
        <v>.</v>
      </c>
      <c r="AE843" s="18" t="str">
        <f>IFERROR(VLOOKUP(O843,AG3:AH5,2,0),"KO")</f>
        <v>KO</v>
      </c>
    </row>
    <row r="844" spans="2:31">
      <c r="B844" s="6" t="s">
        <v>11</v>
      </c>
      <c r="C844" t="s">
        <v>347</v>
      </c>
      <c r="D844" s="24" t="s">
        <v>289</v>
      </c>
      <c r="E844" s="17" t="s">
        <v>357</v>
      </c>
      <c r="F844" s="7" t="s">
        <v>4</v>
      </c>
      <c r="G844" s="10" t="s">
        <v>352</v>
      </c>
      <c r="H844" s="7">
        <v>13</v>
      </c>
      <c r="I844" s="7">
        <v>50</v>
      </c>
      <c r="J844" s="7">
        <v>38</v>
      </c>
      <c r="K844" s="7" t="s">
        <v>16</v>
      </c>
      <c r="L844" s="7" t="s">
        <v>2101</v>
      </c>
      <c r="M844" s="7">
        <v>25</v>
      </c>
      <c r="N844" s="6" t="s">
        <v>47</v>
      </c>
      <c r="O844" s="6" t="s">
        <v>47</v>
      </c>
      <c r="P844" s="11">
        <v>47</v>
      </c>
      <c r="Q844" s="12">
        <v>1.4</v>
      </c>
      <c r="R844" s="13"/>
      <c r="S844" s="21">
        <f t="shared" si="110"/>
        <v>55.625</v>
      </c>
      <c r="T844" s="7" t="str">
        <f t="shared" si="111"/>
        <v>Over 0.5</v>
      </c>
      <c r="U844" s="14"/>
      <c r="V844" s="14" t="str">
        <f t="shared" si="114"/>
        <v>Under 1.5</v>
      </c>
      <c r="W844" s="14" t="str">
        <f t="shared" si="115"/>
        <v>WON</v>
      </c>
      <c r="X844" s="14"/>
      <c r="Y844" s="7" t="str">
        <f t="shared" si="109"/>
        <v>…</v>
      </c>
      <c r="Z844" s="7"/>
      <c r="AA844" s="35" t="str">
        <f t="shared" si="112"/>
        <v>…</v>
      </c>
      <c r="AB844" s="35" t="str">
        <f t="shared" si="113"/>
        <v>.</v>
      </c>
      <c r="AE844" s="18" t="str">
        <f>IFERROR(VLOOKUP(O844,AG3:AH5,2,0),"KO")</f>
        <v>OK</v>
      </c>
    </row>
    <row r="845" spans="2:31">
      <c r="B845" s="6"/>
      <c r="D845" s="24"/>
      <c r="E845" s="17"/>
      <c r="F845" s="7"/>
      <c r="G845" s="10"/>
      <c r="H845" s="7"/>
      <c r="I845" s="7"/>
      <c r="J845" s="7"/>
      <c r="K845" s="7"/>
      <c r="L845" s="7"/>
      <c r="M845" s="7"/>
      <c r="N845" s="6"/>
      <c r="O845" s="6"/>
      <c r="P845" s="11"/>
      <c r="Q845" s="12"/>
      <c r="R845" s="13"/>
      <c r="S845" s="21" t="str">
        <f t="shared" si="110"/>
        <v/>
      </c>
      <c r="T845" s="7" t="str">
        <f t="shared" si="111"/>
        <v>Under 1.5</v>
      </c>
      <c r="U845" s="14"/>
      <c r="V845" s="14" t="str">
        <f t="shared" si="114"/>
        <v>Over 0.5</v>
      </c>
      <c r="W845" s="14" t="str">
        <f t="shared" si="115"/>
        <v/>
      </c>
      <c r="X845" s="14"/>
      <c r="Y845" s="7" t="str">
        <f t="shared" si="109"/>
        <v>…</v>
      </c>
      <c r="Z845" s="7"/>
      <c r="AA845" s="35" t="str">
        <f t="shared" si="112"/>
        <v>…</v>
      </c>
      <c r="AB845" s="35" t="str">
        <f t="shared" si="113"/>
        <v>.</v>
      </c>
      <c r="AE845" s="18" t="str">
        <f>IFERROR(VLOOKUP(O845,AG3:AH5,2,0),"KO")</f>
        <v>KO</v>
      </c>
    </row>
    <row r="846" spans="2:31">
      <c r="B846" s="16" t="s">
        <v>2206</v>
      </c>
      <c r="D846" s="24"/>
      <c r="E846" s="17"/>
      <c r="F846" s="7"/>
      <c r="G846" s="10"/>
      <c r="H846" s="7"/>
      <c r="I846" s="7"/>
      <c r="J846" s="7"/>
      <c r="K846" s="7"/>
      <c r="L846" s="7"/>
      <c r="M846" s="7"/>
      <c r="N846" s="6"/>
      <c r="O846" s="6"/>
      <c r="P846" s="11"/>
      <c r="Q846" s="12"/>
      <c r="R846" s="13"/>
      <c r="S846" s="21" t="str">
        <f t="shared" si="110"/>
        <v/>
      </c>
      <c r="T846" s="7" t="str">
        <f t="shared" si="111"/>
        <v>Under 1.5</v>
      </c>
      <c r="U846" s="14"/>
      <c r="V846" s="14" t="str">
        <f t="shared" si="114"/>
        <v>Over 0.5</v>
      </c>
      <c r="W846" s="14" t="str">
        <f t="shared" si="115"/>
        <v/>
      </c>
      <c r="X846" s="14"/>
      <c r="Y846" s="7" t="str">
        <f t="shared" si="109"/>
        <v>…</v>
      </c>
      <c r="Z846" s="7"/>
      <c r="AA846" s="35" t="str">
        <f t="shared" si="112"/>
        <v>…</v>
      </c>
      <c r="AB846" s="35" t="str">
        <f t="shared" si="113"/>
        <v>.</v>
      </c>
      <c r="AE846" s="18" t="str">
        <f>IFERROR(VLOOKUP(O846,AG3:AH5,2,0),"KO")</f>
        <v>KO</v>
      </c>
    </row>
    <row r="847" spans="2:31">
      <c r="B847" s="6" t="s">
        <v>11</v>
      </c>
      <c r="C847" t="s">
        <v>206</v>
      </c>
      <c r="D847" s="24" t="s">
        <v>44</v>
      </c>
      <c r="E847" s="17" t="s">
        <v>1605</v>
      </c>
      <c r="F847" s="7" t="s">
        <v>4</v>
      </c>
      <c r="G847" s="10" t="s">
        <v>208</v>
      </c>
      <c r="H847" s="7">
        <v>33</v>
      </c>
      <c r="I847" s="7">
        <v>45</v>
      </c>
      <c r="J847" s="7">
        <v>22</v>
      </c>
      <c r="K847" s="7" t="s">
        <v>16</v>
      </c>
      <c r="L847" s="7">
        <v>1</v>
      </c>
      <c r="M847" s="7">
        <v>11</v>
      </c>
      <c r="N847" s="6" t="s">
        <v>47</v>
      </c>
      <c r="O847" s="6" t="s">
        <v>75</v>
      </c>
      <c r="P847" s="11">
        <v>17</v>
      </c>
      <c r="Q847" s="12">
        <v>1.57</v>
      </c>
      <c r="R847" s="13"/>
      <c r="S847" s="21">
        <f t="shared" si="110"/>
        <v>44</v>
      </c>
      <c r="T847" s="7" t="str">
        <f t="shared" si="111"/>
        <v>Over 0.5</v>
      </c>
      <c r="U847" s="14"/>
      <c r="V847" s="14" t="str">
        <f t="shared" si="114"/>
        <v>Under 1.5</v>
      </c>
      <c r="W847" s="14" t="str">
        <f t="shared" si="115"/>
        <v>WON</v>
      </c>
      <c r="X847" s="14"/>
      <c r="Y847" s="7" t="str">
        <f t="shared" si="109"/>
        <v>…</v>
      </c>
      <c r="Z847" s="7"/>
      <c r="AA847" s="35" t="str">
        <f t="shared" si="112"/>
        <v>…</v>
      </c>
      <c r="AB847" s="35" t="str">
        <f t="shared" si="113"/>
        <v>.</v>
      </c>
      <c r="AE847" s="18" t="str">
        <f>IFERROR(VLOOKUP(O847,AG3:AH5,2,0),"KO")</f>
        <v>KO</v>
      </c>
    </row>
    <row r="848" spans="2:31">
      <c r="B848" s="6" t="s">
        <v>11</v>
      </c>
      <c r="C848" t="s">
        <v>360</v>
      </c>
      <c r="D848" s="24" t="s">
        <v>63</v>
      </c>
      <c r="E848" s="17" t="s">
        <v>1050</v>
      </c>
      <c r="F848" s="7" t="s">
        <v>4</v>
      </c>
      <c r="G848" s="10" t="s">
        <v>1051</v>
      </c>
      <c r="H848" s="7">
        <v>22</v>
      </c>
      <c r="I848" s="7">
        <v>50</v>
      </c>
      <c r="J848" s="7">
        <v>28</v>
      </c>
      <c r="K848" s="7" t="s">
        <v>16</v>
      </c>
      <c r="L848" s="7">
        <v>2</v>
      </c>
      <c r="M848" s="7">
        <v>6</v>
      </c>
      <c r="N848" s="6" t="s">
        <v>24</v>
      </c>
      <c r="O848" s="6" t="s">
        <v>69</v>
      </c>
      <c r="P848" s="11">
        <v>50</v>
      </c>
      <c r="Q848" s="12">
        <v>1.73</v>
      </c>
      <c r="R848" s="13"/>
      <c r="S848" s="21">
        <f t="shared" si="110"/>
        <v>74.625</v>
      </c>
      <c r="T848" s="7" t="str">
        <f t="shared" si="111"/>
        <v>Under 1.5</v>
      </c>
      <c r="U848" s="14"/>
      <c r="V848" s="14" t="str">
        <f t="shared" si="114"/>
        <v>Under 1.5</v>
      </c>
      <c r="W848" s="14" t="str">
        <f t="shared" si="115"/>
        <v>WON</v>
      </c>
      <c r="X848" s="14"/>
      <c r="Y848" s="7" t="str">
        <f t="shared" si="109"/>
        <v>…</v>
      </c>
      <c r="Z848" s="7"/>
      <c r="AA848" s="35" t="str">
        <f t="shared" si="112"/>
        <v>…</v>
      </c>
      <c r="AB848" s="35" t="str">
        <f t="shared" si="113"/>
        <v>.</v>
      </c>
      <c r="AE848" s="18" t="str">
        <f>IFERROR(VLOOKUP(O848,AG3:AH5,2,0),"KO")</f>
        <v>KO</v>
      </c>
    </row>
    <row r="849" spans="2:31">
      <c r="B849" s="6" t="s">
        <v>11</v>
      </c>
      <c r="C849" t="s">
        <v>1180</v>
      </c>
      <c r="D849" s="24" t="s">
        <v>240</v>
      </c>
      <c r="E849" s="17" t="s">
        <v>1181</v>
      </c>
      <c r="F849" s="7" t="s">
        <v>4</v>
      </c>
      <c r="G849" s="10" t="s">
        <v>2172</v>
      </c>
      <c r="H849" s="7">
        <v>20</v>
      </c>
      <c r="I849" s="7">
        <v>70</v>
      </c>
      <c r="J849" s="7">
        <v>10</v>
      </c>
      <c r="K849" s="7" t="s">
        <v>16</v>
      </c>
      <c r="L849" s="7" t="s">
        <v>2101</v>
      </c>
      <c r="M849" s="7">
        <v>10</v>
      </c>
      <c r="N849" s="6" t="s">
        <v>69</v>
      </c>
      <c r="O849" s="6" t="s">
        <v>69</v>
      </c>
      <c r="P849" s="11">
        <v>59</v>
      </c>
      <c r="Q849" s="12">
        <v>1.55</v>
      </c>
      <c r="R849" s="13"/>
      <c r="S849" s="21">
        <f t="shared" si="110"/>
        <v>78.674999999999997</v>
      </c>
      <c r="T849" s="7" t="str">
        <f t="shared" si="111"/>
        <v>Under 1.5</v>
      </c>
      <c r="U849" s="14"/>
      <c r="V849" s="14" t="str">
        <f t="shared" si="114"/>
        <v>Over 0.5</v>
      </c>
      <c r="W849" s="14" t="str">
        <f t="shared" si="115"/>
        <v>LOST</v>
      </c>
      <c r="X849" s="14"/>
      <c r="Y849" s="7" t="str">
        <f t="shared" si="109"/>
        <v>Prime</v>
      </c>
      <c r="Z849" s="7"/>
      <c r="AA849" s="35" t="str">
        <f t="shared" si="112"/>
        <v>U25g</v>
      </c>
      <c r="AB849" s="35" t="str">
        <f t="shared" si="113"/>
        <v>WON</v>
      </c>
      <c r="AE849" s="18" t="str">
        <f>IFERROR(VLOOKUP(O849,AG3:AH5,2,0),"KO")</f>
        <v>KO</v>
      </c>
    </row>
    <row r="850" spans="2:31">
      <c r="B850" s="6"/>
      <c r="C850" t="s">
        <v>2148</v>
      </c>
      <c r="D850" s="24" t="s">
        <v>1068</v>
      </c>
      <c r="E850" s="17" t="s">
        <v>2154</v>
      </c>
      <c r="F850" s="7" t="s">
        <v>4</v>
      </c>
      <c r="G850" s="10" t="s">
        <v>2149</v>
      </c>
      <c r="H850" s="7">
        <v>7</v>
      </c>
      <c r="I850" s="7">
        <v>21</v>
      </c>
      <c r="J850" s="7">
        <v>71</v>
      </c>
      <c r="K850" s="7">
        <v>2</v>
      </c>
      <c r="L850" s="7" t="s">
        <v>2101</v>
      </c>
      <c r="M850" s="7">
        <v>64</v>
      </c>
      <c r="N850" s="6" t="s">
        <v>120</v>
      </c>
      <c r="O850" s="6" t="s">
        <v>303</v>
      </c>
      <c r="P850" s="11">
        <v>41</v>
      </c>
      <c r="Q850" s="12">
        <v>1.57</v>
      </c>
      <c r="R850" s="13"/>
      <c r="S850" s="21">
        <f t="shared" si="110"/>
        <v>17.8125</v>
      </c>
      <c r="T850" s="7" t="str">
        <f t="shared" si="111"/>
        <v>Over 0.5</v>
      </c>
      <c r="U850" s="14"/>
      <c r="V850" s="14" t="str">
        <f t="shared" si="114"/>
        <v>Under 1.5</v>
      </c>
      <c r="W850" s="14" t="str">
        <f t="shared" si="115"/>
        <v>WON</v>
      </c>
      <c r="X850" s="14"/>
      <c r="Y850" s="7" t="str">
        <f t="shared" si="109"/>
        <v>…</v>
      </c>
      <c r="Z850" s="7"/>
      <c r="AA850" s="35" t="str">
        <f t="shared" si="112"/>
        <v>…</v>
      </c>
      <c r="AB850" s="35" t="str">
        <f t="shared" si="113"/>
        <v>.</v>
      </c>
      <c r="AE850" s="18" t="str">
        <f>IFERROR(VLOOKUP(O850,AG3:AH5,2,0),"KO")</f>
        <v>KO</v>
      </c>
    </row>
    <row r="851" spans="2:31">
      <c r="B851" s="6" t="s">
        <v>11</v>
      </c>
      <c r="C851" t="s">
        <v>279</v>
      </c>
      <c r="D851" s="24" t="s">
        <v>135</v>
      </c>
      <c r="E851" s="17" t="s">
        <v>578</v>
      </c>
      <c r="F851" s="7" t="s">
        <v>4</v>
      </c>
      <c r="G851" s="10" t="s">
        <v>403</v>
      </c>
      <c r="H851" s="7">
        <v>28</v>
      </c>
      <c r="I851" s="7">
        <v>64</v>
      </c>
      <c r="J851" s="7">
        <v>8</v>
      </c>
      <c r="K851" s="7" t="s">
        <v>16</v>
      </c>
      <c r="L851" s="7" t="s">
        <v>2101</v>
      </c>
      <c r="M851" s="7">
        <v>20</v>
      </c>
      <c r="N851" s="6" t="s">
        <v>298</v>
      </c>
      <c r="O851" s="6" t="s">
        <v>278</v>
      </c>
      <c r="P851" s="11">
        <v>59</v>
      </c>
      <c r="Q851" s="12">
        <v>1.44</v>
      </c>
      <c r="R851" s="13"/>
      <c r="S851" s="21">
        <f t="shared" si="110"/>
        <v>71.8</v>
      </c>
      <c r="T851" s="7" t="str">
        <f t="shared" si="111"/>
        <v>Under 1.5</v>
      </c>
      <c r="U851" s="14"/>
      <c r="V851" s="14" t="str">
        <f t="shared" si="114"/>
        <v>Over 0.5</v>
      </c>
      <c r="W851" s="14" t="str">
        <f t="shared" si="115"/>
        <v>LOST</v>
      </c>
      <c r="X851" s="14"/>
      <c r="Y851" s="7" t="str">
        <f t="shared" si="109"/>
        <v>…</v>
      </c>
      <c r="Z851" s="7"/>
      <c r="AA851" s="35" t="str">
        <f t="shared" si="112"/>
        <v>U25g</v>
      </c>
      <c r="AB851" s="35" t="str">
        <f t="shared" si="113"/>
        <v>.</v>
      </c>
      <c r="AE851" s="18" t="str">
        <f>IFERROR(VLOOKUP(O851,AG3:AH5,2,0),"KO")</f>
        <v>KO</v>
      </c>
    </row>
    <row r="852" spans="2:31">
      <c r="B852" s="6"/>
      <c r="D852" s="24"/>
      <c r="E852" s="17"/>
      <c r="F852" s="7"/>
      <c r="G852" s="10"/>
      <c r="H852" s="7"/>
      <c r="I852" s="7"/>
      <c r="J852" s="7"/>
      <c r="K852" s="7"/>
      <c r="L852" s="7"/>
      <c r="M852" s="7"/>
      <c r="N852" s="6"/>
      <c r="O852" s="6"/>
      <c r="P852" s="11"/>
      <c r="Q852" s="12"/>
      <c r="R852" s="13"/>
      <c r="S852" s="21" t="str">
        <f t="shared" si="110"/>
        <v/>
      </c>
      <c r="T852" s="7" t="str">
        <f t="shared" si="111"/>
        <v>Under 1.5</v>
      </c>
      <c r="U852" s="14"/>
      <c r="V852" s="14" t="str">
        <f t="shared" si="114"/>
        <v>Over 0.5</v>
      </c>
      <c r="W852" s="14" t="str">
        <f t="shared" si="115"/>
        <v/>
      </c>
      <c r="X852" s="14"/>
      <c r="Y852" s="7" t="str">
        <f t="shared" si="109"/>
        <v>…</v>
      </c>
      <c r="Z852" s="7"/>
      <c r="AA852" s="35" t="str">
        <f t="shared" si="112"/>
        <v>…</v>
      </c>
      <c r="AB852" s="35" t="str">
        <f t="shared" si="113"/>
        <v>.</v>
      </c>
      <c r="AE852" s="18" t="str">
        <f>IFERROR(VLOOKUP(O852,AG3:AH5,2,0),"KO")</f>
        <v>KO</v>
      </c>
    </row>
    <row r="853" spans="2:31">
      <c r="B853" s="16" t="s">
        <v>2214</v>
      </c>
      <c r="D853" s="24"/>
      <c r="E853" s="17"/>
      <c r="F853" s="7"/>
      <c r="G853" s="10"/>
      <c r="H853" s="7"/>
      <c r="I853" s="7"/>
      <c r="J853" s="7"/>
      <c r="K853" s="7"/>
      <c r="L853" s="7"/>
      <c r="M853" s="7"/>
      <c r="N853" s="6"/>
      <c r="O853" s="6"/>
      <c r="P853" s="11"/>
      <c r="Q853" s="12"/>
      <c r="R853" s="13"/>
      <c r="S853" s="21" t="str">
        <f t="shared" si="110"/>
        <v/>
      </c>
      <c r="T853" s="7" t="str">
        <f t="shared" si="111"/>
        <v>Under 1.5</v>
      </c>
      <c r="U853" s="14"/>
      <c r="V853" s="14" t="str">
        <f t="shared" si="114"/>
        <v>Over 0.5</v>
      </c>
      <c r="W853" s="14" t="str">
        <f t="shared" si="115"/>
        <v/>
      </c>
      <c r="X853" s="14"/>
      <c r="Y853" s="7" t="str">
        <f t="shared" si="109"/>
        <v>…</v>
      </c>
      <c r="Z853" s="7"/>
      <c r="AA853" s="35" t="str">
        <f t="shared" si="112"/>
        <v>…</v>
      </c>
      <c r="AB853" s="35" t="str">
        <f t="shared" si="113"/>
        <v>.</v>
      </c>
      <c r="AE853" s="18" t="str">
        <f>IFERROR(VLOOKUP(O853,AG3:AH5,2,0),"KO")</f>
        <v>KO</v>
      </c>
    </row>
    <row r="854" spans="2:31">
      <c r="B854" s="6" t="s">
        <v>11</v>
      </c>
      <c r="C854" t="s">
        <v>1180</v>
      </c>
      <c r="D854" s="24" t="s">
        <v>93</v>
      </c>
      <c r="E854" s="17" t="s">
        <v>2145</v>
      </c>
      <c r="F854" s="7" t="s">
        <v>4</v>
      </c>
      <c r="G854" s="10" t="s">
        <v>2207</v>
      </c>
      <c r="H854" s="7">
        <v>40</v>
      </c>
      <c r="I854" s="7">
        <v>50</v>
      </c>
      <c r="J854" s="7">
        <v>10</v>
      </c>
      <c r="K854" s="7" t="s">
        <v>16</v>
      </c>
      <c r="L854" s="7">
        <v>1</v>
      </c>
      <c r="M854" s="7">
        <v>30</v>
      </c>
      <c r="N854" s="6" t="s">
        <v>17</v>
      </c>
      <c r="O854" s="6" t="s">
        <v>297</v>
      </c>
      <c r="P854" s="11">
        <v>43</v>
      </c>
      <c r="Q854" s="12">
        <v>1.65</v>
      </c>
      <c r="R854" s="13"/>
      <c r="S854" s="21">
        <f t="shared" si="110"/>
        <v>55.625</v>
      </c>
      <c r="T854" s="7" t="str">
        <f t="shared" si="111"/>
        <v>Over 0.5</v>
      </c>
      <c r="U854" s="14"/>
      <c r="V854" s="14" t="str">
        <f t="shared" si="114"/>
        <v>Over 0.5</v>
      </c>
      <c r="W854" s="14" t="str">
        <f t="shared" si="115"/>
        <v>WON</v>
      </c>
      <c r="X854" s="14"/>
      <c r="Y854" s="7" t="str">
        <f t="shared" si="109"/>
        <v>…</v>
      </c>
      <c r="Z854" s="7"/>
      <c r="AA854" s="35" t="str">
        <f t="shared" si="112"/>
        <v>…</v>
      </c>
      <c r="AB854" s="35" t="str">
        <f t="shared" si="113"/>
        <v>.</v>
      </c>
      <c r="AE854" s="18" t="str">
        <f>IFERROR(VLOOKUP(O854,AG3:AH5,2,0),"KO")</f>
        <v>KO</v>
      </c>
    </row>
    <row r="855" spans="2:31">
      <c r="B855" s="6"/>
      <c r="C855" t="s">
        <v>1895</v>
      </c>
      <c r="D855" s="24" t="s">
        <v>115</v>
      </c>
      <c r="E855" s="17" t="s">
        <v>1899</v>
      </c>
      <c r="F855" s="7" t="s">
        <v>4</v>
      </c>
      <c r="G855" s="10" t="s">
        <v>1930</v>
      </c>
      <c r="H855" s="7">
        <v>64</v>
      </c>
      <c r="I855" s="7">
        <v>14</v>
      </c>
      <c r="J855" s="7">
        <v>23</v>
      </c>
      <c r="K855" s="7">
        <v>1</v>
      </c>
      <c r="L855" s="7">
        <v>1</v>
      </c>
      <c r="M855" s="7">
        <v>41</v>
      </c>
      <c r="N855" s="6" t="s">
        <v>120</v>
      </c>
      <c r="O855" s="6" t="s">
        <v>120</v>
      </c>
      <c r="P855" s="11">
        <v>45</v>
      </c>
      <c r="Q855" s="12">
        <v>1.55</v>
      </c>
      <c r="R855" s="13"/>
      <c r="S855" s="21">
        <f t="shared" si="110"/>
        <v>12.8125</v>
      </c>
      <c r="T855" s="7" t="str">
        <f t="shared" si="111"/>
        <v>Over 0.5</v>
      </c>
      <c r="U855" s="14"/>
      <c r="V855" s="14" t="str">
        <f t="shared" si="114"/>
        <v>Under 1.5</v>
      </c>
      <c r="W855" s="14" t="str">
        <f t="shared" si="115"/>
        <v>WON</v>
      </c>
      <c r="X855" s="14"/>
      <c r="Y855" s="7" t="str">
        <f t="shared" si="109"/>
        <v>…</v>
      </c>
      <c r="Z855" s="7"/>
      <c r="AA855" s="35" t="str">
        <f t="shared" si="112"/>
        <v>…</v>
      </c>
      <c r="AB855" s="35" t="str">
        <f t="shared" si="113"/>
        <v>.</v>
      </c>
      <c r="AE855" s="18" t="str">
        <f>IFERROR(VLOOKUP(O855,AG3:AH5,2,0),"KO")</f>
        <v>OK</v>
      </c>
    </row>
    <row r="856" spans="2:31">
      <c r="B856" s="6" t="s">
        <v>11</v>
      </c>
      <c r="C856" t="s">
        <v>363</v>
      </c>
      <c r="D856" s="24" t="s">
        <v>240</v>
      </c>
      <c r="E856" s="17" t="s">
        <v>365</v>
      </c>
      <c r="F856" s="7" t="s">
        <v>4</v>
      </c>
      <c r="G856" s="10" t="s">
        <v>1104</v>
      </c>
      <c r="H856" s="7">
        <v>26</v>
      </c>
      <c r="I856" s="7">
        <v>55</v>
      </c>
      <c r="J856" s="7">
        <v>19</v>
      </c>
      <c r="K856" s="7" t="s">
        <v>16</v>
      </c>
      <c r="L856" s="7">
        <v>1</v>
      </c>
      <c r="M856" s="7">
        <v>7</v>
      </c>
      <c r="N856" s="6" t="s">
        <v>47</v>
      </c>
      <c r="O856" s="6" t="s">
        <v>297</v>
      </c>
      <c r="P856" s="11">
        <v>62</v>
      </c>
      <c r="Q856" s="12">
        <v>1.55</v>
      </c>
      <c r="R856" s="13"/>
      <c r="S856" s="21">
        <f t="shared" si="110"/>
        <v>77.587500000000006</v>
      </c>
      <c r="T856" s="7" t="str">
        <f t="shared" si="111"/>
        <v>Under 1.5</v>
      </c>
      <c r="U856" s="14"/>
      <c r="V856" s="14" t="str">
        <f t="shared" si="114"/>
        <v>Under 1.5</v>
      </c>
      <c r="W856" s="14" t="str">
        <f t="shared" si="115"/>
        <v>WON</v>
      </c>
      <c r="X856" s="14"/>
      <c r="Y856" s="7" t="str">
        <f t="shared" si="109"/>
        <v>Prime</v>
      </c>
      <c r="Z856" s="7"/>
      <c r="AA856" s="35" t="str">
        <f t="shared" si="112"/>
        <v>U25g</v>
      </c>
      <c r="AB856" s="35" t="str">
        <f t="shared" si="113"/>
        <v>.</v>
      </c>
      <c r="AE856" s="18" t="str">
        <f>IFERROR(VLOOKUP(O856,AG3:AH5,2,0),"KO")</f>
        <v>KO</v>
      </c>
    </row>
    <row r="857" spans="2:31">
      <c r="B857" s="6"/>
      <c r="C857" t="s">
        <v>711</v>
      </c>
      <c r="D857" s="24" t="s">
        <v>135</v>
      </c>
      <c r="E857" s="17" t="s">
        <v>712</v>
      </c>
      <c r="F857" s="7" t="s">
        <v>4</v>
      </c>
      <c r="G857" s="10" t="s">
        <v>1249</v>
      </c>
      <c r="H857" s="7">
        <v>16</v>
      </c>
      <c r="I857" s="7">
        <v>54</v>
      </c>
      <c r="J857" s="7">
        <v>31</v>
      </c>
      <c r="K857" s="7" t="s">
        <v>16</v>
      </c>
      <c r="L857" s="7" t="s">
        <v>2101</v>
      </c>
      <c r="M857" s="7">
        <v>15</v>
      </c>
      <c r="N857" s="6" t="s">
        <v>24</v>
      </c>
      <c r="O857" s="6" t="s">
        <v>120</v>
      </c>
      <c r="P857" s="11">
        <v>62</v>
      </c>
      <c r="Q857" s="12">
        <v>1.64</v>
      </c>
      <c r="R857" s="13"/>
      <c r="S857" s="21">
        <f t="shared" si="110"/>
        <v>69.275000000000006</v>
      </c>
      <c r="T857" s="7" t="str">
        <f t="shared" si="111"/>
        <v>Under 1.5</v>
      </c>
      <c r="U857" s="14"/>
      <c r="V857" s="14" t="str">
        <f t="shared" si="114"/>
        <v>Under 1.5</v>
      </c>
      <c r="W857" s="14" t="str">
        <f t="shared" si="115"/>
        <v>WON</v>
      </c>
      <c r="X857" s="14"/>
      <c r="Y857" s="7" t="str">
        <f t="shared" si="109"/>
        <v>…</v>
      </c>
      <c r="Z857" s="7"/>
      <c r="AA857" s="35" t="str">
        <f t="shared" si="112"/>
        <v>…</v>
      </c>
      <c r="AB857" s="35" t="str">
        <f t="shared" si="113"/>
        <v>.</v>
      </c>
      <c r="AE857" s="18" t="str">
        <f>IFERROR(VLOOKUP(O857,AG3:AH5,2,0),"KO")</f>
        <v>OK</v>
      </c>
    </row>
    <row r="858" spans="2:31">
      <c r="B858" s="6" t="s">
        <v>11</v>
      </c>
      <c r="C858" t="s">
        <v>368</v>
      </c>
      <c r="D858" s="24" t="s">
        <v>143</v>
      </c>
      <c r="E858" s="17" t="s">
        <v>833</v>
      </c>
      <c r="F858" s="7" t="s">
        <v>4</v>
      </c>
      <c r="G858" s="10" t="s">
        <v>923</v>
      </c>
      <c r="H858" s="7">
        <v>30</v>
      </c>
      <c r="I858" s="7">
        <v>59</v>
      </c>
      <c r="J858" s="7">
        <v>11</v>
      </c>
      <c r="K858" s="7" t="s">
        <v>16</v>
      </c>
      <c r="L858" s="7" t="s">
        <v>2101</v>
      </c>
      <c r="M858" s="7">
        <v>19</v>
      </c>
      <c r="N858" s="6" t="s">
        <v>24</v>
      </c>
      <c r="O858" s="6" t="s">
        <v>47</v>
      </c>
      <c r="P858" s="11">
        <v>57</v>
      </c>
      <c r="Q858" s="12">
        <v>1.67</v>
      </c>
      <c r="R858" s="13"/>
      <c r="S858" s="21">
        <f t="shared" si="110"/>
        <v>69.837500000000006</v>
      </c>
      <c r="T858" s="7" t="str">
        <f t="shared" si="111"/>
        <v>Under 1.5</v>
      </c>
      <c r="U858" s="14"/>
      <c r="V858" s="14" t="str">
        <f t="shared" si="114"/>
        <v>Under 1.5</v>
      </c>
      <c r="W858" s="14" t="str">
        <f t="shared" si="115"/>
        <v>WON</v>
      </c>
      <c r="X858" s="14"/>
      <c r="Y858" s="7" t="str">
        <f t="shared" si="109"/>
        <v>…</v>
      </c>
      <c r="Z858" s="7"/>
      <c r="AA858" s="35" t="str">
        <f t="shared" si="112"/>
        <v>U25g</v>
      </c>
      <c r="AB858" s="35" t="str">
        <f t="shared" si="113"/>
        <v>WON</v>
      </c>
      <c r="AE858" s="18" t="str">
        <f>IFERROR(VLOOKUP(O858,AG3:AH5,2,0),"KO")</f>
        <v>OK</v>
      </c>
    </row>
    <row r="859" spans="2:31">
      <c r="B859" s="6" t="s">
        <v>11</v>
      </c>
      <c r="C859" t="s">
        <v>62</v>
      </c>
      <c r="D859" s="24" t="s">
        <v>152</v>
      </c>
      <c r="E859" s="17" t="s">
        <v>119</v>
      </c>
      <c r="F859" s="7" t="s">
        <v>4</v>
      </c>
      <c r="G859" s="10" t="s">
        <v>1024</v>
      </c>
      <c r="H859" s="7">
        <v>5</v>
      </c>
      <c r="I859" s="7">
        <v>58</v>
      </c>
      <c r="J859" s="7">
        <v>37</v>
      </c>
      <c r="K859" s="7" t="s">
        <v>16</v>
      </c>
      <c r="L859" s="7">
        <v>2</v>
      </c>
      <c r="M859" s="7">
        <v>32</v>
      </c>
      <c r="N859" s="6" t="s">
        <v>24</v>
      </c>
      <c r="O859" s="6" t="s">
        <v>33</v>
      </c>
      <c r="P859" s="11">
        <v>45</v>
      </c>
      <c r="Q859" s="12">
        <v>1.53</v>
      </c>
      <c r="R859" s="13"/>
      <c r="S859" s="21">
        <f t="shared" si="110"/>
        <v>58.125</v>
      </c>
      <c r="T859" s="7" t="str">
        <f t="shared" si="111"/>
        <v>Under 1.5</v>
      </c>
      <c r="U859" s="14"/>
      <c r="V859" s="14" t="str">
        <f t="shared" si="114"/>
        <v>Under 1.5</v>
      </c>
      <c r="W859" s="14" t="str">
        <f t="shared" si="115"/>
        <v>WON</v>
      </c>
      <c r="X859" s="14"/>
      <c r="Y859" s="7" t="str">
        <f t="shared" si="109"/>
        <v>…</v>
      </c>
      <c r="Z859" s="7"/>
      <c r="AA859" s="35" t="str">
        <f t="shared" si="112"/>
        <v>…</v>
      </c>
      <c r="AB859" s="35" t="str">
        <f t="shared" si="113"/>
        <v>.</v>
      </c>
      <c r="AE859" s="18" t="str">
        <f>IFERROR(VLOOKUP(O859,AG3:AH5,2,0),"KO")</f>
        <v>KO</v>
      </c>
    </row>
    <row r="860" spans="2:31">
      <c r="B860" s="6"/>
      <c r="C860" t="s">
        <v>488</v>
      </c>
      <c r="D860" s="24" t="s">
        <v>152</v>
      </c>
      <c r="E860" s="17" t="s">
        <v>50</v>
      </c>
      <c r="F860" s="7" t="s">
        <v>4</v>
      </c>
      <c r="G860" s="10" t="s">
        <v>2208</v>
      </c>
      <c r="H860" s="7">
        <v>16</v>
      </c>
      <c r="I860" s="7">
        <v>28</v>
      </c>
      <c r="J860" s="7">
        <v>56</v>
      </c>
      <c r="K860" s="7">
        <v>2</v>
      </c>
      <c r="L860" s="7">
        <v>2</v>
      </c>
      <c r="M860" s="7">
        <v>40</v>
      </c>
      <c r="N860" s="6" t="s">
        <v>24</v>
      </c>
      <c r="O860" s="6" t="s">
        <v>75</v>
      </c>
      <c r="P860" s="11">
        <v>52</v>
      </c>
      <c r="Q860" s="12">
        <v>1.8</v>
      </c>
      <c r="R860" s="13"/>
      <c r="S860" s="21">
        <f t="shared" si="110"/>
        <v>32.9</v>
      </c>
      <c r="T860" s="7" t="str">
        <f t="shared" si="111"/>
        <v>Over 0.5</v>
      </c>
      <c r="U860" s="14"/>
      <c r="V860" s="14" t="str">
        <f t="shared" si="114"/>
        <v>Under 1.5</v>
      </c>
      <c r="W860" s="14" t="str">
        <f t="shared" si="115"/>
        <v>LOST</v>
      </c>
      <c r="X860" s="14"/>
      <c r="Y860" s="7" t="str">
        <f t="shared" si="109"/>
        <v>…</v>
      </c>
      <c r="Z860" s="7"/>
      <c r="AA860" s="35" t="str">
        <f t="shared" si="112"/>
        <v>…</v>
      </c>
      <c r="AB860" s="35" t="str">
        <f t="shared" si="113"/>
        <v>.</v>
      </c>
      <c r="AE860" s="18" t="str">
        <f>IFERROR(VLOOKUP(O860,AG3:AH5,2,0),"KO")</f>
        <v>KO</v>
      </c>
    </row>
    <row r="861" spans="2:31">
      <c r="B861" s="6"/>
      <c r="C861" t="s">
        <v>1841</v>
      </c>
      <c r="D861" s="24" t="s">
        <v>152</v>
      </c>
      <c r="E861" s="17" t="s">
        <v>2209</v>
      </c>
      <c r="F861" s="7" t="s">
        <v>4</v>
      </c>
      <c r="G861" s="10" t="s">
        <v>563</v>
      </c>
      <c r="H861" s="7">
        <v>33</v>
      </c>
      <c r="I861" s="7">
        <v>47</v>
      </c>
      <c r="J861" s="7">
        <v>20</v>
      </c>
      <c r="K861" s="7" t="s">
        <v>16</v>
      </c>
      <c r="L861" s="7">
        <v>1</v>
      </c>
      <c r="M861" s="7">
        <v>13</v>
      </c>
      <c r="N861" s="6" t="s">
        <v>24</v>
      </c>
      <c r="O861" s="6" t="s">
        <v>33</v>
      </c>
      <c r="P861" s="11">
        <v>47</v>
      </c>
      <c r="Q861" s="12">
        <v>1.63</v>
      </c>
      <c r="R861" s="13"/>
      <c r="S861" s="21">
        <f t="shared" si="110"/>
        <v>42</v>
      </c>
      <c r="T861" s="7" t="str">
        <f t="shared" si="111"/>
        <v>Over 0.5</v>
      </c>
      <c r="U861" s="14"/>
      <c r="V861" s="14" t="str">
        <f t="shared" si="114"/>
        <v>Under 1.5</v>
      </c>
      <c r="W861" s="14" t="str">
        <f t="shared" si="115"/>
        <v>LOST</v>
      </c>
      <c r="X861" s="14"/>
      <c r="Y861" s="7" t="str">
        <f t="shared" si="109"/>
        <v>…</v>
      </c>
      <c r="Z861" s="7"/>
      <c r="AA861" s="35" t="str">
        <f t="shared" si="112"/>
        <v>…</v>
      </c>
      <c r="AB861" s="35" t="str">
        <f t="shared" si="113"/>
        <v>.</v>
      </c>
      <c r="AE861" s="18" t="str">
        <f>IFERROR(VLOOKUP(O861,AG3:AH5,2,0),"KO")</f>
        <v>KO</v>
      </c>
    </row>
    <row r="862" spans="2:31">
      <c r="B862" s="6"/>
      <c r="C862" t="s">
        <v>66</v>
      </c>
      <c r="D862" s="24" t="s">
        <v>152</v>
      </c>
      <c r="E862" s="17" t="s">
        <v>1454</v>
      </c>
      <c r="F862" s="7" t="s">
        <v>4</v>
      </c>
      <c r="G862" s="10" t="s">
        <v>973</v>
      </c>
      <c r="H862" s="7">
        <v>43</v>
      </c>
      <c r="I862" s="7">
        <v>31</v>
      </c>
      <c r="J862" s="7">
        <v>27</v>
      </c>
      <c r="K862" s="7">
        <v>1</v>
      </c>
      <c r="L862" s="7">
        <v>1</v>
      </c>
      <c r="M862" s="7">
        <v>16</v>
      </c>
      <c r="N862" s="6" t="s">
        <v>47</v>
      </c>
      <c r="O862" s="6" t="s">
        <v>69</v>
      </c>
      <c r="P862" s="11">
        <v>36</v>
      </c>
      <c r="Q862" s="12">
        <v>1.67</v>
      </c>
      <c r="R862" s="13"/>
      <c r="S862" s="21">
        <f t="shared" si="110"/>
        <v>26.5625</v>
      </c>
      <c r="T862" s="7" t="str">
        <f t="shared" si="111"/>
        <v>Over 0.5</v>
      </c>
      <c r="U862" s="14"/>
      <c r="V862" s="14" t="str">
        <f t="shared" si="114"/>
        <v>Under 1.5</v>
      </c>
      <c r="W862" s="14" t="str">
        <f t="shared" si="115"/>
        <v>WON</v>
      </c>
      <c r="X862" s="14"/>
      <c r="Y862" s="7" t="str">
        <f t="shared" si="109"/>
        <v>…</v>
      </c>
      <c r="Z862" s="7"/>
      <c r="AA862" s="35" t="str">
        <f t="shared" si="112"/>
        <v>…</v>
      </c>
      <c r="AB862" s="35" t="str">
        <f t="shared" si="113"/>
        <v>.</v>
      </c>
      <c r="AE862" s="18" t="str">
        <f>IFERROR(VLOOKUP(O862,AG3:AH5,2,0),"KO")</f>
        <v>KO</v>
      </c>
    </row>
    <row r="863" spans="2:31">
      <c r="B863" s="6"/>
      <c r="C863" t="s">
        <v>127</v>
      </c>
      <c r="D863" s="24" t="s">
        <v>152</v>
      </c>
      <c r="E863" s="17" t="s">
        <v>2106</v>
      </c>
      <c r="F863" s="7" t="s">
        <v>4</v>
      </c>
      <c r="G863" s="10" t="s">
        <v>2063</v>
      </c>
      <c r="H863" s="7">
        <v>67</v>
      </c>
      <c r="I863" s="7">
        <v>8</v>
      </c>
      <c r="J863" s="7">
        <v>25</v>
      </c>
      <c r="K863" s="7">
        <v>1</v>
      </c>
      <c r="L863" s="7">
        <v>1</v>
      </c>
      <c r="M863" s="7">
        <v>42</v>
      </c>
      <c r="N863" s="6" t="s">
        <v>24</v>
      </c>
      <c r="O863" s="6" t="s">
        <v>120</v>
      </c>
      <c r="P863" s="11">
        <v>62</v>
      </c>
      <c r="Q863" s="12">
        <v>1.8</v>
      </c>
      <c r="R863" s="13"/>
      <c r="S863" s="21">
        <f t="shared" si="110"/>
        <v>23.65</v>
      </c>
      <c r="T863" s="7" t="str">
        <f t="shared" si="111"/>
        <v>Over 0.5</v>
      </c>
      <c r="U863" s="14"/>
      <c r="V863" s="14" t="str">
        <f t="shared" si="114"/>
        <v>Under 1.5</v>
      </c>
      <c r="W863" s="14" t="str">
        <f t="shared" si="115"/>
        <v>LOST</v>
      </c>
      <c r="X863" s="14"/>
      <c r="Y863" s="7" t="str">
        <f t="shared" si="109"/>
        <v>…</v>
      </c>
      <c r="Z863" s="7"/>
      <c r="AA863" s="35" t="str">
        <f t="shared" si="112"/>
        <v>…</v>
      </c>
      <c r="AB863" s="35" t="str">
        <f t="shared" si="113"/>
        <v>.</v>
      </c>
      <c r="AE863" s="18" t="str">
        <f>IFERROR(VLOOKUP(O863,AG3:AH5,2,0),"KO")</f>
        <v>OK</v>
      </c>
    </row>
    <row r="864" spans="2:31">
      <c r="B864" s="6"/>
      <c r="C864" t="s">
        <v>285</v>
      </c>
      <c r="D864" s="24" t="s">
        <v>1907</v>
      </c>
      <c r="E864" s="17" t="s">
        <v>287</v>
      </c>
      <c r="F864" s="7" t="s">
        <v>4</v>
      </c>
      <c r="G864" s="10" t="s">
        <v>408</v>
      </c>
      <c r="H864" s="7">
        <v>9</v>
      </c>
      <c r="I864" s="7">
        <v>28</v>
      </c>
      <c r="J864" s="7">
        <v>63</v>
      </c>
      <c r="K864" s="7">
        <v>2</v>
      </c>
      <c r="L864" s="7">
        <v>2</v>
      </c>
      <c r="M864" s="7">
        <v>54</v>
      </c>
      <c r="N864" s="6" t="s">
        <v>24</v>
      </c>
      <c r="O864" s="6" t="s">
        <v>47</v>
      </c>
      <c r="P864" s="11">
        <v>32</v>
      </c>
      <c r="Q864" s="12">
        <v>1.6</v>
      </c>
      <c r="R864" s="13"/>
      <c r="S864" s="21">
        <f t="shared" si="110"/>
        <v>20.3125</v>
      </c>
      <c r="T864" s="7" t="str">
        <f t="shared" si="111"/>
        <v>Over 0.5</v>
      </c>
      <c r="U864" s="14"/>
      <c r="V864" s="14" t="str">
        <f t="shared" si="114"/>
        <v>Under 1.5</v>
      </c>
      <c r="W864" s="14" t="str">
        <f t="shared" si="115"/>
        <v>LOST</v>
      </c>
      <c r="X864" s="14"/>
      <c r="Y864" s="7" t="str">
        <f t="shared" si="109"/>
        <v>…</v>
      </c>
      <c r="Z864" s="7"/>
      <c r="AA864" s="35" t="str">
        <f t="shared" si="112"/>
        <v>…</v>
      </c>
      <c r="AB864" s="35" t="str">
        <f t="shared" si="113"/>
        <v>.</v>
      </c>
      <c r="AE864" s="18" t="str">
        <f>IFERROR(VLOOKUP(O864,AG3:AH5,2,0),"KO")</f>
        <v>OK</v>
      </c>
    </row>
    <row r="865" spans="2:31">
      <c r="B865" s="6" t="s">
        <v>11</v>
      </c>
      <c r="C865" t="s">
        <v>417</v>
      </c>
      <c r="D865" s="24" t="s">
        <v>164</v>
      </c>
      <c r="E865" s="17" t="s">
        <v>425</v>
      </c>
      <c r="F865" s="7" t="s">
        <v>4</v>
      </c>
      <c r="G865" s="10" t="s">
        <v>1935</v>
      </c>
      <c r="H865" s="7">
        <v>10</v>
      </c>
      <c r="I865" s="7">
        <v>63</v>
      </c>
      <c r="J865" s="7">
        <v>27</v>
      </c>
      <c r="K865" s="7" t="s">
        <v>16</v>
      </c>
      <c r="L865" s="7">
        <v>2</v>
      </c>
      <c r="M865" s="7">
        <v>17</v>
      </c>
      <c r="N865" s="6" t="s">
        <v>61</v>
      </c>
      <c r="O865" s="6" t="s">
        <v>305</v>
      </c>
      <c r="P865" s="11">
        <v>85</v>
      </c>
      <c r="Q865" s="12">
        <v>1.61</v>
      </c>
      <c r="R865" s="13"/>
      <c r="S865" s="21">
        <f t="shared" si="110"/>
        <v>76.6875</v>
      </c>
      <c r="T865" s="7" t="str">
        <f t="shared" si="111"/>
        <v>Under 1.5</v>
      </c>
      <c r="U865" s="14"/>
      <c r="V865" s="14" t="str">
        <f t="shared" si="114"/>
        <v>Over 0.5</v>
      </c>
      <c r="W865" s="14" t="str">
        <f t="shared" si="115"/>
        <v>LOST</v>
      </c>
      <c r="X865" s="14"/>
      <c r="Y865" s="7" t="str">
        <f t="shared" si="109"/>
        <v>…</v>
      </c>
      <c r="Z865" s="7"/>
      <c r="AA865" s="35" t="str">
        <f t="shared" si="112"/>
        <v>U25g</v>
      </c>
      <c r="AB865" s="35" t="str">
        <f t="shared" si="113"/>
        <v>.</v>
      </c>
      <c r="AE865" s="18" t="str">
        <f>IFERROR(VLOOKUP(O865,AG3:AH5,2,0),"KO")</f>
        <v>KO</v>
      </c>
    </row>
    <row r="866" spans="2:31">
      <c r="B866" s="6" t="s">
        <v>11</v>
      </c>
      <c r="C866" t="s">
        <v>417</v>
      </c>
      <c r="D866" s="24" t="s">
        <v>164</v>
      </c>
      <c r="E866" s="17" t="s">
        <v>2164</v>
      </c>
      <c r="F866" s="7" t="s">
        <v>4</v>
      </c>
      <c r="G866" s="10" t="s">
        <v>1330</v>
      </c>
      <c r="H866" s="7">
        <v>22</v>
      </c>
      <c r="I866" s="7">
        <v>43</v>
      </c>
      <c r="J866" s="7">
        <v>35</v>
      </c>
      <c r="K866" s="7" t="s">
        <v>16</v>
      </c>
      <c r="L866" s="7" t="s">
        <v>2101</v>
      </c>
      <c r="M866" s="7">
        <v>13</v>
      </c>
      <c r="N866" s="6" t="s">
        <v>47</v>
      </c>
      <c r="O866" s="6" t="s">
        <v>75</v>
      </c>
      <c r="P866" s="11">
        <v>66</v>
      </c>
      <c r="Q866" s="12">
        <v>1.7</v>
      </c>
      <c r="R866" s="13"/>
      <c r="S866" s="21">
        <f t="shared" si="110"/>
        <v>55.2</v>
      </c>
      <c r="T866" s="7" t="str">
        <f t="shared" si="111"/>
        <v>Over 0.5</v>
      </c>
      <c r="U866" s="14"/>
      <c r="V866" s="14" t="str">
        <f t="shared" si="114"/>
        <v>Under 1.5</v>
      </c>
      <c r="W866" s="14" t="str">
        <f t="shared" si="115"/>
        <v>WON</v>
      </c>
      <c r="X866" s="14"/>
      <c r="Y866" s="7" t="str">
        <f t="shared" si="109"/>
        <v>…</v>
      </c>
      <c r="Z866" s="7"/>
      <c r="AA866" s="35" t="str">
        <f t="shared" si="112"/>
        <v>…</v>
      </c>
      <c r="AB866" s="35" t="str">
        <f t="shared" si="113"/>
        <v>.</v>
      </c>
      <c r="AE866" s="18" t="str">
        <f>IFERROR(VLOOKUP(O866,AG3:AH5,2,0),"KO")</f>
        <v>KO</v>
      </c>
    </row>
    <row r="867" spans="2:31">
      <c r="B867" s="6" t="s">
        <v>11</v>
      </c>
      <c r="C867" t="s">
        <v>294</v>
      </c>
      <c r="D867" s="24" t="s">
        <v>164</v>
      </c>
      <c r="E867" s="17" t="s">
        <v>421</v>
      </c>
      <c r="F867" s="7" t="s">
        <v>4</v>
      </c>
      <c r="G867" s="10" t="s">
        <v>424</v>
      </c>
      <c r="H867" s="7">
        <v>14</v>
      </c>
      <c r="I867" s="7">
        <v>67</v>
      </c>
      <c r="J867" s="7">
        <v>19</v>
      </c>
      <c r="K867" s="7" t="s">
        <v>16</v>
      </c>
      <c r="L867" s="7" t="s">
        <v>2101</v>
      </c>
      <c r="M867" s="7">
        <v>5</v>
      </c>
      <c r="N867" s="6" t="s">
        <v>120</v>
      </c>
      <c r="O867" s="6" t="s">
        <v>96</v>
      </c>
      <c r="P867" s="11">
        <v>60</v>
      </c>
      <c r="Q867" s="12">
        <v>1.51</v>
      </c>
      <c r="R867" s="13"/>
      <c r="S867" s="21">
        <f t="shared" si="110"/>
        <v>82.9375</v>
      </c>
      <c r="T867" s="7" t="str">
        <f t="shared" si="111"/>
        <v>Under 1.5</v>
      </c>
      <c r="U867" s="14"/>
      <c r="V867" s="14" t="str">
        <f t="shared" si="114"/>
        <v>Under 1.5</v>
      </c>
      <c r="W867" s="14" t="str">
        <f t="shared" si="115"/>
        <v>WON</v>
      </c>
      <c r="X867" s="14"/>
      <c r="Y867" s="7" t="str">
        <f t="shared" si="109"/>
        <v>Prime</v>
      </c>
      <c r="Z867" s="7"/>
      <c r="AA867" s="35" t="str">
        <f t="shared" si="112"/>
        <v>U25g</v>
      </c>
      <c r="AB867" s="35" t="str">
        <f t="shared" si="113"/>
        <v>.</v>
      </c>
      <c r="AE867" s="18" t="str">
        <f>IFERROR(VLOOKUP(O867,AG3:AH5,2,0),"KO")</f>
        <v>KO</v>
      </c>
    </row>
    <row r="868" spans="2:31">
      <c r="B868" s="6" t="s">
        <v>11</v>
      </c>
      <c r="C868" t="s">
        <v>294</v>
      </c>
      <c r="D868" s="24" t="s">
        <v>164</v>
      </c>
      <c r="E868" s="17" t="s">
        <v>296</v>
      </c>
      <c r="F868" s="7" t="s">
        <v>4</v>
      </c>
      <c r="G868" s="10" t="s">
        <v>426</v>
      </c>
      <c r="H868" s="7">
        <v>18</v>
      </c>
      <c r="I868" s="7">
        <v>51</v>
      </c>
      <c r="J868" s="7">
        <v>31</v>
      </c>
      <c r="K868" s="7" t="s">
        <v>16</v>
      </c>
      <c r="L868" s="7" t="s">
        <v>2101</v>
      </c>
      <c r="M868" s="7">
        <v>13</v>
      </c>
      <c r="N868" s="6" t="s">
        <v>47</v>
      </c>
      <c r="O868" s="6" t="s">
        <v>75</v>
      </c>
      <c r="P868" s="11">
        <v>65</v>
      </c>
      <c r="Q868" s="12">
        <v>1.53</v>
      </c>
      <c r="R868" s="13"/>
      <c r="S868" s="21">
        <f t="shared" si="110"/>
        <v>70.9375</v>
      </c>
      <c r="T868" s="7" t="str">
        <f t="shared" si="111"/>
        <v>Under 1.5</v>
      </c>
      <c r="U868" s="14"/>
      <c r="V868" s="14" t="str">
        <f t="shared" si="114"/>
        <v>Under 1.5</v>
      </c>
      <c r="W868" s="14" t="str">
        <f t="shared" si="115"/>
        <v>WON</v>
      </c>
      <c r="X868" s="14"/>
      <c r="Y868" s="7" t="str">
        <f t="shared" si="109"/>
        <v>…</v>
      </c>
      <c r="Z868" s="7"/>
      <c r="AA868" s="35" t="str">
        <f t="shared" si="112"/>
        <v>U25g</v>
      </c>
      <c r="AB868" s="35" t="str">
        <f t="shared" si="113"/>
        <v>WON</v>
      </c>
      <c r="AE868" s="18" t="str">
        <f>IFERROR(VLOOKUP(O868,AG3:AH5,2,0),"KO")</f>
        <v>KO</v>
      </c>
    </row>
    <row r="869" spans="2:31">
      <c r="B869" s="6" t="s">
        <v>11</v>
      </c>
      <c r="C869" t="s">
        <v>294</v>
      </c>
      <c r="D869" s="24" t="s">
        <v>164</v>
      </c>
      <c r="E869" s="17" t="s">
        <v>1998</v>
      </c>
      <c r="F869" s="7" t="s">
        <v>4</v>
      </c>
      <c r="G869" s="10" t="s">
        <v>2165</v>
      </c>
      <c r="H869" s="7">
        <v>28</v>
      </c>
      <c r="I869" s="7">
        <v>60</v>
      </c>
      <c r="J869" s="7">
        <v>13</v>
      </c>
      <c r="K869" s="7" t="s">
        <v>16</v>
      </c>
      <c r="L869" s="7" t="s">
        <v>2101</v>
      </c>
      <c r="M869" s="7">
        <v>15</v>
      </c>
      <c r="N869" s="6" t="s">
        <v>24</v>
      </c>
      <c r="O869" s="6" t="s">
        <v>69</v>
      </c>
      <c r="P869" s="11">
        <v>67</v>
      </c>
      <c r="Q869" s="12">
        <v>1.54</v>
      </c>
      <c r="R869" s="13"/>
      <c r="S869" s="21">
        <f t="shared" si="110"/>
        <v>72.150000000000006</v>
      </c>
      <c r="T869" s="7" t="str">
        <f t="shared" si="111"/>
        <v>Under 1.5</v>
      </c>
      <c r="U869" s="14"/>
      <c r="V869" s="14" t="str">
        <f t="shared" si="114"/>
        <v>Under 1.5</v>
      </c>
      <c r="W869" s="14" t="str">
        <f t="shared" si="115"/>
        <v>WON</v>
      </c>
      <c r="X869" s="14"/>
      <c r="Y869" s="7" t="str">
        <f t="shared" si="109"/>
        <v>…</v>
      </c>
      <c r="Z869" s="7"/>
      <c r="AA869" s="35" t="str">
        <f t="shared" si="112"/>
        <v>U25g</v>
      </c>
      <c r="AB869" s="35" t="str">
        <f t="shared" si="113"/>
        <v>WON</v>
      </c>
      <c r="AE869" s="18" t="str">
        <f>IFERROR(VLOOKUP(O869,AG3:AH5,2,0),"KO")</f>
        <v>KO</v>
      </c>
    </row>
    <row r="870" spans="2:31">
      <c r="B870" s="6"/>
      <c r="C870" t="s">
        <v>217</v>
      </c>
      <c r="D870" s="24" t="s">
        <v>164</v>
      </c>
      <c r="E870" s="17" t="s">
        <v>2001</v>
      </c>
      <c r="F870" s="7" t="s">
        <v>4</v>
      </c>
      <c r="G870" s="10" t="s">
        <v>2210</v>
      </c>
      <c r="H870" s="7">
        <v>46</v>
      </c>
      <c r="I870" s="7">
        <v>44</v>
      </c>
      <c r="J870" s="7">
        <v>10</v>
      </c>
      <c r="K870" s="7">
        <v>1</v>
      </c>
      <c r="L870" s="7">
        <v>1</v>
      </c>
      <c r="M870" s="7">
        <v>36</v>
      </c>
      <c r="N870" s="6" t="s">
        <v>298</v>
      </c>
      <c r="O870" s="6" t="s">
        <v>2211</v>
      </c>
      <c r="P870" s="11">
        <v>22</v>
      </c>
      <c r="Q870" s="12">
        <v>1.44</v>
      </c>
      <c r="R870" s="13"/>
      <c r="S870" s="21">
        <f t="shared" si="110"/>
        <v>25.625</v>
      </c>
      <c r="T870" s="7" t="str">
        <f t="shared" si="111"/>
        <v>Over 0.5</v>
      </c>
      <c r="U870" s="14"/>
      <c r="V870" s="14" t="str">
        <f t="shared" si="114"/>
        <v>Over 0.5</v>
      </c>
      <c r="W870" s="14" t="str">
        <f t="shared" si="115"/>
        <v>WON</v>
      </c>
      <c r="X870" s="14"/>
      <c r="Y870" s="7" t="str">
        <f t="shared" si="109"/>
        <v>…</v>
      </c>
      <c r="Z870" s="7"/>
      <c r="AA870" s="35" t="str">
        <f t="shared" si="112"/>
        <v>…</v>
      </c>
      <c r="AB870" s="35" t="str">
        <f t="shared" si="113"/>
        <v>.</v>
      </c>
      <c r="AE870" s="18" t="str">
        <f>IFERROR(VLOOKUP(O870,AG3:AH5,2,0),"KO")</f>
        <v>KO</v>
      </c>
    </row>
    <row r="871" spans="2:31">
      <c r="B871" s="6"/>
      <c r="C871" t="s">
        <v>217</v>
      </c>
      <c r="D871" s="24" t="s">
        <v>164</v>
      </c>
      <c r="E871" s="17" t="s">
        <v>2001</v>
      </c>
      <c r="F871" s="7" t="s">
        <v>4</v>
      </c>
      <c r="G871" s="10" t="s">
        <v>2210</v>
      </c>
      <c r="H871" s="7">
        <v>46</v>
      </c>
      <c r="I871" s="7">
        <v>44</v>
      </c>
      <c r="J871" s="7">
        <v>10</v>
      </c>
      <c r="K871" s="7">
        <v>1</v>
      </c>
      <c r="L871" s="7">
        <v>1</v>
      </c>
      <c r="M871" s="7">
        <v>36</v>
      </c>
      <c r="N871" s="6" t="s">
        <v>298</v>
      </c>
      <c r="O871" s="6" t="s">
        <v>2211</v>
      </c>
      <c r="P871" s="11">
        <v>22</v>
      </c>
      <c r="Q871" s="12">
        <v>1.44</v>
      </c>
      <c r="R871" s="13"/>
      <c r="S871" s="21">
        <f t="shared" si="110"/>
        <v>25.625</v>
      </c>
      <c r="T871" s="7" t="str">
        <f t="shared" si="111"/>
        <v>Over 0.5</v>
      </c>
      <c r="U871" s="14"/>
      <c r="V871" s="14" t="str">
        <f t="shared" si="114"/>
        <v>Over 0.5</v>
      </c>
      <c r="W871" s="14" t="str">
        <f t="shared" si="115"/>
        <v>WON</v>
      </c>
      <c r="X871" s="14"/>
      <c r="Y871" s="7" t="str">
        <f t="shared" si="109"/>
        <v>…</v>
      </c>
      <c r="Z871" s="7"/>
      <c r="AA871" s="35" t="str">
        <f t="shared" si="112"/>
        <v>…</v>
      </c>
      <c r="AB871" s="35" t="str">
        <f t="shared" si="113"/>
        <v>.</v>
      </c>
      <c r="AE871" s="18" t="str">
        <f>IFERROR(VLOOKUP(O871,AG3:AH5,2,0),"KO")</f>
        <v>KO</v>
      </c>
    </row>
    <row r="872" spans="2:31">
      <c r="B872" s="6"/>
      <c r="C872" t="s">
        <v>217</v>
      </c>
      <c r="D872" s="24" t="s">
        <v>164</v>
      </c>
      <c r="E872" s="17" t="s">
        <v>414</v>
      </c>
      <c r="F872" s="7" t="s">
        <v>4</v>
      </c>
      <c r="G872" s="10" t="s">
        <v>2003</v>
      </c>
      <c r="H872" s="7">
        <v>50</v>
      </c>
      <c r="I872" s="7">
        <v>36</v>
      </c>
      <c r="J872" s="7">
        <v>14</v>
      </c>
      <c r="K872" s="7">
        <v>1</v>
      </c>
      <c r="L872" s="7">
        <v>1</v>
      </c>
      <c r="M872" s="7">
        <v>36</v>
      </c>
      <c r="N872" s="6" t="s">
        <v>47</v>
      </c>
      <c r="O872" s="6" t="s">
        <v>75</v>
      </c>
      <c r="P872" s="11">
        <v>37</v>
      </c>
      <c r="Q872" s="12">
        <v>1.48</v>
      </c>
      <c r="R872" s="13"/>
      <c r="S872" s="21">
        <f t="shared" si="110"/>
        <v>24.375</v>
      </c>
      <c r="T872" s="7" t="str">
        <f t="shared" si="111"/>
        <v>Over 0.5</v>
      </c>
      <c r="U872" s="14"/>
      <c r="V872" s="14" t="str">
        <f t="shared" si="114"/>
        <v>Under 1.5</v>
      </c>
      <c r="W872" s="14" t="str">
        <f t="shared" si="115"/>
        <v>WON</v>
      </c>
      <c r="X872" s="14"/>
      <c r="Y872" s="7" t="str">
        <f t="shared" si="109"/>
        <v>…</v>
      </c>
      <c r="Z872" s="7"/>
      <c r="AA872" s="35" t="str">
        <f t="shared" si="112"/>
        <v>…</v>
      </c>
      <c r="AB872" s="35" t="str">
        <f t="shared" si="113"/>
        <v>.</v>
      </c>
      <c r="AE872" s="18" t="str">
        <f>IFERROR(VLOOKUP(O872,AG3:AH5,2,0),"KO")</f>
        <v>KO</v>
      </c>
    </row>
    <row r="873" spans="2:31">
      <c r="B873" s="6" t="s">
        <v>11</v>
      </c>
      <c r="C873" t="s">
        <v>121</v>
      </c>
      <c r="D873" s="24" t="s">
        <v>164</v>
      </c>
      <c r="E873" s="17" t="s">
        <v>274</v>
      </c>
      <c r="F873" s="7" t="s">
        <v>4</v>
      </c>
      <c r="G873" s="10" t="s">
        <v>122</v>
      </c>
      <c r="H873" s="7">
        <v>23</v>
      </c>
      <c r="I873" s="7">
        <v>61</v>
      </c>
      <c r="J873" s="7">
        <v>16</v>
      </c>
      <c r="K873" s="7" t="s">
        <v>16</v>
      </c>
      <c r="L873" s="7" t="s">
        <v>2101</v>
      </c>
      <c r="M873" s="7">
        <v>7</v>
      </c>
      <c r="N873" s="6" t="s">
        <v>120</v>
      </c>
      <c r="O873" s="6" t="s">
        <v>96</v>
      </c>
      <c r="P873" s="11">
        <v>47</v>
      </c>
      <c r="Q873" s="12">
        <v>1.65</v>
      </c>
      <c r="R873" s="13"/>
      <c r="S873" s="21">
        <f t="shared" si="110"/>
        <v>67.0625</v>
      </c>
      <c r="T873" s="7" t="str">
        <f t="shared" si="111"/>
        <v>Under 1.5</v>
      </c>
      <c r="U873" s="14"/>
      <c r="V873" s="14" t="str">
        <f t="shared" si="114"/>
        <v>Under 1.5</v>
      </c>
      <c r="W873" s="14" t="str">
        <f t="shared" si="115"/>
        <v>WON</v>
      </c>
      <c r="X873" s="14"/>
      <c r="Y873" s="7" t="str">
        <f t="shared" si="109"/>
        <v>Prime</v>
      </c>
      <c r="Z873" s="7"/>
      <c r="AA873" s="35" t="str">
        <f t="shared" si="112"/>
        <v>…</v>
      </c>
      <c r="AB873" s="35" t="str">
        <f t="shared" si="113"/>
        <v>.</v>
      </c>
      <c r="AE873" s="18" t="str">
        <f>IFERROR(VLOOKUP(O873,AG3:AH5,2,0),"KO")</f>
        <v>KO</v>
      </c>
    </row>
    <row r="874" spans="2:31">
      <c r="B874" s="6"/>
      <c r="C874" t="s">
        <v>427</v>
      </c>
      <c r="D874" s="24" t="s">
        <v>167</v>
      </c>
      <c r="E874" s="17" t="s">
        <v>1856</v>
      </c>
      <c r="F874" s="7" t="s">
        <v>4</v>
      </c>
      <c r="G874" s="10" t="s">
        <v>1400</v>
      </c>
      <c r="H874" s="7">
        <v>54</v>
      </c>
      <c r="I874" s="7">
        <v>41</v>
      </c>
      <c r="J874" s="7">
        <v>5</v>
      </c>
      <c r="K874" s="7">
        <v>1</v>
      </c>
      <c r="L874" s="7">
        <v>1</v>
      </c>
      <c r="M874" s="7">
        <v>49</v>
      </c>
      <c r="N874" s="6" t="s">
        <v>120</v>
      </c>
      <c r="O874" s="6" t="s">
        <v>33</v>
      </c>
      <c r="P874" s="11">
        <v>47</v>
      </c>
      <c r="Q874" s="12">
        <v>1.4</v>
      </c>
      <c r="R874" s="13"/>
      <c r="S874" s="21">
        <f t="shared" si="110"/>
        <v>23.125</v>
      </c>
      <c r="T874" s="7" t="str">
        <f t="shared" si="111"/>
        <v>Over 0.5</v>
      </c>
      <c r="U874" s="14"/>
      <c r="V874" s="14" t="str">
        <f t="shared" si="114"/>
        <v>Under 1.5</v>
      </c>
      <c r="W874" s="14" t="str">
        <f t="shared" si="115"/>
        <v>WON</v>
      </c>
      <c r="X874" s="14"/>
      <c r="Y874" s="7" t="str">
        <f t="shared" si="109"/>
        <v>…</v>
      </c>
      <c r="Z874" s="7"/>
      <c r="AA874" s="35" t="str">
        <f t="shared" si="112"/>
        <v>…</v>
      </c>
      <c r="AB874" s="35" t="str">
        <f t="shared" si="113"/>
        <v>.</v>
      </c>
      <c r="AE874" s="18" t="str">
        <f>IFERROR(VLOOKUP(O874,AG3:AH5,2,0),"KO")</f>
        <v>KO</v>
      </c>
    </row>
    <row r="875" spans="2:31">
      <c r="B875" s="6"/>
      <c r="C875" t="s">
        <v>526</v>
      </c>
      <c r="D875" s="24" t="s">
        <v>167</v>
      </c>
      <c r="E875" s="17" t="s">
        <v>2212</v>
      </c>
      <c r="F875" s="7" t="s">
        <v>4</v>
      </c>
      <c r="G875" s="10" t="s">
        <v>2213</v>
      </c>
      <c r="H875" s="7">
        <v>48</v>
      </c>
      <c r="I875" s="7">
        <v>22</v>
      </c>
      <c r="J875" s="7">
        <v>31</v>
      </c>
      <c r="K875" s="7">
        <v>1</v>
      </c>
      <c r="L875" s="7">
        <v>1</v>
      </c>
      <c r="M875" s="7">
        <v>17</v>
      </c>
      <c r="N875" s="6" t="s">
        <v>47</v>
      </c>
      <c r="O875" s="6" t="s">
        <v>297</v>
      </c>
      <c r="P875" s="11">
        <v>40</v>
      </c>
      <c r="Q875" s="12">
        <v>1.53</v>
      </c>
      <c r="R875" s="13"/>
      <c r="S875" s="21">
        <f t="shared" si="110"/>
        <v>15.3125</v>
      </c>
      <c r="T875" s="7" t="str">
        <f t="shared" si="111"/>
        <v>Over 0.5</v>
      </c>
      <c r="U875" s="14"/>
      <c r="V875" s="14" t="str">
        <f t="shared" si="114"/>
        <v>Under 1.5</v>
      </c>
      <c r="W875" s="14" t="str">
        <f t="shared" si="115"/>
        <v>WON</v>
      </c>
      <c r="X875" s="14"/>
      <c r="Y875" s="7" t="str">
        <f t="shared" si="109"/>
        <v>…</v>
      </c>
      <c r="Z875" s="7"/>
      <c r="AA875" s="35" t="str">
        <f t="shared" si="112"/>
        <v>…</v>
      </c>
      <c r="AB875" s="35" t="str">
        <f t="shared" si="113"/>
        <v>.</v>
      </c>
      <c r="AE875" s="18" t="str">
        <f>IFERROR(VLOOKUP(O875,AG3:AH5,2,0),"KO")</f>
        <v>KO</v>
      </c>
    </row>
    <row r="876" spans="2:31">
      <c r="B876" s="6"/>
      <c r="C876" t="s">
        <v>443</v>
      </c>
      <c r="D876" s="24" t="s">
        <v>874</v>
      </c>
      <c r="E876" s="17" t="s">
        <v>1540</v>
      </c>
      <c r="F876" s="7" t="s">
        <v>4</v>
      </c>
      <c r="G876" s="10" t="s">
        <v>1401</v>
      </c>
      <c r="H876" s="7">
        <v>24</v>
      </c>
      <c r="I876" s="7">
        <v>28</v>
      </c>
      <c r="J876" s="7">
        <v>48</v>
      </c>
      <c r="K876" s="7">
        <v>2</v>
      </c>
      <c r="L876" s="7" t="s">
        <v>2101</v>
      </c>
      <c r="M876" s="7">
        <v>24</v>
      </c>
      <c r="N876" s="6" t="s">
        <v>69</v>
      </c>
      <c r="O876" s="6" t="s">
        <v>33</v>
      </c>
      <c r="P876" s="11">
        <v>33</v>
      </c>
      <c r="Q876" s="12">
        <v>1.64</v>
      </c>
      <c r="R876" s="13"/>
      <c r="S876" s="21">
        <f t="shared" si="110"/>
        <v>25</v>
      </c>
      <c r="T876" s="7" t="str">
        <f t="shared" si="111"/>
        <v>Over 0.5</v>
      </c>
      <c r="U876" s="14"/>
      <c r="V876" s="14" t="str">
        <f t="shared" si="114"/>
        <v>Over 0.5</v>
      </c>
      <c r="W876" s="14" t="str">
        <f t="shared" si="115"/>
        <v>WON</v>
      </c>
      <c r="X876" s="14"/>
      <c r="Y876" s="7" t="str">
        <f t="shared" si="109"/>
        <v>…</v>
      </c>
      <c r="Z876" s="7"/>
      <c r="AA876" s="35" t="str">
        <f t="shared" si="112"/>
        <v>…</v>
      </c>
      <c r="AB876" s="35" t="str">
        <f t="shared" si="113"/>
        <v>.</v>
      </c>
      <c r="AE876" s="18" t="str">
        <f>IFERROR(VLOOKUP(O876,AG3:AH5,2,0),"KO")</f>
        <v>KO</v>
      </c>
    </row>
    <row r="877" spans="2:31">
      <c r="B877" s="6"/>
      <c r="C877" t="s">
        <v>438</v>
      </c>
      <c r="D877" s="24" t="s">
        <v>874</v>
      </c>
      <c r="E877" s="17" t="s">
        <v>439</v>
      </c>
      <c r="F877" s="7" t="s">
        <v>4</v>
      </c>
      <c r="G877" s="10" t="s">
        <v>1282</v>
      </c>
      <c r="H877" s="7">
        <v>40</v>
      </c>
      <c r="I877" s="7">
        <v>46</v>
      </c>
      <c r="J877" s="7">
        <v>14</v>
      </c>
      <c r="K877" s="7" t="s">
        <v>16</v>
      </c>
      <c r="L877" s="7">
        <v>1</v>
      </c>
      <c r="M877" s="7">
        <v>26</v>
      </c>
      <c r="N877" s="6" t="s">
        <v>47</v>
      </c>
      <c r="O877" s="6" t="s">
        <v>75</v>
      </c>
      <c r="P877" s="11">
        <v>47</v>
      </c>
      <c r="Q877" s="12">
        <v>1.4</v>
      </c>
      <c r="R877" s="13"/>
      <c r="S877" s="21">
        <f t="shared" si="110"/>
        <v>40</v>
      </c>
      <c r="T877" s="7" t="str">
        <f t="shared" si="111"/>
        <v>Over 0.5</v>
      </c>
      <c r="U877" s="14"/>
      <c r="V877" s="14" t="str">
        <f t="shared" si="114"/>
        <v>Under 1.5</v>
      </c>
      <c r="W877" s="14" t="str">
        <f t="shared" si="115"/>
        <v>WON</v>
      </c>
      <c r="X877" s="14"/>
      <c r="Y877" s="7" t="str">
        <f t="shared" si="109"/>
        <v>…</v>
      </c>
      <c r="Z877" s="7"/>
      <c r="AA877" s="35" t="str">
        <f t="shared" si="112"/>
        <v>…</v>
      </c>
      <c r="AB877" s="35" t="str">
        <f t="shared" si="113"/>
        <v>.</v>
      </c>
      <c r="AE877" s="18" t="str">
        <f>IFERROR(VLOOKUP(O877,AG3:AH5,2,0),"KO")</f>
        <v>KO</v>
      </c>
    </row>
    <row r="878" spans="2:31">
      <c r="B878" s="6"/>
      <c r="D878" s="24"/>
      <c r="E878" s="17"/>
      <c r="F878" s="7"/>
      <c r="G878" s="10"/>
      <c r="H878" s="7"/>
      <c r="I878" s="7"/>
      <c r="J878" s="7"/>
      <c r="K878" s="7"/>
      <c r="L878" s="7"/>
      <c r="M878" s="7"/>
      <c r="N878" s="6"/>
      <c r="O878" s="6"/>
      <c r="P878" s="11"/>
      <c r="Q878" s="12"/>
      <c r="R878" s="13"/>
      <c r="S878" s="21" t="str">
        <f t="shared" si="110"/>
        <v/>
      </c>
      <c r="T878" s="7" t="str">
        <f t="shared" si="111"/>
        <v>Under 1.5</v>
      </c>
      <c r="U878" s="14"/>
      <c r="V878" s="14" t="str">
        <f t="shared" si="114"/>
        <v>Over 0.5</v>
      </c>
      <c r="W878" s="14" t="str">
        <f t="shared" si="115"/>
        <v/>
      </c>
      <c r="X878" s="14"/>
      <c r="Y878" s="7" t="str">
        <f t="shared" si="109"/>
        <v>…</v>
      </c>
      <c r="Z878" s="7"/>
      <c r="AA878" s="35" t="str">
        <f t="shared" si="112"/>
        <v>…</v>
      </c>
      <c r="AB878" s="35" t="str">
        <f t="shared" si="113"/>
        <v>.</v>
      </c>
      <c r="AE878" s="18" t="str">
        <f>IFERROR(VLOOKUP(O878,AG3:AH5,2,0),"KO")</f>
        <v>KO</v>
      </c>
    </row>
    <row r="879" spans="2:31">
      <c r="B879" s="16" t="s">
        <v>2215</v>
      </c>
      <c r="D879" s="24"/>
      <c r="E879" s="17"/>
      <c r="F879" s="7"/>
      <c r="G879" s="10"/>
      <c r="H879" s="7"/>
      <c r="I879" s="7"/>
      <c r="J879" s="7"/>
      <c r="K879" s="7"/>
      <c r="L879" s="7"/>
      <c r="M879" s="7"/>
      <c r="N879" s="6"/>
      <c r="O879" s="6"/>
      <c r="P879" s="11"/>
      <c r="Q879" s="12"/>
      <c r="R879" s="13"/>
      <c r="S879" s="21" t="str">
        <f t="shared" si="110"/>
        <v/>
      </c>
      <c r="T879" s="7" t="str">
        <f t="shared" si="111"/>
        <v>Under 1.5</v>
      </c>
      <c r="U879" s="14"/>
      <c r="V879" s="14" t="str">
        <f t="shared" si="114"/>
        <v>Over 0.5</v>
      </c>
      <c r="W879" s="14" t="str">
        <f t="shared" si="115"/>
        <v/>
      </c>
      <c r="X879" s="14"/>
      <c r="Y879" s="7" t="str">
        <f t="shared" si="109"/>
        <v>…</v>
      </c>
      <c r="Z879" s="7"/>
      <c r="AA879" s="35" t="str">
        <f t="shared" si="112"/>
        <v>…</v>
      </c>
      <c r="AB879" s="35" t="str">
        <f t="shared" si="113"/>
        <v>.</v>
      </c>
      <c r="AE879" s="18" t="str">
        <f>IFERROR(VLOOKUP(O879,AG3:AH5,2,0),"KO")</f>
        <v>KO</v>
      </c>
    </row>
    <row r="880" spans="2:31">
      <c r="B880" s="6"/>
      <c r="C880" t="s">
        <v>1479</v>
      </c>
      <c r="D880" s="24" t="s">
        <v>1967</v>
      </c>
      <c r="E880" s="17" t="s">
        <v>1552</v>
      </c>
      <c r="F880" s="7" t="s">
        <v>4</v>
      </c>
      <c r="G880" s="10" t="s">
        <v>1480</v>
      </c>
      <c r="H880" s="7">
        <v>19</v>
      </c>
      <c r="I880" s="7">
        <v>36</v>
      </c>
      <c r="J880" s="7">
        <v>45</v>
      </c>
      <c r="K880" s="7">
        <v>2</v>
      </c>
      <c r="L880" s="7">
        <v>2</v>
      </c>
      <c r="M880" s="7">
        <v>26</v>
      </c>
      <c r="N880" s="6" t="s">
        <v>120</v>
      </c>
      <c r="O880" s="6" t="s">
        <v>96</v>
      </c>
      <c r="P880" s="11">
        <v>30</v>
      </c>
      <c r="Q880" s="12">
        <v>1.5</v>
      </c>
      <c r="R880" s="13"/>
      <c r="S880" s="21">
        <f t="shared" si="110"/>
        <v>25.9375</v>
      </c>
      <c r="T880" s="7" t="str">
        <f t="shared" si="111"/>
        <v>Over 0.5</v>
      </c>
      <c r="U880" s="14"/>
      <c r="V880" s="14" t="str">
        <f t="shared" si="114"/>
        <v>Under 1.5</v>
      </c>
      <c r="W880" s="14" t="str">
        <f t="shared" si="115"/>
        <v>WON</v>
      </c>
      <c r="X880" s="14"/>
      <c r="Y880" s="7" t="str">
        <f t="shared" si="109"/>
        <v>…</v>
      </c>
      <c r="Z880" s="7"/>
      <c r="AA880" s="35" t="str">
        <f t="shared" si="112"/>
        <v>…</v>
      </c>
      <c r="AB880" s="35" t="str">
        <f t="shared" si="113"/>
        <v>.</v>
      </c>
      <c r="AE880" s="18" t="str">
        <f>IFERROR(VLOOKUP(O880,AG3:AH5,2,0),"KO")</f>
        <v>KO</v>
      </c>
    </row>
    <row r="881" spans="2:31">
      <c r="B881" s="6"/>
      <c r="C881" t="s">
        <v>1479</v>
      </c>
      <c r="D881" s="24" t="s">
        <v>1967</v>
      </c>
      <c r="E881" s="17" t="s">
        <v>1530</v>
      </c>
      <c r="F881" s="7" t="s">
        <v>4</v>
      </c>
      <c r="G881" s="10" t="s">
        <v>1549</v>
      </c>
      <c r="H881" s="7">
        <v>45</v>
      </c>
      <c r="I881" s="7">
        <v>32</v>
      </c>
      <c r="J881" s="7">
        <v>23</v>
      </c>
      <c r="K881" s="7">
        <v>1</v>
      </c>
      <c r="L881" s="7">
        <v>1</v>
      </c>
      <c r="M881" s="7">
        <v>22</v>
      </c>
      <c r="N881" s="6" t="s">
        <v>47</v>
      </c>
      <c r="O881" s="6" t="s">
        <v>47</v>
      </c>
      <c r="P881" s="11">
        <v>44</v>
      </c>
      <c r="Q881" s="12">
        <v>1.55</v>
      </c>
      <c r="R881" s="13"/>
      <c r="S881" s="21">
        <f t="shared" si="110"/>
        <v>25.9375</v>
      </c>
      <c r="T881" s="7" t="str">
        <f t="shared" si="111"/>
        <v>Over 0.5</v>
      </c>
      <c r="U881" s="14"/>
      <c r="V881" s="14" t="str">
        <f t="shared" si="114"/>
        <v>Under 1.5</v>
      </c>
      <c r="W881" s="14" t="str">
        <f t="shared" si="115"/>
        <v>WON</v>
      </c>
      <c r="X881" s="14"/>
      <c r="Y881" s="7" t="str">
        <f t="shared" si="109"/>
        <v>…</v>
      </c>
      <c r="Z881" s="7"/>
      <c r="AA881" s="35" t="str">
        <f t="shared" si="112"/>
        <v>…</v>
      </c>
      <c r="AB881" s="35" t="str">
        <f t="shared" si="113"/>
        <v>.</v>
      </c>
      <c r="AE881" s="18" t="str">
        <f>IFERROR(VLOOKUP(O881,AG3:AH5,2,0),"KO")</f>
        <v>OK</v>
      </c>
    </row>
    <row r="882" spans="2:31">
      <c r="B882" s="6"/>
      <c r="C882" t="s">
        <v>2216</v>
      </c>
      <c r="D882" s="24" t="s">
        <v>35</v>
      </c>
      <c r="E882" s="17" t="s">
        <v>2217</v>
      </c>
      <c r="F882" s="7" t="s">
        <v>4</v>
      </c>
      <c r="G882" s="10" t="s">
        <v>2218</v>
      </c>
      <c r="H882" s="7">
        <v>34</v>
      </c>
      <c r="I882" s="7">
        <v>48</v>
      </c>
      <c r="J882" s="7">
        <v>18</v>
      </c>
      <c r="K882" s="7" t="s">
        <v>16</v>
      </c>
      <c r="L882" s="7">
        <v>1</v>
      </c>
      <c r="M882" s="7">
        <v>16</v>
      </c>
      <c r="N882" s="6" t="s">
        <v>17</v>
      </c>
      <c r="O882" s="6" t="s">
        <v>1747</v>
      </c>
      <c r="P882" s="11">
        <v>60</v>
      </c>
      <c r="Q882" s="12">
        <v>1.52</v>
      </c>
      <c r="R882" s="13"/>
      <c r="S882" s="21">
        <f t="shared" si="110"/>
        <v>52</v>
      </c>
      <c r="T882" s="7" t="str">
        <f t="shared" si="111"/>
        <v>Over 0.5</v>
      </c>
      <c r="U882" s="14"/>
      <c r="V882" s="14" t="str">
        <f t="shared" si="114"/>
        <v>Over 0.5</v>
      </c>
      <c r="W882" s="14" t="str">
        <f t="shared" si="115"/>
        <v>WON</v>
      </c>
      <c r="X882" s="14"/>
      <c r="Y882" s="7" t="str">
        <f t="shared" si="109"/>
        <v>…</v>
      </c>
      <c r="Z882" s="7"/>
      <c r="AA882" s="35" t="str">
        <f t="shared" si="112"/>
        <v>…</v>
      </c>
      <c r="AB882" s="35" t="str">
        <f t="shared" si="113"/>
        <v>.</v>
      </c>
      <c r="AE882" s="18" t="str">
        <f>IFERROR(VLOOKUP(O882,AG3:AH5,2,0),"KO")</f>
        <v>KO</v>
      </c>
    </row>
    <row r="883" spans="2:31">
      <c r="B883" s="6"/>
      <c r="C883" t="s">
        <v>517</v>
      </c>
      <c r="D883" s="24" t="s">
        <v>1338</v>
      </c>
      <c r="E883" s="17" t="s">
        <v>1658</v>
      </c>
      <c r="F883" s="7" t="s">
        <v>4</v>
      </c>
      <c r="G883" s="10" t="s">
        <v>518</v>
      </c>
      <c r="H883" s="7">
        <v>22</v>
      </c>
      <c r="I883" s="7">
        <v>45</v>
      </c>
      <c r="J883" s="7">
        <v>33</v>
      </c>
      <c r="K883" s="7" t="s">
        <v>16</v>
      </c>
      <c r="L883" s="7">
        <v>1</v>
      </c>
      <c r="M883" s="7">
        <v>11</v>
      </c>
      <c r="N883" s="6" t="s">
        <v>69</v>
      </c>
      <c r="O883" s="6" t="s">
        <v>298</v>
      </c>
      <c r="P883" s="11">
        <v>41</v>
      </c>
      <c r="Q883" s="12">
        <v>1.6</v>
      </c>
      <c r="R883" s="13"/>
      <c r="S883" s="21">
        <f t="shared" si="110"/>
        <v>44</v>
      </c>
      <c r="T883" s="7" t="str">
        <f t="shared" si="111"/>
        <v>Over 0.5</v>
      </c>
      <c r="U883" s="14"/>
      <c r="V883" s="14" t="str">
        <f t="shared" si="114"/>
        <v>Over 0.5</v>
      </c>
      <c r="W883" s="14" t="str">
        <f t="shared" si="115"/>
        <v>WON</v>
      </c>
      <c r="X883" s="14"/>
      <c r="Y883" s="7" t="str">
        <f t="shared" si="109"/>
        <v>…</v>
      </c>
      <c r="Z883" s="7"/>
      <c r="AA883" s="35" t="str">
        <f t="shared" si="112"/>
        <v>…</v>
      </c>
      <c r="AB883" s="35" t="str">
        <f t="shared" si="113"/>
        <v>.</v>
      </c>
      <c r="AE883" s="18" t="str">
        <f>IFERROR(VLOOKUP(O883,AG3:AH5,2,0),"KO")</f>
        <v>KO</v>
      </c>
    </row>
    <row r="884" spans="2:31">
      <c r="B884" s="6" t="s">
        <v>11</v>
      </c>
      <c r="C884" t="s">
        <v>88</v>
      </c>
      <c r="D884" s="24" t="s">
        <v>39</v>
      </c>
      <c r="E884" s="17" t="s">
        <v>477</v>
      </c>
      <c r="F884" s="7" t="s">
        <v>4</v>
      </c>
      <c r="G884" s="10" t="s">
        <v>468</v>
      </c>
      <c r="H884" s="7">
        <v>38</v>
      </c>
      <c r="I884" s="7">
        <v>46</v>
      </c>
      <c r="J884" s="7">
        <v>16</v>
      </c>
      <c r="K884" s="7" t="s">
        <v>16</v>
      </c>
      <c r="L884" s="7" t="s">
        <v>2101</v>
      </c>
      <c r="M884" s="7">
        <v>22</v>
      </c>
      <c r="N884" s="6" t="s">
        <v>47</v>
      </c>
      <c r="O884" s="6" t="s">
        <v>47</v>
      </c>
      <c r="P884" s="11">
        <v>77</v>
      </c>
      <c r="Q884" s="12">
        <v>1.47</v>
      </c>
      <c r="R884" s="13"/>
      <c r="S884" s="21">
        <f t="shared" si="110"/>
        <v>55.4</v>
      </c>
      <c r="T884" s="7" t="str">
        <f t="shared" si="111"/>
        <v>Over 0.5</v>
      </c>
      <c r="U884" s="14"/>
      <c r="V884" s="14" t="str">
        <f t="shared" si="114"/>
        <v>Under 1.5</v>
      </c>
      <c r="W884" s="14" t="str">
        <f t="shared" si="115"/>
        <v>WON</v>
      </c>
      <c r="X884" s="14"/>
      <c r="Y884" s="7" t="str">
        <f t="shared" si="109"/>
        <v>…</v>
      </c>
      <c r="Z884" s="7"/>
      <c r="AA884" s="35" t="str">
        <f t="shared" si="112"/>
        <v>…</v>
      </c>
      <c r="AB884" s="35" t="str">
        <f t="shared" si="113"/>
        <v>.</v>
      </c>
      <c r="AE884" s="18" t="str">
        <f>IFERROR(VLOOKUP(O884,AG3:AH5,2,0),"KO")</f>
        <v>OK</v>
      </c>
    </row>
    <row r="885" spans="2:31">
      <c r="B885" s="6" t="s">
        <v>11</v>
      </c>
      <c r="C885" t="s">
        <v>58</v>
      </c>
      <c r="D885" s="24" t="s">
        <v>39</v>
      </c>
      <c r="E885" s="17" t="s">
        <v>481</v>
      </c>
      <c r="F885" s="7" t="s">
        <v>4</v>
      </c>
      <c r="G885" s="10" t="s">
        <v>1857</v>
      </c>
      <c r="H885" s="7">
        <v>22</v>
      </c>
      <c r="I885" s="7">
        <v>50</v>
      </c>
      <c r="J885" s="7">
        <v>28</v>
      </c>
      <c r="K885" s="7" t="s">
        <v>16</v>
      </c>
      <c r="L885" s="7" t="s">
        <v>2101</v>
      </c>
      <c r="M885" s="7">
        <v>6</v>
      </c>
      <c r="N885" s="6" t="s">
        <v>96</v>
      </c>
      <c r="O885" s="6" t="s">
        <v>298</v>
      </c>
      <c r="P885" s="11">
        <v>87</v>
      </c>
      <c r="Q885" s="12">
        <v>1.5</v>
      </c>
      <c r="R885" s="13"/>
      <c r="S885" s="21">
        <f t="shared" si="110"/>
        <v>82.025000000000006</v>
      </c>
      <c r="T885" s="7" t="str">
        <f t="shared" si="111"/>
        <v>Under 1.5</v>
      </c>
      <c r="U885" s="14"/>
      <c r="V885" s="14" t="str">
        <f t="shared" si="114"/>
        <v>Over 0.5</v>
      </c>
      <c r="W885" s="14" t="str">
        <f t="shared" si="115"/>
        <v>LOST</v>
      </c>
      <c r="X885" s="14"/>
      <c r="Y885" s="7" t="str">
        <f t="shared" ref="Y885:Y948" si="116">IF(AND(B885="OK",I885&gt;52,M885&lt;11,Q885&lt;1.71),"Prime","…")</f>
        <v>…</v>
      </c>
      <c r="Z885" s="7"/>
      <c r="AA885" s="35" t="str">
        <f t="shared" si="112"/>
        <v>U25g</v>
      </c>
      <c r="AB885" s="35" t="str">
        <f t="shared" si="113"/>
        <v>.</v>
      </c>
      <c r="AE885" s="18" t="str">
        <f>IFERROR(VLOOKUP(O885,AG3:AH5,2,0),"KO")</f>
        <v>KO</v>
      </c>
    </row>
    <row r="886" spans="2:31">
      <c r="B886" s="6"/>
      <c r="C886" t="s">
        <v>43</v>
      </c>
      <c r="D886" s="24" t="s">
        <v>39</v>
      </c>
      <c r="E886" s="17" t="s">
        <v>906</v>
      </c>
      <c r="F886" s="7" t="s">
        <v>4</v>
      </c>
      <c r="G886" s="10" t="s">
        <v>46</v>
      </c>
      <c r="H886" s="7">
        <v>23</v>
      </c>
      <c r="I886" s="7">
        <v>68</v>
      </c>
      <c r="J886" s="7">
        <v>10</v>
      </c>
      <c r="K886" s="7" t="s">
        <v>16</v>
      </c>
      <c r="L886" s="7">
        <v>1</v>
      </c>
      <c r="M886" s="7">
        <v>13</v>
      </c>
      <c r="N886" s="6" t="s">
        <v>24</v>
      </c>
      <c r="O886" s="6" t="s">
        <v>69</v>
      </c>
      <c r="P886" s="11">
        <v>51</v>
      </c>
      <c r="Q886" s="12">
        <v>1.61</v>
      </c>
      <c r="R886" s="13"/>
      <c r="S886" s="21">
        <f t="shared" ref="S886:S949" si="117">(IF(H886=0,"",(40+IF(I886&lt;50,0,I886/3.2)+(IF(J886&gt;I886,-J886/3.2,0)+(IF(H886&gt;I886,-H886/3.2,0)+(IF(L886="X",5,IF(L886="2",2,0)))+(IF(M886&gt;15,0,15-M886))+(IF(P886&lt;50,0,P886/5)))))))</f>
        <v>73.45</v>
      </c>
      <c r="T886" s="7" t="str">
        <f t="shared" ref="T886:T949" si="118">IF(S886&lt;56,"Over 0.5","Under 1.5")</f>
        <v>Under 1.5</v>
      </c>
      <c r="U886" s="14"/>
      <c r="V886" s="14" t="str">
        <f t="shared" si="114"/>
        <v>Under 1.5</v>
      </c>
      <c r="W886" s="14" t="str">
        <f t="shared" si="115"/>
        <v>WON</v>
      </c>
      <c r="X886" s="14"/>
      <c r="Y886" s="7" t="str">
        <f t="shared" si="116"/>
        <v>…</v>
      </c>
      <c r="Z886" s="7"/>
      <c r="AA886" s="35" t="str">
        <f t="shared" si="112"/>
        <v>…</v>
      </c>
      <c r="AB886" s="35" t="str">
        <f t="shared" si="113"/>
        <v>.</v>
      </c>
      <c r="AE886" s="18" t="str">
        <f>IFERROR(VLOOKUP(O886,AG3:AH5,2,0),"KO")</f>
        <v>KO</v>
      </c>
    </row>
    <row r="887" spans="2:31">
      <c r="B887" s="6"/>
      <c r="C887" t="s">
        <v>43</v>
      </c>
      <c r="D887" s="24" t="s">
        <v>39</v>
      </c>
      <c r="E887" s="17" t="s">
        <v>595</v>
      </c>
      <c r="F887" s="7" t="s">
        <v>4</v>
      </c>
      <c r="G887" s="10" t="s">
        <v>2219</v>
      </c>
      <c r="H887" s="7">
        <v>36</v>
      </c>
      <c r="I887" s="7">
        <v>46</v>
      </c>
      <c r="J887" s="7">
        <v>18</v>
      </c>
      <c r="K887" s="7" t="s">
        <v>16</v>
      </c>
      <c r="L887" s="7" t="s">
        <v>2101</v>
      </c>
      <c r="M887" s="7">
        <v>18</v>
      </c>
      <c r="N887" s="6" t="s">
        <v>24</v>
      </c>
      <c r="O887" s="6" t="s">
        <v>278</v>
      </c>
      <c r="P887" s="11">
        <v>70</v>
      </c>
      <c r="Q887" s="12">
        <v>1.75</v>
      </c>
      <c r="R887" s="13"/>
      <c r="S887" s="21">
        <f t="shared" si="117"/>
        <v>54</v>
      </c>
      <c r="T887" s="7" t="str">
        <f t="shared" si="118"/>
        <v>Over 0.5</v>
      </c>
      <c r="U887" s="14"/>
      <c r="V887" s="14" t="str">
        <f t="shared" si="114"/>
        <v>Under 1.5</v>
      </c>
      <c r="W887" s="14" t="str">
        <f t="shared" si="115"/>
        <v>LOST</v>
      </c>
      <c r="X887" s="14"/>
      <c r="Y887" s="7" t="str">
        <f t="shared" si="116"/>
        <v>…</v>
      </c>
      <c r="Z887" s="7"/>
      <c r="AA887" s="35" t="str">
        <f t="shared" si="112"/>
        <v>…</v>
      </c>
      <c r="AB887" s="35" t="str">
        <f t="shared" si="113"/>
        <v>.</v>
      </c>
      <c r="AE887" s="18" t="str">
        <f>IFERROR(VLOOKUP(O887,AG3:AH5,2,0),"KO")</f>
        <v>KO</v>
      </c>
    </row>
    <row r="888" spans="2:31">
      <c r="B888" s="6" t="s">
        <v>11</v>
      </c>
      <c r="C888" t="s">
        <v>146</v>
      </c>
      <c r="D888" s="24" t="s">
        <v>39</v>
      </c>
      <c r="E888" s="17" t="s">
        <v>535</v>
      </c>
      <c r="F888" s="7" t="s">
        <v>4</v>
      </c>
      <c r="G888" s="10" t="s">
        <v>148</v>
      </c>
      <c r="H888" s="7">
        <v>19</v>
      </c>
      <c r="I888" s="7">
        <v>38</v>
      </c>
      <c r="J888" s="7">
        <v>44</v>
      </c>
      <c r="K888" s="7">
        <v>2</v>
      </c>
      <c r="L888" s="7">
        <v>2</v>
      </c>
      <c r="M888" s="7">
        <v>25</v>
      </c>
      <c r="N888" s="6" t="s">
        <v>120</v>
      </c>
      <c r="O888" s="6" t="s">
        <v>61</v>
      </c>
      <c r="P888" s="11">
        <v>46</v>
      </c>
      <c r="Q888" s="12">
        <v>1.75</v>
      </c>
      <c r="R888" s="13"/>
      <c r="S888" s="21">
        <f t="shared" si="117"/>
        <v>26.25</v>
      </c>
      <c r="T888" s="7" t="str">
        <f t="shared" si="118"/>
        <v>Over 0.5</v>
      </c>
      <c r="U888" s="14"/>
      <c r="V888" s="14" t="str">
        <f t="shared" si="114"/>
        <v>Under 1.5</v>
      </c>
      <c r="W888" s="14" t="str">
        <f t="shared" si="115"/>
        <v>WON</v>
      </c>
      <c r="X888" s="14"/>
      <c r="Y888" s="7" t="str">
        <f t="shared" si="116"/>
        <v>…</v>
      </c>
      <c r="Z888" s="7"/>
      <c r="AA888" s="35" t="str">
        <f t="shared" si="112"/>
        <v>…</v>
      </c>
      <c r="AB888" s="35" t="str">
        <f t="shared" si="113"/>
        <v>.</v>
      </c>
      <c r="AE888" s="18" t="str">
        <f>IFERROR(VLOOKUP(O888,AG3:AH5,2,0),"KO")</f>
        <v>KO</v>
      </c>
    </row>
    <row r="889" spans="2:31">
      <c r="B889" s="6" t="s">
        <v>11</v>
      </c>
      <c r="C889" t="s">
        <v>363</v>
      </c>
      <c r="D889" s="24" t="s">
        <v>44</v>
      </c>
      <c r="E889" s="17" t="s">
        <v>905</v>
      </c>
      <c r="F889" s="7" t="s">
        <v>4</v>
      </c>
      <c r="G889" s="10" t="s">
        <v>1245</v>
      </c>
      <c r="H889" s="7">
        <v>15</v>
      </c>
      <c r="I889" s="7">
        <v>60</v>
      </c>
      <c r="J889" s="7">
        <v>25</v>
      </c>
      <c r="K889" s="7" t="s">
        <v>16</v>
      </c>
      <c r="L889" s="7">
        <v>2</v>
      </c>
      <c r="M889" s="7">
        <v>10</v>
      </c>
      <c r="N889" s="6" t="s">
        <v>120</v>
      </c>
      <c r="O889" s="6" t="s">
        <v>299</v>
      </c>
      <c r="P889" s="11">
        <v>72</v>
      </c>
      <c r="Q889" s="12">
        <v>1.64</v>
      </c>
      <c r="R889" s="13"/>
      <c r="S889" s="21">
        <f t="shared" si="117"/>
        <v>78.150000000000006</v>
      </c>
      <c r="T889" s="7" t="str">
        <f t="shared" si="118"/>
        <v>Under 1.5</v>
      </c>
      <c r="U889" s="14"/>
      <c r="V889" s="14" t="str">
        <f t="shared" si="114"/>
        <v>Under 1.5</v>
      </c>
      <c r="W889" s="14" t="str">
        <f t="shared" si="115"/>
        <v>WON</v>
      </c>
      <c r="X889" s="14"/>
      <c r="Y889" s="7" t="str">
        <f t="shared" si="116"/>
        <v>Prime</v>
      </c>
      <c r="Z889" s="7"/>
      <c r="AA889" s="35" t="str">
        <f t="shared" si="112"/>
        <v>U25g</v>
      </c>
      <c r="AB889" s="35" t="str">
        <f t="shared" si="113"/>
        <v>.</v>
      </c>
      <c r="AE889" s="18" t="str">
        <f>IFERROR(VLOOKUP(O889,AG3:AH5,2,0),"KO")</f>
        <v>KO</v>
      </c>
    </row>
    <row r="890" spans="2:31">
      <c r="B890" s="6"/>
      <c r="C890" t="s">
        <v>1468</v>
      </c>
      <c r="D890" s="24" t="s">
        <v>52</v>
      </c>
      <c r="E890" s="17" t="s">
        <v>1943</v>
      </c>
      <c r="F890" s="7" t="s">
        <v>4</v>
      </c>
      <c r="G890" s="10" t="s">
        <v>1483</v>
      </c>
      <c r="H890" s="7">
        <v>42</v>
      </c>
      <c r="I890" s="7">
        <v>46</v>
      </c>
      <c r="J890" s="7">
        <v>12</v>
      </c>
      <c r="K890" s="7" t="s">
        <v>16</v>
      </c>
      <c r="L890" s="7">
        <v>4.33</v>
      </c>
      <c r="M890" s="7">
        <v>30</v>
      </c>
      <c r="N890" s="6" t="s">
        <v>47</v>
      </c>
      <c r="O890" s="6" t="s">
        <v>17</v>
      </c>
      <c r="P890" s="11">
        <v>60</v>
      </c>
      <c r="Q890" s="12">
        <v>1.45</v>
      </c>
      <c r="R890" s="13"/>
      <c r="S890" s="21">
        <f t="shared" si="117"/>
        <v>52</v>
      </c>
      <c r="T890" s="7" t="str">
        <f t="shared" si="118"/>
        <v>Over 0.5</v>
      </c>
      <c r="U890" s="14"/>
      <c r="V890" s="14" t="str">
        <f t="shared" si="114"/>
        <v>Under 1.5</v>
      </c>
      <c r="W890" s="14" t="str">
        <f t="shared" si="115"/>
        <v>WON</v>
      </c>
      <c r="X890" s="14"/>
      <c r="Y890" s="7" t="str">
        <f t="shared" si="116"/>
        <v>…</v>
      </c>
      <c r="Z890" s="7"/>
      <c r="AA890" s="35" t="str">
        <f t="shared" si="112"/>
        <v>…</v>
      </c>
      <c r="AB890" s="35" t="str">
        <f t="shared" si="113"/>
        <v>.</v>
      </c>
      <c r="AE890" s="18" t="str">
        <f>IFERROR(VLOOKUP(O890,AG3:AH5,2,0),"KO")</f>
        <v>KO</v>
      </c>
    </row>
    <row r="891" spans="2:31">
      <c r="B891" s="6"/>
      <c r="C891" t="s">
        <v>517</v>
      </c>
      <c r="D891" s="24" t="s">
        <v>52</v>
      </c>
      <c r="E891" s="17" t="s">
        <v>1657</v>
      </c>
      <c r="F891" s="7" t="s">
        <v>4</v>
      </c>
      <c r="G891" s="10" t="s">
        <v>1753</v>
      </c>
      <c r="H891" s="7">
        <v>21</v>
      </c>
      <c r="I891" s="7">
        <v>44</v>
      </c>
      <c r="J891" s="7">
        <v>35</v>
      </c>
      <c r="K891" s="7" t="s">
        <v>16</v>
      </c>
      <c r="L891" s="7">
        <v>1</v>
      </c>
      <c r="M891" s="7">
        <v>14</v>
      </c>
      <c r="N891" s="6" t="s">
        <v>24</v>
      </c>
      <c r="O891" s="6" t="s">
        <v>24</v>
      </c>
      <c r="P891" s="11">
        <v>34</v>
      </c>
      <c r="Q891" s="12">
        <v>1.51</v>
      </c>
      <c r="R891" s="13"/>
      <c r="S891" s="21">
        <f t="shared" si="117"/>
        <v>41</v>
      </c>
      <c r="T891" s="7" t="str">
        <f t="shared" si="118"/>
        <v>Over 0.5</v>
      </c>
      <c r="U891" s="14"/>
      <c r="V891" s="14" t="str">
        <f t="shared" si="114"/>
        <v>Under 1.5</v>
      </c>
      <c r="W891" s="14" t="str">
        <f t="shared" si="115"/>
        <v>LOST</v>
      </c>
      <c r="X891" s="14"/>
      <c r="Y891" s="7" t="str">
        <f t="shared" si="116"/>
        <v>…</v>
      </c>
      <c r="Z891" s="7"/>
      <c r="AA891" s="35" t="str">
        <f t="shared" si="112"/>
        <v>…</v>
      </c>
      <c r="AB891" s="35" t="str">
        <f t="shared" si="113"/>
        <v>.</v>
      </c>
      <c r="AE891" s="18" t="str">
        <f>IFERROR(VLOOKUP(O891,AG3:AH5,2,0),"KO")</f>
        <v>OK</v>
      </c>
    </row>
    <row r="892" spans="2:31">
      <c r="B892" s="6"/>
      <c r="C892" t="s">
        <v>1468</v>
      </c>
      <c r="D892" s="24" t="s">
        <v>52</v>
      </c>
      <c r="E892" s="17" t="s">
        <v>2019</v>
      </c>
      <c r="F892" s="7" t="s">
        <v>4</v>
      </c>
      <c r="G892" s="10" t="s">
        <v>1543</v>
      </c>
      <c r="H892" s="7">
        <v>44</v>
      </c>
      <c r="I892" s="7">
        <v>39</v>
      </c>
      <c r="J892" s="7">
        <v>17</v>
      </c>
      <c r="K892" s="7">
        <v>1</v>
      </c>
      <c r="L892" s="7">
        <v>15</v>
      </c>
      <c r="M892" s="7">
        <v>27</v>
      </c>
      <c r="N892" s="6" t="s">
        <v>69</v>
      </c>
      <c r="O892" s="6" t="s">
        <v>33</v>
      </c>
      <c r="P892" s="11">
        <v>55</v>
      </c>
      <c r="Q892" s="12">
        <v>1.55</v>
      </c>
      <c r="R892" s="13"/>
      <c r="S892" s="21">
        <f t="shared" si="117"/>
        <v>37.25</v>
      </c>
      <c r="T892" s="7" t="str">
        <f t="shared" si="118"/>
        <v>Over 0.5</v>
      </c>
      <c r="U892" s="14"/>
      <c r="V892" s="14" t="str">
        <f t="shared" si="114"/>
        <v>Over 0.5</v>
      </c>
      <c r="W892" s="14" t="str">
        <f t="shared" si="115"/>
        <v>WON</v>
      </c>
      <c r="X892" s="14"/>
      <c r="Y892" s="7" t="str">
        <f t="shared" si="116"/>
        <v>…</v>
      </c>
      <c r="Z892" s="7"/>
      <c r="AA892" s="35" t="str">
        <f t="shared" si="112"/>
        <v>…</v>
      </c>
      <c r="AB892" s="35" t="str">
        <f t="shared" si="113"/>
        <v>.</v>
      </c>
      <c r="AE892" s="18" t="str">
        <f>IFERROR(VLOOKUP(O892,AG3:AH5,2,0),"KO")</f>
        <v>KO</v>
      </c>
    </row>
    <row r="893" spans="2:31">
      <c r="B893" s="6"/>
      <c r="C893" t="s">
        <v>1495</v>
      </c>
      <c r="D893" s="24" t="s">
        <v>52</v>
      </c>
      <c r="E893" s="17" t="s">
        <v>1704</v>
      </c>
      <c r="F893" s="7" t="s">
        <v>4</v>
      </c>
      <c r="G893" s="10" t="s">
        <v>1566</v>
      </c>
      <c r="H893" s="7">
        <v>16</v>
      </c>
      <c r="I893" s="7">
        <v>56</v>
      </c>
      <c r="J893" s="7">
        <v>29</v>
      </c>
      <c r="K893" s="7" t="s">
        <v>16</v>
      </c>
      <c r="L893" s="7" t="s">
        <v>2220</v>
      </c>
      <c r="M893" s="7">
        <v>13</v>
      </c>
      <c r="N893" s="6" t="s">
        <v>33</v>
      </c>
      <c r="O893" s="6" t="s">
        <v>297</v>
      </c>
      <c r="P893" s="11">
        <v>54</v>
      </c>
      <c r="Q893" s="12">
        <v>1.55</v>
      </c>
      <c r="R893" s="13"/>
      <c r="S893" s="21">
        <f t="shared" si="117"/>
        <v>70.3</v>
      </c>
      <c r="T893" s="7" t="str">
        <f t="shared" si="118"/>
        <v>Under 1.5</v>
      </c>
      <c r="U893" s="14"/>
      <c r="V893" s="14" t="str">
        <f t="shared" si="114"/>
        <v>Over 0.5</v>
      </c>
      <c r="W893" s="14" t="str">
        <f t="shared" si="115"/>
        <v>LOST</v>
      </c>
      <c r="X893" s="14"/>
      <c r="Y893" s="7" t="str">
        <f t="shared" si="116"/>
        <v>…</v>
      </c>
      <c r="Z893" s="7"/>
      <c r="AA893" s="35" t="str">
        <f t="shared" si="112"/>
        <v>…</v>
      </c>
      <c r="AB893" s="35" t="str">
        <f t="shared" si="113"/>
        <v>.</v>
      </c>
      <c r="AE893" s="18" t="str">
        <f>IFERROR(VLOOKUP(O893,AG3:AH5,2,0),"KO")</f>
        <v>KO</v>
      </c>
    </row>
    <row r="894" spans="2:31">
      <c r="B894" s="6"/>
      <c r="C894" t="s">
        <v>66</v>
      </c>
      <c r="D894" s="24" t="s">
        <v>52</v>
      </c>
      <c r="E894" s="17" t="s">
        <v>1023</v>
      </c>
      <c r="F894" s="7" t="s">
        <v>4</v>
      </c>
      <c r="G894" s="10" t="s">
        <v>222</v>
      </c>
      <c r="H894" s="7">
        <v>37</v>
      </c>
      <c r="I894" s="7">
        <v>46</v>
      </c>
      <c r="J894" s="7">
        <v>17</v>
      </c>
      <c r="K894" s="7" t="s">
        <v>16</v>
      </c>
      <c r="L894" s="7">
        <v>1</v>
      </c>
      <c r="M894" s="7">
        <v>20</v>
      </c>
      <c r="N894" s="6" t="s">
        <v>33</v>
      </c>
      <c r="O894" s="6" t="s">
        <v>303</v>
      </c>
      <c r="P894" s="11">
        <v>50</v>
      </c>
      <c r="Q894" s="12">
        <v>1.61</v>
      </c>
      <c r="R894" s="13"/>
      <c r="S894" s="21">
        <f t="shared" si="117"/>
        <v>50</v>
      </c>
      <c r="T894" s="7" t="str">
        <f t="shared" si="118"/>
        <v>Over 0.5</v>
      </c>
      <c r="U894" s="14"/>
      <c r="V894" s="14" t="str">
        <f t="shared" si="114"/>
        <v>Over 0.5</v>
      </c>
      <c r="W894" s="14" t="str">
        <f t="shared" si="115"/>
        <v>WON</v>
      </c>
      <c r="X894" s="14"/>
      <c r="Y894" s="7" t="str">
        <f t="shared" si="116"/>
        <v>…</v>
      </c>
      <c r="Z894" s="7"/>
      <c r="AA894" s="35" t="str">
        <f t="shared" si="112"/>
        <v>…</v>
      </c>
      <c r="AB894" s="35" t="str">
        <f t="shared" si="113"/>
        <v>.</v>
      </c>
      <c r="AE894" s="18" t="str">
        <f>IFERROR(VLOOKUP(O894,AG3:AH5,2,0),"KO")</f>
        <v>KO</v>
      </c>
    </row>
    <row r="895" spans="2:31">
      <c r="B895" s="6"/>
      <c r="C895" t="s">
        <v>488</v>
      </c>
      <c r="D895" s="24" t="s">
        <v>52</v>
      </c>
      <c r="E895" s="17" t="s">
        <v>1830</v>
      </c>
      <c r="F895" s="7" t="s">
        <v>4</v>
      </c>
      <c r="G895" s="10" t="s">
        <v>490</v>
      </c>
      <c r="H895" s="7">
        <v>18</v>
      </c>
      <c r="I895" s="7">
        <v>54</v>
      </c>
      <c r="J895" s="7">
        <v>28</v>
      </c>
      <c r="K895" s="7" t="s">
        <v>16</v>
      </c>
      <c r="L895" s="7" t="s">
        <v>2101</v>
      </c>
      <c r="M895" s="7">
        <v>10</v>
      </c>
      <c r="N895" s="6" t="s">
        <v>24</v>
      </c>
      <c r="O895" s="6" t="s">
        <v>120</v>
      </c>
      <c r="P895" s="11">
        <v>54</v>
      </c>
      <c r="Q895" s="12">
        <v>1.7</v>
      </c>
      <c r="R895" s="13"/>
      <c r="S895" s="21">
        <f t="shared" si="117"/>
        <v>72.674999999999997</v>
      </c>
      <c r="T895" s="7" t="str">
        <f t="shared" si="118"/>
        <v>Under 1.5</v>
      </c>
      <c r="U895" s="14"/>
      <c r="V895" s="14" t="str">
        <f t="shared" si="114"/>
        <v>Under 1.5</v>
      </c>
      <c r="W895" s="14" t="str">
        <f t="shared" si="115"/>
        <v>WON</v>
      </c>
      <c r="X895" s="14"/>
      <c r="Y895" s="7" t="str">
        <f t="shared" si="116"/>
        <v>…</v>
      </c>
      <c r="Z895" s="7"/>
      <c r="AA895" s="35" t="str">
        <f t="shared" si="112"/>
        <v>…</v>
      </c>
      <c r="AB895" s="35" t="str">
        <f t="shared" si="113"/>
        <v>.</v>
      </c>
      <c r="AE895" s="18" t="str">
        <f>IFERROR(VLOOKUP(O895,AG3:AH5,2,0),"KO")</f>
        <v>OK</v>
      </c>
    </row>
    <row r="896" spans="2:31">
      <c r="B896" s="6"/>
      <c r="C896" t="s">
        <v>1495</v>
      </c>
      <c r="D896" s="24" t="s">
        <v>52</v>
      </c>
      <c r="E896" s="17" t="s">
        <v>1639</v>
      </c>
      <c r="F896" s="7" t="s">
        <v>4</v>
      </c>
      <c r="G896" s="10" t="s">
        <v>1569</v>
      </c>
      <c r="H896" s="7">
        <v>62</v>
      </c>
      <c r="I896" s="7">
        <v>18</v>
      </c>
      <c r="J896" s="7">
        <v>20</v>
      </c>
      <c r="K896" s="7">
        <v>1</v>
      </c>
      <c r="L896" s="7">
        <v>2.1</v>
      </c>
      <c r="M896" s="7">
        <v>42</v>
      </c>
      <c r="N896" s="6" t="s">
        <v>24</v>
      </c>
      <c r="O896" s="6" t="s">
        <v>301</v>
      </c>
      <c r="P896" s="11">
        <v>67</v>
      </c>
      <c r="Q896" s="12">
        <v>1.75</v>
      </c>
      <c r="R896" s="13"/>
      <c r="S896" s="21">
        <f t="shared" si="117"/>
        <v>27.774999999999999</v>
      </c>
      <c r="T896" s="7" t="str">
        <f t="shared" si="118"/>
        <v>Over 0.5</v>
      </c>
      <c r="U896" s="14"/>
      <c r="V896" s="14" t="str">
        <f t="shared" si="114"/>
        <v>Under 1.5</v>
      </c>
      <c r="W896" s="14" t="str">
        <f t="shared" si="115"/>
        <v>LOST</v>
      </c>
      <c r="X896" s="14"/>
      <c r="Y896" s="7" t="str">
        <f t="shared" si="116"/>
        <v>…</v>
      </c>
      <c r="Z896" s="7"/>
      <c r="AA896" s="35" t="str">
        <f t="shared" si="112"/>
        <v>…</v>
      </c>
      <c r="AB896" s="35" t="str">
        <f t="shared" si="113"/>
        <v>.</v>
      </c>
      <c r="AE896" s="18" t="str">
        <f>IFERROR(VLOOKUP(O896,AG3:AH5,2,0),"KO")</f>
        <v>KO</v>
      </c>
    </row>
    <row r="897" spans="2:31">
      <c r="B897" s="6" t="s">
        <v>11</v>
      </c>
      <c r="C897" t="s">
        <v>417</v>
      </c>
      <c r="D897" s="24" t="s">
        <v>63</v>
      </c>
      <c r="E897" s="17" t="s">
        <v>754</v>
      </c>
      <c r="F897" s="7" t="s">
        <v>4</v>
      </c>
      <c r="G897" s="10" t="s">
        <v>810</v>
      </c>
      <c r="H897" s="7">
        <v>31</v>
      </c>
      <c r="I897" s="7">
        <v>43</v>
      </c>
      <c r="J897" s="7">
        <v>25</v>
      </c>
      <c r="K897" s="7" t="s">
        <v>16</v>
      </c>
      <c r="L897" s="7">
        <v>4.5</v>
      </c>
      <c r="M897" s="7">
        <v>6</v>
      </c>
      <c r="N897" s="6" t="s">
        <v>47</v>
      </c>
      <c r="O897" s="6" t="s">
        <v>75</v>
      </c>
      <c r="P897" s="11">
        <v>47</v>
      </c>
      <c r="Q897" s="12">
        <v>1.58</v>
      </c>
      <c r="R897" s="13"/>
      <c r="S897" s="21">
        <f t="shared" si="117"/>
        <v>49</v>
      </c>
      <c r="T897" s="7" t="str">
        <f t="shared" si="118"/>
        <v>Over 0.5</v>
      </c>
      <c r="U897" s="14"/>
      <c r="V897" s="14" t="str">
        <f t="shared" si="114"/>
        <v>Under 1.5</v>
      </c>
      <c r="W897" s="14" t="str">
        <f t="shared" si="115"/>
        <v>WON</v>
      </c>
      <c r="X897" s="14"/>
      <c r="Y897" s="7" t="str">
        <f t="shared" si="116"/>
        <v>…</v>
      </c>
      <c r="Z897" s="7"/>
      <c r="AA897" s="35" t="str">
        <f t="shared" si="112"/>
        <v>…</v>
      </c>
      <c r="AB897" s="35" t="str">
        <f t="shared" si="113"/>
        <v>.</v>
      </c>
      <c r="AE897" s="18" t="str">
        <f>IFERROR(VLOOKUP(O897,AG3:AH5,2,0),"KO")</f>
        <v>KO</v>
      </c>
    </row>
    <row r="898" spans="2:31">
      <c r="B898" s="6" t="s">
        <v>11</v>
      </c>
      <c r="C898" t="s">
        <v>508</v>
      </c>
      <c r="D898" s="24" t="s">
        <v>63</v>
      </c>
      <c r="E898" s="17" t="s">
        <v>669</v>
      </c>
      <c r="F898" s="7" t="s">
        <v>4</v>
      </c>
      <c r="G898" s="10" t="s">
        <v>1212</v>
      </c>
      <c r="H898" s="7">
        <v>62</v>
      </c>
      <c r="I898" s="7">
        <v>32</v>
      </c>
      <c r="J898" s="7">
        <v>5</v>
      </c>
      <c r="K898" s="7">
        <v>1</v>
      </c>
      <c r="L898" s="7">
        <v>34</v>
      </c>
      <c r="M898" s="7">
        <v>57</v>
      </c>
      <c r="N898" s="6" t="s">
        <v>24</v>
      </c>
      <c r="O898" s="6" t="s">
        <v>69</v>
      </c>
      <c r="P898" s="11">
        <v>43</v>
      </c>
      <c r="Q898" s="12">
        <v>1.68</v>
      </c>
      <c r="R898" s="13"/>
      <c r="S898" s="21">
        <f t="shared" si="117"/>
        <v>20.625</v>
      </c>
      <c r="T898" s="7" t="str">
        <f t="shared" si="118"/>
        <v>Over 0.5</v>
      </c>
      <c r="U898" s="14"/>
      <c r="V898" s="14" t="str">
        <f t="shared" si="114"/>
        <v>Under 1.5</v>
      </c>
      <c r="W898" s="14" t="str">
        <f t="shared" si="115"/>
        <v>LOST</v>
      </c>
      <c r="X898" s="14"/>
      <c r="Y898" s="7" t="str">
        <f t="shared" si="116"/>
        <v>…</v>
      </c>
      <c r="Z898" s="7"/>
      <c r="AA898" s="35" t="str">
        <f t="shared" si="112"/>
        <v>…</v>
      </c>
      <c r="AB898" s="35" t="str">
        <f t="shared" si="113"/>
        <v>.</v>
      </c>
      <c r="AE898" s="18" t="str">
        <f>IFERROR(VLOOKUP(O898,AG3:AH5,2,0),"KO")</f>
        <v>KO</v>
      </c>
    </row>
    <row r="899" spans="2:31">
      <c r="B899" s="6"/>
      <c r="C899" t="s">
        <v>409</v>
      </c>
      <c r="D899" s="24" t="s">
        <v>63</v>
      </c>
      <c r="E899" s="17" t="s">
        <v>2221</v>
      </c>
      <c r="F899" s="7" t="s">
        <v>4</v>
      </c>
      <c r="G899" s="10" t="s">
        <v>2222</v>
      </c>
      <c r="H899" s="7">
        <v>36</v>
      </c>
      <c r="I899" s="7">
        <v>43</v>
      </c>
      <c r="J899" s="7">
        <v>22</v>
      </c>
      <c r="K899" s="7" t="s">
        <v>16</v>
      </c>
      <c r="L899" s="7">
        <v>4.33</v>
      </c>
      <c r="M899" s="7">
        <v>14</v>
      </c>
      <c r="N899" s="6" t="s">
        <v>24</v>
      </c>
      <c r="O899" s="6" t="s">
        <v>96</v>
      </c>
      <c r="P899" s="11">
        <v>30</v>
      </c>
      <c r="Q899" s="12">
        <v>1.71</v>
      </c>
      <c r="R899" s="13"/>
      <c r="S899" s="21">
        <f t="shared" si="117"/>
        <v>41</v>
      </c>
      <c r="T899" s="7" t="str">
        <f t="shared" si="118"/>
        <v>Over 0.5</v>
      </c>
      <c r="U899" s="14"/>
      <c r="V899" s="14" t="str">
        <f t="shared" si="114"/>
        <v>Under 1.5</v>
      </c>
      <c r="W899" s="14" t="str">
        <f t="shared" si="115"/>
        <v>LOST</v>
      </c>
      <c r="X899" s="14"/>
      <c r="Y899" s="7" t="str">
        <f t="shared" si="116"/>
        <v>…</v>
      </c>
      <c r="Z899" s="7"/>
      <c r="AA899" s="35" t="str">
        <f t="shared" si="112"/>
        <v>…</v>
      </c>
      <c r="AB899" s="35" t="str">
        <f t="shared" si="113"/>
        <v>.</v>
      </c>
      <c r="AE899" s="18" t="str">
        <f>IFERROR(VLOOKUP(O899,AG3:AH5,2,0),"KO")</f>
        <v>KO</v>
      </c>
    </row>
    <row r="900" spans="2:31">
      <c r="B900" s="6"/>
      <c r="C900" t="s">
        <v>1834</v>
      </c>
      <c r="D900" s="24" t="s">
        <v>63</v>
      </c>
      <c r="E900" s="17" t="s">
        <v>2223</v>
      </c>
      <c r="F900" s="7" t="s">
        <v>4</v>
      </c>
      <c r="G900" s="10" t="s">
        <v>789</v>
      </c>
      <c r="H900" s="7">
        <v>53</v>
      </c>
      <c r="I900" s="7">
        <v>37</v>
      </c>
      <c r="J900" s="7">
        <v>10</v>
      </c>
      <c r="K900" s="7">
        <v>1</v>
      </c>
      <c r="L900" s="7">
        <v>3.75</v>
      </c>
      <c r="M900" s="7">
        <v>43</v>
      </c>
      <c r="N900" s="6" t="s">
        <v>75</v>
      </c>
      <c r="O900" s="6" t="s">
        <v>17</v>
      </c>
      <c r="P900" s="11">
        <v>85</v>
      </c>
      <c r="Q900" s="12">
        <v>1.75</v>
      </c>
      <c r="R900" s="13"/>
      <c r="S900" s="21">
        <f t="shared" si="117"/>
        <v>40.4375</v>
      </c>
      <c r="T900" s="7" t="str">
        <f t="shared" si="118"/>
        <v>Over 0.5</v>
      </c>
      <c r="U900" s="14"/>
      <c r="V900" s="14" t="str">
        <f t="shared" si="114"/>
        <v>Over 0.5</v>
      </c>
      <c r="W900" s="14" t="str">
        <f t="shared" si="115"/>
        <v>WON</v>
      </c>
      <c r="X900" s="14"/>
      <c r="Y900" s="7" t="str">
        <f t="shared" si="116"/>
        <v>…</v>
      </c>
      <c r="Z900" s="7"/>
      <c r="AA900" s="35" t="str">
        <f t="shared" si="112"/>
        <v>…</v>
      </c>
      <c r="AB900" s="35" t="str">
        <f t="shared" si="113"/>
        <v>.</v>
      </c>
      <c r="AE900" s="18" t="str">
        <f>IFERROR(VLOOKUP(O900,AG3:AH5,2,0),"KO")</f>
        <v>KO</v>
      </c>
    </row>
    <row r="901" spans="2:31">
      <c r="B901" s="6"/>
      <c r="C901" t="s">
        <v>526</v>
      </c>
      <c r="D901" s="24" t="s">
        <v>89</v>
      </c>
      <c r="E901" s="17" t="s">
        <v>528</v>
      </c>
      <c r="F901" s="7" t="s">
        <v>4</v>
      </c>
      <c r="G901" s="10" t="s">
        <v>2179</v>
      </c>
      <c r="H901" s="7">
        <v>32</v>
      </c>
      <c r="I901" s="7">
        <v>23</v>
      </c>
      <c r="J901" s="7">
        <v>45</v>
      </c>
      <c r="K901" s="7">
        <v>2</v>
      </c>
      <c r="L901" s="7">
        <v>15</v>
      </c>
      <c r="M901" s="7">
        <v>13</v>
      </c>
      <c r="N901" s="6" t="s">
        <v>24</v>
      </c>
      <c r="O901" s="6" t="s">
        <v>298</v>
      </c>
      <c r="P901" s="11">
        <v>46</v>
      </c>
      <c r="Q901" s="12">
        <v>1.5</v>
      </c>
      <c r="R901" s="13"/>
      <c r="S901" s="21">
        <f t="shared" si="117"/>
        <v>17.9375</v>
      </c>
      <c r="T901" s="7" t="str">
        <f t="shared" si="118"/>
        <v>Over 0.5</v>
      </c>
      <c r="U901" s="14"/>
      <c r="V901" s="14" t="str">
        <f t="shared" si="114"/>
        <v>Under 1.5</v>
      </c>
      <c r="W901" s="14" t="str">
        <f t="shared" si="115"/>
        <v>LOST</v>
      </c>
      <c r="X901" s="14"/>
      <c r="Y901" s="7" t="str">
        <f t="shared" si="116"/>
        <v>…</v>
      </c>
      <c r="Z901" s="7"/>
      <c r="AA901" s="35" t="str">
        <f t="shared" si="112"/>
        <v>…</v>
      </c>
      <c r="AB901" s="35" t="str">
        <f t="shared" si="113"/>
        <v>.</v>
      </c>
      <c r="AE901" s="18" t="str">
        <f>IFERROR(VLOOKUP(O901,AG3:AH5,2,0),"KO")</f>
        <v>KO</v>
      </c>
    </row>
    <row r="902" spans="2:31">
      <c r="B902" s="6"/>
      <c r="C902" t="s">
        <v>526</v>
      </c>
      <c r="D902" s="24" t="s">
        <v>89</v>
      </c>
      <c r="E902" s="17" t="s">
        <v>974</v>
      </c>
      <c r="F902" s="7" t="s">
        <v>4</v>
      </c>
      <c r="G902" s="10" t="s">
        <v>2100</v>
      </c>
      <c r="H902" s="7">
        <v>51</v>
      </c>
      <c r="I902" s="7">
        <v>32</v>
      </c>
      <c r="J902" s="7">
        <v>17</v>
      </c>
      <c r="K902" s="7">
        <v>1</v>
      </c>
      <c r="L902" s="7">
        <v>15</v>
      </c>
      <c r="M902" s="7">
        <v>34</v>
      </c>
      <c r="N902" s="6" t="s">
        <v>24</v>
      </c>
      <c r="O902" s="6" t="s">
        <v>33</v>
      </c>
      <c r="P902" s="11">
        <v>47</v>
      </c>
      <c r="Q902" s="12">
        <v>1.61</v>
      </c>
      <c r="R902" s="13"/>
      <c r="S902" s="21">
        <f t="shared" si="117"/>
        <v>24.0625</v>
      </c>
      <c r="T902" s="7" t="str">
        <f t="shared" si="118"/>
        <v>Over 0.5</v>
      </c>
      <c r="U902" s="14"/>
      <c r="V902" s="14" t="str">
        <f t="shared" si="114"/>
        <v>Under 1.5</v>
      </c>
      <c r="W902" s="14" t="str">
        <f t="shared" si="115"/>
        <v>LOST</v>
      </c>
      <c r="X902" s="14"/>
      <c r="Y902" s="7" t="str">
        <f t="shared" si="116"/>
        <v>…</v>
      </c>
      <c r="Z902" s="7"/>
      <c r="AA902" s="35" t="str">
        <f t="shared" ref="AA902:AA965" si="119">IF(AND(I902&gt;49,P902&gt;54,B902="OK"),"U25g","…")</f>
        <v>…</v>
      </c>
      <c r="AB902" s="35" t="str">
        <f t="shared" ref="AB902:AB965" si="120">IF(AND(AA902="U25g",(OR(O902="0-0",O902="0-1",O902="1-0",O902="1-1",O902="2-0",O902="0-2"))),"WON",".")</f>
        <v>.</v>
      </c>
      <c r="AE902" s="18" t="str">
        <f>IFERROR(VLOOKUP(O902,AG3:AH5,2,0),"KO")</f>
        <v>KO</v>
      </c>
    </row>
    <row r="903" spans="2:31">
      <c r="B903" s="6" t="s">
        <v>11</v>
      </c>
      <c r="C903" t="s">
        <v>368</v>
      </c>
      <c r="D903" s="24" t="s">
        <v>93</v>
      </c>
      <c r="E903" s="17" t="s">
        <v>2092</v>
      </c>
      <c r="F903" s="7" t="s">
        <v>4</v>
      </c>
      <c r="G903" s="10" t="s">
        <v>371</v>
      </c>
      <c r="H903" s="7">
        <v>27</v>
      </c>
      <c r="I903" s="7">
        <v>61</v>
      </c>
      <c r="J903" s="7">
        <v>13</v>
      </c>
      <c r="K903" s="7" t="s">
        <v>16</v>
      </c>
      <c r="L903" s="7">
        <v>3.75</v>
      </c>
      <c r="M903" s="7">
        <v>14</v>
      </c>
      <c r="N903" s="6" t="s">
        <v>120</v>
      </c>
      <c r="O903" s="6" t="s">
        <v>120</v>
      </c>
      <c r="P903" s="11">
        <v>80</v>
      </c>
      <c r="Q903" s="12">
        <v>1.5</v>
      </c>
      <c r="R903" s="13"/>
      <c r="S903" s="21">
        <f t="shared" si="117"/>
        <v>76.0625</v>
      </c>
      <c r="T903" s="7" t="str">
        <f t="shared" si="118"/>
        <v>Under 1.5</v>
      </c>
      <c r="U903" s="14"/>
      <c r="V903" s="14" t="str">
        <f t="shared" si="114"/>
        <v>Under 1.5</v>
      </c>
      <c r="W903" s="14" t="str">
        <f t="shared" si="115"/>
        <v>WON</v>
      </c>
      <c r="X903" s="14"/>
      <c r="Y903" s="7" t="str">
        <f t="shared" si="116"/>
        <v>…</v>
      </c>
      <c r="Z903" s="7"/>
      <c r="AA903" s="35" t="str">
        <f t="shared" si="119"/>
        <v>U25g</v>
      </c>
      <c r="AB903" s="35" t="str">
        <f t="shared" si="120"/>
        <v>WON</v>
      </c>
      <c r="AE903" s="18" t="str">
        <f>IFERROR(VLOOKUP(O903,AG3:AH5,2,0),"KO")</f>
        <v>OK</v>
      </c>
    </row>
    <row r="904" spans="2:31">
      <c r="B904" s="6"/>
      <c r="C904" t="s">
        <v>51</v>
      </c>
      <c r="D904" s="24" t="s">
        <v>93</v>
      </c>
      <c r="E904" s="17" t="s">
        <v>1802</v>
      </c>
      <c r="F904" s="7" t="s">
        <v>4</v>
      </c>
      <c r="G904" s="10" t="s">
        <v>100</v>
      </c>
      <c r="H904" s="7">
        <v>44</v>
      </c>
      <c r="I904" s="7">
        <v>20</v>
      </c>
      <c r="J904" s="7">
        <v>36</v>
      </c>
      <c r="K904" s="7">
        <v>1</v>
      </c>
      <c r="L904" s="7">
        <v>15</v>
      </c>
      <c r="M904" s="7">
        <v>8</v>
      </c>
      <c r="N904" s="6" t="s">
        <v>75</v>
      </c>
      <c r="O904" s="6" t="s">
        <v>300</v>
      </c>
      <c r="P904" s="11">
        <v>50</v>
      </c>
      <c r="Q904" s="12">
        <v>1.75</v>
      </c>
      <c r="R904" s="13"/>
      <c r="S904" s="21">
        <f t="shared" si="117"/>
        <v>32</v>
      </c>
      <c r="T904" s="7" t="str">
        <f t="shared" si="118"/>
        <v>Over 0.5</v>
      </c>
      <c r="U904" s="14"/>
      <c r="V904" s="14" t="str">
        <f t="shared" si="114"/>
        <v>Over 0.5</v>
      </c>
      <c r="W904" s="14" t="str">
        <f t="shared" si="115"/>
        <v>WON</v>
      </c>
      <c r="X904" s="14"/>
      <c r="Y904" s="7" t="str">
        <f t="shared" si="116"/>
        <v>…</v>
      </c>
      <c r="Z904" s="7"/>
      <c r="AA904" s="35" t="str">
        <f t="shared" si="119"/>
        <v>…</v>
      </c>
      <c r="AB904" s="35" t="str">
        <f t="shared" si="120"/>
        <v>.</v>
      </c>
      <c r="AE904" s="18" t="str">
        <f>IFERROR(VLOOKUP(O904,AG3:AH5,2,0),"KO")</f>
        <v>KO</v>
      </c>
    </row>
    <row r="905" spans="2:31">
      <c r="B905" s="6" t="s">
        <v>11</v>
      </c>
      <c r="C905" t="s">
        <v>151</v>
      </c>
      <c r="D905" s="24" t="s">
        <v>108</v>
      </c>
      <c r="E905" s="17" t="s">
        <v>824</v>
      </c>
      <c r="F905" s="7" t="s">
        <v>4</v>
      </c>
      <c r="G905" s="10" t="s">
        <v>2224</v>
      </c>
      <c r="H905" s="7">
        <v>54</v>
      </c>
      <c r="I905" s="7">
        <v>38</v>
      </c>
      <c r="J905" s="7">
        <v>8</v>
      </c>
      <c r="K905" s="7">
        <v>2</v>
      </c>
      <c r="L905" s="7">
        <v>1.8</v>
      </c>
      <c r="M905" s="7">
        <v>46</v>
      </c>
      <c r="N905" s="6" t="s">
        <v>24</v>
      </c>
      <c r="O905" s="6" t="s">
        <v>47</v>
      </c>
      <c r="P905" s="11">
        <v>37</v>
      </c>
      <c r="Q905" s="12">
        <v>1.71</v>
      </c>
      <c r="R905" s="13"/>
      <c r="S905" s="21">
        <f t="shared" si="117"/>
        <v>23.125</v>
      </c>
      <c r="T905" s="7" t="str">
        <f t="shared" si="118"/>
        <v>Over 0.5</v>
      </c>
      <c r="U905" s="14"/>
      <c r="V905" s="14" t="str">
        <f t="shared" si="114"/>
        <v>Under 1.5</v>
      </c>
      <c r="W905" s="14" t="str">
        <f t="shared" si="115"/>
        <v>LOST</v>
      </c>
      <c r="X905" s="14"/>
      <c r="Y905" s="7" t="str">
        <f t="shared" si="116"/>
        <v>…</v>
      </c>
      <c r="Z905" s="7"/>
      <c r="AA905" s="35" t="str">
        <f t="shared" si="119"/>
        <v>…</v>
      </c>
      <c r="AB905" s="35" t="str">
        <f t="shared" si="120"/>
        <v>.</v>
      </c>
      <c r="AE905" s="18" t="str">
        <f>IFERROR(VLOOKUP(O905,AG3:AH5,2,0),"KO")</f>
        <v>OK</v>
      </c>
    </row>
    <row r="906" spans="2:31">
      <c r="B906" s="6"/>
      <c r="C906" t="s">
        <v>531</v>
      </c>
      <c r="D906" s="24" t="s">
        <v>115</v>
      </c>
      <c r="E906" s="17" t="s">
        <v>1860</v>
      </c>
      <c r="F906" s="7" t="s">
        <v>4</v>
      </c>
      <c r="G906" s="10" t="s">
        <v>532</v>
      </c>
      <c r="H906" s="7">
        <v>23</v>
      </c>
      <c r="I906" s="7">
        <v>30</v>
      </c>
      <c r="J906" s="7">
        <v>47</v>
      </c>
      <c r="K906" s="7">
        <v>2</v>
      </c>
      <c r="L906" s="7">
        <v>2.75</v>
      </c>
      <c r="M906" s="7">
        <v>24</v>
      </c>
      <c r="N906" s="6" t="s">
        <v>69</v>
      </c>
      <c r="O906" s="6" t="s">
        <v>303</v>
      </c>
      <c r="P906" s="11">
        <v>59</v>
      </c>
      <c r="Q906" s="12">
        <v>1.55</v>
      </c>
      <c r="R906" s="13"/>
      <c r="S906" s="21">
        <f t="shared" si="117"/>
        <v>37.112499999999997</v>
      </c>
      <c r="T906" s="7" t="str">
        <f t="shared" si="118"/>
        <v>Over 0.5</v>
      </c>
      <c r="U906" s="14"/>
      <c r="V906" s="14" t="str">
        <f t="shared" si="114"/>
        <v>Over 0.5</v>
      </c>
      <c r="W906" s="14" t="str">
        <f t="shared" si="115"/>
        <v>WON</v>
      </c>
      <c r="X906" s="14"/>
      <c r="Y906" s="7" t="str">
        <f t="shared" si="116"/>
        <v>…</v>
      </c>
      <c r="Z906" s="7"/>
      <c r="AA906" s="35" t="str">
        <f t="shared" si="119"/>
        <v>…</v>
      </c>
      <c r="AB906" s="35" t="str">
        <f t="shared" si="120"/>
        <v>.</v>
      </c>
      <c r="AE906" s="18" t="str">
        <f>IFERROR(VLOOKUP(O906,AG3:AH5,2,0),"KO")</f>
        <v>KO</v>
      </c>
    </row>
    <row r="907" spans="2:31">
      <c r="B907" s="6" t="s">
        <v>11</v>
      </c>
      <c r="C907" t="s">
        <v>58</v>
      </c>
      <c r="D907" s="24" t="s">
        <v>115</v>
      </c>
      <c r="E907" s="17" t="s">
        <v>483</v>
      </c>
      <c r="F907" s="7" t="s">
        <v>4</v>
      </c>
      <c r="G907" s="10" t="s">
        <v>774</v>
      </c>
      <c r="H907" s="7">
        <v>44</v>
      </c>
      <c r="I907" s="7">
        <v>50</v>
      </c>
      <c r="J907" s="7">
        <v>6</v>
      </c>
      <c r="K907" s="7">
        <v>2</v>
      </c>
      <c r="L907" s="7">
        <v>4</v>
      </c>
      <c r="M907" s="7">
        <v>38</v>
      </c>
      <c r="N907" s="6" t="s">
        <v>24</v>
      </c>
      <c r="O907" s="6" t="s">
        <v>69</v>
      </c>
      <c r="P907" s="11">
        <v>43</v>
      </c>
      <c r="Q907" s="12">
        <v>1.61</v>
      </c>
      <c r="R907" s="13"/>
      <c r="S907" s="21">
        <f t="shared" si="117"/>
        <v>55.625</v>
      </c>
      <c r="T907" s="7" t="str">
        <f t="shared" si="118"/>
        <v>Over 0.5</v>
      </c>
      <c r="U907" s="14"/>
      <c r="V907" s="14" t="str">
        <f t="shared" ref="V907:V970" si="121">IF(N907="1-0","Under 1.5",IF(N907="0-0","Under 1.5",IF(N907="0-1","Under 1.5","Over 0.5")))</f>
        <v>Under 1.5</v>
      </c>
      <c r="W907" s="14" t="str">
        <f t="shared" ref="W907:W970" si="122">IF(N907=0,"",IF(N907="?",N907,IF(T907=V907,"WON",IF(N907="0-1","WON",IF(N907="1-0","WON","LOST")))))</f>
        <v>LOST</v>
      </c>
      <c r="X907" s="14"/>
      <c r="Y907" s="7" t="str">
        <f t="shared" si="116"/>
        <v>…</v>
      </c>
      <c r="Z907" s="7"/>
      <c r="AA907" s="35" t="str">
        <f t="shared" si="119"/>
        <v>…</v>
      </c>
      <c r="AB907" s="35" t="str">
        <f t="shared" si="120"/>
        <v>.</v>
      </c>
      <c r="AE907" s="18" t="str">
        <f>IFERROR(VLOOKUP(O907,AG3:AH5,2,0),"KO")</f>
        <v>KO</v>
      </c>
    </row>
    <row r="908" spans="2:31">
      <c r="B908" s="6" t="s">
        <v>11</v>
      </c>
      <c r="C908" t="s">
        <v>58</v>
      </c>
      <c r="D908" s="24" t="s">
        <v>115</v>
      </c>
      <c r="E908" s="17" t="s">
        <v>483</v>
      </c>
      <c r="F908" s="7" t="s">
        <v>4</v>
      </c>
      <c r="G908" s="10" t="s">
        <v>774</v>
      </c>
      <c r="H908" s="7">
        <v>44</v>
      </c>
      <c r="I908" s="7">
        <v>50</v>
      </c>
      <c r="J908" s="7">
        <v>6</v>
      </c>
      <c r="K908" s="7">
        <v>2</v>
      </c>
      <c r="L908" s="7">
        <v>4</v>
      </c>
      <c r="M908" s="7">
        <v>38</v>
      </c>
      <c r="N908" s="6" t="s">
        <v>24</v>
      </c>
      <c r="O908" s="6" t="s">
        <v>69</v>
      </c>
      <c r="P908" s="11">
        <v>43</v>
      </c>
      <c r="Q908" s="12">
        <v>1.61</v>
      </c>
      <c r="R908" s="13"/>
      <c r="S908" s="21">
        <f t="shared" si="117"/>
        <v>55.625</v>
      </c>
      <c r="T908" s="7" t="str">
        <f t="shared" si="118"/>
        <v>Over 0.5</v>
      </c>
      <c r="U908" s="14"/>
      <c r="V908" s="14" t="str">
        <f t="shared" si="121"/>
        <v>Under 1.5</v>
      </c>
      <c r="W908" s="14" t="str">
        <f t="shared" si="122"/>
        <v>LOST</v>
      </c>
      <c r="X908" s="14"/>
      <c r="Y908" s="7" t="str">
        <f t="shared" si="116"/>
        <v>…</v>
      </c>
      <c r="Z908" s="7"/>
      <c r="AA908" s="35" t="str">
        <f t="shared" si="119"/>
        <v>…</v>
      </c>
      <c r="AB908" s="35" t="str">
        <f t="shared" si="120"/>
        <v>.</v>
      </c>
      <c r="AE908" s="18" t="str">
        <f>IFERROR(VLOOKUP(O908,AG3:AH5,2,0),"KO")</f>
        <v>KO</v>
      </c>
    </row>
    <row r="909" spans="2:31">
      <c r="B909" s="6" t="s">
        <v>11</v>
      </c>
      <c r="C909" t="s">
        <v>496</v>
      </c>
      <c r="D909" s="24" t="s">
        <v>115</v>
      </c>
      <c r="E909" s="17" t="s">
        <v>1062</v>
      </c>
      <c r="F909" s="7" t="s">
        <v>4</v>
      </c>
      <c r="G909" s="10" t="s">
        <v>778</v>
      </c>
      <c r="H909" s="7">
        <v>20</v>
      </c>
      <c r="I909" s="7">
        <v>44</v>
      </c>
      <c r="J909" s="7">
        <v>36</v>
      </c>
      <c r="K909" s="7" t="s">
        <v>16</v>
      </c>
      <c r="L909" s="7">
        <v>6.5</v>
      </c>
      <c r="M909" s="7">
        <v>16</v>
      </c>
      <c r="N909" s="6" t="s">
        <v>47</v>
      </c>
      <c r="O909" s="6" t="s">
        <v>75</v>
      </c>
      <c r="P909" s="11">
        <v>35</v>
      </c>
      <c r="Q909" s="12">
        <v>1.71</v>
      </c>
      <c r="R909" s="13"/>
      <c r="S909" s="21">
        <f t="shared" si="117"/>
        <v>40</v>
      </c>
      <c r="T909" s="7" t="str">
        <f t="shared" si="118"/>
        <v>Over 0.5</v>
      </c>
      <c r="U909" s="14"/>
      <c r="V909" s="14" t="str">
        <f t="shared" si="121"/>
        <v>Under 1.5</v>
      </c>
      <c r="W909" s="14" t="str">
        <f t="shared" si="122"/>
        <v>WON</v>
      </c>
      <c r="X909" s="14"/>
      <c r="Y909" s="7" t="str">
        <f t="shared" si="116"/>
        <v>…</v>
      </c>
      <c r="Z909" s="7"/>
      <c r="AA909" s="35" t="str">
        <f t="shared" si="119"/>
        <v>…</v>
      </c>
      <c r="AB909" s="35" t="str">
        <f t="shared" si="120"/>
        <v>.</v>
      </c>
      <c r="AE909" s="18" t="str">
        <f>IFERROR(VLOOKUP(O909,AG3:AH5,2,0),"KO")</f>
        <v>KO</v>
      </c>
    </row>
    <row r="910" spans="2:31">
      <c r="B910" s="6" t="s">
        <v>11</v>
      </c>
      <c r="C910" t="s">
        <v>55</v>
      </c>
      <c r="D910" s="24" t="s">
        <v>2225</v>
      </c>
      <c r="E910" s="17" t="s">
        <v>2226</v>
      </c>
      <c r="F910" s="7" t="s">
        <v>4</v>
      </c>
      <c r="G910" s="10" t="s">
        <v>1255</v>
      </c>
      <c r="H910" s="7">
        <v>5</v>
      </c>
      <c r="I910" s="7">
        <v>73</v>
      </c>
      <c r="J910" s="7">
        <v>23</v>
      </c>
      <c r="K910" s="7" t="s">
        <v>16</v>
      </c>
      <c r="L910" s="7">
        <v>3.6</v>
      </c>
      <c r="M910" s="7">
        <v>18</v>
      </c>
      <c r="N910" s="6" t="s">
        <v>96</v>
      </c>
      <c r="O910" s="6" t="s">
        <v>299</v>
      </c>
      <c r="P910" s="11">
        <v>49</v>
      </c>
      <c r="Q910" s="12">
        <v>1.61</v>
      </c>
      <c r="R910" s="13"/>
      <c r="S910" s="21">
        <f t="shared" si="117"/>
        <v>62.8125</v>
      </c>
      <c r="T910" s="7" t="str">
        <f t="shared" si="118"/>
        <v>Under 1.5</v>
      </c>
      <c r="U910" s="14"/>
      <c r="V910" s="14" t="str">
        <f t="shared" si="121"/>
        <v>Over 0.5</v>
      </c>
      <c r="W910" s="14" t="str">
        <f t="shared" si="122"/>
        <v>LOST</v>
      </c>
      <c r="X910" s="14"/>
      <c r="Y910" s="7" t="str">
        <f t="shared" si="116"/>
        <v>…</v>
      </c>
      <c r="Z910" s="7"/>
      <c r="AA910" s="35" t="str">
        <f t="shared" si="119"/>
        <v>…</v>
      </c>
      <c r="AB910" s="35" t="str">
        <f t="shared" si="120"/>
        <v>.</v>
      </c>
      <c r="AE910" s="18" t="str">
        <f>IFERROR(VLOOKUP(O910,AG3:AH5,2,0),"KO")</f>
        <v>KO</v>
      </c>
    </row>
    <row r="911" spans="2:31">
      <c r="B911" s="6"/>
      <c r="C911" t="s">
        <v>1834</v>
      </c>
      <c r="D911" s="24" t="s">
        <v>135</v>
      </c>
      <c r="E911" s="17" t="s">
        <v>411</v>
      </c>
      <c r="F911" s="7" t="s">
        <v>4</v>
      </c>
      <c r="G911" s="10" t="s">
        <v>2227</v>
      </c>
      <c r="H911" s="7">
        <v>43</v>
      </c>
      <c r="I911" s="7">
        <v>33</v>
      </c>
      <c r="J911" s="7">
        <v>24</v>
      </c>
      <c r="K911" s="7">
        <v>1</v>
      </c>
      <c r="L911" s="7">
        <v>2.75</v>
      </c>
      <c r="M911" s="7">
        <v>19</v>
      </c>
      <c r="N911" s="6" t="s">
        <v>69</v>
      </c>
      <c r="O911" s="6" t="s">
        <v>33</v>
      </c>
      <c r="P911" s="11">
        <v>75</v>
      </c>
      <c r="Q911" s="12">
        <v>1.68</v>
      </c>
      <c r="R911" s="13"/>
      <c r="S911" s="21">
        <f t="shared" si="117"/>
        <v>41.5625</v>
      </c>
      <c r="T911" s="7" t="str">
        <f t="shared" si="118"/>
        <v>Over 0.5</v>
      </c>
      <c r="U911" s="14"/>
      <c r="V911" s="14" t="str">
        <f t="shared" si="121"/>
        <v>Over 0.5</v>
      </c>
      <c r="W911" s="14" t="str">
        <f t="shared" si="122"/>
        <v>WON</v>
      </c>
      <c r="X911" s="14"/>
      <c r="Y911" s="7" t="str">
        <f t="shared" si="116"/>
        <v>…</v>
      </c>
      <c r="Z911" s="7"/>
      <c r="AA911" s="35" t="str">
        <f t="shared" si="119"/>
        <v>…</v>
      </c>
      <c r="AB911" s="35" t="str">
        <f t="shared" si="120"/>
        <v>.</v>
      </c>
      <c r="AE911" s="18" t="str">
        <f>IFERROR(VLOOKUP(O911,AG3:AH5,2,0),"KO")</f>
        <v>KO</v>
      </c>
    </row>
    <row r="912" spans="2:31">
      <c r="B912" s="6" t="s">
        <v>11</v>
      </c>
      <c r="C912" t="s">
        <v>97</v>
      </c>
      <c r="D912" s="24" t="s">
        <v>135</v>
      </c>
      <c r="E912" s="17" t="s">
        <v>442</v>
      </c>
      <c r="F912" s="7" t="s">
        <v>4</v>
      </c>
      <c r="G912" s="10" t="s">
        <v>901</v>
      </c>
      <c r="H912" s="7">
        <v>55</v>
      </c>
      <c r="I912" s="7">
        <v>33</v>
      </c>
      <c r="J912" s="7">
        <v>13</v>
      </c>
      <c r="K912" s="7">
        <v>1</v>
      </c>
      <c r="L912" s="7">
        <v>2.37</v>
      </c>
      <c r="M912" s="7">
        <v>42</v>
      </c>
      <c r="N912" s="6" t="s">
        <v>75</v>
      </c>
      <c r="O912" s="6" t="s">
        <v>17</v>
      </c>
      <c r="P912" s="11">
        <v>47</v>
      </c>
      <c r="Q912" s="12">
        <v>1.71</v>
      </c>
      <c r="R912" s="13"/>
      <c r="S912" s="21">
        <f t="shared" si="117"/>
        <v>22.8125</v>
      </c>
      <c r="T912" s="7" t="str">
        <f t="shared" si="118"/>
        <v>Over 0.5</v>
      </c>
      <c r="U912" s="14"/>
      <c r="V912" s="14" t="str">
        <f t="shared" si="121"/>
        <v>Over 0.5</v>
      </c>
      <c r="W912" s="14" t="str">
        <f t="shared" si="122"/>
        <v>WON</v>
      </c>
      <c r="X912" s="14"/>
      <c r="Y912" s="7" t="str">
        <f t="shared" si="116"/>
        <v>…</v>
      </c>
      <c r="Z912" s="7"/>
      <c r="AA912" s="35" t="str">
        <f t="shared" si="119"/>
        <v>…</v>
      </c>
      <c r="AB912" s="35" t="str">
        <f t="shared" si="120"/>
        <v>.</v>
      </c>
      <c r="AE912" s="18" t="str">
        <f>IFERROR(VLOOKUP(O912,AG3:AH5,2,0),"KO")</f>
        <v>KO</v>
      </c>
    </row>
    <row r="913" spans="2:31">
      <c r="B913" s="6"/>
      <c r="C913" t="s">
        <v>243</v>
      </c>
      <c r="D913" s="24" t="s">
        <v>135</v>
      </c>
      <c r="E913" s="17" t="s">
        <v>1754</v>
      </c>
      <c r="F913" s="7" t="s">
        <v>4</v>
      </c>
      <c r="G913" s="10" t="s">
        <v>956</v>
      </c>
      <c r="H913" s="7">
        <v>25</v>
      </c>
      <c r="I913" s="7">
        <v>48</v>
      </c>
      <c r="J913" s="7">
        <v>27</v>
      </c>
      <c r="K913" s="7" t="s">
        <v>16</v>
      </c>
      <c r="L913" s="7">
        <v>5</v>
      </c>
      <c r="M913" s="7">
        <v>2</v>
      </c>
      <c r="N913" s="6" t="s">
        <v>61</v>
      </c>
      <c r="O913" s="6" t="s">
        <v>299</v>
      </c>
      <c r="P913" s="11">
        <v>41</v>
      </c>
      <c r="Q913" s="12">
        <v>1.71</v>
      </c>
      <c r="R913" s="13"/>
      <c r="S913" s="21">
        <f t="shared" si="117"/>
        <v>53</v>
      </c>
      <c r="T913" s="7" t="str">
        <f t="shared" si="118"/>
        <v>Over 0.5</v>
      </c>
      <c r="U913" s="14"/>
      <c r="V913" s="14" t="str">
        <f t="shared" si="121"/>
        <v>Over 0.5</v>
      </c>
      <c r="W913" s="14" t="str">
        <f t="shared" si="122"/>
        <v>WON</v>
      </c>
      <c r="X913" s="14"/>
      <c r="Y913" s="7" t="str">
        <f t="shared" si="116"/>
        <v>…</v>
      </c>
      <c r="Z913" s="7"/>
      <c r="AA913" s="35" t="str">
        <f t="shared" si="119"/>
        <v>…</v>
      </c>
      <c r="AB913" s="35" t="str">
        <f t="shared" si="120"/>
        <v>.</v>
      </c>
      <c r="AE913" s="18" t="str">
        <f>IFERROR(VLOOKUP(O913,AG3:AH5,2,0),"KO")</f>
        <v>KO</v>
      </c>
    </row>
    <row r="914" spans="2:31">
      <c r="B914" s="6" t="s">
        <v>11</v>
      </c>
      <c r="C914" t="s">
        <v>34</v>
      </c>
      <c r="D914" s="24" t="s">
        <v>143</v>
      </c>
      <c r="E914" s="17" t="s">
        <v>2074</v>
      </c>
      <c r="F914" s="7" t="s">
        <v>4</v>
      </c>
      <c r="G914" s="10" t="s">
        <v>1009</v>
      </c>
      <c r="H914" s="7">
        <v>17</v>
      </c>
      <c r="I914" s="7">
        <v>49</v>
      </c>
      <c r="J914" s="7">
        <v>34</v>
      </c>
      <c r="K914" s="7" t="s">
        <v>16</v>
      </c>
      <c r="L914" s="7">
        <v>4.5</v>
      </c>
      <c r="M914" s="7">
        <v>17</v>
      </c>
      <c r="N914" s="6" t="s">
        <v>24</v>
      </c>
      <c r="O914" s="6" t="s">
        <v>24</v>
      </c>
      <c r="P914" s="11">
        <v>62</v>
      </c>
      <c r="Q914" s="12">
        <v>1.55</v>
      </c>
      <c r="R914" s="13"/>
      <c r="S914" s="21">
        <f t="shared" si="117"/>
        <v>52.4</v>
      </c>
      <c r="T914" s="7" t="str">
        <f t="shared" si="118"/>
        <v>Over 0.5</v>
      </c>
      <c r="U914" s="14"/>
      <c r="V914" s="14" t="str">
        <f t="shared" si="121"/>
        <v>Under 1.5</v>
      </c>
      <c r="W914" s="14" t="str">
        <f t="shared" si="122"/>
        <v>LOST</v>
      </c>
      <c r="X914" s="14"/>
      <c r="Y914" s="7" t="str">
        <f t="shared" si="116"/>
        <v>…</v>
      </c>
      <c r="Z914" s="7"/>
      <c r="AA914" s="35" t="str">
        <f t="shared" si="119"/>
        <v>…</v>
      </c>
      <c r="AB914" s="35" t="str">
        <f t="shared" si="120"/>
        <v>.</v>
      </c>
      <c r="AE914" s="18" t="str">
        <f>IFERROR(VLOOKUP(O914,AG3:AH5,2,0),"KO")</f>
        <v>OK</v>
      </c>
    </row>
    <row r="915" spans="2:31">
      <c r="B915" s="6" t="s">
        <v>11</v>
      </c>
      <c r="C915" t="s">
        <v>151</v>
      </c>
      <c r="D915" s="24" t="s">
        <v>152</v>
      </c>
      <c r="E915" s="17" t="s">
        <v>993</v>
      </c>
      <c r="F915" s="7" t="s">
        <v>4</v>
      </c>
      <c r="G915" s="10" t="s">
        <v>1776</v>
      </c>
      <c r="H915" s="7">
        <v>45</v>
      </c>
      <c r="I915" s="7">
        <v>28</v>
      </c>
      <c r="J915" s="7">
        <v>27</v>
      </c>
      <c r="K915" s="7">
        <v>1</v>
      </c>
      <c r="L915" s="7">
        <v>2</v>
      </c>
      <c r="M915" s="7">
        <v>18</v>
      </c>
      <c r="N915" s="6" t="s">
        <v>33</v>
      </c>
      <c r="O915" s="6" t="s">
        <v>297</v>
      </c>
      <c r="P915" s="11">
        <v>55</v>
      </c>
      <c r="Q915" s="12">
        <v>1.75</v>
      </c>
      <c r="R915" s="13"/>
      <c r="S915" s="21">
        <f t="shared" si="117"/>
        <v>36.9375</v>
      </c>
      <c r="T915" s="7" t="str">
        <f t="shared" si="118"/>
        <v>Over 0.5</v>
      </c>
      <c r="U915" s="14"/>
      <c r="V915" s="14" t="str">
        <f t="shared" si="121"/>
        <v>Over 0.5</v>
      </c>
      <c r="W915" s="14" t="str">
        <f t="shared" si="122"/>
        <v>WON</v>
      </c>
      <c r="X915" s="14"/>
      <c r="Y915" s="7" t="str">
        <f t="shared" si="116"/>
        <v>…</v>
      </c>
      <c r="Z915" s="7"/>
      <c r="AA915" s="35" t="str">
        <f t="shared" si="119"/>
        <v>…</v>
      </c>
      <c r="AB915" s="35" t="str">
        <f t="shared" si="120"/>
        <v>.</v>
      </c>
      <c r="AE915" s="18" t="str">
        <f>IFERROR(VLOOKUP(O915,AG3:AH5,2,0),"KO")</f>
        <v>KO</v>
      </c>
    </row>
    <row r="916" spans="2:31">
      <c r="B916" s="6"/>
      <c r="C916" t="s">
        <v>84</v>
      </c>
      <c r="D916" s="24" t="s">
        <v>152</v>
      </c>
      <c r="E916" s="17" t="s">
        <v>2173</v>
      </c>
      <c r="F916" s="7" t="s">
        <v>4</v>
      </c>
      <c r="G916" s="10" t="s">
        <v>566</v>
      </c>
      <c r="H916" s="7">
        <v>63</v>
      </c>
      <c r="I916" s="7">
        <v>12</v>
      </c>
      <c r="J916" s="7">
        <v>26</v>
      </c>
      <c r="K916" s="7">
        <v>1</v>
      </c>
      <c r="L916" s="7">
        <v>2.98</v>
      </c>
      <c r="M916" s="7">
        <v>37</v>
      </c>
      <c r="N916" s="6" t="s">
        <v>120</v>
      </c>
      <c r="O916" s="6" t="s">
        <v>33</v>
      </c>
      <c r="P916" s="11">
        <v>45</v>
      </c>
      <c r="Q916" s="12">
        <v>1.77</v>
      </c>
      <c r="R916" s="13"/>
      <c r="S916" s="21">
        <f t="shared" si="117"/>
        <v>12.1875</v>
      </c>
      <c r="T916" s="7" t="str">
        <f t="shared" si="118"/>
        <v>Over 0.5</v>
      </c>
      <c r="U916" s="14"/>
      <c r="V916" s="14" t="str">
        <f t="shared" si="121"/>
        <v>Under 1.5</v>
      </c>
      <c r="W916" s="14" t="str">
        <f t="shared" si="122"/>
        <v>WON</v>
      </c>
      <c r="X916" s="14"/>
      <c r="Y916" s="7" t="str">
        <f t="shared" si="116"/>
        <v>…</v>
      </c>
      <c r="Z916" s="7"/>
      <c r="AA916" s="35" t="str">
        <f t="shared" si="119"/>
        <v>…</v>
      </c>
      <c r="AB916" s="35" t="str">
        <f t="shared" si="120"/>
        <v>.</v>
      </c>
      <c r="AE916" s="18" t="str">
        <f>IFERROR(VLOOKUP(O916,AG3:AH5,2,0),"KO")</f>
        <v>KO</v>
      </c>
    </row>
    <row r="917" spans="2:31">
      <c r="B917" s="6"/>
      <c r="C917" t="s">
        <v>409</v>
      </c>
      <c r="D917" s="24" t="s">
        <v>1907</v>
      </c>
      <c r="E917" s="17" t="s">
        <v>1778</v>
      </c>
      <c r="F917" s="7" t="s">
        <v>4</v>
      </c>
      <c r="G917" s="10" t="s">
        <v>587</v>
      </c>
      <c r="H917" s="7">
        <v>7</v>
      </c>
      <c r="I917" s="7">
        <v>32</v>
      </c>
      <c r="J917" s="7">
        <v>61</v>
      </c>
      <c r="K917" s="7">
        <v>1</v>
      </c>
      <c r="L917" s="7">
        <v>6.5</v>
      </c>
      <c r="M917" s="7">
        <v>54</v>
      </c>
      <c r="N917" s="6" t="s">
        <v>47</v>
      </c>
      <c r="O917" s="6" t="s">
        <v>69</v>
      </c>
      <c r="P917" s="11">
        <v>41</v>
      </c>
      <c r="Q917" s="12">
        <v>1.71</v>
      </c>
      <c r="R917" s="13"/>
      <c r="S917" s="21">
        <f t="shared" si="117"/>
        <v>20.9375</v>
      </c>
      <c r="T917" s="7" t="str">
        <f t="shared" si="118"/>
        <v>Over 0.5</v>
      </c>
      <c r="U917" s="14"/>
      <c r="V917" s="14" t="str">
        <f t="shared" si="121"/>
        <v>Under 1.5</v>
      </c>
      <c r="W917" s="14" t="str">
        <f t="shared" si="122"/>
        <v>WON</v>
      </c>
      <c r="X917" s="14"/>
      <c r="Y917" s="7" t="str">
        <f t="shared" si="116"/>
        <v>…</v>
      </c>
      <c r="Z917" s="7"/>
      <c r="AA917" s="35" t="str">
        <f t="shared" si="119"/>
        <v>…</v>
      </c>
      <c r="AB917" s="35" t="str">
        <f t="shared" si="120"/>
        <v>.</v>
      </c>
      <c r="AE917" s="18" t="str">
        <f>IFERROR(VLOOKUP(O917,AG3:AH5,2,0),"KO")</f>
        <v>KO</v>
      </c>
    </row>
    <row r="918" spans="2:31">
      <c r="B918" s="6" t="s">
        <v>11</v>
      </c>
      <c r="C918" t="s">
        <v>496</v>
      </c>
      <c r="D918" s="24" t="s">
        <v>289</v>
      </c>
      <c r="E918" s="17" t="s">
        <v>1866</v>
      </c>
      <c r="F918" s="7" t="s">
        <v>4</v>
      </c>
      <c r="G918" s="10" t="s">
        <v>497</v>
      </c>
      <c r="H918" s="7">
        <v>21</v>
      </c>
      <c r="I918" s="7">
        <v>47</v>
      </c>
      <c r="J918" s="7">
        <v>32</v>
      </c>
      <c r="K918" s="7" t="s">
        <v>16</v>
      </c>
      <c r="L918" s="7">
        <v>5.5</v>
      </c>
      <c r="M918" s="7">
        <v>11</v>
      </c>
      <c r="N918" s="6" t="s">
        <v>120</v>
      </c>
      <c r="O918" s="6" t="s">
        <v>120</v>
      </c>
      <c r="P918" s="11">
        <v>51</v>
      </c>
      <c r="Q918" s="12">
        <v>1.71</v>
      </c>
      <c r="R918" s="13"/>
      <c r="S918" s="21">
        <f t="shared" si="117"/>
        <v>54.2</v>
      </c>
      <c r="T918" s="7" t="str">
        <f t="shared" si="118"/>
        <v>Over 0.5</v>
      </c>
      <c r="U918" s="14"/>
      <c r="V918" s="14" t="str">
        <f t="shared" si="121"/>
        <v>Under 1.5</v>
      </c>
      <c r="W918" s="14" t="str">
        <f t="shared" si="122"/>
        <v>WON</v>
      </c>
      <c r="X918" s="14"/>
      <c r="Y918" s="7" t="str">
        <f t="shared" si="116"/>
        <v>…</v>
      </c>
      <c r="Z918" s="7"/>
      <c r="AA918" s="35" t="str">
        <f t="shared" si="119"/>
        <v>…</v>
      </c>
      <c r="AB918" s="35" t="str">
        <f t="shared" si="120"/>
        <v>.</v>
      </c>
      <c r="AE918" s="18" t="str">
        <f>IFERROR(VLOOKUP(O918,AG3:AH5,2,0),"KO")</f>
        <v>OK</v>
      </c>
    </row>
    <row r="919" spans="2:31">
      <c r="B919" s="6"/>
      <c r="C919" t="s">
        <v>545</v>
      </c>
      <c r="D919" s="24" t="s">
        <v>289</v>
      </c>
      <c r="E919" s="17" t="s">
        <v>1129</v>
      </c>
      <c r="F919" s="7" t="s">
        <v>4</v>
      </c>
      <c r="G919" s="10" t="s">
        <v>2065</v>
      </c>
      <c r="H919" s="7">
        <v>58</v>
      </c>
      <c r="I919" s="7">
        <v>26</v>
      </c>
      <c r="J919" s="7">
        <v>16</v>
      </c>
      <c r="K919" s="7">
        <v>1</v>
      </c>
      <c r="L919" s="7">
        <v>2.2999999999999998</v>
      </c>
      <c r="M919" s="7">
        <v>42</v>
      </c>
      <c r="N919" s="6" t="s">
        <v>24</v>
      </c>
      <c r="O919" s="6" t="s">
        <v>75</v>
      </c>
      <c r="P919" s="11">
        <v>60</v>
      </c>
      <c r="Q919" s="12">
        <v>1.75</v>
      </c>
      <c r="R919" s="13"/>
      <c r="S919" s="21">
        <f t="shared" si="117"/>
        <v>33.875</v>
      </c>
      <c r="T919" s="7" t="str">
        <f t="shared" si="118"/>
        <v>Over 0.5</v>
      </c>
      <c r="U919" s="14"/>
      <c r="V919" s="14" t="str">
        <f t="shared" si="121"/>
        <v>Under 1.5</v>
      </c>
      <c r="W919" s="14" t="str">
        <f t="shared" si="122"/>
        <v>LOST</v>
      </c>
      <c r="X919" s="14"/>
      <c r="Y919" s="7" t="str">
        <f t="shared" si="116"/>
        <v>…</v>
      </c>
      <c r="Z919" s="7"/>
      <c r="AA919" s="35" t="str">
        <f t="shared" si="119"/>
        <v>…</v>
      </c>
      <c r="AB919" s="35" t="str">
        <f t="shared" si="120"/>
        <v>.</v>
      </c>
      <c r="AE919" s="18" t="str">
        <f>IFERROR(VLOOKUP(O919,AG3:AH5,2,0),"KO")</f>
        <v>KO</v>
      </c>
    </row>
    <row r="920" spans="2:31">
      <c r="B920" s="6" t="s">
        <v>11</v>
      </c>
      <c r="C920" t="s">
        <v>121</v>
      </c>
      <c r="D920" s="24" t="s">
        <v>164</v>
      </c>
      <c r="E920" s="17" t="s">
        <v>820</v>
      </c>
      <c r="F920" s="7" t="s">
        <v>4</v>
      </c>
      <c r="G920" s="10" t="s">
        <v>753</v>
      </c>
      <c r="H920" s="7">
        <v>12</v>
      </c>
      <c r="I920" s="7">
        <v>52</v>
      </c>
      <c r="J920" s="7">
        <v>37</v>
      </c>
      <c r="K920" s="7" t="s">
        <v>16</v>
      </c>
      <c r="L920" s="7">
        <v>6</v>
      </c>
      <c r="M920" s="7">
        <v>25</v>
      </c>
      <c r="N920" s="6" t="s">
        <v>33</v>
      </c>
      <c r="O920" s="6" t="s">
        <v>278</v>
      </c>
      <c r="P920" s="11">
        <v>41</v>
      </c>
      <c r="Q920" s="12">
        <v>1.55</v>
      </c>
      <c r="R920" s="13"/>
      <c r="S920" s="21">
        <f t="shared" si="117"/>
        <v>56.25</v>
      </c>
      <c r="T920" s="7" t="str">
        <f t="shared" si="118"/>
        <v>Under 1.5</v>
      </c>
      <c r="U920" s="14"/>
      <c r="V920" s="14" t="str">
        <f t="shared" si="121"/>
        <v>Over 0.5</v>
      </c>
      <c r="W920" s="14" t="str">
        <f t="shared" si="122"/>
        <v>LOST</v>
      </c>
      <c r="X920" s="14"/>
      <c r="Y920" s="7" t="str">
        <f t="shared" si="116"/>
        <v>…</v>
      </c>
      <c r="Z920" s="7"/>
      <c r="AA920" s="35" t="str">
        <f t="shared" si="119"/>
        <v>…</v>
      </c>
      <c r="AB920" s="35" t="str">
        <f t="shared" si="120"/>
        <v>.</v>
      </c>
      <c r="AE920" s="18" t="str">
        <f>IFERROR(VLOOKUP(O920,AG3:AH5,2,0),"KO")</f>
        <v>KO</v>
      </c>
    </row>
    <row r="921" spans="2:31">
      <c r="B921" s="6" t="s">
        <v>11</v>
      </c>
      <c r="C921" t="s">
        <v>12</v>
      </c>
      <c r="D921" s="24" t="s">
        <v>176</v>
      </c>
      <c r="E921" s="17" t="s">
        <v>629</v>
      </c>
      <c r="F921" s="7" t="s">
        <v>4</v>
      </c>
      <c r="G921" s="10" t="s">
        <v>464</v>
      </c>
      <c r="H921" s="7">
        <v>17</v>
      </c>
      <c r="I921" s="7">
        <v>64</v>
      </c>
      <c r="J921" s="7">
        <v>18</v>
      </c>
      <c r="K921" s="7" t="s">
        <v>16</v>
      </c>
      <c r="L921" s="7">
        <v>4.75</v>
      </c>
      <c r="M921" s="7">
        <v>1</v>
      </c>
      <c r="N921" s="6" t="s">
        <v>24</v>
      </c>
      <c r="O921" s="6" t="s">
        <v>24</v>
      </c>
      <c r="P921" s="11">
        <v>42</v>
      </c>
      <c r="Q921" s="12">
        <v>1.61</v>
      </c>
      <c r="R921" s="13"/>
      <c r="S921" s="21">
        <f t="shared" si="117"/>
        <v>74</v>
      </c>
      <c r="T921" s="7" t="str">
        <f t="shared" si="118"/>
        <v>Under 1.5</v>
      </c>
      <c r="U921" s="14"/>
      <c r="V921" s="14" t="str">
        <f t="shared" si="121"/>
        <v>Under 1.5</v>
      </c>
      <c r="W921" s="14" t="str">
        <f t="shared" si="122"/>
        <v>WON</v>
      </c>
      <c r="X921" s="14"/>
      <c r="Y921" s="7" t="str">
        <f t="shared" si="116"/>
        <v>Prime</v>
      </c>
      <c r="Z921" s="7"/>
      <c r="AA921" s="35" t="str">
        <f t="shared" si="119"/>
        <v>…</v>
      </c>
      <c r="AB921" s="35" t="str">
        <f t="shared" si="120"/>
        <v>.</v>
      </c>
      <c r="AE921" s="18" t="str">
        <f>IFERROR(VLOOKUP(O921,AG3:AH5,2,0),"KO")</f>
        <v>OK</v>
      </c>
    </row>
    <row r="922" spans="2:31">
      <c r="B922" s="6"/>
      <c r="C922" t="s">
        <v>460</v>
      </c>
      <c r="D922" s="24" t="s">
        <v>186</v>
      </c>
      <c r="E922" s="17" t="s">
        <v>1755</v>
      </c>
      <c r="F922" s="7" t="s">
        <v>4</v>
      </c>
      <c r="G922" s="10" t="s">
        <v>898</v>
      </c>
      <c r="H922" s="7">
        <v>20</v>
      </c>
      <c r="I922" s="7">
        <v>49</v>
      </c>
      <c r="J922" s="7">
        <v>31</v>
      </c>
      <c r="K922" s="7" t="s">
        <v>16</v>
      </c>
      <c r="L922" s="7">
        <v>4.5</v>
      </c>
      <c r="M922" s="7">
        <v>11</v>
      </c>
      <c r="N922" s="6" t="s">
        <v>33</v>
      </c>
      <c r="O922" s="6" t="s">
        <v>278</v>
      </c>
      <c r="P922" s="11">
        <v>38</v>
      </c>
      <c r="Q922" s="12">
        <v>1.5</v>
      </c>
      <c r="R922" s="13"/>
      <c r="S922" s="21">
        <f t="shared" si="117"/>
        <v>44</v>
      </c>
      <c r="T922" s="7" t="str">
        <f t="shared" si="118"/>
        <v>Over 0.5</v>
      </c>
      <c r="U922" s="14"/>
      <c r="V922" s="14" t="str">
        <f t="shared" si="121"/>
        <v>Over 0.5</v>
      </c>
      <c r="W922" s="14" t="str">
        <f t="shared" si="122"/>
        <v>WON</v>
      </c>
      <c r="X922" s="14"/>
      <c r="Y922" s="7" t="str">
        <f t="shared" si="116"/>
        <v>…</v>
      </c>
      <c r="Z922" s="7"/>
      <c r="AA922" s="35" t="str">
        <f t="shared" si="119"/>
        <v>…</v>
      </c>
      <c r="AB922" s="35" t="str">
        <f t="shared" si="120"/>
        <v>.</v>
      </c>
      <c r="AE922" s="18" t="str">
        <f>IFERROR(VLOOKUP(O922,AG3:AH5,2,0),"KO")</f>
        <v>KO</v>
      </c>
    </row>
    <row r="923" spans="2:31">
      <c r="B923" s="6" t="s">
        <v>11</v>
      </c>
      <c r="C923" t="s">
        <v>12</v>
      </c>
      <c r="D923" s="24" t="s">
        <v>201</v>
      </c>
      <c r="E923" s="17" t="s">
        <v>185</v>
      </c>
      <c r="F923" s="7" t="s">
        <v>4</v>
      </c>
      <c r="G923" s="10" t="s">
        <v>641</v>
      </c>
      <c r="H923" s="7">
        <v>29</v>
      </c>
      <c r="I923" s="7">
        <v>45</v>
      </c>
      <c r="J923" s="7">
        <v>27</v>
      </c>
      <c r="K923" s="7" t="s">
        <v>16</v>
      </c>
      <c r="L923" s="7">
        <v>4.5</v>
      </c>
      <c r="M923" s="7">
        <v>2</v>
      </c>
      <c r="N923" s="6" t="s">
        <v>69</v>
      </c>
      <c r="O923" s="6" t="s">
        <v>96</v>
      </c>
      <c r="P923" s="11">
        <v>48</v>
      </c>
      <c r="Q923" s="12">
        <v>1.38</v>
      </c>
      <c r="R923" s="13"/>
      <c r="S923" s="21">
        <f t="shared" si="117"/>
        <v>53</v>
      </c>
      <c r="T923" s="7" t="str">
        <f t="shared" si="118"/>
        <v>Over 0.5</v>
      </c>
      <c r="U923" s="14"/>
      <c r="V923" s="14" t="str">
        <f t="shared" si="121"/>
        <v>Over 0.5</v>
      </c>
      <c r="W923" s="14" t="str">
        <f t="shared" si="122"/>
        <v>WON</v>
      </c>
      <c r="X923" s="14"/>
      <c r="Y923" s="7" t="str">
        <f t="shared" si="116"/>
        <v>…</v>
      </c>
      <c r="Z923" s="7"/>
      <c r="AA923" s="35" t="str">
        <f t="shared" si="119"/>
        <v>…</v>
      </c>
      <c r="AB923" s="35" t="str">
        <f t="shared" si="120"/>
        <v>.</v>
      </c>
      <c r="AE923" s="18" t="str">
        <f>IFERROR(VLOOKUP(O923,AG3:AH5,2,0),"KO")</f>
        <v>KO</v>
      </c>
    </row>
    <row r="924" spans="2:31">
      <c r="B924" s="6"/>
      <c r="C924" t="s">
        <v>76</v>
      </c>
      <c r="D924" s="24" t="s">
        <v>1827</v>
      </c>
      <c r="E924" s="17" t="s">
        <v>1386</v>
      </c>
      <c r="F924" s="7" t="s">
        <v>4</v>
      </c>
      <c r="G924" s="10" t="s">
        <v>77</v>
      </c>
      <c r="H924" s="7">
        <v>21</v>
      </c>
      <c r="I924" s="7">
        <v>55</v>
      </c>
      <c r="J924" s="7">
        <v>25</v>
      </c>
      <c r="K924" s="7" t="s">
        <v>16</v>
      </c>
      <c r="L924" s="7">
        <v>2</v>
      </c>
      <c r="M924" s="7">
        <v>4</v>
      </c>
      <c r="N924" s="6" t="s">
        <v>47</v>
      </c>
      <c r="O924" s="6" t="s">
        <v>75</v>
      </c>
      <c r="P924" s="11">
        <v>58</v>
      </c>
      <c r="Q924" s="12">
        <v>1.7</v>
      </c>
      <c r="R924" s="13"/>
      <c r="S924" s="21">
        <f t="shared" si="117"/>
        <v>79.787499999999994</v>
      </c>
      <c r="T924" s="7" t="str">
        <f t="shared" si="118"/>
        <v>Under 1.5</v>
      </c>
      <c r="U924" s="14"/>
      <c r="V924" s="14" t="str">
        <f t="shared" si="121"/>
        <v>Under 1.5</v>
      </c>
      <c r="W924" s="14" t="str">
        <f t="shared" si="122"/>
        <v>WON</v>
      </c>
      <c r="X924" s="14"/>
      <c r="Y924" s="7" t="str">
        <f t="shared" si="116"/>
        <v>…</v>
      </c>
      <c r="Z924" s="7"/>
      <c r="AA924" s="35" t="str">
        <f t="shared" si="119"/>
        <v>…</v>
      </c>
      <c r="AB924" s="35" t="str">
        <f t="shared" si="120"/>
        <v>.</v>
      </c>
      <c r="AE924" s="18" t="str">
        <f>IFERROR(VLOOKUP(O924,AG3:AH5,2,0),"KO")</f>
        <v>KO</v>
      </c>
    </row>
    <row r="925" spans="2:31">
      <c r="B925" s="6"/>
      <c r="D925" s="24"/>
      <c r="E925" s="17"/>
      <c r="F925" s="7"/>
      <c r="G925" s="10"/>
      <c r="H925" s="7"/>
      <c r="I925" s="7"/>
      <c r="J925" s="7"/>
      <c r="K925" s="7"/>
      <c r="L925" s="7"/>
      <c r="M925" s="7"/>
      <c r="N925" s="6"/>
      <c r="O925" s="6"/>
      <c r="P925" s="11"/>
      <c r="Q925" s="12"/>
      <c r="R925" s="13"/>
      <c r="S925" s="21" t="str">
        <f t="shared" si="117"/>
        <v/>
      </c>
      <c r="T925" s="7" t="str">
        <f t="shared" si="118"/>
        <v>Under 1.5</v>
      </c>
      <c r="U925" s="14"/>
      <c r="V925" s="14" t="str">
        <f t="shared" si="121"/>
        <v>Over 0.5</v>
      </c>
      <c r="W925" s="14" t="str">
        <f t="shared" si="122"/>
        <v/>
      </c>
      <c r="X925" s="14"/>
      <c r="Y925" s="7" t="str">
        <f t="shared" si="116"/>
        <v>…</v>
      </c>
      <c r="Z925" s="7"/>
      <c r="AA925" s="35" t="str">
        <f t="shared" si="119"/>
        <v>…</v>
      </c>
      <c r="AB925" s="35" t="str">
        <f t="shared" si="120"/>
        <v>.</v>
      </c>
      <c r="AE925" s="18" t="str">
        <f>IFERROR(VLOOKUP(O925,AG3:AH5,2,0),"KO")</f>
        <v>KO</v>
      </c>
    </row>
    <row r="926" spans="2:31">
      <c r="B926" s="16" t="s">
        <v>2233</v>
      </c>
      <c r="D926" s="24"/>
      <c r="E926" s="17"/>
      <c r="F926" s="7"/>
      <c r="G926" s="10"/>
      <c r="H926" s="7"/>
      <c r="I926" s="7"/>
      <c r="J926" s="7"/>
      <c r="K926" s="7"/>
      <c r="L926" s="7"/>
      <c r="M926" s="7"/>
      <c r="N926" s="6"/>
      <c r="O926" s="6"/>
      <c r="P926" s="11"/>
      <c r="Q926" s="12"/>
      <c r="R926" s="13"/>
      <c r="S926" s="21" t="str">
        <f t="shared" si="117"/>
        <v/>
      </c>
      <c r="T926" s="7" t="str">
        <f t="shared" si="118"/>
        <v>Under 1.5</v>
      </c>
      <c r="U926" s="14"/>
      <c r="V926" s="14" t="str">
        <f t="shared" si="121"/>
        <v>Over 0.5</v>
      </c>
      <c r="W926" s="14" t="str">
        <f t="shared" si="122"/>
        <v/>
      </c>
      <c r="X926" s="14"/>
      <c r="Y926" s="7" t="str">
        <f t="shared" si="116"/>
        <v>…</v>
      </c>
      <c r="Z926" s="7"/>
      <c r="AA926" s="35" t="str">
        <f t="shared" si="119"/>
        <v>…</v>
      </c>
      <c r="AB926" s="35" t="str">
        <f t="shared" si="120"/>
        <v>.</v>
      </c>
      <c r="AE926" s="18" t="str">
        <f>IFERROR(VLOOKUP(O926,AG3:AH5,2,0),"KO")</f>
        <v>KO</v>
      </c>
    </row>
    <row r="927" spans="2:31">
      <c r="B927" s="6"/>
      <c r="C927" t="s">
        <v>1841</v>
      </c>
      <c r="D927" s="24" t="s">
        <v>207</v>
      </c>
      <c r="E927" s="17" t="s">
        <v>2093</v>
      </c>
      <c r="F927" s="7" t="s">
        <v>4</v>
      </c>
      <c r="G927" s="10" t="s">
        <v>2103</v>
      </c>
      <c r="H927" s="7">
        <v>48</v>
      </c>
      <c r="I927" s="7">
        <v>38</v>
      </c>
      <c r="J927" s="7">
        <v>14</v>
      </c>
      <c r="K927" s="7">
        <v>1</v>
      </c>
      <c r="L927" s="7">
        <v>1</v>
      </c>
      <c r="M927" s="7">
        <v>34</v>
      </c>
      <c r="N927" s="6" t="s">
        <v>17</v>
      </c>
      <c r="O927" s="6" t="s">
        <v>17</v>
      </c>
      <c r="P927" s="11">
        <v>62</v>
      </c>
      <c r="Q927" s="12">
        <v>1.48</v>
      </c>
      <c r="R927" s="13"/>
      <c r="S927" s="21">
        <f t="shared" si="117"/>
        <v>37.4</v>
      </c>
      <c r="T927" s="7" t="str">
        <f t="shared" si="118"/>
        <v>Over 0.5</v>
      </c>
      <c r="U927" s="14"/>
      <c r="V927" s="14" t="str">
        <f t="shared" si="121"/>
        <v>Over 0.5</v>
      </c>
      <c r="W927" s="14" t="str">
        <f t="shared" si="122"/>
        <v>WON</v>
      </c>
      <c r="X927" s="14"/>
      <c r="Y927" s="7" t="str">
        <f t="shared" si="116"/>
        <v>…</v>
      </c>
      <c r="Z927" s="7"/>
      <c r="AA927" s="35" t="str">
        <f t="shared" si="119"/>
        <v>…</v>
      </c>
      <c r="AB927" s="35" t="str">
        <f t="shared" si="120"/>
        <v>.</v>
      </c>
      <c r="AE927" s="18" t="str">
        <f>IFERROR(VLOOKUP(O927,AG3:AH5,2,0),"KO")</f>
        <v>KO</v>
      </c>
    </row>
    <row r="928" spans="2:31">
      <c r="B928" s="6"/>
      <c r="C928" t="s">
        <v>285</v>
      </c>
      <c r="D928" s="24" t="s">
        <v>207</v>
      </c>
      <c r="E928" s="17" t="s">
        <v>286</v>
      </c>
      <c r="F928" s="7" t="s">
        <v>4</v>
      </c>
      <c r="G928" s="10" t="s">
        <v>1021</v>
      </c>
      <c r="H928" s="7">
        <v>31</v>
      </c>
      <c r="I928" s="7">
        <v>14</v>
      </c>
      <c r="J928" s="7">
        <v>55</v>
      </c>
      <c r="K928" s="7">
        <v>2</v>
      </c>
      <c r="L928" s="7" t="s">
        <v>2101</v>
      </c>
      <c r="M928" s="7">
        <v>24</v>
      </c>
      <c r="N928" s="6" t="s">
        <v>47</v>
      </c>
      <c r="O928" s="6" t="s">
        <v>47</v>
      </c>
      <c r="P928" s="11">
        <v>41</v>
      </c>
      <c r="Q928" s="12">
        <v>1.72</v>
      </c>
      <c r="R928" s="13"/>
      <c r="S928" s="21">
        <f t="shared" si="117"/>
        <v>13.125</v>
      </c>
      <c r="T928" s="7" t="str">
        <f t="shared" si="118"/>
        <v>Over 0.5</v>
      </c>
      <c r="U928" s="14"/>
      <c r="V928" s="14" t="str">
        <f t="shared" si="121"/>
        <v>Under 1.5</v>
      </c>
      <c r="W928" s="14" t="str">
        <f t="shared" si="122"/>
        <v>WON</v>
      </c>
      <c r="X928" s="14"/>
      <c r="Y928" s="7" t="str">
        <f t="shared" si="116"/>
        <v>…</v>
      </c>
      <c r="Z928" s="7"/>
      <c r="AA928" s="35" t="str">
        <f t="shared" si="119"/>
        <v>…</v>
      </c>
      <c r="AB928" s="35" t="str">
        <f t="shared" si="120"/>
        <v>.</v>
      </c>
      <c r="AE928" s="18" t="str">
        <f>IFERROR(VLOOKUP(O928,AG3:AH5,2,0),"KO")</f>
        <v>OK</v>
      </c>
    </row>
    <row r="929" spans="2:31">
      <c r="B929" s="6" t="s">
        <v>11</v>
      </c>
      <c r="C929" t="s">
        <v>206</v>
      </c>
      <c r="D929" s="24" t="s">
        <v>207</v>
      </c>
      <c r="E929" s="17" t="s">
        <v>1508</v>
      </c>
      <c r="F929" s="7" t="s">
        <v>4</v>
      </c>
      <c r="G929" s="10" t="s">
        <v>1429</v>
      </c>
      <c r="H929" s="7">
        <v>27</v>
      </c>
      <c r="I929" s="7">
        <v>30</v>
      </c>
      <c r="J929" s="7">
        <v>43</v>
      </c>
      <c r="K929" s="7">
        <v>2</v>
      </c>
      <c r="L929" s="7">
        <v>2</v>
      </c>
      <c r="M929" s="7">
        <v>16</v>
      </c>
      <c r="N929" s="6" t="s">
        <v>24</v>
      </c>
      <c r="O929" s="6" t="s">
        <v>75</v>
      </c>
      <c r="P929" s="11">
        <v>44</v>
      </c>
      <c r="Q929" s="12">
        <v>1.72</v>
      </c>
      <c r="R929" s="13"/>
      <c r="S929" s="21">
        <f t="shared" si="117"/>
        <v>26.5625</v>
      </c>
      <c r="T929" s="7" t="str">
        <f t="shared" si="118"/>
        <v>Over 0.5</v>
      </c>
      <c r="U929" s="14"/>
      <c r="V929" s="14" t="str">
        <f t="shared" si="121"/>
        <v>Under 1.5</v>
      </c>
      <c r="W929" s="14" t="str">
        <f t="shared" si="122"/>
        <v>LOST</v>
      </c>
      <c r="X929" s="14"/>
      <c r="Y929" s="7" t="str">
        <f t="shared" si="116"/>
        <v>…</v>
      </c>
      <c r="Z929" s="7"/>
      <c r="AA929" s="35" t="str">
        <f t="shared" si="119"/>
        <v>…</v>
      </c>
      <c r="AB929" s="35" t="str">
        <f t="shared" si="120"/>
        <v>.</v>
      </c>
      <c r="AE929" s="18" t="str">
        <f>IFERROR(VLOOKUP(O929,AG3:AH5,2,0),"KO")</f>
        <v>KO</v>
      </c>
    </row>
    <row r="930" spans="2:31">
      <c r="B930" s="6" t="s">
        <v>11</v>
      </c>
      <c r="C930" t="s">
        <v>34</v>
      </c>
      <c r="D930" s="24" t="s">
        <v>35</v>
      </c>
      <c r="E930" s="17" t="s">
        <v>986</v>
      </c>
      <c r="F930" s="7" t="s">
        <v>4</v>
      </c>
      <c r="G930" s="10" t="s">
        <v>985</v>
      </c>
      <c r="H930" s="7">
        <v>3</v>
      </c>
      <c r="I930" s="7">
        <v>70</v>
      </c>
      <c r="J930" s="7">
        <v>27</v>
      </c>
      <c r="K930" s="7" t="s">
        <v>16</v>
      </c>
      <c r="L930" s="7" t="s">
        <v>2101</v>
      </c>
      <c r="M930" s="7">
        <v>24</v>
      </c>
      <c r="N930" s="6" t="s">
        <v>24</v>
      </c>
      <c r="O930" s="6" t="s">
        <v>120</v>
      </c>
      <c r="P930" s="11">
        <v>57</v>
      </c>
      <c r="Q930" s="12">
        <v>1.6</v>
      </c>
      <c r="R930" s="13"/>
      <c r="S930" s="21">
        <f t="shared" si="117"/>
        <v>73.275000000000006</v>
      </c>
      <c r="T930" s="7" t="str">
        <f t="shared" si="118"/>
        <v>Under 1.5</v>
      </c>
      <c r="U930" s="14"/>
      <c r="V930" s="14" t="str">
        <f t="shared" si="121"/>
        <v>Under 1.5</v>
      </c>
      <c r="W930" s="14" t="str">
        <f t="shared" si="122"/>
        <v>WON</v>
      </c>
      <c r="X930" s="14"/>
      <c r="Y930" s="7" t="str">
        <f t="shared" si="116"/>
        <v>…</v>
      </c>
      <c r="Z930" s="7"/>
      <c r="AA930" s="35" t="str">
        <f t="shared" si="119"/>
        <v>U25g</v>
      </c>
      <c r="AB930" s="35" t="str">
        <f t="shared" si="120"/>
        <v>WON</v>
      </c>
      <c r="AE930" s="18" t="str">
        <f>IFERROR(VLOOKUP(O930,AG3:AH5,2,0),"KO")</f>
        <v>OK</v>
      </c>
    </row>
    <row r="931" spans="2:31">
      <c r="B931" s="6"/>
      <c r="C931" t="s">
        <v>517</v>
      </c>
      <c r="D931" s="24" t="s">
        <v>39</v>
      </c>
      <c r="E931" s="17" t="s">
        <v>651</v>
      </c>
      <c r="F931" s="7" t="s">
        <v>4</v>
      </c>
      <c r="G931" s="10" t="s">
        <v>769</v>
      </c>
      <c r="H931" s="7">
        <v>12</v>
      </c>
      <c r="I931" s="7">
        <v>49</v>
      </c>
      <c r="J931" s="7">
        <v>39</v>
      </c>
      <c r="K931" s="7" t="s">
        <v>16</v>
      </c>
      <c r="L931" s="7">
        <v>2</v>
      </c>
      <c r="M931" s="7">
        <v>27</v>
      </c>
      <c r="N931" s="6" t="s">
        <v>305</v>
      </c>
      <c r="O931" s="6" t="s">
        <v>681</v>
      </c>
      <c r="P931" s="11">
        <v>42</v>
      </c>
      <c r="Q931" s="12">
        <v>1.47</v>
      </c>
      <c r="R931" s="13"/>
      <c r="S931" s="21">
        <f t="shared" si="117"/>
        <v>40</v>
      </c>
      <c r="T931" s="7" t="str">
        <f t="shared" si="118"/>
        <v>Over 0.5</v>
      </c>
      <c r="U931" s="14"/>
      <c r="V931" s="14" t="str">
        <f t="shared" si="121"/>
        <v>Over 0.5</v>
      </c>
      <c r="W931" s="14" t="str">
        <f t="shared" si="122"/>
        <v>WON</v>
      </c>
      <c r="X931" s="14"/>
      <c r="Y931" s="7" t="str">
        <f t="shared" si="116"/>
        <v>…</v>
      </c>
      <c r="Z931" s="7"/>
      <c r="AA931" s="35" t="str">
        <f t="shared" si="119"/>
        <v>…</v>
      </c>
      <c r="AB931" s="35" t="str">
        <f t="shared" si="120"/>
        <v>.</v>
      </c>
      <c r="AE931" s="18" t="str">
        <f>IFERROR(VLOOKUP(O931,AG3:AH5,2,0),"KO")</f>
        <v>KO</v>
      </c>
    </row>
    <row r="932" spans="2:31">
      <c r="B932" s="6" t="s">
        <v>11</v>
      </c>
      <c r="C932" t="s">
        <v>88</v>
      </c>
      <c r="D932" s="24" t="s">
        <v>39</v>
      </c>
      <c r="E932" s="17" t="s">
        <v>903</v>
      </c>
      <c r="F932" s="7" t="s">
        <v>4</v>
      </c>
      <c r="G932" s="10" t="s">
        <v>91</v>
      </c>
      <c r="H932" s="7">
        <v>14</v>
      </c>
      <c r="I932" s="7">
        <v>43</v>
      </c>
      <c r="J932" s="7">
        <v>43</v>
      </c>
      <c r="K932" s="7">
        <v>2</v>
      </c>
      <c r="L932" s="7">
        <v>2</v>
      </c>
      <c r="M932" s="7">
        <v>29</v>
      </c>
      <c r="N932" s="6" t="s">
        <v>61</v>
      </c>
      <c r="O932" s="6" t="s">
        <v>96</v>
      </c>
      <c r="P932" s="11">
        <v>75</v>
      </c>
      <c r="Q932" s="12">
        <v>1.5</v>
      </c>
      <c r="R932" s="13"/>
      <c r="S932" s="21">
        <f t="shared" si="117"/>
        <v>55</v>
      </c>
      <c r="T932" s="7" t="str">
        <f t="shared" si="118"/>
        <v>Over 0.5</v>
      </c>
      <c r="U932" s="14"/>
      <c r="V932" s="14" t="str">
        <f t="shared" si="121"/>
        <v>Over 0.5</v>
      </c>
      <c r="W932" s="14" t="str">
        <f t="shared" si="122"/>
        <v>WON</v>
      </c>
      <c r="X932" s="14"/>
      <c r="Y932" s="7" t="str">
        <f t="shared" si="116"/>
        <v>…</v>
      </c>
      <c r="Z932" s="7"/>
      <c r="AA932" s="35" t="str">
        <f t="shared" si="119"/>
        <v>…</v>
      </c>
      <c r="AB932" s="35" t="str">
        <f t="shared" si="120"/>
        <v>.</v>
      </c>
      <c r="AE932" s="18" t="str">
        <f>IFERROR(VLOOKUP(O932,AG3:AH5,2,0),"KO")</f>
        <v>KO</v>
      </c>
    </row>
    <row r="933" spans="2:31">
      <c r="B933" s="6"/>
      <c r="C933" t="s">
        <v>488</v>
      </c>
      <c r="D933" s="24" t="s">
        <v>39</v>
      </c>
      <c r="E933" s="17" t="s">
        <v>1986</v>
      </c>
      <c r="F933" s="7" t="s">
        <v>4</v>
      </c>
      <c r="G933" s="10" t="s">
        <v>2228</v>
      </c>
      <c r="H933" s="7">
        <v>4</v>
      </c>
      <c r="I933" s="7">
        <v>55</v>
      </c>
      <c r="J933" s="7">
        <v>41</v>
      </c>
      <c r="K933" s="7" t="s">
        <v>16</v>
      </c>
      <c r="L933" s="7" t="s">
        <v>2101</v>
      </c>
      <c r="M933" s="7">
        <v>37</v>
      </c>
      <c r="N933" s="6" t="s">
        <v>24</v>
      </c>
      <c r="O933" s="6" t="s">
        <v>33</v>
      </c>
      <c r="P933" s="11">
        <v>60</v>
      </c>
      <c r="Q933" s="12">
        <v>1.7</v>
      </c>
      <c r="R933" s="13"/>
      <c r="S933" s="21">
        <f t="shared" si="117"/>
        <v>69.1875</v>
      </c>
      <c r="T933" s="7" t="str">
        <f t="shared" si="118"/>
        <v>Under 1.5</v>
      </c>
      <c r="U933" s="14"/>
      <c r="V933" s="14" t="str">
        <f t="shared" si="121"/>
        <v>Under 1.5</v>
      </c>
      <c r="W933" s="14" t="str">
        <f t="shared" si="122"/>
        <v>WON</v>
      </c>
      <c r="X933" s="14"/>
      <c r="Y933" s="7" t="str">
        <f t="shared" si="116"/>
        <v>…</v>
      </c>
      <c r="Z933" s="7"/>
      <c r="AA933" s="35" t="str">
        <f t="shared" si="119"/>
        <v>…</v>
      </c>
      <c r="AB933" s="35" t="str">
        <f t="shared" si="120"/>
        <v>.</v>
      </c>
      <c r="AE933" s="18" t="str">
        <f>IFERROR(VLOOKUP(O933,AG3:AH5,2,0),"KO")</f>
        <v>KO</v>
      </c>
    </row>
    <row r="934" spans="2:31">
      <c r="B934" s="6"/>
      <c r="C934" t="s">
        <v>1468</v>
      </c>
      <c r="D934" s="24" t="s">
        <v>39</v>
      </c>
      <c r="E934" s="17" t="s">
        <v>1470</v>
      </c>
      <c r="F934" s="7" t="s">
        <v>4</v>
      </c>
      <c r="G934" s="10" t="s">
        <v>2018</v>
      </c>
      <c r="H934" s="7">
        <v>16</v>
      </c>
      <c r="I934" s="7">
        <v>21</v>
      </c>
      <c r="J934" s="7">
        <v>63</v>
      </c>
      <c r="K934" s="7">
        <v>2</v>
      </c>
      <c r="L934" s="7">
        <v>2</v>
      </c>
      <c r="M934" s="7">
        <v>47</v>
      </c>
      <c r="N934" s="6" t="s">
        <v>24</v>
      </c>
      <c r="O934" s="6" t="s">
        <v>120</v>
      </c>
      <c r="P934" s="11">
        <v>57</v>
      </c>
      <c r="Q934" s="12">
        <v>1.71</v>
      </c>
      <c r="R934" s="13"/>
      <c r="S934" s="21">
        <f t="shared" si="117"/>
        <v>31.712499999999999</v>
      </c>
      <c r="T934" s="7" t="str">
        <f t="shared" si="118"/>
        <v>Over 0.5</v>
      </c>
      <c r="U934" s="14"/>
      <c r="V934" s="14" t="str">
        <f t="shared" si="121"/>
        <v>Under 1.5</v>
      </c>
      <c r="W934" s="14" t="str">
        <f t="shared" si="122"/>
        <v>LOST</v>
      </c>
      <c r="X934" s="14"/>
      <c r="Y934" s="7" t="str">
        <f t="shared" si="116"/>
        <v>…</v>
      </c>
      <c r="Z934" s="7"/>
      <c r="AA934" s="35" t="str">
        <f t="shared" si="119"/>
        <v>…</v>
      </c>
      <c r="AB934" s="35" t="str">
        <f t="shared" si="120"/>
        <v>.</v>
      </c>
      <c r="AE934" s="18" t="str">
        <f>IFERROR(VLOOKUP(O934,AG3:AH5,2,0),"KO")</f>
        <v>OK</v>
      </c>
    </row>
    <row r="935" spans="2:31">
      <c r="B935" s="6"/>
      <c r="C935" t="s">
        <v>43</v>
      </c>
      <c r="D935" s="24" t="s">
        <v>44</v>
      </c>
      <c r="E935" s="17" t="s">
        <v>1390</v>
      </c>
      <c r="F935" s="7" t="s">
        <v>4</v>
      </c>
      <c r="G935" s="10" t="s">
        <v>45</v>
      </c>
      <c r="H935" s="7">
        <v>19</v>
      </c>
      <c r="I935" s="7">
        <v>74</v>
      </c>
      <c r="J935" s="7">
        <v>7</v>
      </c>
      <c r="K935" s="7" t="s">
        <v>16</v>
      </c>
      <c r="L935" s="7" t="s">
        <v>2101</v>
      </c>
      <c r="M935" s="7">
        <v>12</v>
      </c>
      <c r="N935" s="6" t="s">
        <v>33</v>
      </c>
      <c r="O935" s="6" t="s">
        <v>297</v>
      </c>
      <c r="P935" s="11">
        <v>50</v>
      </c>
      <c r="Q935" s="12">
        <v>1.55</v>
      </c>
      <c r="R935" s="13"/>
      <c r="S935" s="21">
        <f t="shared" si="117"/>
        <v>76.125</v>
      </c>
      <c r="T935" s="7" t="str">
        <f t="shared" si="118"/>
        <v>Under 1.5</v>
      </c>
      <c r="U935" s="14"/>
      <c r="V935" s="14" t="str">
        <f t="shared" si="121"/>
        <v>Over 0.5</v>
      </c>
      <c r="W935" s="14" t="str">
        <f t="shared" si="122"/>
        <v>LOST</v>
      </c>
      <c r="X935" s="14"/>
      <c r="Y935" s="7" t="str">
        <f t="shared" si="116"/>
        <v>…</v>
      </c>
      <c r="Z935" s="7"/>
      <c r="AA935" s="35" t="str">
        <f t="shared" si="119"/>
        <v>…</v>
      </c>
      <c r="AB935" s="35" t="str">
        <f t="shared" si="120"/>
        <v>.</v>
      </c>
      <c r="AE935" s="18" t="str">
        <f>IFERROR(VLOOKUP(O935,AG3:AH5,2,0),"KO")</f>
        <v>KO</v>
      </c>
    </row>
    <row r="936" spans="2:31">
      <c r="B936" s="6"/>
      <c r="C936" t="s">
        <v>213</v>
      </c>
      <c r="D936" s="24" t="s">
        <v>214</v>
      </c>
      <c r="E936" s="17" t="s">
        <v>650</v>
      </c>
      <c r="F936" s="7" t="s">
        <v>4</v>
      </c>
      <c r="G936" s="10" t="s">
        <v>1291</v>
      </c>
      <c r="H936" s="7">
        <v>48</v>
      </c>
      <c r="I936" s="7">
        <v>31</v>
      </c>
      <c r="J936" s="7">
        <v>20</v>
      </c>
      <c r="K936" s="7">
        <v>1</v>
      </c>
      <c r="L936" s="7">
        <v>1</v>
      </c>
      <c r="M936" s="7">
        <v>28</v>
      </c>
      <c r="N936" s="6" t="s">
        <v>69</v>
      </c>
      <c r="O936" s="6" t="s">
        <v>278</v>
      </c>
      <c r="P936" s="11">
        <v>44</v>
      </c>
      <c r="Q936" s="12">
        <v>1.64</v>
      </c>
      <c r="R936" s="13"/>
      <c r="S936" s="21">
        <f t="shared" si="117"/>
        <v>25</v>
      </c>
      <c r="T936" s="7" t="str">
        <f t="shared" si="118"/>
        <v>Over 0.5</v>
      </c>
      <c r="U936" s="14"/>
      <c r="V936" s="14" t="str">
        <f t="shared" si="121"/>
        <v>Over 0.5</v>
      </c>
      <c r="W936" s="14" t="str">
        <f t="shared" si="122"/>
        <v>WON</v>
      </c>
      <c r="X936" s="14"/>
      <c r="Y936" s="7" t="str">
        <f t="shared" si="116"/>
        <v>…</v>
      </c>
      <c r="Z936" s="7"/>
      <c r="AA936" s="35" t="str">
        <f t="shared" si="119"/>
        <v>…</v>
      </c>
      <c r="AB936" s="35" t="str">
        <f t="shared" si="120"/>
        <v>.</v>
      </c>
      <c r="AE936" s="18" t="str">
        <f>IFERROR(VLOOKUP(O936,AG3:AH5,2,0),"KO")</f>
        <v>KO</v>
      </c>
    </row>
    <row r="937" spans="2:31">
      <c r="B937" s="6"/>
      <c r="C937" t="s">
        <v>213</v>
      </c>
      <c r="D937" s="24" t="s">
        <v>214</v>
      </c>
      <c r="E937" s="17" t="s">
        <v>101</v>
      </c>
      <c r="F937" s="7" t="s">
        <v>4</v>
      </c>
      <c r="G937" s="10" t="s">
        <v>1547</v>
      </c>
      <c r="H937" s="7">
        <v>46</v>
      </c>
      <c r="I937" s="7">
        <v>28</v>
      </c>
      <c r="J937" s="7">
        <v>26</v>
      </c>
      <c r="K937" s="7">
        <v>1</v>
      </c>
      <c r="L937" s="7">
        <v>1</v>
      </c>
      <c r="M937" s="7">
        <v>20</v>
      </c>
      <c r="N937" s="6" t="s">
        <v>24</v>
      </c>
      <c r="O937" s="6" t="s">
        <v>299</v>
      </c>
      <c r="P937" s="11">
        <v>33</v>
      </c>
      <c r="Q937" s="12">
        <v>1.66</v>
      </c>
      <c r="R937" s="13"/>
      <c r="S937" s="21">
        <f t="shared" si="117"/>
        <v>25.625</v>
      </c>
      <c r="T937" s="7" t="str">
        <f t="shared" si="118"/>
        <v>Over 0.5</v>
      </c>
      <c r="U937" s="14"/>
      <c r="V937" s="14" t="str">
        <f t="shared" si="121"/>
        <v>Under 1.5</v>
      </c>
      <c r="W937" s="14" t="str">
        <f t="shared" si="122"/>
        <v>LOST</v>
      </c>
      <c r="X937" s="14"/>
      <c r="Y937" s="7" t="str">
        <f t="shared" si="116"/>
        <v>…</v>
      </c>
      <c r="Z937" s="7"/>
      <c r="AA937" s="35" t="str">
        <f t="shared" si="119"/>
        <v>…</v>
      </c>
      <c r="AB937" s="35" t="str">
        <f t="shared" si="120"/>
        <v>.</v>
      </c>
      <c r="AE937" s="18" t="str">
        <f>IFERROR(VLOOKUP(O937,AG3:AH5,2,0),"KO")</f>
        <v>KO</v>
      </c>
    </row>
    <row r="938" spans="2:31">
      <c r="B938" s="6"/>
      <c r="C938" t="s">
        <v>51</v>
      </c>
      <c r="D938" s="24" t="s">
        <v>52</v>
      </c>
      <c r="E938" s="17" t="s">
        <v>677</v>
      </c>
      <c r="F938" s="7" t="s">
        <v>4</v>
      </c>
      <c r="G938" s="10" t="s">
        <v>54</v>
      </c>
      <c r="H938" s="7">
        <v>18</v>
      </c>
      <c r="I938" s="7">
        <v>51</v>
      </c>
      <c r="J938" s="7">
        <v>31</v>
      </c>
      <c r="K938" s="7" t="s">
        <v>16</v>
      </c>
      <c r="L938" s="7" t="s">
        <v>2101</v>
      </c>
      <c r="M938" s="7">
        <v>13</v>
      </c>
      <c r="N938" s="6" t="s">
        <v>297</v>
      </c>
      <c r="O938" s="6" t="s">
        <v>278</v>
      </c>
      <c r="P938" s="11">
        <v>69</v>
      </c>
      <c r="Q938" s="12">
        <v>1.66</v>
      </c>
      <c r="R938" s="13"/>
      <c r="S938" s="21">
        <f t="shared" si="117"/>
        <v>71.737499999999997</v>
      </c>
      <c r="T938" s="7" t="str">
        <f t="shared" si="118"/>
        <v>Under 1.5</v>
      </c>
      <c r="U938" s="14"/>
      <c r="V938" s="14" t="str">
        <f t="shared" si="121"/>
        <v>Over 0.5</v>
      </c>
      <c r="W938" s="14" t="str">
        <f t="shared" si="122"/>
        <v>LOST</v>
      </c>
      <c r="X938" s="14"/>
      <c r="Y938" s="7" t="str">
        <f t="shared" si="116"/>
        <v>…</v>
      </c>
      <c r="Z938" s="7"/>
      <c r="AA938" s="35" t="str">
        <f t="shared" si="119"/>
        <v>…</v>
      </c>
      <c r="AB938" s="35" t="str">
        <f t="shared" si="120"/>
        <v>.</v>
      </c>
      <c r="AE938" s="18" t="str">
        <f>IFERROR(VLOOKUP(O938,AG3:AH5,2,0),"KO")</f>
        <v>KO</v>
      </c>
    </row>
    <row r="939" spans="2:31">
      <c r="B939" s="6"/>
      <c r="C939" t="s">
        <v>488</v>
      </c>
      <c r="D939" s="24" t="s">
        <v>52</v>
      </c>
      <c r="E939" s="17" t="s">
        <v>2229</v>
      </c>
      <c r="F939" s="7" t="s">
        <v>4</v>
      </c>
      <c r="G939" s="10" t="s">
        <v>1831</v>
      </c>
      <c r="H939" s="7">
        <v>46</v>
      </c>
      <c r="I939" s="7">
        <v>28</v>
      </c>
      <c r="J939" s="7">
        <v>27</v>
      </c>
      <c r="K939" s="7">
        <v>1</v>
      </c>
      <c r="L939" s="7">
        <v>1</v>
      </c>
      <c r="M939" s="7">
        <v>19</v>
      </c>
      <c r="N939" s="6" t="s">
        <v>24</v>
      </c>
      <c r="O939" s="6" t="s">
        <v>120</v>
      </c>
      <c r="P939" s="11">
        <v>27</v>
      </c>
      <c r="Q939" s="12">
        <v>1.8</v>
      </c>
      <c r="R939" s="13"/>
      <c r="S939" s="21">
        <f t="shared" si="117"/>
        <v>25.625</v>
      </c>
      <c r="T939" s="7" t="str">
        <f t="shared" si="118"/>
        <v>Over 0.5</v>
      </c>
      <c r="U939" s="14"/>
      <c r="V939" s="14" t="str">
        <f t="shared" si="121"/>
        <v>Under 1.5</v>
      </c>
      <c r="W939" s="14" t="str">
        <f t="shared" si="122"/>
        <v>LOST</v>
      </c>
      <c r="X939" s="14"/>
      <c r="Y939" s="7" t="str">
        <f t="shared" si="116"/>
        <v>…</v>
      </c>
      <c r="Z939" s="7"/>
      <c r="AA939" s="35" t="str">
        <f t="shared" si="119"/>
        <v>…</v>
      </c>
      <c r="AB939" s="35" t="str">
        <f t="shared" si="120"/>
        <v>.</v>
      </c>
      <c r="AE939" s="18" t="str">
        <f>IFERROR(VLOOKUP(O939,AG3:AH5,2,0),"KO")</f>
        <v>OK</v>
      </c>
    </row>
    <row r="940" spans="2:31">
      <c r="B940" s="6"/>
      <c r="C940" t="s">
        <v>76</v>
      </c>
      <c r="D940" s="24" t="s">
        <v>218</v>
      </c>
      <c r="E940" s="17" t="s">
        <v>854</v>
      </c>
      <c r="F940" s="7" t="s">
        <v>4</v>
      </c>
      <c r="G940" s="10" t="s">
        <v>1173</v>
      </c>
      <c r="H940" s="7">
        <v>50</v>
      </c>
      <c r="I940" s="7">
        <v>32</v>
      </c>
      <c r="J940" s="7">
        <v>18</v>
      </c>
      <c r="K940" s="7">
        <v>1</v>
      </c>
      <c r="L940" s="7">
        <v>1</v>
      </c>
      <c r="M940" s="7">
        <v>32</v>
      </c>
      <c r="N940" s="6" t="s">
        <v>300</v>
      </c>
      <c r="O940" s="6" t="s">
        <v>300</v>
      </c>
      <c r="P940" s="11">
        <v>73</v>
      </c>
      <c r="Q940" s="12">
        <v>1.5</v>
      </c>
      <c r="R940" s="13"/>
      <c r="S940" s="21">
        <f t="shared" si="117"/>
        <v>38.975000000000001</v>
      </c>
      <c r="T940" s="7" t="str">
        <f t="shared" si="118"/>
        <v>Over 0.5</v>
      </c>
      <c r="U940" s="14"/>
      <c r="V940" s="14" t="str">
        <f t="shared" si="121"/>
        <v>Over 0.5</v>
      </c>
      <c r="W940" s="14" t="str">
        <f t="shared" si="122"/>
        <v>WON</v>
      </c>
      <c r="X940" s="14"/>
      <c r="Y940" s="7" t="str">
        <f t="shared" si="116"/>
        <v>…</v>
      </c>
      <c r="Z940" s="7"/>
      <c r="AA940" s="35" t="str">
        <f t="shared" si="119"/>
        <v>…</v>
      </c>
      <c r="AB940" s="35" t="str">
        <f t="shared" si="120"/>
        <v>.</v>
      </c>
      <c r="AE940" s="18" t="str">
        <f>IFERROR(VLOOKUP(O940,AG3:AH5,2,0),"KO")</f>
        <v>KO</v>
      </c>
    </row>
    <row r="941" spans="2:31">
      <c r="B941" s="6"/>
      <c r="C941" t="s">
        <v>111</v>
      </c>
      <c r="D941" s="24" t="s">
        <v>218</v>
      </c>
      <c r="E941" s="17" t="s">
        <v>984</v>
      </c>
      <c r="F941" s="7" t="s">
        <v>4</v>
      </c>
      <c r="G941" s="10" t="s">
        <v>2040</v>
      </c>
      <c r="H941" s="7">
        <v>48</v>
      </c>
      <c r="I941" s="7">
        <v>25</v>
      </c>
      <c r="J941" s="7">
        <v>28</v>
      </c>
      <c r="K941" s="7">
        <v>1</v>
      </c>
      <c r="L941" s="7">
        <v>1</v>
      </c>
      <c r="M941" s="7">
        <v>20</v>
      </c>
      <c r="N941" s="6" t="s">
        <v>69</v>
      </c>
      <c r="O941" s="6" t="s">
        <v>1724</v>
      </c>
      <c r="P941" s="11">
        <v>19</v>
      </c>
      <c r="Q941" s="12">
        <v>1.53</v>
      </c>
      <c r="R941" s="13"/>
      <c r="S941" s="21">
        <f t="shared" si="117"/>
        <v>16.25</v>
      </c>
      <c r="T941" s="7" t="str">
        <f t="shared" si="118"/>
        <v>Over 0.5</v>
      </c>
      <c r="U941" s="14"/>
      <c r="V941" s="14" t="str">
        <f t="shared" si="121"/>
        <v>Over 0.5</v>
      </c>
      <c r="W941" s="14" t="str">
        <f t="shared" si="122"/>
        <v>WON</v>
      </c>
      <c r="X941" s="14"/>
      <c r="Y941" s="7" t="str">
        <f t="shared" si="116"/>
        <v>…</v>
      </c>
      <c r="Z941" s="7"/>
      <c r="AA941" s="35" t="str">
        <f t="shared" si="119"/>
        <v>…</v>
      </c>
      <c r="AB941" s="35" t="str">
        <f t="shared" si="120"/>
        <v>.</v>
      </c>
      <c r="AE941" s="18" t="str">
        <f>IFERROR(VLOOKUP(O941,AG3:AH5,2,0),"KO")</f>
        <v>KO</v>
      </c>
    </row>
    <row r="942" spans="2:31">
      <c r="B942" s="6"/>
      <c r="C942" t="s">
        <v>111</v>
      </c>
      <c r="D942" s="24" t="s">
        <v>218</v>
      </c>
      <c r="E942" s="17" t="s">
        <v>1237</v>
      </c>
      <c r="F942" s="7" t="s">
        <v>4</v>
      </c>
      <c r="G942" s="10" t="s">
        <v>807</v>
      </c>
      <c r="H942" s="7">
        <v>63</v>
      </c>
      <c r="I942" s="7">
        <v>18</v>
      </c>
      <c r="J942" s="7">
        <v>20</v>
      </c>
      <c r="K942" s="7">
        <v>1</v>
      </c>
      <c r="L942" s="7">
        <v>1</v>
      </c>
      <c r="M942" s="7">
        <v>43</v>
      </c>
      <c r="N942" s="6" t="s">
        <v>69</v>
      </c>
      <c r="O942" s="6" t="s">
        <v>303</v>
      </c>
      <c r="P942" s="11">
        <v>37</v>
      </c>
      <c r="Q942" s="12">
        <v>1.64</v>
      </c>
      <c r="R942" s="13"/>
      <c r="S942" s="21">
        <f t="shared" si="117"/>
        <v>14.0625</v>
      </c>
      <c r="T942" s="7" t="str">
        <f t="shared" si="118"/>
        <v>Over 0.5</v>
      </c>
      <c r="U942" s="14"/>
      <c r="V942" s="14" t="str">
        <f t="shared" si="121"/>
        <v>Over 0.5</v>
      </c>
      <c r="W942" s="14" t="str">
        <f t="shared" si="122"/>
        <v>WON</v>
      </c>
      <c r="X942" s="14"/>
      <c r="Y942" s="7" t="str">
        <f t="shared" si="116"/>
        <v>…</v>
      </c>
      <c r="Z942" s="7"/>
      <c r="AA942" s="35" t="str">
        <f t="shared" si="119"/>
        <v>…</v>
      </c>
      <c r="AB942" s="35" t="str">
        <f t="shared" si="120"/>
        <v>.</v>
      </c>
      <c r="AE942" s="18" t="str">
        <f>IFERROR(VLOOKUP(O942,AG3:AH5,2,0),"KO")</f>
        <v>KO</v>
      </c>
    </row>
    <row r="943" spans="2:31">
      <c r="B943" s="6" t="s">
        <v>11</v>
      </c>
      <c r="C943" t="s">
        <v>363</v>
      </c>
      <c r="D943" s="24" t="s">
        <v>2047</v>
      </c>
      <c r="E943" s="17" t="s">
        <v>904</v>
      </c>
      <c r="F943" s="7" t="s">
        <v>4</v>
      </c>
      <c r="G943" s="10" t="s">
        <v>375</v>
      </c>
      <c r="H943" s="7">
        <v>22</v>
      </c>
      <c r="I943" s="7">
        <v>56</v>
      </c>
      <c r="J943" s="7">
        <v>23</v>
      </c>
      <c r="K943" s="7" t="s">
        <v>16</v>
      </c>
      <c r="L943" s="7">
        <v>2</v>
      </c>
      <c r="M943" s="7">
        <v>1</v>
      </c>
      <c r="N943" s="6" t="s">
        <v>69</v>
      </c>
      <c r="O943" s="6" t="s">
        <v>96</v>
      </c>
      <c r="P943" s="11">
        <v>67</v>
      </c>
      <c r="Q943" s="12">
        <v>1.55</v>
      </c>
      <c r="R943" s="13"/>
      <c r="S943" s="21">
        <f t="shared" si="117"/>
        <v>84.9</v>
      </c>
      <c r="T943" s="7" t="str">
        <f t="shared" si="118"/>
        <v>Under 1.5</v>
      </c>
      <c r="U943" s="14"/>
      <c r="V943" s="14" t="str">
        <f t="shared" si="121"/>
        <v>Over 0.5</v>
      </c>
      <c r="W943" s="14" t="str">
        <f t="shared" si="122"/>
        <v>LOST</v>
      </c>
      <c r="X943" s="14"/>
      <c r="Y943" s="7" t="str">
        <f t="shared" si="116"/>
        <v>Prime</v>
      </c>
      <c r="Z943" s="7"/>
      <c r="AA943" s="35" t="str">
        <f t="shared" si="119"/>
        <v>U25g</v>
      </c>
      <c r="AB943" s="35" t="str">
        <f t="shared" si="120"/>
        <v>.</v>
      </c>
      <c r="AE943" s="18" t="str">
        <f>IFERROR(VLOOKUP(O943,AG3:AH5,2,0),"KO")</f>
        <v>KO</v>
      </c>
    </row>
    <row r="944" spans="2:31">
      <c r="B944" s="6" t="s">
        <v>11</v>
      </c>
      <c r="C944" t="s">
        <v>282</v>
      </c>
      <c r="D944" s="24" t="s">
        <v>63</v>
      </c>
      <c r="E944" s="17" t="s">
        <v>1229</v>
      </c>
      <c r="F944" s="7" t="s">
        <v>4</v>
      </c>
      <c r="G944" s="10" t="s">
        <v>326</v>
      </c>
      <c r="H944" s="7">
        <v>59</v>
      </c>
      <c r="I944" s="7">
        <v>23</v>
      </c>
      <c r="J944" s="7">
        <v>19</v>
      </c>
      <c r="K944" s="7">
        <v>1</v>
      </c>
      <c r="L944" s="7">
        <v>1</v>
      </c>
      <c r="M944" s="7">
        <v>40</v>
      </c>
      <c r="N944" s="6" t="s">
        <v>24</v>
      </c>
      <c r="O944" s="6" t="s">
        <v>33</v>
      </c>
      <c r="P944" s="11">
        <v>40</v>
      </c>
      <c r="Q944" s="12">
        <v>1.5</v>
      </c>
      <c r="R944" s="13"/>
      <c r="S944" s="21">
        <f t="shared" si="117"/>
        <v>21.5625</v>
      </c>
      <c r="T944" s="7" t="str">
        <f t="shared" si="118"/>
        <v>Over 0.5</v>
      </c>
      <c r="U944" s="14"/>
      <c r="V944" s="14" t="str">
        <f t="shared" si="121"/>
        <v>Under 1.5</v>
      </c>
      <c r="W944" s="14" t="str">
        <f t="shared" si="122"/>
        <v>LOST</v>
      </c>
      <c r="X944" s="14"/>
      <c r="Y944" s="7" t="str">
        <f t="shared" si="116"/>
        <v>…</v>
      </c>
      <c r="Z944" s="7"/>
      <c r="AA944" s="35" t="str">
        <f t="shared" si="119"/>
        <v>…</v>
      </c>
      <c r="AB944" s="35" t="str">
        <f t="shared" si="120"/>
        <v>.</v>
      </c>
      <c r="AE944" s="18" t="str">
        <f>IFERROR(VLOOKUP(O944,AG3:AH5,2,0),"KO")</f>
        <v>KO</v>
      </c>
    </row>
    <row r="945" spans="2:31">
      <c r="B945" s="6" t="s">
        <v>11</v>
      </c>
      <c r="C945" t="s">
        <v>282</v>
      </c>
      <c r="D945" s="24" t="s">
        <v>63</v>
      </c>
      <c r="E945" s="17" t="s">
        <v>283</v>
      </c>
      <c r="F945" s="7" t="s">
        <v>4</v>
      </c>
      <c r="G945" s="10" t="s">
        <v>665</v>
      </c>
      <c r="H945" s="7">
        <v>28</v>
      </c>
      <c r="I945" s="7">
        <v>58</v>
      </c>
      <c r="J945" s="7">
        <v>13</v>
      </c>
      <c r="K945" s="7" t="s">
        <v>16</v>
      </c>
      <c r="L945" s="7">
        <v>1</v>
      </c>
      <c r="M945" s="7">
        <v>15</v>
      </c>
      <c r="N945" s="6" t="s">
        <v>24</v>
      </c>
      <c r="O945" s="6" t="s">
        <v>47</v>
      </c>
      <c r="P945" s="11">
        <v>62</v>
      </c>
      <c r="Q945" s="12">
        <v>1.57</v>
      </c>
      <c r="R945" s="13"/>
      <c r="S945" s="21">
        <f t="shared" si="117"/>
        <v>70.525000000000006</v>
      </c>
      <c r="T945" s="7" t="str">
        <f t="shared" si="118"/>
        <v>Under 1.5</v>
      </c>
      <c r="U945" s="14"/>
      <c r="V945" s="14" t="str">
        <f t="shared" si="121"/>
        <v>Under 1.5</v>
      </c>
      <c r="W945" s="14" t="str">
        <f t="shared" si="122"/>
        <v>WON</v>
      </c>
      <c r="X945" s="14"/>
      <c r="Y945" s="7" t="str">
        <f t="shared" si="116"/>
        <v>…</v>
      </c>
      <c r="Z945" s="7"/>
      <c r="AA945" s="35" t="str">
        <f t="shared" si="119"/>
        <v>U25g</v>
      </c>
      <c r="AB945" s="35" t="str">
        <f t="shared" si="120"/>
        <v>WON</v>
      </c>
      <c r="AE945" s="18" t="str">
        <f>IFERROR(VLOOKUP(O945,AG3:AH5,2,0),"KO")</f>
        <v>OK</v>
      </c>
    </row>
    <row r="946" spans="2:31">
      <c r="B946" s="6"/>
      <c r="C946" t="s">
        <v>711</v>
      </c>
      <c r="D946" s="24" t="s">
        <v>63</v>
      </c>
      <c r="E946" s="17" t="s">
        <v>1487</v>
      </c>
      <c r="F946" s="7" t="s">
        <v>4</v>
      </c>
      <c r="G946" s="10" t="s">
        <v>1131</v>
      </c>
      <c r="H946" s="7">
        <v>15</v>
      </c>
      <c r="I946" s="7">
        <v>48</v>
      </c>
      <c r="J946" s="7">
        <v>37</v>
      </c>
      <c r="K946" s="7" t="s">
        <v>16</v>
      </c>
      <c r="L946" s="7">
        <v>6</v>
      </c>
      <c r="M946" s="7">
        <v>22</v>
      </c>
      <c r="N946" s="6" t="s">
        <v>24</v>
      </c>
      <c r="O946" s="6" t="s">
        <v>75</v>
      </c>
      <c r="P946" s="11">
        <v>46</v>
      </c>
      <c r="Q946" s="12">
        <v>1.72</v>
      </c>
      <c r="R946" s="13"/>
      <c r="S946" s="21">
        <f t="shared" si="117"/>
        <v>40</v>
      </c>
      <c r="T946" s="7" t="str">
        <f t="shared" si="118"/>
        <v>Over 0.5</v>
      </c>
      <c r="U946" s="14"/>
      <c r="V946" s="14" t="str">
        <f t="shared" si="121"/>
        <v>Under 1.5</v>
      </c>
      <c r="W946" s="14" t="str">
        <f t="shared" si="122"/>
        <v>LOST</v>
      </c>
      <c r="X946" s="14"/>
      <c r="Y946" s="7" t="str">
        <f t="shared" si="116"/>
        <v>…</v>
      </c>
      <c r="Z946" s="7"/>
      <c r="AA946" s="35" t="str">
        <f t="shared" si="119"/>
        <v>…</v>
      </c>
      <c r="AB946" s="35" t="str">
        <f t="shared" si="120"/>
        <v>.</v>
      </c>
      <c r="AE946" s="18" t="str">
        <f>IFERROR(VLOOKUP(O946,AG3:AH5,2,0),"KO")</f>
        <v>KO</v>
      </c>
    </row>
    <row r="947" spans="2:31">
      <c r="B947" s="6"/>
      <c r="C947" t="s">
        <v>234</v>
      </c>
      <c r="D947" s="24" t="s">
        <v>89</v>
      </c>
      <c r="E947" s="17" t="s">
        <v>1052</v>
      </c>
      <c r="F947" s="7" t="s">
        <v>4</v>
      </c>
      <c r="G947" s="10" t="s">
        <v>813</v>
      </c>
      <c r="H947" s="7">
        <v>29</v>
      </c>
      <c r="I947" s="7">
        <v>46</v>
      </c>
      <c r="J947" s="7">
        <v>25</v>
      </c>
      <c r="K947" s="7" t="s">
        <v>16</v>
      </c>
      <c r="L947" s="7">
        <v>7</v>
      </c>
      <c r="M947" s="7">
        <v>4</v>
      </c>
      <c r="N947" s="6" t="s">
        <v>47</v>
      </c>
      <c r="O947" s="6" t="s">
        <v>69</v>
      </c>
      <c r="P947" s="11">
        <v>42</v>
      </c>
      <c r="Q947" s="12">
        <v>1.8</v>
      </c>
      <c r="R947" s="13"/>
      <c r="S947" s="21">
        <f t="shared" si="117"/>
        <v>51</v>
      </c>
      <c r="T947" s="7" t="str">
        <f t="shared" si="118"/>
        <v>Over 0.5</v>
      </c>
      <c r="U947" s="14"/>
      <c r="V947" s="14" t="str">
        <f t="shared" si="121"/>
        <v>Under 1.5</v>
      </c>
      <c r="W947" s="14" t="str">
        <f t="shared" si="122"/>
        <v>WON</v>
      </c>
      <c r="X947" s="14"/>
      <c r="Y947" s="7" t="str">
        <f t="shared" si="116"/>
        <v>…</v>
      </c>
      <c r="Z947" s="7"/>
      <c r="AA947" s="35" t="str">
        <f t="shared" si="119"/>
        <v>…</v>
      </c>
      <c r="AB947" s="35" t="str">
        <f t="shared" si="120"/>
        <v>.</v>
      </c>
      <c r="AE947" s="18" t="str">
        <f>IFERROR(VLOOKUP(O947,AG3:AH5,2,0),"KO")</f>
        <v>KO</v>
      </c>
    </row>
    <row r="948" spans="2:31">
      <c r="B948" s="6"/>
      <c r="C948" t="s">
        <v>1495</v>
      </c>
      <c r="D948" s="24" t="s">
        <v>93</v>
      </c>
      <c r="E948" s="17" t="s">
        <v>2021</v>
      </c>
      <c r="F948" s="7" t="s">
        <v>4</v>
      </c>
      <c r="G948" s="10" t="s">
        <v>1253</v>
      </c>
      <c r="H948" s="7">
        <v>20</v>
      </c>
      <c r="I948" s="7">
        <v>60</v>
      </c>
      <c r="J948" s="7">
        <v>20</v>
      </c>
      <c r="K948" s="7" t="s">
        <v>16</v>
      </c>
      <c r="L948" s="7">
        <v>4.33</v>
      </c>
      <c r="M948" s="7">
        <v>0</v>
      </c>
      <c r="N948" s="6" t="s">
        <v>75</v>
      </c>
      <c r="O948" s="6" t="s">
        <v>278</v>
      </c>
      <c r="P948" s="11">
        <v>60</v>
      </c>
      <c r="Q948" s="12">
        <v>1.4</v>
      </c>
      <c r="R948" s="13"/>
      <c r="S948" s="21">
        <f t="shared" si="117"/>
        <v>85.75</v>
      </c>
      <c r="T948" s="7" t="str">
        <f t="shared" si="118"/>
        <v>Under 1.5</v>
      </c>
      <c r="U948" s="14"/>
      <c r="V948" s="14" t="str">
        <f t="shared" si="121"/>
        <v>Over 0.5</v>
      </c>
      <c r="W948" s="14" t="str">
        <f t="shared" si="122"/>
        <v>LOST</v>
      </c>
      <c r="X948" s="14"/>
      <c r="Y948" s="7" t="str">
        <f t="shared" si="116"/>
        <v>…</v>
      </c>
      <c r="Z948" s="7"/>
      <c r="AA948" s="35" t="str">
        <f t="shared" si="119"/>
        <v>…</v>
      </c>
      <c r="AB948" s="35" t="str">
        <f t="shared" si="120"/>
        <v>.</v>
      </c>
      <c r="AE948" s="18" t="str">
        <f>IFERROR(VLOOKUP(O948,AG3:AH5,2,0),"KO")</f>
        <v>KO</v>
      </c>
    </row>
    <row r="949" spans="2:31">
      <c r="B949" s="6" t="s">
        <v>11</v>
      </c>
      <c r="C949" t="s">
        <v>97</v>
      </c>
      <c r="D949" s="24" t="s">
        <v>93</v>
      </c>
      <c r="E949" s="17" t="s">
        <v>674</v>
      </c>
      <c r="F949" s="7" t="s">
        <v>4</v>
      </c>
      <c r="G949" s="10" t="s">
        <v>675</v>
      </c>
      <c r="H949" s="7">
        <v>27</v>
      </c>
      <c r="I949" s="7">
        <v>27</v>
      </c>
      <c r="J949" s="7">
        <v>46</v>
      </c>
      <c r="K949" s="7">
        <v>2</v>
      </c>
      <c r="L949" s="7">
        <v>15</v>
      </c>
      <c r="M949" s="7">
        <v>19</v>
      </c>
      <c r="N949" s="6" t="s">
        <v>120</v>
      </c>
      <c r="O949" s="6" t="s">
        <v>61</v>
      </c>
      <c r="P949" s="11">
        <v>27</v>
      </c>
      <c r="Q949" s="12">
        <v>1.4</v>
      </c>
      <c r="R949" s="13"/>
      <c r="S949" s="21">
        <f t="shared" si="117"/>
        <v>25.625</v>
      </c>
      <c r="T949" s="7" t="str">
        <f t="shared" si="118"/>
        <v>Over 0.5</v>
      </c>
      <c r="U949" s="14"/>
      <c r="V949" s="14" t="str">
        <f t="shared" si="121"/>
        <v>Under 1.5</v>
      </c>
      <c r="W949" s="14" t="str">
        <f t="shared" si="122"/>
        <v>WON</v>
      </c>
      <c r="X949" s="14"/>
      <c r="Y949" s="7" t="str">
        <f t="shared" ref="Y949:Y1012" si="123">IF(AND(B949="OK",I949&gt;52,M949&lt;11,Q949&lt;1.71),"Prime","…")</f>
        <v>…</v>
      </c>
      <c r="Z949" s="7"/>
      <c r="AA949" s="35" t="str">
        <f t="shared" si="119"/>
        <v>…</v>
      </c>
      <c r="AB949" s="35" t="str">
        <f t="shared" si="120"/>
        <v>.</v>
      </c>
      <c r="AE949" s="18" t="str">
        <f>IFERROR(VLOOKUP(O949,AG3:AH5,2,0),"KO")</f>
        <v>KO</v>
      </c>
    </row>
    <row r="950" spans="2:31">
      <c r="B950" s="6"/>
      <c r="C950" t="s">
        <v>127</v>
      </c>
      <c r="D950" s="24" t="s">
        <v>93</v>
      </c>
      <c r="E950" s="17" t="s">
        <v>1045</v>
      </c>
      <c r="F950" s="7" t="s">
        <v>4</v>
      </c>
      <c r="G950" s="10" t="s">
        <v>2064</v>
      </c>
      <c r="H950" s="7">
        <v>58</v>
      </c>
      <c r="I950" s="7">
        <v>25</v>
      </c>
      <c r="J950" s="7">
        <v>17</v>
      </c>
      <c r="K950" s="7">
        <v>1</v>
      </c>
      <c r="L950" s="7">
        <v>15</v>
      </c>
      <c r="M950" s="7">
        <v>41</v>
      </c>
      <c r="N950" s="6" t="s">
        <v>24</v>
      </c>
      <c r="O950" s="6" t="s">
        <v>24</v>
      </c>
      <c r="P950" s="11">
        <v>42</v>
      </c>
      <c r="Q950" s="12">
        <v>1.75</v>
      </c>
      <c r="R950" s="13"/>
      <c r="S950" s="21">
        <f t="shared" ref="S950:S1013" si="124">(IF(H950=0,"",(40+IF(I950&lt;50,0,I950/3.2)+(IF(J950&gt;I950,-J950/3.2,0)+(IF(H950&gt;I950,-H950/3.2,0)+(IF(L950="X",5,IF(L950="2",2,0)))+(IF(M950&gt;15,0,15-M950))+(IF(P950&lt;50,0,P950/5)))))))</f>
        <v>21.875</v>
      </c>
      <c r="T950" s="7" t="str">
        <f t="shared" ref="T950:T1013" si="125">IF(S950&lt;56,"Over 0.5","Under 1.5")</f>
        <v>Over 0.5</v>
      </c>
      <c r="U950" s="14"/>
      <c r="V950" s="14" t="str">
        <f t="shared" si="121"/>
        <v>Under 1.5</v>
      </c>
      <c r="W950" s="14" t="str">
        <f t="shared" si="122"/>
        <v>LOST</v>
      </c>
      <c r="X950" s="14"/>
      <c r="Y950" s="7" t="str">
        <f t="shared" si="123"/>
        <v>…</v>
      </c>
      <c r="Z950" s="7"/>
      <c r="AA950" s="35" t="str">
        <f t="shared" si="119"/>
        <v>…</v>
      </c>
      <c r="AB950" s="35" t="str">
        <f t="shared" si="120"/>
        <v>.</v>
      </c>
      <c r="AE950" s="18" t="str">
        <f>IFERROR(VLOOKUP(O950,AG3:AH5,2,0),"KO")</f>
        <v>OK</v>
      </c>
    </row>
    <row r="951" spans="2:31">
      <c r="B951" s="6"/>
      <c r="C951" t="s">
        <v>1834</v>
      </c>
      <c r="D951" s="24" t="s">
        <v>93</v>
      </c>
      <c r="E951" s="17" t="s">
        <v>2230</v>
      </c>
      <c r="F951" s="7" t="s">
        <v>4</v>
      </c>
      <c r="G951" s="10" t="s">
        <v>2231</v>
      </c>
      <c r="H951" s="7">
        <v>56</v>
      </c>
      <c r="I951" s="7">
        <v>24</v>
      </c>
      <c r="J951" s="7">
        <v>19</v>
      </c>
      <c r="K951" s="7">
        <v>1</v>
      </c>
      <c r="L951" s="7">
        <v>3.2</v>
      </c>
      <c r="M951" s="7">
        <v>37</v>
      </c>
      <c r="N951" s="6" t="s">
        <v>24</v>
      </c>
      <c r="O951" s="6" t="s">
        <v>120</v>
      </c>
      <c r="P951" s="11">
        <v>80</v>
      </c>
      <c r="Q951" s="12">
        <v>1.8</v>
      </c>
      <c r="R951" s="13"/>
      <c r="S951" s="21">
        <f t="shared" si="124"/>
        <v>38.5</v>
      </c>
      <c r="T951" s="7" t="str">
        <f t="shared" si="125"/>
        <v>Over 0.5</v>
      </c>
      <c r="U951" s="14"/>
      <c r="V951" s="14" t="str">
        <f t="shared" si="121"/>
        <v>Under 1.5</v>
      </c>
      <c r="W951" s="14" t="str">
        <f t="shared" si="122"/>
        <v>LOST</v>
      </c>
      <c r="X951" s="14"/>
      <c r="Y951" s="7" t="str">
        <f t="shared" si="123"/>
        <v>…</v>
      </c>
      <c r="Z951" s="7"/>
      <c r="AA951" s="35" t="str">
        <f t="shared" si="119"/>
        <v>…</v>
      </c>
      <c r="AB951" s="35" t="str">
        <f t="shared" si="120"/>
        <v>.</v>
      </c>
      <c r="AE951" s="18" t="str">
        <f>IFERROR(VLOOKUP(O951,AG3:AH5,2,0),"KO")</f>
        <v>OK</v>
      </c>
    </row>
    <row r="952" spans="2:31">
      <c r="B952" s="6"/>
      <c r="C952" t="s">
        <v>531</v>
      </c>
      <c r="D952" s="24" t="s">
        <v>115</v>
      </c>
      <c r="E952" s="17" t="s">
        <v>1861</v>
      </c>
      <c r="F952" s="7" t="s">
        <v>4</v>
      </c>
      <c r="G952" s="10" t="s">
        <v>533</v>
      </c>
      <c r="H952" s="7">
        <v>40</v>
      </c>
      <c r="I952" s="7">
        <v>47</v>
      </c>
      <c r="J952" s="7">
        <v>13</v>
      </c>
      <c r="K952" s="7" t="s">
        <v>16</v>
      </c>
      <c r="L952" s="7">
        <v>6</v>
      </c>
      <c r="M952" s="7">
        <v>27</v>
      </c>
      <c r="N952" s="6" t="s">
        <v>24</v>
      </c>
      <c r="O952" s="6" t="s">
        <v>120</v>
      </c>
      <c r="P952" s="11">
        <v>63</v>
      </c>
      <c r="Q952" s="12">
        <v>1.58</v>
      </c>
      <c r="R952" s="13"/>
      <c r="S952" s="21">
        <f t="shared" si="124"/>
        <v>52.6</v>
      </c>
      <c r="T952" s="7" t="str">
        <f t="shared" si="125"/>
        <v>Over 0.5</v>
      </c>
      <c r="U952" s="14"/>
      <c r="V952" s="14" t="str">
        <f t="shared" si="121"/>
        <v>Under 1.5</v>
      </c>
      <c r="W952" s="14" t="str">
        <f t="shared" si="122"/>
        <v>LOST</v>
      </c>
      <c r="X952" s="14"/>
      <c r="Y952" s="7" t="str">
        <f t="shared" si="123"/>
        <v>…</v>
      </c>
      <c r="Z952" s="7"/>
      <c r="AA952" s="35" t="str">
        <f t="shared" si="119"/>
        <v>…</v>
      </c>
      <c r="AB952" s="35" t="str">
        <f t="shared" si="120"/>
        <v>.</v>
      </c>
      <c r="AE952" s="18" t="str">
        <f>IFERROR(VLOOKUP(O952,AG3:AH5,2,0),"KO")</f>
        <v>OK</v>
      </c>
    </row>
    <row r="953" spans="2:31">
      <c r="B953" s="6" t="s">
        <v>11</v>
      </c>
      <c r="C953" t="s">
        <v>121</v>
      </c>
      <c r="D953" s="24" t="s">
        <v>115</v>
      </c>
      <c r="E953" s="17" t="s">
        <v>554</v>
      </c>
      <c r="F953" s="7" t="s">
        <v>4</v>
      </c>
      <c r="G953" s="10" t="s">
        <v>871</v>
      </c>
      <c r="H953" s="7">
        <v>21</v>
      </c>
      <c r="I953" s="7">
        <v>50</v>
      </c>
      <c r="J953" s="7">
        <v>29</v>
      </c>
      <c r="K953" s="7" t="s">
        <v>16</v>
      </c>
      <c r="L953" s="7">
        <v>4.07</v>
      </c>
      <c r="M953" s="7">
        <v>8</v>
      </c>
      <c r="N953" s="6" t="s">
        <v>61</v>
      </c>
      <c r="O953" s="6" t="s">
        <v>303</v>
      </c>
      <c r="P953" s="11">
        <v>43</v>
      </c>
      <c r="Q953" s="12">
        <v>1.71</v>
      </c>
      <c r="R953" s="13"/>
      <c r="S953" s="21">
        <f t="shared" si="124"/>
        <v>62.625</v>
      </c>
      <c r="T953" s="7" t="str">
        <f t="shared" si="125"/>
        <v>Under 1.5</v>
      </c>
      <c r="U953" s="14"/>
      <c r="V953" s="14" t="str">
        <f t="shared" si="121"/>
        <v>Over 0.5</v>
      </c>
      <c r="W953" s="14" t="str">
        <f t="shared" si="122"/>
        <v>LOST</v>
      </c>
      <c r="X953" s="14"/>
      <c r="Y953" s="7" t="str">
        <f t="shared" si="123"/>
        <v>…</v>
      </c>
      <c r="Z953" s="7"/>
      <c r="AA953" s="35" t="str">
        <f t="shared" si="119"/>
        <v>…</v>
      </c>
      <c r="AB953" s="35" t="str">
        <f t="shared" si="120"/>
        <v>.</v>
      </c>
      <c r="AE953" s="18" t="str">
        <f>IFERROR(VLOOKUP(O953,AG3:AH5,2,0),"KO")</f>
        <v>KO</v>
      </c>
    </row>
    <row r="954" spans="2:31">
      <c r="B954" s="6"/>
      <c r="C954" t="s">
        <v>711</v>
      </c>
      <c r="D954" s="24" t="s">
        <v>135</v>
      </c>
      <c r="E954" s="17" t="s">
        <v>853</v>
      </c>
      <c r="F954" s="7" t="s">
        <v>4</v>
      </c>
      <c r="G954" s="10" t="s">
        <v>1132</v>
      </c>
      <c r="H954" s="7">
        <v>21</v>
      </c>
      <c r="I954" s="7">
        <v>20</v>
      </c>
      <c r="J954" s="7">
        <v>59</v>
      </c>
      <c r="K954" s="7">
        <v>2</v>
      </c>
      <c r="L954" s="7">
        <v>2.2000000000000002</v>
      </c>
      <c r="M954" s="7">
        <v>38</v>
      </c>
      <c r="N954" s="6" t="s">
        <v>61</v>
      </c>
      <c r="O954" s="6" t="s">
        <v>299</v>
      </c>
      <c r="P954" s="11">
        <v>48</v>
      </c>
      <c r="Q954" s="12">
        <v>1.8</v>
      </c>
      <c r="R954" s="13"/>
      <c r="S954" s="21">
        <f t="shared" si="124"/>
        <v>15</v>
      </c>
      <c r="T954" s="7" t="str">
        <f t="shared" si="125"/>
        <v>Over 0.5</v>
      </c>
      <c r="U954" s="14"/>
      <c r="V954" s="14" t="str">
        <f t="shared" si="121"/>
        <v>Over 0.5</v>
      </c>
      <c r="W954" s="14" t="str">
        <f t="shared" si="122"/>
        <v>WON</v>
      </c>
      <c r="X954" s="14"/>
      <c r="Y954" s="7" t="str">
        <f t="shared" si="123"/>
        <v>…</v>
      </c>
      <c r="Z954" s="7"/>
      <c r="AA954" s="35" t="str">
        <f t="shared" si="119"/>
        <v>…</v>
      </c>
      <c r="AB954" s="35" t="str">
        <f t="shared" si="120"/>
        <v>.</v>
      </c>
      <c r="AE954" s="18" t="str">
        <f>IFERROR(VLOOKUP(O954,AG3:AH5,2,0),"KO")</f>
        <v>KO</v>
      </c>
    </row>
    <row r="955" spans="2:31">
      <c r="B955" s="6" t="s">
        <v>11</v>
      </c>
      <c r="C955" t="s">
        <v>151</v>
      </c>
      <c r="D955" s="24" t="s">
        <v>152</v>
      </c>
      <c r="E955" s="17" t="s">
        <v>153</v>
      </c>
      <c r="F955" s="7" t="s">
        <v>4</v>
      </c>
      <c r="G955" s="10" t="s">
        <v>994</v>
      </c>
      <c r="H955" s="7">
        <v>16</v>
      </c>
      <c r="I955" s="7">
        <v>38</v>
      </c>
      <c r="J955" s="7">
        <v>46</v>
      </c>
      <c r="K955" s="7">
        <v>2</v>
      </c>
      <c r="L955" s="7">
        <v>2.6</v>
      </c>
      <c r="M955" s="7">
        <v>30</v>
      </c>
      <c r="N955" s="6" t="s">
        <v>47</v>
      </c>
      <c r="O955" s="6" t="s">
        <v>47</v>
      </c>
      <c r="P955" s="11">
        <v>41</v>
      </c>
      <c r="Q955" s="12">
        <v>1.47</v>
      </c>
      <c r="R955" s="13"/>
      <c r="S955" s="21">
        <f t="shared" si="124"/>
        <v>25.625</v>
      </c>
      <c r="T955" s="7" t="str">
        <f t="shared" si="125"/>
        <v>Over 0.5</v>
      </c>
      <c r="U955" s="14"/>
      <c r="V955" s="14" t="str">
        <f t="shared" si="121"/>
        <v>Under 1.5</v>
      </c>
      <c r="W955" s="14" t="str">
        <f t="shared" si="122"/>
        <v>WON</v>
      </c>
      <c r="X955" s="14"/>
      <c r="Y955" s="7" t="str">
        <f t="shared" si="123"/>
        <v>…</v>
      </c>
      <c r="Z955" s="7"/>
      <c r="AA955" s="35" t="str">
        <f t="shared" si="119"/>
        <v>…</v>
      </c>
      <c r="AB955" s="35" t="str">
        <f t="shared" si="120"/>
        <v>.</v>
      </c>
      <c r="AE955" s="18" t="str">
        <f>IFERROR(VLOOKUP(O955,AG3:AH5,2,0),"KO")</f>
        <v>OK</v>
      </c>
    </row>
    <row r="956" spans="2:31">
      <c r="B956" s="6"/>
      <c r="C956" t="s">
        <v>29</v>
      </c>
      <c r="D956" s="24" t="s">
        <v>152</v>
      </c>
      <c r="E956" s="17" t="s">
        <v>155</v>
      </c>
      <c r="F956" s="7" t="s">
        <v>4</v>
      </c>
      <c r="G956" s="10" t="s">
        <v>1100</v>
      </c>
      <c r="H956" s="7">
        <v>21</v>
      </c>
      <c r="I956" s="7">
        <v>51</v>
      </c>
      <c r="J956" s="7">
        <v>29</v>
      </c>
      <c r="K956" s="7" t="s">
        <v>16</v>
      </c>
      <c r="L956" s="7">
        <v>4.33</v>
      </c>
      <c r="M956" s="7">
        <v>8</v>
      </c>
      <c r="N956" s="6" t="s">
        <v>47</v>
      </c>
      <c r="O956" s="6" t="s">
        <v>389</v>
      </c>
      <c r="P956" s="11">
        <v>60</v>
      </c>
      <c r="Q956" s="12">
        <v>1.59</v>
      </c>
      <c r="R956" s="13"/>
      <c r="S956" s="21">
        <f t="shared" si="124"/>
        <v>74.9375</v>
      </c>
      <c r="T956" s="7" t="str">
        <f t="shared" si="125"/>
        <v>Under 1.5</v>
      </c>
      <c r="U956" s="14"/>
      <c r="V956" s="14" t="str">
        <f t="shared" si="121"/>
        <v>Under 1.5</v>
      </c>
      <c r="W956" s="14" t="str">
        <f t="shared" si="122"/>
        <v>WON</v>
      </c>
      <c r="X956" s="14"/>
      <c r="Y956" s="7" t="str">
        <f t="shared" si="123"/>
        <v>…</v>
      </c>
      <c r="Z956" s="7"/>
      <c r="AA956" s="35" t="str">
        <f t="shared" si="119"/>
        <v>…</v>
      </c>
      <c r="AB956" s="35" t="str">
        <f t="shared" si="120"/>
        <v>.</v>
      </c>
      <c r="AE956" s="18" t="str">
        <f>IFERROR(VLOOKUP(O956,AG3:AH5,2,0),"KO")</f>
        <v>KO</v>
      </c>
    </row>
    <row r="957" spans="2:31">
      <c r="B957" s="6"/>
      <c r="C957" t="s">
        <v>243</v>
      </c>
      <c r="D957" s="24" t="s">
        <v>164</v>
      </c>
      <c r="E957" s="17" t="s">
        <v>245</v>
      </c>
      <c r="F957" s="7" t="s">
        <v>4</v>
      </c>
      <c r="G957" s="10" t="s">
        <v>1679</v>
      </c>
      <c r="H957" s="7">
        <v>15</v>
      </c>
      <c r="I957" s="7">
        <v>49</v>
      </c>
      <c r="J957" s="7">
        <v>36</v>
      </c>
      <c r="K957" s="7" t="s">
        <v>16</v>
      </c>
      <c r="L957" s="7">
        <v>5.5</v>
      </c>
      <c r="M957" s="7">
        <v>21</v>
      </c>
      <c r="N957" s="6" t="s">
        <v>69</v>
      </c>
      <c r="O957" s="6" t="s">
        <v>303</v>
      </c>
      <c r="P957" s="11">
        <v>53</v>
      </c>
      <c r="Q957" s="12">
        <v>1.75</v>
      </c>
      <c r="R957" s="13"/>
      <c r="S957" s="21">
        <f t="shared" si="124"/>
        <v>50.6</v>
      </c>
      <c r="T957" s="7" t="str">
        <f t="shared" si="125"/>
        <v>Over 0.5</v>
      </c>
      <c r="U957" s="14"/>
      <c r="V957" s="14" t="str">
        <f t="shared" si="121"/>
        <v>Over 0.5</v>
      </c>
      <c r="W957" s="14" t="str">
        <f t="shared" si="122"/>
        <v>WON</v>
      </c>
      <c r="X957" s="14"/>
      <c r="Y957" s="7" t="str">
        <f t="shared" si="123"/>
        <v>…</v>
      </c>
      <c r="Z957" s="7"/>
      <c r="AA957" s="35" t="str">
        <f t="shared" si="119"/>
        <v>…</v>
      </c>
      <c r="AB957" s="35" t="str">
        <f t="shared" si="120"/>
        <v>.</v>
      </c>
      <c r="AE957" s="18" t="str">
        <f>IFERROR(VLOOKUP(O957,AG3:AH5,2,0),"KO")</f>
        <v>KO</v>
      </c>
    </row>
    <row r="958" spans="2:31">
      <c r="B958" s="6" t="s">
        <v>11</v>
      </c>
      <c r="C958" t="s">
        <v>97</v>
      </c>
      <c r="D958" s="24" t="s">
        <v>167</v>
      </c>
      <c r="E958" s="17" t="s">
        <v>1238</v>
      </c>
      <c r="F958" s="7" t="s">
        <v>4</v>
      </c>
      <c r="G958" s="10" t="s">
        <v>580</v>
      </c>
      <c r="H958" s="7">
        <v>28</v>
      </c>
      <c r="I958" s="7">
        <v>45</v>
      </c>
      <c r="J958" s="7">
        <v>28</v>
      </c>
      <c r="K958" s="7" t="s">
        <v>16</v>
      </c>
      <c r="L958" s="7">
        <v>4.33</v>
      </c>
      <c r="M958" s="7">
        <v>0</v>
      </c>
      <c r="N958" s="6" t="s">
        <v>69</v>
      </c>
      <c r="O958" s="6" t="s">
        <v>69</v>
      </c>
      <c r="P958" s="11">
        <v>41</v>
      </c>
      <c r="Q958" s="12">
        <v>1.57</v>
      </c>
      <c r="R958" s="13"/>
      <c r="S958" s="21">
        <f t="shared" si="124"/>
        <v>55</v>
      </c>
      <c r="T958" s="7" t="str">
        <f t="shared" si="125"/>
        <v>Over 0.5</v>
      </c>
      <c r="U958" s="14"/>
      <c r="V958" s="14" t="str">
        <f t="shared" si="121"/>
        <v>Over 0.5</v>
      </c>
      <c r="W958" s="14" t="str">
        <f t="shared" si="122"/>
        <v>WON</v>
      </c>
      <c r="X958" s="14"/>
      <c r="Y958" s="7" t="str">
        <f t="shared" si="123"/>
        <v>…</v>
      </c>
      <c r="Z958" s="7"/>
      <c r="AA958" s="35" t="str">
        <f t="shared" si="119"/>
        <v>…</v>
      </c>
      <c r="AB958" s="35" t="str">
        <f t="shared" si="120"/>
        <v>.</v>
      </c>
      <c r="AE958" s="18" t="str">
        <f>IFERROR(VLOOKUP(O958,AG3:AH5,2,0),"KO")</f>
        <v>KO</v>
      </c>
    </row>
    <row r="959" spans="2:31">
      <c r="B959" s="6"/>
      <c r="C959" t="s">
        <v>181</v>
      </c>
      <c r="D959" s="24" t="s">
        <v>167</v>
      </c>
      <c r="E959" s="17" t="s">
        <v>1648</v>
      </c>
      <c r="F959" s="7" t="s">
        <v>4</v>
      </c>
      <c r="G959" s="10" t="s">
        <v>2232</v>
      </c>
      <c r="H959" s="7">
        <v>14</v>
      </c>
      <c r="I959" s="7">
        <v>60</v>
      </c>
      <c r="J959" s="7">
        <v>26</v>
      </c>
      <c r="K959" s="7" t="s">
        <v>16</v>
      </c>
      <c r="L959" s="7">
        <v>5.5</v>
      </c>
      <c r="M959" s="7">
        <v>12</v>
      </c>
      <c r="N959" s="6" t="s">
        <v>24</v>
      </c>
      <c r="O959" s="6" t="s">
        <v>298</v>
      </c>
      <c r="P959" s="11">
        <v>42</v>
      </c>
      <c r="Q959" s="12">
        <v>1.71</v>
      </c>
      <c r="R959" s="13"/>
      <c r="S959" s="21">
        <f t="shared" si="124"/>
        <v>61.75</v>
      </c>
      <c r="T959" s="7" t="str">
        <f t="shared" si="125"/>
        <v>Under 1.5</v>
      </c>
      <c r="U959" s="14"/>
      <c r="V959" s="14" t="str">
        <f t="shared" si="121"/>
        <v>Under 1.5</v>
      </c>
      <c r="W959" s="14" t="str">
        <f t="shared" si="122"/>
        <v>WON</v>
      </c>
      <c r="X959" s="14"/>
      <c r="Y959" s="7" t="str">
        <f t="shared" si="123"/>
        <v>…</v>
      </c>
      <c r="Z959" s="7"/>
      <c r="AA959" s="35" t="str">
        <f t="shared" si="119"/>
        <v>…</v>
      </c>
      <c r="AB959" s="35" t="str">
        <f t="shared" si="120"/>
        <v>.</v>
      </c>
      <c r="AE959" s="18" t="str">
        <f>IFERROR(VLOOKUP(O959,AG3:AH5,2,0),"KO")</f>
        <v>KO</v>
      </c>
    </row>
    <row r="960" spans="2:31">
      <c r="B960" s="6" t="s">
        <v>11</v>
      </c>
      <c r="C960" t="s">
        <v>282</v>
      </c>
      <c r="D960" s="24" t="s">
        <v>167</v>
      </c>
      <c r="E960" s="17" t="s">
        <v>284</v>
      </c>
      <c r="F960" s="7" t="s">
        <v>4</v>
      </c>
      <c r="G960" s="10" t="s">
        <v>1322</v>
      </c>
      <c r="H960" s="7">
        <v>38</v>
      </c>
      <c r="I960" s="7">
        <v>5</v>
      </c>
      <c r="J960" s="7">
        <v>57</v>
      </c>
      <c r="K960" s="7">
        <v>2</v>
      </c>
      <c r="L960" s="7">
        <v>2.75</v>
      </c>
      <c r="M960" s="7">
        <v>19</v>
      </c>
      <c r="N960" s="6" t="s">
        <v>47</v>
      </c>
      <c r="O960" s="6" t="s">
        <v>69</v>
      </c>
      <c r="P960" s="11">
        <v>28</v>
      </c>
      <c r="Q960" s="12">
        <v>1.8</v>
      </c>
      <c r="R960" s="13"/>
      <c r="S960" s="21">
        <f t="shared" si="124"/>
        <v>10.3125</v>
      </c>
      <c r="T960" s="7" t="str">
        <f t="shared" si="125"/>
        <v>Over 0.5</v>
      </c>
      <c r="U960" s="14"/>
      <c r="V960" s="14" t="str">
        <f t="shared" si="121"/>
        <v>Under 1.5</v>
      </c>
      <c r="W960" s="14" t="str">
        <f t="shared" si="122"/>
        <v>WON</v>
      </c>
      <c r="X960" s="14"/>
      <c r="Y960" s="7" t="str">
        <f t="shared" si="123"/>
        <v>…</v>
      </c>
      <c r="Z960" s="7"/>
      <c r="AA960" s="35" t="str">
        <f t="shared" si="119"/>
        <v>…</v>
      </c>
      <c r="AB960" s="35" t="str">
        <f t="shared" si="120"/>
        <v>.</v>
      </c>
      <c r="AE960" s="18" t="str">
        <f>IFERROR(VLOOKUP(O960,AG3:AH5,2,0),"KO")</f>
        <v>KO</v>
      </c>
    </row>
    <row r="961" spans="2:31">
      <c r="B961" s="6" t="s">
        <v>11</v>
      </c>
      <c r="C961" t="s">
        <v>92</v>
      </c>
      <c r="D961" s="24" t="s">
        <v>198</v>
      </c>
      <c r="E961" s="17" t="s">
        <v>594</v>
      </c>
      <c r="F961" s="7" t="s">
        <v>4</v>
      </c>
      <c r="G961" s="10" t="s">
        <v>2096</v>
      </c>
      <c r="H961" s="7">
        <v>20</v>
      </c>
      <c r="I961" s="7">
        <v>12</v>
      </c>
      <c r="J961" s="7">
        <v>68</v>
      </c>
      <c r="K961" s="7">
        <v>2</v>
      </c>
      <c r="L961" s="7">
        <v>3.75</v>
      </c>
      <c r="M961" s="7">
        <v>48</v>
      </c>
      <c r="N961" s="6" t="s">
        <v>24</v>
      </c>
      <c r="O961" s="6" t="s">
        <v>120</v>
      </c>
      <c r="P961" s="11">
        <v>43</v>
      </c>
      <c r="Q961" s="12">
        <v>1.4</v>
      </c>
      <c r="R961" s="13"/>
      <c r="S961" s="21">
        <f t="shared" si="124"/>
        <v>12.5</v>
      </c>
      <c r="T961" s="7" t="str">
        <f t="shared" si="125"/>
        <v>Over 0.5</v>
      </c>
      <c r="U961" s="14"/>
      <c r="V961" s="14" t="str">
        <f t="shared" si="121"/>
        <v>Under 1.5</v>
      </c>
      <c r="W961" s="14" t="str">
        <f t="shared" si="122"/>
        <v>LOST</v>
      </c>
      <c r="X961" s="14"/>
      <c r="Y961" s="7" t="str">
        <f t="shared" si="123"/>
        <v>…</v>
      </c>
      <c r="Z961" s="7"/>
      <c r="AA961" s="35" t="str">
        <f t="shared" si="119"/>
        <v>…</v>
      </c>
      <c r="AB961" s="35" t="str">
        <f t="shared" si="120"/>
        <v>.</v>
      </c>
      <c r="AE961" s="18" t="str">
        <f>IFERROR(VLOOKUP(O961,AG3:AH5,2,0),"KO")</f>
        <v>OK</v>
      </c>
    </row>
    <row r="962" spans="2:31">
      <c r="B962" s="6"/>
      <c r="C962" t="s">
        <v>1618</v>
      </c>
      <c r="D962" s="24" t="s">
        <v>889</v>
      </c>
      <c r="E962" s="17" t="s">
        <v>2041</v>
      </c>
      <c r="F962" s="7" t="s">
        <v>4</v>
      </c>
      <c r="G962" s="10" t="s">
        <v>1080</v>
      </c>
      <c r="H962" s="7">
        <v>27</v>
      </c>
      <c r="I962" s="7">
        <v>50</v>
      </c>
      <c r="J962" s="7">
        <v>23</v>
      </c>
      <c r="K962" s="7" t="s">
        <v>16</v>
      </c>
      <c r="L962" s="7">
        <v>4.33</v>
      </c>
      <c r="M962" s="7">
        <v>4</v>
      </c>
      <c r="N962" s="6" t="s">
        <v>47</v>
      </c>
      <c r="O962" s="6" t="s">
        <v>47</v>
      </c>
      <c r="P962" s="11">
        <v>67</v>
      </c>
      <c r="Q962" s="12">
        <v>1.55</v>
      </c>
      <c r="R962" s="13"/>
      <c r="S962" s="21">
        <f t="shared" si="124"/>
        <v>80.025000000000006</v>
      </c>
      <c r="T962" s="7" t="str">
        <f t="shared" si="125"/>
        <v>Under 1.5</v>
      </c>
      <c r="U962" s="14"/>
      <c r="V962" s="14" t="str">
        <f t="shared" si="121"/>
        <v>Under 1.5</v>
      </c>
      <c r="W962" s="14" t="str">
        <f t="shared" si="122"/>
        <v>WON</v>
      </c>
      <c r="X962" s="14"/>
      <c r="Y962" s="7" t="str">
        <f t="shared" si="123"/>
        <v>…</v>
      </c>
      <c r="Z962" s="7"/>
      <c r="AA962" s="35" t="str">
        <f t="shared" si="119"/>
        <v>…</v>
      </c>
      <c r="AB962" s="35" t="str">
        <f t="shared" si="120"/>
        <v>.</v>
      </c>
      <c r="AE962" s="18" t="str">
        <f>IFERROR(VLOOKUP(O962,AG3:AH5,2,0),"KO")</f>
        <v>OK</v>
      </c>
    </row>
    <row r="963" spans="2:31">
      <c r="B963" s="6"/>
      <c r="C963" t="s">
        <v>181</v>
      </c>
      <c r="D963" s="24" t="s">
        <v>382</v>
      </c>
      <c r="E963" s="17" t="s">
        <v>1629</v>
      </c>
      <c r="F963" s="7" t="s">
        <v>4</v>
      </c>
      <c r="G963" s="10" t="s">
        <v>182</v>
      </c>
      <c r="H963" s="7">
        <v>44</v>
      </c>
      <c r="I963" s="7">
        <v>40</v>
      </c>
      <c r="J963" s="7">
        <v>16</v>
      </c>
      <c r="K963" s="7">
        <v>1</v>
      </c>
      <c r="L963" s="7">
        <v>2.62</v>
      </c>
      <c r="M963" s="7">
        <v>28</v>
      </c>
      <c r="N963" s="6" t="s">
        <v>120</v>
      </c>
      <c r="O963" s="6" t="s">
        <v>33</v>
      </c>
      <c r="P963" s="11">
        <v>50</v>
      </c>
      <c r="Q963" s="12">
        <v>1.8</v>
      </c>
      <c r="R963" s="13"/>
      <c r="S963" s="21">
        <f t="shared" si="124"/>
        <v>36.25</v>
      </c>
      <c r="T963" s="7" t="str">
        <f t="shared" si="125"/>
        <v>Over 0.5</v>
      </c>
      <c r="U963" s="14"/>
      <c r="V963" s="14" t="str">
        <f t="shared" si="121"/>
        <v>Under 1.5</v>
      </c>
      <c r="W963" s="14" t="str">
        <f t="shared" si="122"/>
        <v>WON</v>
      </c>
      <c r="X963" s="14"/>
      <c r="Y963" s="7" t="str">
        <f t="shared" si="123"/>
        <v>…</v>
      </c>
      <c r="Z963" s="7"/>
      <c r="AA963" s="35" t="str">
        <f t="shared" si="119"/>
        <v>…</v>
      </c>
      <c r="AB963" s="35" t="str">
        <f t="shared" si="120"/>
        <v>.</v>
      </c>
      <c r="AE963" s="18" t="str">
        <f>IFERROR(VLOOKUP(O963,AG3:AH5,2,0),"KO")</f>
        <v>KO</v>
      </c>
    </row>
    <row r="964" spans="2:31">
      <c r="B964" s="6"/>
      <c r="D964" s="24"/>
      <c r="E964" s="17"/>
      <c r="F964" s="7"/>
      <c r="G964" s="10"/>
      <c r="H964" s="7"/>
      <c r="I964" s="7"/>
      <c r="J964" s="7"/>
      <c r="K964" s="7"/>
      <c r="L964" s="7"/>
      <c r="M964" s="7"/>
      <c r="N964" s="6"/>
      <c r="O964" s="6"/>
      <c r="P964" s="11"/>
      <c r="Q964" s="12"/>
      <c r="R964" s="13"/>
      <c r="S964" s="21" t="str">
        <f t="shared" si="124"/>
        <v/>
      </c>
      <c r="T964" s="7" t="str">
        <f t="shared" si="125"/>
        <v>Under 1.5</v>
      </c>
      <c r="U964" s="14"/>
      <c r="V964" s="14" t="str">
        <f t="shared" si="121"/>
        <v>Over 0.5</v>
      </c>
      <c r="W964" s="14" t="str">
        <f t="shared" si="122"/>
        <v/>
      </c>
      <c r="X964" s="14"/>
      <c r="Y964" s="7" t="str">
        <f t="shared" si="123"/>
        <v>…</v>
      </c>
      <c r="Z964" s="7"/>
      <c r="AA964" s="35" t="str">
        <f t="shared" si="119"/>
        <v>…</v>
      </c>
      <c r="AB964" s="35" t="str">
        <f t="shared" si="120"/>
        <v>.</v>
      </c>
      <c r="AE964" s="18" t="str">
        <f>IFERROR(VLOOKUP(O964,AG3:AH5,2,0),"KO")</f>
        <v>KO</v>
      </c>
    </row>
    <row r="965" spans="2:31">
      <c r="B965" s="16" t="s">
        <v>2234</v>
      </c>
      <c r="D965" s="24"/>
      <c r="E965" s="17"/>
      <c r="F965" s="7"/>
      <c r="G965" s="10"/>
      <c r="H965" s="7"/>
      <c r="I965" s="7"/>
      <c r="J965" s="7"/>
      <c r="K965" s="7"/>
      <c r="L965" s="7"/>
      <c r="M965" s="7"/>
      <c r="N965" s="6"/>
      <c r="O965" s="6"/>
      <c r="P965" s="11"/>
      <c r="Q965" s="12"/>
      <c r="R965" s="13"/>
      <c r="S965" s="21" t="str">
        <f t="shared" si="124"/>
        <v/>
      </c>
      <c r="T965" s="7" t="str">
        <f t="shared" si="125"/>
        <v>Under 1.5</v>
      </c>
      <c r="U965" s="14"/>
      <c r="V965" s="14" t="str">
        <f t="shared" si="121"/>
        <v>Over 0.5</v>
      </c>
      <c r="W965" s="14" t="str">
        <f t="shared" si="122"/>
        <v/>
      </c>
      <c r="X965" s="14"/>
      <c r="Y965" s="7" t="str">
        <f t="shared" si="123"/>
        <v>…</v>
      </c>
      <c r="Z965" s="7"/>
      <c r="AA965" s="35" t="str">
        <f t="shared" si="119"/>
        <v>…</v>
      </c>
      <c r="AB965" s="35" t="str">
        <f t="shared" si="120"/>
        <v>.</v>
      </c>
      <c r="AE965" s="18" t="str">
        <f>IFERROR(VLOOKUP(O965,AG3:AH5,2,0),"KO")</f>
        <v>KO</v>
      </c>
    </row>
    <row r="966" spans="2:31">
      <c r="B966" s="6" t="s">
        <v>11</v>
      </c>
      <c r="C966" t="s">
        <v>1422</v>
      </c>
      <c r="D966" s="24" t="s">
        <v>240</v>
      </c>
      <c r="E966" s="17" t="s">
        <v>1660</v>
      </c>
      <c r="F966" s="7" t="s">
        <v>4</v>
      </c>
      <c r="G966" s="10" t="s">
        <v>1556</v>
      </c>
      <c r="H966" s="7">
        <v>42</v>
      </c>
      <c r="I966" s="7">
        <v>46</v>
      </c>
      <c r="J966" s="7">
        <v>12</v>
      </c>
      <c r="K966" s="7" t="s">
        <v>16</v>
      </c>
      <c r="L966" s="7">
        <v>1</v>
      </c>
      <c r="M966" s="7">
        <v>30</v>
      </c>
      <c r="N966" s="6" t="s">
        <v>75</v>
      </c>
      <c r="O966" s="6" t="s">
        <v>17</v>
      </c>
      <c r="P966" s="11">
        <v>40</v>
      </c>
      <c r="Q966" s="12">
        <v>1.61</v>
      </c>
      <c r="R966" s="13"/>
      <c r="S966" s="21">
        <f t="shared" si="124"/>
        <v>40</v>
      </c>
      <c r="T966" s="7" t="str">
        <f t="shared" si="125"/>
        <v>Over 0.5</v>
      </c>
      <c r="U966" s="14"/>
      <c r="V966" s="14" t="str">
        <f t="shared" si="121"/>
        <v>Over 0.5</v>
      </c>
      <c r="W966" s="14" t="str">
        <f t="shared" si="122"/>
        <v>WON</v>
      </c>
      <c r="X966" s="14"/>
      <c r="Y966" s="7" t="str">
        <f t="shared" si="123"/>
        <v>…</v>
      </c>
      <c r="Z966" s="7"/>
      <c r="AA966" s="35" t="str">
        <f t="shared" ref="AA966:AA1029" si="126">IF(AND(I966&gt;49,P966&gt;54,B966="OK"),"U25g","…")</f>
        <v>…</v>
      </c>
      <c r="AB966" s="35" t="str">
        <f t="shared" ref="AB966:AB1029" si="127">IF(AND(AA966="U25g",(OR(O966="0-0",O966="0-1",O966="1-0",O966="1-1",O966="2-0",O966="0-2"))),"WON",".")</f>
        <v>.</v>
      </c>
      <c r="AE966" s="18" t="str">
        <f>IFERROR(VLOOKUP(O966,AG3:AH5,2,0),"KO")</f>
        <v>KO</v>
      </c>
    </row>
    <row r="967" spans="2:31">
      <c r="B967" s="6" t="s">
        <v>11</v>
      </c>
      <c r="C967" t="s">
        <v>908</v>
      </c>
      <c r="D967" s="24" t="s">
        <v>240</v>
      </c>
      <c r="E967" s="17" t="s">
        <v>1175</v>
      </c>
      <c r="F967" s="7" t="s">
        <v>4</v>
      </c>
      <c r="G967" s="10" t="s">
        <v>1240</v>
      </c>
      <c r="H967" s="7">
        <v>33</v>
      </c>
      <c r="I967" s="7">
        <v>50</v>
      </c>
      <c r="J967" s="7">
        <v>16</v>
      </c>
      <c r="K967" s="7" t="s">
        <v>16</v>
      </c>
      <c r="L967" s="7">
        <v>1</v>
      </c>
      <c r="M967" s="7">
        <v>17</v>
      </c>
      <c r="N967" s="6" t="s">
        <v>24</v>
      </c>
      <c r="O967" s="6" t="s">
        <v>69</v>
      </c>
      <c r="P967" s="11">
        <v>58</v>
      </c>
      <c r="Q967" s="12">
        <v>1.7</v>
      </c>
      <c r="R967" s="13"/>
      <c r="S967" s="21">
        <f t="shared" si="124"/>
        <v>67.224999999999994</v>
      </c>
      <c r="T967" s="7" t="str">
        <f t="shared" si="125"/>
        <v>Under 1.5</v>
      </c>
      <c r="U967" s="14"/>
      <c r="V967" s="14" t="str">
        <f t="shared" si="121"/>
        <v>Under 1.5</v>
      </c>
      <c r="W967" s="14" t="str">
        <f t="shared" si="122"/>
        <v>WON</v>
      </c>
      <c r="X967" s="14"/>
      <c r="Y967" s="7" t="str">
        <f t="shared" si="123"/>
        <v>…</v>
      </c>
      <c r="Z967" s="7"/>
      <c r="AA967" s="35" t="str">
        <f t="shared" si="126"/>
        <v>U25g</v>
      </c>
      <c r="AB967" s="35" t="str">
        <f t="shared" si="127"/>
        <v>WON</v>
      </c>
      <c r="AE967" s="18" t="str">
        <f>IFERROR(VLOOKUP(O967,AG3:AH5,2,0),"KO")</f>
        <v>KO</v>
      </c>
    </row>
    <row r="968" spans="2:31">
      <c r="B968" s="6" t="s">
        <v>11</v>
      </c>
      <c r="C968" t="s">
        <v>347</v>
      </c>
      <c r="D968" s="24" t="s">
        <v>135</v>
      </c>
      <c r="E968" s="17" t="s">
        <v>358</v>
      </c>
      <c r="F968" s="7" t="s">
        <v>4</v>
      </c>
      <c r="G968" s="10" t="s">
        <v>601</v>
      </c>
      <c r="H968" s="7">
        <v>10</v>
      </c>
      <c r="I968" s="7">
        <v>60</v>
      </c>
      <c r="J968" s="7">
        <v>29</v>
      </c>
      <c r="K968" s="7" t="s">
        <v>16</v>
      </c>
      <c r="L968" s="7" t="s">
        <v>2101</v>
      </c>
      <c r="M968" s="7">
        <v>19</v>
      </c>
      <c r="N968" s="6" t="s">
        <v>120</v>
      </c>
      <c r="O968" s="6" t="s">
        <v>120</v>
      </c>
      <c r="P968" s="11">
        <v>45</v>
      </c>
      <c r="Q968" s="12">
        <v>1.45</v>
      </c>
      <c r="R968" s="13"/>
      <c r="S968" s="21">
        <f t="shared" si="124"/>
        <v>58.75</v>
      </c>
      <c r="T968" s="7" t="str">
        <f t="shared" si="125"/>
        <v>Under 1.5</v>
      </c>
      <c r="U968" s="14"/>
      <c r="V968" s="14" t="str">
        <f t="shared" si="121"/>
        <v>Under 1.5</v>
      </c>
      <c r="W968" s="14" t="str">
        <f t="shared" si="122"/>
        <v>WON</v>
      </c>
      <c r="X968" s="14"/>
      <c r="Y968" s="7" t="str">
        <f t="shared" si="123"/>
        <v>…</v>
      </c>
      <c r="Z968" s="7"/>
      <c r="AA968" s="35" t="str">
        <f t="shared" si="126"/>
        <v>…</v>
      </c>
      <c r="AB968" s="35" t="str">
        <f t="shared" si="127"/>
        <v>.</v>
      </c>
      <c r="AE968" s="18" t="str">
        <f>IFERROR(VLOOKUP(O968,AG3:AH5,2,0),"KO")</f>
        <v>OK</v>
      </c>
    </row>
    <row r="969" spans="2:31">
      <c r="B969" s="6"/>
      <c r="C969" t="s">
        <v>711</v>
      </c>
      <c r="D969" s="24" t="s">
        <v>135</v>
      </c>
      <c r="E969" s="17" t="s">
        <v>842</v>
      </c>
      <c r="F969" s="7" t="s">
        <v>4</v>
      </c>
      <c r="G969" s="10" t="s">
        <v>1863</v>
      </c>
      <c r="H969" s="7">
        <v>26</v>
      </c>
      <c r="I969" s="7">
        <v>51</v>
      </c>
      <c r="J969" s="7">
        <v>23</v>
      </c>
      <c r="K969" s="7" t="s">
        <v>16</v>
      </c>
      <c r="L969" s="7" t="s">
        <v>2101</v>
      </c>
      <c r="M969" s="7">
        <v>3</v>
      </c>
      <c r="N969" s="6" t="s">
        <v>24</v>
      </c>
      <c r="O969" s="6" t="s">
        <v>120</v>
      </c>
      <c r="P969" s="11">
        <v>46</v>
      </c>
      <c r="Q969" s="12">
        <v>1.52</v>
      </c>
      <c r="R969" s="13"/>
      <c r="S969" s="21">
        <f t="shared" si="124"/>
        <v>67.9375</v>
      </c>
      <c r="T969" s="7" t="str">
        <f t="shared" si="125"/>
        <v>Under 1.5</v>
      </c>
      <c r="U969" s="14"/>
      <c r="V969" s="14" t="str">
        <f t="shared" si="121"/>
        <v>Under 1.5</v>
      </c>
      <c r="W969" s="14" t="str">
        <f t="shared" si="122"/>
        <v>WON</v>
      </c>
      <c r="X969" s="14"/>
      <c r="Y969" s="7" t="str">
        <f t="shared" si="123"/>
        <v>…</v>
      </c>
      <c r="Z969" s="7"/>
      <c r="AA969" s="35" t="str">
        <f t="shared" si="126"/>
        <v>…</v>
      </c>
      <c r="AB969" s="35" t="str">
        <f t="shared" si="127"/>
        <v>.</v>
      </c>
      <c r="AE969" s="18" t="str">
        <f>IFERROR(VLOOKUP(O969,AG3:AH5,2,0),"KO")</f>
        <v>OK</v>
      </c>
    </row>
    <row r="970" spans="2:31">
      <c r="B970" s="6" t="s">
        <v>11</v>
      </c>
      <c r="C970" t="s">
        <v>55</v>
      </c>
      <c r="D970" s="24" t="s">
        <v>135</v>
      </c>
      <c r="E970" s="17" t="s">
        <v>1120</v>
      </c>
      <c r="F970" s="7" t="s">
        <v>4</v>
      </c>
      <c r="G970" s="10" t="s">
        <v>840</v>
      </c>
      <c r="H970" s="7">
        <v>7</v>
      </c>
      <c r="I970" s="7">
        <v>88</v>
      </c>
      <c r="J970" s="7">
        <v>5</v>
      </c>
      <c r="K970" s="7" t="s">
        <v>16</v>
      </c>
      <c r="L970" s="7">
        <v>1</v>
      </c>
      <c r="M970" s="7">
        <v>2</v>
      </c>
      <c r="N970" s="6" t="s">
        <v>47</v>
      </c>
      <c r="O970" s="6" t="s">
        <v>75</v>
      </c>
      <c r="P970" s="11">
        <v>56</v>
      </c>
      <c r="Q970" s="12">
        <v>1.53</v>
      </c>
      <c r="R970" s="13"/>
      <c r="S970" s="21">
        <f t="shared" si="124"/>
        <v>91.7</v>
      </c>
      <c r="T970" s="7" t="str">
        <f t="shared" si="125"/>
        <v>Under 1.5</v>
      </c>
      <c r="U970" s="14"/>
      <c r="V970" s="14" t="str">
        <f t="shared" si="121"/>
        <v>Under 1.5</v>
      </c>
      <c r="W970" s="14" t="str">
        <f t="shared" si="122"/>
        <v>WON</v>
      </c>
      <c r="X970" s="14"/>
      <c r="Y970" s="7" t="str">
        <f t="shared" si="123"/>
        <v>Prime</v>
      </c>
      <c r="Z970" s="7"/>
      <c r="AA970" s="35" t="str">
        <f t="shared" si="126"/>
        <v>U25g</v>
      </c>
      <c r="AB970" s="35" t="str">
        <f t="shared" si="127"/>
        <v>WON</v>
      </c>
      <c r="AE970" s="18" t="str">
        <f>IFERROR(VLOOKUP(O970,AG3:AH5,2,0),"KO")</f>
        <v>KO</v>
      </c>
    </row>
    <row r="971" spans="2:31">
      <c r="B971" s="6" t="s">
        <v>11</v>
      </c>
      <c r="C971" t="s">
        <v>347</v>
      </c>
      <c r="D971" s="24" t="s">
        <v>135</v>
      </c>
      <c r="E971" s="17" t="s">
        <v>349</v>
      </c>
      <c r="F971" s="7" t="s">
        <v>4</v>
      </c>
      <c r="G971" s="10" t="s">
        <v>351</v>
      </c>
      <c r="H971" s="7">
        <v>18</v>
      </c>
      <c r="I971" s="7">
        <v>73</v>
      </c>
      <c r="J971" s="7">
        <v>8</v>
      </c>
      <c r="K971" s="7" t="s">
        <v>16</v>
      </c>
      <c r="L971" s="7" t="s">
        <v>2101</v>
      </c>
      <c r="M971" s="7">
        <v>10</v>
      </c>
      <c r="N971" s="6" t="s">
        <v>75</v>
      </c>
      <c r="O971" s="6" t="s">
        <v>17</v>
      </c>
      <c r="P971" s="11">
        <v>67</v>
      </c>
      <c r="Q971" s="12">
        <v>1.55</v>
      </c>
      <c r="R971" s="13"/>
      <c r="S971" s="21">
        <f t="shared" si="124"/>
        <v>81.212500000000006</v>
      </c>
      <c r="T971" s="7" t="str">
        <f t="shared" si="125"/>
        <v>Under 1.5</v>
      </c>
      <c r="U971" s="14"/>
      <c r="V971" s="14" t="str">
        <f t="shared" ref="V971:V1034" si="128">IF(N971="1-0","Under 1.5",IF(N971="0-0","Under 1.5",IF(N971="0-1","Under 1.5","Over 0.5")))</f>
        <v>Over 0.5</v>
      </c>
      <c r="W971" s="14" t="str">
        <f t="shared" ref="W971:W1034" si="129">IF(N971=0,"",IF(N971="?",N971,IF(T971=V971,"WON",IF(N971="0-1","WON",IF(N971="1-0","WON","LOST")))))</f>
        <v>LOST</v>
      </c>
      <c r="X971" s="14"/>
      <c r="Y971" s="7" t="str">
        <f t="shared" si="123"/>
        <v>Prime</v>
      </c>
      <c r="Z971" s="7"/>
      <c r="AA971" s="35" t="str">
        <f t="shared" si="126"/>
        <v>U25g</v>
      </c>
      <c r="AB971" s="35" t="str">
        <f t="shared" si="127"/>
        <v>.</v>
      </c>
      <c r="AE971" s="18" t="str">
        <f>IFERROR(VLOOKUP(O971,AG3:AH5,2,0),"KO")</f>
        <v>KO</v>
      </c>
    </row>
    <row r="972" spans="2:31">
      <c r="B972" s="6" t="s">
        <v>11</v>
      </c>
      <c r="C972" t="s">
        <v>363</v>
      </c>
      <c r="D972" s="24" t="s">
        <v>135</v>
      </c>
      <c r="E972" s="17" t="s">
        <v>413</v>
      </c>
      <c r="F972" s="7" t="s">
        <v>4</v>
      </c>
      <c r="G972" s="10" t="s">
        <v>1118</v>
      </c>
      <c r="H972" s="7">
        <v>21</v>
      </c>
      <c r="I972" s="7">
        <v>59</v>
      </c>
      <c r="J972" s="7">
        <v>20</v>
      </c>
      <c r="K972" s="7" t="s">
        <v>16</v>
      </c>
      <c r="L972" s="7" t="s">
        <v>2101</v>
      </c>
      <c r="M972" s="7">
        <v>1</v>
      </c>
      <c r="N972" s="6" t="s">
        <v>75</v>
      </c>
      <c r="O972" s="6" t="s">
        <v>75</v>
      </c>
      <c r="P972" s="11">
        <v>87</v>
      </c>
      <c r="Q972" s="12">
        <v>1.57</v>
      </c>
      <c r="R972" s="13"/>
      <c r="S972" s="21">
        <f t="shared" si="124"/>
        <v>89.837500000000006</v>
      </c>
      <c r="T972" s="7" t="str">
        <f t="shared" si="125"/>
        <v>Under 1.5</v>
      </c>
      <c r="U972" s="14"/>
      <c r="V972" s="14" t="str">
        <f t="shared" si="128"/>
        <v>Over 0.5</v>
      </c>
      <c r="W972" s="14" t="str">
        <f t="shared" si="129"/>
        <v>LOST</v>
      </c>
      <c r="X972" s="14"/>
      <c r="Y972" s="7" t="str">
        <f t="shared" si="123"/>
        <v>Prime</v>
      </c>
      <c r="Z972" s="7"/>
      <c r="AA972" s="35" t="str">
        <f t="shared" si="126"/>
        <v>U25g</v>
      </c>
      <c r="AB972" s="35" t="str">
        <f t="shared" si="127"/>
        <v>WON</v>
      </c>
      <c r="AE972" s="18" t="str">
        <f>IFERROR(VLOOKUP(O972,AG3:AH5,2,0),"KO")</f>
        <v>KO</v>
      </c>
    </row>
    <row r="973" spans="2:31">
      <c r="B973" s="6" t="s">
        <v>11</v>
      </c>
      <c r="C973" t="s">
        <v>279</v>
      </c>
      <c r="D973" s="24" t="s">
        <v>135</v>
      </c>
      <c r="E973" s="17" t="s">
        <v>373</v>
      </c>
      <c r="F973" s="7" t="s">
        <v>4</v>
      </c>
      <c r="G973" s="10" t="s">
        <v>404</v>
      </c>
      <c r="H973" s="7">
        <v>44</v>
      </c>
      <c r="I973" s="7">
        <v>52</v>
      </c>
      <c r="J973" s="7">
        <v>3</v>
      </c>
      <c r="K973" s="7" t="s">
        <v>16</v>
      </c>
      <c r="L973" s="7" t="s">
        <v>2101</v>
      </c>
      <c r="M973" s="7">
        <v>41</v>
      </c>
      <c r="N973" s="6" t="s">
        <v>69</v>
      </c>
      <c r="O973" s="6" t="s">
        <v>69</v>
      </c>
      <c r="P973" s="11">
        <v>55</v>
      </c>
      <c r="Q973" s="12">
        <v>1.6</v>
      </c>
      <c r="R973" s="13"/>
      <c r="S973" s="21">
        <f t="shared" si="124"/>
        <v>67.25</v>
      </c>
      <c r="T973" s="7" t="str">
        <f t="shared" si="125"/>
        <v>Under 1.5</v>
      </c>
      <c r="U973" s="14"/>
      <c r="V973" s="14" t="str">
        <f t="shared" si="128"/>
        <v>Over 0.5</v>
      </c>
      <c r="W973" s="14" t="str">
        <f t="shared" si="129"/>
        <v>LOST</v>
      </c>
      <c r="X973" s="14"/>
      <c r="Y973" s="7" t="str">
        <f t="shared" si="123"/>
        <v>…</v>
      </c>
      <c r="Z973" s="7"/>
      <c r="AA973" s="35" t="str">
        <f t="shared" si="126"/>
        <v>U25g</v>
      </c>
      <c r="AB973" s="35" t="str">
        <f t="shared" si="127"/>
        <v>WON</v>
      </c>
      <c r="AE973" s="18" t="str">
        <f>IFERROR(VLOOKUP(O973,AG3:AH5,2,0),"KO")</f>
        <v>KO</v>
      </c>
    </row>
    <row r="974" spans="2:31">
      <c r="B974" s="6" t="s">
        <v>11</v>
      </c>
      <c r="C974" t="s">
        <v>347</v>
      </c>
      <c r="D974" s="24" t="s">
        <v>135</v>
      </c>
      <c r="E974" s="17" t="s">
        <v>2235</v>
      </c>
      <c r="F974" s="7" t="s">
        <v>4</v>
      </c>
      <c r="G974" s="10" t="s">
        <v>356</v>
      </c>
      <c r="H974" s="7">
        <v>40</v>
      </c>
      <c r="I974" s="7">
        <v>50</v>
      </c>
      <c r="J974" s="7">
        <v>10</v>
      </c>
      <c r="K974" s="7" t="s">
        <v>16</v>
      </c>
      <c r="L974" s="7">
        <v>1</v>
      </c>
      <c r="M974" s="7">
        <v>30</v>
      </c>
      <c r="N974" s="6" t="s">
        <v>24</v>
      </c>
      <c r="O974" s="6" t="s">
        <v>75</v>
      </c>
      <c r="P974" s="11">
        <v>57</v>
      </c>
      <c r="Q974" s="12">
        <v>1.62</v>
      </c>
      <c r="R974" s="13"/>
      <c r="S974" s="21">
        <f t="shared" si="124"/>
        <v>67.025000000000006</v>
      </c>
      <c r="T974" s="7" t="str">
        <f t="shared" si="125"/>
        <v>Under 1.5</v>
      </c>
      <c r="U974" s="14"/>
      <c r="V974" s="14" t="str">
        <f t="shared" si="128"/>
        <v>Under 1.5</v>
      </c>
      <c r="W974" s="14" t="str">
        <f t="shared" si="129"/>
        <v>WON</v>
      </c>
      <c r="X974" s="14"/>
      <c r="Y974" s="7" t="str">
        <f t="shared" si="123"/>
        <v>…</v>
      </c>
      <c r="Z974" s="7"/>
      <c r="AA974" s="35" t="str">
        <f t="shared" si="126"/>
        <v>U25g</v>
      </c>
      <c r="AB974" s="35" t="str">
        <f t="shared" si="127"/>
        <v>WON</v>
      </c>
      <c r="AE974" s="18" t="str">
        <f>IFERROR(VLOOKUP(O974,AG3:AH5,2,0),"KO")</f>
        <v>KO</v>
      </c>
    </row>
    <row r="975" spans="2:31">
      <c r="B975" s="6"/>
      <c r="C975" t="s">
        <v>275</v>
      </c>
      <c r="D975" s="24" t="s">
        <v>135</v>
      </c>
      <c r="E975" s="17" t="s">
        <v>861</v>
      </c>
      <c r="F975" s="7" t="s">
        <v>4</v>
      </c>
      <c r="G975" s="10" t="s">
        <v>276</v>
      </c>
      <c r="H975" s="7">
        <v>17</v>
      </c>
      <c r="I975" s="7">
        <v>67</v>
      </c>
      <c r="J975" s="7">
        <v>16</v>
      </c>
      <c r="K975" s="7" t="s">
        <v>16</v>
      </c>
      <c r="L975" s="7" t="s">
        <v>2101</v>
      </c>
      <c r="M975" s="7">
        <v>1</v>
      </c>
      <c r="N975" s="6" t="s">
        <v>120</v>
      </c>
      <c r="O975" s="6" t="s">
        <v>120</v>
      </c>
      <c r="P975" s="11">
        <v>52</v>
      </c>
      <c r="Q975" s="12">
        <v>1.64</v>
      </c>
      <c r="R975" s="13"/>
      <c r="S975" s="21">
        <f t="shared" si="124"/>
        <v>85.337500000000006</v>
      </c>
      <c r="T975" s="7" t="str">
        <f t="shared" si="125"/>
        <v>Under 1.5</v>
      </c>
      <c r="U975" s="14"/>
      <c r="V975" s="14" t="str">
        <f t="shared" si="128"/>
        <v>Under 1.5</v>
      </c>
      <c r="W975" s="14" t="str">
        <f t="shared" si="129"/>
        <v>WON</v>
      </c>
      <c r="X975" s="14"/>
      <c r="Y975" s="7" t="str">
        <f t="shared" si="123"/>
        <v>…</v>
      </c>
      <c r="Z975" s="7"/>
      <c r="AA975" s="35" t="str">
        <f t="shared" si="126"/>
        <v>…</v>
      </c>
      <c r="AB975" s="35" t="str">
        <f t="shared" si="127"/>
        <v>.</v>
      </c>
      <c r="AE975" s="18" t="str">
        <f>IFERROR(VLOOKUP(O975,AG3:AH5,2,0),"KO")</f>
        <v>OK</v>
      </c>
    </row>
    <row r="976" spans="2:31">
      <c r="B976" s="6"/>
      <c r="C976" t="s">
        <v>239</v>
      </c>
      <c r="D976" s="24" t="s">
        <v>152</v>
      </c>
      <c r="E976" s="17" t="s">
        <v>1748</v>
      </c>
      <c r="F976" s="7" t="s">
        <v>4</v>
      </c>
      <c r="G976" s="10" t="s">
        <v>667</v>
      </c>
      <c r="H976" s="7">
        <v>54</v>
      </c>
      <c r="I976" s="7">
        <v>34</v>
      </c>
      <c r="J976" s="7">
        <v>13</v>
      </c>
      <c r="K976" s="7">
        <v>1</v>
      </c>
      <c r="L976" s="7">
        <v>1</v>
      </c>
      <c r="M976" s="7">
        <v>41</v>
      </c>
      <c r="N976" s="6" t="s">
        <v>69</v>
      </c>
      <c r="O976" s="6" t="s">
        <v>33</v>
      </c>
      <c r="P976" s="11">
        <v>25</v>
      </c>
      <c r="Q976" s="12">
        <v>1.5</v>
      </c>
      <c r="R976" s="13"/>
      <c r="S976" s="21">
        <f t="shared" si="124"/>
        <v>23.125</v>
      </c>
      <c r="T976" s="7" t="str">
        <f t="shared" si="125"/>
        <v>Over 0.5</v>
      </c>
      <c r="U976" s="14"/>
      <c r="V976" s="14" t="str">
        <f t="shared" si="128"/>
        <v>Over 0.5</v>
      </c>
      <c r="W976" s="14" t="str">
        <f t="shared" si="129"/>
        <v>WON</v>
      </c>
      <c r="X976" s="14"/>
      <c r="Y976" s="7" t="str">
        <f t="shared" si="123"/>
        <v>…</v>
      </c>
      <c r="Z976" s="7"/>
      <c r="AA976" s="35" t="str">
        <f t="shared" si="126"/>
        <v>…</v>
      </c>
      <c r="AB976" s="35" t="str">
        <f t="shared" si="127"/>
        <v>.</v>
      </c>
      <c r="AE976" s="18" t="str">
        <f>IFERROR(VLOOKUP(O976,AG3:AH5,2,0),"KO")</f>
        <v>KO</v>
      </c>
    </row>
    <row r="977" spans="2:31">
      <c r="B977" s="6"/>
      <c r="C977" t="s">
        <v>1495</v>
      </c>
      <c r="D977" s="24" t="s">
        <v>152</v>
      </c>
      <c r="E977" s="17" t="s">
        <v>1568</v>
      </c>
      <c r="F977" s="7" t="s">
        <v>4</v>
      </c>
      <c r="G977" s="10" t="s">
        <v>1497</v>
      </c>
      <c r="H977" s="7">
        <v>22</v>
      </c>
      <c r="I977" s="7">
        <v>27</v>
      </c>
      <c r="J977" s="7">
        <v>51</v>
      </c>
      <c r="K977" s="7">
        <v>2</v>
      </c>
      <c r="L977" s="7" t="s">
        <v>2101</v>
      </c>
      <c r="M977" s="7">
        <v>29</v>
      </c>
      <c r="N977" s="6" t="s">
        <v>24</v>
      </c>
      <c r="O977" s="6" t="s">
        <v>96</v>
      </c>
      <c r="P977" s="11">
        <v>38</v>
      </c>
      <c r="Q977" s="12">
        <v>1.5</v>
      </c>
      <c r="R977" s="13"/>
      <c r="S977" s="21">
        <f t="shared" si="124"/>
        <v>24.0625</v>
      </c>
      <c r="T977" s="7" t="str">
        <f t="shared" si="125"/>
        <v>Over 0.5</v>
      </c>
      <c r="U977" s="14"/>
      <c r="V977" s="14" t="str">
        <f t="shared" si="128"/>
        <v>Under 1.5</v>
      </c>
      <c r="W977" s="14" t="str">
        <f t="shared" si="129"/>
        <v>LOST</v>
      </c>
      <c r="X977" s="14"/>
      <c r="Y977" s="7" t="str">
        <f t="shared" si="123"/>
        <v>…</v>
      </c>
      <c r="Z977" s="7"/>
      <c r="AA977" s="35" t="str">
        <f t="shared" si="126"/>
        <v>…</v>
      </c>
      <c r="AB977" s="35" t="str">
        <f t="shared" si="127"/>
        <v>.</v>
      </c>
      <c r="AE977" s="18" t="str">
        <f>IFERROR(VLOOKUP(O977,AG3:AH5,2,0),"KO")</f>
        <v>KO</v>
      </c>
    </row>
    <row r="978" spans="2:31">
      <c r="B978" s="6"/>
      <c r="C978" t="s">
        <v>239</v>
      </c>
      <c r="D978" s="24" t="s">
        <v>152</v>
      </c>
      <c r="E978" s="17" t="s">
        <v>701</v>
      </c>
      <c r="F978" s="7" t="s">
        <v>4</v>
      </c>
      <c r="G978" s="10" t="s">
        <v>764</v>
      </c>
      <c r="H978" s="7">
        <v>15</v>
      </c>
      <c r="I978" s="7">
        <v>42</v>
      </c>
      <c r="J978" s="7">
        <v>43</v>
      </c>
      <c r="K978" s="7">
        <v>2</v>
      </c>
      <c r="L978" s="7">
        <v>2</v>
      </c>
      <c r="M978" s="7">
        <v>28</v>
      </c>
      <c r="N978" s="6" t="s">
        <v>47</v>
      </c>
      <c r="O978" s="6" t="s">
        <v>69</v>
      </c>
      <c r="P978" s="11">
        <v>27</v>
      </c>
      <c r="Q978" s="12">
        <v>1.53</v>
      </c>
      <c r="R978" s="13"/>
      <c r="S978" s="21">
        <f t="shared" si="124"/>
        <v>26.5625</v>
      </c>
      <c r="T978" s="7" t="str">
        <f t="shared" si="125"/>
        <v>Over 0.5</v>
      </c>
      <c r="U978" s="14"/>
      <c r="V978" s="14" t="str">
        <f t="shared" si="128"/>
        <v>Under 1.5</v>
      </c>
      <c r="W978" s="14" t="str">
        <f t="shared" si="129"/>
        <v>WON</v>
      </c>
      <c r="X978" s="14"/>
      <c r="Y978" s="7" t="str">
        <f t="shared" si="123"/>
        <v>…</v>
      </c>
      <c r="Z978" s="7"/>
      <c r="AA978" s="35" t="str">
        <f t="shared" si="126"/>
        <v>…</v>
      </c>
      <c r="AB978" s="35" t="str">
        <f t="shared" si="127"/>
        <v>.</v>
      </c>
      <c r="AE978" s="18" t="str">
        <f>IFERROR(VLOOKUP(O978,AG3:AH5,2,0),"KO")</f>
        <v>KO</v>
      </c>
    </row>
    <row r="979" spans="2:31">
      <c r="B979" s="6"/>
      <c r="C979" t="s">
        <v>127</v>
      </c>
      <c r="D979" s="24" t="s">
        <v>152</v>
      </c>
      <c r="E979" s="17" t="s">
        <v>751</v>
      </c>
      <c r="F979" s="7" t="s">
        <v>4</v>
      </c>
      <c r="G979" s="10" t="s">
        <v>1041</v>
      </c>
      <c r="H979" s="7">
        <v>64</v>
      </c>
      <c r="I979" s="7">
        <v>30</v>
      </c>
      <c r="J979" s="7">
        <v>6</v>
      </c>
      <c r="K979" s="7">
        <v>1</v>
      </c>
      <c r="L979" s="7">
        <v>1</v>
      </c>
      <c r="M979" s="7">
        <v>58</v>
      </c>
      <c r="N979" s="6" t="s">
        <v>24</v>
      </c>
      <c r="O979" s="6" t="s">
        <v>297</v>
      </c>
      <c r="P979" s="11">
        <v>45</v>
      </c>
      <c r="Q979" s="12">
        <v>1.53</v>
      </c>
      <c r="R979" s="13"/>
      <c r="S979" s="21">
        <f t="shared" si="124"/>
        <v>20</v>
      </c>
      <c r="T979" s="7" t="str">
        <f t="shared" si="125"/>
        <v>Over 0.5</v>
      </c>
      <c r="U979" s="14"/>
      <c r="V979" s="14" t="str">
        <f t="shared" si="128"/>
        <v>Under 1.5</v>
      </c>
      <c r="W979" s="14" t="str">
        <f t="shared" si="129"/>
        <v>LOST</v>
      </c>
      <c r="X979" s="14"/>
      <c r="Y979" s="7" t="str">
        <f t="shared" si="123"/>
        <v>…</v>
      </c>
      <c r="Z979" s="7"/>
      <c r="AA979" s="35" t="str">
        <f t="shared" si="126"/>
        <v>…</v>
      </c>
      <c r="AB979" s="35" t="str">
        <f t="shared" si="127"/>
        <v>.</v>
      </c>
      <c r="AE979" s="18" t="str">
        <f>IFERROR(VLOOKUP(O979,AG3:AH5,2,0),"KO")</f>
        <v>KO</v>
      </c>
    </row>
    <row r="980" spans="2:31">
      <c r="B980" s="6"/>
      <c r="C980" t="s">
        <v>51</v>
      </c>
      <c r="D980" s="24" t="s">
        <v>152</v>
      </c>
      <c r="E980" s="17" t="s">
        <v>1926</v>
      </c>
      <c r="F980" s="7" t="s">
        <v>4</v>
      </c>
      <c r="G980" s="10" t="s">
        <v>907</v>
      </c>
      <c r="H980" s="7">
        <v>26</v>
      </c>
      <c r="I980" s="7">
        <v>50</v>
      </c>
      <c r="J980" s="7">
        <v>23</v>
      </c>
      <c r="K980" s="7" t="s">
        <v>16</v>
      </c>
      <c r="L980" s="7">
        <v>1</v>
      </c>
      <c r="M980" s="7">
        <v>3</v>
      </c>
      <c r="N980" s="6" t="s">
        <v>47</v>
      </c>
      <c r="O980" s="6" t="s">
        <v>69</v>
      </c>
      <c r="P980" s="11">
        <v>55</v>
      </c>
      <c r="Q980" s="12">
        <v>1.72</v>
      </c>
      <c r="R980" s="13"/>
      <c r="S980" s="21">
        <f t="shared" si="124"/>
        <v>78.625</v>
      </c>
      <c r="T980" s="7" t="str">
        <f t="shared" si="125"/>
        <v>Under 1.5</v>
      </c>
      <c r="U980" s="14"/>
      <c r="V980" s="14" t="str">
        <f t="shared" si="128"/>
        <v>Under 1.5</v>
      </c>
      <c r="W980" s="14" t="str">
        <f t="shared" si="129"/>
        <v>WON</v>
      </c>
      <c r="X980" s="14"/>
      <c r="Y980" s="7" t="str">
        <f t="shared" si="123"/>
        <v>…</v>
      </c>
      <c r="Z980" s="7"/>
      <c r="AA980" s="35" t="str">
        <f t="shared" si="126"/>
        <v>…</v>
      </c>
      <c r="AB980" s="35" t="str">
        <f t="shared" si="127"/>
        <v>.</v>
      </c>
      <c r="AE980" s="18" t="str">
        <f>IFERROR(VLOOKUP(O980,AG3:AH5,2,0),"KO")</f>
        <v>KO</v>
      </c>
    </row>
    <row r="981" spans="2:31">
      <c r="B981" s="6" t="s">
        <v>11</v>
      </c>
      <c r="C981" t="s">
        <v>97</v>
      </c>
      <c r="D981" s="24" t="s">
        <v>164</v>
      </c>
      <c r="E981" s="17" t="s">
        <v>609</v>
      </c>
      <c r="F981" s="7" t="s">
        <v>4</v>
      </c>
      <c r="G981" s="10" t="s">
        <v>1217</v>
      </c>
      <c r="H981" s="7">
        <v>20</v>
      </c>
      <c r="I981" s="7">
        <v>59</v>
      </c>
      <c r="J981" s="7">
        <v>21</v>
      </c>
      <c r="K981" s="7" t="s">
        <v>16</v>
      </c>
      <c r="L981" s="7">
        <v>1</v>
      </c>
      <c r="M981" s="7">
        <v>1</v>
      </c>
      <c r="N981" s="6" t="s">
        <v>47</v>
      </c>
      <c r="O981" s="6" t="s">
        <v>69</v>
      </c>
      <c r="P981" s="11">
        <v>51</v>
      </c>
      <c r="Q981" s="12">
        <v>1.4</v>
      </c>
      <c r="R981" s="13"/>
      <c r="S981" s="21">
        <f t="shared" si="124"/>
        <v>82.637500000000003</v>
      </c>
      <c r="T981" s="7" t="str">
        <f t="shared" si="125"/>
        <v>Under 1.5</v>
      </c>
      <c r="U981" s="14"/>
      <c r="V981" s="14" t="str">
        <f t="shared" si="128"/>
        <v>Under 1.5</v>
      </c>
      <c r="W981" s="14" t="str">
        <f t="shared" si="129"/>
        <v>WON</v>
      </c>
      <c r="X981" s="14"/>
      <c r="Y981" s="7" t="str">
        <f t="shared" si="123"/>
        <v>Prime</v>
      </c>
      <c r="Z981" s="7"/>
      <c r="AA981" s="35" t="str">
        <f t="shared" si="126"/>
        <v>…</v>
      </c>
      <c r="AB981" s="35" t="str">
        <f t="shared" si="127"/>
        <v>.</v>
      </c>
      <c r="AE981" s="18" t="str">
        <f>IFERROR(VLOOKUP(O981,AG3:AH5,2,0),"KO")</f>
        <v>KO</v>
      </c>
    </row>
    <row r="982" spans="2:31">
      <c r="B982" s="6" t="s">
        <v>11</v>
      </c>
      <c r="C982" t="s">
        <v>257</v>
      </c>
      <c r="D982" s="24" t="s">
        <v>176</v>
      </c>
      <c r="E982" s="17" t="s">
        <v>261</v>
      </c>
      <c r="F982" s="7" t="s">
        <v>4</v>
      </c>
      <c r="G982" s="10" t="s">
        <v>623</v>
      </c>
      <c r="H982" s="7">
        <v>10</v>
      </c>
      <c r="I982" s="7">
        <v>50</v>
      </c>
      <c r="J982" s="7">
        <v>40</v>
      </c>
      <c r="K982" s="7" t="s">
        <v>16</v>
      </c>
      <c r="L982" s="7">
        <v>2</v>
      </c>
      <c r="M982" s="7">
        <v>30</v>
      </c>
      <c r="N982" s="6" t="s">
        <v>24</v>
      </c>
      <c r="O982" s="6" t="s">
        <v>24</v>
      </c>
      <c r="P982" s="11">
        <v>54</v>
      </c>
      <c r="Q982" s="12">
        <v>1.53</v>
      </c>
      <c r="R982" s="13"/>
      <c r="S982" s="21">
        <f t="shared" si="124"/>
        <v>66.424999999999997</v>
      </c>
      <c r="T982" s="7" t="str">
        <f t="shared" si="125"/>
        <v>Under 1.5</v>
      </c>
      <c r="U982" s="14"/>
      <c r="V982" s="14" t="str">
        <f t="shared" si="128"/>
        <v>Under 1.5</v>
      </c>
      <c r="W982" s="14" t="str">
        <f t="shared" si="129"/>
        <v>WON</v>
      </c>
      <c r="X982" s="14"/>
      <c r="Y982" s="7" t="str">
        <f t="shared" si="123"/>
        <v>…</v>
      </c>
      <c r="Z982" s="7"/>
      <c r="AA982" s="35" t="str">
        <f t="shared" si="126"/>
        <v>…</v>
      </c>
      <c r="AB982" s="35" t="str">
        <f t="shared" si="127"/>
        <v>.</v>
      </c>
      <c r="AE982" s="18" t="str">
        <f>IFERROR(VLOOKUP(O982,AG3:AH5,2,0),"KO")</f>
        <v>OK</v>
      </c>
    </row>
    <row r="983" spans="2:31">
      <c r="B983" s="6" t="s">
        <v>11</v>
      </c>
      <c r="C983" t="s">
        <v>124</v>
      </c>
      <c r="D983" s="24" t="s">
        <v>877</v>
      </c>
      <c r="E983" s="17" t="s">
        <v>158</v>
      </c>
      <c r="F983" s="7" t="s">
        <v>4</v>
      </c>
      <c r="G983" s="10" t="s">
        <v>180</v>
      </c>
      <c r="H983" s="7">
        <v>20</v>
      </c>
      <c r="I983" s="7">
        <v>70</v>
      </c>
      <c r="J983" s="7">
        <v>10</v>
      </c>
      <c r="K983" s="7" t="s">
        <v>16</v>
      </c>
      <c r="L983" s="7">
        <v>1</v>
      </c>
      <c r="M983" s="7">
        <v>10</v>
      </c>
      <c r="N983" s="6" t="s">
        <v>75</v>
      </c>
      <c r="O983" s="6" t="s">
        <v>17</v>
      </c>
      <c r="P983" s="11">
        <v>66</v>
      </c>
      <c r="Q983" s="12">
        <v>1.5</v>
      </c>
      <c r="R983" s="13"/>
      <c r="S983" s="21">
        <f t="shared" si="124"/>
        <v>80.075000000000003</v>
      </c>
      <c r="T983" s="7" t="str">
        <f t="shared" si="125"/>
        <v>Under 1.5</v>
      </c>
      <c r="U983" s="14"/>
      <c r="V983" s="14" t="str">
        <f t="shared" si="128"/>
        <v>Over 0.5</v>
      </c>
      <c r="W983" s="14" t="str">
        <f t="shared" si="129"/>
        <v>LOST</v>
      </c>
      <c r="X983" s="14"/>
      <c r="Y983" s="7" t="str">
        <f t="shared" si="123"/>
        <v>Prime</v>
      </c>
      <c r="Z983" s="7"/>
      <c r="AA983" s="35" t="str">
        <f t="shared" si="126"/>
        <v>U25g</v>
      </c>
      <c r="AB983" s="35" t="str">
        <f t="shared" si="127"/>
        <v>.</v>
      </c>
      <c r="AE983" s="18" t="str">
        <f>IFERROR(VLOOKUP(O983,AG3:AH5,2,0),"KO")</f>
        <v>KO</v>
      </c>
    </row>
    <row r="984" spans="2:31">
      <c r="B984" s="6"/>
      <c r="D984" s="24"/>
      <c r="E984" s="17"/>
      <c r="F984" s="7"/>
      <c r="G984" s="10"/>
      <c r="H984" s="7"/>
      <c r="I984" s="7"/>
      <c r="J984" s="7"/>
      <c r="K984" s="7"/>
      <c r="L984" s="7"/>
      <c r="M984" s="7"/>
      <c r="N984" s="6"/>
      <c r="O984" s="6"/>
      <c r="P984" s="11"/>
      <c r="Q984" s="12"/>
      <c r="R984" s="13"/>
      <c r="S984" s="21" t="str">
        <f t="shared" si="124"/>
        <v/>
      </c>
      <c r="T984" s="7" t="str">
        <f t="shared" si="125"/>
        <v>Under 1.5</v>
      </c>
      <c r="U984" s="14"/>
      <c r="V984" s="14" t="str">
        <f t="shared" si="128"/>
        <v>Over 0.5</v>
      </c>
      <c r="W984" s="14" t="str">
        <f t="shared" si="129"/>
        <v/>
      </c>
      <c r="X984" s="14"/>
      <c r="Y984" s="7" t="str">
        <f t="shared" si="123"/>
        <v>…</v>
      </c>
      <c r="Z984" s="7"/>
      <c r="AA984" s="35" t="str">
        <f t="shared" si="126"/>
        <v>…</v>
      </c>
      <c r="AB984" s="35" t="str">
        <f t="shared" si="127"/>
        <v>.</v>
      </c>
      <c r="AE984" s="18" t="str">
        <f>IFERROR(VLOOKUP(O984,AG3:AH5,2,0),"KO")</f>
        <v>KO</v>
      </c>
    </row>
    <row r="985" spans="2:31">
      <c r="B985" s="16" t="s">
        <v>2236</v>
      </c>
      <c r="D985" s="24"/>
      <c r="E985" s="17"/>
      <c r="F985" s="7"/>
      <c r="G985" s="10"/>
      <c r="H985" s="7"/>
      <c r="I985" s="7"/>
      <c r="J985" s="7"/>
      <c r="K985" s="7"/>
      <c r="L985" s="7"/>
      <c r="M985" s="7"/>
      <c r="N985" s="6"/>
      <c r="O985" s="6"/>
      <c r="P985" s="11"/>
      <c r="Q985" s="12"/>
      <c r="R985" s="13"/>
      <c r="S985" s="21" t="str">
        <f t="shared" si="124"/>
        <v/>
      </c>
      <c r="T985" s="7" t="str">
        <f t="shared" si="125"/>
        <v>Under 1.5</v>
      </c>
      <c r="U985" s="14"/>
      <c r="V985" s="14" t="str">
        <f t="shared" si="128"/>
        <v>Over 0.5</v>
      </c>
      <c r="W985" s="14" t="str">
        <f t="shared" si="129"/>
        <v/>
      </c>
      <c r="X985" s="14"/>
      <c r="Y985" s="7" t="str">
        <f t="shared" si="123"/>
        <v>…</v>
      </c>
      <c r="Z985" s="7"/>
      <c r="AA985" s="35" t="str">
        <f t="shared" si="126"/>
        <v>…</v>
      </c>
      <c r="AB985" s="35" t="str">
        <f t="shared" si="127"/>
        <v>.</v>
      </c>
      <c r="AE985" s="18" t="str">
        <f>IFERROR(VLOOKUP(O985,AG3:AH5,2,0),"KO")</f>
        <v>KO</v>
      </c>
    </row>
    <row r="986" spans="2:31">
      <c r="B986" s="6" t="s">
        <v>11</v>
      </c>
      <c r="C986" t="s">
        <v>206</v>
      </c>
      <c r="D986" s="24" t="s">
        <v>207</v>
      </c>
      <c r="E986" s="17" t="s">
        <v>1531</v>
      </c>
      <c r="F986" s="7" t="s">
        <v>4</v>
      </c>
      <c r="G986" s="10" t="s">
        <v>1606</v>
      </c>
      <c r="H986" s="7">
        <v>24</v>
      </c>
      <c r="I986" s="7">
        <v>48</v>
      </c>
      <c r="J986" s="7">
        <v>28</v>
      </c>
      <c r="K986" s="7" t="s">
        <v>16</v>
      </c>
      <c r="L986" s="7" t="s">
        <v>2101</v>
      </c>
      <c r="M986" s="7">
        <v>4</v>
      </c>
      <c r="N986" s="6" t="s">
        <v>69</v>
      </c>
      <c r="O986" s="6" t="s">
        <v>69</v>
      </c>
      <c r="P986" s="11">
        <v>42</v>
      </c>
      <c r="Q986" s="12">
        <v>1.52</v>
      </c>
      <c r="R986" s="13"/>
      <c r="S986" s="21">
        <f t="shared" si="124"/>
        <v>51</v>
      </c>
      <c r="T986" s="7" t="str">
        <f t="shared" si="125"/>
        <v>Over 0.5</v>
      </c>
      <c r="U986" s="14"/>
      <c r="V986" s="14" t="str">
        <f t="shared" si="128"/>
        <v>Over 0.5</v>
      </c>
      <c r="W986" s="14" t="str">
        <f t="shared" si="129"/>
        <v>WON</v>
      </c>
      <c r="X986" s="14"/>
      <c r="Y986" s="7" t="str">
        <f t="shared" si="123"/>
        <v>…</v>
      </c>
      <c r="Z986" s="7"/>
      <c r="AA986" s="35" t="str">
        <f t="shared" si="126"/>
        <v>…</v>
      </c>
      <c r="AB986" s="35" t="str">
        <f t="shared" si="127"/>
        <v>.</v>
      </c>
      <c r="AE986" s="18" t="str">
        <f>IFERROR(VLOOKUP(O986,AG3:AH5,2,0),"KO")</f>
        <v>KO</v>
      </c>
    </row>
    <row r="987" spans="2:31">
      <c r="B987" s="6"/>
      <c r="C987" t="s">
        <v>1463</v>
      </c>
      <c r="D987" s="24" t="s">
        <v>35</v>
      </c>
      <c r="E987" s="17" t="s">
        <v>1513</v>
      </c>
      <c r="F987" s="7" t="s">
        <v>4</v>
      </c>
      <c r="G987" s="10" t="s">
        <v>1525</v>
      </c>
      <c r="H987" s="7">
        <v>23</v>
      </c>
      <c r="I987" s="7">
        <v>35</v>
      </c>
      <c r="J987" s="7">
        <v>43</v>
      </c>
      <c r="K987" s="7">
        <v>2</v>
      </c>
      <c r="L987" s="7">
        <v>2</v>
      </c>
      <c r="M987" s="7">
        <v>20</v>
      </c>
      <c r="N987" s="6" t="s">
        <v>24</v>
      </c>
      <c r="O987" s="6" t="s">
        <v>24</v>
      </c>
      <c r="P987" s="11">
        <v>47</v>
      </c>
      <c r="Q987" s="12">
        <v>1.5</v>
      </c>
      <c r="R987" s="13"/>
      <c r="S987" s="21">
        <f t="shared" si="124"/>
        <v>26.5625</v>
      </c>
      <c r="T987" s="7" t="str">
        <f t="shared" si="125"/>
        <v>Over 0.5</v>
      </c>
      <c r="U987" s="14"/>
      <c r="V987" s="14" t="str">
        <f t="shared" si="128"/>
        <v>Under 1.5</v>
      </c>
      <c r="W987" s="14" t="str">
        <f t="shared" si="129"/>
        <v>LOST</v>
      </c>
      <c r="X987" s="14"/>
      <c r="Y987" s="7" t="str">
        <f t="shared" si="123"/>
        <v>…</v>
      </c>
      <c r="Z987" s="7"/>
      <c r="AA987" s="35" t="str">
        <f t="shared" si="126"/>
        <v>…</v>
      </c>
      <c r="AB987" s="35" t="str">
        <f t="shared" si="127"/>
        <v>.</v>
      </c>
      <c r="AE987" s="18" t="str">
        <f>IFERROR(VLOOKUP(O987,AG3:AH5,2,0),"KO")</f>
        <v>OK</v>
      </c>
    </row>
    <row r="988" spans="2:31">
      <c r="B988" s="6"/>
      <c r="C988" t="s">
        <v>1463</v>
      </c>
      <c r="D988" s="24" t="s">
        <v>39</v>
      </c>
      <c r="E988" s="17" t="s">
        <v>1707</v>
      </c>
      <c r="F988" s="7" t="s">
        <v>4</v>
      </c>
      <c r="G988" s="10" t="s">
        <v>1465</v>
      </c>
      <c r="H988" s="7">
        <v>18</v>
      </c>
      <c r="I988" s="7">
        <v>46</v>
      </c>
      <c r="J988" s="7">
        <v>36</v>
      </c>
      <c r="K988" s="7" t="s">
        <v>16</v>
      </c>
      <c r="L988" s="7" t="s">
        <v>2101</v>
      </c>
      <c r="M988" s="7">
        <v>18</v>
      </c>
      <c r="N988" s="6" t="s">
        <v>61</v>
      </c>
      <c r="O988" s="6" t="s">
        <v>298</v>
      </c>
      <c r="P988" s="11">
        <v>31</v>
      </c>
      <c r="Q988" s="12">
        <v>1.52</v>
      </c>
      <c r="R988" s="13"/>
      <c r="S988" s="21">
        <f t="shared" si="124"/>
        <v>40</v>
      </c>
      <c r="T988" s="7" t="str">
        <f t="shared" si="125"/>
        <v>Over 0.5</v>
      </c>
      <c r="U988" s="14"/>
      <c r="V988" s="14" t="str">
        <f t="shared" si="128"/>
        <v>Over 0.5</v>
      </c>
      <c r="W988" s="14" t="str">
        <f t="shared" si="129"/>
        <v>WON</v>
      </c>
      <c r="X988" s="14"/>
      <c r="Y988" s="7" t="str">
        <f t="shared" si="123"/>
        <v>…</v>
      </c>
      <c r="Z988" s="7"/>
      <c r="AA988" s="35" t="str">
        <f t="shared" si="126"/>
        <v>…</v>
      </c>
      <c r="AB988" s="35" t="str">
        <f t="shared" si="127"/>
        <v>.</v>
      </c>
      <c r="AE988" s="18" t="str">
        <f>IFERROR(VLOOKUP(O988,AG3:AH5,2,0),"KO")</f>
        <v>KO</v>
      </c>
    </row>
    <row r="989" spans="2:31">
      <c r="B989" s="6" t="s">
        <v>11</v>
      </c>
      <c r="C989" t="s">
        <v>206</v>
      </c>
      <c r="D989" s="24" t="s">
        <v>44</v>
      </c>
      <c r="E989" s="17" t="s">
        <v>1532</v>
      </c>
      <c r="F989" s="7" t="s">
        <v>4</v>
      </c>
      <c r="G989" s="10" t="s">
        <v>899</v>
      </c>
      <c r="H989" s="7">
        <v>35</v>
      </c>
      <c r="I989" s="7">
        <v>48</v>
      </c>
      <c r="J989" s="7">
        <v>17</v>
      </c>
      <c r="K989" s="7" t="s">
        <v>16</v>
      </c>
      <c r="L989" s="7">
        <v>1</v>
      </c>
      <c r="M989" s="7">
        <v>18</v>
      </c>
      <c r="N989" s="6" t="s">
        <v>47</v>
      </c>
      <c r="O989" s="6" t="s">
        <v>47</v>
      </c>
      <c r="P989" s="11">
        <v>43</v>
      </c>
      <c r="Q989" s="12">
        <v>1.85</v>
      </c>
      <c r="R989" s="13"/>
      <c r="S989" s="21">
        <f t="shared" si="124"/>
        <v>40</v>
      </c>
      <c r="T989" s="7" t="str">
        <f t="shared" si="125"/>
        <v>Over 0.5</v>
      </c>
      <c r="U989" s="14"/>
      <c r="V989" s="14" t="str">
        <f t="shared" si="128"/>
        <v>Under 1.5</v>
      </c>
      <c r="W989" s="14" t="str">
        <f t="shared" si="129"/>
        <v>WON</v>
      </c>
      <c r="X989" s="14"/>
      <c r="Y989" s="7" t="str">
        <f t="shared" si="123"/>
        <v>…</v>
      </c>
      <c r="Z989" s="7"/>
      <c r="AA989" s="35" t="str">
        <f t="shared" si="126"/>
        <v>…</v>
      </c>
      <c r="AB989" s="35" t="str">
        <f t="shared" si="127"/>
        <v>.</v>
      </c>
      <c r="AE989" s="18" t="str">
        <f>IFERROR(VLOOKUP(O989,AG3:AH5,2,0),"KO")</f>
        <v>OK</v>
      </c>
    </row>
    <row r="990" spans="2:31">
      <c r="B990" s="6" t="s">
        <v>11</v>
      </c>
      <c r="C990" t="s">
        <v>279</v>
      </c>
      <c r="D990" s="24" t="s">
        <v>89</v>
      </c>
      <c r="E990" s="17" t="s">
        <v>577</v>
      </c>
      <c r="F990" s="7" t="s">
        <v>4</v>
      </c>
      <c r="G990" s="10" t="s">
        <v>578</v>
      </c>
      <c r="H990" s="7">
        <v>21</v>
      </c>
      <c r="I990" s="7">
        <v>58</v>
      </c>
      <c r="J990" s="7">
        <v>20</v>
      </c>
      <c r="K990" s="7" t="s">
        <v>16</v>
      </c>
      <c r="L990" s="7">
        <v>2</v>
      </c>
      <c r="M990" s="7">
        <v>1</v>
      </c>
      <c r="N990" s="6" t="s">
        <v>47</v>
      </c>
      <c r="O990" s="6" t="s">
        <v>17</v>
      </c>
      <c r="P990" s="11">
        <v>51</v>
      </c>
      <c r="Q990" s="12">
        <v>1.57</v>
      </c>
      <c r="R990" s="13"/>
      <c r="S990" s="21">
        <f t="shared" si="124"/>
        <v>82.325000000000003</v>
      </c>
      <c r="T990" s="7" t="str">
        <f t="shared" si="125"/>
        <v>Under 1.5</v>
      </c>
      <c r="U990" s="14"/>
      <c r="V990" s="14" t="str">
        <f t="shared" si="128"/>
        <v>Under 1.5</v>
      </c>
      <c r="W990" s="14" t="str">
        <f t="shared" si="129"/>
        <v>WON</v>
      </c>
      <c r="X990" s="14"/>
      <c r="Y990" s="7" t="str">
        <f t="shared" si="123"/>
        <v>Prime</v>
      </c>
      <c r="Z990" s="7"/>
      <c r="AA990" s="35" t="str">
        <f t="shared" si="126"/>
        <v>…</v>
      </c>
      <c r="AB990" s="35" t="str">
        <f t="shared" si="127"/>
        <v>.</v>
      </c>
      <c r="AE990" s="18" t="str">
        <f>IFERROR(VLOOKUP(O990,AG3:AH5,2,0),"KO")</f>
        <v>KO</v>
      </c>
    </row>
    <row r="991" spans="2:31">
      <c r="B991" s="6" t="s">
        <v>11</v>
      </c>
      <c r="C991" t="s">
        <v>279</v>
      </c>
      <c r="D991" s="24" t="s">
        <v>135</v>
      </c>
      <c r="E991" s="17" t="s">
        <v>280</v>
      </c>
      <c r="F991" s="7" t="s">
        <v>4</v>
      </c>
      <c r="G991" s="10" t="s">
        <v>1188</v>
      </c>
      <c r="H991" s="7">
        <v>18</v>
      </c>
      <c r="I991" s="7">
        <v>51</v>
      </c>
      <c r="J991" s="7">
        <v>31</v>
      </c>
      <c r="K991" s="7" t="s">
        <v>16</v>
      </c>
      <c r="L991" s="7" t="s">
        <v>2101</v>
      </c>
      <c r="M991" s="7">
        <v>13</v>
      </c>
      <c r="N991" s="6" t="s">
        <v>24</v>
      </c>
      <c r="O991" s="6" t="s">
        <v>69</v>
      </c>
      <c r="P991" s="11">
        <v>62</v>
      </c>
      <c r="Q991" s="12">
        <v>1.54</v>
      </c>
      <c r="R991" s="13"/>
      <c r="S991" s="21">
        <f t="shared" si="124"/>
        <v>70.337500000000006</v>
      </c>
      <c r="T991" s="7" t="str">
        <f t="shared" si="125"/>
        <v>Under 1.5</v>
      </c>
      <c r="U991" s="14"/>
      <c r="V991" s="14" t="str">
        <f t="shared" si="128"/>
        <v>Under 1.5</v>
      </c>
      <c r="W991" s="14" t="str">
        <f t="shared" si="129"/>
        <v>WON</v>
      </c>
      <c r="X991" s="14"/>
      <c r="Y991" s="7" t="str">
        <f t="shared" si="123"/>
        <v>…</v>
      </c>
      <c r="Z991" s="7"/>
      <c r="AA991" s="35" t="str">
        <f t="shared" si="126"/>
        <v>U25g</v>
      </c>
      <c r="AB991" s="35" t="str">
        <f t="shared" si="127"/>
        <v>WON</v>
      </c>
      <c r="AE991" s="18" t="str">
        <f>IFERROR(VLOOKUP(O991,AG3:AH5,2,0),"KO")</f>
        <v>KO</v>
      </c>
    </row>
    <row r="992" spans="2:31">
      <c r="B992" s="6"/>
      <c r="C992" t="s">
        <v>43</v>
      </c>
      <c r="D992" s="24" t="s">
        <v>143</v>
      </c>
      <c r="E992" s="17" t="s">
        <v>2169</v>
      </c>
      <c r="F992" s="7" t="s">
        <v>4</v>
      </c>
      <c r="G992" s="10" t="s">
        <v>595</v>
      </c>
      <c r="H992" s="7">
        <v>23</v>
      </c>
      <c r="I992" s="7">
        <v>10</v>
      </c>
      <c r="J992" s="7">
        <v>67</v>
      </c>
      <c r="K992" s="7">
        <v>2</v>
      </c>
      <c r="L992" s="7">
        <v>2</v>
      </c>
      <c r="M992" s="7">
        <v>44</v>
      </c>
      <c r="N992" s="6" t="s">
        <v>24</v>
      </c>
      <c r="O992" s="6" t="s">
        <v>120</v>
      </c>
      <c r="P992" s="11">
        <v>73</v>
      </c>
      <c r="Q992" s="12">
        <v>1.71</v>
      </c>
      <c r="R992" s="13"/>
      <c r="S992" s="21">
        <f t="shared" si="124"/>
        <v>26.475000000000001</v>
      </c>
      <c r="T992" s="7" t="str">
        <f t="shared" si="125"/>
        <v>Over 0.5</v>
      </c>
      <c r="U992" s="14"/>
      <c r="V992" s="14" t="str">
        <f t="shared" si="128"/>
        <v>Under 1.5</v>
      </c>
      <c r="W992" s="14" t="str">
        <f t="shared" si="129"/>
        <v>LOST</v>
      </c>
      <c r="X992" s="14"/>
      <c r="Y992" s="7" t="str">
        <f t="shared" si="123"/>
        <v>…</v>
      </c>
      <c r="Z992" s="7"/>
      <c r="AA992" s="35" t="str">
        <f t="shared" si="126"/>
        <v>…</v>
      </c>
      <c r="AB992" s="35" t="str">
        <f t="shared" si="127"/>
        <v>.</v>
      </c>
      <c r="AE992" s="18" t="str">
        <f>IFERROR(VLOOKUP(O992,AG3:AH5,2,0),"KO")</f>
        <v>OK</v>
      </c>
    </row>
    <row r="993" spans="2:31">
      <c r="B993" s="6"/>
      <c r="C993" t="s">
        <v>66</v>
      </c>
      <c r="D993" s="24" t="s">
        <v>152</v>
      </c>
      <c r="E993" s="17" t="s">
        <v>67</v>
      </c>
      <c r="F993" s="7" t="s">
        <v>4</v>
      </c>
      <c r="G993" s="10" t="s">
        <v>1454</v>
      </c>
      <c r="H993" s="7">
        <v>16</v>
      </c>
      <c r="I993" s="7">
        <v>45</v>
      </c>
      <c r="J993" s="7">
        <v>38</v>
      </c>
      <c r="K993" s="7" t="s">
        <v>16</v>
      </c>
      <c r="L993" s="7">
        <v>2</v>
      </c>
      <c r="M993" s="7">
        <v>22</v>
      </c>
      <c r="N993" s="6" t="s">
        <v>120</v>
      </c>
      <c r="O993" s="6" t="s">
        <v>96</v>
      </c>
      <c r="P993" s="11">
        <v>47</v>
      </c>
      <c r="Q993" s="12">
        <v>1.76</v>
      </c>
      <c r="R993" s="13"/>
      <c r="S993" s="21">
        <f t="shared" si="124"/>
        <v>40</v>
      </c>
      <c r="T993" s="7" t="str">
        <f t="shared" si="125"/>
        <v>Over 0.5</v>
      </c>
      <c r="U993" s="14"/>
      <c r="V993" s="14" t="str">
        <f t="shared" si="128"/>
        <v>Under 1.5</v>
      </c>
      <c r="W993" s="14" t="str">
        <f t="shared" si="129"/>
        <v>WON</v>
      </c>
      <c r="X993" s="14"/>
      <c r="Y993" s="7" t="str">
        <f t="shared" si="123"/>
        <v>…</v>
      </c>
      <c r="Z993" s="7"/>
      <c r="AA993" s="35" t="str">
        <f t="shared" si="126"/>
        <v>…</v>
      </c>
      <c r="AB993" s="35" t="str">
        <f t="shared" si="127"/>
        <v>.</v>
      </c>
      <c r="AE993" s="18" t="str">
        <f>IFERROR(VLOOKUP(O993,AG3:AH5,2,0),"KO")</f>
        <v>KO</v>
      </c>
    </row>
    <row r="994" spans="2:31">
      <c r="B994" s="6"/>
      <c r="C994" t="s">
        <v>66</v>
      </c>
      <c r="D994" s="24" t="s">
        <v>152</v>
      </c>
      <c r="E994" s="17" t="s">
        <v>1453</v>
      </c>
      <c r="F994" s="7" t="s">
        <v>4</v>
      </c>
      <c r="G994" s="10" t="s">
        <v>973</v>
      </c>
      <c r="H994" s="7">
        <v>30</v>
      </c>
      <c r="I994" s="7">
        <v>37</v>
      </c>
      <c r="J994" s="7">
        <v>33</v>
      </c>
      <c r="K994" s="7" t="s">
        <v>16</v>
      </c>
      <c r="L994" s="7" t="s">
        <v>2101</v>
      </c>
      <c r="M994" s="7">
        <v>3</v>
      </c>
      <c r="N994" s="6" t="s">
        <v>120</v>
      </c>
      <c r="O994" s="6" t="s">
        <v>61</v>
      </c>
      <c r="P994" s="11">
        <v>42</v>
      </c>
      <c r="Q994" s="12">
        <v>1.8</v>
      </c>
      <c r="R994" s="13"/>
      <c r="S994" s="21">
        <f t="shared" si="124"/>
        <v>52</v>
      </c>
      <c r="T994" s="7" t="str">
        <f t="shared" si="125"/>
        <v>Over 0.5</v>
      </c>
      <c r="U994" s="14"/>
      <c r="V994" s="14" t="str">
        <f t="shared" si="128"/>
        <v>Under 1.5</v>
      </c>
      <c r="W994" s="14" t="str">
        <f t="shared" si="129"/>
        <v>WON</v>
      </c>
      <c r="X994" s="14"/>
      <c r="Y994" s="7" t="str">
        <f t="shared" si="123"/>
        <v>…</v>
      </c>
      <c r="Z994" s="7"/>
      <c r="AA994" s="35" t="str">
        <f t="shared" si="126"/>
        <v>…</v>
      </c>
      <c r="AB994" s="35" t="str">
        <f t="shared" si="127"/>
        <v>.</v>
      </c>
      <c r="AE994" s="18" t="str">
        <f>IFERROR(VLOOKUP(O994,AG3:AH5,2,0),"KO")</f>
        <v>KO</v>
      </c>
    </row>
    <row r="995" spans="2:31">
      <c r="B995" s="6"/>
      <c r="C995" t="s">
        <v>227</v>
      </c>
      <c r="D995" s="24" t="s">
        <v>152</v>
      </c>
      <c r="E995" s="17" t="s">
        <v>1612</v>
      </c>
      <c r="F995" s="7" t="s">
        <v>4</v>
      </c>
      <c r="G995" s="10" t="s">
        <v>765</v>
      </c>
      <c r="H995" s="7">
        <v>29</v>
      </c>
      <c r="I995" s="7">
        <v>16</v>
      </c>
      <c r="J995" s="7">
        <v>54</v>
      </c>
      <c r="K995" s="7">
        <v>2</v>
      </c>
      <c r="L995" s="7">
        <v>2</v>
      </c>
      <c r="M995" s="7">
        <v>25</v>
      </c>
      <c r="N995" s="6" t="s">
        <v>120</v>
      </c>
      <c r="O995" s="6" t="s">
        <v>96</v>
      </c>
      <c r="P995" s="11">
        <v>22</v>
      </c>
      <c r="Q995" s="12">
        <v>1.5</v>
      </c>
      <c r="R995" s="13"/>
      <c r="S995" s="21">
        <f t="shared" si="124"/>
        <v>14.0625</v>
      </c>
      <c r="T995" s="7" t="str">
        <f t="shared" si="125"/>
        <v>Over 0.5</v>
      </c>
      <c r="U995" s="14"/>
      <c r="V995" s="14" t="str">
        <f t="shared" si="128"/>
        <v>Under 1.5</v>
      </c>
      <c r="W995" s="14" t="str">
        <f t="shared" si="129"/>
        <v>WON</v>
      </c>
      <c r="X995" s="14"/>
      <c r="Y995" s="7" t="str">
        <f t="shared" si="123"/>
        <v>…</v>
      </c>
      <c r="Z995" s="7"/>
      <c r="AA995" s="35" t="str">
        <f t="shared" si="126"/>
        <v>…</v>
      </c>
      <c r="AB995" s="35" t="str">
        <f t="shared" si="127"/>
        <v>.</v>
      </c>
      <c r="AE995" s="18" t="str">
        <f>IFERROR(VLOOKUP(O995,AG3:AH5,2,0),"KO")</f>
        <v>KO</v>
      </c>
    </row>
    <row r="996" spans="2:31">
      <c r="B996" s="6" t="s">
        <v>11</v>
      </c>
      <c r="C996" t="s">
        <v>288</v>
      </c>
      <c r="D996" s="24" t="s">
        <v>289</v>
      </c>
      <c r="E996" s="17" t="s">
        <v>336</v>
      </c>
      <c r="F996" s="7" t="s">
        <v>4</v>
      </c>
      <c r="G996" s="10" t="s">
        <v>337</v>
      </c>
      <c r="H996" s="7">
        <v>15</v>
      </c>
      <c r="I996" s="7">
        <v>56</v>
      </c>
      <c r="J996" s="7">
        <v>29</v>
      </c>
      <c r="K996" s="7" t="s">
        <v>16</v>
      </c>
      <c r="L996" s="7" t="s">
        <v>2101</v>
      </c>
      <c r="M996" s="7">
        <v>14</v>
      </c>
      <c r="N996" s="6" t="s">
        <v>61</v>
      </c>
      <c r="O996" s="6" t="s">
        <v>61</v>
      </c>
      <c r="P996" s="11">
        <v>55</v>
      </c>
      <c r="Q996" s="12">
        <v>1.54</v>
      </c>
      <c r="R996" s="13"/>
      <c r="S996" s="21">
        <f t="shared" si="124"/>
        <v>69.5</v>
      </c>
      <c r="T996" s="7" t="str">
        <f t="shared" si="125"/>
        <v>Under 1.5</v>
      </c>
      <c r="U996" s="14"/>
      <c r="V996" s="14" t="str">
        <f t="shared" si="128"/>
        <v>Over 0.5</v>
      </c>
      <c r="W996" s="14" t="str">
        <f t="shared" si="129"/>
        <v>LOST</v>
      </c>
      <c r="X996" s="14"/>
      <c r="Y996" s="7" t="str">
        <f t="shared" si="123"/>
        <v>…</v>
      </c>
      <c r="Z996" s="7"/>
      <c r="AA996" s="35" t="str">
        <f t="shared" si="126"/>
        <v>U25g</v>
      </c>
      <c r="AB996" s="35" t="str">
        <f t="shared" si="127"/>
        <v>WON</v>
      </c>
      <c r="AE996" s="18" t="str">
        <f>IFERROR(VLOOKUP(O996,AG3:AH5,2,0),"KO")</f>
        <v>KO</v>
      </c>
    </row>
    <row r="997" spans="2:31">
      <c r="B997" s="6"/>
      <c r="C997" t="s">
        <v>1437</v>
      </c>
      <c r="D997" s="24" t="s">
        <v>289</v>
      </c>
      <c r="E997" s="17" t="s">
        <v>1439</v>
      </c>
      <c r="F997" s="7" t="s">
        <v>4</v>
      </c>
      <c r="G997" s="10" t="s">
        <v>1804</v>
      </c>
      <c r="H997" s="7">
        <v>42</v>
      </c>
      <c r="I997" s="7">
        <v>28</v>
      </c>
      <c r="J997" s="7">
        <v>30</v>
      </c>
      <c r="K997" s="7">
        <v>1</v>
      </c>
      <c r="L997" s="7">
        <v>1</v>
      </c>
      <c r="M997" s="7">
        <v>12</v>
      </c>
      <c r="N997" s="6" t="s">
        <v>69</v>
      </c>
      <c r="O997" s="6" t="s">
        <v>33</v>
      </c>
      <c r="P997" s="11">
        <v>31</v>
      </c>
      <c r="Q997" s="12">
        <v>1.64</v>
      </c>
      <c r="R997" s="13"/>
      <c r="S997" s="21">
        <f t="shared" si="124"/>
        <v>20.5</v>
      </c>
      <c r="T997" s="7" t="str">
        <f t="shared" si="125"/>
        <v>Over 0.5</v>
      </c>
      <c r="U997" s="14"/>
      <c r="V997" s="14" t="str">
        <f t="shared" si="128"/>
        <v>Over 0.5</v>
      </c>
      <c r="W997" s="14" t="str">
        <f t="shared" si="129"/>
        <v>WON</v>
      </c>
      <c r="X997" s="14"/>
      <c r="Y997" s="7" t="str">
        <f t="shared" si="123"/>
        <v>…</v>
      </c>
      <c r="Z997" s="7"/>
      <c r="AA997" s="35" t="str">
        <f t="shared" si="126"/>
        <v>…</v>
      </c>
      <c r="AB997" s="35" t="str">
        <f t="shared" si="127"/>
        <v>.</v>
      </c>
      <c r="AE997" s="18" t="str">
        <f>IFERROR(VLOOKUP(O997,AG3:AH5,2,0),"KO")</f>
        <v>KO</v>
      </c>
    </row>
    <row r="998" spans="2:31">
      <c r="B998" s="6" t="s">
        <v>11</v>
      </c>
      <c r="C998" t="s">
        <v>231</v>
      </c>
      <c r="D998" s="24" t="s">
        <v>167</v>
      </c>
      <c r="E998" s="17" t="s">
        <v>661</v>
      </c>
      <c r="F998" s="7" t="s">
        <v>4</v>
      </c>
      <c r="G998" s="10" t="s">
        <v>654</v>
      </c>
      <c r="H998" s="7">
        <v>20</v>
      </c>
      <c r="I998" s="7">
        <v>70</v>
      </c>
      <c r="J998" s="7">
        <v>10</v>
      </c>
      <c r="K998" s="7" t="s">
        <v>16</v>
      </c>
      <c r="L998" s="7">
        <v>1</v>
      </c>
      <c r="M998" s="7">
        <v>10</v>
      </c>
      <c r="N998" s="6" t="s">
        <v>17</v>
      </c>
      <c r="O998" s="6" t="s">
        <v>17</v>
      </c>
      <c r="P998" s="11">
        <v>46</v>
      </c>
      <c r="Q998" s="12">
        <v>1.61</v>
      </c>
      <c r="R998" s="13"/>
      <c r="S998" s="21">
        <f t="shared" si="124"/>
        <v>66.875</v>
      </c>
      <c r="T998" s="7" t="str">
        <f t="shared" si="125"/>
        <v>Under 1.5</v>
      </c>
      <c r="U998" s="14"/>
      <c r="V998" s="14" t="str">
        <f t="shared" si="128"/>
        <v>Over 0.5</v>
      </c>
      <c r="W998" s="14" t="str">
        <f t="shared" si="129"/>
        <v>LOST</v>
      </c>
      <c r="X998" s="14"/>
      <c r="Y998" s="7" t="str">
        <f t="shared" si="123"/>
        <v>Prime</v>
      </c>
      <c r="Z998" s="7"/>
      <c r="AA998" s="35" t="str">
        <f t="shared" si="126"/>
        <v>…</v>
      </c>
      <c r="AB998" s="35" t="str">
        <f t="shared" si="127"/>
        <v>.</v>
      </c>
      <c r="AE998" s="18" t="str">
        <f>IFERROR(VLOOKUP(O998,AG3:AH5,2,0),"KO")</f>
        <v>KO</v>
      </c>
    </row>
    <row r="999" spans="2:31">
      <c r="B999" s="6"/>
      <c r="D999" s="24"/>
      <c r="E999" s="17"/>
      <c r="F999" s="7"/>
      <c r="G999" s="10"/>
      <c r="H999" s="7"/>
      <c r="I999" s="7"/>
      <c r="J999" s="7"/>
      <c r="K999" s="7"/>
      <c r="L999" s="7"/>
      <c r="M999" s="7"/>
      <c r="N999" s="6"/>
      <c r="O999" s="6"/>
      <c r="P999" s="11"/>
      <c r="Q999" s="12"/>
      <c r="R999" s="13"/>
      <c r="S999" s="21" t="str">
        <f t="shared" si="124"/>
        <v/>
      </c>
      <c r="T999" s="7" t="str">
        <f t="shared" si="125"/>
        <v>Under 1.5</v>
      </c>
      <c r="U999" s="14"/>
      <c r="V999" s="14" t="str">
        <f t="shared" si="128"/>
        <v>Over 0.5</v>
      </c>
      <c r="W999" s="14" t="str">
        <f t="shared" si="129"/>
        <v/>
      </c>
      <c r="X999" s="14"/>
      <c r="Y999" s="7" t="str">
        <f t="shared" si="123"/>
        <v>…</v>
      </c>
      <c r="Z999" s="7"/>
      <c r="AA999" s="35" t="str">
        <f t="shared" si="126"/>
        <v>…</v>
      </c>
      <c r="AB999" s="35" t="str">
        <f t="shared" si="127"/>
        <v>.</v>
      </c>
      <c r="AE999" s="18" t="str">
        <f>IFERROR(VLOOKUP(O999,AG3:AH5,2,0),"KO")</f>
        <v>KO</v>
      </c>
    </row>
    <row r="1000" spans="2:31">
      <c r="B1000" s="16" t="s">
        <v>2246</v>
      </c>
      <c r="D1000" s="24"/>
      <c r="E1000" s="17"/>
      <c r="F1000" s="7"/>
      <c r="G1000" s="10"/>
      <c r="H1000" s="7"/>
      <c r="I1000" s="7"/>
      <c r="J1000" s="7"/>
      <c r="K1000" s="7"/>
      <c r="L1000" s="7"/>
      <c r="M1000" s="7"/>
      <c r="N1000" s="6"/>
      <c r="O1000" s="6"/>
      <c r="P1000" s="11"/>
      <c r="Q1000" s="12"/>
      <c r="R1000" s="13"/>
      <c r="S1000" s="21" t="str">
        <f t="shared" si="124"/>
        <v/>
      </c>
      <c r="T1000" s="7" t="str">
        <f t="shared" si="125"/>
        <v>Under 1.5</v>
      </c>
      <c r="U1000" s="14"/>
      <c r="V1000" s="14" t="str">
        <f t="shared" si="128"/>
        <v>Over 0.5</v>
      </c>
      <c r="W1000" s="14" t="str">
        <f t="shared" si="129"/>
        <v/>
      </c>
      <c r="X1000" s="14"/>
      <c r="Y1000" s="7" t="str">
        <f t="shared" si="123"/>
        <v>…</v>
      </c>
      <c r="Z1000" s="7"/>
      <c r="AA1000" s="35" t="str">
        <f t="shared" si="126"/>
        <v>…</v>
      </c>
      <c r="AB1000" s="35" t="str">
        <f t="shared" si="127"/>
        <v>.</v>
      </c>
      <c r="AE1000" s="18" t="str">
        <f>IFERROR(VLOOKUP(O1000,AG3:AH5,2,0),"KO")</f>
        <v>KO</v>
      </c>
    </row>
    <row r="1001" spans="2:31">
      <c r="B1001" s="6"/>
      <c r="C1001" t="s">
        <v>1463</v>
      </c>
      <c r="D1001" s="24" t="s">
        <v>35</v>
      </c>
      <c r="E1001" s="17" t="s">
        <v>1464</v>
      </c>
      <c r="F1001" s="7" t="s">
        <v>4</v>
      </c>
      <c r="G1001" s="10" t="s">
        <v>1477</v>
      </c>
      <c r="H1001" s="7">
        <v>29</v>
      </c>
      <c r="I1001" s="7">
        <v>26</v>
      </c>
      <c r="J1001" s="7">
        <v>45</v>
      </c>
      <c r="K1001" s="7">
        <v>2</v>
      </c>
      <c r="L1001" s="7">
        <v>2</v>
      </c>
      <c r="M1001" s="7">
        <v>16</v>
      </c>
      <c r="N1001" s="6" t="s">
        <v>632</v>
      </c>
      <c r="O1001" s="6" t="s">
        <v>1724</v>
      </c>
      <c r="P1001" s="11">
        <v>29</v>
      </c>
      <c r="Q1001" s="12">
        <v>1.45</v>
      </c>
      <c r="R1001" s="13"/>
      <c r="S1001" s="21">
        <f t="shared" si="124"/>
        <v>16.875</v>
      </c>
      <c r="T1001" s="7" t="str">
        <f t="shared" si="125"/>
        <v>Over 0.5</v>
      </c>
      <c r="U1001" s="14"/>
      <c r="V1001" s="14" t="str">
        <f t="shared" si="128"/>
        <v>Over 0.5</v>
      </c>
      <c r="W1001" s="14" t="str">
        <f t="shared" si="129"/>
        <v>WON</v>
      </c>
      <c r="X1001" s="14"/>
      <c r="Y1001" s="7" t="str">
        <f t="shared" si="123"/>
        <v>…</v>
      </c>
      <c r="Z1001" s="7"/>
      <c r="AA1001" s="35" t="str">
        <f t="shared" si="126"/>
        <v>…</v>
      </c>
      <c r="AB1001" s="35" t="str">
        <f t="shared" si="127"/>
        <v>.</v>
      </c>
      <c r="AE1001" s="18" t="str">
        <f>IFERROR(VLOOKUP(O1001,AG3:AH5,2,0),"KO")</f>
        <v>KO</v>
      </c>
    </row>
    <row r="1002" spans="2:31">
      <c r="B1002" s="6"/>
      <c r="C1002" t="s">
        <v>1463</v>
      </c>
      <c r="D1002" s="24" t="s">
        <v>35</v>
      </c>
      <c r="E1002" s="17" t="s">
        <v>1514</v>
      </c>
      <c r="F1002" s="7" t="s">
        <v>4</v>
      </c>
      <c r="G1002" s="10" t="s">
        <v>1512</v>
      </c>
      <c r="H1002" s="7">
        <v>44</v>
      </c>
      <c r="I1002" s="7">
        <v>36</v>
      </c>
      <c r="J1002" s="7">
        <v>20</v>
      </c>
      <c r="K1002" s="7">
        <v>1</v>
      </c>
      <c r="L1002" s="7">
        <v>1</v>
      </c>
      <c r="M1002" s="7">
        <v>24</v>
      </c>
      <c r="N1002" s="6" t="s">
        <v>47</v>
      </c>
      <c r="O1002" s="6" t="s">
        <v>47</v>
      </c>
      <c r="P1002" s="11">
        <v>34</v>
      </c>
      <c r="Q1002" s="12">
        <v>1.58</v>
      </c>
      <c r="R1002" s="13"/>
      <c r="S1002" s="21">
        <f t="shared" si="124"/>
        <v>26.25</v>
      </c>
      <c r="T1002" s="7" t="str">
        <f t="shared" si="125"/>
        <v>Over 0.5</v>
      </c>
      <c r="U1002" s="14"/>
      <c r="V1002" s="14" t="str">
        <f t="shared" si="128"/>
        <v>Under 1.5</v>
      </c>
      <c r="W1002" s="14" t="str">
        <f t="shared" si="129"/>
        <v>WON</v>
      </c>
      <c r="X1002" s="14"/>
      <c r="Y1002" s="7" t="str">
        <f t="shared" si="123"/>
        <v>…</v>
      </c>
      <c r="Z1002" s="7"/>
      <c r="AA1002" s="35" t="str">
        <f t="shared" si="126"/>
        <v>…</v>
      </c>
      <c r="AB1002" s="35" t="str">
        <f t="shared" si="127"/>
        <v>.</v>
      </c>
      <c r="AE1002" s="18" t="str">
        <f>IFERROR(VLOOKUP(O1002,AG3:AH5,2,0),"KO")</f>
        <v>OK</v>
      </c>
    </row>
    <row r="1003" spans="2:31">
      <c r="B1003" s="6"/>
      <c r="C1003" t="s">
        <v>1463</v>
      </c>
      <c r="D1003" s="24" t="s">
        <v>35</v>
      </c>
      <c r="E1003" s="17" t="s">
        <v>1706</v>
      </c>
      <c r="F1003" s="7" t="s">
        <v>4</v>
      </c>
      <c r="G1003" s="10" t="s">
        <v>1526</v>
      </c>
      <c r="H1003" s="7">
        <v>53</v>
      </c>
      <c r="I1003" s="7">
        <v>32</v>
      </c>
      <c r="J1003" s="7">
        <v>15</v>
      </c>
      <c r="K1003" s="7">
        <v>1</v>
      </c>
      <c r="L1003" s="7">
        <v>1</v>
      </c>
      <c r="M1003" s="7">
        <v>38</v>
      </c>
      <c r="N1003" s="6" t="s">
        <v>24</v>
      </c>
      <c r="O1003" s="6" t="s">
        <v>69</v>
      </c>
      <c r="P1003" s="11">
        <v>57</v>
      </c>
      <c r="Q1003" s="12">
        <v>1.65</v>
      </c>
      <c r="R1003" s="13"/>
      <c r="S1003" s="21">
        <f t="shared" si="124"/>
        <v>34.837499999999999</v>
      </c>
      <c r="T1003" s="7" t="str">
        <f t="shared" si="125"/>
        <v>Over 0.5</v>
      </c>
      <c r="U1003" s="14"/>
      <c r="V1003" s="14" t="str">
        <f t="shared" si="128"/>
        <v>Under 1.5</v>
      </c>
      <c r="W1003" s="14" t="str">
        <f t="shared" si="129"/>
        <v>LOST</v>
      </c>
      <c r="X1003" s="14"/>
      <c r="Y1003" s="7" t="str">
        <f t="shared" si="123"/>
        <v>…</v>
      </c>
      <c r="Z1003" s="7"/>
      <c r="AA1003" s="35" t="str">
        <f t="shared" si="126"/>
        <v>…</v>
      </c>
      <c r="AB1003" s="35" t="str">
        <f t="shared" si="127"/>
        <v>.</v>
      </c>
      <c r="AE1003" s="18" t="str">
        <f>IFERROR(VLOOKUP(O1003,AG3:AH5,2,0),"KO")</f>
        <v>KO</v>
      </c>
    </row>
    <row r="1004" spans="2:31">
      <c r="B1004" s="6" t="s">
        <v>11</v>
      </c>
      <c r="C1004" t="s">
        <v>206</v>
      </c>
      <c r="D1004" s="24" t="s">
        <v>44</v>
      </c>
      <c r="E1004" s="17" t="s">
        <v>1509</v>
      </c>
      <c r="F1004" s="7" t="s">
        <v>4</v>
      </c>
      <c r="G1004" s="10" t="s">
        <v>1633</v>
      </c>
      <c r="H1004" s="7">
        <v>28</v>
      </c>
      <c r="I1004" s="7">
        <v>41</v>
      </c>
      <c r="J1004" s="7">
        <v>31</v>
      </c>
      <c r="K1004" s="7" t="s">
        <v>16</v>
      </c>
      <c r="L1004" s="7">
        <v>2</v>
      </c>
      <c r="M1004" s="7">
        <v>3</v>
      </c>
      <c r="N1004" s="6" t="s">
        <v>47</v>
      </c>
      <c r="O1004" s="6" t="s">
        <v>96</v>
      </c>
      <c r="P1004" s="11">
        <v>33</v>
      </c>
      <c r="Q1004" s="12">
        <v>1.7</v>
      </c>
      <c r="R1004" s="13"/>
      <c r="S1004" s="21">
        <f t="shared" si="124"/>
        <v>52</v>
      </c>
      <c r="T1004" s="7" t="str">
        <f t="shared" si="125"/>
        <v>Over 0.5</v>
      </c>
      <c r="U1004" s="14"/>
      <c r="V1004" s="14" t="str">
        <f t="shared" si="128"/>
        <v>Under 1.5</v>
      </c>
      <c r="W1004" s="14" t="str">
        <f t="shared" si="129"/>
        <v>WON</v>
      </c>
      <c r="X1004" s="14"/>
      <c r="Y1004" s="7" t="str">
        <f t="shared" si="123"/>
        <v>…</v>
      </c>
      <c r="Z1004" s="7"/>
      <c r="AA1004" s="35" t="str">
        <f t="shared" si="126"/>
        <v>…</v>
      </c>
      <c r="AB1004" s="35" t="str">
        <f t="shared" si="127"/>
        <v>.</v>
      </c>
      <c r="AE1004" s="18" t="str">
        <f>IFERROR(VLOOKUP(O1004,AG3:AH5,2,0),"KO")</f>
        <v>KO</v>
      </c>
    </row>
    <row r="1005" spans="2:31">
      <c r="B1005" s="6" t="s">
        <v>11</v>
      </c>
      <c r="C1005" t="s">
        <v>315</v>
      </c>
      <c r="D1005" s="24" t="s">
        <v>63</v>
      </c>
      <c r="E1005" s="17" t="s">
        <v>538</v>
      </c>
      <c r="F1005" s="7" t="s">
        <v>4</v>
      </c>
      <c r="G1005" s="10" t="s">
        <v>2030</v>
      </c>
      <c r="H1005" s="7">
        <v>24</v>
      </c>
      <c r="I1005" s="7">
        <v>57</v>
      </c>
      <c r="J1005" s="7">
        <v>19</v>
      </c>
      <c r="K1005" s="7" t="s">
        <v>16</v>
      </c>
      <c r="L1005" s="7" t="s">
        <v>2101</v>
      </c>
      <c r="M1005" s="7">
        <v>5</v>
      </c>
      <c r="N1005" s="6" t="s">
        <v>24</v>
      </c>
      <c r="O1005" s="6" t="s">
        <v>75</v>
      </c>
      <c r="P1005" s="11">
        <v>66</v>
      </c>
      <c r="Q1005" s="12">
        <v>1.44</v>
      </c>
      <c r="R1005" s="13"/>
      <c r="S1005" s="21">
        <f t="shared" si="124"/>
        <v>81.012500000000003</v>
      </c>
      <c r="T1005" s="7" t="str">
        <f t="shared" si="125"/>
        <v>Under 1.5</v>
      </c>
      <c r="U1005" s="14"/>
      <c r="V1005" s="14" t="str">
        <f t="shared" si="128"/>
        <v>Under 1.5</v>
      </c>
      <c r="W1005" s="14" t="str">
        <f t="shared" si="129"/>
        <v>WON</v>
      </c>
      <c r="X1005" s="14"/>
      <c r="Y1005" s="7" t="str">
        <f t="shared" si="123"/>
        <v>Prime</v>
      </c>
      <c r="Z1005" s="7"/>
      <c r="AA1005" s="35" t="str">
        <f t="shared" si="126"/>
        <v>U25g</v>
      </c>
      <c r="AB1005" s="35" t="str">
        <f t="shared" si="127"/>
        <v>WON</v>
      </c>
      <c r="AE1005" s="18" t="str">
        <f>IFERROR(VLOOKUP(O1005,AG3:AH5,2,0),"KO")</f>
        <v>KO</v>
      </c>
    </row>
    <row r="1006" spans="2:31">
      <c r="B1006" s="6" t="s">
        <v>11</v>
      </c>
      <c r="C1006" t="s">
        <v>315</v>
      </c>
      <c r="D1006" s="24" t="s">
        <v>63</v>
      </c>
      <c r="E1006" s="17" t="s">
        <v>318</v>
      </c>
      <c r="F1006" s="7" t="s">
        <v>4</v>
      </c>
      <c r="G1006" s="10" t="s">
        <v>838</v>
      </c>
      <c r="H1006" s="7">
        <v>12</v>
      </c>
      <c r="I1006" s="7">
        <v>74</v>
      </c>
      <c r="J1006" s="7">
        <v>14</v>
      </c>
      <c r="K1006" s="7" t="s">
        <v>16</v>
      </c>
      <c r="L1006" s="7" t="s">
        <v>2101</v>
      </c>
      <c r="M1006" s="7">
        <v>2</v>
      </c>
      <c r="N1006" s="6" t="s">
        <v>24</v>
      </c>
      <c r="O1006" s="6" t="s">
        <v>120</v>
      </c>
      <c r="P1006" s="11">
        <v>58</v>
      </c>
      <c r="Q1006" s="12">
        <v>1.5</v>
      </c>
      <c r="R1006" s="13"/>
      <c r="S1006" s="21">
        <f t="shared" si="124"/>
        <v>87.724999999999994</v>
      </c>
      <c r="T1006" s="7" t="str">
        <f t="shared" si="125"/>
        <v>Under 1.5</v>
      </c>
      <c r="U1006" s="14"/>
      <c r="V1006" s="14" t="str">
        <f t="shared" si="128"/>
        <v>Under 1.5</v>
      </c>
      <c r="W1006" s="14" t="str">
        <f t="shared" si="129"/>
        <v>WON</v>
      </c>
      <c r="X1006" s="14"/>
      <c r="Y1006" s="7" t="str">
        <f t="shared" si="123"/>
        <v>Prime</v>
      </c>
      <c r="Z1006" s="7"/>
      <c r="AA1006" s="35" t="str">
        <f t="shared" si="126"/>
        <v>U25g</v>
      </c>
      <c r="AB1006" s="35" t="str">
        <f t="shared" si="127"/>
        <v>WON</v>
      </c>
      <c r="AE1006" s="18" t="str">
        <f>IFERROR(VLOOKUP(O1006,AG3:AH5,2,0),"KO")</f>
        <v>OK</v>
      </c>
    </row>
    <row r="1007" spans="2:31">
      <c r="B1007" s="6" t="s">
        <v>11</v>
      </c>
      <c r="C1007" t="s">
        <v>315</v>
      </c>
      <c r="D1007" s="24" t="s">
        <v>63</v>
      </c>
      <c r="E1007" s="17" t="s">
        <v>2029</v>
      </c>
      <c r="F1007" s="7" t="s">
        <v>4</v>
      </c>
      <c r="G1007" s="10" t="s">
        <v>2237</v>
      </c>
      <c r="H1007" s="7">
        <v>19</v>
      </c>
      <c r="I1007" s="7">
        <v>69</v>
      </c>
      <c r="J1007" s="7">
        <v>12</v>
      </c>
      <c r="K1007" s="7" t="s">
        <v>16</v>
      </c>
      <c r="L1007" s="7">
        <v>1</v>
      </c>
      <c r="M1007" s="7">
        <v>7</v>
      </c>
      <c r="N1007" s="6" t="s">
        <v>24</v>
      </c>
      <c r="O1007" s="6" t="s">
        <v>24</v>
      </c>
      <c r="P1007" s="11">
        <v>69</v>
      </c>
      <c r="Q1007" s="12">
        <v>1.37</v>
      </c>
      <c r="R1007" s="13"/>
      <c r="S1007" s="21">
        <f t="shared" si="124"/>
        <v>83.362499999999997</v>
      </c>
      <c r="T1007" s="7" t="str">
        <f t="shared" si="125"/>
        <v>Under 1.5</v>
      </c>
      <c r="U1007" s="14"/>
      <c r="V1007" s="14" t="str">
        <f t="shared" si="128"/>
        <v>Under 1.5</v>
      </c>
      <c r="W1007" s="14" t="str">
        <f t="shared" si="129"/>
        <v>WON</v>
      </c>
      <c r="X1007" s="14"/>
      <c r="Y1007" s="7" t="str">
        <f t="shared" si="123"/>
        <v>Prime</v>
      </c>
      <c r="Z1007" s="7"/>
      <c r="AA1007" s="35" t="str">
        <f t="shared" si="126"/>
        <v>U25g</v>
      </c>
      <c r="AB1007" s="35" t="str">
        <f t="shared" si="127"/>
        <v>WON</v>
      </c>
      <c r="AE1007" s="18" t="str">
        <f>IFERROR(VLOOKUP(O1007,AG3:AH5,2,0),"KO")</f>
        <v>OK</v>
      </c>
    </row>
    <row r="1008" spans="2:31">
      <c r="B1008" s="6" t="s">
        <v>11</v>
      </c>
      <c r="C1008" t="s">
        <v>58</v>
      </c>
      <c r="D1008" s="24" t="s">
        <v>93</v>
      </c>
      <c r="E1008" s="17" t="s">
        <v>482</v>
      </c>
      <c r="F1008" s="7" t="s">
        <v>4</v>
      </c>
      <c r="G1008" s="10" t="s">
        <v>1862</v>
      </c>
      <c r="H1008" s="7">
        <v>22</v>
      </c>
      <c r="I1008" s="7">
        <v>47</v>
      </c>
      <c r="J1008" s="7">
        <v>32</v>
      </c>
      <c r="K1008" s="7" t="s">
        <v>16</v>
      </c>
      <c r="L1008" s="7" t="s">
        <v>2101</v>
      </c>
      <c r="M1008" s="7">
        <v>10</v>
      </c>
      <c r="N1008" s="6" t="s">
        <v>120</v>
      </c>
      <c r="O1008" s="6" t="s">
        <v>33</v>
      </c>
      <c r="P1008" s="11">
        <v>60</v>
      </c>
      <c r="Q1008" s="12">
        <v>1.64</v>
      </c>
      <c r="R1008" s="13"/>
      <c r="S1008" s="21">
        <f t="shared" si="124"/>
        <v>57</v>
      </c>
      <c r="T1008" s="7" t="str">
        <f t="shared" si="125"/>
        <v>Under 1.5</v>
      </c>
      <c r="U1008" s="14"/>
      <c r="V1008" s="14" t="str">
        <f t="shared" si="128"/>
        <v>Under 1.5</v>
      </c>
      <c r="W1008" s="14" t="str">
        <f t="shared" si="129"/>
        <v>WON</v>
      </c>
      <c r="X1008" s="14"/>
      <c r="Y1008" s="7" t="str">
        <f t="shared" si="123"/>
        <v>…</v>
      </c>
      <c r="Z1008" s="7"/>
      <c r="AA1008" s="35" t="str">
        <f t="shared" si="126"/>
        <v>…</v>
      </c>
      <c r="AB1008" s="35" t="str">
        <f t="shared" si="127"/>
        <v>.</v>
      </c>
      <c r="AE1008" s="18" t="str">
        <f>IFERROR(VLOOKUP(O1008,AG3:AH5,2,0),"KO")</f>
        <v>KO</v>
      </c>
    </row>
    <row r="1009" spans="2:31">
      <c r="B1009" s="6" t="s">
        <v>11</v>
      </c>
      <c r="C1009" t="s">
        <v>58</v>
      </c>
      <c r="D1009" s="24" t="s">
        <v>240</v>
      </c>
      <c r="E1009" s="17" t="s">
        <v>918</v>
      </c>
      <c r="F1009" s="7" t="s">
        <v>4</v>
      </c>
      <c r="G1009" s="10" t="s">
        <v>1208</v>
      </c>
      <c r="H1009" s="7">
        <v>30</v>
      </c>
      <c r="I1009" s="7">
        <v>38</v>
      </c>
      <c r="J1009" s="7">
        <v>32</v>
      </c>
      <c r="K1009" s="7" t="s">
        <v>16</v>
      </c>
      <c r="L1009" s="7" t="s">
        <v>2101</v>
      </c>
      <c r="M1009" s="7">
        <v>2</v>
      </c>
      <c r="N1009" s="6" t="s">
        <v>24</v>
      </c>
      <c r="O1009" s="6" t="s">
        <v>17</v>
      </c>
      <c r="P1009" s="11">
        <v>52</v>
      </c>
      <c r="Q1009" s="12">
        <v>1.57</v>
      </c>
      <c r="R1009" s="13"/>
      <c r="S1009" s="21">
        <f t="shared" si="124"/>
        <v>63.4</v>
      </c>
      <c r="T1009" s="7" t="str">
        <f t="shared" si="125"/>
        <v>Under 1.5</v>
      </c>
      <c r="U1009" s="14"/>
      <c r="V1009" s="14" t="str">
        <f t="shared" si="128"/>
        <v>Under 1.5</v>
      </c>
      <c r="W1009" s="14" t="str">
        <f t="shared" si="129"/>
        <v>WON</v>
      </c>
      <c r="X1009" s="14"/>
      <c r="Y1009" s="7" t="str">
        <f t="shared" si="123"/>
        <v>…</v>
      </c>
      <c r="Z1009" s="7"/>
      <c r="AA1009" s="35" t="str">
        <f t="shared" si="126"/>
        <v>…</v>
      </c>
      <c r="AB1009" s="35" t="str">
        <f t="shared" si="127"/>
        <v>.</v>
      </c>
      <c r="AE1009" s="18" t="str">
        <f>IFERROR(VLOOKUP(O1009,AG3:AH5,2,0),"KO")</f>
        <v>KO</v>
      </c>
    </row>
    <row r="1010" spans="2:31">
      <c r="B1010" s="6" t="s">
        <v>11</v>
      </c>
      <c r="C1010" t="s">
        <v>315</v>
      </c>
      <c r="D1010" s="24" t="s">
        <v>135</v>
      </c>
      <c r="E1010" s="17" t="s">
        <v>539</v>
      </c>
      <c r="F1010" s="7" t="s">
        <v>4</v>
      </c>
      <c r="G1010" s="10" t="s">
        <v>995</v>
      </c>
      <c r="H1010" s="7">
        <v>24</v>
      </c>
      <c r="I1010" s="7">
        <v>64</v>
      </c>
      <c r="J1010" s="7">
        <v>12</v>
      </c>
      <c r="K1010" s="7" t="s">
        <v>16</v>
      </c>
      <c r="L1010" s="7" t="s">
        <v>2101</v>
      </c>
      <c r="M1010" s="7">
        <v>12</v>
      </c>
      <c r="N1010" s="6" t="s">
        <v>24</v>
      </c>
      <c r="O1010" s="6" t="s">
        <v>24</v>
      </c>
      <c r="P1010" s="11">
        <v>61</v>
      </c>
      <c r="Q1010" s="12">
        <v>1.44</v>
      </c>
      <c r="R1010" s="13"/>
      <c r="S1010" s="21">
        <f t="shared" si="124"/>
        <v>75.2</v>
      </c>
      <c r="T1010" s="7" t="str">
        <f t="shared" si="125"/>
        <v>Under 1.5</v>
      </c>
      <c r="U1010" s="14"/>
      <c r="V1010" s="14" t="str">
        <f t="shared" si="128"/>
        <v>Under 1.5</v>
      </c>
      <c r="W1010" s="14" t="str">
        <f t="shared" si="129"/>
        <v>WON</v>
      </c>
      <c r="X1010" s="14"/>
      <c r="Y1010" s="7" t="str">
        <f t="shared" si="123"/>
        <v>…</v>
      </c>
      <c r="Z1010" s="7"/>
      <c r="AA1010" s="35" t="str">
        <f t="shared" si="126"/>
        <v>U25g</v>
      </c>
      <c r="AB1010" s="35" t="str">
        <f t="shared" si="127"/>
        <v>WON</v>
      </c>
      <c r="AE1010" s="18" t="str">
        <f>IFERROR(VLOOKUP(O1010,AG3:AH5,2,0),"KO")</f>
        <v>OK</v>
      </c>
    </row>
    <row r="1011" spans="2:31">
      <c r="B1011" s="6"/>
      <c r="C1011" t="s">
        <v>1437</v>
      </c>
      <c r="D1011" s="24" t="s">
        <v>135</v>
      </c>
      <c r="E1011" s="17" t="s">
        <v>1450</v>
      </c>
      <c r="F1011" s="7" t="s">
        <v>4</v>
      </c>
      <c r="G1011" s="10" t="s">
        <v>1462</v>
      </c>
      <c r="H1011" s="7">
        <v>40</v>
      </c>
      <c r="I1011" s="7">
        <v>32</v>
      </c>
      <c r="J1011" s="7">
        <v>28</v>
      </c>
      <c r="K1011" s="7">
        <v>1</v>
      </c>
      <c r="L1011" s="7">
        <v>2</v>
      </c>
      <c r="M1011" s="7">
        <v>12</v>
      </c>
      <c r="N1011" s="6" t="s">
        <v>61</v>
      </c>
      <c r="O1011" s="6" t="s">
        <v>61</v>
      </c>
      <c r="P1011" s="11">
        <v>43</v>
      </c>
      <c r="Q1011" s="12">
        <v>1.46</v>
      </c>
      <c r="R1011" s="13"/>
      <c r="S1011" s="21">
        <f t="shared" si="124"/>
        <v>30.5</v>
      </c>
      <c r="T1011" s="7" t="str">
        <f t="shared" si="125"/>
        <v>Over 0.5</v>
      </c>
      <c r="U1011" s="14"/>
      <c r="V1011" s="14" t="str">
        <f t="shared" si="128"/>
        <v>Over 0.5</v>
      </c>
      <c r="W1011" s="14" t="str">
        <f t="shared" si="129"/>
        <v>WON</v>
      </c>
      <c r="X1011" s="14"/>
      <c r="Y1011" s="7" t="str">
        <f t="shared" si="123"/>
        <v>…</v>
      </c>
      <c r="Z1011" s="7"/>
      <c r="AA1011" s="35" t="str">
        <f t="shared" si="126"/>
        <v>…</v>
      </c>
      <c r="AB1011" s="35" t="str">
        <f t="shared" si="127"/>
        <v>.</v>
      </c>
      <c r="AE1011" s="18" t="str">
        <f>IFERROR(VLOOKUP(O1011,AG3:AH5,2,0),"KO")</f>
        <v>KO</v>
      </c>
    </row>
    <row r="1012" spans="2:31">
      <c r="B1012" s="6"/>
      <c r="C1012" t="s">
        <v>275</v>
      </c>
      <c r="D1012" s="24" t="s">
        <v>135</v>
      </c>
      <c r="E1012" s="17" t="s">
        <v>2238</v>
      </c>
      <c r="F1012" s="7" t="s">
        <v>4</v>
      </c>
      <c r="G1012" s="10" t="s">
        <v>952</v>
      </c>
      <c r="H1012" s="7">
        <v>6</v>
      </c>
      <c r="I1012" s="7">
        <v>31</v>
      </c>
      <c r="J1012" s="7">
        <v>63</v>
      </c>
      <c r="K1012" s="7">
        <v>2</v>
      </c>
      <c r="L1012" s="7">
        <v>2</v>
      </c>
      <c r="M1012" s="7">
        <v>57</v>
      </c>
      <c r="N1012" s="6" t="s">
        <v>61</v>
      </c>
      <c r="O1012" s="6" t="s">
        <v>303</v>
      </c>
      <c r="P1012" s="11">
        <v>41</v>
      </c>
      <c r="Q1012" s="12">
        <v>1.55</v>
      </c>
      <c r="R1012" s="13"/>
      <c r="S1012" s="21">
        <f t="shared" si="124"/>
        <v>20.3125</v>
      </c>
      <c r="T1012" s="7" t="str">
        <f t="shared" si="125"/>
        <v>Over 0.5</v>
      </c>
      <c r="U1012" s="14"/>
      <c r="V1012" s="14" t="str">
        <f t="shared" si="128"/>
        <v>Over 0.5</v>
      </c>
      <c r="W1012" s="14" t="str">
        <f t="shared" si="129"/>
        <v>WON</v>
      </c>
      <c r="X1012" s="14"/>
      <c r="Y1012" s="7" t="str">
        <f t="shared" si="123"/>
        <v>…</v>
      </c>
      <c r="Z1012" s="7"/>
      <c r="AA1012" s="35" t="str">
        <f t="shared" si="126"/>
        <v>…</v>
      </c>
      <c r="AB1012" s="35" t="str">
        <f t="shared" si="127"/>
        <v>.</v>
      </c>
      <c r="AE1012" s="18" t="str">
        <f>IFERROR(VLOOKUP(O1012,AG3:AH5,2,0),"KO")</f>
        <v>KO</v>
      </c>
    </row>
    <row r="1013" spans="2:31">
      <c r="B1013" s="6" t="s">
        <v>11</v>
      </c>
      <c r="C1013" t="s">
        <v>58</v>
      </c>
      <c r="D1013" s="24" t="s">
        <v>135</v>
      </c>
      <c r="E1013" s="17" t="s">
        <v>60</v>
      </c>
      <c r="F1013" s="7" t="s">
        <v>4</v>
      </c>
      <c r="G1013" s="10" t="s">
        <v>1077</v>
      </c>
      <c r="H1013" s="7">
        <v>40</v>
      </c>
      <c r="I1013" s="7">
        <v>57</v>
      </c>
      <c r="J1013" s="7">
        <v>3</v>
      </c>
      <c r="K1013" s="7" t="s">
        <v>16</v>
      </c>
      <c r="L1013" s="7">
        <v>1</v>
      </c>
      <c r="M1013" s="7">
        <v>37</v>
      </c>
      <c r="N1013" s="6" t="s">
        <v>24</v>
      </c>
      <c r="O1013" s="6" t="s">
        <v>69</v>
      </c>
      <c r="P1013" s="11">
        <v>55</v>
      </c>
      <c r="Q1013" s="12">
        <v>1.57</v>
      </c>
      <c r="R1013" s="13"/>
      <c r="S1013" s="21">
        <f t="shared" si="124"/>
        <v>68.8125</v>
      </c>
      <c r="T1013" s="7" t="str">
        <f t="shared" si="125"/>
        <v>Under 1.5</v>
      </c>
      <c r="U1013" s="14"/>
      <c r="V1013" s="14" t="str">
        <f t="shared" si="128"/>
        <v>Under 1.5</v>
      </c>
      <c r="W1013" s="14" t="str">
        <f t="shared" si="129"/>
        <v>WON</v>
      </c>
      <c r="X1013" s="14"/>
      <c r="Y1013" s="7" t="str">
        <f t="shared" ref="Y1013:Y1076" si="130">IF(AND(B1013="OK",I1013&gt;52,M1013&lt;11,Q1013&lt;1.71),"Prime","…")</f>
        <v>…</v>
      </c>
      <c r="Z1013" s="7"/>
      <c r="AA1013" s="35" t="str">
        <f t="shared" si="126"/>
        <v>U25g</v>
      </c>
      <c r="AB1013" s="35" t="str">
        <f t="shared" si="127"/>
        <v>WON</v>
      </c>
      <c r="AE1013" s="18" t="str">
        <f>IFERROR(VLOOKUP(O1013,AG3:AH5,2,0),"KO")</f>
        <v>KO</v>
      </c>
    </row>
    <row r="1014" spans="2:31">
      <c r="B1014" s="6" t="s">
        <v>11</v>
      </c>
      <c r="C1014" t="s">
        <v>58</v>
      </c>
      <c r="D1014" s="24" t="s">
        <v>143</v>
      </c>
      <c r="E1014" s="17" t="s">
        <v>2239</v>
      </c>
      <c r="F1014" s="7" t="s">
        <v>4</v>
      </c>
      <c r="G1014" s="10" t="s">
        <v>467</v>
      </c>
      <c r="H1014" s="7">
        <v>12</v>
      </c>
      <c r="I1014" s="7">
        <v>59</v>
      </c>
      <c r="J1014" s="7">
        <v>29</v>
      </c>
      <c r="K1014" s="7" t="s">
        <v>16</v>
      </c>
      <c r="L1014" s="7" t="s">
        <v>2101</v>
      </c>
      <c r="M1014" s="7">
        <v>17</v>
      </c>
      <c r="N1014" s="6" t="s">
        <v>24</v>
      </c>
      <c r="O1014" s="6" t="s">
        <v>69</v>
      </c>
      <c r="P1014" s="11">
        <v>82</v>
      </c>
      <c r="Q1014" s="12">
        <v>1.53</v>
      </c>
      <c r="R1014" s="13"/>
      <c r="S1014" s="21">
        <f t="shared" ref="S1014:S1077" si="131">(IF(H1014=0,"",(40+IF(I1014&lt;50,0,I1014/3.2)+(IF(J1014&gt;I1014,-J1014/3.2,0)+(IF(H1014&gt;I1014,-H1014/3.2,0)+(IF(L1014="X",5,IF(L1014="2",2,0)))+(IF(M1014&gt;15,0,15-M1014))+(IF(P1014&lt;50,0,P1014/5)))))))</f>
        <v>74.837500000000006</v>
      </c>
      <c r="T1014" s="7" t="str">
        <f t="shared" ref="T1014:T1077" si="132">IF(S1014&lt;56,"Over 0.5","Under 1.5")</f>
        <v>Under 1.5</v>
      </c>
      <c r="U1014" s="14"/>
      <c r="V1014" s="14" t="str">
        <f t="shared" si="128"/>
        <v>Under 1.5</v>
      </c>
      <c r="W1014" s="14" t="str">
        <f t="shared" si="129"/>
        <v>WON</v>
      </c>
      <c r="X1014" s="14"/>
      <c r="Y1014" s="7" t="str">
        <f t="shared" si="130"/>
        <v>…</v>
      </c>
      <c r="Z1014" s="7"/>
      <c r="AA1014" s="35" t="str">
        <f t="shared" si="126"/>
        <v>U25g</v>
      </c>
      <c r="AB1014" s="35" t="str">
        <f t="shared" si="127"/>
        <v>WON</v>
      </c>
      <c r="AE1014" s="18" t="str">
        <f>IFERROR(VLOOKUP(O1014,AG3:AH5,2,0),"KO")</f>
        <v>KO</v>
      </c>
    </row>
    <row r="1015" spans="2:31">
      <c r="B1015" s="6" t="s">
        <v>11</v>
      </c>
      <c r="C1015" t="s">
        <v>58</v>
      </c>
      <c r="D1015" s="24" t="s">
        <v>152</v>
      </c>
      <c r="E1015" s="17" t="s">
        <v>480</v>
      </c>
      <c r="F1015" s="7" t="s">
        <v>4</v>
      </c>
      <c r="G1015" s="10" t="s">
        <v>483</v>
      </c>
      <c r="H1015" s="7">
        <v>12</v>
      </c>
      <c r="I1015" s="7">
        <v>67</v>
      </c>
      <c r="J1015" s="7">
        <v>21</v>
      </c>
      <c r="K1015" s="7" t="s">
        <v>16</v>
      </c>
      <c r="L1015" s="7" t="s">
        <v>2101</v>
      </c>
      <c r="M1015" s="7">
        <v>9</v>
      </c>
      <c r="N1015" s="6" t="s">
        <v>24</v>
      </c>
      <c r="O1015" s="6" t="s">
        <v>69</v>
      </c>
      <c r="P1015" s="11">
        <v>64</v>
      </c>
      <c r="Q1015" s="12">
        <v>1.5</v>
      </c>
      <c r="R1015" s="13"/>
      <c r="S1015" s="21">
        <f t="shared" si="131"/>
        <v>79.737499999999997</v>
      </c>
      <c r="T1015" s="7" t="str">
        <f t="shared" si="132"/>
        <v>Under 1.5</v>
      </c>
      <c r="U1015" s="14"/>
      <c r="V1015" s="14" t="str">
        <f t="shared" si="128"/>
        <v>Under 1.5</v>
      </c>
      <c r="W1015" s="14" t="str">
        <f t="shared" si="129"/>
        <v>WON</v>
      </c>
      <c r="X1015" s="14"/>
      <c r="Y1015" s="7" t="str">
        <f t="shared" si="130"/>
        <v>Prime</v>
      </c>
      <c r="Z1015" s="7"/>
      <c r="AA1015" s="35" t="str">
        <f t="shared" si="126"/>
        <v>U25g</v>
      </c>
      <c r="AB1015" s="35" t="str">
        <f t="shared" si="127"/>
        <v>WON</v>
      </c>
      <c r="AE1015" s="18" t="str">
        <f>IFERROR(VLOOKUP(O1015,AG3:AH5,2,0),"KO")</f>
        <v>KO</v>
      </c>
    </row>
    <row r="1016" spans="2:31">
      <c r="B1016" s="6"/>
      <c r="C1016" t="s">
        <v>66</v>
      </c>
      <c r="D1016" s="24" t="s">
        <v>152</v>
      </c>
      <c r="E1016" s="17" t="s">
        <v>670</v>
      </c>
      <c r="F1016" s="7" t="s">
        <v>4</v>
      </c>
      <c r="G1016" s="10" t="s">
        <v>1023</v>
      </c>
      <c r="H1016" s="7">
        <v>28</v>
      </c>
      <c r="I1016" s="7">
        <v>33</v>
      </c>
      <c r="J1016" s="7">
        <v>39</v>
      </c>
      <c r="K1016" s="7">
        <v>2</v>
      </c>
      <c r="L1016" s="7" t="s">
        <v>2101</v>
      </c>
      <c r="M1016" s="7">
        <v>11</v>
      </c>
      <c r="N1016" s="6" t="s">
        <v>47</v>
      </c>
      <c r="O1016" s="6" t="s">
        <v>300</v>
      </c>
      <c r="P1016" s="11">
        <v>50</v>
      </c>
      <c r="Q1016" s="12">
        <v>1.61</v>
      </c>
      <c r="R1016" s="13"/>
      <c r="S1016" s="21">
        <f t="shared" si="131"/>
        <v>41.8125</v>
      </c>
      <c r="T1016" s="7" t="str">
        <f t="shared" si="132"/>
        <v>Over 0.5</v>
      </c>
      <c r="U1016" s="14"/>
      <c r="V1016" s="14" t="str">
        <f t="shared" si="128"/>
        <v>Under 1.5</v>
      </c>
      <c r="W1016" s="14" t="str">
        <f t="shared" si="129"/>
        <v>WON</v>
      </c>
      <c r="X1016" s="14"/>
      <c r="Y1016" s="7" t="str">
        <f t="shared" si="130"/>
        <v>…</v>
      </c>
      <c r="Z1016" s="7"/>
      <c r="AA1016" s="35" t="str">
        <f t="shared" si="126"/>
        <v>…</v>
      </c>
      <c r="AB1016" s="35" t="str">
        <f t="shared" si="127"/>
        <v>.</v>
      </c>
      <c r="AE1016" s="18" t="str">
        <f>IFERROR(VLOOKUP(O1016,AG3:AH5,2,0),"KO")</f>
        <v>KO</v>
      </c>
    </row>
    <row r="1017" spans="2:31">
      <c r="B1017" s="6"/>
      <c r="C1017" t="s">
        <v>409</v>
      </c>
      <c r="D1017" s="24" t="s">
        <v>152</v>
      </c>
      <c r="E1017" s="17" t="s">
        <v>590</v>
      </c>
      <c r="F1017" s="7" t="s">
        <v>4</v>
      </c>
      <c r="G1017" s="10" t="s">
        <v>708</v>
      </c>
      <c r="H1017" s="7">
        <v>29</v>
      </c>
      <c r="I1017" s="7">
        <v>47</v>
      </c>
      <c r="J1017" s="7">
        <v>25</v>
      </c>
      <c r="K1017" s="7" t="s">
        <v>16</v>
      </c>
      <c r="L1017" s="7">
        <v>2</v>
      </c>
      <c r="M1017" s="7">
        <v>4</v>
      </c>
      <c r="N1017" s="6" t="s">
        <v>75</v>
      </c>
      <c r="O1017" s="6" t="s">
        <v>298</v>
      </c>
      <c r="P1017" s="11">
        <v>65</v>
      </c>
      <c r="Q1017" s="12">
        <v>1.64</v>
      </c>
      <c r="R1017" s="13"/>
      <c r="S1017" s="21">
        <f t="shared" si="131"/>
        <v>64</v>
      </c>
      <c r="T1017" s="7" t="str">
        <f t="shared" si="132"/>
        <v>Under 1.5</v>
      </c>
      <c r="U1017" s="14"/>
      <c r="V1017" s="14" t="str">
        <f t="shared" si="128"/>
        <v>Over 0.5</v>
      </c>
      <c r="W1017" s="14" t="str">
        <f t="shared" si="129"/>
        <v>LOST</v>
      </c>
      <c r="X1017" s="14"/>
      <c r="Y1017" s="7" t="str">
        <f t="shared" si="130"/>
        <v>…</v>
      </c>
      <c r="Z1017" s="7"/>
      <c r="AA1017" s="35" t="str">
        <f t="shared" si="126"/>
        <v>…</v>
      </c>
      <c r="AB1017" s="35" t="str">
        <f t="shared" si="127"/>
        <v>.</v>
      </c>
      <c r="AE1017" s="18" t="str">
        <f>IFERROR(VLOOKUP(O1017,AG3:AH5,2,0),"KO")</f>
        <v>KO</v>
      </c>
    </row>
    <row r="1018" spans="2:31">
      <c r="B1018" s="6"/>
      <c r="C1018" t="s">
        <v>1468</v>
      </c>
      <c r="D1018" s="24" t="s">
        <v>152</v>
      </c>
      <c r="E1018" s="17" t="s">
        <v>1688</v>
      </c>
      <c r="F1018" s="7" t="s">
        <v>4</v>
      </c>
      <c r="G1018" s="10" t="s">
        <v>1470</v>
      </c>
      <c r="H1018" s="7">
        <v>34</v>
      </c>
      <c r="I1018" s="7">
        <v>33</v>
      </c>
      <c r="J1018" s="7">
        <v>33</v>
      </c>
      <c r="K1018" s="7">
        <v>1</v>
      </c>
      <c r="L1018" s="7">
        <v>1</v>
      </c>
      <c r="M1018" s="7">
        <v>1</v>
      </c>
      <c r="N1018" s="6" t="s">
        <v>24</v>
      </c>
      <c r="O1018" s="6" t="s">
        <v>75</v>
      </c>
      <c r="P1018" s="11">
        <v>32</v>
      </c>
      <c r="Q1018" s="12">
        <v>1.64</v>
      </c>
      <c r="R1018" s="13"/>
      <c r="S1018" s="21">
        <f t="shared" si="131"/>
        <v>43.375</v>
      </c>
      <c r="T1018" s="7" t="str">
        <f t="shared" si="132"/>
        <v>Over 0.5</v>
      </c>
      <c r="U1018" s="14"/>
      <c r="V1018" s="14" t="str">
        <f t="shared" si="128"/>
        <v>Under 1.5</v>
      </c>
      <c r="W1018" s="14" t="str">
        <f t="shared" si="129"/>
        <v>LOST</v>
      </c>
      <c r="X1018" s="14"/>
      <c r="Y1018" s="7" t="str">
        <f t="shared" si="130"/>
        <v>…</v>
      </c>
      <c r="Z1018" s="7"/>
      <c r="AA1018" s="35" t="str">
        <f t="shared" si="126"/>
        <v>…</v>
      </c>
      <c r="AB1018" s="35" t="str">
        <f t="shared" si="127"/>
        <v>.</v>
      </c>
      <c r="AE1018" s="18" t="str">
        <f>IFERROR(VLOOKUP(O1018,AG3:AH5,2,0),"KO")</f>
        <v>KO</v>
      </c>
    </row>
    <row r="1019" spans="2:31">
      <c r="B1019" s="6" t="s">
        <v>11</v>
      </c>
      <c r="C1019" t="s">
        <v>288</v>
      </c>
      <c r="D1019" s="24" t="s">
        <v>289</v>
      </c>
      <c r="E1019" s="17" t="s">
        <v>339</v>
      </c>
      <c r="F1019" s="7" t="s">
        <v>4</v>
      </c>
      <c r="G1019" s="10" t="s">
        <v>2240</v>
      </c>
      <c r="H1019" s="7">
        <v>3</v>
      </c>
      <c r="I1019" s="7">
        <v>53</v>
      </c>
      <c r="J1019" s="7">
        <v>43</v>
      </c>
      <c r="K1019" s="7" t="s">
        <v>16</v>
      </c>
      <c r="L1019" s="7" t="s">
        <v>2101</v>
      </c>
      <c r="M1019" s="7">
        <v>40</v>
      </c>
      <c r="N1019" s="6" t="s">
        <v>120</v>
      </c>
      <c r="O1019" s="6" t="s">
        <v>120</v>
      </c>
      <c r="P1019" s="11">
        <v>57</v>
      </c>
      <c r="Q1019" s="12">
        <v>1.54</v>
      </c>
      <c r="R1019" s="13"/>
      <c r="S1019" s="21">
        <f t="shared" si="131"/>
        <v>67.962500000000006</v>
      </c>
      <c r="T1019" s="7" t="str">
        <f t="shared" si="132"/>
        <v>Under 1.5</v>
      </c>
      <c r="U1019" s="14"/>
      <c r="V1019" s="14" t="str">
        <f t="shared" si="128"/>
        <v>Under 1.5</v>
      </c>
      <c r="W1019" s="14" t="str">
        <f t="shared" si="129"/>
        <v>WON</v>
      </c>
      <c r="X1019" s="14"/>
      <c r="Y1019" s="7" t="str">
        <f t="shared" si="130"/>
        <v>…</v>
      </c>
      <c r="Z1019" s="7"/>
      <c r="AA1019" s="35" t="str">
        <f t="shared" si="126"/>
        <v>U25g</v>
      </c>
      <c r="AB1019" s="35" t="str">
        <f t="shared" si="127"/>
        <v>WON</v>
      </c>
      <c r="AE1019" s="18" t="str">
        <f>IFERROR(VLOOKUP(O1019,AG3:AH5,2,0),"KO")</f>
        <v>OK</v>
      </c>
    </row>
    <row r="1020" spans="2:31">
      <c r="B1020" s="6" t="s">
        <v>11</v>
      </c>
      <c r="C1020" t="s">
        <v>279</v>
      </c>
      <c r="D1020" s="24" t="s">
        <v>176</v>
      </c>
      <c r="E1020" s="17" t="s">
        <v>2241</v>
      </c>
      <c r="F1020" s="7" t="s">
        <v>4</v>
      </c>
      <c r="G1020" s="10" t="s">
        <v>379</v>
      </c>
      <c r="H1020" s="7">
        <v>23</v>
      </c>
      <c r="I1020" s="7">
        <v>45</v>
      </c>
      <c r="J1020" s="7">
        <v>32</v>
      </c>
      <c r="K1020" s="7" t="s">
        <v>16</v>
      </c>
      <c r="L1020" s="7" t="s">
        <v>2101</v>
      </c>
      <c r="M1020" s="7">
        <v>9</v>
      </c>
      <c r="N1020" s="6" t="s">
        <v>24</v>
      </c>
      <c r="O1020" s="6" t="s">
        <v>120</v>
      </c>
      <c r="P1020" s="11">
        <v>83</v>
      </c>
      <c r="Q1020" s="12">
        <v>1.41</v>
      </c>
      <c r="R1020" s="13"/>
      <c r="S1020" s="21">
        <f t="shared" si="131"/>
        <v>62.6</v>
      </c>
      <c r="T1020" s="7" t="str">
        <f t="shared" si="132"/>
        <v>Under 1.5</v>
      </c>
      <c r="U1020" s="14"/>
      <c r="V1020" s="14" t="str">
        <f t="shared" si="128"/>
        <v>Under 1.5</v>
      </c>
      <c r="W1020" s="14" t="str">
        <f t="shared" si="129"/>
        <v>WON</v>
      </c>
      <c r="X1020" s="14"/>
      <c r="Y1020" s="7" t="str">
        <f t="shared" si="130"/>
        <v>…</v>
      </c>
      <c r="Z1020" s="7"/>
      <c r="AA1020" s="35" t="str">
        <f t="shared" si="126"/>
        <v>…</v>
      </c>
      <c r="AB1020" s="35" t="str">
        <f t="shared" si="127"/>
        <v>.</v>
      </c>
      <c r="AE1020" s="18" t="str">
        <f>IFERROR(VLOOKUP(O1020,AG3:AH5,2,0),"KO")</f>
        <v>OK</v>
      </c>
    </row>
    <row r="1021" spans="2:31">
      <c r="B1021" s="6"/>
      <c r="C1021" t="s">
        <v>1306</v>
      </c>
      <c r="D1021" s="24" t="s">
        <v>1307</v>
      </c>
      <c r="E1021" s="17" t="s">
        <v>1379</v>
      </c>
      <c r="F1021" s="7" t="s">
        <v>4</v>
      </c>
      <c r="G1021" s="10" t="s">
        <v>1350</v>
      </c>
      <c r="H1021" s="7">
        <v>24</v>
      </c>
      <c r="I1021" s="7">
        <v>48</v>
      </c>
      <c r="J1021" s="7">
        <v>28</v>
      </c>
      <c r="K1021" s="7" t="s">
        <v>16</v>
      </c>
      <c r="L1021" s="7">
        <v>2</v>
      </c>
      <c r="M1021" s="7">
        <v>4</v>
      </c>
      <c r="N1021" s="6" t="s">
        <v>61</v>
      </c>
      <c r="O1021" s="6" t="s">
        <v>305</v>
      </c>
      <c r="P1021" s="11">
        <v>42</v>
      </c>
      <c r="Q1021" s="12">
        <v>1.6</v>
      </c>
      <c r="R1021" s="13"/>
      <c r="S1021" s="21">
        <f t="shared" si="131"/>
        <v>51</v>
      </c>
      <c r="T1021" s="7" t="str">
        <f t="shared" si="132"/>
        <v>Over 0.5</v>
      </c>
      <c r="U1021" s="14"/>
      <c r="V1021" s="14" t="str">
        <f t="shared" si="128"/>
        <v>Over 0.5</v>
      </c>
      <c r="W1021" s="14" t="str">
        <f t="shared" si="129"/>
        <v>WON</v>
      </c>
      <c r="X1021" s="14"/>
      <c r="Y1021" s="7" t="str">
        <f t="shared" si="130"/>
        <v>…</v>
      </c>
      <c r="Z1021" s="7"/>
      <c r="AA1021" s="35" t="str">
        <f t="shared" si="126"/>
        <v>…</v>
      </c>
      <c r="AB1021" s="35" t="str">
        <f t="shared" si="127"/>
        <v>.</v>
      </c>
      <c r="AE1021" s="18" t="str">
        <f>IFERROR(VLOOKUP(O1021,AG3:AH5,2,0),"KO")</f>
        <v>KO</v>
      </c>
    </row>
    <row r="1022" spans="2:31">
      <c r="B1022" s="6" t="s">
        <v>11</v>
      </c>
      <c r="C1022" t="s">
        <v>262</v>
      </c>
      <c r="D1022" s="24" t="s">
        <v>877</v>
      </c>
      <c r="E1022" s="17" t="s">
        <v>731</v>
      </c>
      <c r="F1022" s="7" t="s">
        <v>4</v>
      </c>
      <c r="G1022" s="10" t="s">
        <v>1151</v>
      </c>
      <c r="H1022" s="7">
        <v>11</v>
      </c>
      <c r="I1022" s="7">
        <v>56</v>
      </c>
      <c r="J1022" s="7">
        <v>34</v>
      </c>
      <c r="K1022" s="7" t="s">
        <v>16</v>
      </c>
      <c r="L1022" s="7">
        <v>2</v>
      </c>
      <c r="M1022" s="7">
        <v>23</v>
      </c>
      <c r="N1022" s="6" t="s">
        <v>120</v>
      </c>
      <c r="O1022" s="6" t="s">
        <v>305</v>
      </c>
      <c r="P1022" s="11">
        <v>60</v>
      </c>
      <c r="Q1022" s="12">
        <v>1.58</v>
      </c>
      <c r="R1022" s="13"/>
      <c r="S1022" s="21">
        <f t="shared" si="131"/>
        <v>69.5</v>
      </c>
      <c r="T1022" s="7" t="str">
        <f t="shared" si="132"/>
        <v>Under 1.5</v>
      </c>
      <c r="U1022" s="14"/>
      <c r="V1022" s="14" t="str">
        <f t="shared" si="128"/>
        <v>Under 1.5</v>
      </c>
      <c r="W1022" s="14" t="str">
        <f t="shared" si="129"/>
        <v>WON</v>
      </c>
      <c r="X1022" s="14"/>
      <c r="Y1022" s="7" t="str">
        <f t="shared" si="130"/>
        <v>…</v>
      </c>
      <c r="Z1022" s="7"/>
      <c r="AA1022" s="35" t="str">
        <f t="shared" si="126"/>
        <v>U25g</v>
      </c>
      <c r="AB1022" s="35" t="str">
        <f t="shared" si="127"/>
        <v>.</v>
      </c>
      <c r="AE1022" s="18" t="str">
        <f>IFERROR(VLOOKUP(O1022,AG3:AH5,2,0),"KO")</f>
        <v>KO</v>
      </c>
    </row>
    <row r="1023" spans="2:31">
      <c r="B1023" s="6" t="s">
        <v>11</v>
      </c>
      <c r="C1023" t="s">
        <v>262</v>
      </c>
      <c r="D1023" s="24" t="s">
        <v>877</v>
      </c>
      <c r="E1023" s="17" t="s">
        <v>1087</v>
      </c>
      <c r="F1023" s="7" t="s">
        <v>4</v>
      </c>
      <c r="G1023" s="10" t="s">
        <v>1164</v>
      </c>
      <c r="H1023" s="7">
        <v>28</v>
      </c>
      <c r="I1023" s="7">
        <v>44</v>
      </c>
      <c r="J1023" s="7">
        <v>28</v>
      </c>
      <c r="K1023" s="7" t="s">
        <v>16</v>
      </c>
      <c r="L1023" s="7">
        <v>1</v>
      </c>
      <c r="M1023" s="7">
        <v>0</v>
      </c>
      <c r="N1023" s="6" t="s">
        <v>18</v>
      </c>
      <c r="O1023" s="6" t="s">
        <v>18</v>
      </c>
      <c r="P1023" s="11">
        <v>51</v>
      </c>
      <c r="Q1023" s="12">
        <v>1.67</v>
      </c>
      <c r="R1023" s="13"/>
      <c r="S1023" s="21">
        <f t="shared" si="131"/>
        <v>65.2</v>
      </c>
      <c r="T1023" s="7" t="str">
        <f t="shared" si="132"/>
        <v>Under 1.5</v>
      </c>
      <c r="U1023" s="14"/>
      <c r="V1023" s="14" t="str">
        <f t="shared" si="128"/>
        <v>Over 0.5</v>
      </c>
      <c r="W1023" s="14" t="str">
        <f t="shared" si="129"/>
        <v>?</v>
      </c>
      <c r="X1023" s="14"/>
      <c r="Y1023" s="7" t="str">
        <f t="shared" si="130"/>
        <v>…</v>
      </c>
      <c r="Z1023" s="7"/>
      <c r="AA1023" s="35" t="str">
        <f t="shared" si="126"/>
        <v>…</v>
      </c>
      <c r="AB1023" s="35" t="str">
        <f t="shared" si="127"/>
        <v>.</v>
      </c>
      <c r="AE1023" s="18" t="str">
        <f>IFERROR(VLOOKUP(O1023,AG3:AH5,2,0),"KO")</f>
        <v>KO</v>
      </c>
    </row>
    <row r="1024" spans="2:31">
      <c r="B1024" s="6" t="s">
        <v>11</v>
      </c>
      <c r="C1024" t="s">
        <v>262</v>
      </c>
      <c r="D1024" s="24" t="s">
        <v>186</v>
      </c>
      <c r="E1024" s="17" t="s">
        <v>1030</v>
      </c>
      <c r="F1024" s="7" t="s">
        <v>4</v>
      </c>
      <c r="G1024" s="10" t="s">
        <v>1086</v>
      </c>
      <c r="H1024" s="7">
        <v>25</v>
      </c>
      <c r="I1024" s="7">
        <v>62</v>
      </c>
      <c r="J1024" s="7">
        <v>13</v>
      </c>
      <c r="K1024" s="7" t="s">
        <v>16</v>
      </c>
      <c r="L1024" s="7" t="s">
        <v>2101</v>
      </c>
      <c r="M1024" s="7">
        <v>12</v>
      </c>
      <c r="N1024" s="6" t="s">
        <v>24</v>
      </c>
      <c r="O1024" s="6" t="s">
        <v>47</v>
      </c>
      <c r="P1024" s="11">
        <v>62</v>
      </c>
      <c r="Q1024" s="12">
        <v>1.45</v>
      </c>
      <c r="R1024" s="13"/>
      <c r="S1024" s="21">
        <f t="shared" si="131"/>
        <v>74.775000000000006</v>
      </c>
      <c r="T1024" s="7" t="str">
        <f t="shared" si="132"/>
        <v>Under 1.5</v>
      </c>
      <c r="U1024" s="14"/>
      <c r="V1024" s="14" t="str">
        <f t="shared" si="128"/>
        <v>Under 1.5</v>
      </c>
      <c r="W1024" s="14" t="str">
        <f t="shared" si="129"/>
        <v>WON</v>
      </c>
      <c r="X1024" s="14"/>
      <c r="Y1024" s="7" t="str">
        <f t="shared" si="130"/>
        <v>…</v>
      </c>
      <c r="Z1024" s="7"/>
      <c r="AA1024" s="35" t="str">
        <f t="shared" si="126"/>
        <v>U25g</v>
      </c>
      <c r="AB1024" s="35" t="str">
        <f t="shared" si="127"/>
        <v>WON</v>
      </c>
      <c r="AE1024" s="18" t="str">
        <f>IFERROR(VLOOKUP(O1024,AG3:AH5,2,0),"KO")</f>
        <v>OK</v>
      </c>
    </row>
    <row r="1025" spans="2:31">
      <c r="B1025" s="6" t="s">
        <v>11</v>
      </c>
      <c r="C1025" t="s">
        <v>262</v>
      </c>
      <c r="D1025" s="24" t="s">
        <v>201</v>
      </c>
      <c r="E1025" s="17" t="s">
        <v>1085</v>
      </c>
      <c r="F1025" s="7" t="s">
        <v>4</v>
      </c>
      <c r="G1025" s="10" t="s">
        <v>451</v>
      </c>
      <c r="H1025" s="7">
        <v>28</v>
      </c>
      <c r="I1025" s="7">
        <v>56</v>
      </c>
      <c r="J1025" s="7">
        <v>16</v>
      </c>
      <c r="K1025" s="7" t="s">
        <v>16</v>
      </c>
      <c r="L1025" s="7" t="s">
        <v>2101</v>
      </c>
      <c r="M1025" s="7">
        <v>12</v>
      </c>
      <c r="N1025" s="6" t="s">
        <v>24</v>
      </c>
      <c r="O1025" s="6" t="s">
        <v>24</v>
      </c>
      <c r="P1025" s="11">
        <v>55</v>
      </c>
      <c r="Q1025" s="12">
        <v>1.6</v>
      </c>
      <c r="R1025" s="13"/>
      <c r="S1025" s="21">
        <f t="shared" si="131"/>
        <v>71.5</v>
      </c>
      <c r="T1025" s="7" t="str">
        <f t="shared" si="132"/>
        <v>Under 1.5</v>
      </c>
      <c r="U1025" s="14"/>
      <c r="V1025" s="14" t="str">
        <f t="shared" si="128"/>
        <v>Under 1.5</v>
      </c>
      <c r="W1025" s="14" t="str">
        <f t="shared" si="129"/>
        <v>WON</v>
      </c>
      <c r="X1025" s="14"/>
      <c r="Y1025" s="7" t="str">
        <f t="shared" si="130"/>
        <v>…</v>
      </c>
      <c r="Z1025" s="7"/>
      <c r="AA1025" s="35" t="str">
        <f t="shared" si="126"/>
        <v>U25g</v>
      </c>
      <c r="AB1025" s="35" t="str">
        <f t="shared" si="127"/>
        <v>WON</v>
      </c>
      <c r="AE1025" s="18" t="str">
        <f>IFERROR(VLOOKUP(O1025,AG3:AH5,2,0),"KO")</f>
        <v>OK</v>
      </c>
    </row>
    <row r="1026" spans="2:31">
      <c r="B1026" s="6" t="s">
        <v>11</v>
      </c>
      <c r="C1026" t="s">
        <v>262</v>
      </c>
      <c r="D1026" s="24" t="s">
        <v>201</v>
      </c>
      <c r="E1026" s="17" t="s">
        <v>1084</v>
      </c>
      <c r="F1026" s="7" t="s">
        <v>4</v>
      </c>
      <c r="G1026" s="10" t="s">
        <v>732</v>
      </c>
      <c r="H1026" s="7">
        <v>23</v>
      </c>
      <c r="I1026" s="7">
        <v>56</v>
      </c>
      <c r="J1026" s="7">
        <v>22</v>
      </c>
      <c r="K1026" s="7" t="s">
        <v>16</v>
      </c>
      <c r="L1026" s="7" t="s">
        <v>2101</v>
      </c>
      <c r="M1026" s="7">
        <v>1</v>
      </c>
      <c r="N1026" s="6" t="s">
        <v>120</v>
      </c>
      <c r="O1026" s="6" t="s">
        <v>61</v>
      </c>
      <c r="P1026" s="11">
        <v>45</v>
      </c>
      <c r="Q1026" s="12">
        <v>1.61</v>
      </c>
      <c r="R1026" s="13"/>
      <c r="S1026" s="21">
        <f t="shared" si="131"/>
        <v>71.5</v>
      </c>
      <c r="T1026" s="7" t="str">
        <f t="shared" si="132"/>
        <v>Under 1.5</v>
      </c>
      <c r="U1026" s="14"/>
      <c r="V1026" s="14" t="str">
        <f t="shared" si="128"/>
        <v>Under 1.5</v>
      </c>
      <c r="W1026" s="14" t="str">
        <f t="shared" si="129"/>
        <v>WON</v>
      </c>
      <c r="X1026" s="14"/>
      <c r="Y1026" s="7" t="str">
        <f t="shared" si="130"/>
        <v>Prime</v>
      </c>
      <c r="Z1026" s="7"/>
      <c r="AA1026" s="35" t="str">
        <f t="shared" si="126"/>
        <v>…</v>
      </c>
      <c r="AB1026" s="35" t="str">
        <f t="shared" si="127"/>
        <v>.</v>
      </c>
      <c r="AE1026" s="18" t="str">
        <f>IFERROR(VLOOKUP(O1026,AG3:AH5,2,0),"KO")</f>
        <v>KO</v>
      </c>
    </row>
    <row r="1027" spans="2:31">
      <c r="B1027" s="6"/>
      <c r="D1027" s="24"/>
      <c r="E1027" s="17"/>
      <c r="F1027" s="7"/>
      <c r="G1027" s="10"/>
      <c r="H1027" s="7"/>
      <c r="I1027" s="7"/>
      <c r="J1027" s="7"/>
      <c r="K1027" s="7"/>
      <c r="L1027" s="7"/>
      <c r="M1027" s="7"/>
      <c r="N1027" s="6"/>
      <c r="O1027" s="6"/>
      <c r="P1027" s="11"/>
      <c r="Q1027" s="12"/>
      <c r="R1027" s="13"/>
      <c r="S1027" s="21" t="str">
        <f t="shared" si="131"/>
        <v/>
      </c>
      <c r="T1027" s="7" t="str">
        <f t="shared" si="132"/>
        <v>Under 1.5</v>
      </c>
      <c r="U1027" s="14"/>
      <c r="V1027" s="14" t="str">
        <f t="shared" si="128"/>
        <v>Over 0.5</v>
      </c>
      <c r="W1027" s="14" t="str">
        <f t="shared" si="129"/>
        <v/>
      </c>
      <c r="X1027" s="14"/>
      <c r="Y1027" s="7" t="str">
        <f t="shared" si="130"/>
        <v>…</v>
      </c>
      <c r="Z1027" s="7"/>
      <c r="AA1027" s="35" t="str">
        <f t="shared" si="126"/>
        <v>…</v>
      </c>
      <c r="AB1027" s="35" t="str">
        <f t="shared" si="127"/>
        <v>.</v>
      </c>
      <c r="AE1027" s="18" t="str">
        <f>IFERROR(VLOOKUP(O1027,AG3:AH5,2,0),"KO")</f>
        <v>KO</v>
      </c>
    </row>
    <row r="1028" spans="2:31">
      <c r="B1028" s="16" t="s">
        <v>2247</v>
      </c>
      <c r="D1028" s="24"/>
      <c r="E1028" s="17"/>
      <c r="F1028" s="7"/>
      <c r="G1028" s="10"/>
      <c r="H1028" s="7"/>
      <c r="I1028" s="7"/>
      <c r="J1028" s="7"/>
      <c r="K1028" s="7"/>
      <c r="L1028" s="7"/>
      <c r="M1028" s="7"/>
      <c r="N1028" s="6"/>
      <c r="O1028" s="6"/>
      <c r="P1028" s="11"/>
      <c r="Q1028" s="12"/>
      <c r="R1028" s="13"/>
      <c r="S1028" s="21" t="str">
        <f t="shared" si="131"/>
        <v/>
      </c>
      <c r="T1028" s="7" t="str">
        <f t="shared" si="132"/>
        <v>Under 1.5</v>
      </c>
      <c r="U1028" s="14"/>
      <c r="V1028" s="14" t="str">
        <f t="shared" si="128"/>
        <v>Over 0.5</v>
      </c>
      <c r="W1028" s="14" t="str">
        <f t="shared" si="129"/>
        <v/>
      </c>
      <c r="X1028" s="14"/>
      <c r="Y1028" s="7" t="str">
        <f t="shared" si="130"/>
        <v>…</v>
      </c>
      <c r="Z1028" s="7"/>
      <c r="AA1028" s="35" t="str">
        <f t="shared" si="126"/>
        <v>…</v>
      </c>
      <c r="AB1028" s="35" t="str">
        <f t="shared" si="127"/>
        <v>.</v>
      </c>
      <c r="AE1028" s="18" t="str">
        <f>IFERROR(VLOOKUP(O1028,AG3:AH5,2,0),"KO")</f>
        <v>KO</v>
      </c>
    </row>
    <row r="1029" spans="2:31">
      <c r="B1029" s="6"/>
      <c r="C1029" t="s">
        <v>1895</v>
      </c>
      <c r="D1029" s="24" t="s">
        <v>2242</v>
      </c>
      <c r="E1029" s="17" t="s">
        <v>1898</v>
      </c>
      <c r="F1029" s="7" t="s">
        <v>4</v>
      </c>
      <c r="G1029" s="10" t="s">
        <v>1900</v>
      </c>
      <c r="H1029" s="7">
        <v>35</v>
      </c>
      <c r="I1029" s="7">
        <v>37</v>
      </c>
      <c r="J1029" s="7">
        <v>28</v>
      </c>
      <c r="K1029" s="7" t="s">
        <v>16</v>
      </c>
      <c r="L1029" s="7">
        <v>1</v>
      </c>
      <c r="M1029" s="7">
        <v>7</v>
      </c>
      <c r="N1029" s="6" t="s">
        <v>24</v>
      </c>
      <c r="O1029" s="6" t="s">
        <v>24</v>
      </c>
      <c r="P1029" s="11">
        <v>33</v>
      </c>
      <c r="Q1029" s="12">
        <v>1.64</v>
      </c>
      <c r="R1029" s="13"/>
      <c r="S1029" s="21">
        <f t="shared" si="131"/>
        <v>48</v>
      </c>
      <c r="T1029" s="7" t="str">
        <f t="shared" si="132"/>
        <v>Over 0.5</v>
      </c>
      <c r="U1029" s="14"/>
      <c r="V1029" s="14" t="str">
        <f t="shared" si="128"/>
        <v>Under 1.5</v>
      </c>
      <c r="W1029" s="14" t="str">
        <f t="shared" si="129"/>
        <v>LOST</v>
      </c>
      <c r="X1029" s="14"/>
      <c r="Y1029" s="7" t="str">
        <f t="shared" si="130"/>
        <v>…</v>
      </c>
      <c r="Z1029" s="7"/>
      <c r="AA1029" s="35" t="str">
        <f t="shared" si="126"/>
        <v>…</v>
      </c>
      <c r="AB1029" s="35" t="str">
        <f t="shared" si="127"/>
        <v>.</v>
      </c>
      <c r="AE1029" s="18" t="str">
        <f>IFERROR(VLOOKUP(O1029,AG3:AH5,2,0),"KO")</f>
        <v>OK</v>
      </c>
    </row>
    <row r="1030" spans="2:31">
      <c r="B1030" s="6" t="s">
        <v>11</v>
      </c>
      <c r="C1030" t="s">
        <v>1422</v>
      </c>
      <c r="D1030" s="24" t="s">
        <v>240</v>
      </c>
      <c r="E1030" s="17" t="s">
        <v>1662</v>
      </c>
      <c r="F1030" s="7" t="s">
        <v>4</v>
      </c>
      <c r="G1030" s="10" t="s">
        <v>1661</v>
      </c>
      <c r="H1030" s="7">
        <v>22</v>
      </c>
      <c r="I1030" s="7">
        <v>45</v>
      </c>
      <c r="J1030" s="7">
        <v>33</v>
      </c>
      <c r="K1030" s="7" t="s">
        <v>16</v>
      </c>
      <c r="L1030" s="7">
        <v>1</v>
      </c>
      <c r="M1030" s="7">
        <v>11</v>
      </c>
      <c r="N1030" s="6" t="s">
        <v>120</v>
      </c>
      <c r="O1030" s="6" t="s">
        <v>298</v>
      </c>
      <c r="P1030" s="11">
        <v>36</v>
      </c>
      <c r="Q1030" s="12">
        <v>1.61</v>
      </c>
      <c r="R1030" s="13"/>
      <c r="S1030" s="21">
        <f t="shared" si="131"/>
        <v>44</v>
      </c>
      <c r="T1030" s="7" t="str">
        <f t="shared" si="132"/>
        <v>Over 0.5</v>
      </c>
      <c r="U1030" s="14"/>
      <c r="V1030" s="14" t="str">
        <f t="shared" si="128"/>
        <v>Under 1.5</v>
      </c>
      <c r="W1030" s="14" t="str">
        <f t="shared" si="129"/>
        <v>WON</v>
      </c>
      <c r="X1030" s="14"/>
      <c r="Y1030" s="7" t="str">
        <f t="shared" si="130"/>
        <v>…</v>
      </c>
      <c r="Z1030" s="7"/>
      <c r="AA1030" s="35" t="str">
        <f t="shared" ref="AA1030:AA1093" si="133">IF(AND(I1030&gt;49,P1030&gt;54,B1030="OK"),"U25g","…")</f>
        <v>…</v>
      </c>
      <c r="AB1030" s="35" t="str">
        <f t="shared" ref="AB1030:AB1093" si="134">IF(AND(AA1030="U25g",(OR(O1030="0-0",O1030="0-1",O1030="1-0",O1030="1-1",O1030="2-0",O1030="0-2"))),"WON",".")</f>
        <v>.</v>
      </c>
      <c r="AE1030" s="18" t="str">
        <f>IFERROR(VLOOKUP(O1030,AG3:AH5,2,0),"KO")</f>
        <v>KO</v>
      </c>
    </row>
    <row r="1031" spans="2:31">
      <c r="B1031" s="6" t="s">
        <v>11</v>
      </c>
      <c r="C1031" t="s">
        <v>1180</v>
      </c>
      <c r="D1031" s="24" t="s">
        <v>143</v>
      </c>
      <c r="E1031" s="17" t="s">
        <v>1323</v>
      </c>
      <c r="F1031" s="7" t="s">
        <v>4</v>
      </c>
      <c r="G1031" s="10" t="s">
        <v>1181</v>
      </c>
      <c r="H1031" s="7">
        <v>8</v>
      </c>
      <c r="I1031" s="7">
        <v>73</v>
      </c>
      <c r="J1031" s="7">
        <v>18</v>
      </c>
      <c r="K1031" s="7" t="s">
        <v>16</v>
      </c>
      <c r="L1031" s="7">
        <v>1</v>
      </c>
      <c r="M1031" s="7">
        <v>10</v>
      </c>
      <c r="N1031" s="6" t="s">
        <v>61</v>
      </c>
      <c r="O1031" s="6" t="s">
        <v>298</v>
      </c>
      <c r="P1031" s="11">
        <v>34</v>
      </c>
      <c r="Q1031" s="12">
        <v>1.5</v>
      </c>
      <c r="R1031" s="13"/>
      <c r="S1031" s="21">
        <f t="shared" si="131"/>
        <v>67.8125</v>
      </c>
      <c r="T1031" s="7" t="str">
        <f t="shared" si="132"/>
        <v>Under 1.5</v>
      </c>
      <c r="U1031" s="14"/>
      <c r="V1031" s="14" t="str">
        <f t="shared" si="128"/>
        <v>Over 0.5</v>
      </c>
      <c r="W1031" s="14" t="str">
        <f t="shared" si="129"/>
        <v>LOST</v>
      </c>
      <c r="X1031" s="14"/>
      <c r="Y1031" s="7" t="str">
        <f t="shared" si="130"/>
        <v>Prime</v>
      </c>
      <c r="Z1031" s="7"/>
      <c r="AA1031" s="35" t="str">
        <f t="shared" si="133"/>
        <v>…</v>
      </c>
      <c r="AB1031" s="35" t="str">
        <f t="shared" si="134"/>
        <v>.</v>
      </c>
      <c r="AE1031" s="18" t="str">
        <f>IFERROR(VLOOKUP(O1031,AG3:AH5,2,0),"KO")</f>
        <v>KO</v>
      </c>
    </row>
    <row r="1032" spans="2:31">
      <c r="B1032" s="6"/>
      <c r="C1032" t="s">
        <v>1895</v>
      </c>
      <c r="D1032" s="24" t="s">
        <v>2243</v>
      </c>
      <c r="E1032" s="17" t="s">
        <v>2244</v>
      </c>
      <c r="F1032" s="7" t="s">
        <v>4</v>
      </c>
      <c r="G1032" s="10" t="s">
        <v>1899</v>
      </c>
      <c r="H1032" s="7">
        <v>48</v>
      </c>
      <c r="I1032" s="7">
        <v>14</v>
      </c>
      <c r="J1032" s="7">
        <v>39</v>
      </c>
      <c r="K1032" s="7">
        <v>1</v>
      </c>
      <c r="L1032" s="7">
        <v>2</v>
      </c>
      <c r="M1032" s="7">
        <v>9</v>
      </c>
      <c r="N1032" s="6" t="s">
        <v>120</v>
      </c>
      <c r="O1032" s="6" t="s">
        <v>305</v>
      </c>
      <c r="P1032" s="11">
        <v>32</v>
      </c>
      <c r="Q1032" s="12">
        <v>1.46</v>
      </c>
      <c r="R1032" s="13"/>
      <c r="S1032" s="21">
        <f t="shared" si="131"/>
        <v>18.8125</v>
      </c>
      <c r="T1032" s="7" t="str">
        <f t="shared" si="132"/>
        <v>Over 0.5</v>
      </c>
      <c r="U1032" s="14"/>
      <c r="V1032" s="14" t="str">
        <f t="shared" si="128"/>
        <v>Under 1.5</v>
      </c>
      <c r="W1032" s="14" t="str">
        <f t="shared" si="129"/>
        <v>WON</v>
      </c>
      <c r="X1032" s="14"/>
      <c r="Y1032" s="7" t="str">
        <f t="shared" si="130"/>
        <v>…</v>
      </c>
      <c r="Z1032" s="7"/>
      <c r="AA1032" s="35" t="str">
        <f t="shared" si="133"/>
        <v>…</v>
      </c>
      <c r="AB1032" s="35" t="str">
        <f t="shared" si="134"/>
        <v>.</v>
      </c>
      <c r="AE1032" s="18" t="str">
        <f>IFERROR(VLOOKUP(O1032,AG3:AH5,2,0),"KO")</f>
        <v>KO</v>
      </c>
    </row>
    <row r="1033" spans="2:31">
      <c r="B1033" s="6"/>
      <c r="C1033" t="s">
        <v>2148</v>
      </c>
      <c r="D1033" s="24" t="s">
        <v>250</v>
      </c>
      <c r="E1033" s="17" t="s">
        <v>2245</v>
      </c>
      <c r="F1033" s="7" t="s">
        <v>4</v>
      </c>
      <c r="G1033" s="10" t="s">
        <v>2154</v>
      </c>
      <c r="H1033" s="7">
        <v>53</v>
      </c>
      <c r="I1033" s="7">
        <v>38</v>
      </c>
      <c r="J1033" s="7">
        <v>10</v>
      </c>
      <c r="K1033" s="7">
        <v>1</v>
      </c>
      <c r="L1033" s="7">
        <v>1</v>
      </c>
      <c r="M1033" s="7">
        <v>43</v>
      </c>
      <c r="N1033" s="6" t="s">
        <v>17</v>
      </c>
      <c r="O1033" s="6" t="s">
        <v>297</v>
      </c>
      <c r="P1033" s="11">
        <v>39</v>
      </c>
      <c r="Q1033" s="12">
        <v>1.52</v>
      </c>
      <c r="R1033" s="13"/>
      <c r="S1033" s="21">
        <f t="shared" si="131"/>
        <v>23.4375</v>
      </c>
      <c r="T1033" s="7" t="str">
        <f t="shared" si="132"/>
        <v>Over 0.5</v>
      </c>
      <c r="U1033" s="14"/>
      <c r="V1033" s="14" t="str">
        <f t="shared" si="128"/>
        <v>Over 0.5</v>
      </c>
      <c r="W1033" s="14" t="str">
        <f t="shared" si="129"/>
        <v>WON</v>
      </c>
      <c r="X1033" s="14"/>
      <c r="Y1033" s="7" t="str">
        <f t="shared" si="130"/>
        <v>…</v>
      </c>
      <c r="Z1033" s="7"/>
      <c r="AA1033" s="35" t="str">
        <f t="shared" si="133"/>
        <v>…</v>
      </c>
      <c r="AB1033" s="35" t="str">
        <f t="shared" si="134"/>
        <v>.</v>
      </c>
      <c r="AE1033" s="18" t="str">
        <f>IFERROR(VLOOKUP(O1033,AG3:AH5,2,0),"KO")</f>
        <v>KO</v>
      </c>
    </row>
    <row r="1034" spans="2:31">
      <c r="B1034" s="6"/>
      <c r="D1034" s="24"/>
      <c r="E1034" s="17"/>
      <c r="F1034" s="7"/>
      <c r="G1034" s="10"/>
      <c r="H1034" s="7"/>
      <c r="I1034" s="7"/>
      <c r="J1034" s="7"/>
      <c r="K1034" s="7"/>
      <c r="L1034" s="7"/>
      <c r="M1034" s="7"/>
      <c r="N1034" s="6"/>
      <c r="O1034" s="6"/>
      <c r="P1034" s="11"/>
      <c r="Q1034" s="12"/>
      <c r="R1034" s="13"/>
      <c r="S1034" s="21" t="str">
        <f t="shared" si="131"/>
        <v/>
      </c>
      <c r="T1034" s="7" t="str">
        <f t="shared" si="132"/>
        <v>Under 1.5</v>
      </c>
      <c r="U1034" s="14"/>
      <c r="V1034" s="14" t="str">
        <f t="shared" si="128"/>
        <v>Over 0.5</v>
      </c>
      <c r="W1034" s="14" t="str">
        <f t="shared" si="129"/>
        <v/>
      </c>
      <c r="X1034" s="14"/>
      <c r="Y1034" s="7" t="str">
        <f t="shared" si="130"/>
        <v>…</v>
      </c>
      <c r="Z1034" s="7"/>
      <c r="AA1034" s="35" t="str">
        <f t="shared" si="133"/>
        <v>…</v>
      </c>
      <c r="AB1034" s="35" t="str">
        <f t="shared" si="134"/>
        <v>.</v>
      </c>
      <c r="AE1034" s="18" t="str">
        <f>IFERROR(VLOOKUP(O1034,AG3:AH5,2,0),"KO")</f>
        <v>KO</v>
      </c>
    </row>
    <row r="1035" spans="2:31">
      <c r="B1035" s="16" t="s">
        <v>2248</v>
      </c>
      <c r="D1035" s="24"/>
      <c r="E1035" s="17"/>
      <c r="F1035" s="7"/>
      <c r="G1035" s="10"/>
      <c r="H1035" s="7"/>
      <c r="I1035" s="7"/>
      <c r="J1035" s="7"/>
      <c r="K1035" s="7"/>
      <c r="L1035" s="7"/>
      <c r="M1035" s="7"/>
      <c r="N1035" s="6"/>
      <c r="O1035" s="6"/>
      <c r="P1035" s="11"/>
      <c r="Q1035" s="12"/>
      <c r="R1035" s="13"/>
      <c r="S1035" s="21" t="str">
        <f t="shared" si="131"/>
        <v/>
      </c>
      <c r="T1035" s="7" t="str">
        <f t="shared" si="132"/>
        <v>Under 1.5</v>
      </c>
      <c r="U1035" s="14"/>
      <c r="V1035" s="14" t="str">
        <f t="shared" ref="V1035:V1098" si="135">IF(N1035="1-0","Under 1.5",IF(N1035="0-0","Under 1.5",IF(N1035="0-1","Under 1.5","Over 0.5")))</f>
        <v>Over 0.5</v>
      </c>
      <c r="W1035" s="14" t="str">
        <f t="shared" ref="W1035:W1098" si="136">IF(N1035=0,"",IF(N1035="?",N1035,IF(T1035=V1035,"WON",IF(N1035="0-1","WON",IF(N1035="1-0","WON","LOST")))))</f>
        <v/>
      </c>
      <c r="X1035" s="14"/>
      <c r="Y1035" s="7" t="str">
        <f t="shared" si="130"/>
        <v>…</v>
      </c>
      <c r="Z1035" s="7"/>
      <c r="AA1035" s="35" t="str">
        <f t="shared" si="133"/>
        <v>…</v>
      </c>
      <c r="AB1035" s="35" t="str">
        <f t="shared" si="134"/>
        <v>.</v>
      </c>
      <c r="AE1035" s="18" t="str">
        <f>IFERROR(VLOOKUP(O1035,AG3:AH5,2,0),"KO")</f>
        <v>KO</v>
      </c>
    </row>
    <row r="1036" spans="2:31">
      <c r="B1036" s="6" t="s">
        <v>11</v>
      </c>
      <c r="C1036" t="s">
        <v>347</v>
      </c>
      <c r="D1036" s="24" t="s">
        <v>63</v>
      </c>
      <c r="E1036" s="17" t="s">
        <v>350</v>
      </c>
      <c r="F1036" s="7" t="s">
        <v>4</v>
      </c>
      <c r="G1036" s="10" t="s">
        <v>1072</v>
      </c>
      <c r="H1036" s="7">
        <v>31</v>
      </c>
      <c r="I1036" s="7">
        <v>44</v>
      </c>
      <c r="J1036" s="7">
        <v>25</v>
      </c>
      <c r="K1036" s="7" t="s">
        <v>16</v>
      </c>
      <c r="L1036" s="7">
        <v>2</v>
      </c>
      <c r="M1036" s="7">
        <v>6</v>
      </c>
      <c r="N1036" s="6" t="s">
        <v>69</v>
      </c>
      <c r="O1036" s="6" t="s">
        <v>69</v>
      </c>
      <c r="P1036" s="11">
        <v>59</v>
      </c>
      <c r="Q1036" s="12">
        <v>1.52</v>
      </c>
      <c r="R1036" s="13"/>
      <c r="S1036" s="21">
        <f t="shared" si="131"/>
        <v>60.8</v>
      </c>
      <c r="T1036" s="7" t="str">
        <f t="shared" si="132"/>
        <v>Under 1.5</v>
      </c>
      <c r="U1036" s="14"/>
      <c r="V1036" s="14" t="str">
        <f t="shared" si="135"/>
        <v>Over 0.5</v>
      </c>
      <c r="W1036" s="14" t="str">
        <f t="shared" si="136"/>
        <v>LOST</v>
      </c>
      <c r="X1036" s="14"/>
      <c r="Y1036" s="7" t="str">
        <f t="shared" si="130"/>
        <v>…</v>
      </c>
      <c r="Z1036" s="7"/>
      <c r="AA1036" s="35" t="str">
        <f t="shared" si="133"/>
        <v>…</v>
      </c>
      <c r="AB1036" s="35" t="str">
        <f t="shared" si="134"/>
        <v>.</v>
      </c>
      <c r="AE1036" s="18" t="str">
        <f>IFERROR(VLOOKUP(O1036,AG3:AH5,2,0),"KO")</f>
        <v>KO</v>
      </c>
    </row>
    <row r="1037" spans="2:31">
      <c r="B1037" s="6" t="s">
        <v>11</v>
      </c>
      <c r="C1037" t="s">
        <v>347</v>
      </c>
      <c r="D1037" s="24" t="s">
        <v>63</v>
      </c>
      <c r="E1037" s="17" t="s">
        <v>356</v>
      </c>
      <c r="F1037" s="7" t="s">
        <v>4</v>
      </c>
      <c r="G1037" s="10" t="s">
        <v>2151</v>
      </c>
      <c r="H1037" s="7">
        <v>17</v>
      </c>
      <c r="I1037" s="7">
        <v>50</v>
      </c>
      <c r="J1037" s="7">
        <v>33</v>
      </c>
      <c r="K1037" s="7" t="s">
        <v>16</v>
      </c>
      <c r="L1037" s="7" t="s">
        <v>2101</v>
      </c>
      <c r="M1037" s="7">
        <v>16</v>
      </c>
      <c r="N1037" s="6" t="s">
        <v>96</v>
      </c>
      <c r="O1037" s="6" t="s">
        <v>681</v>
      </c>
      <c r="P1037" s="11">
        <v>50</v>
      </c>
      <c r="Q1037" s="12">
        <v>1.55</v>
      </c>
      <c r="R1037" s="13"/>
      <c r="S1037" s="21">
        <f t="shared" si="131"/>
        <v>65.625</v>
      </c>
      <c r="T1037" s="7" t="str">
        <f t="shared" si="132"/>
        <v>Under 1.5</v>
      </c>
      <c r="U1037" s="14"/>
      <c r="V1037" s="14" t="str">
        <f t="shared" si="135"/>
        <v>Over 0.5</v>
      </c>
      <c r="W1037" s="14" t="str">
        <f t="shared" si="136"/>
        <v>LOST</v>
      </c>
      <c r="X1037" s="14"/>
      <c r="Y1037" s="7" t="str">
        <f t="shared" si="130"/>
        <v>…</v>
      </c>
      <c r="Z1037" s="7"/>
      <c r="AA1037" s="35" t="str">
        <f t="shared" si="133"/>
        <v>…</v>
      </c>
      <c r="AB1037" s="35" t="str">
        <f t="shared" si="134"/>
        <v>.</v>
      </c>
      <c r="AE1037" s="18" t="str">
        <f>IFERROR(VLOOKUP(O1037,AG3:AH5,2,0),"KO")</f>
        <v>KO</v>
      </c>
    </row>
    <row r="1038" spans="2:31">
      <c r="B1038" s="6" t="s">
        <v>11</v>
      </c>
      <c r="C1038" t="s">
        <v>347</v>
      </c>
      <c r="D1038" s="24" t="s">
        <v>63</v>
      </c>
      <c r="E1038" s="17" t="s">
        <v>351</v>
      </c>
      <c r="F1038" s="7" t="s">
        <v>4</v>
      </c>
      <c r="G1038" s="10" t="s">
        <v>355</v>
      </c>
      <c r="H1038" s="7">
        <v>16</v>
      </c>
      <c r="I1038" s="7">
        <v>55</v>
      </c>
      <c r="J1038" s="7">
        <v>29</v>
      </c>
      <c r="K1038" s="7" t="s">
        <v>16</v>
      </c>
      <c r="L1038" s="7">
        <v>2</v>
      </c>
      <c r="M1038" s="7">
        <v>13</v>
      </c>
      <c r="N1038" s="6" t="s">
        <v>47</v>
      </c>
      <c r="O1038" s="6" t="s">
        <v>69</v>
      </c>
      <c r="P1038" s="11">
        <v>57</v>
      </c>
      <c r="Q1038" s="12">
        <v>1.6</v>
      </c>
      <c r="R1038" s="13"/>
      <c r="S1038" s="21">
        <f t="shared" si="131"/>
        <v>70.587500000000006</v>
      </c>
      <c r="T1038" s="7" t="str">
        <f t="shared" si="132"/>
        <v>Under 1.5</v>
      </c>
      <c r="U1038" s="14"/>
      <c r="V1038" s="14" t="str">
        <f t="shared" si="135"/>
        <v>Under 1.5</v>
      </c>
      <c r="W1038" s="14" t="str">
        <f t="shared" si="136"/>
        <v>WON</v>
      </c>
      <c r="X1038" s="14"/>
      <c r="Y1038" s="7" t="str">
        <f t="shared" si="130"/>
        <v>…</v>
      </c>
      <c r="Z1038" s="7"/>
      <c r="AA1038" s="35" t="str">
        <f t="shared" si="133"/>
        <v>U25g</v>
      </c>
      <c r="AB1038" s="35" t="str">
        <f t="shared" si="134"/>
        <v>WON</v>
      </c>
      <c r="AE1038" s="18" t="str">
        <f>IFERROR(VLOOKUP(O1038,AG3:AH5,2,0),"KO")</f>
        <v>KO</v>
      </c>
    </row>
    <row r="1039" spans="2:31">
      <c r="B1039" s="6" t="s">
        <v>11</v>
      </c>
      <c r="C1039" t="s">
        <v>347</v>
      </c>
      <c r="D1039" s="24" t="s">
        <v>63</v>
      </c>
      <c r="E1039" s="17" t="s">
        <v>2204</v>
      </c>
      <c r="F1039" s="7" t="s">
        <v>4</v>
      </c>
      <c r="G1039" s="10" t="s">
        <v>358</v>
      </c>
      <c r="H1039" s="7">
        <v>13</v>
      </c>
      <c r="I1039" s="7">
        <v>77</v>
      </c>
      <c r="J1039" s="7">
        <v>10</v>
      </c>
      <c r="K1039" s="7" t="s">
        <v>16</v>
      </c>
      <c r="L1039" s="7">
        <v>2</v>
      </c>
      <c r="M1039" s="7">
        <v>3</v>
      </c>
      <c r="N1039" s="6" t="s">
        <v>120</v>
      </c>
      <c r="O1039" s="6" t="s">
        <v>96</v>
      </c>
      <c r="P1039" s="11">
        <v>82</v>
      </c>
      <c r="Q1039" s="12">
        <v>1.67</v>
      </c>
      <c r="R1039" s="13"/>
      <c r="S1039" s="21">
        <f t="shared" si="131"/>
        <v>92.462500000000006</v>
      </c>
      <c r="T1039" s="7" t="str">
        <f t="shared" si="132"/>
        <v>Under 1.5</v>
      </c>
      <c r="U1039" s="14"/>
      <c r="V1039" s="14" t="str">
        <f t="shared" si="135"/>
        <v>Under 1.5</v>
      </c>
      <c r="W1039" s="14" t="str">
        <f t="shared" si="136"/>
        <v>WON</v>
      </c>
      <c r="X1039" s="14"/>
      <c r="Y1039" s="7" t="str">
        <f t="shared" si="130"/>
        <v>Prime</v>
      </c>
      <c r="Z1039" s="7"/>
      <c r="AA1039" s="35" t="str">
        <f t="shared" si="133"/>
        <v>U25g</v>
      </c>
      <c r="AB1039" s="35" t="str">
        <f t="shared" si="134"/>
        <v>.</v>
      </c>
      <c r="AE1039" s="18" t="str">
        <f>IFERROR(VLOOKUP(O1039,AG3:AH5,2,0),"KO")</f>
        <v>KO</v>
      </c>
    </row>
    <row r="1040" spans="2:31">
      <c r="B1040" s="6" t="s">
        <v>11</v>
      </c>
      <c r="C1040" t="s">
        <v>347</v>
      </c>
      <c r="D1040" s="24" t="s">
        <v>63</v>
      </c>
      <c r="E1040" s="17" t="s">
        <v>800</v>
      </c>
      <c r="F1040" s="7" t="s">
        <v>4</v>
      </c>
      <c r="G1040" s="10" t="s">
        <v>348</v>
      </c>
      <c r="H1040" s="7">
        <v>21</v>
      </c>
      <c r="I1040" s="7">
        <v>55</v>
      </c>
      <c r="J1040" s="7">
        <v>24</v>
      </c>
      <c r="K1040" s="7" t="s">
        <v>16</v>
      </c>
      <c r="L1040" s="7" t="s">
        <v>2101</v>
      </c>
      <c r="M1040" s="7">
        <v>3</v>
      </c>
      <c r="N1040" s="6" t="s">
        <v>47</v>
      </c>
      <c r="O1040" s="6" t="s">
        <v>33</v>
      </c>
      <c r="P1040" s="11">
        <v>60</v>
      </c>
      <c r="Q1040" s="12">
        <v>1.7</v>
      </c>
      <c r="R1040" s="13"/>
      <c r="S1040" s="21">
        <f t="shared" si="131"/>
        <v>81.1875</v>
      </c>
      <c r="T1040" s="7" t="str">
        <f t="shared" si="132"/>
        <v>Under 1.5</v>
      </c>
      <c r="U1040" s="14"/>
      <c r="V1040" s="14" t="str">
        <f t="shared" si="135"/>
        <v>Under 1.5</v>
      </c>
      <c r="W1040" s="14" t="str">
        <f t="shared" si="136"/>
        <v>WON</v>
      </c>
      <c r="X1040" s="14"/>
      <c r="Y1040" s="7" t="str">
        <f t="shared" si="130"/>
        <v>Prime</v>
      </c>
      <c r="Z1040" s="7"/>
      <c r="AA1040" s="35" t="str">
        <f t="shared" si="133"/>
        <v>U25g</v>
      </c>
      <c r="AB1040" s="35" t="str">
        <f t="shared" si="134"/>
        <v>.</v>
      </c>
      <c r="AE1040" s="18" t="str">
        <f>IFERROR(VLOOKUP(O1040,AG3:AH5,2,0),"KO")</f>
        <v>KO</v>
      </c>
    </row>
    <row r="1041" spans="2:31">
      <c r="B1041" s="6"/>
      <c r="C1041" t="s">
        <v>1895</v>
      </c>
      <c r="D1041" s="24" t="s">
        <v>2242</v>
      </c>
      <c r="E1041" s="17" t="s">
        <v>1905</v>
      </c>
      <c r="F1041" s="7" t="s">
        <v>4</v>
      </c>
      <c r="G1041" s="10" t="s">
        <v>1933</v>
      </c>
      <c r="H1041" s="7">
        <v>52</v>
      </c>
      <c r="I1041" s="7">
        <v>26</v>
      </c>
      <c r="J1041" s="7">
        <v>22</v>
      </c>
      <c r="K1041" s="7">
        <v>1</v>
      </c>
      <c r="L1041" s="7">
        <v>1</v>
      </c>
      <c r="M1041" s="7">
        <v>30</v>
      </c>
      <c r="N1041" s="6" t="s">
        <v>24</v>
      </c>
      <c r="O1041" s="6" t="s">
        <v>389</v>
      </c>
      <c r="P1041" s="11">
        <v>40</v>
      </c>
      <c r="Q1041" s="12">
        <v>1.47</v>
      </c>
      <c r="R1041" s="13"/>
      <c r="S1041" s="21">
        <f t="shared" si="131"/>
        <v>23.75</v>
      </c>
      <c r="T1041" s="7" t="str">
        <f t="shared" si="132"/>
        <v>Over 0.5</v>
      </c>
      <c r="U1041" s="14"/>
      <c r="V1041" s="14" t="str">
        <f t="shared" si="135"/>
        <v>Under 1.5</v>
      </c>
      <c r="W1041" s="14" t="str">
        <f t="shared" si="136"/>
        <v>LOST</v>
      </c>
      <c r="X1041" s="14"/>
      <c r="Y1041" s="7" t="str">
        <f t="shared" si="130"/>
        <v>…</v>
      </c>
      <c r="Z1041" s="7"/>
      <c r="AA1041" s="35" t="str">
        <f t="shared" si="133"/>
        <v>…</v>
      </c>
      <c r="AB1041" s="35" t="str">
        <f t="shared" si="134"/>
        <v>.</v>
      </c>
      <c r="AE1041" s="18" t="str">
        <f>IFERROR(VLOOKUP(O1041,AG3:AH5,2,0),"KO")</f>
        <v>KO</v>
      </c>
    </row>
    <row r="1042" spans="2:31">
      <c r="B1042" s="6" t="s">
        <v>11</v>
      </c>
      <c r="C1042" t="s">
        <v>386</v>
      </c>
      <c r="D1042" s="24" t="s">
        <v>115</v>
      </c>
      <c r="E1042" s="17" t="s">
        <v>796</v>
      </c>
      <c r="F1042" s="7" t="s">
        <v>4</v>
      </c>
      <c r="G1042" s="10" t="s">
        <v>393</v>
      </c>
      <c r="H1042" s="7">
        <v>35</v>
      </c>
      <c r="I1042" s="7">
        <v>61</v>
      </c>
      <c r="J1042" s="7">
        <v>4</v>
      </c>
      <c r="K1042" s="7" t="s">
        <v>16</v>
      </c>
      <c r="L1042" s="7" t="s">
        <v>2101</v>
      </c>
      <c r="M1042" s="7">
        <v>31</v>
      </c>
      <c r="N1042" s="6" t="s">
        <v>33</v>
      </c>
      <c r="O1042" s="6" t="s">
        <v>297</v>
      </c>
      <c r="P1042" s="11">
        <v>69</v>
      </c>
      <c r="Q1042" s="12">
        <v>1.5</v>
      </c>
      <c r="R1042" s="13"/>
      <c r="S1042" s="21">
        <f t="shared" si="131"/>
        <v>72.862499999999997</v>
      </c>
      <c r="T1042" s="7" t="str">
        <f t="shared" si="132"/>
        <v>Under 1.5</v>
      </c>
      <c r="U1042" s="14"/>
      <c r="V1042" s="14" t="str">
        <f t="shared" si="135"/>
        <v>Over 0.5</v>
      </c>
      <c r="W1042" s="14" t="str">
        <f t="shared" si="136"/>
        <v>LOST</v>
      </c>
      <c r="X1042" s="14"/>
      <c r="Y1042" s="7" t="str">
        <f t="shared" si="130"/>
        <v>…</v>
      </c>
      <c r="Z1042" s="7"/>
      <c r="AA1042" s="35" t="str">
        <f t="shared" si="133"/>
        <v>U25g</v>
      </c>
      <c r="AB1042" s="35" t="str">
        <f t="shared" si="134"/>
        <v>.</v>
      </c>
      <c r="AE1042" s="18" t="str">
        <f>IFERROR(VLOOKUP(O1042,AG3:AH5,2,0),"KO")</f>
        <v>KO</v>
      </c>
    </row>
    <row r="1043" spans="2:31">
      <c r="B1043" s="6" t="s">
        <v>11</v>
      </c>
      <c r="C1043" t="s">
        <v>386</v>
      </c>
      <c r="D1043" s="24" t="s">
        <v>115</v>
      </c>
      <c r="E1043" s="17" t="s">
        <v>797</v>
      </c>
      <c r="F1043" s="7" t="s">
        <v>4</v>
      </c>
      <c r="G1043" s="10" t="s">
        <v>799</v>
      </c>
      <c r="H1043" s="7">
        <v>28</v>
      </c>
      <c r="I1043" s="7">
        <v>55</v>
      </c>
      <c r="J1043" s="7">
        <v>18</v>
      </c>
      <c r="K1043" s="7" t="s">
        <v>16</v>
      </c>
      <c r="L1043" s="7" t="s">
        <v>2101</v>
      </c>
      <c r="M1043" s="7">
        <v>10</v>
      </c>
      <c r="N1043" s="6" t="s">
        <v>69</v>
      </c>
      <c r="O1043" s="6" t="s">
        <v>96</v>
      </c>
      <c r="P1043" s="11">
        <v>60</v>
      </c>
      <c r="Q1043" s="12">
        <v>1.69</v>
      </c>
      <c r="R1043" s="13"/>
      <c r="S1043" s="21">
        <f t="shared" si="131"/>
        <v>74.1875</v>
      </c>
      <c r="T1043" s="7" t="str">
        <f t="shared" si="132"/>
        <v>Under 1.5</v>
      </c>
      <c r="U1043" s="14"/>
      <c r="V1043" s="14" t="str">
        <f t="shared" si="135"/>
        <v>Over 0.5</v>
      </c>
      <c r="W1043" s="14" t="str">
        <f t="shared" si="136"/>
        <v>LOST</v>
      </c>
      <c r="X1043" s="14"/>
      <c r="Y1043" s="7" t="str">
        <f t="shared" si="130"/>
        <v>Prime</v>
      </c>
      <c r="Z1043" s="7"/>
      <c r="AA1043" s="35" t="str">
        <f t="shared" si="133"/>
        <v>U25g</v>
      </c>
      <c r="AB1043" s="35" t="str">
        <f t="shared" si="134"/>
        <v>.</v>
      </c>
      <c r="AE1043" s="18" t="str">
        <f>IFERROR(VLOOKUP(O1043,AG3:AH5,2,0),"KO")</f>
        <v>KO</v>
      </c>
    </row>
    <row r="1044" spans="2:31">
      <c r="B1044" s="6"/>
      <c r="C1044" t="s">
        <v>76</v>
      </c>
      <c r="D1044" s="24" t="s">
        <v>115</v>
      </c>
      <c r="E1044" s="17" t="s">
        <v>79</v>
      </c>
      <c r="F1044" s="7" t="s">
        <v>4</v>
      </c>
      <c r="G1044" s="10" t="s">
        <v>1828</v>
      </c>
      <c r="H1044" s="7">
        <v>56</v>
      </c>
      <c r="I1044" s="7">
        <v>26</v>
      </c>
      <c r="J1044" s="7">
        <v>18</v>
      </c>
      <c r="K1044" s="7">
        <v>1</v>
      </c>
      <c r="L1044" s="7">
        <v>1</v>
      </c>
      <c r="M1044" s="7">
        <v>38</v>
      </c>
      <c r="N1044" s="6" t="s">
        <v>69</v>
      </c>
      <c r="O1044" s="6" t="s">
        <v>33</v>
      </c>
      <c r="P1044" s="11">
        <v>72</v>
      </c>
      <c r="Q1044" s="12">
        <v>1.71</v>
      </c>
      <c r="R1044" s="13"/>
      <c r="S1044" s="21">
        <f t="shared" si="131"/>
        <v>36.9</v>
      </c>
      <c r="T1044" s="7" t="str">
        <f t="shared" si="132"/>
        <v>Over 0.5</v>
      </c>
      <c r="U1044" s="14"/>
      <c r="V1044" s="14" t="str">
        <f t="shared" si="135"/>
        <v>Over 0.5</v>
      </c>
      <c r="W1044" s="14" t="str">
        <f t="shared" si="136"/>
        <v>WON</v>
      </c>
      <c r="X1044" s="14"/>
      <c r="Y1044" s="7" t="str">
        <f t="shared" si="130"/>
        <v>…</v>
      </c>
      <c r="Z1044" s="7"/>
      <c r="AA1044" s="35" t="str">
        <f t="shared" si="133"/>
        <v>…</v>
      </c>
      <c r="AB1044" s="35" t="str">
        <f t="shared" si="134"/>
        <v>.</v>
      </c>
      <c r="AE1044" s="18" t="str">
        <f>IFERROR(VLOOKUP(O1044,AG3:AH5,2,0),"KO")</f>
        <v>KO</v>
      </c>
    </row>
    <row r="1045" spans="2:31">
      <c r="B1045" s="6" t="s">
        <v>11</v>
      </c>
      <c r="C1045" t="s">
        <v>908</v>
      </c>
      <c r="D1045" s="24" t="s">
        <v>240</v>
      </c>
      <c r="E1045" s="17" t="s">
        <v>1302</v>
      </c>
      <c r="F1045" s="7" t="s">
        <v>4</v>
      </c>
      <c r="G1045" s="10" t="s">
        <v>1175</v>
      </c>
      <c r="H1045" s="7">
        <v>25</v>
      </c>
      <c r="I1045" s="7">
        <v>50</v>
      </c>
      <c r="J1045" s="7">
        <v>24</v>
      </c>
      <c r="K1045" s="7" t="s">
        <v>16</v>
      </c>
      <c r="L1045" s="7">
        <v>1</v>
      </c>
      <c r="M1045" s="7">
        <v>1</v>
      </c>
      <c r="N1045" s="6" t="s">
        <v>47</v>
      </c>
      <c r="O1045" s="6" t="s">
        <v>17</v>
      </c>
      <c r="P1045" s="11">
        <v>52</v>
      </c>
      <c r="Q1045" s="12">
        <v>1.72</v>
      </c>
      <c r="R1045" s="13"/>
      <c r="S1045" s="21">
        <f t="shared" si="131"/>
        <v>80.025000000000006</v>
      </c>
      <c r="T1045" s="7" t="str">
        <f t="shared" si="132"/>
        <v>Under 1.5</v>
      </c>
      <c r="U1045" s="14"/>
      <c r="V1045" s="14" t="str">
        <f t="shared" si="135"/>
        <v>Under 1.5</v>
      </c>
      <c r="W1045" s="14" t="str">
        <f t="shared" si="136"/>
        <v>WON</v>
      </c>
      <c r="X1045" s="14"/>
      <c r="Y1045" s="7" t="str">
        <f t="shared" si="130"/>
        <v>…</v>
      </c>
      <c r="Z1045" s="7"/>
      <c r="AA1045" s="35" t="str">
        <f t="shared" si="133"/>
        <v>…</v>
      </c>
      <c r="AB1045" s="35" t="str">
        <f t="shared" si="134"/>
        <v>.</v>
      </c>
      <c r="AE1045" s="18" t="str">
        <f>IFERROR(VLOOKUP(O1045,AG3:AH5,2,0),"KO")</f>
        <v>KO</v>
      </c>
    </row>
    <row r="1046" spans="2:31">
      <c r="B1046" s="6"/>
      <c r="C1046" t="s">
        <v>2148</v>
      </c>
      <c r="D1046" s="24" t="s">
        <v>2249</v>
      </c>
      <c r="E1046" s="17" t="s">
        <v>2250</v>
      </c>
      <c r="F1046" s="7" t="s">
        <v>4</v>
      </c>
      <c r="G1046" s="10" t="s">
        <v>2150</v>
      </c>
      <c r="H1046" s="7">
        <v>70</v>
      </c>
      <c r="I1046" s="7">
        <v>20</v>
      </c>
      <c r="J1046" s="7">
        <v>10</v>
      </c>
      <c r="K1046" s="7">
        <v>1</v>
      </c>
      <c r="L1046" s="7">
        <v>1</v>
      </c>
      <c r="M1046" s="7">
        <v>60</v>
      </c>
      <c r="N1046" s="6" t="s">
        <v>24</v>
      </c>
      <c r="O1046" s="6" t="s">
        <v>75</v>
      </c>
      <c r="P1046" s="11">
        <v>44</v>
      </c>
      <c r="Q1046" s="12">
        <v>1.72</v>
      </c>
      <c r="R1046" s="13"/>
      <c r="S1046" s="21">
        <f t="shared" si="131"/>
        <v>18.125</v>
      </c>
      <c r="T1046" s="7" t="str">
        <f t="shared" si="132"/>
        <v>Over 0.5</v>
      </c>
      <c r="U1046" s="14"/>
      <c r="V1046" s="14" t="str">
        <f t="shared" si="135"/>
        <v>Under 1.5</v>
      </c>
      <c r="W1046" s="14" t="str">
        <f t="shared" si="136"/>
        <v>LOST</v>
      </c>
      <c r="X1046" s="14"/>
      <c r="Y1046" s="7" t="str">
        <f t="shared" si="130"/>
        <v>…</v>
      </c>
      <c r="Z1046" s="7"/>
      <c r="AA1046" s="35" t="str">
        <f t="shared" si="133"/>
        <v>…</v>
      </c>
      <c r="AB1046" s="35" t="str">
        <f t="shared" si="134"/>
        <v>.</v>
      </c>
      <c r="AE1046" s="18" t="str">
        <f>IFERROR(VLOOKUP(O1046,AG3:AH5,2,0),"KO")</f>
        <v>KO</v>
      </c>
    </row>
    <row r="1047" spans="2:31">
      <c r="B1047" s="6"/>
      <c r="C1047" t="s">
        <v>711</v>
      </c>
      <c r="D1047" s="24" t="s">
        <v>135</v>
      </c>
      <c r="E1047" s="17" t="s">
        <v>1249</v>
      </c>
      <c r="F1047" s="7" t="s">
        <v>4</v>
      </c>
      <c r="G1047" s="10" t="s">
        <v>842</v>
      </c>
      <c r="H1047" s="7">
        <v>21</v>
      </c>
      <c r="I1047" s="7">
        <v>51</v>
      </c>
      <c r="J1047" s="7">
        <v>28</v>
      </c>
      <c r="K1047" s="7" t="s">
        <v>16</v>
      </c>
      <c r="L1047" s="7" t="s">
        <v>2101</v>
      </c>
      <c r="M1047" s="7">
        <v>7</v>
      </c>
      <c r="N1047" s="6" t="s">
        <v>24</v>
      </c>
      <c r="O1047" s="6" t="s">
        <v>96</v>
      </c>
      <c r="P1047" s="11">
        <v>48</v>
      </c>
      <c r="Q1047" s="12">
        <v>1.45</v>
      </c>
      <c r="R1047" s="13"/>
      <c r="S1047" s="21">
        <f t="shared" si="131"/>
        <v>63.9375</v>
      </c>
      <c r="T1047" s="7" t="str">
        <f t="shared" si="132"/>
        <v>Under 1.5</v>
      </c>
      <c r="U1047" s="14"/>
      <c r="V1047" s="14" t="str">
        <f t="shared" si="135"/>
        <v>Under 1.5</v>
      </c>
      <c r="W1047" s="14" t="str">
        <f t="shared" si="136"/>
        <v>WON</v>
      </c>
      <c r="X1047" s="14"/>
      <c r="Y1047" s="7" t="str">
        <f t="shared" si="130"/>
        <v>…</v>
      </c>
      <c r="Z1047" s="7"/>
      <c r="AA1047" s="35" t="str">
        <f t="shared" si="133"/>
        <v>…</v>
      </c>
      <c r="AB1047" s="35" t="str">
        <f t="shared" si="134"/>
        <v>.</v>
      </c>
      <c r="AE1047" s="18" t="str">
        <f>IFERROR(VLOOKUP(O1047,AG3:AH5,2,0),"KO")</f>
        <v>KO</v>
      </c>
    </row>
    <row r="1048" spans="2:31">
      <c r="B1048" s="6" t="s">
        <v>11</v>
      </c>
      <c r="C1048" t="s">
        <v>569</v>
      </c>
      <c r="D1048" s="24" t="s">
        <v>135</v>
      </c>
      <c r="E1048" s="17" t="s">
        <v>1017</v>
      </c>
      <c r="F1048" s="7" t="s">
        <v>4</v>
      </c>
      <c r="G1048" s="10" t="s">
        <v>1297</v>
      </c>
      <c r="H1048" s="7">
        <v>24</v>
      </c>
      <c r="I1048" s="7">
        <v>57</v>
      </c>
      <c r="J1048" s="7">
        <v>19</v>
      </c>
      <c r="K1048" s="7" t="s">
        <v>16</v>
      </c>
      <c r="L1048" s="7" t="s">
        <v>2101</v>
      </c>
      <c r="M1048" s="7">
        <v>5</v>
      </c>
      <c r="N1048" s="6" t="s">
        <v>24</v>
      </c>
      <c r="O1048" s="6" t="s">
        <v>75</v>
      </c>
      <c r="P1048" s="11">
        <v>67</v>
      </c>
      <c r="Q1048" s="12">
        <v>1.5</v>
      </c>
      <c r="R1048" s="13"/>
      <c r="S1048" s="21">
        <f t="shared" si="131"/>
        <v>81.212500000000006</v>
      </c>
      <c r="T1048" s="7" t="str">
        <f t="shared" si="132"/>
        <v>Under 1.5</v>
      </c>
      <c r="U1048" s="14"/>
      <c r="V1048" s="14" t="str">
        <f t="shared" si="135"/>
        <v>Under 1.5</v>
      </c>
      <c r="W1048" s="14" t="str">
        <f t="shared" si="136"/>
        <v>WON</v>
      </c>
      <c r="X1048" s="14"/>
      <c r="Y1048" s="7" t="str">
        <f t="shared" si="130"/>
        <v>Prime</v>
      </c>
      <c r="Z1048" s="7"/>
      <c r="AA1048" s="35" t="str">
        <f t="shared" si="133"/>
        <v>U25g</v>
      </c>
      <c r="AB1048" s="35" t="str">
        <f t="shared" si="134"/>
        <v>WON</v>
      </c>
      <c r="AE1048" s="18" t="str">
        <f>IFERROR(VLOOKUP(O1048,AG3:AH5,2,0),"KO")</f>
        <v>KO</v>
      </c>
    </row>
    <row r="1049" spans="2:31">
      <c r="B1049" s="6"/>
      <c r="C1049" t="s">
        <v>540</v>
      </c>
      <c r="D1049" s="24" t="s">
        <v>135</v>
      </c>
      <c r="E1049" s="17" t="s">
        <v>2107</v>
      </c>
      <c r="F1049" s="7" t="s">
        <v>4</v>
      </c>
      <c r="G1049" s="10" t="s">
        <v>2251</v>
      </c>
      <c r="H1049" s="7">
        <v>50</v>
      </c>
      <c r="I1049" s="7">
        <v>40</v>
      </c>
      <c r="J1049" s="7">
        <v>10</v>
      </c>
      <c r="K1049" s="7">
        <v>1</v>
      </c>
      <c r="L1049" s="7">
        <v>1</v>
      </c>
      <c r="M1049" s="7">
        <v>40</v>
      </c>
      <c r="N1049" s="6" t="s">
        <v>47</v>
      </c>
      <c r="O1049" s="6" t="s">
        <v>69</v>
      </c>
      <c r="P1049" s="11">
        <v>80</v>
      </c>
      <c r="Q1049" s="12">
        <v>1.67</v>
      </c>
      <c r="R1049" s="13"/>
      <c r="S1049" s="21">
        <f t="shared" si="131"/>
        <v>40.375</v>
      </c>
      <c r="T1049" s="7" t="str">
        <f t="shared" si="132"/>
        <v>Over 0.5</v>
      </c>
      <c r="U1049" s="14"/>
      <c r="V1049" s="14" t="str">
        <f t="shared" si="135"/>
        <v>Under 1.5</v>
      </c>
      <c r="W1049" s="14" t="str">
        <f t="shared" si="136"/>
        <v>WON</v>
      </c>
      <c r="X1049" s="14"/>
      <c r="Y1049" s="7" t="str">
        <f t="shared" si="130"/>
        <v>…</v>
      </c>
      <c r="Z1049" s="7"/>
      <c r="AA1049" s="35" t="str">
        <f t="shared" si="133"/>
        <v>…</v>
      </c>
      <c r="AB1049" s="35" t="str">
        <f t="shared" si="134"/>
        <v>.</v>
      </c>
      <c r="AE1049" s="18" t="str">
        <f>IFERROR(VLOOKUP(O1049,AG3:AH5,2,0),"KO")</f>
        <v>KO</v>
      </c>
    </row>
    <row r="1050" spans="2:31">
      <c r="B1050" s="6" t="s">
        <v>11</v>
      </c>
      <c r="C1050" t="s">
        <v>1180</v>
      </c>
      <c r="D1050" s="24" t="s">
        <v>143</v>
      </c>
      <c r="E1050" s="17" t="s">
        <v>1184</v>
      </c>
      <c r="F1050" s="7" t="s">
        <v>4</v>
      </c>
      <c r="G1050" s="10" t="s">
        <v>2252</v>
      </c>
      <c r="H1050" s="7">
        <v>28</v>
      </c>
      <c r="I1050" s="7">
        <v>53</v>
      </c>
      <c r="J1050" s="7">
        <v>18</v>
      </c>
      <c r="K1050" s="7" t="s">
        <v>16</v>
      </c>
      <c r="L1050" s="7">
        <v>1</v>
      </c>
      <c r="M1050" s="7">
        <v>10</v>
      </c>
      <c r="N1050" s="6" t="s">
        <v>75</v>
      </c>
      <c r="O1050" s="6" t="s">
        <v>75</v>
      </c>
      <c r="P1050" s="11">
        <v>48</v>
      </c>
      <c r="Q1050" s="12">
        <v>1.5</v>
      </c>
      <c r="R1050" s="13"/>
      <c r="S1050" s="21">
        <f t="shared" si="131"/>
        <v>61.5625</v>
      </c>
      <c r="T1050" s="7" t="str">
        <f t="shared" si="132"/>
        <v>Under 1.5</v>
      </c>
      <c r="U1050" s="14"/>
      <c r="V1050" s="14" t="str">
        <f t="shared" si="135"/>
        <v>Over 0.5</v>
      </c>
      <c r="W1050" s="14" t="str">
        <f t="shared" si="136"/>
        <v>LOST</v>
      </c>
      <c r="X1050" s="14"/>
      <c r="Y1050" s="7" t="str">
        <f t="shared" si="130"/>
        <v>Prime</v>
      </c>
      <c r="Z1050" s="7"/>
      <c r="AA1050" s="35" t="str">
        <f t="shared" si="133"/>
        <v>…</v>
      </c>
      <c r="AB1050" s="35" t="str">
        <f t="shared" si="134"/>
        <v>.</v>
      </c>
      <c r="AE1050" s="18" t="str">
        <f>IFERROR(VLOOKUP(O1050,AG3:AH5,2,0),"KO")</f>
        <v>KO</v>
      </c>
    </row>
    <row r="1051" spans="2:31">
      <c r="B1051" s="6" t="s">
        <v>11</v>
      </c>
      <c r="C1051" t="s">
        <v>569</v>
      </c>
      <c r="D1051" s="24" t="s">
        <v>1178</v>
      </c>
      <c r="E1051" s="17" t="s">
        <v>2253</v>
      </c>
      <c r="F1051" s="7" t="s">
        <v>4</v>
      </c>
      <c r="G1051" s="10" t="s">
        <v>2254</v>
      </c>
      <c r="H1051" s="7">
        <v>2</v>
      </c>
      <c r="I1051" s="7">
        <v>67</v>
      </c>
      <c r="J1051" s="7">
        <v>31</v>
      </c>
      <c r="K1051" s="7" t="s">
        <v>16</v>
      </c>
      <c r="L1051" s="7" t="s">
        <v>2101</v>
      </c>
      <c r="M1051" s="7">
        <v>29</v>
      </c>
      <c r="N1051" s="6" t="s">
        <v>69</v>
      </c>
      <c r="O1051" s="6" t="s">
        <v>69</v>
      </c>
      <c r="P1051" s="11">
        <v>73</v>
      </c>
      <c r="Q1051" s="12">
        <v>1.5</v>
      </c>
      <c r="R1051" s="13"/>
      <c r="S1051" s="21">
        <f t="shared" si="131"/>
        <v>75.537499999999994</v>
      </c>
      <c r="T1051" s="7" t="str">
        <f t="shared" si="132"/>
        <v>Under 1.5</v>
      </c>
      <c r="U1051" s="14"/>
      <c r="V1051" s="14" t="str">
        <f t="shared" si="135"/>
        <v>Over 0.5</v>
      </c>
      <c r="W1051" s="14" t="str">
        <f t="shared" si="136"/>
        <v>LOST</v>
      </c>
      <c r="X1051" s="14"/>
      <c r="Y1051" s="7" t="str">
        <f t="shared" si="130"/>
        <v>…</v>
      </c>
      <c r="Z1051" s="7"/>
      <c r="AA1051" s="35" t="str">
        <f t="shared" si="133"/>
        <v>U25g</v>
      </c>
      <c r="AB1051" s="35" t="str">
        <f t="shared" si="134"/>
        <v>WON</v>
      </c>
      <c r="AE1051" s="18" t="str">
        <f>IFERROR(VLOOKUP(O1051,AG3:AH5,2,0),"KO")</f>
        <v>KO</v>
      </c>
    </row>
    <row r="1052" spans="2:31">
      <c r="B1052" s="6"/>
      <c r="C1052" t="s">
        <v>239</v>
      </c>
      <c r="D1052" s="24" t="s">
        <v>152</v>
      </c>
      <c r="E1052" s="17" t="s">
        <v>1157</v>
      </c>
      <c r="F1052" s="7" t="s">
        <v>4</v>
      </c>
      <c r="G1052" s="10" t="s">
        <v>702</v>
      </c>
      <c r="H1052" s="7">
        <v>23</v>
      </c>
      <c r="I1052" s="7">
        <v>30</v>
      </c>
      <c r="J1052" s="7">
        <v>47</v>
      </c>
      <c r="K1052" s="7">
        <v>2</v>
      </c>
      <c r="L1052" s="7">
        <v>2</v>
      </c>
      <c r="M1052" s="7">
        <v>24</v>
      </c>
      <c r="N1052" s="6" t="s">
        <v>120</v>
      </c>
      <c r="O1052" s="6" t="s">
        <v>299</v>
      </c>
      <c r="P1052" s="11">
        <v>46</v>
      </c>
      <c r="Q1052" s="12">
        <v>1.66</v>
      </c>
      <c r="R1052" s="13"/>
      <c r="S1052" s="21">
        <f t="shared" si="131"/>
        <v>25.3125</v>
      </c>
      <c r="T1052" s="7" t="str">
        <f t="shared" si="132"/>
        <v>Over 0.5</v>
      </c>
      <c r="U1052" s="14"/>
      <c r="V1052" s="14" t="str">
        <f t="shared" si="135"/>
        <v>Under 1.5</v>
      </c>
      <c r="W1052" s="14" t="str">
        <f t="shared" si="136"/>
        <v>WON</v>
      </c>
      <c r="X1052" s="14"/>
      <c r="Y1052" s="7" t="str">
        <f t="shared" si="130"/>
        <v>…</v>
      </c>
      <c r="Z1052" s="7"/>
      <c r="AA1052" s="35" t="str">
        <f t="shared" si="133"/>
        <v>…</v>
      </c>
      <c r="AB1052" s="35" t="str">
        <f t="shared" si="134"/>
        <v>.</v>
      </c>
      <c r="AE1052" s="18" t="str">
        <f>IFERROR(VLOOKUP(O1052,AG3:AH5,2,0),"KO")</f>
        <v>KO</v>
      </c>
    </row>
    <row r="1053" spans="2:31">
      <c r="B1053" s="6"/>
      <c r="C1053" t="s">
        <v>1895</v>
      </c>
      <c r="D1053" s="24" t="s">
        <v>2243</v>
      </c>
      <c r="E1053" s="17" t="s">
        <v>2037</v>
      </c>
      <c r="F1053" s="7" t="s">
        <v>4</v>
      </c>
      <c r="G1053" s="10" t="s">
        <v>1906</v>
      </c>
      <c r="H1053" s="7">
        <v>20</v>
      </c>
      <c r="I1053" s="7">
        <v>10</v>
      </c>
      <c r="J1053" s="7">
        <v>70</v>
      </c>
      <c r="K1053" s="7">
        <v>2</v>
      </c>
      <c r="L1053" s="7">
        <v>2</v>
      </c>
      <c r="M1053" s="7">
        <v>50</v>
      </c>
      <c r="N1053" s="6" t="s">
        <v>96</v>
      </c>
      <c r="O1053" s="6" t="s">
        <v>96</v>
      </c>
      <c r="P1053" s="11">
        <v>38</v>
      </c>
      <c r="Q1053" s="12">
        <v>1.47</v>
      </c>
      <c r="R1053" s="13"/>
      <c r="S1053" s="21">
        <f t="shared" si="131"/>
        <v>11.875</v>
      </c>
      <c r="T1053" s="7" t="str">
        <f t="shared" si="132"/>
        <v>Over 0.5</v>
      </c>
      <c r="U1053" s="14"/>
      <c r="V1053" s="14" t="str">
        <f t="shared" si="135"/>
        <v>Over 0.5</v>
      </c>
      <c r="W1053" s="14" t="str">
        <f t="shared" si="136"/>
        <v>WON</v>
      </c>
      <c r="X1053" s="14"/>
      <c r="Y1053" s="7" t="str">
        <f t="shared" si="130"/>
        <v>…</v>
      </c>
      <c r="Z1053" s="7"/>
      <c r="AA1053" s="35" t="str">
        <f t="shared" si="133"/>
        <v>…</v>
      </c>
      <c r="AB1053" s="35" t="str">
        <f t="shared" si="134"/>
        <v>.</v>
      </c>
      <c r="AE1053" s="18" t="str">
        <f>IFERROR(VLOOKUP(O1053,AG3:AH5,2,0),"KO")</f>
        <v>KO</v>
      </c>
    </row>
    <row r="1054" spans="2:31">
      <c r="B1054" s="6"/>
      <c r="C1054" t="s">
        <v>1834</v>
      </c>
      <c r="D1054" s="24" t="s">
        <v>2255</v>
      </c>
      <c r="E1054" s="17" t="s">
        <v>591</v>
      </c>
      <c r="F1054" s="7" t="s">
        <v>4</v>
      </c>
      <c r="G1054" s="10" t="s">
        <v>2230</v>
      </c>
      <c r="H1054" s="7">
        <v>49</v>
      </c>
      <c r="I1054" s="7">
        <v>36</v>
      </c>
      <c r="J1054" s="7">
        <v>15</v>
      </c>
      <c r="K1054" s="7">
        <v>1</v>
      </c>
      <c r="L1054" s="7" t="s">
        <v>2101</v>
      </c>
      <c r="M1054" s="7">
        <v>34</v>
      </c>
      <c r="N1054" s="6" t="s">
        <v>47</v>
      </c>
      <c r="O1054" s="6" t="s">
        <v>69</v>
      </c>
      <c r="P1054" s="11">
        <v>62</v>
      </c>
      <c r="Q1054" s="12">
        <v>1.71</v>
      </c>
      <c r="R1054" s="13"/>
      <c r="S1054" s="21">
        <f t="shared" si="131"/>
        <v>37.087499999999999</v>
      </c>
      <c r="T1054" s="7" t="str">
        <f t="shared" si="132"/>
        <v>Over 0.5</v>
      </c>
      <c r="U1054" s="14"/>
      <c r="V1054" s="14" t="str">
        <f t="shared" si="135"/>
        <v>Under 1.5</v>
      </c>
      <c r="W1054" s="14" t="str">
        <f t="shared" si="136"/>
        <v>WON</v>
      </c>
      <c r="X1054" s="14"/>
      <c r="Y1054" s="7" t="str">
        <f t="shared" si="130"/>
        <v>…</v>
      </c>
      <c r="Z1054" s="7"/>
      <c r="AA1054" s="35" t="str">
        <f t="shared" si="133"/>
        <v>…</v>
      </c>
      <c r="AB1054" s="35" t="str">
        <f t="shared" si="134"/>
        <v>.</v>
      </c>
      <c r="AE1054" s="18" t="str">
        <f>IFERROR(VLOOKUP(O1054,AG3:AH5,2,0),"KO")</f>
        <v>KO</v>
      </c>
    </row>
    <row r="1055" spans="2:31">
      <c r="B1055" s="6"/>
      <c r="C1055" t="s">
        <v>111</v>
      </c>
      <c r="D1055" s="24" t="s">
        <v>164</v>
      </c>
      <c r="E1055" s="17" t="s">
        <v>2040</v>
      </c>
      <c r="F1055" s="7" t="s">
        <v>4</v>
      </c>
      <c r="G1055" s="10" t="s">
        <v>219</v>
      </c>
      <c r="H1055" s="7">
        <v>43</v>
      </c>
      <c r="I1055" s="7">
        <v>45</v>
      </c>
      <c r="J1055" s="7">
        <v>12</v>
      </c>
      <c r="K1055" s="7" t="s">
        <v>16</v>
      </c>
      <c r="L1055" s="7">
        <v>1</v>
      </c>
      <c r="M1055" s="7">
        <v>31</v>
      </c>
      <c r="N1055" s="6" t="s">
        <v>47</v>
      </c>
      <c r="O1055" s="6" t="s">
        <v>301</v>
      </c>
      <c r="P1055" s="11">
        <v>37</v>
      </c>
      <c r="Q1055" s="12">
        <v>1.47</v>
      </c>
      <c r="R1055" s="13"/>
      <c r="S1055" s="21">
        <f t="shared" si="131"/>
        <v>40</v>
      </c>
      <c r="T1055" s="7" t="str">
        <f t="shared" si="132"/>
        <v>Over 0.5</v>
      </c>
      <c r="U1055" s="14"/>
      <c r="V1055" s="14" t="str">
        <f t="shared" si="135"/>
        <v>Under 1.5</v>
      </c>
      <c r="W1055" s="14" t="str">
        <f t="shared" si="136"/>
        <v>WON</v>
      </c>
      <c r="X1055" s="14"/>
      <c r="Y1055" s="7" t="str">
        <f t="shared" si="130"/>
        <v>…</v>
      </c>
      <c r="Z1055" s="7"/>
      <c r="AA1055" s="35" t="str">
        <f t="shared" si="133"/>
        <v>…</v>
      </c>
      <c r="AB1055" s="35" t="str">
        <f t="shared" si="134"/>
        <v>.</v>
      </c>
      <c r="AE1055" s="18" t="str">
        <f>IFERROR(VLOOKUP(O1055,AG3:AH5,2,0),"KO")</f>
        <v>KO</v>
      </c>
    </row>
    <row r="1056" spans="2:31">
      <c r="B1056" s="6"/>
      <c r="C1056" t="s">
        <v>217</v>
      </c>
      <c r="D1056" s="24" t="s">
        <v>164</v>
      </c>
      <c r="E1056" s="17" t="s">
        <v>415</v>
      </c>
      <c r="F1056" s="7" t="s">
        <v>4</v>
      </c>
      <c r="G1056" s="10" t="s">
        <v>2091</v>
      </c>
      <c r="H1056" s="7">
        <v>43</v>
      </c>
      <c r="I1056" s="7">
        <v>28</v>
      </c>
      <c r="J1056" s="7">
        <v>30</v>
      </c>
      <c r="K1056" s="7">
        <v>1</v>
      </c>
      <c r="L1056" s="7">
        <v>2</v>
      </c>
      <c r="M1056" s="7">
        <v>13</v>
      </c>
      <c r="N1056" s="6" t="s">
        <v>24</v>
      </c>
      <c r="O1056" s="6" t="s">
        <v>24</v>
      </c>
      <c r="P1056" s="11">
        <v>24</v>
      </c>
      <c r="Q1056" s="12">
        <v>1.48</v>
      </c>
      <c r="R1056" s="13"/>
      <c r="S1056" s="21">
        <f t="shared" si="131"/>
        <v>19.1875</v>
      </c>
      <c r="T1056" s="7" t="str">
        <f t="shared" si="132"/>
        <v>Over 0.5</v>
      </c>
      <c r="U1056" s="14"/>
      <c r="V1056" s="14" t="str">
        <f t="shared" si="135"/>
        <v>Under 1.5</v>
      </c>
      <c r="W1056" s="14" t="str">
        <f t="shared" si="136"/>
        <v>LOST</v>
      </c>
      <c r="X1056" s="14"/>
      <c r="Y1056" s="7" t="str">
        <f t="shared" si="130"/>
        <v>…</v>
      </c>
      <c r="Z1056" s="7"/>
      <c r="AA1056" s="35" t="str">
        <f t="shared" si="133"/>
        <v>…</v>
      </c>
      <c r="AB1056" s="35" t="str">
        <f t="shared" si="134"/>
        <v>.</v>
      </c>
      <c r="AE1056" s="18" t="str">
        <f>IFERROR(VLOOKUP(O1056,AG3:AH5,2,0),"KO")</f>
        <v>OK</v>
      </c>
    </row>
    <row r="1057" spans="2:31">
      <c r="B1057" s="6"/>
      <c r="C1057" t="s">
        <v>217</v>
      </c>
      <c r="D1057" s="24" t="s">
        <v>164</v>
      </c>
      <c r="E1057" s="17" t="s">
        <v>2007</v>
      </c>
      <c r="F1057" s="7" t="s">
        <v>4</v>
      </c>
      <c r="G1057" s="10" t="s">
        <v>2001</v>
      </c>
      <c r="H1057" s="7">
        <v>10</v>
      </c>
      <c r="I1057" s="7">
        <v>48</v>
      </c>
      <c r="J1057" s="7">
        <v>43</v>
      </c>
      <c r="K1057" s="7" t="s">
        <v>16</v>
      </c>
      <c r="L1057" s="7">
        <v>2</v>
      </c>
      <c r="M1057" s="7">
        <v>33</v>
      </c>
      <c r="N1057" s="6" t="s">
        <v>96</v>
      </c>
      <c r="O1057" s="6" t="s">
        <v>303</v>
      </c>
      <c r="P1057" s="11">
        <v>30</v>
      </c>
      <c r="Q1057" s="12">
        <v>1.5</v>
      </c>
      <c r="R1057" s="13"/>
      <c r="S1057" s="21">
        <f t="shared" si="131"/>
        <v>40</v>
      </c>
      <c r="T1057" s="7" t="str">
        <f t="shared" si="132"/>
        <v>Over 0.5</v>
      </c>
      <c r="U1057" s="14"/>
      <c r="V1057" s="14" t="str">
        <f t="shared" si="135"/>
        <v>Over 0.5</v>
      </c>
      <c r="W1057" s="14" t="str">
        <f t="shared" si="136"/>
        <v>WON</v>
      </c>
      <c r="X1057" s="14"/>
      <c r="Y1057" s="7" t="str">
        <f t="shared" si="130"/>
        <v>…</v>
      </c>
      <c r="Z1057" s="7"/>
      <c r="AA1057" s="35" t="str">
        <f t="shared" si="133"/>
        <v>…</v>
      </c>
      <c r="AB1057" s="35" t="str">
        <f t="shared" si="134"/>
        <v>.</v>
      </c>
      <c r="AE1057" s="18" t="str">
        <f>IFERROR(VLOOKUP(O1057,AG3:AH5,2,0),"KO")</f>
        <v>KO</v>
      </c>
    </row>
    <row r="1058" spans="2:31">
      <c r="B1058" s="6"/>
      <c r="C1058" t="s">
        <v>217</v>
      </c>
      <c r="D1058" s="24" t="s">
        <v>164</v>
      </c>
      <c r="E1058" s="17" t="s">
        <v>220</v>
      </c>
      <c r="F1058" s="7" t="s">
        <v>4</v>
      </c>
      <c r="G1058" s="10" t="s">
        <v>2073</v>
      </c>
      <c r="H1058" s="7">
        <v>21</v>
      </c>
      <c r="I1058" s="7">
        <v>45</v>
      </c>
      <c r="J1058" s="7">
        <v>34</v>
      </c>
      <c r="K1058" s="7" t="s">
        <v>16</v>
      </c>
      <c r="L1058" s="7">
        <v>2</v>
      </c>
      <c r="M1058" s="7">
        <v>13</v>
      </c>
      <c r="N1058" s="6" t="s">
        <v>69</v>
      </c>
      <c r="O1058" s="6" t="s">
        <v>632</v>
      </c>
      <c r="P1058" s="11">
        <v>40</v>
      </c>
      <c r="Q1058" s="12">
        <v>1.5</v>
      </c>
      <c r="R1058" s="13"/>
      <c r="S1058" s="21">
        <f t="shared" si="131"/>
        <v>42</v>
      </c>
      <c r="T1058" s="7" t="str">
        <f t="shared" si="132"/>
        <v>Over 0.5</v>
      </c>
      <c r="U1058" s="14"/>
      <c r="V1058" s="14" t="str">
        <f t="shared" si="135"/>
        <v>Over 0.5</v>
      </c>
      <c r="W1058" s="14" t="str">
        <f t="shared" si="136"/>
        <v>WON</v>
      </c>
      <c r="X1058" s="14"/>
      <c r="Y1058" s="7" t="str">
        <f t="shared" si="130"/>
        <v>…</v>
      </c>
      <c r="Z1058" s="7"/>
      <c r="AA1058" s="35" t="str">
        <f t="shared" si="133"/>
        <v>…</v>
      </c>
      <c r="AB1058" s="35" t="str">
        <f t="shared" si="134"/>
        <v>.</v>
      </c>
      <c r="AE1058" s="18" t="str">
        <f>IFERROR(VLOOKUP(O1058,AG3:AH5,2,0),"KO")</f>
        <v>KO</v>
      </c>
    </row>
    <row r="1059" spans="2:31">
      <c r="B1059" s="6" t="s">
        <v>11</v>
      </c>
      <c r="C1059" t="s">
        <v>294</v>
      </c>
      <c r="D1059" s="24" t="s">
        <v>164</v>
      </c>
      <c r="E1059" s="17" t="s">
        <v>1938</v>
      </c>
      <c r="F1059" s="7" t="s">
        <v>4</v>
      </c>
      <c r="G1059" s="10" t="s">
        <v>812</v>
      </c>
      <c r="H1059" s="7">
        <v>29</v>
      </c>
      <c r="I1059" s="7">
        <v>61</v>
      </c>
      <c r="J1059" s="7">
        <v>11</v>
      </c>
      <c r="K1059" s="7" t="s">
        <v>16</v>
      </c>
      <c r="L1059" s="7" t="s">
        <v>2101</v>
      </c>
      <c r="M1059" s="7">
        <v>18</v>
      </c>
      <c r="N1059" s="6" t="s">
        <v>120</v>
      </c>
      <c r="O1059" s="6" t="s">
        <v>96</v>
      </c>
      <c r="P1059" s="11">
        <v>59</v>
      </c>
      <c r="Q1059" s="12">
        <v>1.51</v>
      </c>
      <c r="R1059" s="13"/>
      <c r="S1059" s="21">
        <f t="shared" si="131"/>
        <v>70.862499999999997</v>
      </c>
      <c r="T1059" s="7" t="str">
        <f t="shared" si="132"/>
        <v>Under 1.5</v>
      </c>
      <c r="U1059" s="14"/>
      <c r="V1059" s="14" t="str">
        <f t="shared" si="135"/>
        <v>Under 1.5</v>
      </c>
      <c r="W1059" s="14" t="str">
        <f t="shared" si="136"/>
        <v>WON</v>
      </c>
      <c r="X1059" s="14"/>
      <c r="Y1059" s="7" t="str">
        <f t="shared" si="130"/>
        <v>…</v>
      </c>
      <c r="Z1059" s="7"/>
      <c r="AA1059" s="35" t="str">
        <f t="shared" si="133"/>
        <v>U25g</v>
      </c>
      <c r="AB1059" s="35" t="str">
        <f t="shared" si="134"/>
        <v>.</v>
      </c>
      <c r="AE1059" s="18" t="str">
        <f>IFERROR(VLOOKUP(O1059,AG3:AH5,2,0),"KO")</f>
        <v>KO</v>
      </c>
    </row>
    <row r="1060" spans="2:31">
      <c r="B1060" s="6"/>
      <c r="C1060" t="s">
        <v>217</v>
      </c>
      <c r="D1060" s="24" t="s">
        <v>164</v>
      </c>
      <c r="E1060" s="17" t="s">
        <v>2089</v>
      </c>
      <c r="F1060" s="7" t="s">
        <v>4</v>
      </c>
      <c r="G1060" s="10" t="s">
        <v>2005</v>
      </c>
      <c r="H1060" s="7">
        <v>59</v>
      </c>
      <c r="I1060" s="7">
        <v>15</v>
      </c>
      <c r="J1060" s="7">
        <v>26</v>
      </c>
      <c r="K1060" s="7">
        <v>1</v>
      </c>
      <c r="L1060" s="7">
        <v>1</v>
      </c>
      <c r="M1060" s="7">
        <v>33</v>
      </c>
      <c r="N1060" s="6" t="s">
        <v>69</v>
      </c>
      <c r="O1060" s="6" t="s">
        <v>33</v>
      </c>
      <c r="P1060" s="11">
        <v>47</v>
      </c>
      <c r="Q1060" s="12">
        <v>1.44</v>
      </c>
      <c r="R1060" s="13"/>
      <c r="S1060" s="21">
        <f t="shared" si="131"/>
        <v>13.4375</v>
      </c>
      <c r="T1060" s="7" t="str">
        <f t="shared" si="132"/>
        <v>Over 0.5</v>
      </c>
      <c r="U1060" s="14"/>
      <c r="V1060" s="14" t="str">
        <f t="shared" si="135"/>
        <v>Over 0.5</v>
      </c>
      <c r="W1060" s="14" t="str">
        <f t="shared" si="136"/>
        <v>WON</v>
      </c>
      <c r="X1060" s="14"/>
      <c r="Y1060" s="7" t="str">
        <f t="shared" si="130"/>
        <v>…</v>
      </c>
      <c r="Z1060" s="7"/>
      <c r="AA1060" s="35" t="str">
        <f t="shared" si="133"/>
        <v>…</v>
      </c>
      <c r="AB1060" s="35" t="str">
        <f t="shared" si="134"/>
        <v>.</v>
      </c>
      <c r="AE1060" s="18" t="str">
        <f>IFERROR(VLOOKUP(O1060,AG3:AH5,2,0),"KO")</f>
        <v>KO</v>
      </c>
    </row>
    <row r="1061" spans="2:31">
      <c r="B1061" s="6"/>
      <c r="C1061" t="s">
        <v>217</v>
      </c>
      <c r="D1061" s="24" t="s">
        <v>164</v>
      </c>
      <c r="E1061" s="17" t="s">
        <v>2256</v>
      </c>
      <c r="F1061" s="7" t="s">
        <v>4</v>
      </c>
      <c r="G1061" s="10" t="s">
        <v>414</v>
      </c>
      <c r="H1061" s="7">
        <v>25</v>
      </c>
      <c r="I1061" s="7">
        <v>30</v>
      </c>
      <c r="J1061" s="7">
        <v>45</v>
      </c>
      <c r="K1061" s="7">
        <v>2</v>
      </c>
      <c r="L1061" s="7">
        <v>2</v>
      </c>
      <c r="M1061" s="7">
        <v>20</v>
      </c>
      <c r="N1061" s="6" t="s">
        <v>24</v>
      </c>
      <c r="O1061" s="6" t="s">
        <v>24</v>
      </c>
      <c r="P1061" s="11">
        <v>20</v>
      </c>
      <c r="Q1061" s="12">
        <v>1.44</v>
      </c>
      <c r="R1061" s="13"/>
      <c r="S1061" s="21">
        <f t="shared" si="131"/>
        <v>25.9375</v>
      </c>
      <c r="T1061" s="7" t="str">
        <f t="shared" si="132"/>
        <v>Over 0.5</v>
      </c>
      <c r="U1061" s="14"/>
      <c r="V1061" s="14" t="str">
        <f t="shared" si="135"/>
        <v>Under 1.5</v>
      </c>
      <c r="W1061" s="14" t="str">
        <f t="shared" si="136"/>
        <v>LOST</v>
      </c>
      <c r="X1061" s="14"/>
      <c r="Y1061" s="7" t="str">
        <f t="shared" si="130"/>
        <v>…</v>
      </c>
      <c r="Z1061" s="7"/>
      <c r="AA1061" s="35" t="str">
        <f t="shared" si="133"/>
        <v>…</v>
      </c>
      <c r="AB1061" s="35" t="str">
        <f t="shared" si="134"/>
        <v>.</v>
      </c>
      <c r="AE1061" s="18" t="str">
        <f>IFERROR(VLOOKUP(O1061,AG3:AH5,2,0),"KO")</f>
        <v>OK</v>
      </c>
    </row>
    <row r="1062" spans="2:31">
      <c r="B1062" s="6"/>
      <c r="C1062" t="s">
        <v>217</v>
      </c>
      <c r="D1062" s="24" t="s">
        <v>164</v>
      </c>
      <c r="E1062" s="17" t="s">
        <v>416</v>
      </c>
      <c r="F1062" s="7" t="s">
        <v>4</v>
      </c>
      <c r="G1062" s="10" t="s">
        <v>2072</v>
      </c>
      <c r="H1062" s="7">
        <v>53</v>
      </c>
      <c r="I1062" s="7">
        <v>16</v>
      </c>
      <c r="J1062" s="7">
        <v>31</v>
      </c>
      <c r="K1062" s="7">
        <v>1</v>
      </c>
      <c r="L1062" s="7">
        <v>1</v>
      </c>
      <c r="M1062" s="7">
        <v>22</v>
      </c>
      <c r="N1062" s="6" t="s">
        <v>69</v>
      </c>
      <c r="O1062" s="6" t="s">
        <v>298</v>
      </c>
      <c r="P1062" s="11">
        <v>62</v>
      </c>
      <c r="Q1062" s="12">
        <v>1.53</v>
      </c>
      <c r="R1062" s="13"/>
      <c r="S1062" s="21">
        <f t="shared" si="131"/>
        <v>26.15</v>
      </c>
      <c r="T1062" s="7" t="str">
        <f t="shared" si="132"/>
        <v>Over 0.5</v>
      </c>
      <c r="U1062" s="14"/>
      <c r="V1062" s="14" t="str">
        <f t="shared" si="135"/>
        <v>Over 0.5</v>
      </c>
      <c r="W1062" s="14" t="str">
        <f t="shared" si="136"/>
        <v>WON</v>
      </c>
      <c r="X1062" s="14"/>
      <c r="Y1062" s="7" t="str">
        <f t="shared" si="130"/>
        <v>…</v>
      </c>
      <c r="Z1062" s="7"/>
      <c r="AA1062" s="35" t="str">
        <f t="shared" si="133"/>
        <v>…</v>
      </c>
      <c r="AB1062" s="35" t="str">
        <f t="shared" si="134"/>
        <v>.</v>
      </c>
      <c r="AE1062" s="18" t="str">
        <f>IFERROR(VLOOKUP(O1062,AG3:AH5,2,0),"KO")</f>
        <v>KO</v>
      </c>
    </row>
    <row r="1063" spans="2:31">
      <c r="B1063" s="6" t="s">
        <v>11</v>
      </c>
      <c r="C1063" t="s">
        <v>288</v>
      </c>
      <c r="D1063" s="24" t="s">
        <v>164</v>
      </c>
      <c r="E1063" s="17" t="s">
        <v>290</v>
      </c>
      <c r="F1063" s="7" t="s">
        <v>4</v>
      </c>
      <c r="G1063" s="10" t="s">
        <v>340</v>
      </c>
      <c r="H1063" s="7">
        <v>47</v>
      </c>
      <c r="I1063" s="7">
        <v>42</v>
      </c>
      <c r="J1063" s="7">
        <v>11</v>
      </c>
      <c r="K1063" s="7">
        <v>1</v>
      </c>
      <c r="L1063" s="7">
        <v>1</v>
      </c>
      <c r="M1063" s="7">
        <v>36</v>
      </c>
      <c r="N1063" s="6" t="s">
        <v>24</v>
      </c>
      <c r="O1063" s="6" t="s">
        <v>120</v>
      </c>
      <c r="P1063" s="11">
        <v>60</v>
      </c>
      <c r="Q1063" s="12">
        <v>1.54</v>
      </c>
      <c r="R1063" s="13"/>
      <c r="S1063" s="21">
        <f t="shared" si="131"/>
        <v>37.3125</v>
      </c>
      <c r="T1063" s="7" t="str">
        <f t="shared" si="132"/>
        <v>Over 0.5</v>
      </c>
      <c r="U1063" s="14"/>
      <c r="V1063" s="14" t="str">
        <f t="shared" si="135"/>
        <v>Under 1.5</v>
      </c>
      <c r="W1063" s="14" t="str">
        <f t="shared" si="136"/>
        <v>LOST</v>
      </c>
      <c r="X1063" s="14"/>
      <c r="Y1063" s="7" t="str">
        <f t="shared" si="130"/>
        <v>…</v>
      </c>
      <c r="Z1063" s="7"/>
      <c r="AA1063" s="35" t="str">
        <f t="shared" si="133"/>
        <v>…</v>
      </c>
      <c r="AB1063" s="35" t="str">
        <f t="shared" si="134"/>
        <v>.</v>
      </c>
      <c r="AE1063" s="18" t="str">
        <f>IFERROR(VLOOKUP(O1063,AG3:AH5,2,0),"KO")</f>
        <v>OK</v>
      </c>
    </row>
    <row r="1064" spans="2:31">
      <c r="B1064" s="6" t="s">
        <v>11</v>
      </c>
      <c r="C1064" t="s">
        <v>294</v>
      </c>
      <c r="D1064" s="24" t="s">
        <v>164</v>
      </c>
      <c r="E1064" s="17" t="s">
        <v>811</v>
      </c>
      <c r="F1064" s="7" t="s">
        <v>4</v>
      </c>
      <c r="G1064" s="10" t="s">
        <v>1936</v>
      </c>
      <c r="H1064" s="7">
        <v>7</v>
      </c>
      <c r="I1064" s="7">
        <v>58</v>
      </c>
      <c r="J1064" s="7">
        <v>35</v>
      </c>
      <c r="K1064" s="7" t="s">
        <v>16</v>
      </c>
      <c r="L1064" s="7" t="s">
        <v>2101</v>
      </c>
      <c r="M1064" s="7">
        <v>28</v>
      </c>
      <c r="N1064" s="6" t="s">
        <v>298</v>
      </c>
      <c r="O1064" s="6" t="s">
        <v>1076</v>
      </c>
      <c r="P1064" s="11">
        <v>80</v>
      </c>
      <c r="Q1064" s="12">
        <v>1.56</v>
      </c>
      <c r="R1064" s="13"/>
      <c r="S1064" s="21">
        <f t="shared" si="131"/>
        <v>74.125</v>
      </c>
      <c r="T1064" s="7" t="str">
        <f t="shared" si="132"/>
        <v>Under 1.5</v>
      </c>
      <c r="U1064" s="14"/>
      <c r="V1064" s="14" t="str">
        <f t="shared" si="135"/>
        <v>Over 0.5</v>
      </c>
      <c r="W1064" s="14" t="str">
        <f t="shared" si="136"/>
        <v>LOST</v>
      </c>
      <c r="X1064" s="14"/>
      <c r="Y1064" s="7" t="str">
        <f t="shared" si="130"/>
        <v>…</v>
      </c>
      <c r="Z1064" s="7"/>
      <c r="AA1064" s="35" t="str">
        <f t="shared" si="133"/>
        <v>U25g</v>
      </c>
      <c r="AB1064" s="35" t="str">
        <f t="shared" si="134"/>
        <v>.</v>
      </c>
      <c r="AE1064" s="18" t="str">
        <f>IFERROR(VLOOKUP(O1064,AG3:AH5,2,0),"KO")</f>
        <v>KO</v>
      </c>
    </row>
    <row r="1065" spans="2:31">
      <c r="B1065" s="6"/>
      <c r="C1065" t="s">
        <v>998</v>
      </c>
      <c r="D1065" s="24" t="s">
        <v>164</v>
      </c>
      <c r="E1065" s="17" t="s">
        <v>682</v>
      </c>
      <c r="F1065" s="7" t="s">
        <v>4</v>
      </c>
      <c r="G1065" s="10" t="s">
        <v>999</v>
      </c>
      <c r="H1065" s="7">
        <v>59</v>
      </c>
      <c r="I1065" s="7">
        <v>28</v>
      </c>
      <c r="J1065" s="7">
        <v>13</v>
      </c>
      <c r="K1065" s="7">
        <v>1</v>
      </c>
      <c r="L1065" s="7">
        <v>1</v>
      </c>
      <c r="M1065" s="7">
        <v>46</v>
      </c>
      <c r="N1065" s="6" t="s">
        <v>69</v>
      </c>
      <c r="O1065" s="6" t="s">
        <v>69</v>
      </c>
      <c r="P1065" s="11">
        <v>41</v>
      </c>
      <c r="Q1065" s="12">
        <v>1.57</v>
      </c>
      <c r="R1065" s="13"/>
      <c r="S1065" s="21">
        <f t="shared" si="131"/>
        <v>21.5625</v>
      </c>
      <c r="T1065" s="7" t="str">
        <f t="shared" si="132"/>
        <v>Over 0.5</v>
      </c>
      <c r="U1065" s="14"/>
      <c r="V1065" s="14" t="str">
        <f t="shared" si="135"/>
        <v>Over 0.5</v>
      </c>
      <c r="W1065" s="14" t="str">
        <f t="shared" si="136"/>
        <v>WON</v>
      </c>
      <c r="X1065" s="14"/>
      <c r="Y1065" s="7" t="str">
        <f t="shared" si="130"/>
        <v>…</v>
      </c>
      <c r="Z1065" s="7"/>
      <c r="AA1065" s="35" t="str">
        <f t="shared" si="133"/>
        <v>…</v>
      </c>
      <c r="AB1065" s="35" t="str">
        <f t="shared" si="134"/>
        <v>.</v>
      </c>
      <c r="AE1065" s="18" t="str">
        <f>IFERROR(VLOOKUP(O1065,AG3:AH5,2,0),"KO")</f>
        <v>KO</v>
      </c>
    </row>
    <row r="1066" spans="2:31">
      <c r="B1066" s="6" t="s">
        <v>11</v>
      </c>
      <c r="C1066" t="s">
        <v>294</v>
      </c>
      <c r="D1066" s="24" t="s">
        <v>164</v>
      </c>
      <c r="E1066" s="17" t="s">
        <v>522</v>
      </c>
      <c r="F1066" s="7" t="s">
        <v>4</v>
      </c>
      <c r="G1066" s="10" t="s">
        <v>1939</v>
      </c>
      <c r="H1066" s="7">
        <v>20</v>
      </c>
      <c r="I1066" s="7">
        <v>60</v>
      </c>
      <c r="J1066" s="7">
        <v>19</v>
      </c>
      <c r="K1066" s="7" t="s">
        <v>16</v>
      </c>
      <c r="L1066" s="7">
        <v>1</v>
      </c>
      <c r="M1066" s="7">
        <v>1</v>
      </c>
      <c r="N1066" s="6" t="s">
        <v>47</v>
      </c>
      <c r="O1066" s="6" t="s">
        <v>75</v>
      </c>
      <c r="P1066" s="11">
        <v>48</v>
      </c>
      <c r="Q1066" s="12">
        <v>1.6</v>
      </c>
      <c r="R1066" s="13"/>
      <c r="S1066" s="21">
        <f t="shared" si="131"/>
        <v>72.75</v>
      </c>
      <c r="T1066" s="7" t="str">
        <f t="shared" si="132"/>
        <v>Under 1.5</v>
      </c>
      <c r="U1066" s="14"/>
      <c r="V1066" s="14" t="str">
        <f t="shared" si="135"/>
        <v>Under 1.5</v>
      </c>
      <c r="W1066" s="14" t="str">
        <f t="shared" si="136"/>
        <v>WON</v>
      </c>
      <c r="X1066" s="14"/>
      <c r="Y1066" s="7" t="str">
        <f t="shared" si="130"/>
        <v>Prime</v>
      </c>
      <c r="Z1066" s="7"/>
      <c r="AA1066" s="35" t="str">
        <f t="shared" si="133"/>
        <v>…</v>
      </c>
      <c r="AB1066" s="35" t="str">
        <f t="shared" si="134"/>
        <v>.</v>
      </c>
      <c r="AE1066" s="18" t="str">
        <f>IFERROR(VLOOKUP(O1066,AG3:AH5,2,0),"KO")</f>
        <v>KO</v>
      </c>
    </row>
    <row r="1067" spans="2:31">
      <c r="B1067" s="6" t="s">
        <v>11</v>
      </c>
      <c r="C1067" t="s">
        <v>294</v>
      </c>
      <c r="D1067" s="24" t="s">
        <v>164</v>
      </c>
      <c r="E1067" s="17" t="s">
        <v>420</v>
      </c>
      <c r="F1067" s="7" t="s">
        <v>4</v>
      </c>
      <c r="G1067" s="10" t="s">
        <v>2187</v>
      </c>
      <c r="H1067" s="7">
        <v>26</v>
      </c>
      <c r="I1067" s="7">
        <v>44</v>
      </c>
      <c r="J1067" s="7">
        <v>30</v>
      </c>
      <c r="K1067" s="7" t="s">
        <v>16</v>
      </c>
      <c r="L1067" s="7" t="s">
        <v>2101</v>
      </c>
      <c r="M1067" s="7">
        <v>4</v>
      </c>
      <c r="N1067" s="6" t="s">
        <v>47</v>
      </c>
      <c r="O1067" s="6" t="s">
        <v>47</v>
      </c>
      <c r="P1067" s="11">
        <v>62</v>
      </c>
      <c r="Q1067" s="12">
        <v>1.6</v>
      </c>
      <c r="R1067" s="13"/>
      <c r="S1067" s="21">
        <f t="shared" si="131"/>
        <v>63.4</v>
      </c>
      <c r="T1067" s="7" t="str">
        <f t="shared" si="132"/>
        <v>Under 1.5</v>
      </c>
      <c r="U1067" s="14"/>
      <c r="V1067" s="14" t="str">
        <f t="shared" si="135"/>
        <v>Under 1.5</v>
      </c>
      <c r="W1067" s="14" t="str">
        <f t="shared" si="136"/>
        <v>WON</v>
      </c>
      <c r="X1067" s="14"/>
      <c r="Y1067" s="7" t="str">
        <f t="shared" si="130"/>
        <v>…</v>
      </c>
      <c r="Z1067" s="7"/>
      <c r="AA1067" s="35" t="str">
        <f t="shared" si="133"/>
        <v>…</v>
      </c>
      <c r="AB1067" s="35" t="str">
        <f t="shared" si="134"/>
        <v>.</v>
      </c>
      <c r="AE1067" s="18" t="str">
        <f>IFERROR(VLOOKUP(O1067,AG3:AH5,2,0),"KO")</f>
        <v>OK</v>
      </c>
    </row>
    <row r="1068" spans="2:31">
      <c r="B1068" s="6" t="s">
        <v>11</v>
      </c>
      <c r="C1068" t="s">
        <v>417</v>
      </c>
      <c r="D1068" s="24" t="s">
        <v>164</v>
      </c>
      <c r="E1068" s="17" t="s">
        <v>1935</v>
      </c>
      <c r="F1068" s="7" t="s">
        <v>4</v>
      </c>
      <c r="G1068" s="10" t="s">
        <v>1889</v>
      </c>
      <c r="H1068" s="7">
        <v>32</v>
      </c>
      <c r="I1068" s="7">
        <v>51</v>
      </c>
      <c r="J1068" s="7">
        <v>17</v>
      </c>
      <c r="K1068" s="7" t="s">
        <v>16</v>
      </c>
      <c r="L1068" s="7">
        <v>1</v>
      </c>
      <c r="M1068" s="7">
        <v>15</v>
      </c>
      <c r="N1068" s="6" t="s">
        <v>24</v>
      </c>
      <c r="O1068" s="6" t="s">
        <v>24</v>
      </c>
      <c r="P1068" s="11">
        <v>56</v>
      </c>
      <c r="Q1068" s="12">
        <v>1.66</v>
      </c>
      <c r="R1068" s="13"/>
      <c r="S1068" s="21">
        <f t="shared" si="131"/>
        <v>67.137500000000003</v>
      </c>
      <c r="T1068" s="7" t="str">
        <f t="shared" si="132"/>
        <v>Under 1.5</v>
      </c>
      <c r="U1068" s="14"/>
      <c r="V1068" s="14" t="str">
        <f t="shared" si="135"/>
        <v>Under 1.5</v>
      </c>
      <c r="W1068" s="14" t="str">
        <f t="shared" si="136"/>
        <v>WON</v>
      </c>
      <c r="X1068" s="14"/>
      <c r="Y1068" s="7" t="str">
        <f t="shared" si="130"/>
        <v>…</v>
      </c>
      <c r="Z1068" s="7"/>
      <c r="AA1068" s="35" t="str">
        <f t="shared" si="133"/>
        <v>U25g</v>
      </c>
      <c r="AB1068" s="35" t="str">
        <f t="shared" si="134"/>
        <v>WON</v>
      </c>
      <c r="AE1068" s="18" t="str">
        <f>IFERROR(VLOOKUP(O1068,AG3:AH5,2,0),"KO")</f>
        <v>OK</v>
      </c>
    </row>
    <row r="1069" spans="2:31">
      <c r="B1069" s="6" t="s">
        <v>11</v>
      </c>
      <c r="C1069" t="s">
        <v>257</v>
      </c>
      <c r="D1069" s="24" t="s">
        <v>1078</v>
      </c>
      <c r="E1069" s="17" t="s">
        <v>626</v>
      </c>
      <c r="F1069" s="7" t="s">
        <v>4</v>
      </c>
      <c r="G1069" s="10" t="s">
        <v>259</v>
      </c>
      <c r="H1069" s="7">
        <v>24</v>
      </c>
      <c r="I1069" s="7">
        <v>59</v>
      </c>
      <c r="J1069" s="7">
        <v>17</v>
      </c>
      <c r="K1069" s="7" t="s">
        <v>16</v>
      </c>
      <c r="L1069" s="7">
        <v>1</v>
      </c>
      <c r="M1069" s="7">
        <v>7</v>
      </c>
      <c r="N1069" s="6" t="s">
        <v>120</v>
      </c>
      <c r="O1069" s="6" t="s">
        <v>61</v>
      </c>
      <c r="P1069" s="11">
        <v>72</v>
      </c>
      <c r="Q1069" s="12">
        <v>1.51</v>
      </c>
      <c r="R1069" s="13"/>
      <c r="S1069" s="21">
        <f t="shared" si="131"/>
        <v>80.837500000000006</v>
      </c>
      <c r="T1069" s="7" t="str">
        <f t="shared" si="132"/>
        <v>Under 1.5</v>
      </c>
      <c r="U1069" s="14"/>
      <c r="V1069" s="14" t="str">
        <f t="shared" si="135"/>
        <v>Under 1.5</v>
      </c>
      <c r="W1069" s="14" t="str">
        <f t="shared" si="136"/>
        <v>WON</v>
      </c>
      <c r="X1069" s="14"/>
      <c r="Y1069" s="7" t="str">
        <f t="shared" si="130"/>
        <v>Prime</v>
      </c>
      <c r="Z1069" s="7"/>
      <c r="AA1069" s="35" t="str">
        <f t="shared" si="133"/>
        <v>U25g</v>
      </c>
      <c r="AB1069" s="35" t="str">
        <f t="shared" si="134"/>
        <v>WON</v>
      </c>
      <c r="AE1069" s="18" t="str">
        <f>IFERROR(VLOOKUP(O1069,AG3:AH5,2,0),"KO")</f>
        <v>KO</v>
      </c>
    </row>
    <row r="1070" spans="2:31">
      <c r="B1070" s="6"/>
      <c r="C1070" t="s">
        <v>540</v>
      </c>
      <c r="D1070" s="24" t="s">
        <v>872</v>
      </c>
      <c r="E1070" s="17" t="s">
        <v>1994</v>
      </c>
      <c r="F1070" s="7" t="s">
        <v>4</v>
      </c>
      <c r="G1070" s="10" t="s">
        <v>2257</v>
      </c>
      <c r="H1070" s="7">
        <v>52</v>
      </c>
      <c r="I1070" s="7">
        <v>8</v>
      </c>
      <c r="J1070" s="7">
        <v>40</v>
      </c>
      <c r="K1070" s="7">
        <v>1</v>
      </c>
      <c r="L1070" s="7">
        <v>1</v>
      </c>
      <c r="M1070" s="7">
        <v>12</v>
      </c>
      <c r="N1070" s="6" t="s">
        <v>33</v>
      </c>
      <c r="O1070" s="6" t="s">
        <v>297</v>
      </c>
      <c r="P1070" s="11">
        <v>28</v>
      </c>
      <c r="Q1070" s="12">
        <v>1.63</v>
      </c>
      <c r="R1070" s="13"/>
      <c r="S1070" s="21">
        <f t="shared" si="131"/>
        <v>14.25</v>
      </c>
      <c r="T1070" s="7" t="str">
        <f t="shared" si="132"/>
        <v>Over 0.5</v>
      </c>
      <c r="U1070" s="14"/>
      <c r="V1070" s="14" t="str">
        <f t="shared" si="135"/>
        <v>Over 0.5</v>
      </c>
      <c r="W1070" s="14" t="str">
        <f t="shared" si="136"/>
        <v>WON</v>
      </c>
      <c r="X1070" s="14"/>
      <c r="Y1070" s="7" t="str">
        <f t="shared" si="130"/>
        <v>…</v>
      </c>
      <c r="Z1070" s="7"/>
      <c r="AA1070" s="35" t="str">
        <f t="shared" si="133"/>
        <v>…</v>
      </c>
      <c r="AB1070" s="35" t="str">
        <f t="shared" si="134"/>
        <v>.</v>
      </c>
      <c r="AE1070" s="18" t="str">
        <f>IFERROR(VLOOKUP(O1070,AG3:AH5,2,0),"KO")</f>
        <v>KO</v>
      </c>
    </row>
    <row r="1071" spans="2:31">
      <c r="B1071" s="6"/>
      <c r="C1071" t="s">
        <v>443</v>
      </c>
      <c r="D1071" s="24" t="s">
        <v>176</v>
      </c>
      <c r="E1071" s="17" t="s">
        <v>1204</v>
      </c>
      <c r="F1071" s="7" t="s">
        <v>4</v>
      </c>
      <c r="G1071" s="10" t="s">
        <v>1634</v>
      </c>
      <c r="H1071" s="7">
        <v>45</v>
      </c>
      <c r="I1071" s="7">
        <v>31</v>
      </c>
      <c r="J1071" s="7">
        <v>24</v>
      </c>
      <c r="K1071" s="7">
        <v>1</v>
      </c>
      <c r="L1071" s="7">
        <v>1</v>
      </c>
      <c r="M1071" s="7">
        <v>21</v>
      </c>
      <c r="N1071" s="6" t="s">
        <v>75</v>
      </c>
      <c r="O1071" s="6" t="s">
        <v>75</v>
      </c>
      <c r="P1071" s="11">
        <v>42</v>
      </c>
      <c r="Q1071" s="12">
        <v>1.61</v>
      </c>
      <c r="R1071" s="13"/>
      <c r="S1071" s="21">
        <f t="shared" si="131"/>
        <v>25.9375</v>
      </c>
      <c r="T1071" s="7" t="str">
        <f t="shared" si="132"/>
        <v>Over 0.5</v>
      </c>
      <c r="U1071" s="14"/>
      <c r="V1071" s="14" t="str">
        <f t="shared" si="135"/>
        <v>Over 0.5</v>
      </c>
      <c r="W1071" s="14" t="str">
        <f t="shared" si="136"/>
        <v>WON</v>
      </c>
      <c r="X1071" s="14"/>
      <c r="Y1071" s="7" t="str">
        <f t="shared" si="130"/>
        <v>…</v>
      </c>
      <c r="Z1071" s="7"/>
      <c r="AA1071" s="35" t="str">
        <f t="shared" si="133"/>
        <v>…</v>
      </c>
      <c r="AB1071" s="35" t="str">
        <f t="shared" si="134"/>
        <v>.</v>
      </c>
      <c r="AE1071" s="18" t="str">
        <f>IFERROR(VLOOKUP(O1071,AG3:AH5,2,0),"KO")</f>
        <v>KO</v>
      </c>
    </row>
    <row r="1072" spans="2:31">
      <c r="B1072" s="6"/>
      <c r="D1072" s="24"/>
      <c r="E1072" s="17"/>
      <c r="F1072" s="7"/>
      <c r="G1072" s="10"/>
      <c r="H1072" s="7"/>
      <c r="I1072" s="7"/>
      <c r="J1072" s="7"/>
      <c r="K1072" s="7"/>
      <c r="L1072" s="7"/>
      <c r="M1072" s="7"/>
      <c r="N1072" s="6"/>
      <c r="O1072" s="6"/>
      <c r="P1072" s="11"/>
      <c r="Q1072" s="12"/>
      <c r="R1072" s="13"/>
      <c r="S1072" s="21" t="str">
        <f t="shared" si="131"/>
        <v/>
      </c>
      <c r="T1072" s="7" t="str">
        <f t="shared" si="132"/>
        <v>Under 1.5</v>
      </c>
      <c r="U1072" s="14"/>
      <c r="V1072" s="14" t="str">
        <f t="shared" si="135"/>
        <v>Over 0.5</v>
      </c>
      <c r="W1072" s="14" t="str">
        <f t="shared" si="136"/>
        <v/>
      </c>
      <c r="X1072" s="14"/>
      <c r="Y1072" s="7" t="str">
        <f t="shared" si="130"/>
        <v>…</v>
      </c>
      <c r="Z1072" s="7"/>
      <c r="AA1072" s="35" t="str">
        <f t="shared" si="133"/>
        <v>…</v>
      </c>
      <c r="AB1072" s="35" t="str">
        <f t="shared" si="134"/>
        <v>.</v>
      </c>
      <c r="AE1072" s="18" t="str">
        <f>IFERROR(VLOOKUP(O1072,AG3:AH5,2,0),"KO")</f>
        <v>KO</v>
      </c>
    </row>
    <row r="1073" spans="2:31">
      <c r="B1073" s="16" t="s">
        <v>2258</v>
      </c>
      <c r="D1073" s="24"/>
      <c r="E1073" s="17"/>
      <c r="F1073" s="7"/>
      <c r="G1073" s="10"/>
      <c r="H1073" s="7"/>
      <c r="I1073" s="7"/>
      <c r="J1073" s="7"/>
      <c r="K1073" s="7"/>
      <c r="L1073" s="7"/>
      <c r="M1073" s="7"/>
      <c r="N1073" s="6"/>
      <c r="O1073" s="6"/>
      <c r="P1073" s="11"/>
      <c r="Q1073" s="12"/>
      <c r="R1073" s="13"/>
      <c r="S1073" s="21" t="str">
        <f t="shared" si="131"/>
        <v/>
      </c>
      <c r="T1073" s="7" t="str">
        <f t="shared" si="132"/>
        <v>Under 1.5</v>
      </c>
      <c r="U1073" s="14"/>
      <c r="V1073" s="14" t="str">
        <f t="shared" si="135"/>
        <v>Over 0.5</v>
      </c>
      <c r="W1073" s="14" t="str">
        <f t="shared" si="136"/>
        <v/>
      </c>
      <c r="X1073" s="14"/>
      <c r="Y1073" s="7" t="str">
        <f t="shared" si="130"/>
        <v>…</v>
      </c>
      <c r="Z1073" s="7"/>
      <c r="AA1073" s="35" t="str">
        <f t="shared" si="133"/>
        <v>…</v>
      </c>
      <c r="AB1073" s="35" t="str">
        <f t="shared" si="134"/>
        <v>.</v>
      </c>
      <c r="AE1073" s="18" t="str">
        <f>IFERROR(VLOOKUP(O1073,AG3:AH5,2,0),"KO")</f>
        <v>KO</v>
      </c>
    </row>
    <row r="1074" spans="2:31">
      <c r="B1074" s="6"/>
      <c r="C1074" t="s">
        <v>1595</v>
      </c>
      <c r="D1074" s="24" t="s">
        <v>1206</v>
      </c>
      <c r="E1074" s="17" t="s">
        <v>2259</v>
      </c>
      <c r="F1074" s="7" t="s">
        <v>4</v>
      </c>
      <c r="G1074" s="10" t="s">
        <v>2260</v>
      </c>
      <c r="H1074" s="7">
        <v>27</v>
      </c>
      <c r="I1074" s="7">
        <v>48</v>
      </c>
      <c r="J1074" s="7">
        <v>26</v>
      </c>
      <c r="K1074" s="7" t="s">
        <v>16</v>
      </c>
      <c r="L1074" s="7">
        <v>2</v>
      </c>
      <c r="M1074" s="7">
        <v>1</v>
      </c>
      <c r="N1074" s="6" t="s">
        <v>61</v>
      </c>
      <c r="O1074" s="6" t="s">
        <v>61</v>
      </c>
      <c r="P1074" s="11">
        <v>57</v>
      </c>
      <c r="Q1074" s="12">
        <v>1.47</v>
      </c>
      <c r="R1074" s="13"/>
      <c r="S1074" s="21">
        <f t="shared" si="131"/>
        <v>65.400000000000006</v>
      </c>
      <c r="T1074" s="7" t="str">
        <f t="shared" si="132"/>
        <v>Under 1.5</v>
      </c>
      <c r="U1074" s="14"/>
      <c r="V1074" s="14" t="str">
        <f t="shared" si="135"/>
        <v>Over 0.5</v>
      </c>
      <c r="W1074" s="14" t="str">
        <f t="shared" si="136"/>
        <v>LOST</v>
      </c>
      <c r="X1074" s="14"/>
      <c r="Y1074" s="7" t="str">
        <f t="shared" si="130"/>
        <v>…</v>
      </c>
      <c r="Z1074" s="7"/>
      <c r="AA1074" s="35" t="str">
        <f t="shared" si="133"/>
        <v>…</v>
      </c>
      <c r="AB1074" s="35" t="str">
        <f t="shared" si="134"/>
        <v>.</v>
      </c>
      <c r="AE1074" s="18" t="str">
        <f>IFERROR(VLOOKUP(O1074,AG3:AH5,2,0),"KO")</f>
        <v>KO</v>
      </c>
    </row>
    <row r="1075" spans="2:31">
      <c r="B1075" s="6"/>
      <c r="C1075" t="s">
        <v>76</v>
      </c>
      <c r="D1075" s="24" t="s">
        <v>1827</v>
      </c>
      <c r="E1075" s="17" t="s">
        <v>78</v>
      </c>
      <c r="F1075" s="7" t="s">
        <v>4</v>
      </c>
      <c r="G1075" s="10" t="s">
        <v>854</v>
      </c>
      <c r="H1075" s="7">
        <v>38</v>
      </c>
      <c r="I1075" s="7">
        <v>19</v>
      </c>
      <c r="J1075" s="7">
        <v>44</v>
      </c>
      <c r="K1075" s="7">
        <v>2</v>
      </c>
      <c r="L1075" s="7">
        <v>1</v>
      </c>
      <c r="M1075" s="7">
        <v>6</v>
      </c>
      <c r="N1075" s="6" t="s">
        <v>47</v>
      </c>
      <c r="O1075" s="6" t="s">
        <v>69</v>
      </c>
      <c r="P1075" s="11">
        <v>67</v>
      </c>
      <c r="Q1075" s="12">
        <v>1.71</v>
      </c>
      <c r="R1075" s="13"/>
      <c r="S1075" s="21">
        <f t="shared" si="131"/>
        <v>36.774999999999999</v>
      </c>
      <c r="T1075" s="7" t="str">
        <f t="shared" si="132"/>
        <v>Over 0.5</v>
      </c>
      <c r="U1075" s="14"/>
      <c r="V1075" s="14" t="str">
        <f t="shared" si="135"/>
        <v>Under 1.5</v>
      </c>
      <c r="W1075" s="14" t="str">
        <f t="shared" si="136"/>
        <v>WON</v>
      </c>
      <c r="X1075" s="14"/>
      <c r="Y1075" s="7" t="str">
        <f t="shared" si="130"/>
        <v>…</v>
      </c>
      <c r="Z1075" s="7"/>
      <c r="AA1075" s="35" t="str">
        <f t="shared" si="133"/>
        <v>…</v>
      </c>
      <c r="AB1075" s="35" t="str">
        <f t="shared" si="134"/>
        <v>.</v>
      </c>
      <c r="AE1075" s="18" t="str">
        <f>IFERROR(VLOOKUP(O1075,AG3:AH5,2,0),"KO")</f>
        <v>KO</v>
      </c>
    </row>
    <row r="1076" spans="2:31">
      <c r="B1076" s="6"/>
      <c r="C1076" t="s">
        <v>2216</v>
      </c>
      <c r="D1076" s="24" t="s">
        <v>1102</v>
      </c>
      <c r="E1076" s="17" t="s">
        <v>2261</v>
      </c>
      <c r="F1076" s="7" t="s">
        <v>4</v>
      </c>
      <c r="G1076" s="10" t="s">
        <v>2262</v>
      </c>
      <c r="H1076" s="7">
        <v>15</v>
      </c>
      <c r="I1076" s="7">
        <v>30</v>
      </c>
      <c r="J1076" s="7">
        <v>55</v>
      </c>
      <c r="K1076" s="7">
        <v>2</v>
      </c>
      <c r="L1076" s="7">
        <v>2</v>
      </c>
      <c r="M1076" s="7">
        <v>40</v>
      </c>
      <c r="N1076" s="6" t="s">
        <v>24</v>
      </c>
      <c r="O1076" s="6" t="s">
        <v>47</v>
      </c>
      <c r="P1076" s="11">
        <v>67</v>
      </c>
      <c r="Q1076" s="12">
        <v>1.71</v>
      </c>
      <c r="R1076" s="13"/>
      <c r="S1076" s="21">
        <f t="shared" si="131"/>
        <v>36.212499999999999</v>
      </c>
      <c r="T1076" s="7" t="str">
        <f t="shared" si="132"/>
        <v>Over 0.5</v>
      </c>
      <c r="U1076" s="14"/>
      <c r="V1076" s="14" t="str">
        <f t="shared" si="135"/>
        <v>Under 1.5</v>
      </c>
      <c r="W1076" s="14" t="str">
        <f t="shared" si="136"/>
        <v>LOST</v>
      </c>
      <c r="X1076" s="14"/>
      <c r="Y1076" s="7" t="str">
        <f t="shared" si="130"/>
        <v>…</v>
      </c>
      <c r="Z1076" s="7"/>
      <c r="AA1076" s="35" t="str">
        <f t="shared" si="133"/>
        <v>…</v>
      </c>
      <c r="AB1076" s="35" t="str">
        <f t="shared" si="134"/>
        <v>.</v>
      </c>
      <c r="AE1076" s="18" t="str">
        <f>IFERROR(VLOOKUP(O1076,AG3:AH5,2,0),"KO")</f>
        <v>OK</v>
      </c>
    </row>
    <row r="1077" spans="2:31">
      <c r="B1077" s="6"/>
      <c r="C1077" t="s">
        <v>1437</v>
      </c>
      <c r="D1077" s="24" t="s">
        <v>35</v>
      </c>
      <c r="E1077" s="17" t="s">
        <v>1462</v>
      </c>
      <c r="F1077" s="7" t="s">
        <v>4</v>
      </c>
      <c r="G1077" s="10" t="s">
        <v>1804</v>
      </c>
      <c r="H1077" s="7">
        <v>29</v>
      </c>
      <c r="I1077" s="7">
        <v>27</v>
      </c>
      <c r="J1077" s="7">
        <v>44</v>
      </c>
      <c r="K1077" s="7">
        <v>2</v>
      </c>
      <c r="L1077" s="7">
        <v>2</v>
      </c>
      <c r="M1077" s="7">
        <v>15</v>
      </c>
      <c r="N1077" s="6" t="s">
        <v>69</v>
      </c>
      <c r="O1077" s="6" t="s">
        <v>278</v>
      </c>
      <c r="P1077" s="11">
        <v>32</v>
      </c>
      <c r="Q1077" s="12">
        <v>1.57</v>
      </c>
      <c r="R1077" s="13"/>
      <c r="S1077" s="21">
        <f t="shared" si="131"/>
        <v>17.1875</v>
      </c>
      <c r="T1077" s="7" t="str">
        <f t="shared" si="132"/>
        <v>Over 0.5</v>
      </c>
      <c r="U1077" s="14"/>
      <c r="V1077" s="14" t="str">
        <f t="shared" si="135"/>
        <v>Over 0.5</v>
      </c>
      <c r="W1077" s="14" t="str">
        <f t="shared" si="136"/>
        <v>WON</v>
      </c>
      <c r="X1077" s="14"/>
      <c r="Y1077" s="7" t="str">
        <f t="shared" ref="Y1077:Y1140" si="137">IF(AND(B1077="OK",I1077&gt;52,M1077&lt;11,Q1077&lt;1.71),"Prime","…")</f>
        <v>…</v>
      </c>
      <c r="Z1077" s="7"/>
      <c r="AA1077" s="35" t="str">
        <f t="shared" si="133"/>
        <v>…</v>
      </c>
      <c r="AB1077" s="35" t="str">
        <f t="shared" si="134"/>
        <v>.</v>
      </c>
      <c r="AE1077" s="18" t="str">
        <f>IFERROR(VLOOKUP(O1077,AG3:AH5,2,0),"KO")</f>
        <v>KO</v>
      </c>
    </row>
    <row r="1078" spans="2:31">
      <c r="B1078" s="6"/>
      <c r="C1078" t="s">
        <v>2216</v>
      </c>
      <c r="D1078" s="24" t="s">
        <v>35</v>
      </c>
      <c r="E1078" s="17" t="s">
        <v>2263</v>
      </c>
      <c r="F1078" s="7" t="s">
        <v>4</v>
      </c>
      <c r="G1078" s="10" t="s">
        <v>2264</v>
      </c>
      <c r="H1078" s="7">
        <v>23</v>
      </c>
      <c r="I1078" s="7">
        <v>61</v>
      </c>
      <c r="J1078" s="7">
        <v>16</v>
      </c>
      <c r="K1078" s="7" t="s">
        <v>16</v>
      </c>
      <c r="L1078" s="7">
        <v>1</v>
      </c>
      <c r="M1078" s="7">
        <v>7</v>
      </c>
      <c r="N1078" s="6" t="s">
        <v>47</v>
      </c>
      <c r="O1078" s="6" t="s">
        <v>69</v>
      </c>
      <c r="P1078" s="11">
        <v>50</v>
      </c>
      <c r="Q1078" s="12">
        <v>1.55</v>
      </c>
      <c r="R1078" s="13"/>
      <c r="S1078" s="21">
        <f t="shared" ref="S1078:S1141" si="138">(IF(H1078=0,"",(40+IF(I1078&lt;50,0,I1078/3.2)+(IF(J1078&gt;I1078,-J1078/3.2,0)+(IF(H1078&gt;I1078,-H1078/3.2,0)+(IF(L1078="X",5,IF(L1078="2",2,0)))+(IF(M1078&gt;15,0,15-M1078))+(IF(P1078&lt;50,0,P1078/5)))))))</f>
        <v>77.0625</v>
      </c>
      <c r="T1078" s="7" t="str">
        <f t="shared" ref="T1078:T1141" si="139">IF(S1078&lt;56,"Over 0.5","Under 1.5")</f>
        <v>Under 1.5</v>
      </c>
      <c r="U1078" s="14"/>
      <c r="V1078" s="14" t="str">
        <f t="shared" si="135"/>
        <v>Under 1.5</v>
      </c>
      <c r="W1078" s="14" t="str">
        <f t="shared" si="136"/>
        <v>WON</v>
      </c>
      <c r="X1078" s="14"/>
      <c r="Y1078" s="7" t="str">
        <f t="shared" si="137"/>
        <v>…</v>
      </c>
      <c r="Z1078" s="7"/>
      <c r="AA1078" s="35" t="str">
        <f t="shared" si="133"/>
        <v>…</v>
      </c>
      <c r="AB1078" s="35" t="str">
        <f t="shared" si="134"/>
        <v>.</v>
      </c>
      <c r="AE1078" s="18" t="str">
        <f>IFERROR(VLOOKUP(O1078,AG3:AH5,2,0),"KO")</f>
        <v>KO</v>
      </c>
    </row>
    <row r="1079" spans="2:31">
      <c r="B1079" s="6"/>
      <c r="C1079" t="s">
        <v>1595</v>
      </c>
      <c r="D1079" s="24" t="s">
        <v>35</v>
      </c>
      <c r="E1079" s="17" t="s">
        <v>2265</v>
      </c>
      <c r="F1079" s="7" t="s">
        <v>4</v>
      </c>
      <c r="G1079" s="10" t="s">
        <v>1596</v>
      </c>
      <c r="H1079" s="7">
        <v>19</v>
      </c>
      <c r="I1079" s="7">
        <v>34</v>
      </c>
      <c r="J1079" s="7">
        <v>47</v>
      </c>
      <c r="K1079" s="7">
        <v>2</v>
      </c>
      <c r="L1079" s="7">
        <v>2</v>
      </c>
      <c r="M1079" s="7">
        <v>28</v>
      </c>
      <c r="N1079" s="6" t="s">
        <v>47</v>
      </c>
      <c r="O1079" s="6" t="s">
        <v>299</v>
      </c>
      <c r="P1079" s="11">
        <v>38</v>
      </c>
      <c r="Q1079" s="12">
        <v>1.64</v>
      </c>
      <c r="R1079" s="13"/>
      <c r="S1079" s="21">
        <f t="shared" si="138"/>
        <v>25.3125</v>
      </c>
      <c r="T1079" s="7" t="str">
        <f t="shared" si="139"/>
        <v>Over 0.5</v>
      </c>
      <c r="U1079" s="14"/>
      <c r="V1079" s="14" t="str">
        <f t="shared" si="135"/>
        <v>Under 1.5</v>
      </c>
      <c r="W1079" s="14" t="str">
        <f t="shared" si="136"/>
        <v>WON</v>
      </c>
      <c r="X1079" s="14"/>
      <c r="Y1079" s="7" t="str">
        <f t="shared" si="137"/>
        <v>…</v>
      </c>
      <c r="Z1079" s="7"/>
      <c r="AA1079" s="35" t="str">
        <f t="shared" si="133"/>
        <v>…</v>
      </c>
      <c r="AB1079" s="35" t="str">
        <f t="shared" si="134"/>
        <v>.</v>
      </c>
      <c r="AE1079" s="18" t="str">
        <f>IFERROR(VLOOKUP(O1079,AG3:AH5,2,0),"KO")</f>
        <v>KO</v>
      </c>
    </row>
    <row r="1080" spans="2:31">
      <c r="B1080" s="6" t="s">
        <v>11</v>
      </c>
      <c r="C1080" t="s">
        <v>1232</v>
      </c>
      <c r="D1080" s="24" t="s">
        <v>35</v>
      </c>
      <c r="E1080" s="17" t="s">
        <v>1311</v>
      </c>
      <c r="F1080" s="7" t="s">
        <v>4</v>
      </c>
      <c r="G1080" s="10" t="s">
        <v>1233</v>
      </c>
      <c r="H1080" s="7">
        <v>24</v>
      </c>
      <c r="I1080" s="7">
        <v>46</v>
      </c>
      <c r="J1080" s="7">
        <v>30</v>
      </c>
      <c r="K1080" s="7" t="s">
        <v>16</v>
      </c>
      <c r="L1080" s="7">
        <v>1</v>
      </c>
      <c r="M1080" s="7">
        <v>6</v>
      </c>
      <c r="N1080" s="6" t="s">
        <v>24</v>
      </c>
      <c r="O1080" s="6" t="s">
        <v>24</v>
      </c>
      <c r="P1080" s="11">
        <v>65</v>
      </c>
      <c r="Q1080" s="12">
        <v>1.5</v>
      </c>
      <c r="R1080" s="13"/>
      <c r="S1080" s="21">
        <f t="shared" si="138"/>
        <v>62</v>
      </c>
      <c r="T1080" s="7" t="str">
        <f t="shared" si="139"/>
        <v>Under 1.5</v>
      </c>
      <c r="U1080" s="14"/>
      <c r="V1080" s="14" t="str">
        <f t="shared" si="135"/>
        <v>Under 1.5</v>
      </c>
      <c r="W1080" s="14" t="str">
        <f t="shared" si="136"/>
        <v>WON</v>
      </c>
      <c r="X1080" s="14"/>
      <c r="Y1080" s="7" t="str">
        <f t="shared" si="137"/>
        <v>…</v>
      </c>
      <c r="Z1080" s="7"/>
      <c r="AA1080" s="35" t="str">
        <f t="shared" si="133"/>
        <v>…</v>
      </c>
      <c r="AB1080" s="35" t="str">
        <f t="shared" si="134"/>
        <v>.</v>
      </c>
      <c r="AE1080" s="18" t="str">
        <f>IFERROR(VLOOKUP(O1080,AG3:AH5,2,0),"KO")</f>
        <v>OK</v>
      </c>
    </row>
    <row r="1081" spans="2:31">
      <c r="B1081" s="6"/>
      <c r="C1081" t="s">
        <v>517</v>
      </c>
      <c r="D1081" s="24" t="s">
        <v>1338</v>
      </c>
      <c r="E1081" s="17" t="s">
        <v>1106</v>
      </c>
      <c r="F1081" s="7" t="s">
        <v>4</v>
      </c>
      <c r="G1081" s="10" t="s">
        <v>519</v>
      </c>
      <c r="H1081" s="7">
        <v>18</v>
      </c>
      <c r="I1081" s="7">
        <v>49</v>
      </c>
      <c r="J1081" s="7">
        <v>33</v>
      </c>
      <c r="K1081" s="7" t="s">
        <v>16</v>
      </c>
      <c r="L1081" s="7">
        <v>1</v>
      </c>
      <c r="M1081" s="7">
        <v>15</v>
      </c>
      <c r="N1081" s="6" t="s">
        <v>47</v>
      </c>
      <c r="O1081" s="6" t="s">
        <v>298</v>
      </c>
      <c r="P1081" s="11">
        <v>43</v>
      </c>
      <c r="Q1081" s="12">
        <v>1.49</v>
      </c>
      <c r="R1081" s="13"/>
      <c r="S1081" s="21">
        <f t="shared" si="138"/>
        <v>40</v>
      </c>
      <c r="T1081" s="7" t="str">
        <f t="shared" si="139"/>
        <v>Over 0.5</v>
      </c>
      <c r="U1081" s="14"/>
      <c r="V1081" s="14" t="str">
        <f t="shared" si="135"/>
        <v>Under 1.5</v>
      </c>
      <c r="W1081" s="14" t="str">
        <f t="shared" si="136"/>
        <v>WON</v>
      </c>
      <c r="X1081" s="14"/>
      <c r="Y1081" s="7" t="str">
        <f t="shared" si="137"/>
        <v>…</v>
      </c>
      <c r="Z1081" s="7"/>
      <c r="AA1081" s="35" t="str">
        <f t="shared" si="133"/>
        <v>…</v>
      </c>
      <c r="AB1081" s="35" t="str">
        <f t="shared" si="134"/>
        <v>.</v>
      </c>
      <c r="AE1081" s="18" t="str">
        <f>IFERROR(VLOOKUP(O1081,AG3:AH5,2,0),"KO")</f>
        <v>KO</v>
      </c>
    </row>
    <row r="1082" spans="2:31">
      <c r="B1082" s="6" t="s">
        <v>11</v>
      </c>
      <c r="C1082" t="s">
        <v>363</v>
      </c>
      <c r="D1082" s="24" t="s">
        <v>39</v>
      </c>
      <c r="E1082" s="17" t="s">
        <v>1117</v>
      </c>
      <c r="F1082" s="7" t="s">
        <v>4</v>
      </c>
      <c r="G1082" s="10" t="s">
        <v>806</v>
      </c>
      <c r="H1082" s="7">
        <v>12</v>
      </c>
      <c r="I1082" s="7">
        <v>42</v>
      </c>
      <c r="J1082" s="7">
        <v>46</v>
      </c>
      <c r="K1082" s="7">
        <v>2</v>
      </c>
      <c r="L1082" s="7">
        <v>2</v>
      </c>
      <c r="M1082" s="7">
        <v>34</v>
      </c>
      <c r="N1082" s="6" t="s">
        <v>47</v>
      </c>
      <c r="O1082" s="6" t="s">
        <v>47</v>
      </c>
      <c r="P1082" s="11">
        <v>33</v>
      </c>
      <c r="Q1082" s="12">
        <v>1.64</v>
      </c>
      <c r="R1082" s="13"/>
      <c r="S1082" s="21">
        <f t="shared" si="138"/>
        <v>25.625</v>
      </c>
      <c r="T1082" s="7" t="str">
        <f t="shared" si="139"/>
        <v>Over 0.5</v>
      </c>
      <c r="U1082" s="14"/>
      <c r="V1082" s="14" t="str">
        <f t="shared" si="135"/>
        <v>Under 1.5</v>
      </c>
      <c r="W1082" s="14" t="str">
        <f t="shared" si="136"/>
        <v>WON</v>
      </c>
      <c r="X1082" s="14"/>
      <c r="Y1082" s="7" t="str">
        <f t="shared" si="137"/>
        <v>…</v>
      </c>
      <c r="Z1082" s="7"/>
      <c r="AA1082" s="35" t="str">
        <f t="shared" si="133"/>
        <v>…</v>
      </c>
      <c r="AB1082" s="35" t="str">
        <f t="shared" si="134"/>
        <v>.</v>
      </c>
      <c r="AE1082" s="18" t="str">
        <f>IFERROR(VLOOKUP(O1082,AG3:AH5,2,0),"KO")</f>
        <v>OK</v>
      </c>
    </row>
    <row r="1083" spans="2:31">
      <c r="B1083" s="6"/>
      <c r="C1083" t="s">
        <v>1468</v>
      </c>
      <c r="D1083" s="24" t="s">
        <v>39</v>
      </c>
      <c r="E1083" s="17" t="s">
        <v>2020</v>
      </c>
      <c r="F1083" s="7" t="s">
        <v>4</v>
      </c>
      <c r="G1083" s="10" t="s">
        <v>1944</v>
      </c>
      <c r="H1083" s="7">
        <v>19</v>
      </c>
      <c r="I1083" s="7">
        <v>36</v>
      </c>
      <c r="J1083" s="7">
        <v>44</v>
      </c>
      <c r="K1083" s="7">
        <v>2</v>
      </c>
      <c r="L1083" s="7">
        <v>2</v>
      </c>
      <c r="M1083" s="7">
        <v>25</v>
      </c>
      <c r="N1083" s="6" t="s">
        <v>24</v>
      </c>
      <c r="O1083" s="6" t="s">
        <v>120</v>
      </c>
      <c r="P1083" s="11">
        <v>67</v>
      </c>
      <c r="Q1083" s="12">
        <v>1.68</v>
      </c>
      <c r="R1083" s="13"/>
      <c r="S1083" s="21">
        <f t="shared" si="138"/>
        <v>39.65</v>
      </c>
      <c r="T1083" s="7" t="str">
        <f t="shared" si="139"/>
        <v>Over 0.5</v>
      </c>
      <c r="U1083" s="14"/>
      <c r="V1083" s="14" t="str">
        <f t="shared" si="135"/>
        <v>Under 1.5</v>
      </c>
      <c r="W1083" s="14" t="str">
        <f t="shared" si="136"/>
        <v>LOST</v>
      </c>
      <c r="X1083" s="14"/>
      <c r="Y1083" s="7" t="str">
        <f t="shared" si="137"/>
        <v>…</v>
      </c>
      <c r="Z1083" s="7"/>
      <c r="AA1083" s="35" t="str">
        <f t="shared" si="133"/>
        <v>…</v>
      </c>
      <c r="AB1083" s="35" t="str">
        <f t="shared" si="134"/>
        <v>.</v>
      </c>
      <c r="AE1083" s="18" t="str">
        <f>IFERROR(VLOOKUP(O1083,AG3:AH5,2,0),"KO")</f>
        <v>OK</v>
      </c>
    </row>
    <row r="1084" spans="2:31">
      <c r="B1084" s="6" t="s">
        <v>11</v>
      </c>
      <c r="C1084" t="s">
        <v>88</v>
      </c>
      <c r="D1084" s="24" t="s">
        <v>39</v>
      </c>
      <c r="E1084" s="17" t="s">
        <v>821</v>
      </c>
      <c r="F1084" s="7" t="s">
        <v>4</v>
      </c>
      <c r="G1084" s="10" t="s">
        <v>1925</v>
      </c>
      <c r="H1084" s="7">
        <v>29</v>
      </c>
      <c r="I1084" s="7">
        <v>61</v>
      </c>
      <c r="J1084" s="7">
        <v>10</v>
      </c>
      <c r="K1084" s="7" t="s">
        <v>16</v>
      </c>
      <c r="L1084" s="7">
        <v>1</v>
      </c>
      <c r="M1084" s="7">
        <v>19</v>
      </c>
      <c r="N1084" s="6" t="s">
        <v>24</v>
      </c>
      <c r="O1084" s="6" t="s">
        <v>120</v>
      </c>
      <c r="P1084" s="11">
        <v>47</v>
      </c>
      <c r="Q1084" s="12">
        <v>1.61</v>
      </c>
      <c r="R1084" s="13"/>
      <c r="S1084" s="21">
        <f t="shared" si="138"/>
        <v>59.0625</v>
      </c>
      <c r="T1084" s="7" t="str">
        <f t="shared" si="139"/>
        <v>Under 1.5</v>
      </c>
      <c r="U1084" s="14"/>
      <c r="V1084" s="14" t="str">
        <f t="shared" si="135"/>
        <v>Under 1.5</v>
      </c>
      <c r="W1084" s="14" t="str">
        <f t="shared" si="136"/>
        <v>WON</v>
      </c>
      <c r="X1084" s="14"/>
      <c r="Y1084" s="7" t="str">
        <f t="shared" si="137"/>
        <v>…</v>
      </c>
      <c r="Z1084" s="7"/>
      <c r="AA1084" s="35" t="str">
        <f t="shared" si="133"/>
        <v>…</v>
      </c>
      <c r="AB1084" s="35" t="str">
        <f t="shared" si="134"/>
        <v>.</v>
      </c>
      <c r="AE1084" s="18" t="str">
        <f>IFERROR(VLOOKUP(O1084,AG3:AH5,2,0),"KO")</f>
        <v>OK</v>
      </c>
    </row>
    <row r="1085" spans="2:31">
      <c r="B1085" s="6"/>
      <c r="C1085" t="s">
        <v>1468</v>
      </c>
      <c r="D1085" s="24" t="s">
        <v>44</v>
      </c>
      <c r="E1085" s="17" t="s">
        <v>1545</v>
      </c>
      <c r="F1085" s="7" t="s">
        <v>4</v>
      </c>
      <c r="G1085" s="10" t="s">
        <v>1546</v>
      </c>
      <c r="H1085" s="7">
        <v>26</v>
      </c>
      <c r="I1085" s="7">
        <v>49</v>
      </c>
      <c r="J1085" s="7">
        <v>25</v>
      </c>
      <c r="K1085" s="7" t="s">
        <v>16</v>
      </c>
      <c r="L1085" s="7">
        <v>2</v>
      </c>
      <c r="M1085" s="7">
        <v>1</v>
      </c>
      <c r="N1085" s="6" t="s">
        <v>69</v>
      </c>
      <c r="O1085" s="6" t="s">
        <v>303</v>
      </c>
      <c r="P1085" s="11">
        <v>29</v>
      </c>
      <c r="Q1085" s="12">
        <v>1.64</v>
      </c>
      <c r="R1085" s="13"/>
      <c r="S1085" s="21">
        <f t="shared" si="138"/>
        <v>54</v>
      </c>
      <c r="T1085" s="7" t="str">
        <f t="shared" si="139"/>
        <v>Over 0.5</v>
      </c>
      <c r="U1085" s="14"/>
      <c r="V1085" s="14" t="str">
        <f t="shared" si="135"/>
        <v>Over 0.5</v>
      </c>
      <c r="W1085" s="14" t="str">
        <f t="shared" si="136"/>
        <v>WON</v>
      </c>
      <c r="X1085" s="14"/>
      <c r="Y1085" s="7" t="str">
        <f t="shared" si="137"/>
        <v>…</v>
      </c>
      <c r="Z1085" s="7"/>
      <c r="AA1085" s="35" t="str">
        <f t="shared" si="133"/>
        <v>…</v>
      </c>
      <c r="AB1085" s="35" t="str">
        <f t="shared" si="134"/>
        <v>.</v>
      </c>
      <c r="AE1085" s="18" t="str">
        <f>IFERROR(VLOOKUP(O1085,AG3:AH5,2,0),"KO")</f>
        <v>KO</v>
      </c>
    </row>
    <row r="1086" spans="2:31">
      <c r="B1086" s="6"/>
      <c r="C1086" t="s">
        <v>488</v>
      </c>
      <c r="D1086" s="24" t="s">
        <v>52</v>
      </c>
      <c r="E1086" s="17" t="s">
        <v>2266</v>
      </c>
      <c r="F1086" s="7" t="s">
        <v>4</v>
      </c>
      <c r="G1086" s="10" t="s">
        <v>2267</v>
      </c>
      <c r="H1086" s="7">
        <v>56</v>
      </c>
      <c r="I1086" s="7">
        <v>40</v>
      </c>
      <c r="J1086" s="7">
        <v>4</v>
      </c>
      <c r="K1086" s="7">
        <v>1</v>
      </c>
      <c r="L1086" s="7">
        <v>1</v>
      </c>
      <c r="M1086" s="7">
        <v>52</v>
      </c>
      <c r="N1086" s="6" t="s">
        <v>47</v>
      </c>
      <c r="O1086" s="6" t="s">
        <v>96</v>
      </c>
      <c r="P1086" s="11">
        <v>54</v>
      </c>
      <c r="Q1086" s="12">
        <v>1.55</v>
      </c>
      <c r="R1086" s="13"/>
      <c r="S1086" s="21">
        <f t="shared" si="138"/>
        <v>33.299999999999997</v>
      </c>
      <c r="T1086" s="7" t="str">
        <f t="shared" si="139"/>
        <v>Over 0.5</v>
      </c>
      <c r="U1086" s="14"/>
      <c r="V1086" s="14" t="str">
        <f t="shared" si="135"/>
        <v>Under 1.5</v>
      </c>
      <c r="W1086" s="14" t="str">
        <f t="shared" si="136"/>
        <v>WON</v>
      </c>
      <c r="X1086" s="14"/>
      <c r="Y1086" s="7" t="str">
        <f t="shared" si="137"/>
        <v>…</v>
      </c>
      <c r="Z1086" s="7"/>
      <c r="AA1086" s="35" t="str">
        <f t="shared" si="133"/>
        <v>…</v>
      </c>
      <c r="AB1086" s="35" t="str">
        <f t="shared" si="134"/>
        <v>.</v>
      </c>
      <c r="AE1086" s="18" t="str">
        <f>IFERROR(VLOOKUP(O1086,AG3:AH5,2,0),"KO")</f>
        <v>KO</v>
      </c>
    </row>
    <row r="1087" spans="2:31">
      <c r="B1087" s="6"/>
      <c r="C1087" t="s">
        <v>488</v>
      </c>
      <c r="D1087" s="24" t="s">
        <v>52</v>
      </c>
      <c r="E1087" s="17" t="s">
        <v>490</v>
      </c>
      <c r="F1087" s="7" t="s">
        <v>4</v>
      </c>
      <c r="G1087" s="10" t="s">
        <v>2268</v>
      </c>
      <c r="H1087" s="7">
        <v>8</v>
      </c>
      <c r="I1087" s="7">
        <v>75</v>
      </c>
      <c r="J1087" s="7">
        <v>16</v>
      </c>
      <c r="K1087" s="7" t="s">
        <v>16</v>
      </c>
      <c r="L1087" s="7">
        <v>2</v>
      </c>
      <c r="M1087" s="7">
        <v>8</v>
      </c>
      <c r="N1087" s="6" t="s">
        <v>47</v>
      </c>
      <c r="O1087" s="6" t="s">
        <v>75</v>
      </c>
      <c r="P1087" s="11">
        <v>80</v>
      </c>
      <c r="Q1087" s="12">
        <v>1.7</v>
      </c>
      <c r="R1087" s="13"/>
      <c r="S1087" s="21">
        <f t="shared" si="138"/>
        <v>86.4375</v>
      </c>
      <c r="T1087" s="7" t="str">
        <f t="shared" si="139"/>
        <v>Under 1.5</v>
      </c>
      <c r="U1087" s="14"/>
      <c r="V1087" s="14" t="str">
        <f t="shared" si="135"/>
        <v>Under 1.5</v>
      </c>
      <c r="W1087" s="14" t="str">
        <f t="shared" si="136"/>
        <v>WON</v>
      </c>
      <c r="X1087" s="14"/>
      <c r="Y1087" s="7" t="str">
        <f t="shared" si="137"/>
        <v>…</v>
      </c>
      <c r="Z1087" s="7"/>
      <c r="AA1087" s="35" t="str">
        <f t="shared" si="133"/>
        <v>…</v>
      </c>
      <c r="AB1087" s="35" t="str">
        <f t="shared" si="134"/>
        <v>.</v>
      </c>
      <c r="AE1087" s="18" t="str">
        <f>IFERROR(VLOOKUP(O1087,AG3:AH5,2,0),"KO")</f>
        <v>KO</v>
      </c>
    </row>
    <row r="1088" spans="2:31">
      <c r="B1088" s="6"/>
      <c r="C1088" t="s">
        <v>1473</v>
      </c>
      <c r="D1088" s="24" t="s">
        <v>52</v>
      </c>
      <c r="E1088" s="17" t="s">
        <v>2269</v>
      </c>
      <c r="F1088" s="7" t="s">
        <v>4</v>
      </c>
      <c r="G1088" s="10" t="s">
        <v>2024</v>
      </c>
      <c r="H1088" s="7">
        <v>10</v>
      </c>
      <c r="I1088" s="7">
        <v>38</v>
      </c>
      <c r="J1088" s="7">
        <v>52</v>
      </c>
      <c r="K1088" s="7">
        <v>2</v>
      </c>
      <c r="L1088" s="7">
        <v>2</v>
      </c>
      <c r="M1088" s="7">
        <v>42</v>
      </c>
      <c r="N1088" s="6" t="s">
        <v>18</v>
      </c>
      <c r="O1088" s="6" t="s">
        <v>230</v>
      </c>
      <c r="P1088" s="11">
        <v>33</v>
      </c>
      <c r="Q1088" s="12">
        <v>1.67</v>
      </c>
      <c r="R1088" s="13"/>
      <c r="S1088" s="21">
        <f t="shared" si="138"/>
        <v>23.75</v>
      </c>
      <c r="T1088" s="7" t="str">
        <f t="shared" si="139"/>
        <v>Over 0.5</v>
      </c>
      <c r="U1088" s="14"/>
      <c r="V1088" s="14" t="str">
        <f t="shared" si="135"/>
        <v>Over 0.5</v>
      </c>
      <c r="W1088" s="14" t="str">
        <f t="shared" si="136"/>
        <v>?</v>
      </c>
      <c r="X1088" s="14"/>
      <c r="Y1088" s="7" t="str">
        <f t="shared" si="137"/>
        <v>…</v>
      </c>
      <c r="Z1088" s="7"/>
      <c r="AA1088" s="35" t="str">
        <f t="shared" si="133"/>
        <v>…</v>
      </c>
      <c r="AB1088" s="35" t="str">
        <f t="shared" si="134"/>
        <v>.</v>
      </c>
      <c r="AE1088" s="18" t="str">
        <f>IFERROR(VLOOKUP(O1088,AG3:AH5,2,0),"KO")</f>
        <v>KO</v>
      </c>
    </row>
    <row r="1089" spans="2:31">
      <c r="B1089" s="6" t="s">
        <v>11</v>
      </c>
      <c r="C1089" t="s">
        <v>121</v>
      </c>
      <c r="D1089" s="24" t="s">
        <v>52</v>
      </c>
      <c r="E1089" s="17" t="s">
        <v>2071</v>
      </c>
      <c r="F1089" s="7" t="s">
        <v>4</v>
      </c>
      <c r="G1089" s="10" t="s">
        <v>1779</v>
      </c>
      <c r="H1089" s="7">
        <v>32</v>
      </c>
      <c r="I1089" s="7">
        <v>51</v>
      </c>
      <c r="J1089" s="7">
        <v>17</v>
      </c>
      <c r="K1089" s="7" t="s">
        <v>16</v>
      </c>
      <c r="L1089" s="7">
        <v>2</v>
      </c>
      <c r="M1089" s="7">
        <v>15</v>
      </c>
      <c r="N1089" s="6" t="s">
        <v>24</v>
      </c>
      <c r="O1089" s="6" t="s">
        <v>120</v>
      </c>
      <c r="P1089" s="11">
        <v>83</v>
      </c>
      <c r="Q1089" s="12">
        <v>1.66</v>
      </c>
      <c r="R1089" s="13"/>
      <c r="S1089" s="21">
        <f t="shared" si="138"/>
        <v>72.537499999999994</v>
      </c>
      <c r="T1089" s="7" t="str">
        <f t="shared" si="139"/>
        <v>Under 1.5</v>
      </c>
      <c r="U1089" s="14"/>
      <c r="V1089" s="14" t="str">
        <f t="shared" si="135"/>
        <v>Under 1.5</v>
      </c>
      <c r="W1089" s="14" t="str">
        <f t="shared" si="136"/>
        <v>WON</v>
      </c>
      <c r="X1089" s="14"/>
      <c r="Y1089" s="7" t="str">
        <f t="shared" si="137"/>
        <v>…</v>
      </c>
      <c r="Z1089" s="7"/>
      <c r="AA1089" s="35" t="str">
        <f t="shared" si="133"/>
        <v>U25g</v>
      </c>
      <c r="AB1089" s="35" t="str">
        <f t="shared" si="134"/>
        <v>WON</v>
      </c>
      <c r="AE1089" s="18" t="str">
        <f>IFERROR(VLOOKUP(O1089,AG3:AH5,2,0),"KO")</f>
        <v>OK</v>
      </c>
    </row>
    <row r="1090" spans="2:31">
      <c r="B1090" s="6"/>
      <c r="C1090" t="s">
        <v>1495</v>
      </c>
      <c r="D1090" s="24" t="s">
        <v>52</v>
      </c>
      <c r="E1090" s="17" t="s">
        <v>1643</v>
      </c>
      <c r="F1090" s="7" t="s">
        <v>4</v>
      </c>
      <c r="G1090" s="10" t="s">
        <v>1564</v>
      </c>
      <c r="H1090" s="7">
        <v>31</v>
      </c>
      <c r="I1090" s="7">
        <v>19</v>
      </c>
      <c r="J1090" s="7">
        <v>50</v>
      </c>
      <c r="K1090" s="7">
        <v>2</v>
      </c>
      <c r="L1090" s="7">
        <v>2</v>
      </c>
      <c r="M1090" s="7">
        <v>19</v>
      </c>
      <c r="N1090" s="6" t="s">
        <v>120</v>
      </c>
      <c r="O1090" s="6" t="s">
        <v>61</v>
      </c>
      <c r="P1090" s="11">
        <v>17</v>
      </c>
      <c r="Q1090" s="12">
        <v>1.44</v>
      </c>
      <c r="R1090" s="13"/>
      <c r="S1090" s="21">
        <f t="shared" si="138"/>
        <v>14.6875</v>
      </c>
      <c r="T1090" s="7" t="str">
        <f t="shared" si="139"/>
        <v>Over 0.5</v>
      </c>
      <c r="U1090" s="14"/>
      <c r="V1090" s="14" t="str">
        <f t="shared" si="135"/>
        <v>Under 1.5</v>
      </c>
      <c r="W1090" s="14" t="str">
        <f t="shared" si="136"/>
        <v>WON</v>
      </c>
      <c r="X1090" s="14"/>
      <c r="Y1090" s="7" t="str">
        <f t="shared" si="137"/>
        <v>…</v>
      </c>
      <c r="Z1090" s="7"/>
      <c r="AA1090" s="35" t="str">
        <f t="shared" si="133"/>
        <v>…</v>
      </c>
      <c r="AB1090" s="35" t="str">
        <f t="shared" si="134"/>
        <v>.</v>
      </c>
      <c r="AE1090" s="18" t="str">
        <f>IFERROR(VLOOKUP(O1090,AG3:AH5,2,0),"KO")</f>
        <v>KO</v>
      </c>
    </row>
    <row r="1091" spans="2:31">
      <c r="B1091" s="6" t="s">
        <v>11</v>
      </c>
      <c r="C1091" t="s">
        <v>294</v>
      </c>
      <c r="D1091" s="24" t="s">
        <v>63</v>
      </c>
      <c r="E1091" s="17" t="s">
        <v>1025</v>
      </c>
      <c r="F1091" s="7" t="s">
        <v>4</v>
      </c>
      <c r="G1091" s="10" t="s">
        <v>296</v>
      </c>
      <c r="H1091" s="7">
        <v>12</v>
      </c>
      <c r="I1091" s="7">
        <v>66</v>
      </c>
      <c r="J1091" s="7">
        <v>22</v>
      </c>
      <c r="K1091" s="7" t="s">
        <v>16</v>
      </c>
      <c r="L1091" s="7" t="s">
        <v>2101</v>
      </c>
      <c r="M1091" s="7">
        <v>10</v>
      </c>
      <c r="N1091" s="6" t="s">
        <v>120</v>
      </c>
      <c r="O1091" s="6" t="s">
        <v>120</v>
      </c>
      <c r="P1091" s="11">
        <v>45</v>
      </c>
      <c r="Q1091" s="12">
        <v>1.68</v>
      </c>
      <c r="R1091" s="13"/>
      <c r="S1091" s="21">
        <f t="shared" si="138"/>
        <v>65.625</v>
      </c>
      <c r="T1091" s="7" t="str">
        <f t="shared" si="139"/>
        <v>Under 1.5</v>
      </c>
      <c r="U1091" s="14"/>
      <c r="V1091" s="14" t="str">
        <f t="shared" si="135"/>
        <v>Under 1.5</v>
      </c>
      <c r="W1091" s="14" t="str">
        <f t="shared" si="136"/>
        <v>WON</v>
      </c>
      <c r="X1091" s="14"/>
      <c r="Y1091" s="7" t="str">
        <f t="shared" si="137"/>
        <v>Prime</v>
      </c>
      <c r="Z1091" s="7"/>
      <c r="AA1091" s="35" t="str">
        <f t="shared" si="133"/>
        <v>…</v>
      </c>
      <c r="AB1091" s="35" t="str">
        <f t="shared" si="134"/>
        <v>.</v>
      </c>
      <c r="AE1091" s="18" t="str">
        <f>IFERROR(VLOOKUP(O1091,AG3:AH5,2,0),"KO")</f>
        <v>OK</v>
      </c>
    </row>
    <row r="1092" spans="2:31">
      <c r="B1092" s="6" t="s">
        <v>11</v>
      </c>
      <c r="C1092" t="s">
        <v>508</v>
      </c>
      <c r="D1092" s="24" t="s">
        <v>63</v>
      </c>
      <c r="E1092" s="17" t="s">
        <v>510</v>
      </c>
      <c r="F1092" s="7" t="s">
        <v>4</v>
      </c>
      <c r="G1092" s="10" t="s">
        <v>669</v>
      </c>
      <c r="H1092" s="7">
        <v>8</v>
      </c>
      <c r="I1092" s="7">
        <v>65</v>
      </c>
      <c r="J1092" s="7">
        <v>28</v>
      </c>
      <c r="K1092" s="7" t="s">
        <v>16</v>
      </c>
      <c r="L1092" s="7" t="s">
        <v>2101</v>
      </c>
      <c r="M1092" s="7">
        <v>20</v>
      </c>
      <c r="N1092" s="6" t="s">
        <v>69</v>
      </c>
      <c r="O1092" s="6" t="s">
        <v>69</v>
      </c>
      <c r="P1092" s="11">
        <v>42</v>
      </c>
      <c r="Q1092" s="12">
        <v>1.4</v>
      </c>
      <c r="R1092" s="13"/>
      <c r="S1092" s="21">
        <f t="shared" si="138"/>
        <v>60.3125</v>
      </c>
      <c r="T1092" s="7" t="str">
        <f t="shared" si="139"/>
        <v>Under 1.5</v>
      </c>
      <c r="U1092" s="14"/>
      <c r="V1092" s="14" t="str">
        <f t="shared" si="135"/>
        <v>Over 0.5</v>
      </c>
      <c r="W1092" s="14" t="str">
        <f t="shared" si="136"/>
        <v>LOST</v>
      </c>
      <c r="X1092" s="14"/>
      <c r="Y1092" s="7" t="str">
        <f t="shared" si="137"/>
        <v>…</v>
      </c>
      <c r="Z1092" s="7"/>
      <c r="AA1092" s="35" t="str">
        <f t="shared" si="133"/>
        <v>…</v>
      </c>
      <c r="AB1092" s="35" t="str">
        <f t="shared" si="134"/>
        <v>.</v>
      </c>
      <c r="AE1092" s="18" t="str">
        <f>IFERROR(VLOOKUP(O1092,AG3:AH5,2,0),"KO")</f>
        <v>KO</v>
      </c>
    </row>
    <row r="1093" spans="2:31">
      <c r="B1093" s="6" t="s">
        <v>11</v>
      </c>
      <c r="C1093" t="s">
        <v>508</v>
      </c>
      <c r="D1093" s="24" t="s">
        <v>63</v>
      </c>
      <c r="E1093" s="17" t="s">
        <v>831</v>
      </c>
      <c r="F1093" s="7" t="s">
        <v>4</v>
      </c>
      <c r="G1093" s="10" t="s">
        <v>1047</v>
      </c>
      <c r="H1093" s="7">
        <v>10</v>
      </c>
      <c r="I1093" s="7">
        <v>60</v>
      </c>
      <c r="J1093" s="7">
        <v>30</v>
      </c>
      <c r="K1093" s="7" t="s">
        <v>16</v>
      </c>
      <c r="L1093" s="7">
        <v>2</v>
      </c>
      <c r="M1093" s="7">
        <v>20</v>
      </c>
      <c r="N1093" s="6" t="s">
        <v>24</v>
      </c>
      <c r="O1093" s="6" t="s">
        <v>47</v>
      </c>
      <c r="P1093" s="11">
        <v>51</v>
      </c>
      <c r="Q1093" s="12">
        <v>1.6</v>
      </c>
      <c r="R1093" s="13"/>
      <c r="S1093" s="21">
        <f t="shared" si="138"/>
        <v>68.95</v>
      </c>
      <c r="T1093" s="7" t="str">
        <f t="shared" si="139"/>
        <v>Under 1.5</v>
      </c>
      <c r="U1093" s="14"/>
      <c r="V1093" s="14" t="str">
        <f t="shared" si="135"/>
        <v>Under 1.5</v>
      </c>
      <c r="W1093" s="14" t="str">
        <f t="shared" si="136"/>
        <v>WON</v>
      </c>
      <c r="X1093" s="14"/>
      <c r="Y1093" s="7" t="str">
        <f t="shared" si="137"/>
        <v>…</v>
      </c>
      <c r="Z1093" s="7"/>
      <c r="AA1093" s="35" t="str">
        <f t="shared" si="133"/>
        <v>…</v>
      </c>
      <c r="AB1093" s="35" t="str">
        <f t="shared" si="134"/>
        <v>.</v>
      </c>
      <c r="AE1093" s="18" t="str">
        <f>IFERROR(VLOOKUP(O1093,AG3:AH5,2,0),"KO")</f>
        <v>OK</v>
      </c>
    </row>
    <row r="1094" spans="2:31">
      <c r="B1094" s="6" t="s">
        <v>11</v>
      </c>
      <c r="C1094" t="s">
        <v>315</v>
      </c>
      <c r="D1094" s="24" t="s">
        <v>63</v>
      </c>
      <c r="E1094" s="17" t="s">
        <v>2237</v>
      </c>
      <c r="F1094" s="7" t="s">
        <v>4</v>
      </c>
      <c r="G1094" s="10" t="s">
        <v>538</v>
      </c>
      <c r="H1094" s="7">
        <v>20</v>
      </c>
      <c r="I1094" s="7">
        <v>62</v>
      </c>
      <c r="J1094" s="7">
        <v>17</v>
      </c>
      <c r="K1094" s="7" t="s">
        <v>16</v>
      </c>
      <c r="L1094" s="7" t="s">
        <v>2101</v>
      </c>
      <c r="M1094" s="7">
        <v>3</v>
      </c>
      <c r="N1094" s="6" t="s">
        <v>61</v>
      </c>
      <c r="O1094" s="6" t="s">
        <v>61</v>
      </c>
      <c r="P1094" s="11">
        <v>53</v>
      </c>
      <c r="Q1094" s="12">
        <v>1.45</v>
      </c>
      <c r="R1094" s="13"/>
      <c r="S1094" s="21">
        <f t="shared" si="138"/>
        <v>81.974999999999994</v>
      </c>
      <c r="T1094" s="7" t="str">
        <f t="shared" si="139"/>
        <v>Under 1.5</v>
      </c>
      <c r="U1094" s="14"/>
      <c r="V1094" s="14" t="str">
        <f t="shared" si="135"/>
        <v>Over 0.5</v>
      </c>
      <c r="W1094" s="14" t="str">
        <f t="shared" si="136"/>
        <v>LOST</v>
      </c>
      <c r="X1094" s="14"/>
      <c r="Y1094" s="7" t="str">
        <f t="shared" si="137"/>
        <v>Prime</v>
      </c>
      <c r="Z1094" s="7"/>
      <c r="AA1094" s="35" t="str">
        <f t="shared" ref="AA1094:AA1157" si="140">IF(AND(I1094&gt;49,P1094&gt;54,B1094="OK"),"U25g","…")</f>
        <v>…</v>
      </c>
      <c r="AB1094" s="35" t="str">
        <f t="shared" ref="AB1094:AB1157" si="141">IF(AND(AA1094="U25g",(OR(O1094="0-0",O1094="0-1",O1094="1-0",O1094="1-1",O1094="2-0",O1094="0-2"))),"WON",".")</f>
        <v>.</v>
      </c>
      <c r="AE1094" s="18" t="str">
        <f>IFERROR(VLOOKUP(O1094,AG3:AH5,2,0),"KO")</f>
        <v>KO</v>
      </c>
    </row>
    <row r="1095" spans="2:31">
      <c r="B1095" s="6" t="s">
        <v>11</v>
      </c>
      <c r="C1095" t="s">
        <v>315</v>
      </c>
      <c r="D1095" s="24" t="s">
        <v>63</v>
      </c>
      <c r="E1095" s="17" t="s">
        <v>2030</v>
      </c>
      <c r="F1095" s="7" t="s">
        <v>4</v>
      </c>
      <c r="G1095" s="10" t="s">
        <v>317</v>
      </c>
      <c r="H1095" s="7">
        <v>20</v>
      </c>
      <c r="I1095" s="7">
        <v>54</v>
      </c>
      <c r="J1095" s="7">
        <v>27</v>
      </c>
      <c r="K1095" s="7" t="s">
        <v>16</v>
      </c>
      <c r="L1095" s="7" t="s">
        <v>2101</v>
      </c>
      <c r="M1095" s="7">
        <v>7</v>
      </c>
      <c r="N1095" s="6" t="s">
        <v>18</v>
      </c>
      <c r="O1095" s="6" t="s">
        <v>230</v>
      </c>
      <c r="P1095" s="11">
        <v>66</v>
      </c>
      <c r="Q1095" s="12">
        <v>1.45</v>
      </c>
      <c r="R1095" s="13"/>
      <c r="S1095" s="21">
        <f t="shared" si="138"/>
        <v>78.075000000000003</v>
      </c>
      <c r="T1095" s="7" t="str">
        <f t="shared" si="139"/>
        <v>Under 1.5</v>
      </c>
      <c r="U1095" s="14"/>
      <c r="V1095" s="14" t="str">
        <f t="shared" si="135"/>
        <v>Over 0.5</v>
      </c>
      <c r="W1095" s="14" t="str">
        <f t="shared" si="136"/>
        <v>?</v>
      </c>
      <c r="X1095" s="14"/>
      <c r="Y1095" s="7" t="str">
        <f t="shared" si="137"/>
        <v>Prime</v>
      </c>
      <c r="Z1095" s="7"/>
      <c r="AA1095" s="35" t="str">
        <f t="shared" si="140"/>
        <v>U25g</v>
      </c>
      <c r="AB1095" s="35" t="str">
        <f t="shared" si="141"/>
        <v>.</v>
      </c>
      <c r="AE1095" s="18" t="str">
        <f>IFERROR(VLOOKUP(O1095,AG3:AH5,2,0),"KO")</f>
        <v>KO</v>
      </c>
    </row>
    <row r="1096" spans="2:31">
      <c r="B1096" s="6"/>
      <c r="C1096" t="s">
        <v>517</v>
      </c>
      <c r="D1096" s="24" t="s">
        <v>63</v>
      </c>
      <c r="E1096" s="17" t="s">
        <v>1340</v>
      </c>
      <c r="F1096" s="7" t="s">
        <v>4</v>
      </c>
      <c r="G1096" s="10" t="s">
        <v>1339</v>
      </c>
      <c r="H1096" s="7">
        <v>48</v>
      </c>
      <c r="I1096" s="7">
        <v>39</v>
      </c>
      <c r="J1096" s="7">
        <v>13</v>
      </c>
      <c r="K1096" s="7">
        <v>1</v>
      </c>
      <c r="L1096" s="7">
        <v>1</v>
      </c>
      <c r="M1096" s="7">
        <v>35</v>
      </c>
      <c r="N1096" s="6" t="s">
        <v>47</v>
      </c>
      <c r="O1096" s="6" t="s">
        <v>75</v>
      </c>
      <c r="P1096" s="11">
        <v>37</v>
      </c>
      <c r="Q1096" s="12">
        <v>1.4</v>
      </c>
      <c r="R1096" s="13"/>
      <c r="S1096" s="21">
        <f t="shared" si="138"/>
        <v>25</v>
      </c>
      <c r="T1096" s="7" t="str">
        <f t="shared" si="139"/>
        <v>Over 0.5</v>
      </c>
      <c r="U1096" s="14"/>
      <c r="V1096" s="14" t="str">
        <f t="shared" si="135"/>
        <v>Under 1.5</v>
      </c>
      <c r="W1096" s="14" t="str">
        <f t="shared" si="136"/>
        <v>WON</v>
      </c>
      <c r="X1096" s="14"/>
      <c r="Y1096" s="7" t="str">
        <f t="shared" si="137"/>
        <v>…</v>
      </c>
      <c r="Z1096" s="7"/>
      <c r="AA1096" s="35" t="str">
        <f t="shared" si="140"/>
        <v>…</v>
      </c>
      <c r="AB1096" s="35" t="str">
        <f t="shared" si="141"/>
        <v>.</v>
      </c>
      <c r="AE1096" s="18" t="str">
        <f>IFERROR(VLOOKUP(O1096,AG3:AH5,2,0),"KO")</f>
        <v>KO</v>
      </c>
    </row>
    <row r="1097" spans="2:31">
      <c r="B1097" s="6" t="s">
        <v>11</v>
      </c>
      <c r="C1097" t="s">
        <v>210</v>
      </c>
      <c r="D1097" s="24" t="s">
        <v>63</v>
      </c>
      <c r="E1097" s="17" t="s">
        <v>1154</v>
      </c>
      <c r="F1097" s="7" t="s">
        <v>4</v>
      </c>
      <c r="G1097" s="10" t="s">
        <v>2035</v>
      </c>
      <c r="H1097" s="7">
        <v>36</v>
      </c>
      <c r="I1097" s="7">
        <v>43</v>
      </c>
      <c r="J1097" s="7">
        <v>21</v>
      </c>
      <c r="K1097" s="7" t="s">
        <v>16</v>
      </c>
      <c r="L1097" s="7">
        <v>1</v>
      </c>
      <c r="M1097" s="7">
        <v>15</v>
      </c>
      <c r="N1097" s="6" t="s">
        <v>24</v>
      </c>
      <c r="O1097" s="6" t="s">
        <v>24</v>
      </c>
      <c r="P1097" s="11">
        <v>75</v>
      </c>
      <c r="Q1097" s="12">
        <v>1.56</v>
      </c>
      <c r="R1097" s="13"/>
      <c r="S1097" s="21">
        <f t="shared" si="138"/>
        <v>55</v>
      </c>
      <c r="T1097" s="7" t="str">
        <f t="shared" si="139"/>
        <v>Over 0.5</v>
      </c>
      <c r="U1097" s="14"/>
      <c r="V1097" s="14" t="str">
        <f t="shared" si="135"/>
        <v>Under 1.5</v>
      </c>
      <c r="W1097" s="14" t="str">
        <f t="shared" si="136"/>
        <v>LOST</v>
      </c>
      <c r="X1097" s="14"/>
      <c r="Y1097" s="7" t="str">
        <f t="shared" si="137"/>
        <v>…</v>
      </c>
      <c r="Z1097" s="7"/>
      <c r="AA1097" s="35" t="str">
        <f t="shared" si="140"/>
        <v>…</v>
      </c>
      <c r="AB1097" s="35" t="str">
        <f t="shared" si="141"/>
        <v>.</v>
      </c>
      <c r="AE1097" s="18" t="str">
        <f>IFERROR(VLOOKUP(O1097,AG3:AH5,2,0),"KO")</f>
        <v>OK</v>
      </c>
    </row>
    <row r="1098" spans="2:31">
      <c r="B1098" s="6" t="s">
        <v>11</v>
      </c>
      <c r="C1098" t="s">
        <v>279</v>
      </c>
      <c r="D1098" s="24" t="s">
        <v>89</v>
      </c>
      <c r="E1098" s="17" t="s">
        <v>373</v>
      </c>
      <c r="F1098" s="7" t="s">
        <v>4</v>
      </c>
      <c r="G1098" s="10" t="s">
        <v>2270</v>
      </c>
      <c r="H1098" s="7">
        <v>4</v>
      </c>
      <c r="I1098" s="7">
        <v>59</v>
      </c>
      <c r="J1098" s="7">
        <v>37</v>
      </c>
      <c r="K1098" s="7" t="s">
        <v>16</v>
      </c>
      <c r="L1098" s="7" t="s">
        <v>2101</v>
      </c>
      <c r="M1098" s="7">
        <v>33</v>
      </c>
      <c r="N1098" s="6" t="s">
        <v>61</v>
      </c>
      <c r="O1098" s="6" t="s">
        <v>96</v>
      </c>
      <c r="P1098" s="11">
        <v>69</v>
      </c>
      <c r="Q1098" s="12">
        <v>1.47</v>
      </c>
      <c r="R1098" s="13"/>
      <c r="S1098" s="21">
        <f t="shared" si="138"/>
        <v>72.237499999999997</v>
      </c>
      <c r="T1098" s="7" t="str">
        <f t="shared" si="139"/>
        <v>Under 1.5</v>
      </c>
      <c r="U1098" s="14"/>
      <c r="V1098" s="14" t="str">
        <f t="shared" si="135"/>
        <v>Over 0.5</v>
      </c>
      <c r="W1098" s="14" t="str">
        <f t="shared" si="136"/>
        <v>LOST</v>
      </c>
      <c r="X1098" s="14"/>
      <c r="Y1098" s="7" t="str">
        <f t="shared" si="137"/>
        <v>…</v>
      </c>
      <c r="Z1098" s="7"/>
      <c r="AA1098" s="35" t="str">
        <f t="shared" si="140"/>
        <v>U25g</v>
      </c>
      <c r="AB1098" s="35" t="str">
        <f t="shared" si="141"/>
        <v>.</v>
      </c>
      <c r="AE1098" s="18" t="str">
        <f>IFERROR(VLOOKUP(O1098,AG3:AH5,2,0),"KO")</f>
        <v>KO</v>
      </c>
    </row>
    <row r="1099" spans="2:31">
      <c r="B1099" s="6"/>
      <c r="C1099" t="s">
        <v>526</v>
      </c>
      <c r="D1099" s="24" t="s">
        <v>89</v>
      </c>
      <c r="E1099" s="17" t="s">
        <v>835</v>
      </c>
      <c r="F1099" s="7" t="s">
        <v>4</v>
      </c>
      <c r="G1099" s="10" t="s">
        <v>2212</v>
      </c>
      <c r="H1099" s="7">
        <v>9</v>
      </c>
      <c r="I1099" s="7">
        <v>28</v>
      </c>
      <c r="J1099" s="7">
        <v>63</v>
      </c>
      <c r="K1099" s="7">
        <v>2</v>
      </c>
      <c r="L1099" s="7">
        <v>2</v>
      </c>
      <c r="M1099" s="7">
        <v>54</v>
      </c>
      <c r="N1099" s="6" t="s">
        <v>47</v>
      </c>
      <c r="O1099" s="6" t="s">
        <v>69</v>
      </c>
      <c r="P1099" s="11">
        <v>50</v>
      </c>
      <c r="Q1099" s="12">
        <v>1.47</v>
      </c>
      <c r="R1099" s="13"/>
      <c r="S1099" s="21">
        <f t="shared" si="138"/>
        <v>30.3125</v>
      </c>
      <c r="T1099" s="7" t="str">
        <f t="shared" si="139"/>
        <v>Over 0.5</v>
      </c>
      <c r="U1099" s="14"/>
      <c r="V1099" s="14" t="str">
        <f t="shared" ref="V1099:V1162" si="142">IF(N1099="1-0","Under 1.5",IF(N1099="0-0","Under 1.5",IF(N1099="0-1","Under 1.5","Over 0.5")))</f>
        <v>Under 1.5</v>
      </c>
      <c r="W1099" s="14" t="str">
        <f t="shared" ref="W1099:W1162" si="143">IF(N1099=0,"",IF(N1099="?",N1099,IF(T1099=V1099,"WON",IF(N1099="0-1","WON",IF(N1099="1-0","WON","LOST")))))</f>
        <v>WON</v>
      </c>
      <c r="X1099" s="14"/>
      <c r="Y1099" s="7" t="str">
        <f t="shared" si="137"/>
        <v>…</v>
      </c>
      <c r="Z1099" s="7"/>
      <c r="AA1099" s="35" t="str">
        <f t="shared" si="140"/>
        <v>…</v>
      </c>
      <c r="AB1099" s="35" t="str">
        <f t="shared" si="141"/>
        <v>.</v>
      </c>
      <c r="AE1099" s="18" t="str">
        <f>IFERROR(VLOOKUP(O1099,AG3:AH5,2,0),"KO")</f>
        <v>KO</v>
      </c>
    </row>
    <row r="1100" spans="2:31">
      <c r="B1100" s="6" t="s">
        <v>11</v>
      </c>
      <c r="C1100" t="s">
        <v>88</v>
      </c>
      <c r="D1100" s="24" t="s">
        <v>89</v>
      </c>
      <c r="E1100" s="17" t="s">
        <v>858</v>
      </c>
      <c r="F1100" s="7" t="s">
        <v>4</v>
      </c>
      <c r="G1100" s="10" t="s">
        <v>477</v>
      </c>
      <c r="H1100" s="7">
        <v>31</v>
      </c>
      <c r="I1100" s="7">
        <v>44</v>
      </c>
      <c r="J1100" s="7">
        <v>25</v>
      </c>
      <c r="K1100" s="7" t="s">
        <v>16</v>
      </c>
      <c r="L1100" s="7" t="s">
        <v>2101</v>
      </c>
      <c r="M1100" s="7">
        <v>6</v>
      </c>
      <c r="N1100" s="6" t="s">
        <v>47</v>
      </c>
      <c r="O1100" s="6" t="s">
        <v>298</v>
      </c>
      <c r="P1100" s="11">
        <v>67</v>
      </c>
      <c r="Q1100" s="12">
        <v>1.44</v>
      </c>
      <c r="R1100" s="13"/>
      <c r="S1100" s="21">
        <f t="shared" si="138"/>
        <v>62.4</v>
      </c>
      <c r="T1100" s="7" t="str">
        <f t="shared" si="139"/>
        <v>Under 1.5</v>
      </c>
      <c r="U1100" s="14"/>
      <c r="V1100" s="14" t="str">
        <f t="shared" si="142"/>
        <v>Under 1.5</v>
      </c>
      <c r="W1100" s="14" t="str">
        <f t="shared" si="143"/>
        <v>WON</v>
      </c>
      <c r="X1100" s="14"/>
      <c r="Y1100" s="7" t="str">
        <f t="shared" si="137"/>
        <v>…</v>
      </c>
      <c r="Z1100" s="7"/>
      <c r="AA1100" s="35" t="str">
        <f t="shared" si="140"/>
        <v>…</v>
      </c>
      <c r="AB1100" s="35" t="str">
        <f t="shared" si="141"/>
        <v>.</v>
      </c>
      <c r="AE1100" s="18" t="str">
        <f>IFERROR(VLOOKUP(O1100,AG3:AH5,2,0),"KO")</f>
        <v>KO</v>
      </c>
    </row>
    <row r="1101" spans="2:31">
      <c r="B1101" s="6"/>
      <c r="C1101" t="s">
        <v>814</v>
      </c>
      <c r="D1101" s="24" t="s">
        <v>89</v>
      </c>
      <c r="E1101" s="17" t="s">
        <v>2271</v>
      </c>
      <c r="F1101" s="7" t="s">
        <v>4</v>
      </c>
      <c r="G1101" s="10" t="s">
        <v>2008</v>
      </c>
      <c r="H1101" s="7">
        <v>54</v>
      </c>
      <c r="I1101" s="7">
        <v>19</v>
      </c>
      <c r="J1101" s="7">
        <v>26</v>
      </c>
      <c r="K1101" s="7">
        <v>1</v>
      </c>
      <c r="L1101" s="7">
        <v>1</v>
      </c>
      <c r="M1101" s="7">
        <v>28</v>
      </c>
      <c r="N1101" s="6" t="s">
        <v>75</v>
      </c>
      <c r="O1101" s="6" t="s">
        <v>298</v>
      </c>
      <c r="P1101" s="11">
        <v>34</v>
      </c>
      <c r="Q1101" s="12">
        <v>1.6</v>
      </c>
      <c r="R1101" s="13"/>
      <c r="S1101" s="21">
        <f t="shared" si="138"/>
        <v>15</v>
      </c>
      <c r="T1101" s="7" t="str">
        <f t="shared" si="139"/>
        <v>Over 0.5</v>
      </c>
      <c r="U1101" s="14"/>
      <c r="V1101" s="14" t="str">
        <f t="shared" si="142"/>
        <v>Over 0.5</v>
      </c>
      <c r="W1101" s="14" t="str">
        <f t="shared" si="143"/>
        <v>WON</v>
      </c>
      <c r="X1101" s="14"/>
      <c r="Y1101" s="7" t="str">
        <f t="shared" si="137"/>
        <v>…</v>
      </c>
      <c r="Z1101" s="7"/>
      <c r="AA1101" s="35" t="str">
        <f t="shared" si="140"/>
        <v>…</v>
      </c>
      <c r="AB1101" s="35" t="str">
        <f t="shared" si="141"/>
        <v>.</v>
      </c>
      <c r="AE1101" s="18" t="str">
        <f>IFERROR(VLOOKUP(O1101,AG3:AH5,2,0),"KO")</f>
        <v>KO</v>
      </c>
    </row>
    <row r="1102" spans="2:31">
      <c r="B1102" s="6"/>
      <c r="C1102" t="s">
        <v>814</v>
      </c>
      <c r="D1102" s="24" t="s">
        <v>89</v>
      </c>
      <c r="E1102" s="17" t="s">
        <v>2049</v>
      </c>
      <c r="F1102" s="7" t="s">
        <v>4</v>
      </c>
      <c r="G1102" s="10" t="s">
        <v>2026</v>
      </c>
      <c r="H1102" s="7">
        <v>51</v>
      </c>
      <c r="I1102" s="7">
        <v>29</v>
      </c>
      <c r="J1102" s="7">
        <v>21</v>
      </c>
      <c r="K1102" s="7">
        <v>1</v>
      </c>
      <c r="L1102" s="7">
        <v>1</v>
      </c>
      <c r="M1102" s="7">
        <v>30</v>
      </c>
      <c r="N1102" s="6" t="s">
        <v>120</v>
      </c>
      <c r="O1102" s="6" t="s">
        <v>33</v>
      </c>
      <c r="P1102" s="11">
        <v>45</v>
      </c>
      <c r="Q1102" s="12">
        <v>1.7</v>
      </c>
      <c r="R1102" s="13"/>
      <c r="S1102" s="21">
        <f t="shared" si="138"/>
        <v>24.0625</v>
      </c>
      <c r="T1102" s="7" t="str">
        <f t="shared" si="139"/>
        <v>Over 0.5</v>
      </c>
      <c r="U1102" s="14"/>
      <c r="V1102" s="14" t="str">
        <f t="shared" si="142"/>
        <v>Under 1.5</v>
      </c>
      <c r="W1102" s="14" t="str">
        <f t="shared" si="143"/>
        <v>WON</v>
      </c>
      <c r="X1102" s="14"/>
      <c r="Y1102" s="7" t="str">
        <f t="shared" si="137"/>
        <v>…</v>
      </c>
      <c r="Z1102" s="7"/>
      <c r="AA1102" s="35" t="str">
        <f t="shared" si="140"/>
        <v>…</v>
      </c>
      <c r="AB1102" s="35" t="str">
        <f t="shared" si="141"/>
        <v>.</v>
      </c>
      <c r="AE1102" s="18" t="str">
        <f>IFERROR(VLOOKUP(O1102,AG3:AH5,2,0),"KO")</f>
        <v>KO</v>
      </c>
    </row>
    <row r="1103" spans="2:31">
      <c r="B1103" s="6"/>
      <c r="C1103" t="s">
        <v>814</v>
      </c>
      <c r="D1103" s="24" t="s">
        <v>89</v>
      </c>
      <c r="E1103" s="17" t="s">
        <v>2012</v>
      </c>
      <c r="F1103" s="7" t="s">
        <v>4</v>
      </c>
      <c r="G1103" s="10" t="s">
        <v>2027</v>
      </c>
      <c r="H1103" s="7">
        <v>44</v>
      </c>
      <c r="I1103" s="7">
        <v>9</v>
      </c>
      <c r="J1103" s="7">
        <v>47</v>
      </c>
      <c r="K1103" s="7">
        <v>2</v>
      </c>
      <c r="L1103" s="7">
        <v>2</v>
      </c>
      <c r="M1103" s="7">
        <v>3</v>
      </c>
      <c r="N1103" s="6" t="s">
        <v>24</v>
      </c>
      <c r="O1103" s="6" t="s">
        <v>17</v>
      </c>
      <c r="P1103" s="11">
        <v>20</v>
      </c>
      <c r="Q1103" s="12">
        <v>1.75</v>
      </c>
      <c r="R1103" s="13"/>
      <c r="S1103" s="21">
        <f t="shared" si="138"/>
        <v>23.5625</v>
      </c>
      <c r="T1103" s="7" t="str">
        <f t="shared" si="139"/>
        <v>Over 0.5</v>
      </c>
      <c r="U1103" s="14"/>
      <c r="V1103" s="14" t="str">
        <f t="shared" si="142"/>
        <v>Under 1.5</v>
      </c>
      <c r="W1103" s="14" t="str">
        <f t="shared" si="143"/>
        <v>LOST</v>
      </c>
      <c r="X1103" s="14"/>
      <c r="Y1103" s="7" t="str">
        <f t="shared" si="137"/>
        <v>…</v>
      </c>
      <c r="Z1103" s="7"/>
      <c r="AA1103" s="35" t="str">
        <f t="shared" si="140"/>
        <v>…</v>
      </c>
      <c r="AB1103" s="35" t="str">
        <f t="shared" si="141"/>
        <v>.</v>
      </c>
      <c r="AE1103" s="18" t="str">
        <f>IFERROR(VLOOKUP(O1103,AG3:AH5,2,0),"KO")</f>
        <v>KO</v>
      </c>
    </row>
    <row r="1104" spans="2:31">
      <c r="B1104" s="6"/>
      <c r="C1104" t="s">
        <v>1332</v>
      </c>
      <c r="D1104" s="24" t="s">
        <v>93</v>
      </c>
      <c r="E1104" s="17" t="s">
        <v>1572</v>
      </c>
      <c r="F1104" s="7" t="s">
        <v>4</v>
      </c>
      <c r="G1104" s="10" t="s">
        <v>1391</v>
      </c>
      <c r="H1104" s="7">
        <v>34</v>
      </c>
      <c r="I1104" s="7">
        <v>43</v>
      </c>
      <c r="J1104" s="7">
        <v>23</v>
      </c>
      <c r="K1104" s="7" t="s">
        <v>16</v>
      </c>
      <c r="L1104" s="7">
        <v>1</v>
      </c>
      <c r="M1104" s="7">
        <v>11</v>
      </c>
      <c r="N1104" s="6" t="s">
        <v>33</v>
      </c>
      <c r="O1104" s="6" t="s">
        <v>297</v>
      </c>
      <c r="P1104" s="11">
        <v>40</v>
      </c>
      <c r="Q1104" s="12">
        <v>1.46</v>
      </c>
      <c r="R1104" s="13"/>
      <c r="S1104" s="21">
        <f t="shared" si="138"/>
        <v>44</v>
      </c>
      <c r="T1104" s="7" t="str">
        <f t="shared" si="139"/>
        <v>Over 0.5</v>
      </c>
      <c r="U1104" s="14"/>
      <c r="V1104" s="14" t="str">
        <f t="shared" si="142"/>
        <v>Over 0.5</v>
      </c>
      <c r="W1104" s="14" t="str">
        <f t="shared" si="143"/>
        <v>WON</v>
      </c>
      <c r="X1104" s="14"/>
      <c r="Y1104" s="7" t="str">
        <f t="shared" si="137"/>
        <v>…</v>
      </c>
      <c r="Z1104" s="7"/>
      <c r="AA1104" s="35" t="str">
        <f t="shared" si="140"/>
        <v>…</v>
      </c>
      <c r="AB1104" s="35" t="str">
        <f t="shared" si="141"/>
        <v>.</v>
      </c>
      <c r="AE1104" s="18" t="str">
        <f>IFERROR(VLOOKUP(O1104,AG3:AH5,2,0),"KO")</f>
        <v>KO</v>
      </c>
    </row>
    <row r="1105" spans="2:31">
      <c r="B1105" s="6" t="s">
        <v>11</v>
      </c>
      <c r="C1105" t="s">
        <v>471</v>
      </c>
      <c r="D1105" s="24" t="s">
        <v>93</v>
      </c>
      <c r="E1105" s="17" t="s">
        <v>1535</v>
      </c>
      <c r="F1105" s="7" t="s">
        <v>4</v>
      </c>
      <c r="G1105" s="10" t="s">
        <v>472</v>
      </c>
      <c r="H1105" s="7">
        <v>20</v>
      </c>
      <c r="I1105" s="7">
        <v>51</v>
      </c>
      <c r="J1105" s="7">
        <v>29</v>
      </c>
      <c r="K1105" s="7" t="s">
        <v>16</v>
      </c>
      <c r="L1105" s="7" t="s">
        <v>2101</v>
      </c>
      <c r="M1105" s="7">
        <v>9</v>
      </c>
      <c r="N1105" s="6" t="s">
        <v>24</v>
      </c>
      <c r="O1105" s="6" t="s">
        <v>297</v>
      </c>
      <c r="P1105" s="11">
        <v>37</v>
      </c>
      <c r="Q1105" s="12">
        <v>1.63</v>
      </c>
      <c r="R1105" s="13"/>
      <c r="S1105" s="21">
        <f t="shared" si="138"/>
        <v>61.9375</v>
      </c>
      <c r="T1105" s="7" t="str">
        <f t="shared" si="139"/>
        <v>Under 1.5</v>
      </c>
      <c r="U1105" s="14"/>
      <c r="V1105" s="14" t="str">
        <f t="shared" si="142"/>
        <v>Under 1.5</v>
      </c>
      <c r="W1105" s="14" t="str">
        <f t="shared" si="143"/>
        <v>WON</v>
      </c>
      <c r="X1105" s="14"/>
      <c r="Y1105" s="7" t="str">
        <f t="shared" si="137"/>
        <v>…</v>
      </c>
      <c r="Z1105" s="7"/>
      <c r="AA1105" s="35" t="str">
        <f t="shared" si="140"/>
        <v>…</v>
      </c>
      <c r="AB1105" s="35" t="str">
        <f t="shared" si="141"/>
        <v>.</v>
      </c>
      <c r="AE1105" s="18" t="str">
        <f>IFERROR(VLOOKUP(O1105,AG3:AH5,2,0),"KO")</f>
        <v>KO</v>
      </c>
    </row>
    <row r="1106" spans="2:31">
      <c r="B1106" s="6"/>
      <c r="C1106" t="s">
        <v>1223</v>
      </c>
      <c r="D1106" s="24" t="s">
        <v>93</v>
      </c>
      <c r="E1106" s="17" t="s">
        <v>1948</v>
      </c>
      <c r="F1106" s="7" t="s">
        <v>4</v>
      </c>
      <c r="G1106" s="10" t="s">
        <v>2028</v>
      </c>
      <c r="H1106" s="7">
        <v>61</v>
      </c>
      <c r="I1106" s="7">
        <v>11</v>
      </c>
      <c r="J1106" s="7">
        <v>29</v>
      </c>
      <c r="K1106" s="7">
        <v>1</v>
      </c>
      <c r="L1106" s="7">
        <v>1</v>
      </c>
      <c r="M1106" s="7">
        <v>32</v>
      </c>
      <c r="N1106" s="6" t="s">
        <v>69</v>
      </c>
      <c r="O1106" s="6" t="s">
        <v>33</v>
      </c>
      <c r="P1106" s="11">
        <v>28</v>
      </c>
      <c r="Q1106" s="12">
        <v>1.66</v>
      </c>
      <c r="R1106" s="13"/>
      <c r="S1106" s="21">
        <f t="shared" si="138"/>
        <v>11.875</v>
      </c>
      <c r="T1106" s="7" t="str">
        <f t="shared" si="139"/>
        <v>Over 0.5</v>
      </c>
      <c r="U1106" s="14"/>
      <c r="V1106" s="14" t="str">
        <f t="shared" si="142"/>
        <v>Over 0.5</v>
      </c>
      <c r="W1106" s="14" t="str">
        <f t="shared" si="143"/>
        <v>WON</v>
      </c>
      <c r="X1106" s="14"/>
      <c r="Y1106" s="7" t="str">
        <f t="shared" si="137"/>
        <v>…</v>
      </c>
      <c r="Z1106" s="7"/>
      <c r="AA1106" s="35" t="str">
        <f t="shared" si="140"/>
        <v>…</v>
      </c>
      <c r="AB1106" s="35" t="str">
        <f t="shared" si="141"/>
        <v>.</v>
      </c>
      <c r="AE1106" s="18" t="str">
        <f>IFERROR(VLOOKUP(O1106,AG3:AH5,2,0),"KO")</f>
        <v>KO</v>
      </c>
    </row>
    <row r="1107" spans="2:31">
      <c r="B1107" s="6"/>
      <c r="C1107" t="s">
        <v>1223</v>
      </c>
      <c r="D1107" s="24" t="s">
        <v>93</v>
      </c>
      <c r="E1107" s="17" t="s">
        <v>1227</v>
      </c>
      <c r="F1107" s="7" t="s">
        <v>4</v>
      </c>
      <c r="G1107" s="10" t="s">
        <v>1894</v>
      </c>
      <c r="H1107" s="7">
        <v>18</v>
      </c>
      <c r="I1107" s="7">
        <v>32</v>
      </c>
      <c r="J1107" s="7">
        <v>50</v>
      </c>
      <c r="K1107" s="7">
        <v>2</v>
      </c>
      <c r="L1107" s="7" t="s">
        <v>2101</v>
      </c>
      <c r="M1107" s="7">
        <v>32</v>
      </c>
      <c r="N1107" s="6" t="s">
        <v>24</v>
      </c>
      <c r="O1107" s="6" t="s">
        <v>24</v>
      </c>
      <c r="P1107" s="11">
        <v>33</v>
      </c>
      <c r="Q1107" s="12">
        <v>1.75</v>
      </c>
      <c r="R1107" s="13"/>
      <c r="S1107" s="21">
        <f t="shared" si="138"/>
        <v>24.375</v>
      </c>
      <c r="T1107" s="7" t="str">
        <f t="shared" si="139"/>
        <v>Over 0.5</v>
      </c>
      <c r="U1107" s="14"/>
      <c r="V1107" s="14" t="str">
        <f t="shared" si="142"/>
        <v>Under 1.5</v>
      </c>
      <c r="W1107" s="14" t="str">
        <f t="shared" si="143"/>
        <v>LOST</v>
      </c>
      <c r="X1107" s="14"/>
      <c r="Y1107" s="7" t="str">
        <f t="shared" si="137"/>
        <v>…</v>
      </c>
      <c r="Z1107" s="7"/>
      <c r="AA1107" s="35" t="str">
        <f t="shared" si="140"/>
        <v>…</v>
      </c>
      <c r="AB1107" s="35" t="str">
        <f t="shared" si="141"/>
        <v>.</v>
      </c>
      <c r="AE1107" s="18" t="str">
        <f>IFERROR(VLOOKUP(O1107,AG3:AH5,2,0),"KO")</f>
        <v>OK</v>
      </c>
    </row>
    <row r="1108" spans="2:31">
      <c r="B1108" s="6"/>
      <c r="C1108" t="s">
        <v>1473</v>
      </c>
      <c r="D1108" s="24" t="s">
        <v>93</v>
      </c>
      <c r="E1108" s="17" t="s">
        <v>1734</v>
      </c>
      <c r="F1108" s="7" t="s">
        <v>4</v>
      </c>
      <c r="G1108" s="10" t="s">
        <v>1559</v>
      </c>
      <c r="H1108" s="7">
        <v>26</v>
      </c>
      <c r="I1108" s="7">
        <v>23</v>
      </c>
      <c r="J1108" s="7">
        <v>51</v>
      </c>
      <c r="K1108" s="7">
        <v>2</v>
      </c>
      <c r="L1108" s="7">
        <v>2</v>
      </c>
      <c r="M1108" s="7">
        <v>25</v>
      </c>
      <c r="N1108" s="6" t="s">
        <v>120</v>
      </c>
      <c r="O1108" s="6" t="s">
        <v>305</v>
      </c>
      <c r="P1108" s="11">
        <v>25</v>
      </c>
      <c r="Q1108" s="12">
        <v>1.42</v>
      </c>
      <c r="R1108" s="13"/>
      <c r="S1108" s="21">
        <f t="shared" si="138"/>
        <v>15.9375</v>
      </c>
      <c r="T1108" s="7" t="str">
        <f t="shared" si="139"/>
        <v>Over 0.5</v>
      </c>
      <c r="U1108" s="14"/>
      <c r="V1108" s="14" t="str">
        <f t="shared" si="142"/>
        <v>Under 1.5</v>
      </c>
      <c r="W1108" s="14" t="str">
        <f t="shared" si="143"/>
        <v>WON</v>
      </c>
      <c r="X1108" s="14"/>
      <c r="Y1108" s="7" t="str">
        <f t="shared" si="137"/>
        <v>…</v>
      </c>
      <c r="Z1108" s="7"/>
      <c r="AA1108" s="35" t="str">
        <f t="shared" si="140"/>
        <v>…</v>
      </c>
      <c r="AB1108" s="35" t="str">
        <f t="shared" si="141"/>
        <v>.</v>
      </c>
      <c r="AE1108" s="18" t="str">
        <f>IFERROR(VLOOKUP(O1108,AG3:AH5,2,0),"KO")</f>
        <v>KO</v>
      </c>
    </row>
    <row r="1109" spans="2:31">
      <c r="B1109" s="6"/>
      <c r="C1109" t="s">
        <v>1473</v>
      </c>
      <c r="D1109" s="24" t="s">
        <v>93</v>
      </c>
      <c r="E1109" s="17" t="s">
        <v>1675</v>
      </c>
      <c r="F1109" s="7" t="s">
        <v>4</v>
      </c>
      <c r="G1109" s="10" t="s">
        <v>1689</v>
      </c>
      <c r="H1109" s="7">
        <v>26</v>
      </c>
      <c r="I1109" s="7">
        <v>19</v>
      </c>
      <c r="J1109" s="7">
        <v>55</v>
      </c>
      <c r="K1109" s="7">
        <v>2</v>
      </c>
      <c r="L1109" s="7">
        <v>2</v>
      </c>
      <c r="M1109" s="7">
        <v>29</v>
      </c>
      <c r="N1109" s="6" t="s">
        <v>18</v>
      </c>
      <c r="O1109" s="6" t="s">
        <v>230</v>
      </c>
      <c r="P1109" s="11">
        <v>27</v>
      </c>
      <c r="Q1109" s="12">
        <v>1.5</v>
      </c>
      <c r="R1109" s="13"/>
      <c r="S1109" s="21">
        <f t="shared" si="138"/>
        <v>14.6875</v>
      </c>
      <c r="T1109" s="7" t="str">
        <f t="shared" si="139"/>
        <v>Over 0.5</v>
      </c>
      <c r="U1109" s="14"/>
      <c r="V1109" s="14" t="str">
        <f t="shared" si="142"/>
        <v>Over 0.5</v>
      </c>
      <c r="W1109" s="14" t="str">
        <f t="shared" si="143"/>
        <v>?</v>
      </c>
      <c r="X1109" s="14"/>
      <c r="Y1109" s="7" t="str">
        <f t="shared" si="137"/>
        <v>…</v>
      </c>
      <c r="Z1109" s="7"/>
      <c r="AA1109" s="35" t="str">
        <f t="shared" si="140"/>
        <v>…</v>
      </c>
      <c r="AB1109" s="35" t="str">
        <f t="shared" si="141"/>
        <v>.</v>
      </c>
      <c r="AE1109" s="18" t="str">
        <f>IFERROR(VLOOKUP(O1109,AG3:AH5,2,0),"KO")</f>
        <v>KO</v>
      </c>
    </row>
    <row r="1110" spans="2:31">
      <c r="B1110" s="6"/>
      <c r="C1110" t="s">
        <v>2272</v>
      </c>
      <c r="D1110" s="24" t="s">
        <v>93</v>
      </c>
      <c r="E1110" s="17" t="s">
        <v>2273</v>
      </c>
      <c r="F1110" s="7" t="s">
        <v>4</v>
      </c>
      <c r="G1110" s="10" t="s">
        <v>2274</v>
      </c>
      <c r="H1110" s="7">
        <v>10</v>
      </c>
      <c r="I1110" s="7">
        <v>49</v>
      </c>
      <c r="J1110" s="7">
        <v>41</v>
      </c>
      <c r="K1110" s="7" t="s">
        <v>16</v>
      </c>
      <c r="L1110" s="7">
        <v>2</v>
      </c>
      <c r="M1110" s="7">
        <v>31</v>
      </c>
      <c r="N1110" s="6" t="s">
        <v>305</v>
      </c>
      <c r="O1110" s="6" t="s">
        <v>1518</v>
      </c>
      <c r="P1110" s="11">
        <v>33</v>
      </c>
      <c r="Q1110" s="12">
        <v>1.44</v>
      </c>
      <c r="R1110" s="13"/>
      <c r="S1110" s="21">
        <f t="shared" si="138"/>
        <v>40</v>
      </c>
      <c r="T1110" s="7" t="str">
        <f t="shared" si="139"/>
        <v>Over 0.5</v>
      </c>
      <c r="U1110" s="14"/>
      <c r="V1110" s="14" t="str">
        <f t="shared" si="142"/>
        <v>Over 0.5</v>
      </c>
      <c r="W1110" s="14" t="str">
        <f t="shared" si="143"/>
        <v>WON</v>
      </c>
      <c r="X1110" s="14"/>
      <c r="Y1110" s="7" t="str">
        <f t="shared" si="137"/>
        <v>…</v>
      </c>
      <c r="Z1110" s="7"/>
      <c r="AA1110" s="35" t="str">
        <f t="shared" si="140"/>
        <v>…</v>
      </c>
      <c r="AB1110" s="35" t="str">
        <f t="shared" si="141"/>
        <v>.</v>
      </c>
      <c r="AE1110" s="18" t="str">
        <f>IFERROR(VLOOKUP(O1110,AG3:AH5,2,0),"KO")</f>
        <v>KO</v>
      </c>
    </row>
    <row r="1111" spans="2:31">
      <c r="B1111" s="6" t="s">
        <v>11</v>
      </c>
      <c r="C1111" t="s">
        <v>368</v>
      </c>
      <c r="D1111" s="24" t="s">
        <v>93</v>
      </c>
      <c r="E1111" s="17" t="s">
        <v>370</v>
      </c>
      <c r="F1111" s="7" t="s">
        <v>4</v>
      </c>
      <c r="G1111" s="10" t="s">
        <v>1128</v>
      </c>
      <c r="H1111" s="7">
        <v>28</v>
      </c>
      <c r="I1111" s="7">
        <v>48</v>
      </c>
      <c r="J1111" s="7">
        <v>25</v>
      </c>
      <c r="K1111" s="7" t="s">
        <v>16</v>
      </c>
      <c r="L1111" s="7">
        <v>1</v>
      </c>
      <c r="M1111" s="7">
        <v>3</v>
      </c>
      <c r="N1111" s="6" t="s">
        <v>47</v>
      </c>
      <c r="O1111" s="6" t="s">
        <v>298</v>
      </c>
      <c r="P1111" s="11">
        <v>65</v>
      </c>
      <c r="Q1111" s="12">
        <v>1.52</v>
      </c>
      <c r="R1111" s="13"/>
      <c r="S1111" s="21">
        <f t="shared" si="138"/>
        <v>65</v>
      </c>
      <c r="T1111" s="7" t="str">
        <f t="shared" si="139"/>
        <v>Under 1.5</v>
      </c>
      <c r="U1111" s="14"/>
      <c r="V1111" s="14" t="str">
        <f t="shared" si="142"/>
        <v>Under 1.5</v>
      </c>
      <c r="W1111" s="14" t="str">
        <f t="shared" si="143"/>
        <v>WON</v>
      </c>
      <c r="X1111" s="14"/>
      <c r="Y1111" s="7" t="str">
        <f t="shared" si="137"/>
        <v>…</v>
      </c>
      <c r="Z1111" s="7"/>
      <c r="AA1111" s="35" t="str">
        <f t="shared" si="140"/>
        <v>…</v>
      </c>
      <c r="AB1111" s="35" t="str">
        <f t="shared" si="141"/>
        <v>.</v>
      </c>
      <c r="AE1111" s="18" t="str">
        <f>IFERROR(VLOOKUP(O1111,AG3:AH5,2,0),"KO")</f>
        <v>KO</v>
      </c>
    </row>
    <row r="1112" spans="2:31">
      <c r="B1112" s="6" t="s">
        <v>11</v>
      </c>
      <c r="C1112" t="s">
        <v>97</v>
      </c>
      <c r="D1112" s="24" t="s">
        <v>93</v>
      </c>
      <c r="E1112" s="17" t="s">
        <v>98</v>
      </c>
      <c r="F1112" s="7" t="s">
        <v>4</v>
      </c>
      <c r="G1112" s="10" t="s">
        <v>1238</v>
      </c>
      <c r="H1112" s="7">
        <v>4</v>
      </c>
      <c r="I1112" s="7">
        <v>72</v>
      </c>
      <c r="J1112" s="7">
        <v>24</v>
      </c>
      <c r="K1112" s="7" t="s">
        <v>16</v>
      </c>
      <c r="L1112" s="7" t="s">
        <v>2101</v>
      </c>
      <c r="M1112" s="7">
        <v>20</v>
      </c>
      <c r="N1112" s="6" t="s">
        <v>24</v>
      </c>
      <c r="O1112" s="6" t="s">
        <v>47</v>
      </c>
      <c r="P1112" s="11">
        <v>54</v>
      </c>
      <c r="Q1112" s="12">
        <v>1.53</v>
      </c>
      <c r="R1112" s="13"/>
      <c r="S1112" s="21">
        <f t="shared" si="138"/>
        <v>73.3</v>
      </c>
      <c r="T1112" s="7" t="str">
        <f t="shared" si="139"/>
        <v>Under 1.5</v>
      </c>
      <c r="U1112" s="14"/>
      <c r="V1112" s="14" t="str">
        <f t="shared" si="142"/>
        <v>Under 1.5</v>
      </c>
      <c r="W1112" s="14" t="str">
        <f t="shared" si="143"/>
        <v>WON</v>
      </c>
      <c r="X1112" s="14"/>
      <c r="Y1112" s="7" t="str">
        <f t="shared" si="137"/>
        <v>…</v>
      </c>
      <c r="Z1112" s="7"/>
      <c r="AA1112" s="35" t="str">
        <f t="shared" si="140"/>
        <v>…</v>
      </c>
      <c r="AB1112" s="35" t="str">
        <f t="shared" si="141"/>
        <v>.</v>
      </c>
      <c r="AE1112" s="18" t="str">
        <f>IFERROR(VLOOKUP(O1112,AG3:AH5,2,0),"KO")</f>
        <v>OK</v>
      </c>
    </row>
    <row r="1113" spans="2:31">
      <c r="B1113" s="6"/>
      <c r="C1113" t="s">
        <v>239</v>
      </c>
      <c r="D1113" s="24" t="s">
        <v>93</v>
      </c>
      <c r="E1113" s="17" t="s">
        <v>667</v>
      </c>
      <c r="F1113" s="7" t="s">
        <v>4</v>
      </c>
      <c r="G1113" s="10" t="s">
        <v>666</v>
      </c>
      <c r="H1113" s="7">
        <v>18</v>
      </c>
      <c r="I1113" s="7">
        <v>43</v>
      </c>
      <c r="J1113" s="7">
        <v>39</v>
      </c>
      <c r="K1113" s="7" t="s">
        <v>16</v>
      </c>
      <c r="L1113" s="7">
        <v>2</v>
      </c>
      <c r="M1113" s="7">
        <v>21</v>
      </c>
      <c r="N1113" s="6" t="s">
        <v>61</v>
      </c>
      <c r="O1113" s="6" t="s">
        <v>305</v>
      </c>
      <c r="P1113" s="11">
        <v>39</v>
      </c>
      <c r="Q1113" s="12">
        <v>1.7</v>
      </c>
      <c r="R1113" s="13"/>
      <c r="S1113" s="21">
        <f t="shared" si="138"/>
        <v>40</v>
      </c>
      <c r="T1113" s="7" t="str">
        <f t="shared" si="139"/>
        <v>Over 0.5</v>
      </c>
      <c r="U1113" s="14"/>
      <c r="V1113" s="14" t="str">
        <f t="shared" si="142"/>
        <v>Over 0.5</v>
      </c>
      <c r="W1113" s="14" t="str">
        <f t="shared" si="143"/>
        <v>WON</v>
      </c>
      <c r="X1113" s="14"/>
      <c r="Y1113" s="7" t="str">
        <f t="shared" si="137"/>
        <v>…</v>
      </c>
      <c r="Z1113" s="7"/>
      <c r="AA1113" s="35" t="str">
        <f t="shared" si="140"/>
        <v>…</v>
      </c>
      <c r="AB1113" s="35" t="str">
        <f t="shared" si="141"/>
        <v>.</v>
      </c>
      <c r="AE1113" s="18" t="str">
        <f>IFERROR(VLOOKUP(O1113,AG3:AH5,2,0),"KO")</f>
        <v>KO</v>
      </c>
    </row>
    <row r="1114" spans="2:31">
      <c r="B1114" s="6"/>
      <c r="C1114" t="s">
        <v>1495</v>
      </c>
      <c r="D1114" s="24" t="s">
        <v>93</v>
      </c>
      <c r="E1114" s="17" t="s">
        <v>1553</v>
      </c>
      <c r="F1114" s="7" t="s">
        <v>4</v>
      </c>
      <c r="G1114" s="10" t="s">
        <v>1704</v>
      </c>
      <c r="H1114" s="7">
        <v>18</v>
      </c>
      <c r="I1114" s="7">
        <v>26</v>
      </c>
      <c r="J1114" s="7">
        <v>56</v>
      </c>
      <c r="K1114" s="7">
        <v>2</v>
      </c>
      <c r="L1114" s="7">
        <v>2</v>
      </c>
      <c r="M1114" s="7">
        <v>38</v>
      </c>
      <c r="N1114" s="6" t="s">
        <v>69</v>
      </c>
      <c r="O1114" s="6" t="s">
        <v>69</v>
      </c>
      <c r="P1114" s="11">
        <v>38</v>
      </c>
      <c r="Q1114" s="12">
        <v>1.47</v>
      </c>
      <c r="R1114" s="13"/>
      <c r="S1114" s="21">
        <f t="shared" si="138"/>
        <v>22.5</v>
      </c>
      <c r="T1114" s="7" t="str">
        <f t="shared" si="139"/>
        <v>Over 0.5</v>
      </c>
      <c r="U1114" s="14"/>
      <c r="V1114" s="14" t="str">
        <f t="shared" si="142"/>
        <v>Over 0.5</v>
      </c>
      <c r="W1114" s="14" t="str">
        <f t="shared" si="143"/>
        <v>WON</v>
      </c>
      <c r="X1114" s="14"/>
      <c r="Y1114" s="7" t="str">
        <f t="shared" si="137"/>
        <v>…</v>
      </c>
      <c r="Z1114" s="7"/>
      <c r="AA1114" s="35" t="str">
        <f t="shared" si="140"/>
        <v>…</v>
      </c>
      <c r="AB1114" s="35" t="str">
        <f t="shared" si="141"/>
        <v>.</v>
      </c>
      <c r="AE1114" s="18" t="str">
        <f>IFERROR(VLOOKUP(O1114,AG3:AH5,2,0),"KO")</f>
        <v>KO</v>
      </c>
    </row>
    <row r="1115" spans="2:31">
      <c r="B1115" s="6" t="s">
        <v>11</v>
      </c>
      <c r="C1115" t="s">
        <v>34</v>
      </c>
      <c r="D1115" s="24" t="s">
        <v>102</v>
      </c>
      <c r="E1115" s="17" t="s">
        <v>2275</v>
      </c>
      <c r="F1115" s="7" t="s">
        <v>4</v>
      </c>
      <c r="G1115" s="10" t="s">
        <v>986</v>
      </c>
      <c r="H1115" s="7">
        <v>6</v>
      </c>
      <c r="I1115" s="7">
        <v>69</v>
      </c>
      <c r="J1115" s="7">
        <v>25</v>
      </c>
      <c r="K1115" s="7" t="s">
        <v>16</v>
      </c>
      <c r="L1115" s="7">
        <v>1</v>
      </c>
      <c r="M1115" s="7">
        <v>19</v>
      </c>
      <c r="N1115" s="6" t="s">
        <v>24</v>
      </c>
      <c r="O1115" s="6" t="s">
        <v>47</v>
      </c>
      <c r="P1115" s="11">
        <v>51</v>
      </c>
      <c r="Q1115" s="12">
        <v>1.54</v>
      </c>
      <c r="R1115" s="13"/>
      <c r="S1115" s="21">
        <f t="shared" si="138"/>
        <v>71.762500000000003</v>
      </c>
      <c r="T1115" s="7" t="str">
        <f t="shared" si="139"/>
        <v>Under 1.5</v>
      </c>
      <c r="U1115" s="14"/>
      <c r="V1115" s="14" t="str">
        <f t="shared" si="142"/>
        <v>Under 1.5</v>
      </c>
      <c r="W1115" s="14" t="str">
        <f t="shared" si="143"/>
        <v>WON</v>
      </c>
      <c r="X1115" s="14"/>
      <c r="Y1115" s="7" t="str">
        <f t="shared" si="137"/>
        <v>…</v>
      </c>
      <c r="Z1115" s="7"/>
      <c r="AA1115" s="35" t="str">
        <f t="shared" si="140"/>
        <v>…</v>
      </c>
      <c r="AB1115" s="35" t="str">
        <f t="shared" si="141"/>
        <v>.</v>
      </c>
      <c r="AE1115" s="18" t="str">
        <f>IFERROR(VLOOKUP(O1115,AG3:AH5,2,0),"KO")</f>
        <v>OK</v>
      </c>
    </row>
    <row r="1116" spans="2:31">
      <c r="B1116" s="6" t="s">
        <v>11</v>
      </c>
      <c r="C1116" t="s">
        <v>34</v>
      </c>
      <c r="D1116" s="24" t="s">
        <v>102</v>
      </c>
      <c r="E1116" s="17" t="s">
        <v>1395</v>
      </c>
      <c r="F1116" s="7" t="s">
        <v>4</v>
      </c>
      <c r="G1116" s="10" t="s">
        <v>1216</v>
      </c>
      <c r="H1116" s="7">
        <v>16</v>
      </c>
      <c r="I1116" s="7">
        <v>61</v>
      </c>
      <c r="J1116" s="7">
        <v>23</v>
      </c>
      <c r="K1116" s="7" t="s">
        <v>16</v>
      </c>
      <c r="L1116" s="7">
        <v>1</v>
      </c>
      <c r="M1116" s="7">
        <v>7</v>
      </c>
      <c r="N1116" s="6" t="s">
        <v>33</v>
      </c>
      <c r="O1116" s="6" t="s">
        <v>405</v>
      </c>
      <c r="P1116" s="11">
        <v>57</v>
      </c>
      <c r="Q1116" s="12">
        <v>1.77</v>
      </c>
      <c r="R1116" s="13"/>
      <c r="S1116" s="21">
        <f t="shared" si="138"/>
        <v>78.462500000000006</v>
      </c>
      <c r="T1116" s="7" t="str">
        <f t="shared" si="139"/>
        <v>Under 1.5</v>
      </c>
      <c r="U1116" s="14"/>
      <c r="V1116" s="14" t="str">
        <f t="shared" si="142"/>
        <v>Over 0.5</v>
      </c>
      <c r="W1116" s="14" t="str">
        <f t="shared" si="143"/>
        <v>LOST</v>
      </c>
      <c r="X1116" s="14"/>
      <c r="Y1116" s="7" t="str">
        <f t="shared" si="137"/>
        <v>…</v>
      </c>
      <c r="Z1116" s="7"/>
      <c r="AA1116" s="35" t="str">
        <f t="shared" si="140"/>
        <v>U25g</v>
      </c>
      <c r="AB1116" s="35" t="str">
        <f t="shared" si="141"/>
        <v>.</v>
      </c>
      <c r="AE1116" s="18" t="str">
        <f>IFERROR(VLOOKUP(O1116,AG3:AH5,2,0),"KO")</f>
        <v>KO</v>
      </c>
    </row>
    <row r="1117" spans="2:31">
      <c r="B1117" s="6" t="s">
        <v>11</v>
      </c>
      <c r="C1117" t="s">
        <v>151</v>
      </c>
      <c r="D1117" s="24" t="s">
        <v>108</v>
      </c>
      <c r="E1117" s="17" t="s">
        <v>2224</v>
      </c>
      <c r="F1117" s="7" t="s">
        <v>4</v>
      </c>
      <c r="G1117" s="10" t="s">
        <v>153</v>
      </c>
      <c r="H1117" s="7">
        <v>19</v>
      </c>
      <c r="I1117" s="7">
        <v>48</v>
      </c>
      <c r="J1117" s="7">
        <v>33</v>
      </c>
      <c r="K1117" s="7" t="s">
        <v>16</v>
      </c>
      <c r="L1117" s="7">
        <v>2</v>
      </c>
      <c r="M1117" s="7">
        <v>14</v>
      </c>
      <c r="N1117" s="6" t="s">
        <v>69</v>
      </c>
      <c r="O1117" s="6" t="s">
        <v>299</v>
      </c>
      <c r="P1117" s="11">
        <v>72</v>
      </c>
      <c r="Q1117" s="12">
        <v>1.6</v>
      </c>
      <c r="R1117" s="13"/>
      <c r="S1117" s="21">
        <f t="shared" si="138"/>
        <v>55.4</v>
      </c>
      <c r="T1117" s="7" t="str">
        <f t="shared" si="139"/>
        <v>Over 0.5</v>
      </c>
      <c r="U1117" s="14"/>
      <c r="V1117" s="14" t="str">
        <f t="shared" si="142"/>
        <v>Over 0.5</v>
      </c>
      <c r="W1117" s="14" t="str">
        <f t="shared" si="143"/>
        <v>WON</v>
      </c>
      <c r="X1117" s="14"/>
      <c r="Y1117" s="7" t="str">
        <f t="shared" si="137"/>
        <v>…</v>
      </c>
      <c r="Z1117" s="7"/>
      <c r="AA1117" s="35" t="str">
        <f t="shared" si="140"/>
        <v>…</v>
      </c>
      <c r="AB1117" s="35" t="str">
        <f t="shared" si="141"/>
        <v>.</v>
      </c>
      <c r="AE1117" s="18" t="str">
        <f>IFERROR(VLOOKUP(O1117,AG3:AH5,2,0),"KO")</f>
        <v>KO</v>
      </c>
    </row>
    <row r="1118" spans="2:31">
      <c r="B1118" s="6"/>
      <c r="C1118" t="s">
        <v>531</v>
      </c>
      <c r="D1118" s="24" t="s">
        <v>115</v>
      </c>
      <c r="E1118" s="17" t="s">
        <v>532</v>
      </c>
      <c r="F1118" s="7" t="s">
        <v>4</v>
      </c>
      <c r="G1118" s="10" t="s">
        <v>1902</v>
      </c>
      <c r="H1118" s="7">
        <v>48</v>
      </c>
      <c r="I1118" s="7">
        <v>31</v>
      </c>
      <c r="J1118" s="7">
        <v>21</v>
      </c>
      <c r="K1118" s="7">
        <v>1</v>
      </c>
      <c r="L1118" s="7">
        <v>1</v>
      </c>
      <c r="M1118" s="7">
        <v>27</v>
      </c>
      <c r="N1118" s="6" t="s">
        <v>69</v>
      </c>
      <c r="O1118" s="6" t="s">
        <v>96</v>
      </c>
      <c r="P1118" s="11">
        <v>56</v>
      </c>
      <c r="Q1118" s="12">
        <v>1.5</v>
      </c>
      <c r="R1118" s="13"/>
      <c r="S1118" s="21">
        <f t="shared" si="138"/>
        <v>36.200000000000003</v>
      </c>
      <c r="T1118" s="7" t="str">
        <f t="shared" si="139"/>
        <v>Over 0.5</v>
      </c>
      <c r="U1118" s="14"/>
      <c r="V1118" s="14" t="str">
        <f t="shared" si="142"/>
        <v>Over 0.5</v>
      </c>
      <c r="W1118" s="14" t="str">
        <f t="shared" si="143"/>
        <v>WON</v>
      </c>
      <c r="X1118" s="14"/>
      <c r="Y1118" s="7" t="str">
        <f t="shared" si="137"/>
        <v>…</v>
      </c>
      <c r="Z1118" s="7"/>
      <c r="AA1118" s="35" t="str">
        <f t="shared" si="140"/>
        <v>…</v>
      </c>
      <c r="AB1118" s="35" t="str">
        <f t="shared" si="141"/>
        <v>.</v>
      </c>
      <c r="AE1118" s="18" t="str">
        <f>IFERROR(VLOOKUP(O1118,AG3:AH5,2,0),"KO")</f>
        <v>KO</v>
      </c>
    </row>
    <row r="1119" spans="2:31">
      <c r="B1119" s="6" t="s">
        <v>11</v>
      </c>
      <c r="C1119" t="s">
        <v>322</v>
      </c>
      <c r="D1119" s="24" t="s">
        <v>115</v>
      </c>
      <c r="E1119" s="17" t="s">
        <v>353</v>
      </c>
      <c r="F1119" s="7" t="s">
        <v>4</v>
      </c>
      <c r="G1119" s="10" t="s">
        <v>537</v>
      </c>
      <c r="H1119" s="7">
        <v>13</v>
      </c>
      <c r="I1119" s="7">
        <v>84</v>
      </c>
      <c r="J1119" s="7">
        <v>3</v>
      </c>
      <c r="K1119" s="7" t="s">
        <v>16</v>
      </c>
      <c r="L1119" s="7" t="s">
        <v>2101</v>
      </c>
      <c r="M1119" s="7">
        <v>10</v>
      </c>
      <c r="N1119" s="6" t="s">
        <v>24</v>
      </c>
      <c r="O1119" s="6" t="s">
        <v>24</v>
      </c>
      <c r="P1119" s="11">
        <v>53</v>
      </c>
      <c r="Q1119" s="12">
        <v>1.57</v>
      </c>
      <c r="R1119" s="13"/>
      <c r="S1119" s="21">
        <f t="shared" si="138"/>
        <v>81.849999999999994</v>
      </c>
      <c r="T1119" s="7" t="str">
        <f t="shared" si="139"/>
        <v>Under 1.5</v>
      </c>
      <c r="U1119" s="14"/>
      <c r="V1119" s="14" t="str">
        <f t="shared" si="142"/>
        <v>Under 1.5</v>
      </c>
      <c r="W1119" s="14" t="str">
        <f t="shared" si="143"/>
        <v>WON</v>
      </c>
      <c r="X1119" s="14"/>
      <c r="Y1119" s="7" t="str">
        <f t="shared" si="137"/>
        <v>Prime</v>
      </c>
      <c r="Z1119" s="7"/>
      <c r="AA1119" s="35" t="str">
        <f t="shared" si="140"/>
        <v>…</v>
      </c>
      <c r="AB1119" s="35" t="str">
        <f t="shared" si="141"/>
        <v>.</v>
      </c>
      <c r="AE1119" s="18" t="str">
        <f>IFERROR(VLOOKUP(O1119,AG3:AH5,2,0),"KO")</f>
        <v>OK</v>
      </c>
    </row>
    <row r="1120" spans="2:31">
      <c r="B1120" s="6" t="s">
        <v>11</v>
      </c>
      <c r="C1120" t="s">
        <v>121</v>
      </c>
      <c r="D1120" s="24" t="s">
        <v>115</v>
      </c>
      <c r="E1120" s="17" t="s">
        <v>273</v>
      </c>
      <c r="F1120" s="7" t="s">
        <v>4</v>
      </c>
      <c r="G1120" s="10" t="s">
        <v>902</v>
      </c>
      <c r="H1120" s="7">
        <v>17</v>
      </c>
      <c r="I1120" s="7">
        <v>51</v>
      </c>
      <c r="J1120" s="7">
        <v>31</v>
      </c>
      <c r="K1120" s="7" t="s">
        <v>16</v>
      </c>
      <c r="L1120" s="7" t="s">
        <v>2101</v>
      </c>
      <c r="M1120" s="7">
        <v>14</v>
      </c>
      <c r="N1120" s="6" t="s">
        <v>61</v>
      </c>
      <c r="O1120" s="6" t="s">
        <v>61</v>
      </c>
      <c r="P1120" s="11">
        <v>63</v>
      </c>
      <c r="Q1120" s="12">
        <v>1.61</v>
      </c>
      <c r="R1120" s="13"/>
      <c r="S1120" s="21">
        <f t="shared" si="138"/>
        <v>69.537499999999994</v>
      </c>
      <c r="T1120" s="7" t="str">
        <f t="shared" si="139"/>
        <v>Under 1.5</v>
      </c>
      <c r="U1120" s="14"/>
      <c r="V1120" s="14" t="str">
        <f t="shared" si="142"/>
        <v>Over 0.5</v>
      </c>
      <c r="W1120" s="14" t="str">
        <f t="shared" si="143"/>
        <v>LOST</v>
      </c>
      <c r="X1120" s="14"/>
      <c r="Y1120" s="7" t="str">
        <f t="shared" si="137"/>
        <v>…</v>
      </c>
      <c r="Z1120" s="7"/>
      <c r="AA1120" s="35" t="str">
        <f t="shared" si="140"/>
        <v>U25g</v>
      </c>
      <c r="AB1120" s="35" t="str">
        <f t="shared" si="141"/>
        <v>WON</v>
      </c>
      <c r="AE1120" s="18" t="str">
        <f>IFERROR(VLOOKUP(O1120,AG3:AH5,2,0),"KO")</f>
        <v>KO</v>
      </c>
    </row>
    <row r="1121" spans="2:31">
      <c r="B1121" s="6" t="s">
        <v>11</v>
      </c>
      <c r="C1121" t="s">
        <v>386</v>
      </c>
      <c r="D1121" s="24" t="s">
        <v>2225</v>
      </c>
      <c r="E1121" s="17" t="s">
        <v>387</v>
      </c>
      <c r="F1121" s="7" t="s">
        <v>4</v>
      </c>
      <c r="G1121" s="10" t="s">
        <v>1932</v>
      </c>
      <c r="H1121" s="7">
        <v>30</v>
      </c>
      <c r="I1121" s="7">
        <v>65</v>
      </c>
      <c r="J1121" s="7">
        <v>6</v>
      </c>
      <c r="K1121" s="7" t="s">
        <v>16</v>
      </c>
      <c r="L1121" s="7">
        <v>1</v>
      </c>
      <c r="M1121" s="7">
        <v>24</v>
      </c>
      <c r="N1121" s="6" t="s">
        <v>120</v>
      </c>
      <c r="O1121" s="6" t="s">
        <v>33</v>
      </c>
      <c r="P1121" s="11">
        <v>90</v>
      </c>
      <c r="Q1121" s="12">
        <v>1.54</v>
      </c>
      <c r="R1121" s="13"/>
      <c r="S1121" s="21">
        <f t="shared" si="138"/>
        <v>78.3125</v>
      </c>
      <c r="T1121" s="7" t="str">
        <f t="shared" si="139"/>
        <v>Under 1.5</v>
      </c>
      <c r="U1121" s="14"/>
      <c r="V1121" s="14" t="str">
        <f t="shared" si="142"/>
        <v>Under 1.5</v>
      </c>
      <c r="W1121" s="14" t="str">
        <f t="shared" si="143"/>
        <v>WON</v>
      </c>
      <c r="X1121" s="14"/>
      <c r="Y1121" s="7" t="str">
        <f t="shared" si="137"/>
        <v>…</v>
      </c>
      <c r="Z1121" s="7"/>
      <c r="AA1121" s="35" t="str">
        <f t="shared" si="140"/>
        <v>U25g</v>
      </c>
      <c r="AB1121" s="35" t="str">
        <f t="shared" si="141"/>
        <v>.</v>
      </c>
      <c r="AE1121" s="18" t="str">
        <f>IFERROR(VLOOKUP(O1121,AG3:AH5,2,0),"KO")</f>
        <v>KO</v>
      </c>
    </row>
    <row r="1122" spans="2:31">
      <c r="B1122" s="6" t="s">
        <v>11</v>
      </c>
      <c r="C1122" t="s">
        <v>322</v>
      </c>
      <c r="D1122" s="24" t="s">
        <v>1068</v>
      </c>
      <c r="E1122" s="17" t="s">
        <v>852</v>
      </c>
      <c r="F1122" s="7" t="s">
        <v>4</v>
      </c>
      <c r="G1122" s="10" t="s">
        <v>1159</v>
      </c>
      <c r="H1122" s="7">
        <v>11</v>
      </c>
      <c r="I1122" s="7">
        <v>72</v>
      </c>
      <c r="J1122" s="7">
        <v>17</v>
      </c>
      <c r="K1122" s="7" t="s">
        <v>16</v>
      </c>
      <c r="L1122" s="7">
        <v>1</v>
      </c>
      <c r="M1122" s="7">
        <v>6</v>
      </c>
      <c r="N1122" s="6" t="s">
        <v>47</v>
      </c>
      <c r="O1122" s="6" t="s">
        <v>69</v>
      </c>
      <c r="P1122" s="11">
        <v>54</v>
      </c>
      <c r="Q1122" s="12">
        <v>1.5</v>
      </c>
      <c r="R1122" s="13"/>
      <c r="S1122" s="21">
        <f t="shared" si="138"/>
        <v>82.3</v>
      </c>
      <c r="T1122" s="7" t="str">
        <f t="shared" si="139"/>
        <v>Under 1.5</v>
      </c>
      <c r="U1122" s="14"/>
      <c r="V1122" s="14" t="str">
        <f t="shared" si="142"/>
        <v>Under 1.5</v>
      </c>
      <c r="W1122" s="14" t="str">
        <f t="shared" si="143"/>
        <v>WON</v>
      </c>
      <c r="X1122" s="14"/>
      <c r="Y1122" s="7" t="str">
        <f t="shared" si="137"/>
        <v>Prime</v>
      </c>
      <c r="Z1122" s="7"/>
      <c r="AA1122" s="35" t="str">
        <f t="shared" si="140"/>
        <v>…</v>
      </c>
      <c r="AB1122" s="35" t="str">
        <f t="shared" si="141"/>
        <v>.</v>
      </c>
      <c r="AE1122" s="18" t="str">
        <f>IFERROR(VLOOKUP(O1122,AG3:AH5,2,0),"KO")</f>
        <v>KO</v>
      </c>
    </row>
    <row r="1123" spans="2:31">
      <c r="B1123" s="6" t="s">
        <v>11</v>
      </c>
      <c r="C1123" t="s">
        <v>55</v>
      </c>
      <c r="D1123" s="24" t="s">
        <v>135</v>
      </c>
      <c r="E1123" s="17" t="s">
        <v>942</v>
      </c>
      <c r="F1123" s="7" t="s">
        <v>4</v>
      </c>
      <c r="G1123" s="10" t="s">
        <v>106</v>
      </c>
      <c r="H1123" s="7">
        <v>14</v>
      </c>
      <c r="I1123" s="7">
        <v>55</v>
      </c>
      <c r="J1123" s="7">
        <v>31</v>
      </c>
      <c r="K1123" s="7" t="s">
        <v>16</v>
      </c>
      <c r="L1123" s="7" t="s">
        <v>2101</v>
      </c>
      <c r="M1123" s="7">
        <v>17</v>
      </c>
      <c r="N1123" s="6" t="s">
        <v>24</v>
      </c>
      <c r="O1123" s="6" t="s">
        <v>75</v>
      </c>
      <c r="P1123" s="11">
        <v>69</v>
      </c>
      <c r="Q1123" s="12">
        <v>1.57</v>
      </c>
      <c r="R1123" s="13"/>
      <c r="S1123" s="21">
        <f t="shared" si="138"/>
        <v>70.987499999999997</v>
      </c>
      <c r="T1123" s="7" t="str">
        <f t="shared" si="139"/>
        <v>Under 1.5</v>
      </c>
      <c r="U1123" s="14"/>
      <c r="V1123" s="14" t="str">
        <f t="shared" si="142"/>
        <v>Under 1.5</v>
      </c>
      <c r="W1123" s="14" t="str">
        <f t="shared" si="143"/>
        <v>WON</v>
      </c>
      <c r="X1123" s="14"/>
      <c r="Y1123" s="7" t="str">
        <f t="shared" si="137"/>
        <v>…</v>
      </c>
      <c r="Z1123" s="7"/>
      <c r="AA1123" s="35" t="str">
        <f t="shared" si="140"/>
        <v>U25g</v>
      </c>
      <c r="AB1123" s="35" t="str">
        <f t="shared" si="141"/>
        <v>WON</v>
      </c>
      <c r="AE1123" s="18" t="str">
        <f>IFERROR(VLOOKUP(O1123,AG3:AH5,2,0),"KO")</f>
        <v>KO</v>
      </c>
    </row>
    <row r="1124" spans="2:31">
      <c r="B1124" s="6"/>
      <c r="C1124" t="s">
        <v>1332</v>
      </c>
      <c r="D1124" s="24" t="s">
        <v>135</v>
      </c>
      <c r="E1124" s="17" t="s">
        <v>1683</v>
      </c>
      <c r="F1124" s="7" t="s">
        <v>4</v>
      </c>
      <c r="G1124" s="10" t="s">
        <v>1348</v>
      </c>
      <c r="H1124" s="7">
        <v>6</v>
      </c>
      <c r="I1124" s="7">
        <v>37</v>
      </c>
      <c r="J1124" s="7">
        <v>57</v>
      </c>
      <c r="K1124" s="7">
        <v>2</v>
      </c>
      <c r="L1124" s="7">
        <v>2</v>
      </c>
      <c r="M1124" s="7">
        <v>51</v>
      </c>
      <c r="N1124" s="6" t="s">
        <v>47</v>
      </c>
      <c r="O1124" s="6" t="s">
        <v>75</v>
      </c>
      <c r="P1124" s="11">
        <v>50</v>
      </c>
      <c r="Q1124" s="12">
        <v>1.64</v>
      </c>
      <c r="R1124" s="13"/>
      <c r="S1124" s="21">
        <f t="shared" si="138"/>
        <v>32.1875</v>
      </c>
      <c r="T1124" s="7" t="str">
        <f t="shared" si="139"/>
        <v>Over 0.5</v>
      </c>
      <c r="U1124" s="14"/>
      <c r="V1124" s="14" t="str">
        <f t="shared" si="142"/>
        <v>Under 1.5</v>
      </c>
      <c r="W1124" s="14" t="str">
        <f t="shared" si="143"/>
        <v>WON</v>
      </c>
      <c r="X1124" s="14"/>
      <c r="Y1124" s="7" t="str">
        <f t="shared" si="137"/>
        <v>…</v>
      </c>
      <c r="Z1124" s="7"/>
      <c r="AA1124" s="35" t="str">
        <f t="shared" si="140"/>
        <v>…</v>
      </c>
      <c r="AB1124" s="35" t="str">
        <f t="shared" si="141"/>
        <v>.</v>
      </c>
      <c r="AE1124" s="18" t="str">
        <f>IFERROR(VLOOKUP(O1124,AG3:AH5,2,0),"KO")</f>
        <v>KO</v>
      </c>
    </row>
    <row r="1125" spans="2:31">
      <c r="B1125" s="6" t="s">
        <v>11</v>
      </c>
      <c r="C1125" t="s">
        <v>508</v>
      </c>
      <c r="D1125" s="24" t="s">
        <v>135</v>
      </c>
      <c r="E1125" s="17" t="s">
        <v>662</v>
      </c>
      <c r="F1125" s="7" t="s">
        <v>4</v>
      </c>
      <c r="G1125" s="10" t="s">
        <v>2180</v>
      </c>
      <c r="H1125" s="7">
        <v>11</v>
      </c>
      <c r="I1125" s="7">
        <v>79</v>
      </c>
      <c r="J1125" s="7">
        <v>10</v>
      </c>
      <c r="K1125" s="7" t="s">
        <v>16</v>
      </c>
      <c r="L1125" s="7">
        <v>1</v>
      </c>
      <c r="M1125" s="7">
        <v>1</v>
      </c>
      <c r="N1125" s="6" t="s">
        <v>47</v>
      </c>
      <c r="O1125" s="6" t="s">
        <v>69</v>
      </c>
      <c r="P1125" s="11">
        <v>45</v>
      </c>
      <c r="Q1125" s="12">
        <v>1.55</v>
      </c>
      <c r="R1125" s="13"/>
      <c r="S1125" s="21">
        <f t="shared" si="138"/>
        <v>78.6875</v>
      </c>
      <c r="T1125" s="7" t="str">
        <f t="shared" si="139"/>
        <v>Under 1.5</v>
      </c>
      <c r="U1125" s="14"/>
      <c r="V1125" s="14" t="str">
        <f t="shared" si="142"/>
        <v>Under 1.5</v>
      </c>
      <c r="W1125" s="14" t="str">
        <f t="shared" si="143"/>
        <v>WON</v>
      </c>
      <c r="X1125" s="14"/>
      <c r="Y1125" s="7" t="str">
        <f t="shared" si="137"/>
        <v>Prime</v>
      </c>
      <c r="Z1125" s="7"/>
      <c r="AA1125" s="35" t="str">
        <f t="shared" si="140"/>
        <v>…</v>
      </c>
      <c r="AB1125" s="35" t="str">
        <f t="shared" si="141"/>
        <v>.</v>
      </c>
      <c r="AE1125" s="18" t="str">
        <f>IFERROR(VLOOKUP(O1125,AG3:AH5,2,0),"KO")</f>
        <v>KO</v>
      </c>
    </row>
    <row r="1126" spans="2:31">
      <c r="B1126" s="6"/>
      <c r="C1126" t="s">
        <v>2148</v>
      </c>
      <c r="D1126" s="24" t="s">
        <v>135</v>
      </c>
      <c r="E1126" s="17" t="s">
        <v>2276</v>
      </c>
      <c r="F1126" s="7" t="s">
        <v>4</v>
      </c>
      <c r="G1126" s="10" t="s">
        <v>2277</v>
      </c>
      <c r="H1126" s="7">
        <v>47</v>
      </c>
      <c r="I1126" s="7">
        <v>47</v>
      </c>
      <c r="J1126" s="7">
        <v>7</v>
      </c>
      <c r="K1126" s="7">
        <v>1</v>
      </c>
      <c r="L1126" s="7" t="s">
        <v>2101</v>
      </c>
      <c r="M1126" s="7">
        <v>40</v>
      </c>
      <c r="N1126" s="6" t="s">
        <v>75</v>
      </c>
      <c r="O1126" s="6" t="s">
        <v>300</v>
      </c>
      <c r="P1126" s="11">
        <v>23</v>
      </c>
      <c r="Q1126" s="12">
        <v>1.75</v>
      </c>
      <c r="R1126" s="13"/>
      <c r="S1126" s="21">
        <f t="shared" si="138"/>
        <v>40</v>
      </c>
      <c r="T1126" s="7" t="str">
        <f t="shared" si="139"/>
        <v>Over 0.5</v>
      </c>
      <c r="U1126" s="14"/>
      <c r="V1126" s="14" t="str">
        <f t="shared" si="142"/>
        <v>Over 0.5</v>
      </c>
      <c r="W1126" s="14" t="str">
        <f t="shared" si="143"/>
        <v>WON</v>
      </c>
      <c r="X1126" s="14"/>
      <c r="Y1126" s="7" t="str">
        <f t="shared" si="137"/>
        <v>…</v>
      </c>
      <c r="Z1126" s="7"/>
      <c r="AA1126" s="35" t="str">
        <f t="shared" si="140"/>
        <v>…</v>
      </c>
      <c r="AB1126" s="35" t="str">
        <f t="shared" si="141"/>
        <v>.</v>
      </c>
      <c r="AE1126" s="18" t="str">
        <f>IFERROR(VLOOKUP(O1126,AG3:AH5,2,0),"KO")</f>
        <v>KO</v>
      </c>
    </row>
    <row r="1127" spans="2:31">
      <c r="B1127" s="6"/>
      <c r="C1127" t="s">
        <v>134</v>
      </c>
      <c r="D1127" s="24" t="s">
        <v>135</v>
      </c>
      <c r="E1127" s="17" t="s">
        <v>137</v>
      </c>
      <c r="F1127" s="7" t="s">
        <v>4</v>
      </c>
      <c r="G1127" s="10" t="s">
        <v>1399</v>
      </c>
      <c r="H1127" s="7">
        <v>43</v>
      </c>
      <c r="I1127" s="7">
        <v>43</v>
      </c>
      <c r="J1127" s="7">
        <v>15</v>
      </c>
      <c r="K1127" s="7">
        <v>1</v>
      </c>
      <c r="L1127" s="7">
        <v>1</v>
      </c>
      <c r="M1127" s="7">
        <v>28</v>
      </c>
      <c r="N1127" s="6" t="s">
        <v>61</v>
      </c>
      <c r="O1127" s="6" t="s">
        <v>96</v>
      </c>
      <c r="P1127" s="11">
        <v>50</v>
      </c>
      <c r="Q1127" s="12">
        <v>1.7</v>
      </c>
      <c r="R1127" s="13"/>
      <c r="S1127" s="21">
        <f t="shared" si="138"/>
        <v>50</v>
      </c>
      <c r="T1127" s="7" t="str">
        <f t="shared" si="139"/>
        <v>Over 0.5</v>
      </c>
      <c r="U1127" s="14"/>
      <c r="V1127" s="14" t="str">
        <f t="shared" si="142"/>
        <v>Over 0.5</v>
      </c>
      <c r="W1127" s="14" t="str">
        <f t="shared" si="143"/>
        <v>WON</v>
      </c>
      <c r="X1127" s="14"/>
      <c r="Y1127" s="7" t="str">
        <f t="shared" si="137"/>
        <v>…</v>
      </c>
      <c r="Z1127" s="7"/>
      <c r="AA1127" s="35" t="str">
        <f t="shared" si="140"/>
        <v>…</v>
      </c>
      <c r="AB1127" s="35" t="str">
        <f t="shared" si="141"/>
        <v>.</v>
      </c>
      <c r="AE1127" s="18" t="str">
        <f>IFERROR(VLOOKUP(O1127,AG3:AH5,2,0),"KO")</f>
        <v>KO</v>
      </c>
    </row>
    <row r="1128" spans="2:31">
      <c r="B1128" s="6"/>
      <c r="C1128" t="s">
        <v>134</v>
      </c>
      <c r="D1128" s="24" t="s">
        <v>135</v>
      </c>
      <c r="E1128" s="17" t="s">
        <v>137</v>
      </c>
      <c r="F1128" s="7" t="s">
        <v>4</v>
      </c>
      <c r="G1128" s="10" t="s">
        <v>1399</v>
      </c>
      <c r="H1128" s="7">
        <v>43</v>
      </c>
      <c r="I1128" s="7">
        <v>43</v>
      </c>
      <c r="J1128" s="7">
        <v>15</v>
      </c>
      <c r="K1128" s="7">
        <v>1</v>
      </c>
      <c r="L1128" s="7">
        <v>1</v>
      </c>
      <c r="M1128" s="7">
        <v>28</v>
      </c>
      <c r="N1128" s="6" t="s">
        <v>61</v>
      </c>
      <c r="O1128" s="6" t="s">
        <v>96</v>
      </c>
      <c r="P1128" s="11">
        <v>50</v>
      </c>
      <c r="Q1128" s="12">
        <v>1.7</v>
      </c>
      <c r="R1128" s="13"/>
      <c r="S1128" s="21">
        <f t="shared" si="138"/>
        <v>50</v>
      </c>
      <c r="T1128" s="7" t="str">
        <f t="shared" si="139"/>
        <v>Over 0.5</v>
      </c>
      <c r="U1128" s="14"/>
      <c r="V1128" s="14" t="str">
        <f t="shared" si="142"/>
        <v>Over 0.5</v>
      </c>
      <c r="W1128" s="14" t="str">
        <f t="shared" si="143"/>
        <v>WON</v>
      </c>
      <c r="X1128" s="14"/>
      <c r="Y1128" s="7" t="str">
        <f t="shared" si="137"/>
        <v>…</v>
      </c>
      <c r="Z1128" s="7"/>
      <c r="AA1128" s="35" t="str">
        <f t="shared" si="140"/>
        <v>…</v>
      </c>
      <c r="AB1128" s="35" t="str">
        <f t="shared" si="141"/>
        <v>.</v>
      </c>
      <c r="AE1128" s="18" t="str">
        <f>IFERROR(VLOOKUP(O1128,AG3:AH5,2,0),"KO")</f>
        <v>KO</v>
      </c>
    </row>
    <row r="1129" spans="2:31">
      <c r="B1129" s="6"/>
      <c r="C1129" t="s">
        <v>526</v>
      </c>
      <c r="D1129" s="24" t="s">
        <v>143</v>
      </c>
      <c r="E1129" s="17" t="s">
        <v>596</v>
      </c>
      <c r="F1129" s="7" t="s">
        <v>4</v>
      </c>
      <c r="G1129" s="10" t="s">
        <v>2278</v>
      </c>
      <c r="H1129" s="7">
        <v>2</v>
      </c>
      <c r="I1129" s="7">
        <v>7</v>
      </c>
      <c r="J1129" s="7">
        <v>91</v>
      </c>
      <c r="K1129" s="7">
        <v>2</v>
      </c>
      <c r="L1129" s="7">
        <v>2</v>
      </c>
      <c r="M1129" s="7">
        <v>89</v>
      </c>
      <c r="N1129" s="6" t="s">
        <v>120</v>
      </c>
      <c r="O1129" s="6" t="s">
        <v>61</v>
      </c>
      <c r="P1129" s="11">
        <v>47</v>
      </c>
      <c r="Q1129" s="12">
        <v>1.66</v>
      </c>
      <c r="R1129" s="13"/>
      <c r="S1129" s="21">
        <f t="shared" si="138"/>
        <v>11.5625</v>
      </c>
      <c r="T1129" s="7" t="str">
        <f t="shared" si="139"/>
        <v>Over 0.5</v>
      </c>
      <c r="U1129" s="14"/>
      <c r="V1129" s="14" t="str">
        <f t="shared" si="142"/>
        <v>Under 1.5</v>
      </c>
      <c r="W1129" s="14" t="str">
        <f t="shared" si="143"/>
        <v>WON</v>
      </c>
      <c r="X1129" s="14"/>
      <c r="Y1129" s="7" t="str">
        <f t="shared" si="137"/>
        <v>…</v>
      </c>
      <c r="Z1129" s="7"/>
      <c r="AA1129" s="35" t="str">
        <f t="shared" si="140"/>
        <v>…</v>
      </c>
      <c r="AB1129" s="35" t="str">
        <f t="shared" si="141"/>
        <v>.</v>
      </c>
      <c r="AE1129" s="18" t="str">
        <f>IFERROR(VLOOKUP(O1129,AG3:AH5,2,0),"KO")</f>
        <v>KO</v>
      </c>
    </row>
    <row r="1130" spans="2:31">
      <c r="B1130" s="6" t="s">
        <v>11</v>
      </c>
      <c r="C1130" t="s">
        <v>1180</v>
      </c>
      <c r="D1130" s="24" t="s">
        <v>143</v>
      </c>
      <c r="E1130" s="17" t="s">
        <v>2279</v>
      </c>
      <c r="F1130" s="7" t="s">
        <v>4</v>
      </c>
      <c r="G1130" s="10" t="s">
        <v>2280</v>
      </c>
      <c r="H1130" s="7">
        <v>10</v>
      </c>
      <c r="I1130" s="7">
        <v>85</v>
      </c>
      <c r="J1130" s="7">
        <v>5</v>
      </c>
      <c r="K1130" s="7" t="s">
        <v>16</v>
      </c>
      <c r="L1130" s="7" t="s">
        <v>2101</v>
      </c>
      <c r="M1130" s="7">
        <v>5</v>
      </c>
      <c r="N1130" s="6" t="s">
        <v>24</v>
      </c>
      <c r="O1130" s="6" t="s">
        <v>24</v>
      </c>
      <c r="P1130" s="11">
        <v>90</v>
      </c>
      <c r="Q1130" s="12">
        <v>1.67</v>
      </c>
      <c r="R1130" s="13"/>
      <c r="S1130" s="21">
        <f t="shared" si="138"/>
        <v>94.5625</v>
      </c>
      <c r="T1130" s="7" t="str">
        <f t="shared" si="139"/>
        <v>Under 1.5</v>
      </c>
      <c r="U1130" s="14"/>
      <c r="V1130" s="14" t="str">
        <f t="shared" si="142"/>
        <v>Under 1.5</v>
      </c>
      <c r="W1130" s="14" t="str">
        <f t="shared" si="143"/>
        <v>WON</v>
      </c>
      <c r="X1130" s="14"/>
      <c r="Y1130" s="7" t="str">
        <f t="shared" si="137"/>
        <v>Prime</v>
      </c>
      <c r="Z1130" s="7"/>
      <c r="AA1130" s="35" t="str">
        <f t="shared" si="140"/>
        <v>U25g</v>
      </c>
      <c r="AB1130" s="35" t="str">
        <f t="shared" si="141"/>
        <v>WON</v>
      </c>
      <c r="AE1130" s="18" t="str">
        <f>IFERROR(VLOOKUP(O1130,AG3:AH5,2,0),"KO")</f>
        <v>OK</v>
      </c>
    </row>
    <row r="1131" spans="2:31">
      <c r="B1131" s="6"/>
      <c r="C1131" t="s">
        <v>111</v>
      </c>
      <c r="D1131" s="24" t="s">
        <v>143</v>
      </c>
      <c r="E1131" s="17" t="s">
        <v>807</v>
      </c>
      <c r="F1131" s="7" t="s">
        <v>4</v>
      </c>
      <c r="G1131" s="10" t="s">
        <v>2000</v>
      </c>
      <c r="H1131" s="7">
        <v>23</v>
      </c>
      <c r="I1131" s="7">
        <v>33</v>
      </c>
      <c r="J1131" s="7">
        <v>45</v>
      </c>
      <c r="K1131" s="7">
        <v>2</v>
      </c>
      <c r="L1131" s="7">
        <v>2</v>
      </c>
      <c r="M1131" s="7">
        <v>22</v>
      </c>
      <c r="N1131" s="6" t="s">
        <v>298</v>
      </c>
      <c r="O1131" s="6" t="s">
        <v>2211</v>
      </c>
      <c r="P1131" s="11">
        <v>32</v>
      </c>
      <c r="Q1131" s="12">
        <v>1.64</v>
      </c>
      <c r="R1131" s="13"/>
      <c r="S1131" s="21">
        <f t="shared" si="138"/>
        <v>25.9375</v>
      </c>
      <c r="T1131" s="7" t="str">
        <f t="shared" si="139"/>
        <v>Over 0.5</v>
      </c>
      <c r="U1131" s="14"/>
      <c r="V1131" s="14" t="str">
        <f t="shared" si="142"/>
        <v>Over 0.5</v>
      </c>
      <c r="W1131" s="14" t="str">
        <f t="shared" si="143"/>
        <v>WON</v>
      </c>
      <c r="X1131" s="14"/>
      <c r="Y1131" s="7" t="str">
        <f t="shared" si="137"/>
        <v>…</v>
      </c>
      <c r="Z1131" s="7"/>
      <c r="AA1131" s="35" t="str">
        <f t="shared" si="140"/>
        <v>…</v>
      </c>
      <c r="AB1131" s="35" t="str">
        <f t="shared" si="141"/>
        <v>.</v>
      </c>
      <c r="AE1131" s="18" t="str">
        <f>IFERROR(VLOOKUP(O1131,AG3:AH5,2,0),"KO")</f>
        <v>KO</v>
      </c>
    </row>
    <row r="1132" spans="2:31">
      <c r="B1132" s="6" t="s">
        <v>11</v>
      </c>
      <c r="C1132" t="s">
        <v>34</v>
      </c>
      <c r="D1132" s="24" t="s">
        <v>143</v>
      </c>
      <c r="E1132" s="17" t="s">
        <v>476</v>
      </c>
      <c r="F1132" s="7" t="s">
        <v>4</v>
      </c>
      <c r="G1132" s="10" t="s">
        <v>1244</v>
      </c>
      <c r="H1132" s="7">
        <v>23</v>
      </c>
      <c r="I1132" s="7">
        <v>43</v>
      </c>
      <c r="J1132" s="7">
        <v>34</v>
      </c>
      <c r="K1132" s="7" t="s">
        <v>16</v>
      </c>
      <c r="L1132" s="7">
        <v>1</v>
      </c>
      <c r="M1132" s="7">
        <v>11</v>
      </c>
      <c r="N1132" s="6" t="s">
        <v>120</v>
      </c>
      <c r="O1132" s="6" t="s">
        <v>61</v>
      </c>
      <c r="P1132" s="11">
        <v>63</v>
      </c>
      <c r="Q1132" s="12">
        <v>1.47</v>
      </c>
      <c r="R1132" s="13"/>
      <c r="S1132" s="21">
        <f t="shared" si="138"/>
        <v>56.6</v>
      </c>
      <c r="T1132" s="7" t="str">
        <f t="shared" si="139"/>
        <v>Under 1.5</v>
      </c>
      <c r="U1132" s="14"/>
      <c r="V1132" s="14" t="str">
        <f t="shared" si="142"/>
        <v>Under 1.5</v>
      </c>
      <c r="W1132" s="14" t="str">
        <f t="shared" si="143"/>
        <v>WON</v>
      </c>
      <c r="X1132" s="14"/>
      <c r="Y1132" s="7" t="str">
        <f t="shared" si="137"/>
        <v>…</v>
      </c>
      <c r="Z1132" s="7"/>
      <c r="AA1132" s="35" t="str">
        <f t="shared" si="140"/>
        <v>…</v>
      </c>
      <c r="AB1132" s="35" t="str">
        <f t="shared" si="141"/>
        <v>.</v>
      </c>
      <c r="AE1132" s="18" t="str">
        <f>IFERROR(VLOOKUP(O1132,AG3:AH5,2,0),"KO")</f>
        <v>KO</v>
      </c>
    </row>
    <row r="1133" spans="2:31">
      <c r="B1133" s="6"/>
      <c r="C1133" t="s">
        <v>127</v>
      </c>
      <c r="D1133" s="24" t="s">
        <v>143</v>
      </c>
      <c r="E1133" s="17" t="s">
        <v>1041</v>
      </c>
      <c r="F1133" s="7" t="s">
        <v>4</v>
      </c>
      <c r="G1133" s="10" t="s">
        <v>474</v>
      </c>
      <c r="H1133" s="7">
        <v>46</v>
      </c>
      <c r="I1133" s="7">
        <v>28</v>
      </c>
      <c r="J1133" s="7">
        <v>26</v>
      </c>
      <c r="K1133" s="7">
        <v>1</v>
      </c>
      <c r="L1133" s="7">
        <v>1</v>
      </c>
      <c r="M1133" s="7">
        <v>20</v>
      </c>
      <c r="N1133" s="6" t="s">
        <v>47</v>
      </c>
      <c r="O1133" s="6" t="s">
        <v>301</v>
      </c>
      <c r="P1133" s="11">
        <v>42</v>
      </c>
      <c r="Q1133" s="12">
        <v>1.64</v>
      </c>
      <c r="R1133" s="13"/>
      <c r="S1133" s="21">
        <f t="shared" si="138"/>
        <v>25.625</v>
      </c>
      <c r="T1133" s="7" t="str">
        <f t="shared" si="139"/>
        <v>Over 0.5</v>
      </c>
      <c r="U1133" s="14"/>
      <c r="V1133" s="14" t="str">
        <f t="shared" si="142"/>
        <v>Under 1.5</v>
      </c>
      <c r="W1133" s="14" t="str">
        <f t="shared" si="143"/>
        <v>WON</v>
      </c>
      <c r="X1133" s="14"/>
      <c r="Y1133" s="7" t="str">
        <f t="shared" si="137"/>
        <v>…</v>
      </c>
      <c r="Z1133" s="7"/>
      <c r="AA1133" s="35" t="str">
        <f t="shared" si="140"/>
        <v>…</v>
      </c>
      <c r="AB1133" s="35" t="str">
        <f t="shared" si="141"/>
        <v>.</v>
      </c>
      <c r="AE1133" s="18" t="str">
        <f>IFERROR(VLOOKUP(O1133,AG3:AH5,2,0),"KO")</f>
        <v>KO</v>
      </c>
    </row>
    <row r="1134" spans="2:31">
      <c r="B1134" s="6" t="s">
        <v>11</v>
      </c>
      <c r="C1134" t="s">
        <v>363</v>
      </c>
      <c r="D1134" s="24" t="s">
        <v>1178</v>
      </c>
      <c r="E1134" s="17" t="s">
        <v>1066</v>
      </c>
      <c r="F1134" s="7" t="s">
        <v>4</v>
      </c>
      <c r="G1134" s="10" t="s">
        <v>413</v>
      </c>
      <c r="H1134" s="7">
        <v>30</v>
      </c>
      <c r="I1134" s="7">
        <v>46</v>
      </c>
      <c r="J1134" s="7">
        <v>24</v>
      </c>
      <c r="K1134" s="7" t="s">
        <v>16</v>
      </c>
      <c r="L1134" s="7">
        <v>1</v>
      </c>
      <c r="M1134" s="7">
        <v>6</v>
      </c>
      <c r="N1134" s="6" t="s">
        <v>24</v>
      </c>
      <c r="O1134" s="6" t="s">
        <v>47</v>
      </c>
      <c r="P1134" s="11">
        <v>61</v>
      </c>
      <c r="Q1134" s="12">
        <v>1.57</v>
      </c>
      <c r="R1134" s="13"/>
      <c r="S1134" s="21">
        <f t="shared" si="138"/>
        <v>61.2</v>
      </c>
      <c r="T1134" s="7" t="str">
        <f t="shared" si="139"/>
        <v>Under 1.5</v>
      </c>
      <c r="U1134" s="14"/>
      <c r="V1134" s="14" t="str">
        <f t="shared" si="142"/>
        <v>Under 1.5</v>
      </c>
      <c r="W1134" s="14" t="str">
        <f t="shared" si="143"/>
        <v>WON</v>
      </c>
      <c r="X1134" s="14"/>
      <c r="Y1134" s="7" t="str">
        <f t="shared" si="137"/>
        <v>…</v>
      </c>
      <c r="Z1134" s="7"/>
      <c r="AA1134" s="35" t="str">
        <f t="shared" si="140"/>
        <v>…</v>
      </c>
      <c r="AB1134" s="35" t="str">
        <f t="shared" si="141"/>
        <v>.</v>
      </c>
      <c r="AE1134" s="18" t="str">
        <f>IFERROR(VLOOKUP(O1134,AG3:AH5,2,0),"KO")</f>
        <v>OK</v>
      </c>
    </row>
    <row r="1135" spans="2:31">
      <c r="B1135" s="6" t="s">
        <v>11</v>
      </c>
      <c r="C1135" t="s">
        <v>322</v>
      </c>
      <c r="D1135" s="24" t="s">
        <v>1178</v>
      </c>
      <c r="E1135" s="17" t="s">
        <v>870</v>
      </c>
      <c r="F1135" s="7" t="s">
        <v>4</v>
      </c>
      <c r="G1135" s="10" t="s">
        <v>536</v>
      </c>
      <c r="H1135" s="7">
        <v>31</v>
      </c>
      <c r="I1135" s="7">
        <v>58</v>
      </c>
      <c r="J1135" s="7">
        <v>11</v>
      </c>
      <c r="K1135" s="7" t="s">
        <v>16</v>
      </c>
      <c r="L1135" s="7">
        <v>1</v>
      </c>
      <c r="M1135" s="7">
        <v>20</v>
      </c>
      <c r="N1135" s="6" t="s">
        <v>47</v>
      </c>
      <c r="O1135" s="6" t="s">
        <v>96</v>
      </c>
      <c r="P1135" s="11">
        <v>50</v>
      </c>
      <c r="Q1135" s="12">
        <v>1.4</v>
      </c>
      <c r="R1135" s="13"/>
      <c r="S1135" s="21">
        <f t="shared" si="138"/>
        <v>68.125</v>
      </c>
      <c r="T1135" s="7" t="str">
        <f t="shared" si="139"/>
        <v>Under 1.5</v>
      </c>
      <c r="U1135" s="14"/>
      <c r="V1135" s="14" t="str">
        <f t="shared" si="142"/>
        <v>Under 1.5</v>
      </c>
      <c r="W1135" s="14" t="str">
        <f t="shared" si="143"/>
        <v>WON</v>
      </c>
      <c r="X1135" s="14"/>
      <c r="Y1135" s="7" t="str">
        <f t="shared" si="137"/>
        <v>…</v>
      </c>
      <c r="Z1135" s="7"/>
      <c r="AA1135" s="35" t="str">
        <f t="shared" si="140"/>
        <v>…</v>
      </c>
      <c r="AB1135" s="35" t="str">
        <f t="shared" si="141"/>
        <v>.</v>
      </c>
      <c r="AE1135" s="18" t="str">
        <f>IFERROR(VLOOKUP(O1135,AG3:AH5,2,0),"KO")</f>
        <v>KO</v>
      </c>
    </row>
    <row r="1136" spans="2:31">
      <c r="B1136" s="6"/>
      <c r="C1136" t="s">
        <v>711</v>
      </c>
      <c r="D1136" s="24" t="s">
        <v>152</v>
      </c>
      <c r="E1136" s="17" t="s">
        <v>1863</v>
      </c>
      <c r="F1136" s="7" t="s">
        <v>4</v>
      </c>
      <c r="G1136" s="10" t="s">
        <v>1131</v>
      </c>
      <c r="H1136" s="7">
        <v>31</v>
      </c>
      <c r="I1136" s="7">
        <v>57</v>
      </c>
      <c r="J1136" s="7">
        <v>12</v>
      </c>
      <c r="K1136" s="7" t="s">
        <v>16</v>
      </c>
      <c r="L1136" s="7">
        <v>1</v>
      </c>
      <c r="M1136" s="7">
        <v>19</v>
      </c>
      <c r="N1136" s="6" t="s">
        <v>17</v>
      </c>
      <c r="O1136" s="6" t="s">
        <v>300</v>
      </c>
      <c r="P1136" s="11">
        <v>45</v>
      </c>
      <c r="Q1136" s="12">
        <v>1.65</v>
      </c>
      <c r="R1136" s="13"/>
      <c r="S1136" s="21">
        <f t="shared" si="138"/>
        <v>57.8125</v>
      </c>
      <c r="T1136" s="7" t="str">
        <f t="shared" si="139"/>
        <v>Under 1.5</v>
      </c>
      <c r="U1136" s="14"/>
      <c r="V1136" s="14" t="str">
        <f t="shared" si="142"/>
        <v>Over 0.5</v>
      </c>
      <c r="W1136" s="14" t="str">
        <f t="shared" si="143"/>
        <v>LOST</v>
      </c>
      <c r="X1136" s="14"/>
      <c r="Y1136" s="7" t="str">
        <f t="shared" si="137"/>
        <v>…</v>
      </c>
      <c r="Z1136" s="7"/>
      <c r="AA1136" s="35" t="str">
        <f t="shared" si="140"/>
        <v>…</v>
      </c>
      <c r="AB1136" s="35" t="str">
        <f t="shared" si="141"/>
        <v>.</v>
      </c>
      <c r="AE1136" s="18" t="str">
        <f>IFERROR(VLOOKUP(O1136,AG3:AH5,2,0),"KO")</f>
        <v>KO</v>
      </c>
    </row>
    <row r="1137" spans="2:31">
      <c r="B1137" s="6" t="s">
        <v>11</v>
      </c>
      <c r="C1137" t="s">
        <v>368</v>
      </c>
      <c r="D1137" s="24" t="s">
        <v>152</v>
      </c>
      <c r="E1137" s="17" t="s">
        <v>1787</v>
      </c>
      <c r="F1137" s="7" t="s">
        <v>4</v>
      </c>
      <c r="G1137" s="10" t="s">
        <v>862</v>
      </c>
      <c r="H1137" s="7">
        <v>23</v>
      </c>
      <c r="I1137" s="7">
        <v>56</v>
      </c>
      <c r="J1137" s="7">
        <v>21</v>
      </c>
      <c r="K1137" s="7" t="s">
        <v>16</v>
      </c>
      <c r="L1137" s="7" t="s">
        <v>2101</v>
      </c>
      <c r="M1137" s="7">
        <v>2</v>
      </c>
      <c r="N1137" s="6" t="s">
        <v>24</v>
      </c>
      <c r="O1137" s="6" t="s">
        <v>47</v>
      </c>
      <c r="P1137" s="11">
        <v>63</v>
      </c>
      <c r="Q1137" s="12">
        <v>1.52</v>
      </c>
      <c r="R1137" s="13"/>
      <c r="S1137" s="21">
        <f t="shared" si="138"/>
        <v>83.1</v>
      </c>
      <c r="T1137" s="7" t="str">
        <f t="shared" si="139"/>
        <v>Under 1.5</v>
      </c>
      <c r="U1137" s="14"/>
      <c r="V1137" s="14" t="str">
        <f t="shared" si="142"/>
        <v>Under 1.5</v>
      </c>
      <c r="W1137" s="14" t="str">
        <f t="shared" si="143"/>
        <v>WON</v>
      </c>
      <c r="X1137" s="14"/>
      <c r="Y1137" s="7" t="str">
        <f t="shared" si="137"/>
        <v>Prime</v>
      </c>
      <c r="Z1137" s="7"/>
      <c r="AA1137" s="35" t="str">
        <f t="shared" si="140"/>
        <v>U25g</v>
      </c>
      <c r="AB1137" s="35" t="str">
        <f t="shared" si="141"/>
        <v>WON</v>
      </c>
      <c r="AE1137" s="18" t="str">
        <f>IFERROR(VLOOKUP(O1137,AG3:AH5,2,0),"KO")</f>
        <v>OK</v>
      </c>
    </row>
    <row r="1138" spans="2:31">
      <c r="B1138" s="6" t="s">
        <v>11</v>
      </c>
      <c r="C1138" t="s">
        <v>368</v>
      </c>
      <c r="D1138" s="24" t="s">
        <v>152</v>
      </c>
      <c r="E1138" s="17" t="s">
        <v>1264</v>
      </c>
      <c r="F1138" s="7" t="s">
        <v>4</v>
      </c>
      <c r="G1138" s="10" t="s">
        <v>833</v>
      </c>
      <c r="H1138" s="7">
        <v>14</v>
      </c>
      <c r="I1138" s="7">
        <v>46</v>
      </c>
      <c r="J1138" s="7">
        <v>41</v>
      </c>
      <c r="K1138" s="7" t="s">
        <v>16</v>
      </c>
      <c r="L1138" s="7">
        <v>2</v>
      </c>
      <c r="M1138" s="7">
        <v>27</v>
      </c>
      <c r="N1138" s="6" t="s">
        <v>47</v>
      </c>
      <c r="O1138" s="6" t="s">
        <v>96</v>
      </c>
      <c r="P1138" s="11">
        <v>50</v>
      </c>
      <c r="Q1138" s="12">
        <v>1.7</v>
      </c>
      <c r="R1138" s="13"/>
      <c r="S1138" s="21">
        <f t="shared" si="138"/>
        <v>50</v>
      </c>
      <c r="T1138" s="7" t="str">
        <f t="shared" si="139"/>
        <v>Over 0.5</v>
      </c>
      <c r="U1138" s="14"/>
      <c r="V1138" s="14" t="str">
        <f t="shared" si="142"/>
        <v>Under 1.5</v>
      </c>
      <c r="W1138" s="14" t="str">
        <f t="shared" si="143"/>
        <v>WON</v>
      </c>
      <c r="X1138" s="14"/>
      <c r="Y1138" s="7" t="str">
        <f t="shared" si="137"/>
        <v>…</v>
      </c>
      <c r="Z1138" s="7"/>
      <c r="AA1138" s="35" t="str">
        <f t="shared" si="140"/>
        <v>…</v>
      </c>
      <c r="AB1138" s="35" t="str">
        <f t="shared" si="141"/>
        <v>.</v>
      </c>
      <c r="AE1138" s="18" t="str">
        <f>IFERROR(VLOOKUP(O1138,AG3:AH5,2,0),"KO")</f>
        <v>KO</v>
      </c>
    </row>
    <row r="1139" spans="2:31">
      <c r="B1139" s="6" t="s">
        <v>11</v>
      </c>
      <c r="C1139" t="s">
        <v>55</v>
      </c>
      <c r="D1139" s="24" t="s">
        <v>289</v>
      </c>
      <c r="E1139" s="17" t="s">
        <v>327</v>
      </c>
      <c r="F1139" s="7" t="s">
        <v>4</v>
      </c>
      <c r="G1139" s="10" t="s">
        <v>1120</v>
      </c>
      <c r="H1139" s="7">
        <v>14</v>
      </c>
      <c r="I1139" s="7">
        <v>55</v>
      </c>
      <c r="J1139" s="7">
        <v>31</v>
      </c>
      <c r="K1139" s="7" t="s">
        <v>16</v>
      </c>
      <c r="L1139" s="7" t="s">
        <v>2101</v>
      </c>
      <c r="M1139" s="7">
        <v>17</v>
      </c>
      <c r="N1139" s="6" t="s">
        <v>24</v>
      </c>
      <c r="O1139" s="6" t="s">
        <v>47</v>
      </c>
      <c r="P1139" s="11">
        <v>55</v>
      </c>
      <c r="Q1139" s="12">
        <v>1.5</v>
      </c>
      <c r="R1139" s="13"/>
      <c r="S1139" s="21">
        <f t="shared" si="138"/>
        <v>68.1875</v>
      </c>
      <c r="T1139" s="7" t="str">
        <f t="shared" si="139"/>
        <v>Under 1.5</v>
      </c>
      <c r="U1139" s="14"/>
      <c r="V1139" s="14" t="str">
        <f t="shared" si="142"/>
        <v>Under 1.5</v>
      </c>
      <c r="W1139" s="14" t="str">
        <f t="shared" si="143"/>
        <v>WON</v>
      </c>
      <c r="X1139" s="14"/>
      <c r="Y1139" s="7" t="str">
        <f t="shared" si="137"/>
        <v>…</v>
      </c>
      <c r="Z1139" s="7"/>
      <c r="AA1139" s="35" t="str">
        <f t="shared" si="140"/>
        <v>U25g</v>
      </c>
      <c r="AB1139" s="35" t="str">
        <f t="shared" si="141"/>
        <v>WON</v>
      </c>
      <c r="AE1139" s="18" t="str">
        <f>IFERROR(VLOOKUP(O1139,AG3:AH5,2,0),"KO")</f>
        <v>OK</v>
      </c>
    </row>
    <row r="1140" spans="2:31">
      <c r="B1140" s="6"/>
      <c r="C1140" t="s">
        <v>2158</v>
      </c>
      <c r="D1140" s="24" t="s">
        <v>160</v>
      </c>
      <c r="E1140" s="17" t="s">
        <v>2281</v>
      </c>
      <c r="F1140" s="7" t="s">
        <v>4</v>
      </c>
      <c r="G1140" s="10" t="s">
        <v>2282</v>
      </c>
      <c r="H1140" s="7">
        <v>52</v>
      </c>
      <c r="I1140" s="7">
        <v>32</v>
      </c>
      <c r="J1140" s="7">
        <v>17</v>
      </c>
      <c r="K1140" s="7">
        <v>1</v>
      </c>
      <c r="L1140" s="7">
        <v>1</v>
      </c>
      <c r="M1140" s="7">
        <v>35</v>
      </c>
      <c r="N1140" s="6" t="s">
        <v>47</v>
      </c>
      <c r="O1140" s="6" t="s">
        <v>301</v>
      </c>
      <c r="P1140" s="11">
        <v>44</v>
      </c>
      <c r="Q1140" s="12">
        <v>1.57</v>
      </c>
      <c r="R1140" s="13"/>
      <c r="S1140" s="21">
        <f t="shared" si="138"/>
        <v>23.75</v>
      </c>
      <c r="T1140" s="7" t="str">
        <f t="shared" si="139"/>
        <v>Over 0.5</v>
      </c>
      <c r="U1140" s="14"/>
      <c r="V1140" s="14" t="str">
        <f t="shared" si="142"/>
        <v>Under 1.5</v>
      </c>
      <c r="W1140" s="14" t="str">
        <f t="shared" si="143"/>
        <v>WON</v>
      </c>
      <c r="X1140" s="14"/>
      <c r="Y1140" s="7" t="str">
        <f t="shared" si="137"/>
        <v>…</v>
      </c>
      <c r="Z1140" s="7"/>
      <c r="AA1140" s="35" t="str">
        <f t="shared" si="140"/>
        <v>…</v>
      </c>
      <c r="AB1140" s="35" t="str">
        <f t="shared" si="141"/>
        <v>.</v>
      </c>
      <c r="AE1140" s="18" t="str">
        <f>IFERROR(VLOOKUP(O1140,AG3:AH5,2,0),"KO")</f>
        <v>KO</v>
      </c>
    </row>
    <row r="1141" spans="2:31">
      <c r="B1141" s="6"/>
      <c r="C1141" t="s">
        <v>111</v>
      </c>
      <c r="D1141" s="24" t="s">
        <v>250</v>
      </c>
      <c r="E1141" s="17" t="s">
        <v>114</v>
      </c>
      <c r="F1141" s="7" t="s">
        <v>4</v>
      </c>
      <c r="G1141" s="10" t="s">
        <v>984</v>
      </c>
      <c r="H1141" s="7">
        <v>33</v>
      </c>
      <c r="I1141" s="7">
        <v>10</v>
      </c>
      <c r="J1141" s="7">
        <v>57</v>
      </c>
      <c r="K1141" s="7">
        <v>2</v>
      </c>
      <c r="L1141" s="7" t="s">
        <v>2101</v>
      </c>
      <c r="M1141" s="7">
        <v>24</v>
      </c>
      <c r="N1141" s="6" t="s">
        <v>75</v>
      </c>
      <c r="O1141" s="6" t="s">
        <v>405</v>
      </c>
      <c r="P1141" s="11">
        <v>26</v>
      </c>
      <c r="Q1141" s="12">
        <v>1.66</v>
      </c>
      <c r="R1141" s="13"/>
      <c r="S1141" s="21">
        <f t="shared" si="138"/>
        <v>11.875</v>
      </c>
      <c r="T1141" s="7" t="str">
        <f t="shared" si="139"/>
        <v>Over 0.5</v>
      </c>
      <c r="U1141" s="14"/>
      <c r="V1141" s="14" t="str">
        <f t="shared" si="142"/>
        <v>Over 0.5</v>
      </c>
      <c r="W1141" s="14" t="str">
        <f t="shared" si="143"/>
        <v>WON</v>
      </c>
      <c r="X1141" s="14"/>
      <c r="Y1141" s="7" t="str">
        <f t="shared" ref="Y1141:Y1204" si="144">IF(AND(B1141="OK",I1141&gt;52,M1141&lt;11,Q1141&lt;1.71),"Prime","…")</f>
        <v>…</v>
      </c>
      <c r="Z1141" s="7"/>
      <c r="AA1141" s="35" t="str">
        <f t="shared" si="140"/>
        <v>…</v>
      </c>
      <c r="AB1141" s="35" t="str">
        <f t="shared" si="141"/>
        <v>.</v>
      </c>
      <c r="AE1141" s="18" t="str">
        <f>IFERROR(VLOOKUP(O1141,AG3:AH5,2,0),"KO")</f>
        <v>KO</v>
      </c>
    </row>
    <row r="1142" spans="2:31">
      <c r="B1142" s="6"/>
      <c r="C1142" t="s">
        <v>427</v>
      </c>
      <c r="D1142" s="24" t="s">
        <v>164</v>
      </c>
      <c r="E1142" s="17" t="s">
        <v>615</v>
      </c>
      <c r="F1142" s="7" t="s">
        <v>4</v>
      </c>
      <c r="G1142" s="10" t="s">
        <v>614</v>
      </c>
      <c r="H1142" s="7">
        <v>12</v>
      </c>
      <c r="I1142" s="7">
        <v>44</v>
      </c>
      <c r="J1142" s="7">
        <v>44</v>
      </c>
      <c r="K1142" s="7">
        <v>2</v>
      </c>
      <c r="L1142" s="7">
        <v>2</v>
      </c>
      <c r="M1142" s="7">
        <v>32</v>
      </c>
      <c r="N1142" s="6" t="s">
        <v>120</v>
      </c>
      <c r="O1142" s="6" t="s">
        <v>96</v>
      </c>
      <c r="P1142" s="11">
        <v>45</v>
      </c>
      <c r="Q1142" s="12">
        <v>1.7</v>
      </c>
      <c r="R1142" s="13"/>
      <c r="S1142" s="21">
        <f t="shared" ref="S1142:S1205" si="145">(IF(H1142=0,"",(40+IF(I1142&lt;50,0,I1142/3.2)+(IF(J1142&gt;I1142,-J1142/3.2,0)+(IF(H1142&gt;I1142,-H1142/3.2,0)+(IF(L1142="X",5,IF(L1142="2",2,0)))+(IF(M1142&gt;15,0,15-M1142))+(IF(P1142&lt;50,0,P1142/5)))))))</f>
        <v>40</v>
      </c>
      <c r="T1142" s="7" t="str">
        <f t="shared" ref="T1142:T1205" si="146">IF(S1142&lt;56,"Over 0.5","Under 1.5")</f>
        <v>Over 0.5</v>
      </c>
      <c r="U1142" s="14"/>
      <c r="V1142" s="14" t="str">
        <f t="shared" si="142"/>
        <v>Under 1.5</v>
      </c>
      <c r="W1142" s="14" t="str">
        <f t="shared" si="143"/>
        <v>WON</v>
      </c>
      <c r="X1142" s="14"/>
      <c r="Y1142" s="7" t="str">
        <f t="shared" si="144"/>
        <v>…</v>
      </c>
      <c r="Z1142" s="7"/>
      <c r="AA1142" s="35" t="str">
        <f t="shared" si="140"/>
        <v>…</v>
      </c>
      <c r="AB1142" s="35" t="str">
        <f t="shared" si="141"/>
        <v>.</v>
      </c>
      <c r="AE1142" s="18" t="str">
        <f>IFERROR(VLOOKUP(O1142,AG3:AH5,2,0),"KO")</f>
        <v>KO</v>
      </c>
    </row>
    <row r="1143" spans="2:31">
      <c r="B1143" s="6"/>
      <c r="C1143" t="s">
        <v>427</v>
      </c>
      <c r="D1143" s="24" t="s">
        <v>164</v>
      </c>
      <c r="E1143" s="17" t="s">
        <v>615</v>
      </c>
      <c r="F1143" s="7" t="s">
        <v>4</v>
      </c>
      <c r="G1143" s="10" t="s">
        <v>614</v>
      </c>
      <c r="H1143" s="7">
        <v>12</v>
      </c>
      <c r="I1143" s="7">
        <v>44</v>
      </c>
      <c r="J1143" s="7">
        <v>44</v>
      </c>
      <c r="K1143" s="7">
        <v>2</v>
      </c>
      <c r="L1143" s="7">
        <v>2</v>
      </c>
      <c r="M1143" s="7">
        <v>32</v>
      </c>
      <c r="N1143" s="6" t="s">
        <v>120</v>
      </c>
      <c r="O1143" s="6" t="s">
        <v>96</v>
      </c>
      <c r="P1143" s="11">
        <v>45</v>
      </c>
      <c r="Q1143" s="12">
        <v>1.7</v>
      </c>
      <c r="R1143" s="13"/>
      <c r="S1143" s="21">
        <f t="shared" si="145"/>
        <v>40</v>
      </c>
      <c r="T1143" s="7" t="str">
        <f t="shared" si="146"/>
        <v>Over 0.5</v>
      </c>
      <c r="U1143" s="14"/>
      <c r="V1143" s="14" t="str">
        <f t="shared" si="142"/>
        <v>Under 1.5</v>
      </c>
      <c r="W1143" s="14" t="str">
        <f t="shared" si="143"/>
        <v>WON</v>
      </c>
      <c r="X1143" s="14"/>
      <c r="Y1143" s="7" t="str">
        <f t="shared" si="144"/>
        <v>…</v>
      </c>
      <c r="Z1143" s="7"/>
      <c r="AA1143" s="35" t="str">
        <f t="shared" si="140"/>
        <v>…</v>
      </c>
      <c r="AB1143" s="35" t="str">
        <f t="shared" si="141"/>
        <v>.</v>
      </c>
      <c r="AE1143" s="18" t="str">
        <f>IFERROR(VLOOKUP(O1143,AG3:AH5,2,0),"KO")</f>
        <v>KO</v>
      </c>
    </row>
    <row r="1144" spans="2:31">
      <c r="B1144" s="6" t="s">
        <v>11</v>
      </c>
      <c r="C1144" t="s">
        <v>569</v>
      </c>
      <c r="D1144" s="24" t="s">
        <v>164</v>
      </c>
      <c r="E1144" s="17" t="s">
        <v>801</v>
      </c>
      <c r="F1144" s="7" t="s">
        <v>4</v>
      </c>
      <c r="G1144" s="10" t="s">
        <v>1015</v>
      </c>
      <c r="H1144" s="7">
        <v>19</v>
      </c>
      <c r="I1144" s="7">
        <v>54</v>
      </c>
      <c r="J1144" s="7">
        <v>27</v>
      </c>
      <c r="K1144" s="7" t="s">
        <v>16</v>
      </c>
      <c r="L1144" s="7" t="s">
        <v>2101</v>
      </c>
      <c r="M1144" s="7">
        <v>8</v>
      </c>
      <c r="N1144" s="6" t="s">
        <v>297</v>
      </c>
      <c r="O1144" s="6" t="s">
        <v>1076</v>
      </c>
      <c r="P1144" s="11">
        <v>56</v>
      </c>
      <c r="Q1144" s="12">
        <v>1.57</v>
      </c>
      <c r="R1144" s="13"/>
      <c r="S1144" s="21">
        <f t="shared" si="145"/>
        <v>75.075000000000003</v>
      </c>
      <c r="T1144" s="7" t="str">
        <f t="shared" si="146"/>
        <v>Under 1.5</v>
      </c>
      <c r="U1144" s="14"/>
      <c r="V1144" s="14" t="str">
        <f t="shared" si="142"/>
        <v>Over 0.5</v>
      </c>
      <c r="W1144" s="14" t="str">
        <f t="shared" si="143"/>
        <v>LOST</v>
      </c>
      <c r="X1144" s="14"/>
      <c r="Y1144" s="7" t="str">
        <f t="shared" si="144"/>
        <v>Prime</v>
      </c>
      <c r="Z1144" s="7"/>
      <c r="AA1144" s="35" t="str">
        <f t="shared" si="140"/>
        <v>U25g</v>
      </c>
      <c r="AB1144" s="35" t="str">
        <f t="shared" si="141"/>
        <v>.</v>
      </c>
      <c r="AE1144" s="18" t="str">
        <f>IFERROR(VLOOKUP(O1144,AG3:AH5,2,0),"KO")</f>
        <v>KO</v>
      </c>
    </row>
    <row r="1145" spans="2:31">
      <c r="B1145" s="6" t="s">
        <v>11</v>
      </c>
      <c r="C1145" t="s">
        <v>62</v>
      </c>
      <c r="D1145" s="24" t="s">
        <v>164</v>
      </c>
      <c r="E1145" s="17" t="s">
        <v>117</v>
      </c>
      <c r="F1145" s="7" t="s">
        <v>4</v>
      </c>
      <c r="G1145" s="10" t="s">
        <v>119</v>
      </c>
      <c r="H1145" s="7">
        <v>20</v>
      </c>
      <c r="I1145" s="7">
        <v>76</v>
      </c>
      <c r="J1145" s="7">
        <v>3</v>
      </c>
      <c r="K1145" s="7" t="s">
        <v>16</v>
      </c>
      <c r="L1145" s="7" t="s">
        <v>2101</v>
      </c>
      <c r="M1145" s="7">
        <v>17</v>
      </c>
      <c r="N1145" s="6" t="s">
        <v>47</v>
      </c>
      <c r="O1145" s="6" t="s">
        <v>47</v>
      </c>
      <c r="P1145" s="11">
        <v>62</v>
      </c>
      <c r="Q1145" s="12">
        <v>1.47</v>
      </c>
      <c r="R1145" s="13"/>
      <c r="S1145" s="21">
        <f t="shared" si="145"/>
        <v>76.150000000000006</v>
      </c>
      <c r="T1145" s="7" t="str">
        <f t="shared" si="146"/>
        <v>Under 1.5</v>
      </c>
      <c r="U1145" s="14"/>
      <c r="V1145" s="14" t="str">
        <f t="shared" si="142"/>
        <v>Under 1.5</v>
      </c>
      <c r="W1145" s="14" t="str">
        <f t="shared" si="143"/>
        <v>WON</v>
      </c>
      <c r="X1145" s="14"/>
      <c r="Y1145" s="7" t="str">
        <f t="shared" si="144"/>
        <v>…</v>
      </c>
      <c r="Z1145" s="7"/>
      <c r="AA1145" s="35" t="str">
        <f t="shared" si="140"/>
        <v>U25g</v>
      </c>
      <c r="AB1145" s="35" t="str">
        <f t="shared" si="141"/>
        <v>WON</v>
      </c>
      <c r="AE1145" s="18" t="str">
        <f>IFERROR(VLOOKUP(O1145,AG3:AH5,2,0),"KO")</f>
        <v>OK</v>
      </c>
    </row>
    <row r="1146" spans="2:31">
      <c r="B1146" s="6" t="s">
        <v>11</v>
      </c>
      <c r="C1146" t="s">
        <v>62</v>
      </c>
      <c r="D1146" s="24" t="s">
        <v>164</v>
      </c>
      <c r="E1146" s="17" t="s">
        <v>607</v>
      </c>
      <c r="F1146" s="7" t="s">
        <v>4</v>
      </c>
      <c r="G1146" s="10" t="s">
        <v>605</v>
      </c>
      <c r="H1146" s="7">
        <v>23</v>
      </c>
      <c r="I1146" s="7">
        <v>50</v>
      </c>
      <c r="J1146" s="7">
        <v>28</v>
      </c>
      <c r="K1146" s="7" t="s">
        <v>16</v>
      </c>
      <c r="L1146" s="7" t="s">
        <v>2101</v>
      </c>
      <c r="M1146" s="7">
        <v>5</v>
      </c>
      <c r="N1146" s="6" t="s">
        <v>120</v>
      </c>
      <c r="O1146" s="6" t="s">
        <v>297</v>
      </c>
      <c r="P1146" s="11">
        <v>56</v>
      </c>
      <c r="Q1146" s="12">
        <v>1.57</v>
      </c>
      <c r="R1146" s="13"/>
      <c r="S1146" s="21">
        <f t="shared" si="145"/>
        <v>76.825000000000003</v>
      </c>
      <c r="T1146" s="7" t="str">
        <f t="shared" si="146"/>
        <v>Under 1.5</v>
      </c>
      <c r="U1146" s="14"/>
      <c r="V1146" s="14" t="str">
        <f t="shared" si="142"/>
        <v>Under 1.5</v>
      </c>
      <c r="W1146" s="14" t="str">
        <f t="shared" si="143"/>
        <v>WON</v>
      </c>
      <c r="X1146" s="14"/>
      <c r="Y1146" s="7" t="str">
        <f t="shared" si="144"/>
        <v>…</v>
      </c>
      <c r="Z1146" s="7"/>
      <c r="AA1146" s="35" t="str">
        <f t="shared" si="140"/>
        <v>U25g</v>
      </c>
      <c r="AB1146" s="35" t="str">
        <f t="shared" si="141"/>
        <v>.</v>
      </c>
      <c r="AE1146" s="18" t="str">
        <f>IFERROR(VLOOKUP(O1146,AG3:AH5,2,0),"KO")</f>
        <v>KO</v>
      </c>
    </row>
    <row r="1147" spans="2:31">
      <c r="B1147" s="6" t="s">
        <v>11</v>
      </c>
      <c r="C1147" t="s">
        <v>62</v>
      </c>
      <c r="D1147" s="24" t="s">
        <v>164</v>
      </c>
      <c r="E1147" s="17" t="s">
        <v>606</v>
      </c>
      <c r="F1147" s="7" t="s">
        <v>4</v>
      </c>
      <c r="G1147" s="10" t="s">
        <v>178</v>
      </c>
      <c r="H1147" s="7">
        <v>24</v>
      </c>
      <c r="I1147" s="7">
        <v>52</v>
      </c>
      <c r="J1147" s="7">
        <v>24</v>
      </c>
      <c r="K1147" s="7" t="s">
        <v>16</v>
      </c>
      <c r="L1147" s="7">
        <v>2</v>
      </c>
      <c r="M1147" s="7">
        <v>0</v>
      </c>
      <c r="N1147" s="6" t="s">
        <v>24</v>
      </c>
      <c r="O1147" s="6" t="s">
        <v>24</v>
      </c>
      <c r="P1147" s="11">
        <v>60</v>
      </c>
      <c r="Q1147" s="12">
        <v>1.61</v>
      </c>
      <c r="R1147" s="13"/>
      <c r="S1147" s="21">
        <f t="shared" si="145"/>
        <v>83.25</v>
      </c>
      <c r="T1147" s="7" t="str">
        <f t="shared" si="146"/>
        <v>Under 1.5</v>
      </c>
      <c r="U1147" s="14"/>
      <c r="V1147" s="14" t="str">
        <f t="shared" si="142"/>
        <v>Under 1.5</v>
      </c>
      <c r="W1147" s="14" t="str">
        <f t="shared" si="143"/>
        <v>WON</v>
      </c>
      <c r="X1147" s="14"/>
      <c r="Y1147" s="7" t="str">
        <f t="shared" si="144"/>
        <v>…</v>
      </c>
      <c r="Z1147" s="7"/>
      <c r="AA1147" s="35" t="str">
        <f t="shared" si="140"/>
        <v>U25g</v>
      </c>
      <c r="AB1147" s="35" t="str">
        <f t="shared" si="141"/>
        <v>WON</v>
      </c>
      <c r="AE1147" s="18" t="str">
        <f>IFERROR(VLOOKUP(O1147,AG3:AH5,2,0),"KO")</f>
        <v>OK</v>
      </c>
    </row>
    <row r="1148" spans="2:31">
      <c r="B1148" s="6" t="s">
        <v>11</v>
      </c>
      <c r="C1148" t="s">
        <v>846</v>
      </c>
      <c r="D1148" s="24" t="s">
        <v>164</v>
      </c>
      <c r="E1148" s="17" t="s">
        <v>1029</v>
      </c>
      <c r="F1148" s="7" t="s">
        <v>4</v>
      </c>
      <c r="G1148" s="10" t="s">
        <v>1353</v>
      </c>
      <c r="H1148" s="7">
        <v>19</v>
      </c>
      <c r="I1148" s="7">
        <v>56</v>
      </c>
      <c r="J1148" s="7">
        <v>25</v>
      </c>
      <c r="K1148" s="7" t="s">
        <v>16</v>
      </c>
      <c r="L1148" s="7">
        <v>1</v>
      </c>
      <c r="M1148" s="7">
        <v>6</v>
      </c>
      <c r="N1148" s="6" t="s">
        <v>24</v>
      </c>
      <c r="O1148" s="6" t="s">
        <v>24</v>
      </c>
      <c r="P1148" s="11">
        <v>59</v>
      </c>
      <c r="Q1148" s="12">
        <v>1.61</v>
      </c>
      <c r="R1148" s="13"/>
      <c r="S1148" s="21">
        <f t="shared" si="145"/>
        <v>78.3</v>
      </c>
      <c r="T1148" s="7" t="str">
        <f t="shared" si="146"/>
        <v>Under 1.5</v>
      </c>
      <c r="U1148" s="14"/>
      <c r="V1148" s="14" t="str">
        <f t="shared" si="142"/>
        <v>Under 1.5</v>
      </c>
      <c r="W1148" s="14" t="str">
        <f t="shared" si="143"/>
        <v>WON</v>
      </c>
      <c r="X1148" s="14"/>
      <c r="Y1148" s="7" t="str">
        <f t="shared" si="144"/>
        <v>Prime</v>
      </c>
      <c r="Z1148" s="7"/>
      <c r="AA1148" s="35" t="str">
        <f t="shared" si="140"/>
        <v>U25g</v>
      </c>
      <c r="AB1148" s="35" t="str">
        <f t="shared" si="141"/>
        <v>WON</v>
      </c>
      <c r="AE1148" s="18" t="str">
        <f>IFERROR(VLOOKUP(O1148,AG3:AH5,2,0),"KO")</f>
        <v>OK</v>
      </c>
    </row>
    <row r="1149" spans="2:31">
      <c r="B1149" s="6"/>
      <c r="C1149" t="s">
        <v>514</v>
      </c>
      <c r="D1149" s="24" t="s">
        <v>872</v>
      </c>
      <c r="E1149" s="17" t="s">
        <v>543</v>
      </c>
      <c r="F1149" s="7" t="s">
        <v>4</v>
      </c>
      <c r="G1149" s="10" t="s">
        <v>719</v>
      </c>
      <c r="H1149" s="7">
        <v>53</v>
      </c>
      <c r="I1149" s="7">
        <v>38</v>
      </c>
      <c r="J1149" s="7">
        <v>9</v>
      </c>
      <c r="K1149" s="7">
        <v>1</v>
      </c>
      <c r="L1149" s="7">
        <v>1</v>
      </c>
      <c r="M1149" s="7">
        <v>44</v>
      </c>
      <c r="N1149" s="6" t="s">
        <v>33</v>
      </c>
      <c r="O1149" s="6" t="s">
        <v>298</v>
      </c>
      <c r="P1149" s="11">
        <v>67</v>
      </c>
      <c r="Q1149" s="12">
        <v>1.65</v>
      </c>
      <c r="R1149" s="13"/>
      <c r="S1149" s="21">
        <f t="shared" si="145"/>
        <v>36.837499999999999</v>
      </c>
      <c r="T1149" s="7" t="str">
        <f t="shared" si="146"/>
        <v>Over 0.5</v>
      </c>
      <c r="U1149" s="14"/>
      <c r="V1149" s="14" t="str">
        <f t="shared" si="142"/>
        <v>Over 0.5</v>
      </c>
      <c r="W1149" s="14" t="str">
        <f t="shared" si="143"/>
        <v>WON</v>
      </c>
      <c r="X1149" s="14"/>
      <c r="Y1149" s="7" t="str">
        <f t="shared" si="144"/>
        <v>…</v>
      </c>
      <c r="Z1149" s="7"/>
      <c r="AA1149" s="35" t="str">
        <f t="shared" si="140"/>
        <v>…</v>
      </c>
      <c r="AB1149" s="35" t="str">
        <f t="shared" si="141"/>
        <v>.</v>
      </c>
      <c r="AE1149" s="18" t="str">
        <f>IFERROR(VLOOKUP(O1149,AG3:AH5,2,0),"KO")</f>
        <v>KO</v>
      </c>
    </row>
    <row r="1150" spans="2:31">
      <c r="B1150" s="6" t="s">
        <v>11</v>
      </c>
      <c r="C1150" t="s">
        <v>257</v>
      </c>
      <c r="D1150" s="24" t="s">
        <v>167</v>
      </c>
      <c r="E1150" s="17" t="s">
        <v>174</v>
      </c>
      <c r="F1150" s="7" t="s">
        <v>4</v>
      </c>
      <c r="G1150" s="10" t="s">
        <v>627</v>
      </c>
      <c r="H1150" s="7">
        <v>23</v>
      </c>
      <c r="I1150" s="7">
        <v>59</v>
      </c>
      <c r="J1150" s="7">
        <v>18</v>
      </c>
      <c r="K1150" s="7" t="s">
        <v>16</v>
      </c>
      <c r="L1150" s="7">
        <v>1</v>
      </c>
      <c r="M1150" s="7">
        <v>5</v>
      </c>
      <c r="N1150" s="6" t="s">
        <v>24</v>
      </c>
      <c r="O1150" s="6" t="s">
        <v>24</v>
      </c>
      <c r="P1150" s="11">
        <v>64</v>
      </c>
      <c r="Q1150" s="12">
        <v>1.41</v>
      </c>
      <c r="R1150" s="13"/>
      <c r="S1150" s="21">
        <f t="shared" si="145"/>
        <v>81.237499999999997</v>
      </c>
      <c r="T1150" s="7" t="str">
        <f t="shared" si="146"/>
        <v>Under 1.5</v>
      </c>
      <c r="U1150" s="14"/>
      <c r="V1150" s="14" t="str">
        <f t="shared" si="142"/>
        <v>Under 1.5</v>
      </c>
      <c r="W1150" s="14" t="str">
        <f t="shared" si="143"/>
        <v>WON</v>
      </c>
      <c r="X1150" s="14"/>
      <c r="Y1150" s="7" t="str">
        <f t="shared" si="144"/>
        <v>Prime</v>
      </c>
      <c r="Z1150" s="7"/>
      <c r="AA1150" s="35" t="str">
        <f t="shared" si="140"/>
        <v>U25g</v>
      </c>
      <c r="AB1150" s="35" t="str">
        <f t="shared" si="141"/>
        <v>WON</v>
      </c>
      <c r="AE1150" s="18" t="str">
        <f>IFERROR(VLOOKUP(O1150,AG3:AH5,2,0),"KO")</f>
        <v>OK</v>
      </c>
    </row>
    <row r="1151" spans="2:31">
      <c r="B1151" s="6" t="s">
        <v>11</v>
      </c>
      <c r="C1151" t="s">
        <v>92</v>
      </c>
      <c r="D1151" s="24" t="s">
        <v>167</v>
      </c>
      <c r="E1151" s="17" t="s">
        <v>200</v>
      </c>
      <c r="F1151" s="7" t="s">
        <v>4</v>
      </c>
      <c r="G1151" s="10" t="s">
        <v>617</v>
      </c>
      <c r="H1151" s="7">
        <v>35</v>
      </c>
      <c r="I1151" s="7">
        <v>50</v>
      </c>
      <c r="J1151" s="7">
        <v>15</v>
      </c>
      <c r="K1151" s="7" t="s">
        <v>16</v>
      </c>
      <c r="L1151" s="7">
        <v>1</v>
      </c>
      <c r="M1151" s="7">
        <v>20</v>
      </c>
      <c r="N1151" s="6" t="s">
        <v>47</v>
      </c>
      <c r="O1151" s="6" t="s">
        <v>69</v>
      </c>
      <c r="P1151" s="11">
        <v>66</v>
      </c>
      <c r="Q1151" s="12">
        <v>1.44</v>
      </c>
      <c r="R1151" s="13"/>
      <c r="S1151" s="21">
        <f t="shared" si="145"/>
        <v>68.825000000000003</v>
      </c>
      <c r="T1151" s="7" t="str">
        <f t="shared" si="146"/>
        <v>Under 1.5</v>
      </c>
      <c r="U1151" s="14"/>
      <c r="V1151" s="14" t="str">
        <f t="shared" si="142"/>
        <v>Under 1.5</v>
      </c>
      <c r="W1151" s="14" t="str">
        <f t="shared" si="143"/>
        <v>WON</v>
      </c>
      <c r="X1151" s="14"/>
      <c r="Y1151" s="7" t="str">
        <f t="shared" si="144"/>
        <v>…</v>
      </c>
      <c r="Z1151" s="7"/>
      <c r="AA1151" s="35" t="str">
        <f t="shared" si="140"/>
        <v>U25g</v>
      </c>
      <c r="AB1151" s="35" t="str">
        <f t="shared" si="141"/>
        <v>WON</v>
      </c>
      <c r="AE1151" s="18" t="str">
        <f>IFERROR(VLOOKUP(O1151,AG3:AH5,2,0),"KO")</f>
        <v>KO</v>
      </c>
    </row>
    <row r="1152" spans="2:31">
      <c r="B1152" s="6" t="s">
        <v>11</v>
      </c>
      <c r="C1152" t="s">
        <v>282</v>
      </c>
      <c r="D1152" s="24" t="s">
        <v>167</v>
      </c>
      <c r="E1152" s="17" t="s">
        <v>628</v>
      </c>
      <c r="F1152" s="7" t="s">
        <v>4</v>
      </c>
      <c r="G1152" s="10" t="s">
        <v>876</v>
      </c>
      <c r="H1152" s="7">
        <v>43</v>
      </c>
      <c r="I1152" s="7">
        <v>33</v>
      </c>
      <c r="J1152" s="7">
        <v>24</v>
      </c>
      <c r="K1152" s="7">
        <v>1</v>
      </c>
      <c r="L1152" s="7">
        <v>1</v>
      </c>
      <c r="M1152" s="7">
        <v>19</v>
      </c>
      <c r="N1152" s="6" t="s">
        <v>24</v>
      </c>
      <c r="O1152" s="6" t="s">
        <v>120</v>
      </c>
      <c r="P1152" s="11">
        <v>54</v>
      </c>
      <c r="Q1152" s="12">
        <v>1.71</v>
      </c>
      <c r="R1152" s="13"/>
      <c r="S1152" s="21">
        <f t="shared" si="145"/>
        <v>37.362499999999997</v>
      </c>
      <c r="T1152" s="7" t="str">
        <f t="shared" si="146"/>
        <v>Over 0.5</v>
      </c>
      <c r="U1152" s="14"/>
      <c r="V1152" s="14" t="str">
        <f t="shared" si="142"/>
        <v>Under 1.5</v>
      </c>
      <c r="W1152" s="14" t="str">
        <f t="shared" si="143"/>
        <v>LOST</v>
      </c>
      <c r="X1152" s="14"/>
      <c r="Y1152" s="7" t="str">
        <f t="shared" si="144"/>
        <v>…</v>
      </c>
      <c r="Z1152" s="7"/>
      <c r="AA1152" s="35" t="str">
        <f t="shared" si="140"/>
        <v>…</v>
      </c>
      <c r="AB1152" s="35" t="str">
        <f t="shared" si="141"/>
        <v>.</v>
      </c>
      <c r="AE1152" s="18" t="str">
        <f>IFERROR(VLOOKUP(O1152,AG3:AH5,2,0),"KO")</f>
        <v>OK</v>
      </c>
    </row>
    <row r="1153" spans="2:31">
      <c r="B1153" s="6" t="s">
        <v>11</v>
      </c>
      <c r="C1153" t="s">
        <v>231</v>
      </c>
      <c r="D1153" s="24" t="s">
        <v>167</v>
      </c>
      <c r="E1153" s="17" t="s">
        <v>2283</v>
      </c>
      <c r="F1153" s="7" t="s">
        <v>4</v>
      </c>
      <c r="G1153" s="10" t="s">
        <v>658</v>
      </c>
      <c r="H1153" s="7">
        <v>10</v>
      </c>
      <c r="I1153" s="7">
        <v>45</v>
      </c>
      <c r="J1153" s="7">
        <v>45</v>
      </c>
      <c r="K1153" s="7">
        <v>2</v>
      </c>
      <c r="L1153" s="7">
        <v>2</v>
      </c>
      <c r="M1153" s="7">
        <v>35</v>
      </c>
      <c r="N1153" s="6" t="s">
        <v>69</v>
      </c>
      <c r="O1153" s="6" t="s">
        <v>33</v>
      </c>
      <c r="P1153" s="11">
        <v>78</v>
      </c>
      <c r="Q1153" s="12">
        <v>1.57</v>
      </c>
      <c r="R1153" s="13"/>
      <c r="S1153" s="21">
        <f t="shared" si="145"/>
        <v>55.6</v>
      </c>
      <c r="T1153" s="7" t="str">
        <f t="shared" si="146"/>
        <v>Over 0.5</v>
      </c>
      <c r="U1153" s="14"/>
      <c r="V1153" s="14" t="str">
        <f t="shared" si="142"/>
        <v>Over 0.5</v>
      </c>
      <c r="W1153" s="14" t="str">
        <f t="shared" si="143"/>
        <v>WON</v>
      </c>
      <c r="X1153" s="14"/>
      <c r="Y1153" s="7" t="str">
        <f t="shared" si="144"/>
        <v>…</v>
      </c>
      <c r="Z1153" s="7"/>
      <c r="AA1153" s="35" t="str">
        <f t="shared" si="140"/>
        <v>…</v>
      </c>
      <c r="AB1153" s="35" t="str">
        <f t="shared" si="141"/>
        <v>.</v>
      </c>
      <c r="AE1153" s="18" t="str">
        <f>IFERROR(VLOOKUP(O1153,AG3:AH5,2,0),"KO")</f>
        <v>KO</v>
      </c>
    </row>
    <row r="1154" spans="2:31">
      <c r="B1154" s="6" t="s">
        <v>11</v>
      </c>
      <c r="C1154" t="s">
        <v>231</v>
      </c>
      <c r="D1154" s="24" t="s">
        <v>167</v>
      </c>
      <c r="E1154" s="17" t="s">
        <v>2283</v>
      </c>
      <c r="F1154" s="7" t="s">
        <v>4</v>
      </c>
      <c r="G1154" s="10" t="s">
        <v>658</v>
      </c>
      <c r="H1154" s="7">
        <v>10</v>
      </c>
      <c r="I1154" s="7">
        <v>45</v>
      </c>
      <c r="J1154" s="7">
        <v>45</v>
      </c>
      <c r="K1154" s="7">
        <v>2</v>
      </c>
      <c r="L1154" s="7">
        <v>2</v>
      </c>
      <c r="M1154" s="7">
        <v>35</v>
      </c>
      <c r="N1154" s="6" t="s">
        <v>69</v>
      </c>
      <c r="O1154" s="6" t="s">
        <v>33</v>
      </c>
      <c r="P1154" s="11">
        <v>78</v>
      </c>
      <c r="Q1154" s="12">
        <v>1.57</v>
      </c>
      <c r="R1154" s="13"/>
      <c r="S1154" s="21">
        <f t="shared" si="145"/>
        <v>55.6</v>
      </c>
      <c r="T1154" s="7" t="str">
        <f t="shared" si="146"/>
        <v>Over 0.5</v>
      </c>
      <c r="U1154" s="14"/>
      <c r="V1154" s="14" t="str">
        <f t="shared" si="142"/>
        <v>Over 0.5</v>
      </c>
      <c r="W1154" s="14" t="str">
        <f t="shared" si="143"/>
        <v>WON</v>
      </c>
      <c r="X1154" s="14"/>
      <c r="Y1154" s="7" t="str">
        <f t="shared" si="144"/>
        <v>…</v>
      </c>
      <c r="Z1154" s="7"/>
      <c r="AA1154" s="35" t="str">
        <f t="shared" si="140"/>
        <v>…</v>
      </c>
      <c r="AB1154" s="35" t="str">
        <f t="shared" si="141"/>
        <v>.</v>
      </c>
      <c r="AE1154" s="18" t="str">
        <f>IFERROR(VLOOKUP(O1154,AG3:AH5,2,0),"KO")</f>
        <v>KO</v>
      </c>
    </row>
    <row r="1155" spans="2:31">
      <c r="B1155" s="6" t="s">
        <v>11</v>
      </c>
      <c r="C1155" t="s">
        <v>231</v>
      </c>
      <c r="D1155" s="24" t="s">
        <v>874</v>
      </c>
      <c r="E1155" s="17" t="s">
        <v>2284</v>
      </c>
      <c r="F1155" s="7" t="s">
        <v>4</v>
      </c>
      <c r="G1155" s="10" t="s">
        <v>656</v>
      </c>
      <c r="H1155" s="7">
        <v>7</v>
      </c>
      <c r="I1155" s="7">
        <v>79</v>
      </c>
      <c r="J1155" s="7">
        <v>14</v>
      </c>
      <c r="K1155" s="7" t="s">
        <v>16</v>
      </c>
      <c r="L1155" s="7">
        <v>2</v>
      </c>
      <c r="M1155" s="7">
        <v>7</v>
      </c>
      <c r="N1155" s="6" t="s">
        <v>47</v>
      </c>
      <c r="O1155" s="6" t="s">
        <v>33</v>
      </c>
      <c r="P1155" s="11">
        <v>43</v>
      </c>
      <c r="Q1155" s="12">
        <v>1.4</v>
      </c>
      <c r="R1155" s="13"/>
      <c r="S1155" s="21">
        <f t="shared" si="145"/>
        <v>72.6875</v>
      </c>
      <c r="T1155" s="7" t="str">
        <f t="shared" si="146"/>
        <v>Under 1.5</v>
      </c>
      <c r="U1155" s="14"/>
      <c r="V1155" s="14" t="str">
        <f t="shared" si="142"/>
        <v>Under 1.5</v>
      </c>
      <c r="W1155" s="14" t="str">
        <f t="shared" si="143"/>
        <v>WON</v>
      </c>
      <c r="X1155" s="14"/>
      <c r="Y1155" s="7" t="str">
        <f t="shared" si="144"/>
        <v>Prime</v>
      </c>
      <c r="Z1155" s="7"/>
      <c r="AA1155" s="35" t="str">
        <f t="shared" si="140"/>
        <v>…</v>
      </c>
      <c r="AB1155" s="35" t="str">
        <f t="shared" si="141"/>
        <v>.</v>
      </c>
      <c r="AE1155" s="18" t="str">
        <f>IFERROR(VLOOKUP(O1155,AG3:AH5,2,0),"KO")</f>
        <v>KO</v>
      </c>
    </row>
    <row r="1156" spans="2:31">
      <c r="B1156" s="6"/>
      <c r="C1156" t="s">
        <v>111</v>
      </c>
      <c r="D1156" s="24" t="s">
        <v>874</v>
      </c>
      <c r="E1156" s="17" t="s">
        <v>2053</v>
      </c>
      <c r="F1156" s="7" t="s">
        <v>4</v>
      </c>
      <c r="G1156" s="10" t="s">
        <v>646</v>
      </c>
      <c r="H1156" s="7">
        <v>47</v>
      </c>
      <c r="I1156" s="7">
        <v>14</v>
      </c>
      <c r="J1156" s="7">
        <v>39</v>
      </c>
      <c r="K1156" s="7">
        <v>1</v>
      </c>
      <c r="L1156" s="7">
        <v>1</v>
      </c>
      <c r="M1156" s="7">
        <v>8</v>
      </c>
      <c r="N1156" s="6" t="s">
        <v>47</v>
      </c>
      <c r="O1156" s="6" t="s">
        <v>69</v>
      </c>
      <c r="P1156" s="11">
        <v>16</v>
      </c>
      <c r="Q1156" s="12">
        <v>1.5</v>
      </c>
      <c r="R1156" s="13"/>
      <c r="S1156" s="21">
        <f t="shared" si="145"/>
        <v>20.125</v>
      </c>
      <c r="T1156" s="7" t="str">
        <f t="shared" si="146"/>
        <v>Over 0.5</v>
      </c>
      <c r="U1156" s="14"/>
      <c r="V1156" s="14" t="str">
        <f t="shared" si="142"/>
        <v>Under 1.5</v>
      </c>
      <c r="W1156" s="14" t="str">
        <f t="shared" si="143"/>
        <v>WON</v>
      </c>
      <c r="X1156" s="14"/>
      <c r="Y1156" s="7" t="str">
        <f t="shared" si="144"/>
        <v>…</v>
      </c>
      <c r="Z1156" s="7"/>
      <c r="AA1156" s="35" t="str">
        <f t="shared" si="140"/>
        <v>…</v>
      </c>
      <c r="AB1156" s="35" t="str">
        <f t="shared" si="141"/>
        <v>.</v>
      </c>
      <c r="AE1156" s="18" t="str">
        <f>IFERROR(VLOOKUP(O1156,AG3:AH5,2,0),"KO")</f>
        <v>KO</v>
      </c>
    </row>
    <row r="1157" spans="2:31">
      <c r="B1157" s="6" t="s">
        <v>11</v>
      </c>
      <c r="C1157" t="s">
        <v>959</v>
      </c>
      <c r="D1157" s="24" t="s">
        <v>176</v>
      </c>
      <c r="E1157" s="17" t="s">
        <v>1980</v>
      </c>
      <c r="F1157" s="7" t="s">
        <v>4</v>
      </c>
      <c r="G1157" s="10" t="s">
        <v>1417</v>
      </c>
      <c r="H1157" s="7">
        <v>34</v>
      </c>
      <c r="I1157" s="7">
        <v>50</v>
      </c>
      <c r="J1157" s="7">
        <v>16</v>
      </c>
      <c r="K1157" s="7" t="s">
        <v>16</v>
      </c>
      <c r="L1157" s="7">
        <v>1</v>
      </c>
      <c r="M1157" s="7">
        <v>18</v>
      </c>
      <c r="N1157" s="6" t="s">
        <v>47</v>
      </c>
      <c r="O1157" s="6" t="s">
        <v>69</v>
      </c>
      <c r="P1157" s="11">
        <v>56</v>
      </c>
      <c r="Q1157" s="12">
        <v>1.57</v>
      </c>
      <c r="R1157" s="13"/>
      <c r="S1157" s="21">
        <f t="shared" si="145"/>
        <v>66.825000000000003</v>
      </c>
      <c r="T1157" s="7" t="str">
        <f t="shared" si="146"/>
        <v>Under 1.5</v>
      </c>
      <c r="U1157" s="14"/>
      <c r="V1157" s="14" t="str">
        <f t="shared" si="142"/>
        <v>Under 1.5</v>
      </c>
      <c r="W1157" s="14" t="str">
        <f t="shared" si="143"/>
        <v>WON</v>
      </c>
      <c r="X1157" s="14"/>
      <c r="Y1157" s="7" t="str">
        <f t="shared" si="144"/>
        <v>…</v>
      </c>
      <c r="Z1157" s="7"/>
      <c r="AA1157" s="35" t="str">
        <f t="shared" si="140"/>
        <v>U25g</v>
      </c>
      <c r="AB1157" s="35" t="str">
        <f t="shared" si="141"/>
        <v>WON</v>
      </c>
      <c r="AE1157" s="18" t="str">
        <f>IFERROR(VLOOKUP(O1157,AG3:AH5,2,0),"KO")</f>
        <v>KO</v>
      </c>
    </row>
    <row r="1158" spans="2:31">
      <c r="B1158" s="6" t="s">
        <v>11</v>
      </c>
      <c r="C1158" t="s">
        <v>880</v>
      </c>
      <c r="D1158" s="24" t="s">
        <v>877</v>
      </c>
      <c r="E1158" s="17" t="s">
        <v>2014</v>
      </c>
      <c r="F1158" s="7" t="s">
        <v>4</v>
      </c>
      <c r="G1158" s="10" t="s">
        <v>1961</v>
      </c>
      <c r="H1158" s="7">
        <v>27</v>
      </c>
      <c r="I1158" s="7">
        <v>54</v>
      </c>
      <c r="J1158" s="7">
        <v>19</v>
      </c>
      <c r="K1158" s="7" t="s">
        <v>16</v>
      </c>
      <c r="L1158" s="7" t="s">
        <v>2101</v>
      </c>
      <c r="M1158" s="7">
        <v>8</v>
      </c>
      <c r="N1158" s="6" t="s">
        <v>69</v>
      </c>
      <c r="O1158" s="6" t="s">
        <v>69</v>
      </c>
      <c r="P1158" s="11">
        <v>42</v>
      </c>
      <c r="Q1158" s="12">
        <v>1.4</v>
      </c>
      <c r="R1158" s="13"/>
      <c r="S1158" s="21">
        <f t="shared" si="145"/>
        <v>63.875</v>
      </c>
      <c r="T1158" s="7" t="str">
        <f t="shared" si="146"/>
        <v>Under 1.5</v>
      </c>
      <c r="U1158" s="14"/>
      <c r="V1158" s="14" t="str">
        <f t="shared" si="142"/>
        <v>Over 0.5</v>
      </c>
      <c r="W1158" s="14" t="str">
        <f t="shared" si="143"/>
        <v>LOST</v>
      </c>
      <c r="X1158" s="14"/>
      <c r="Y1158" s="7" t="str">
        <f t="shared" si="144"/>
        <v>Prime</v>
      </c>
      <c r="Z1158" s="7"/>
      <c r="AA1158" s="35" t="str">
        <f t="shared" ref="AA1158:AA1221" si="147">IF(AND(I1158&gt;49,P1158&gt;54,B1158="OK"),"U25g","…")</f>
        <v>…</v>
      </c>
      <c r="AB1158" s="35" t="str">
        <f t="shared" ref="AB1158:AB1221" si="148">IF(AND(AA1158="U25g",(OR(O1158="0-0",O1158="0-1",O1158="1-0",O1158="1-1",O1158="2-0",O1158="0-2"))),"WON",".")</f>
        <v>.</v>
      </c>
      <c r="AE1158" s="18" t="str">
        <f>IFERROR(VLOOKUP(O1158,AG3:AH5,2,0),"KO")</f>
        <v>KO</v>
      </c>
    </row>
    <row r="1159" spans="2:31">
      <c r="B1159" s="6" t="s">
        <v>11</v>
      </c>
      <c r="C1159" t="s">
        <v>880</v>
      </c>
      <c r="D1159" s="24" t="s">
        <v>877</v>
      </c>
      <c r="E1159" s="17" t="s">
        <v>1853</v>
      </c>
      <c r="F1159" s="7" t="s">
        <v>4</v>
      </c>
      <c r="G1159" s="10" t="s">
        <v>2043</v>
      </c>
      <c r="H1159" s="7">
        <v>18</v>
      </c>
      <c r="I1159" s="7">
        <v>59</v>
      </c>
      <c r="J1159" s="7">
        <v>23</v>
      </c>
      <c r="K1159" s="7" t="s">
        <v>16</v>
      </c>
      <c r="L1159" s="7" t="s">
        <v>2101</v>
      </c>
      <c r="M1159" s="7">
        <v>5</v>
      </c>
      <c r="N1159" s="6" t="s">
        <v>61</v>
      </c>
      <c r="O1159" s="6" t="s">
        <v>299</v>
      </c>
      <c r="P1159" s="11">
        <v>69</v>
      </c>
      <c r="Q1159" s="12">
        <v>1.44</v>
      </c>
      <c r="R1159" s="13"/>
      <c r="S1159" s="21">
        <f t="shared" si="145"/>
        <v>82.237499999999997</v>
      </c>
      <c r="T1159" s="7" t="str">
        <f t="shared" si="146"/>
        <v>Under 1.5</v>
      </c>
      <c r="U1159" s="14"/>
      <c r="V1159" s="14" t="str">
        <f t="shared" si="142"/>
        <v>Over 0.5</v>
      </c>
      <c r="W1159" s="14" t="str">
        <f t="shared" si="143"/>
        <v>LOST</v>
      </c>
      <c r="X1159" s="14"/>
      <c r="Y1159" s="7" t="str">
        <f t="shared" si="144"/>
        <v>Prime</v>
      </c>
      <c r="Z1159" s="7"/>
      <c r="AA1159" s="35" t="str">
        <f t="shared" si="147"/>
        <v>U25g</v>
      </c>
      <c r="AB1159" s="35" t="str">
        <f t="shared" si="148"/>
        <v>.</v>
      </c>
      <c r="AE1159" s="18" t="str">
        <f>IFERROR(VLOOKUP(O1159,AG3:AH5,2,0),"KO")</f>
        <v>KO</v>
      </c>
    </row>
    <row r="1160" spans="2:31">
      <c r="B1160" s="6" t="s">
        <v>11</v>
      </c>
      <c r="C1160" t="s">
        <v>846</v>
      </c>
      <c r="D1160" s="24" t="s">
        <v>186</v>
      </c>
      <c r="E1160" s="17" t="s">
        <v>1228</v>
      </c>
      <c r="F1160" s="7" t="s">
        <v>4</v>
      </c>
      <c r="G1160" s="10" t="s">
        <v>2285</v>
      </c>
      <c r="H1160" s="7">
        <v>17</v>
      </c>
      <c r="I1160" s="7">
        <v>18</v>
      </c>
      <c r="J1160" s="7">
        <v>65</v>
      </c>
      <c r="K1160" s="7">
        <v>2</v>
      </c>
      <c r="L1160" s="7">
        <v>2</v>
      </c>
      <c r="M1160" s="7">
        <v>48</v>
      </c>
      <c r="N1160" s="6" t="s">
        <v>120</v>
      </c>
      <c r="O1160" s="6" t="s">
        <v>61</v>
      </c>
      <c r="P1160" s="11">
        <v>38</v>
      </c>
      <c r="Q1160" s="12">
        <v>1.7</v>
      </c>
      <c r="R1160" s="13"/>
      <c r="S1160" s="21">
        <f t="shared" si="145"/>
        <v>19.6875</v>
      </c>
      <c r="T1160" s="7" t="str">
        <f t="shared" si="146"/>
        <v>Over 0.5</v>
      </c>
      <c r="U1160" s="14"/>
      <c r="V1160" s="14" t="str">
        <f t="shared" si="142"/>
        <v>Under 1.5</v>
      </c>
      <c r="W1160" s="14" t="str">
        <f t="shared" si="143"/>
        <v>WON</v>
      </c>
      <c r="X1160" s="14"/>
      <c r="Y1160" s="7" t="str">
        <f t="shared" si="144"/>
        <v>…</v>
      </c>
      <c r="Z1160" s="7"/>
      <c r="AA1160" s="35" t="str">
        <f t="shared" si="147"/>
        <v>…</v>
      </c>
      <c r="AB1160" s="35" t="str">
        <f t="shared" si="148"/>
        <v>.</v>
      </c>
      <c r="AE1160" s="18" t="str">
        <f>IFERROR(VLOOKUP(O1160,AG3:AH5,2,0),"KO")</f>
        <v>KO</v>
      </c>
    </row>
    <row r="1161" spans="2:31">
      <c r="B1161" s="6" t="s">
        <v>11</v>
      </c>
      <c r="C1161" t="s">
        <v>262</v>
      </c>
      <c r="D1161" s="24" t="s">
        <v>186</v>
      </c>
      <c r="E1161" s="17" t="s">
        <v>1164</v>
      </c>
      <c r="F1161" s="7" t="s">
        <v>4</v>
      </c>
      <c r="G1161" s="10" t="s">
        <v>1085</v>
      </c>
      <c r="H1161" s="7">
        <v>33</v>
      </c>
      <c r="I1161" s="7">
        <v>50</v>
      </c>
      <c r="J1161" s="7">
        <v>18</v>
      </c>
      <c r="K1161" s="7" t="s">
        <v>16</v>
      </c>
      <c r="L1161" s="7" t="s">
        <v>2101</v>
      </c>
      <c r="M1161" s="7">
        <v>15</v>
      </c>
      <c r="N1161" s="6" t="s">
        <v>24</v>
      </c>
      <c r="O1161" s="6" t="s">
        <v>24</v>
      </c>
      <c r="P1161" s="11">
        <v>64</v>
      </c>
      <c r="Q1161" s="12">
        <v>1.56</v>
      </c>
      <c r="R1161" s="13"/>
      <c r="S1161" s="21">
        <f t="shared" si="145"/>
        <v>68.424999999999997</v>
      </c>
      <c r="T1161" s="7" t="str">
        <f t="shared" si="146"/>
        <v>Under 1.5</v>
      </c>
      <c r="U1161" s="14"/>
      <c r="V1161" s="14" t="str">
        <f t="shared" si="142"/>
        <v>Under 1.5</v>
      </c>
      <c r="W1161" s="14" t="str">
        <f t="shared" si="143"/>
        <v>WON</v>
      </c>
      <c r="X1161" s="14"/>
      <c r="Y1161" s="7" t="str">
        <f t="shared" si="144"/>
        <v>…</v>
      </c>
      <c r="Z1161" s="7"/>
      <c r="AA1161" s="35" t="str">
        <f t="shared" si="147"/>
        <v>U25g</v>
      </c>
      <c r="AB1161" s="35" t="str">
        <f t="shared" si="148"/>
        <v>WON</v>
      </c>
      <c r="AE1161" s="18" t="str">
        <f>IFERROR(VLOOKUP(O1161,AG3:AH5,2,0),"KO")</f>
        <v>OK</v>
      </c>
    </row>
    <row r="1162" spans="2:31">
      <c r="B1162" s="6" t="s">
        <v>11</v>
      </c>
      <c r="C1162" t="s">
        <v>92</v>
      </c>
      <c r="D1162" s="24" t="s">
        <v>198</v>
      </c>
      <c r="E1162" s="17" t="s">
        <v>94</v>
      </c>
      <c r="F1162" s="7" t="s">
        <v>4</v>
      </c>
      <c r="G1162" s="10" t="s">
        <v>1034</v>
      </c>
      <c r="H1162" s="7">
        <v>18</v>
      </c>
      <c r="I1162" s="7">
        <v>56</v>
      </c>
      <c r="J1162" s="7">
        <v>27</v>
      </c>
      <c r="K1162" s="7" t="s">
        <v>16</v>
      </c>
      <c r="L1162" s="7">
        <v>1</v>
      </c>
      <c r="M1162" s="7">
        <v>9</v>
      </c>
      <c r="N1162" s="6" t="s">
        <v>18</v>
      </c>
      <c r="O1162" s="6" t="s">
        <v>2286</v>
      </c>
      <c r="P1162" s="11">
        <v>61</v>
      </c>
      <c r="Q1162" s="12">
        <v>1.44</v>
      </c>
      <c r="R1162" s="13"/>
      <c r="S1162" s="21">
        <f t="shared" si="145"/>
        <v>75.7</v>
      </c>
      <c r="T1162" s="7" t="str">
        <f t="shared" si="146"/>
        <v>Under 1.5</v>
      </c>
      <c r="U1162" s="14"/>
      <c r="V1162" s="14" t="str">
        <f t="shared" si="142"/>
        <v>Over 0.5</v>
      </c>
      <c r="W1162" s="14" t="str">
        <f t="shared" si="143"/>
        <v>?</v>
      </c>
      <c r="X1162" s="14"/>
      <c r="Y1162" s="7" t="str">
        <f t="shared" si="144"/>
        <v>Prime</v>
      </c>
      <c r="Z1162" s="7"/>
      <c r="AA1162" s="35" t="str">
        <f t="shared" si="147"/>
        <v>U25g</v>
      </c>
      <c r="AB1162" s="35" t="str">
        <f t="shared" si="148"/>
        <v>.</v>
      </c>
      <c r="AE1162" s="18" t="str">
        <f>IFERROR(VLOOKUP(O1162,AG3:AH5,2,0),"KO")</f>
        <v>KO</v>
      </c>
    </row>
    <row r="1163" spans="2:31">
      <c r="B1163" s="6"/>
      <c r="C1163" t="s">
        <v>888</v>
      </c>
      <c r="D1163" s="24" t="s">
        <v>1981</v>
      </c>
      <c r="E1163" s="17" t="s">
        <v>1627</v>
      </c>
      <c r="F1163" s="7" t="s">
        <v>4</v>
      </c>
      <c r="G1163" s="10" t="s">
        <v>890</v>
      </c>
      <c r="H1163" s="7">
        <v>47</v>
      </c>
      <c r="I1163" s="7">
        <v>38</v>
      </c>
      <c r="J1163" s="7">
        <v>14</v>
      </c>
      <c r="K1163" s="7">
        <v>1</v>
      </c>
      <c r="L1163" s="7">
        <v>1</v>
      </c>
      <c r="M1163" s="7">
        <v>33</v>
      </c>
      <c r="N1163" s="6" t="s">
        <v>24</v>
      </c>
      <c r="O1163" s="6" t="s">
        <v>47</v>
      </c>
      <c r="P1163" s="11">
        <v>49</v>
      </c>
      <c r="Q1163" s="12">
        <v>1.52</v>
      </c>
      <c r="R1163" s="13"/>
      <c r="S1163" s="21">
        <f t="shared" si="145"/>
        <v>25.3125</v>
      </c>
      <c r="T1163" s="7" t="str">
        <f t="shared" si="146"/>
        <v>Over 0.5</v>
      </c>
      <c r="U1163" s="14"/>
      <c r="V1163" s="14" t="str">
        <f t="shared" ref="V1163:V1226" si="149">IF(N1163="1-0","Under 1.5",IF(N1163="0-0","Under 1.5",IF(N1163="0-1","Under 1.5","Over 0.5")))</f>
        <v>Under 1.5</v>
      </c>
      <c r="W1163" s="14" t="str">
        <f t="shared" ref="W1163:W1226" si="150">IF(N1163=0,"",IF(N1163="?",N1163,IF(T1163=V1163,"WON",IF(N1163="0-1","WON",IF(N1163="1-0","WON","LOST")))))</f>
        <v>LOST</v>
      </c>
      <c r="X1163" s="14"/>
      <c r="Y1163" s="7" t="str">
        <f t="shared" si="144"/>
        <v>…</v>
      </c>
      <c r="Z1163" s="7"/>
      <c r="AA1163" s="35" t="str">
        <f t="shared" si="147"/>
        <v>…</v>
      </c>
      <c r="AB1163" s="35" t="str">
        <f t="shared" si="148"/>
        <v>.</v>
      </c>
      <c r="AE1163" s="18" t="str">
        <f>IFERROR(VLOOKUP(O1163,AG3:AH5,2,0),"KO")</f>
        <v>OK</v>
      </c>
    </row>
    <row r="1164" spans="2:31">
      <c r="B1164" s="6"/>
      <c r="D1164" s="24"/>
      <c r="E1164" s="17"/>
      <c r="F1164" s="7"/>
      <c r="G1164" s="10"/>
      <c r="H1164" s="7"/>
      <c r="I1164" s="7"/>
      <c r="J1164" s="7"/>
      <c r="K1164" s="7"/>
      <c r="L1164" s="7"/>
      <c r="M1164" s="7"/>
      <c r="N1164" s="6"/>
      <c r="O1164" s="6"/>
      <c r="P1164" s="11"/>
      <c r="Q1164" s="12"/>
      <c r="R1164" s="13"/>
      <c r="S1164" s="21" t="str">
        <f t="shared" si="145"/>
        <v/>
      </c>
      <c r="T1164" s="7" t="str">
        <f t="shared" si="146"/>
        <v>Under 1.5</v>
      </c>
      <c r="U1164" s="14"/>
      <c r="V1164" s="14" t="str">
        <f t="shared" si="149"/>
        <v>Over 0.5</v>
      </c>
      <c r="W1164" s="14" t="str">
        <f t="shared" si="150"/>
        <v/>
      </c>
      <c r="X1164" s="14"/>
      <c r="Y1164" s="7" t="str">
        <f t="shared" si="144"/>
        <v>…</v>
      </c>
      <c r="Z1164" s="7"/>
      <c r="AA1164" s="35" t="str">
        <f t="shared" si="147"/>
        <v>…</v>
      </c>
      <c r="AB1164" s="35" t="str">
        <f t="shared" si="148"/>
        <v>.</v>
      </c>
      <c r="AE1164" s="18" t="str">
        <f>IFERROR(VLOOKUP(O1164,AG3:AH5,2,0),"KO")</f>
        <v>KO</v>
      </c>
    </row>
    <row r="1165" spans="2:31">
      <c r="B1165" s="16" t="s">
        <v>2287</v>
      </c>
      <c r="D1165" s="24"/>
      <c r="E1165" s="17"/>
      <c r="F1165" s="7"/>
      <c r="G1165" s="10"/>
      <c r="H1165" s="7"/>
      <c r="I1165" s="7"/>
      <c r="J1165" s="7"/>
      <c r="K1165" s="7"/>
      <c r="L1165" s="7"/>
      <c r="M1165" s="7"/>
      <c r="N1165" s="6"/>
      <c r="O1165" s="6"/>
      <c r="P1165" s="11"/>
      <c r="Q1165" s="12"/>
      <c r="R1165" s="13"/>
      <c r="S1165" s="21" t="str">
        <f t="shared" si="145"/>
        <v/>
      </c>
      <c r="T1165" s="7" t="str">
        <f t="shared" si="146"/>
        <v>Under 1.5</v>
      </c>
      <c r="U1165" s="14"/>
      <c r="V1165" s="14" t="str">
        <f t="shared" si="149"/>
        <v>Over 0.5</v>
      </c>
      <c r="W1165" s="14" t="str">
        <f t="shared" si="150"/>
        <v/>
      </c>
      <c r="X1165" s="14"/>
      <c r="Y1165" s="7" t="str">
        <f t="shared" si="144"/>
        <v>…</v>
      </c>
      <c r="Z1165" s="7"/>
      <c r="AA1165" s="35" t="str">
        <f t="shared" si="147"/>
        <v>…</v>
      </c>
      <c r="AB1165" s="35" t="str">
        <f t="shared" si="148"/>
        <v>.</v>
      </c>
      <c r="AE1165" s="18" t="str">
        <f>IFERROR(VLOOKUP(O1165,AG3:AH5,2,0),"KO")</f>
        <v>KO</v>
      </c>
    </row>
    <row r="1166" spans="2:31">
      <c r="B1166" s="6" t="s">
        <v>11</v>
      </c>
      <c r="C1166" t="s">
        <v>58</v>
      </c>
      <c r="D1166" s="24" t="s">
        <v>2288</v>
      </c>
      <c r="E1166" s="17" t="s">
        <v>467</v>
      </c>
      <c r="F1166" s="7" t="s">
        <v>4</v>
      </c>
      <c r="G1166" s="10" t="s">
        <v>487</v>
      </c>
      <c r="H1166" s="7">
        <v>12</v>
      </c>
      <c r="I1166" s="7">
        <v>61</v>
      </c>
      <c r="J1166" s="7">
        <v>27</v>
      </c>
      <c r="K1166" s="7" t="s">
        <v>16</v>
      </c>
      <c r="L1166" s="7" t="s">
        <v>2101</v>
      </c>
      <c r="M1166" s="7">
        <v>15</v>
      </c>
      <c r="N1166" s="6" t="s">
        <v>24</v>
      </c>
      <c r="O1166" s="6" t="s">
        <v>47</v>
      </c>
      <c r="P1166" s="11">
        <v>60</v>
      </c>
      <c r="Q1166" s="12">
        <v>1.44</v>
      </c>
      <c r="R1166" s="13"/>
      <c r="S1166" s="21">
        <f t="shared" si="145"/>
        <v>71.0625</v>
      </c>
      <c r="T1166" s="7" t="str">
        <f t="shared" si="146"/>
        <v>Under 1.5</v>
      </c>
      <c r="U1166" s="14"/>
      <c r="V1166" s="14" t="str">
        <f t="shared" si="149"/>
        <v>Under 1.5</v>
      </c>
      <c r="W1166" s="14" t="str">
        <f t="shared" si="150"/>
        <v>WON</v>
      </c>
      <c r="X1166" s="14"/>
      <c r="Y1166" s="7" t="str">
        <f t="shared" si="144"/>
        <v>…</v>
      </c>
      <c r="Z1166" s="7"/>
      <c r="AA1166" s="35" t="str">
        <f t="shared" si="147"/>
        <v>U25g</v>
      </c>
      <c r="AB1166" s="35" t="str">
        <f t="shared" si="148"/>
        <v>WON</v>
      </c>
      <c r="AE1166" s="18" t="str">
        <f>IFERROR(VLOOKUP(O1166,AG3:AH5,2,0),"KO")</f>
        <v>OK</v>
      </c>
    </row>
    <row r="1167" spans="2:31">
      <c r="B1167" s="6" t="s">
        <v>11</v>
      </c>
      <c r="C1167" t="s">
        <v>206</v>
      </c>
      <c r="D1167" s="24" t="s">
        <v>207</v>
      </c>
      <c r="E1167" s="17" t="s">
        <v>1752</v>
      </c>
      <c r="F1167" s="7" t="s">
        <v>4</v>
      </c>
      <c r="G1167" s="10" t="s">
        <v>1532</v>
      </c>
      <c r="H1167" s="7">
        <v>29</v>
      </c>
      <c r="I1167" s="7">
        <v>51</v>
      </c>
      <c r="J1167" s="7">
        <v>20</v>
      </c>
      <c r="K1167" s="7" t="s">
        <v>16</v>
      </c>
      <c r="L1167" s="7" t="s">
        <v>2101</v>
      </c>
      <c r="M1167" s="7">
        <v>9</v>
      </c>
      <c r="N1167" s="6" t="s">
        <v>69</v>
      </c>
      <c r="O1167" s="6" t="s">
        <v>278</v>
      </c>
      <c r="P1167" s="11">
        <v>61</v>
      </c>
      <c r="Q1167" s="12">
        <v>1.74</v>
      </c>
      <c r="R1167" s="13"/>
      <c r="S1167" s="21">
        <f t="shared" si="145"/>
        <v>74.137500000000003</v>
      </c>
      <c r="T1167" s="7" t="str">
        <f t="shared" si="146"/>
        <v>Under 1.5</v>
      </c>
      <c r="U1167" s="14"/>
      <c r="V1167" s="14" t="str">
        <f t="shared" si="149"/>
        <v>Over 0.5</v>
      </c>
      <c r="W1167" s="14" t="str">
        <f t="shared" si="150"/>
        <v>LOST</v>
      </c>
      <c r="X1167" s="14"/>
      <c r="Y1167" s="7" t="str">
        <f t="shared" si="144"/>
        <v>…</v>
      </c>
      <c r="Z1167" s="7"/>
      <c r="AA1167" s="35" t="str">
        <f t="shared" si="147"/>
        <v>U25g</v>
      </c>
      <c r="AB1167" s="35" t="str">
        <f t="shared" si="148"/>
        <v>.</v>
      </c>
      <c r="AE1167" s="18" t="str">
        <f>IFERROR(VLOOKUP(O1167,AG3:AH5,2,0),"KO")</f>
        <v>KO</v>
      </c>
    </row>
    <row r="1168" spans="2:31">
      <c r="B1168" s="6" t="s">
        <v>11</v>
      </c>
      <c r="C1168" t="s">
        <v>394</v>
      </c>
      <c r="D1168" s="24" t="s">
        <v>1336</v>
      </c>
      <c r="E1168" s="17" t="s">
        <v>560</v>
      </c>
      <c r="F1168" s="7" t="s">
        <v>4</v>
      </c>
      <c r="G1168" s="10" t="s">
        <v>950</v>
      </c>
      <c r="H1168" s="7">
        <v>14</v>
      </c>
      <c r="I1168" s="7">
        <v>52</v>
      </c>
      <c r="J1168" s="7">
        <v>34</v>
      </c>
      <c r="K1168" s="7" t="s">
        <v>16</v>
      </c>
      <c r="L1168" s="7" t="s">
        <v>2101</v>
      </c>
      <c r="M1168" s="7">
        <v>20</v>
      </c>
      <c r="N1168" s="6" t="s">
        <v>120</v>
      </c>
      <c r="O1168" s="6" t="s">
        <v>61</v>
      </c>
      <c r="P1168" s="11">
        <v>53</v>
      </c>
      <c r="Q1168" s="12">
        <v>1.61</v>
      </c>
      <c r="R1168" s="13"/>
      <c r="S1168" s="21">
        <f t="shared" si="145"/>
        <v>66.849999999999994</v>
      </c>
      <c r="T1168" s="7" t="str">
        <f t="shared" si="146"/>
        <v>Under 1.5</v>
      </c>
      <c r="U1168" s="14"/>
      <c r="V1168" s="14" t="str">
        <f t="shared" si="149"/>
        <v>Under 1.5</v>
      </c>
      <c r="W1168" s="14" t="str">
        <f t="shared" si="150"/>
        <v>WON</v>
      </c>
      <c r="X1168" s="14"/>
      <c r="Y1168" s="7" t="str">
        <f t="shared" si="144"/>
        <v>…</v>
      </c>
      <c r="Z1168" s="7"/>
      <c r="AA1168" s="35" t="str">
        <f t="shared" si="147"/>
        <v>…</v>
      </c>
      <c r="AB1168" s="35" t="str">
        <f t="shared" si="148"/>
        <v>.</v>
      </c>
      <c r="AE1168" s="18" t="str">
        <f>IFERROR(VLOOKUP(O1168,AG3:AH5,2,0),"KO")</f>
        <v>KO</v>
      </c>
    </row>
    <row r="1169" spans="2:31">
      <c r="B1169" s="6"/>
      <c r="C1169" t="s">
        <v>409</v>
      </c>
      <c r="D1169" s="24" t="s">
        <v>1042</v>
      </c>
      <c r="E1169" s="17" t="s">
        <v>410</v>
      </c>
      <c r="F1169" s="7" t="s">
        <v>4</v>
      </c>
      <c r="G1169" s="10" t="s">
        <v>1778</v>
      </c>
      <c r="H1169" s="7">
        <v>30</v>
      </c>
      <c r="I1169" s="7">
        <v>47</v>
      </c>
      <c r="J1169" s="7">
        <v>22</v>
      </c>
      <c r="K1169" s="7" t="s">
        <v>16</v>
      </c>
      <c r="L1169" s="7" t="s">
        <v>2101</v>
      </c>
      <c r="M1169" s="7">
        <v>8</v>
      </c>
      <c r="N1169" s="6" t="s">
        <v>24</v>
      </c>
      <c r="O1169" s="6" t="s">
        <v>69</v>
      </c>
      <c r="P1169" s="11">
        <v>60</v>
      </c>
      <c r="Q1169" s="12">
        <v>1.64</v>
      </c>
      <c r="R1169" s="13"/>
      <c r="S1169" s="21">
        <f t="shared" si="145"/>
        <v>59</v>
      </c>
      <c r="T1169" s="7" t="str">
        <f t="shared" si="146"/>
        <v>Under 1.5</v>
      </c>
      <c r="U1169" s="14"/>
      <c r="V1169" s="14" t="str">
        <f t="shared" si="149"/>
        <v>Under 1.5</v>
      </c>
      <c r="W1169" s="14" t="str">
        <f t="shared" si="150"/>
        <v>WON</v>
      </c>
      <c r="X1169" s="14"/>
      <c r="Y1169" s="7" t="str">
        <f t="shared" si="144"/>
        <v>…</v>
      </c>
      <c r="Z1169" s="7"/>
      <c r="AA1169" s="35" t="str">
        <f t="shared" si="147"/>
        <v>…</v>
      </c>
      <c r="AB1169" s="35" t="str">
        <f t="shared" si="148"/>
        <v>.</v>
      </c>
      <c r="AE1169" s="18" t="str">
        <f>IFERROR(VLOOKUP(O1169,AG3:AH5,2,0),"KO")</f>
        <v>KO</v>
      </c>
    </row>
    <row r="1170" spans="2:31">
      <c r="B1170" s="6"/>
      <c r="C1170" t="s">
        <v>1473</v>
      </c>
      <c r="D1170" s="24" t="s">
        <v>39</v>
      </c>
      <c r="E1170" s="17" t="s">
        <v>1675</v>
      </c>
      <c r="F1170" s="7" t="s">
        <v>4</v>
      </c>
      <c r="G1170" s="10" t="s">
        <v>1689</v>
      </c>
      <c r="H1170" s="7">
        <v>26</v>
      </c>
      <c r="I1170" s="7">
        <v>19</v>
      </c>
      <c r="J1170" s="7">
        <v>55</v>
      </c>
      <c r="K1170" s="7">
        <v>2</v>
      </c>
      <c r="L1170" s="7">
        <v>2</v>
      </c>
      <c r="M1170" s="7">
        <v>29</v>
      </c>
      <c r="N1170" s="6" t="s">
        <v>47</v>
      </c>
      <c r="O1170" s="6" t="s">
        <v>297</v>
      </c>
      <c r="P1170" s="11">
        <v>27</v>
      </c>
      <c r="Q1170" s="12">
        <v>1.5</v>
      </c>
      <c r="R1170" s="13"/>
      <c r="S1170" s="21">
        <f t="shared" si="145"/>
        <v>14.6875</v>
      </c>
      <c r="T1170" s="7" t="str">
        <f t="shared" si="146"/>
        <v>Over 0.5</v>
      </c>
      <c r="U1170" s="14"/>
      <c r="V1170" s="14" t="str">
        <f t="shared" si="149"/>
        <v>Under 1.5</v>
      </c>
      <c r="W1170" s="14" t="str">
        <f t="shared" si="150"/>
        <v>WON</v>
      </c>
      <c r="X1170" s="14"/>
      <c r="Y1170" s="7" t="str">
        <f t="shared" si="144"/>
        <v>…</v>
      </c>
      <c r="Z1170" s="7"/>
      <c r="AA1170" s="35" t="str">
        <f t="shared" si="147"/>
        <v>…</v>
      </c>
      <c r="AB1170" s="35" t="str">
        <f t="shared" si="148"/>
        <v>.</v>
      </c>
      <c r="AE1170" s="18" t="str">
        <f>IFERROR(VLOOKUP(O1170,AG3:AH5,2,0),"KO")</f>
        <v>KO</v>
      </c>
    </row>
    <row r="1171" spans="2:31">
      <c r="B1171" s="6"/>
      <c r="C1171" t="s">
        <v>517</v>
      </c>
      <c r="D1171" s="24" t="s">
        <v>39</v>
      </c>
      <c r="E1171" s="17" t="s">
        <v>1466</v>
      </c>
      <c r="F1171" s="7" t="s">
        <v>4</v>
      </c>
      <c r="G1171" s="10" t="s">
        <v>1657</v>
      </c>
      <c r="H1171" s="7">
        <v>16</v>
      </c>
      <c r="I1171" s="7">
        <v>37</v>
      </c>
      <c r="J1171" s="7">
        <v>47</v>
      </c>
      <c r="K1171" s="7">
        <v>2</v>
      </c>
      <c r="L1171" s="7">
        <v>2</v>
      </c>
      <c r="M1171" s="7">
        <v>31</v>
      </c>
      <c r="N1171" s="6" t="s">
        <v>61</v>
      </c>
      <c r="O1171" s="6" t="s">
        <v>621</v>
      </c>
      <c r="P1171" s="11">
        <v>27</v>
      </c>
      <c r="Q1171" s="12">
        <v>1.5</v>
      </c>
      <c r="R1171" s="13"/>
      <c r="S1171" s="21">
        <f t="shared" si="145"/>
        <v>25.3125</v>
      </c>
      <c r="T1171" s="7" t="str">
        <f t="shared" si="146"/>
        <v>Over 0.5</v>
      </c>
      <c r="U1171" s="14"/>
      <c r="V1171" s="14" t="str">
        <f t="shared" si="149"/>
        <v>Over 0.5</v>
      </c>
      <c r="W1171" s="14" t="str">
        <f t="shared" si="150"/>
        <v>WON</v>
      </c>
      <c r="X1171" s="14"/>
      <c r="Y1171" s="7" t="str">
        <f t="shared" si="144"/>
        <v>…</v>
      </c>
      <c r="Z1171" s="7"/>
      <c r="AA1171" s="35" t="str">
        <f t="shared" si="147"/>
        <v>…</v>
      </c>
      <c r="AB1171" s="35" t="str">
        <f t="shared" si="148"/>
        <v>.</v>
      </c>
      <c r="AE1171" s="18" t="str">
        <f>IFERROR(VLOOKUP(O1171,AG3:AH5,2,0),"KO")</f>
        <v>KO</v>
      </c>
    </row>
    <row r="1172" spans="2:31">
      <c r="B1172" s="6"/>
      <c r="C1172" t="s">
        <v>1473</v>
      </c>
      <c r="D1172" s="24" t="s">
        <v>39</v>
      </c>
      <c r="E1172" s="17" t="s">
        <v>1601</v>
      </c>
      <c r="F1172" s="7" t="s">
        <v>4</v>
      </c>
      <c r="G1172" s="10" t="s">
        <v>1600</v>
      </c>
      <c r="H1172" s="7">
        <v>30</v>
      </c>
      <c r="I1172" s="7">
        <v>21</v>
      </c>
      <c r="J1172" s="7">
        <v>48</v>
      </c>
      <c r="K1172" s="7">
        <v>2</v>
      </c>
      <c r="L1172" s="7">
        <v>2</v>
      </c>
      <c r="M1172" s="7">
        <v>18</v>
      </c>
      <c r="N1172" s="6" t="s">
        <v>69</v>
      </c>
      <c r="O1172" s="6" t="s">
        <v>69</v>
      </c>
      <c r="P1172" s="11">
        <v>17</v>
      </c>
      <c r="Q1172" s="12">
        <v>1.57</v>
      </c>
      <c r="R1172" s="13"/>
      <c r="S1172" s="21">
        <f t="shared" si="145"/>
        <v>15.625</v>
      </c>
      <c r="T1172" s="7" t="str">
        <f t="shared" si="146"/>
        <v>Over 0.5</v>
      </c>
      <c r="U1172" s="14"/>
      <c r="V1172" s="14" t="str">
        <f t="shared" si="149"/>
        <v>Over 0.5</v>
      </c>
      <c r="W1172" s="14" t="str">
        <f t="shared" si="150"/>
        <v>WON</v>
      </c>
      <c r="X1172" s="14"/>
      <c r="Y1172" s="7" t="str">
        <f t="shared" si="144"/>
        <v>…</v>
      </c>
      <c r="Z1172" s="7"/>
      <c r="AA1172" s="35" t="str">
        <f t="shared" si="147"/>
        <v>…</v>
      </c>
      <c r="AB1172" s="35" t="str">
        <f t="shared" si="148"/>
        <v>.</v>
      </c>
      <c r="AE1172" s="18" t="str">
        <f>IFERROR(VLOOKUP(O1172,AG3:AH5,2,0),"KO")</f>
        <v>KO</v>
      </c>
    </row>
    <row r="1173" spans="2:31">
      <c r="B1173" s="6"/>
      <c r="C1173" t="s">
        <v>488</v>
      </c>
      <c r="D1173" s="24" t="s">
        <v>39</v>
      </c>
      <c r="E1173" s="17" t="s">
        <v>2228</v>
      </c>
      <c r="F1173" s="7" t="s">
        <v>4</v>
      </c>
      <c r="G1173" s="10" t="s">
        <v>1830</v>
      </c>
      <c r="H1173" s="7">
        <v>25</v>
      </c>
      <c r="I1173" s="7">
        <v>61</v>
      </c>
      <c r="J1173" s="7">
        <v>14</v>
      </c>
      <c r="K1173" s="7" t="s">
        <v>16</v>
      </c>
      <c r="L1173" s="7" t="s">
        <v>2101</v>
      </c>
      <c r="M1173" s="7">
        <v>11</v>
      </c>
      <c r="N1173" s="6" t="s">
        <v>24</v>
      </c>
      <c r="O1173" s="6" t="s">
        <v>120</v>
      </c>
      <c r="P1173" s="11">
        <v>67</v>
      </c>
      <c r="Q1173" s="12">
        <v>1.64</v>
      </c>
      <c r="R1173" s="13"/>
      <c r="S1173" s="21">
        <f t="shared" si="145"/>
        <v>76.462500000000006</v>
      </c>
      <c r="T1173" s="7" t="str">
        <f t="shared" si="146"/>
        <v>Under 1.5</v>
      </c>
      <c r="U1173" s="14"/>
      <c r="V1173" s="14" t="str">
        <f t="shared" si="149"/>
        <v>Under 1.5</v>
      </c>
      <c r="W1173" s="14" t="str">
        <f t="shared" si="150"/>
        <v>WON</v>
      </c>
      <c r="X1173" s="14"/>
      <c r="Y1173" s="7" t="str">
        <f t="shared" si="144"/>
        <v>…</v>
      </c>
      <c r="Z1173" s="7"/>
      <c r="AA1173" s="35" t="str">
        <f t="shared" si="147"/>
        <v>…</v>
      </c>
      <c r="AB1173" s="35" t="str">
        <f t="shared" si="148"/>
        <v>.</v>
      </c>
      <c r="AE1173" s="18" t="str">
        <f>IFERROR(VLOOKUP(O1173,AG3:AH5,2,0),"KO")</f>
        <v>OK</v>
      </c>
    </row>
    <row r="1174" spans="2:31">
      <c r="B1174" s="6"/>
      <c r="C1174" t="s">
        <v>213</v>
      </c>
      <c r="D1174" s="24" t="s">
        <v>214</v>
      </c>
      <c r="E1174" s="17" t="s">
        <v>1547</v>
      </c>
      <c r="F1174" s="7" t="s">
        <v>4</v>
      </c>
      <c r="G1174" s="10" t="s">
        <v>216</v>
      </c>
      <c r="H1174" s="7">
        <v>37</v>
      </c>
      <c r="I1174" s="7">
        <v>48</v>
      </c>
      <c r="J1174" s="7">
        <v>15</v>
      </c>
      <c r="K1174" s="7" t="s">
        <v>16</v>
      </c>
      <c r="L1174" s="7">
        <v>1</v>
      </c>
      <c r="M1174" s="7">
        <v>22</v>
      </c>
      <c r="N1174" s="6" t="s">
        <v>47</v>
      </c>
      <c r="O1174" s="6" t="s">
        <v>33</v>
      </c>
      <c r="P1174" s="11">
        <v>36</v>
      </c>
      <c r="Q1174" s="12">
        <v>1.8</v>
      </c>
      <c r="R1174" s="13"/>
      <c r="S1174" s="21">
        <f t="shared" si="145"/>
        <v>40</v>
      </c>
      <c r="T1174" s="7" t="str">
        <f t="shared" si="146"/>
        <v>Over 0.5</v>
      </c>
      <c r="U1174" s="14"/>
      <c r="V1174" s="14" t="str">
        <f t="shared" si="149"/>
        <v>Under 1.5</v>
      </c>
      <c r="W1174" s="14" t="str">
        <f t="shared" si="150"/>
        <v>WON</v>
      </c>
      <c r="X1174" s="14"/>
      <c r="Y1174" s="7" t="str">
        <f t="shared" si="144"/>
        <v>…</v>
      </c>
      <c r="Z1174" s="7"/>
      <c r="AA1174" s="35" t="str">
        <f t="shared" si="147"/>
        <v>…</v>
      </c>
      <c r="AB1174" s="35" t="str">
        <f t="shared" si="148"/>
        <v>.</v>
      </c>
      <c r="AE1174" s="18" t="str">
        <f>IFERROR(VLOOKUP(O1174,AG3:AH5,2,0),"KO")</f>
        <v>KO</v>
      </c>
    </row>
    <row r="1175" spans="2:31">
      <c r="B1175" s="6"/>
      <c r="C1175" t="s">
        <v>213</v>
      </c>
      <c r="D1175" s="24" t="s">
        <v>214</v>
      </c>
      <c r="E1175" s="17" t="s">
        <v>1291</v>
      </c>
      <c r="F1175" s="7" t="s">
        <v>4</v>
      </c>
      <c r="G1175" s="10" t="s">
        <v>1469</v>
      </c>
      <c r="H1175" s="7">
        <v>31</v>
      </c>
      <c r="I1175" s="7">
        <v>45</v>
      </c>
      <c r="J1175" s="7">
        <v>24</v>
      </c>
      <c r="K1175" s="7" t="s">
        <v>16</v>
      </c>
      <c r="L1175" s="7">
        <v>2</v>
      </c>
      <c r="M1175" s="7">
        <v>7</v>
      </c>
      <c r="N1175" s="6" t="s">
        <v>24</v>
      </c>
      <c r="O1175" s="6" t="s">
        <v>17</v>
      </c>
      <c r="P1175" s="11">
        <v>30</v>
      </c>
      <c r="Q1175" s="12">
        <v>1.8</v>
      </c>
      <c r="R1175" s="13"/>
      <c r="S1175" s="21">
        <f t="shared" si="145"/>
        <v>48</v>
      </c>
      <c r="T1175" s="7" t="str">
        <f t="shared" si="146"/>
        <v>Over 0.5</v>
      </c>
      <c r="U1175" s="14"/>
      <c r="V1175" s="14" t="str">
        <f t="shared" si="149"/>
        <v>Under 1.5</v>
      </c>
      <c r="W1175" s="14" t="str">
        <f t="shared" si="150"/>
        <v>LOST</v>
      </c>
      <c r="X1175" s="14"/>
      <c r="Y1175" s="7" t="str">
        <f t="shared" si="144"/>
        <v>…</v>
      </c>
      <c r="Z1175" s="7"/>
      <c r="AA1175" s="35" t="str">
        <f t="shared" si="147"/>
        <v>…</v>
      </c>
      <c r="AB1175" s="35" t="str">
        <f t="shared" si="148"/>
        <v>.</v>
      </c>
      <c r="AE1175" s="18" t="str">
        <f>IFERROR(VLOOKUP(O1175,AG3:AH5,2,0),"KO")</f>
        <v>KO</v>
      </c>
    </row>
    <row r="1176" spans="2:31">
      <c r="B1176" s="6"/>
      <c r="C1176" t="s">
        <v>1473</v>
      </c>
      <c r="D1176" s="24" t="s">
        <v>52</v>
      </c>
      <c r="E1176" s="17" t="s">
        <v>2269</v>
      </c>
      <c r="F1176" s="7" t="s">
        <v>4</v>
      </c>
      <c r="G1176" s="10" t="s">
        <v>2024</v>
      </c>
      <c r="H1176" s="7">
        <v>10</v>
      </c>
      <c r="I1176" s="7">
        <v>38</v>
      </c>
      <c r="J1176" s="7">
        <v>52</v>
      </c>
      <c r="K1176" s="7">
        <v>2</v>
      </c>
      <c r="L1176" s="7">
        <v>2</v>
      </c>
      <c r="M1176" s="7">
        <v>42</v>
      </c>
      <c r="N1176" s="6" t="s">
        <v>96</v>
      </c>
      <c r="O1176" s="6" t="s">
        <v>303</v>
      </c>
      <c r="P1176" s="11">
        <v>33</v>
      </c>
      <c r="Q1176" s="12">
        <v>1.67</v>
      </c>
      <c r="R1176" s="13"/>
      <c r="S1176" s="21">
        <f t="shared" si="145"/>
        <v>23.75</v>
      </c>
      <c r="T1176" s="7" t="str">
        <f t="shared" si="146"/>
        <v>Over 0.5</v>
      </c>
      <c r="U1176" s="14"/>
      <c r="V1176" s="14" t="str">
        <f t="shared" si="149"/>
        <v>Over 0.5</v>
      </c>
      <c r="W1176" s="14" t="str">
        <f t="shared" si="150"/>
        <v>WON</v>
      </c>
      <c r="X1176" s="14"/>
      <c r="Y1176" s="7" t="str">
        <f t="shared" si="144"/>
        <v>…</v>
      </c>
      <c r="Z1176" s="7"/>
      <c r="AA1176" s="35" t="str">
        <f t="shared" si="147"/>
        <v>…</v>
      </c>
      <c r="AB1176" s="35" t="str">
        <f t="shared" si="148"/>
        <v>.</v>
      </c>
      <c r="AE1176" s="18" t="str">
        <f>IFERROR(VLOOKUP(O1176,AG3:AH5,2,0),"KO")</f>
        <v>KO</v>
      </c>
    </row>
    <row r="1177" spans="2:31">
      <c r="B1177" s="6"/>
      <c r="C1177" t="s">
        <v>1468</v>
      </c>
      <c r="D1177" s="24" t="s">
        <v>52</v>
      </c>
      <c r="E1177" s="17" t="s">
        <v>1653</v>
      </c>
      <c r="F1177" s="7" t="s">
        <v>4</v>
      </c>
      <c r="G1177" s="10" t="s">
        <v>2017</v>
      </c>
      <c r="H1177" s="7">
        <v>44</v>
      </c>
      <c r="I1177" s="7">
        <v>44</v>
      </c>
      <c r="J1177" s="7">
        <v>13</v>
      </c>
      <c r="K1177" s="7">
        <v>1</v>
      </c>
      <c r="L1177" s="7">
        <v>1</v>
      </c>
      <c r="M1177" s="7">
        <v>31</v>
      </c>
      <c r="N1177" s="6" t="s">
        <v>297</v>
      </c>
      <c r="O1177" s="6" t="s">
        <v>300</v>
      </c>
      <c r="P1177" s="11">
        <v>53</v>
      </c>
      <c r="Q1177" s="12">
        <v>1.73</v>
      </c>
      <c r="R1177" s="13"/>
      <c r="S1177" s="21">
        <f t="shared" si="145"/>
        <v>50.6</v>
      </c>
      <c r="T1177" s="7" t="str">
        <f t="shared" si="146"/>
        <v>Over 0.5</v>
      </c>
      <c r="U1177" s="14"/>
      <c r="V1177" s="14" t="str">
        <f t="shared" si="149"/>
        <v>Over 0.5</v>
      </c>
      <c r="W1177" s="14" t="str">
        <f t="shared" si="150"/>
        <v>WON</v>
      </c>
      <c r="X1177" s="14"/>
      <c r="Y1177" s="7" t="str">
        <f t="shared" si="144"/>
        <v>…</v>
      </c>
      <c r="Z1177" s="7"/>
      <c r="AA1177" s="35" t="str">
        <f t="shared" si="147"/>
        <v>…</v>
      </c>
      <c r="AB1177" s="35" t="str">
        <f t="shared" si="148"/>
        <v>.</v>
      </c>
      <c r="AE1177" s="18" t="str">
        <f>IFERROR(VLOOKUP(O1177,AG3:AH5,2,0),"KO")</f>
        <v>KO</v>
      </c>
    </row>
    <row r="1178" spans="2:31">
      <c r="B1178" s="6"/>
      <c r="C1178" t="s">
        <v>1468</v>
      </c>
      <c r="D1178" s="24" t="s">
        <v>52</v>
      </c>
      <c r="E1178" s="17" t="s">
        <v>1653</v>
      </c>
      <c r="F1178" s="7" t="s">
        <v>4</v>
      </c>
      <c r="G1178" s="10" t="s">
        <v>2017</v>
      </c>
      <c r="H1178" s="7">
        <v>44</v>
      </c>
      <c r="I1178" s="7">
        <v>44</v>
      </c>
      <c r="J1178" s="7">
        <v>13</v>
      </c>
      <c r="K1178" s="7">
        <v>1</v>
      </c>
      <c r="L1178" s="7">
        <v>1</v>
      </c>
      <c r="M1178" s="7">
        <v>31</v>
      </c>
      <c r="N1178" s="6" t="s">
        <v>297</v>
      </c>
      <c r="O1178" s="6" t="s">
        <v>300</v>
      </c>
      <c r="P1178" s="11">
        <v>53</v>
      </c>
      <c r="Q1178" s="12">
        <v>1.73</v>
      </c>
      <c r="R1178" s="13"/>
      <c r="S1178" s="21">
        <f t="shared" si="145"/>
        <v>50.6</v>
      </c>
      <c r="T1178" s="7" t="str">
        <f t="shared" si="146"/>
        <v>Over 0.5</v>
      </c>
      <c r="U1178" s="14"/>
      <c r="V1178" s="14" t="str">
        <f t="shared" si="149"/>
        <v>Over 0.5</v>
      </c>
      <c r="W1178" s="14" t="str">
        <f t="shared" si="150"/>
        <v>WON</v>
      </c>
      <c r="X1178" s="14"/>
      <c r="Y1178" s="7" t="str">
        <f t="shared" si="144"/>
        <v>…</v>
      </c>
      <c r="Z1178" s="7"/>
      <c r="AA1178" s="35" t="str">
        <f t="shared" si="147"/>
        <v>…</v>
      </c>
      <c r="AB1178" s="35" t="str">
        <f t="shared" si="148"/>
        <v>.</v>
      </c>
      <c r="AE1178" s="18" t="str">
        <f>IFERROR(VLOOKUP(O1178,AG3:AH5,2,0),"KO")</f>
        <v>KO</v>
      </c>
    </row>
    <row r="1179" spans="2:31">
      <c r="B1179" s="6" t="s">
        <v>11</v>
      </c>
      <c r="C1179" t="s">
        <v>231</v>
      </c>
      <c r="D1179" s="24" t="s">
        <v>218</v>
      </c>
      <c r="E1179" s="17" t="s">
        <v>505</v>
      </c>
      <c r="F1179" s="7" t="s">
        <v>4</v>
      </c>
      <c r="G1179" s="10" t="s">
        <v>2289</v>
      </c>
      <c r="H1179" s="7">
        <v>10</v>
      </c>
      <c r="I1179" s="7">
        <v>45</v>
      </c>
      <c r="J1179" s="7">
        <v>45</v>
      </c>
      <c r="K1179" s="7">
        <v>2</v>
      </c>
      <c r="L1179" s="7">
        <v>2</v>
      </c>
      <c r="M1179" s="7">
        <v>35</v>
      </c>
      <c r="N1179" s="6" t="s">
        <v>24</v>
      </c>
      <c r="O1179" s="6" t="s">
        <v>69</v>
      </c>
      <c r="P1179" s="11">
        <v>81</v>
      </c>
      <c r="Q1179" s="12">
        <v>1.52</v>
      </c>
      <c r="R1179" s="13"/>
      <c r="S1179" s="21">
        <f t="shared" si="145"/>
        <v>56.2</v>
      </c>
      <c r="T1179" s="7" t="str">
        <f t="shared" si="146"/>
        <v>Under 1.5</v>
      </c>
      <c r="U1179" s="14"/>
      <c r="V1179" s="14" t="str">
        <f t="shared" si="149"/>
        <v>Under 1.5</v>
      </c>
      <c r="W1179" s="14" t="str">
        <f t="shared" si="150"/>
        <v>WON</v>
      </c>
      <c r="X1179" s="14"/>
      <c r="Y1179" s="7" t="str">
        <f t="shared" si="144"/>
        <v>…</v>
      </c>
      <c r="Z1179" s="7"/>
      <c r="AA1179" s="35" t="str">
        <f t="shared" si="147"/>
        <v>…</v>
      </c>
      <c r="AB1179" s="35" t="str">
        <f t="shared" si="148"/>
        <v>.</v>
      </c>
      <c r="AE1179" s="18" t="str">
        <f>IFERROR(VLOOKUP(O1179,AG3:AH5,2,0),"KO")</f>
        <v>KO</v>
      </c>
    </row>
    <row r="1180" spans="2:31">
      <c r="B1180" s="6" t="s">
        <v>11</v>
      </c>
      <c r="C1180" t="s">
        <v>231</v>
      </c>
      <c r="D1180" s="24" t="s">
        <v>218</v>
      </c>
      <c r="E1180" s="17" t="s">
        <v>505</v>
      </c>
      <c r="F1180" s="7" t="s">
        <v>4</v>
      </c>
      <c r="G1180" s="10" t="s">
        <v>2289</v>
      </c>
      <c r="H1180" s="7">
        <v>10</v>
      </c>
      <c r="I1180" s="7">
        <v>45</v>
      </c>
      <c r="J1180" s="7">
        <v>45</v>
      </c>
      <c r="K1180" s="7">
        <v>2</v>
      </c>
      <c r="L1180" s="7">
        <v>2</v>
      </c>
      <c r="M1180" s="7">
        <v>35</v>
      </c>
      <c r="N1180" s="6" t="s">
        <v>24</v>
      </c>
      <c r="O1180" s="6" t="s">
        <v>69</v>
      </c>
      <c r="P1180" s="11">
        <v>81</v>
      </c>
      <c r="Q1180" s="12">
        <v>1.52</v>
      </c>
      <c r="R1180" s="13"/>
      <c r="S1180" s="21">
        <f t="shared" si="145"/>
        <v>56.2</v>
      </c>
      <c r="T1180" s="7" t="str">
        <f t="shared" si="146"/>
        <v>Under 1.5</v>
      </c>
      <c r="U1180" s="14"/>
      <c r="V1180" s="14" t="str">
        <f t="shared" si="149"/>
        <v>Under 1.5</v>
      </c>
      <c r="W1180" s="14" t="str">
        <f t="shared" si="150"/>
        <v>WON</v>
      </c>
      <c r="X1180" s="14"/>
      <c r="Y1180" s="7" t="str">
        <f t="shared" si="144"/>
        <v>…</v>
      </c>
      <c r="Z1180" s="7"/>
      <c r="AA1180" s="35" t="str">
        <f t="shared" si="147"/>
        <v>…</v>
      </c>
      <c r="AB1180" s="35" t="str">
        <f t="shared" si="148"/>
        <v>.</v>
      </c>
      <c r="AE1180" s="18" t="str">
        <f>IFERROR(VLOOKUP(O1180,AG3:AH5,2,0),"KO")</f>
        <v>KO</v>
      </c>
    </row>
    <row r="1181" spans="2:31">
      <c r="B1181" s="6"/>
      <c r="C1181" t="s">
        <v>111</v>
      </c>
      <c r="D1181" s="24" t="s">
        <v>218</v>
      </c>
      <c r="E1181" s="17" t="s">
        <v>1999</v>
      </c>
      <c r="F1181" s="7" t="s">
        <v>4</v>
      </c>
      <c r="G1181" s="10" t="s">
        <v>2290</v>
      </c>
      <c r="H1181" s="7">
        <v>10</v>
      </c>
      <c r="I1181" s="7">
        <v>41</v>
      </c>
      <c r="J1181" s="7">
        <v>48</v>
      </c>
      <c r="K1181" s="7">
        <v>2</v>
      </c>
      <c r="L1181" s="7">
        <v>2</v>
      </c>
      <c r="M1181" s="7">
        <v>38</v>
      </c>
      <c r="N1181" s="6" t="s">
        <v>69</v>
      </c>
      <c r="O1181" s="6" t="s">
        <v>299</v>
      </c>
      <c r="P1181" s="11">
        <v>43</v>
      </c>
      <c r="Q1181" s="12">
        <v>1.53</v>
      </c>
      <c r="R1181" s="13"/>
      <c r="S1181" s="21">
        <f t="shared" si="145"/>
        <v>25</v>
      </c>
      <c r="T1181" s="7" t="str">
        <f t="shared" si="146"/>
        <v>Over 0.5</v>
      </c>
      <c r="U1181" s="14"/>
      <c r="V1181" s="14" t="str">
        <f t="shared" si="149"/>
        <v>Over 0.5</v>
      </c>
      <c r="W1181" s="14" t="str">
        <f t="shared" si="150"/>
        <v>WON</v>
      </c>
      <c r="X1181" s="14"/>
      <c r="Y1181" s="7" t="str">
        <f t="shared" si="144"/>
        <v>…</v>
      </c>
      <c r="Z1181" s="7"/>
      <c r="AA1181" s="35" t="str">
        <f t="shared" si="147"/>
        <v>…</v>
      </c>
      <c r="AB1181" s="35" t="str">
        <f t="shared" si="148"/>
        <v>.</v>
      </c>
      <c r="AE1181" s="18" t="str">
        <f>IFERROR(VLOOKUP(O1181,AG3:AH5,2,0),"KO")</f>
        <v>KO</v>
      </c>
    </row>
    <row r="1182" spans="2:31">
      <c r="B1182" s="6" t="s">
        <v>11</v>
      </c>
      <c r="C1182" t="s">
        <v>231</v>
      </c>
      <c r="D1182" s="24" t="s">
        <v>218</v>
      </c>
      <c r="E1182" s="17" t="s">
        <v>321</v>
      </c>
      <c r="F1182" s="7" t="s">
        <v>4</v>
      </c>
      <c r="G1182" s="10" t="s">
        <v>233</v>
      </c>
      <c r="H1182" s="7">
        <v>10</v>
      </c>
      <c r="I1182" s="7">
        <v>81</v>
      </c>
      <c r="J1182" s="7">
        <v>9</v>
      </c>
      <c r="K1182" s="7" t="s">
        <v>16</v>
      </c>
      <c r="L1182" s="7">
        <v>2</v>
      </c>
      <c r="M1182" s="7">
        <v>1</v>
      </c>
      <c r="N1182" s="6" t="s">
        <v>120</v>
      </c>
      <c r="O1182" s="6" t="s">
        <v>120</v>
      </c>
      <c r="P1182" s="11">
        <v>61</v>
      </c>
      <c r="Q1182" s="12">
        <v>1.57</v>
      </c>
      <c r="R1182" s="13"/>
      <c r="S1182" s="21">
        <f t="shared" si="145"/>
        <v>91.512500000000003</v>
      </c>
      <c r="T1182" s="7" t="str">
        <f t="shared" si="146"/>
        <v>Under 1.5</v>
      </c>
      <c r="U1182" s="14"/>
      <c r="V1182" s="14" t="str">
        <f t="shared" si="149"/>
        <v>Under 1.5</v>
      </c>
      <c r="W1182" s="14" t="str">
        <f t="shared" si="150"/>
        <v>WON</v>
      </c>
      <c r="X1182" s="14"/>
      <c r="Y1182" s="7" t="str">
        <f t="shared" si="144"/>
        <v>Prime</v>
      </c>
      <c r="Z1182" s="7"/>
      <c r="AA1182" s="35" t="str">
        <f t="shared" si="147"/>
        <v>U25g</v>
      </c>
      <c r="AB1182" s="35" t="str">
        <f t="shared" si="148"/>
        <v>WON</v>
      </c>
      <c r="AE1182" s="18" t="str">
        <f>IFERROR(VLOOKUP(O1182,AG3:AH5,2,0),"KO")</f>
        <v>OK</v>
      </c>
    </row>
    <row r="1183" spans="2:31">
      <c r="B1183" s="6" t="s">
        <v>11</v>
      </c>
      <c r="C1183" t="s">
        <v>231</v>
      </c>
      <c r="D1183" s="24" t="s">
        <v>218</v>
      </c>
      <c r="E1183" s="17" t="s">
        <v>320</v>
      </c>
      <c r="F1183" s="7" t="s">
        <v>4</v>
      </c>
      <c r="G1183" s="10" t="s">
        <v>329</v>
      </c>
      <c r="H1183" s="7">
        <v>14</v>
      </c>
      <c r="I1183" s="7">
        <v>50</v>
      </c>
      <c r="J1183" s="7">
        <v>36</v>
      </c>
      <c r="K1183" s="7" t="s">
        <v>16</v>
      </c>
      <c r="L1183" s="7" t="s">
        <v>2101</v>
      </c>
      <c r="M1183" s="7">
        <v>22</v>
      </c>
      <c r="N1183" s="6" t="s">
        <v>24</v>
      </c>
      <c r="O1183" s="6" t="s">
        <v>24</v>
      </c>
      <c r="P1183" s="11">
        <v>52</v>
      </c>
      <c r="Q1183" s="12">
        <v>1.6</v>
      </c>
      <c r="R1183" s="13"/>
      <c r="S1183" s="21">
        <f t="shared" si="145"/>
        <v>66.025000000000006</v>
      </c>
      <c r="T1183" s="7" t="str">
        <f t="shared" si="146"/>
        <v>Under 1.5</v>
      </c>
      <c r="U1183" s="14"/>
      <c r="V1183" s="14" t="str">
        <f t="shared" si="149"/>
        <v>Under 1.5</v>
      </c>
      <c r="W1183" s="14" t="str">
        <f t="shared" si="150"/>
        <v>WON</v>
      </c>
      <c r="X1183" s="14"/>
      <c r="Y1183" s="7" t="str">
        <f t="shared" si="144"/>
        <v>…</v>
      </c>
      <c r="Z1183" s="7"/>
      <c r="AA1183" s="35" t="str">
        <f t="shared" si="147"/>
        <v>…</v>
      </c>
      <c r="AB1183" s="35" t="str">
        <f t="shared" si="148"/>
        <v>.</v>
      </c>
      <c r="AE1183" s="18" t="str">
        <f>IFERROR(VLOOKUP(O1183,AG3:AH5,2,0),"KO")</f>
        <v>OK</v>
      </c>
    </row>
    <row r="1184" spans="2:31">
      <c r="B1184" s="6"/>
      <c r="C1184" t="s">
        <v>531</v>
      </c>
      <c r="D1184" s="24" t="s">
        <v>218</v>
      </c>
      <c r="E1184" s="17" t="s">
        <v>533</v>
      </c>
      <c r="F1184" s="7" t="s">
        <v>4</v>
      </c>
      <c r="G1184" s="10" t="s">
        <v>1859</v>
      </c>
      <c r="H1184" s="7">
        <v>21</v>
      </c>
      <c r="I1184" s="7">
        <v>44</v>
      </c>
      <c r="J1184" s="7">
        <v>36</v>
      </c>
      <c r="K1184" s="7" t="s">
        <v>16</v>
      </c>
      <c r="L1184" s="7">
        <v>1</v>
      </c>
      <c r="M1184" s="7">
        <v>15</v>
      </c>
      <c r="N1184" s="6" t="s">
        <v>120</v>
      </c>
      <c r="O1184" s="6" t="s">
        <v>305</v>
      </c>
      <c r="P1184" s="11">
        <v>35</v>
      </c>
      <c r="Q1184" s="12">
        <v>1.8</v>
      </c>
      <c r="R1184" s="13"/>
      <c r="S1184" s="21">
        <f t="shared" si="145"/>
        <v>40</v>
      </c>
      <c r="T1184" s="7" t="str">
        <f t="shared" si="146"/>
        <v>Over 0.5</v>
      </c>
      <c r="U1184" s="14"/>
      <c r="V1184" s="14" t="str">
        <f t="shared" si="149"/>
        <v>Under 1.5</v>
      </c>
      <c r="W1184" s="14" t="str">
        <f t="shared" si="150"/>
        <v>WON</v>
      </c>
      <c r="X1184" s="14"/>
      <c r="Y1184" s="7" t="str">
        <f t="shared" si="144"/>
        <v>…</v>
      </c>
      <c r="Z1184" s="7"/>
      <c r="AA1184" s="35" t="str">
        <f t="shared" si="147"/>
        <v>…</v>
      </c>
      <c r="AB1184" s="35" t="str">
        <f t="shared" si="148"/>
        <v>.</v>
      </c>
      <c r="AE1184" s="18" t="str">
        <f>IFERROR(VLOOKUP(O1184,AG3:AH5,2,0),"KO")</f>
        <v>KO</v>
      </c>
    </row>
    <row r="1185" spans="2:31">
      <c r="B1185" s="6"/>
      <c r="C1185" t="s">
        <v>427</v>
      </c>
      <c r="D1185" s="24" t="s">
        <v>218</v>
      </c>
      <c r="E1185" s="17" t="s">
        <v>873</v>
      </c>
      <c r="F1185" s="7" t="s">
        <v>4</v>
      </c>
      <c r="G1185" s="10" t="s">
        <v>1856</v>
      </c>
      <c r="H1185" s="7">
        <v>25</v>
      </c>
      <c r="I1185" s="7">
        <v>43</v>
      </c>
      <c r="J1185" s="7">
        <v>32</v>
      </c>
      <c r="K1185" s="7" t="s">
        <v>16</v>
      </c>
      <c r="L1185" s="7">
        <v>2</v>
      </c>
      <c r="M1185" s="7">
        <v>7</v>
      </c>
      <c r="N1185" s="6" t="s">
        <v>120</v>
      </c>
      <c r="O1185" s="6" t="s">
        <v>454</v>
      </c>
      <c r="P1185" s="11">
        <v>34</v>
      </c>
      <c r="Q1185" s="12">
        <v>1.8</v>
      </c>
      <c r="R1185" s="13"/>
      <c r="S1185" s="21">
        <f t="shared" si="145"/>
        <v>48</v>
      </c>
      <c r="T1185" s="7" t="str">
        <f t="shared" si="146"/>
        <v>Over 0.5</v>
      </c>
      <c r="U1185" s="14"/>
      <c r="V1185" s="14" t="str">
        <f t="shared" si="149"/>
        <v>Under 1.5</v>
      </c>
      <c r="W1185" s="14" t="str">
        <f t="shared" si="150"/>
        <v>WON</v>
      </c>
      <c r="X1185" s="14"/>
      <c r="Y1185" s="7" t="str">
        <f t="shared" si="144"/>
        <v>…</v>
      </c>
      <c r="Z1185" s="7"/>
      <c r="AA1185" s="35" t="str">
        <f t="shared" si="147"/>
        <v>…</v>
      </c>
      <c r="AB1185" s="35" t="str">
        <f t="shared" si="148"/>
        <v>.</v>
      </c>
      <c r="AE1185" s="18" t="str">
        <f>IFERROR(VLOOKUP(O1185,AG3:AH5,2,0),"KO")</f>
        <v>KO</v>
      </c>
    </row>
    <row r="1186" spans="2:31">
      <c r="B1186" s="6" t="s">
        <v>11</v>
      </c>
      <c r="C1186" t="s">
        <v>55</v>
      </c>
      <c r="D1186" s="24" t="s">
        <v>63</v>
      </c>
      <c r="E1186" s="17" t="s">
        <v>57</v>
      </c>
      <c r="F1186" s="7" t="s">
        <v>4</v>
      </c>
      <c r="G1186" s="10" t="s">
        <v>2226</v>
      </c>
      <c r="H1186" s="7">
        <v>31</v>
      </c>
      <c r="I1186" s="7">
        <v>66</v>
      </c>
      <c r="J1186" s="7">
        <v>3</v>
      </c>
      <c r="K1186" s="7" t="s">
        <v>16</v>
      </c>
      <c r="L1186" s="7" t="s">
        <v>2101</v>
      </c>
      <c r="M1186" s="7">
        <v>28</v>
      </c>
      <c r="N1186" s="6" t="s">
        <v>75</v>
      </c>
      <c r="O1186" s="6" t="s">
        <v>17</v>
      </c>
      <c r="P1186" s="11">
        <v>52</v>
      </c>
      <c r="Q1186" s="12">
        <v>1.5</v>
      </c>
      <c r="R1186" s="13"/>
      <c r="S1186" s="21">
        <f t="shared" si="145"/>
        <v>71.025000000000006</v>
      </c>
      <c r="T1186" s="7" t="str">
        <f t="shared" si="146"/>
        <v>Under 1.5</v>
      </c>
      <c r="U1186" s="14"/>
      <c r="V1186" s="14" t="str">
        <f t="shared" si="149"/>
        <v>Over 0.5</v>
      </c>
      <c r="W1186" s="14" t="str">
        <f t="shared" si="150"/>
        <v>LOST</v>
      </c>
      <c r="X1186" s="14"/>
      <c r="Y1186" s="7" t="str">
        <f t="shared" si="144"/>
        <v>…</v>
      </c>
      <c r="Z1186" s="7"/>
      <c r="AA1186" s="35" t="str">
        <f t="shared" si="147"/>
        <v>…</v>
      </c>
      <c r="AB1186" s="35" t="str">
        <f t="shared" si="148"/>
        <v>.</v>
      </c>
      <c r="AE1186" s="18" t="str">
        <f>IFERROR(VLOOKUP(O1186,AG3:AH5,2,0),"KO")</f>
        <v>KO</v>
      </c>
    </row>
    <row r="1187" spans="2:31">
      <c r="B1187" s="6" t="s">
        <v>11</v>
      </c>
      <c r="C1187" t="s">
        <v>400</v>
      </c>
      <c r="D1187" s="24" t="s">
        <v>63</v>
      </c>
      <c r="E1187" s="17" t="s">
        <v>1723</v>
      </c>
      <c r="F1187" s="7" t="s">
        <v>4</v>
      </c>
      <c r="G1187" s="10" t="s">
        <v>402</v>
      </c>
      <c r="H1187" s="7">
        <v>6</v>
      </c>
      <c r="I1187" s="7">
        <v>33</v>
      </c>
      <c r="J1187" s="7">
        <v>61</v>
      </c>
      <c r="K1187" s="7">
        <v>2</v>
      </c>
      <c r="L1187" s="7">
        <v>2</v>
      </c>
      <c r="M1187" s="7">
        <v>55</v>
      </c>
      <c r="N1187" s="6" t="s">
        <v>305</v>
      </c>
      <c r="O1187" s="6" t="s">
        <v>860</v>
      </c>
      <c r="P1187" s="11">
        <v>28</v>
      </c>
      <c r="Q1187" s="12">
        <v>1.57</v>
      </c>
      <c r="R1187" s="13"/>
      <c r="S1187" s="21">
        <f t="shared" si="145"/>
        <v>20.9375</v>
      </c>
      <c r="T1187" s="7" t="str">
        <f t="shared" si="146"/>
        <v>Over 0.5</v>
      </c>
      <c r="U1187" s="14"/>
      <c r="V1187" s="14" t="str">
        <f t="shared" si="149"/>
        <v>Over 0.5</v>
      </c>
      <c r="W1187" s="14" t="str">
        <f t="shared" si="150"/>
        <v>WON</v>
      </c>
      <c r="X1187" s="14"/>
      <c r="Y1187" s="7" t="str">
        <f t="shared" si="144"/>
        <v>…</v>
      </c>
      <c r="Z1187" s="7"/>
      <c r="AA1187" s="35" t="str">
        <f t="shared" si="147"/>
        <v>…</v>
      </c>
      <c r="AB1187" s="35" t="str">
        <f t="shared" si="148"/>
        <v>.</v>
      </c>
      <c r="AE1187" s="18" t="str">
        <f>IFERROR(VLOOKUP(O1187,AG3:AH5,2,0),"KO")</f>
        <v>KO</v>
      </c>
    </row>
    <row r="1188" spans="2:31">
      <c r="B1188" s="6"/>
      <c r="C1188" t="s">
        <v>1473</v>
      </c>
      <c r="D1188" s="24" t="s">
        <v>63</v>
      </c>
      <c r="E1188" s="17" t="s">
        <v>1676</v>
      </c>
      <c r="F1188" s="7" t="s">
        <v>4</v>
      </c>
      <c r="G1188" s="10" t="s">
        <v>1475</v>
      </c>
      <c r="H1188" s="7">
        <v>35</v>
      </c>
      <c r="I1188" s="7">
        <v>22</v>
      </c>
      <c r="J1188" s="7">
        <v>43</v>
      </c>
      <c r="K1188" s="7">
        <v>2</v>
      </c>
      <c r="L1188" s="7" t="s">
        <v>2101</v>
      </c>
      <c r="M1188" s="7">
        <v>8</v>
      </c>
      <c r="N1188" s="6" t="s">
        <v>61</v>
      </c>
      <c r="O1188" s="6" t="s">
        <v>298</v>
      </c>
      <c r="P1188" s="11">
        <v>25</v>
      </c>
      <c r="Q1188" s="12">
        <v>1.57</v>
      </c>
      <c r="R1188" s="13"/>
      <c r="S1188" s="21">
        <f t="shared" si="145"/>
        <v>22.625</v>
      </c>
      <c r="T1188" s="7" t="str">
        <f t="shared" si="146"/>
        <v>Over 0.5</v>
      </c>
      <c r="U1188" s="14"/>
      <c r="V1188" s="14" t="str">
        <f t="shared" si="149"/>
        <v>Over 0.5</v>
      </c>
      <c r="W1188" s="14" t="str">
        <f t="shared" si="150"/>
        <v>WON</v>
      </c>
      <c r="X1188" s="14"/>
      <c r="Y1188" s="7" t="str">
        <f t="shared" si="144"/>
        <v>…</v>
      </c>
      <c r="Z1188" s="7"/>
      <c r="AA1188" s="35" t="str">
        <f t="shared" si="147"/>
        <v>…</v>
      </c>
      <c r="AB1188" s="35" t="str">
        <f t="shared" si="148"/>
        <v>.</v>
      </c>
      <c r="AE1188" s="18" t="str">
        <f>IFERROR(VLOOKUP(O1188,AG3:AH5,2,0),"KO")</f>
        <v>KO</v>
      </c>
    </row>
    <row r="1189" spans="2:31">
      <c r="B1189" s="6" t="s">
        <v>11</v>
      </c>
      <c r="C1189" t="s">
        <v>282</v>
      </c>
      <c r="D1189" s="24" t="s">
        <v>63</v>
      </c>
      <c r="E1189" s="17" t="s">
        <v>325</v>
      </c>
      <c r="F1189" s="7" t="s">
        <v>4</v>
      </c>
      <c r="G1189" s="10" t="s">
        <v>709</v>
      </c>
      <c r="H1189" s="7">
        <v>17</v>
      </c>
      <c r="I1189" s="7">
        <v>52</v>
      </c>
      <c r="J1189" s="7">
        <v>31</v>
      </c>
      <c r="K1189" s="7" t="s">
        <v>16</v>
      </c>
      <c r="L1189" s="7">
        <v>2</v>
      </c>
      <c r="M1189" s="7">
        <v>14</v>
      </c>
      <c r="N1189" s="6" t="s">
        <v>24</v>
      </c>
      <c r="O1189" s="6" t="s">
        <v>61</v>
      </c>
      <c r="P1189" s="11">
        <v>53</v>
      </c>
      <c r="Q1189" s="12">
        <v>1.64</v>
      </c>
      <c r="R1189" s="13"/>
      <c r="S1189" s="21">
        <f t="shared" si="145"/>
        <v>67.849999999999994</v>
      </c>
      <c r="T1189" s="7" t="str">
        <f t="shared" si="146"/>
        <v>Under 1.5</v>
      </c>
      <c r="U1189" s="14"/>
      <c r="V1189" s="14" t="str">
        <f t="shared" si="149"/>
        <v>Under 1.5</v>
      </c>
      <c r="W1189" s="14" t="str">
        <f t="shared" si="150"/>
        <v>WON</v>
      </c>
      <c r="X1189" s="14"/>
      <c r="Y1189" s="7" t="str">
        <f t="shared" si="144"/>
        <v>…</v>
      </c>
      <c r="Z1189" s="7"/>
      <c r="AA1189" s="35" t="str">
        <f t="shared" si="147"/>
        <v>…</v>
      </c>
      <c r="AB1189" s="35" t="str">
        <f t="shared" si="148"/>
        <v>.</v>
      </c>
      <c r="AE1189" s="18" t="str">
        <f>IFERROR(VLOOKUP(O1189,AG3:AH5,2,0),"KO")</f>
        <v>KO</v>
      </c>
    </row>
    <row r="1190" spans="2:31">
      <c r="B1190" s="6" t="s">
        <v>11</v>
      </c>
      <c r="C1190" t="s">
        <v>210</v>
      </c>
      <c r="D1190" s="24" t="s">
        <v>63</v>
      </c>
      <c r="E1190" s="17" t="s">
        <v>1869</v>
      </c>
      <c r="F1190" s="7" t="s">
        <v>4</v>
      </c>
      <c r="G1190" s="10" t="s">
        <v>211</v>
      </c>
      <c r="H1190" s="7">
        <v>32</v>
      </c>
      <c r="I1190" s="7">
        <v>52</v>
      </c>
      <c r="J1190" s="7">
        <v>15</v>
      </c>
      <c r="K1190" s="7" t="s">
        <v>16</v>
      </c>
      <c r="L1190" s="7">
        <v>1</v>
      </c>
      <c r="M1190" s="7">
        <v>17</v>
      </c>
      <c r="N1190" s="6" t="s">
        <v>24</v>
      </c>
      <c r="O1190" s="6" t="s">
        <v>120</v>
      </c>
      <c r="P1190" s="11">
        <v>27</v>
      </c>
      <c r="Q1190" s="12">
        <v>1.64</v>
      </c>
      <c r="R1190" s="13"/>
      <c r="S1190" s="21">
        <f t="shared" si="145"/>
        <v>56.25</v>
      </c>
      <c r="T1190" s="7" t="str">
        <f t="shared" si="146"/>
        <v>Under 1.5</v>
      </c>
      <c r="U1190" s="14"/>
      <c r="V1190" s="14" t="str">
        <f t="shared" si="149"/>
        <v>Under 1.5</v>
      </c>
      <c r="W1190" s="14" t="str">
        <f t="shared" si="150"/>
        <v>WON</v>
      </c>
      <c r="X1190" s="14"/>
      <c r="Y1190" s="7" t="str">
        <f t="shared" si="144"/>
        <v>…</v>
      </c>
      <c r="Z1190" s="7"/>
      <c r="AA1190" s="35" t="str">
        <f t="shared" si="147"/>
        <v>…</v>
      </c>
      <c r="AB1190" s="35" t="str">
        <f t="shared" si="148"/>
        <v>.</v>
      </c>
      <c r="AE1190" s="18" t="str">
        <f>IFERROR(VLOOKUP(O1190,AG3:AH5,2,0),"KO")</f>
        <v>OK</v>
      </c>
    </row>
    <row r="1191" spans="2:31">
      <c r="B1191" s="6"/>
      <c r="C1191" t="s">
        <v>84</v>
      </c>
      <c r="D1191" s="24" t="s">
        <v>63</v>
      </c>
      <c r="E1191" s="17" t="s">
        <v>86</v>
      </c>
      <c r="F1191" s="7" t="s">
        <v>4</v>
      </c>
      <c r="G1191" s="10" t="s">
        <v>87</v>
      </c>
      <c r="H1191" s="7">
        <v>23</v>
      </c>
      <c r="I1191" s="7">
        <v>55</v>
      </c>
      <c r="J1191" s="7">
        <v>22</v>
      </c>
      <c r="K1191" s="7" t="s">
        <v>16</v>
      </c>
      <c r="L1191" s="7">
        <v>1</v>
      </c>
      <c r="M1191" s="7">
        <v>1</v>
      </c>
      <c r="N1191" s="6" t="s">
        <v>69</v>
      </c>
      <c r="O1191" s="6" t="s">
        <v>278</v>
      </c>
      <c r="P1191" s="11">
        <v>61</v>
      </c>
      <c r="Q1191" s="12">
        <v>1.66</v>
      </c>
      <c r="R1191" s="13"/>
      <c r="S1191" s="21">
        <f t="shared" si="145"/>
        <v>83.387500000000003</v>
      </c>
      <c r="T1191" s="7" t="str">
        <f t="shared" si="146"/>
        <v>Under 1.5</v>
      </c>
      <c r="U1191" s="14"/>
      <c r="V1191" s="14" t="str">
        <f t="shared" si="149"/>
        <v>Over 0.5</v>
      </c>
      <c r="W1191" s="14" t="str">
        <f t="shared" si="150"/>
        <v>LOST</v>
      </c>
      <c r="X1191" s="14"/>
      <c r="Y1191" s="7" t="str">
        <f t="shared" si="144"/>
        <v>…</v>
      </c>
      <c r="Z1191" s="7"/>
      <c r="AA1191" s="35" t="str">
        <f t="shared" si="147"/>
        <v>…</v>
      </c>
      <c r="AB1191" s="35" t="str">
        <f t="shared" si="148"/>
        <v>.</v>
      </c>
      <c r="AE1191" s="18" t="str">
        <f>IFERROR(VLOOKUP(O1191,AG3:AH5,2,0),"KO")</f>
        <v>KO</v>
      </c>
    </row>
    <row r="1192" spans="2:31">
      <c r="B1192" s="6"/>
      <c r="C1192" t="s">
        <v>1468</v>
      </c>
      <c r="D1192" s="24" t="s">
        <v>63</v>
      </c>
      <c r="E1192" s="17" t="s">
        <v>1971</v>
      </c>
      <c r="F1192" s="7" t="s">
        <v>4</v>
      </c>
      <c r="G1192" s="10" t="s">
        <v>1544</v>
      </c>
      <c r="H1192" s="7">
        <v>34</v>
      </c>
      <c r="I1192" s="7">
        <v>49</v>
      </c>
      <c r="J1192" s="7">
        <v>16</v>
      </c>
      <c r="K1192" s="7" t="s">
        <v>16</v>
      </c>
      <c r="L1192" s="7">
        <v>1</v>
      </c>
      <c r="M1192" s="7">
        <v>18</v>
      </c>
      <c r="N1192" s="6" t="s">
        <v>47</v>
      </c>
      <c r="O1192" s="6" t="s">
        <v>75</v>
      </c>
      <c r="P1192" s="11">
        <v>36</v>
      </c>
      <c r="Q1192" s="12">
        <v>1.67</v>
      </c>
      <c r="R1192" s="13"/>
      <c r="S1192" s="21">
        <f t="shared" si="145"/>
        <v>40</v>
      </c>
      <c r="T1192" s="7" t="str">
        <f t="shared" si="146"/>
        <v>Over 0.5</v>
      </c>
      <c r="U1192" s="14"/>
      <c r="V1192" s="14" t="str">
        <f t="shared" si="149"/>
        <v>Under 1.5</v>
      </c>
      <c r="W1192" s="14" t="str">
        <f t="shared" si="150"/>
        <v>WON</v>
      </c>
      <c r="X1192" s="14"/>
      <c r="Y1192" s="7" t="str">
        <f t="shared" si="144"/>
        <v>…</v>
      </c>
      <c r="Z1192" s="7"/>
      <c r="AA1192" s="35" t="str">
        <f t="shared" si="147"/>
        <v>…</v>
      </c>
      <c r="AB1192" s="35" t="str">
        <f t="shared" si="148"/>
        <v>.</v>
      </c>
      <c r="AE1192" s="18" t="str">
        <f>IFERROR(VLOOKUP(O1192,AG3:AH5,2,0),"KO")</f>
        <v>KO</v>
      </c>
    </row>
    <row r="1193" spans="2:31">
      <c r="B1193" s="6" t="s">
        <v>11</v>
      </c>
      <c r="C1193" t="s">
        <v>315</v>
      </c>
      <c r="D1193" s="24" t="s">
        <v>89</v>
      </c>
      <c r="E1193" s="17" t="s">
        <v>2030</v>
      </c>
      <c r="F1193" s="7" t="s">
        <v>4</v>
      </c>
      <c r="G1193" s="10" t="s">
        <v>317</v>
      </c>
      <c r="H1193" s="7">
        <v>20</v>
      </c>
      <c r="I1193" s="7">
        <v>54</v>
      </c>
      <c r="J1193" s="7">
        <v>27</v>
      </c>
      <c r="K1193" s="7" t="s">
        <v>16</v>
      </c>
      <c r="L1193" s="7" t="s">
        <v>2101</v>
      </c>
      <c r="M1193" s="7">
        <v>7</v>
      </c>
      <c r="N1193" s="6" t="s">
        <v>47</v>
      </c>
      <c r="O1193" s="6" t="s">
        <v>69</v>
      </c>
      <c r="P1193" s="11">
        <v>66</v>
      </c>
      <c r="Q1193" s="12">
        <v>1.46</v>
      </c>
      <c r="R1193" s="13"/>
      <c r="S1193" s="21">
        <f t="shared" si="145"/>
        <v>78.075000000000003</v>
      </c>
      <c r="T1193" s="7" t="str">
        <f t="shared" si="146"/>
        <v>Under 1.5</v>
      </c>
      <c r="U1193" s="14"/>
      <c r="V1193" s="14" t="str">
        <f t="shared" si="149"/>
        <v>Under 1.5</v>
      </c>
      <c r="W1193" s="14" t="str">
        <f t="shared" si="150"/>
        <v>WON</v>
      </c>
      <c r="X1193" s="14"/>
      <c r="Y1193" s="7" t="str">
        <f t="shared" si="144"/>
        <v>Prime</v>
      </c>
      <c r="Z1193" s="7"/>
      <c r="AA1193" s="35" t="str">
        <f t="shared" si="147"/>
        <v>U25g</v>
      </c>
      <c r="AB1193" s="35" t="str">
        <f t="shared" si="148"/>
        <v>WON</v>
      </c>
      <c r="AE1193" s="18" t="str">
        <f>IFERROR(VLOOKUP(O1193,AG3:AH5,2,0),"KO")</f>
        <v>KO</v>
      </c>
    </row>
    <row r="1194" spans="2:31">
      <c r="B1194" s="6" t="s">
        <v>11</v>
      </c>
      <c r="C1194" t="s">
        <v>279</v>
      </c>
      <c r="D1194" s="24" t="s">
        <v>89</v>
      </c>
      <c r="E1194" s="17" t="s">
        <v>2291</v>
      </c>
      <c r="F1194" s="7" t="s">
        <v>4</v>
      </c>
      <c r="G1194" s="10" t="s">
        <v>2241</v>
      </c>
      <c r="H1194" s="7">
        <v>32</v>
      </c>
      <c r="I1194" s="7">
        <v>45</v>
      </c>
      <c r="J1194" s="7">
        <v>23</v>
      </c>
      <c r="K1194" s="7" t="s">
        <v>16</v>
      </c>
      <c r="L1194" s="7" t="s">
        <v>2101</v>
      </c>
      <c r="M1194" s="7">
        <v>9</v>
      </c>
      <c r="N1194" s="6" t="s">
        <v>24</v>
      </c>
      <c r="O1194" s="6" t="s">
        <v>47</v>
      </c>
      <c r="P1194" s="11">
        <v>67</v>
      </c>
      <c r="Q1194" s="12">
        <v>1.53</v>
      </c>
      <c r="R1194" s="13"/>
      <c r="S1194" s="21">
        <f t="shared" si="145"/>
        <v>59.4</v>
      </c>
      <c r="T1194" s="7" t="str">
        <f t="shared" si="146"/>
        <v>Under 1.5</v>
      </c>
      <c r="U1194" s="14"/>
      <c r="V1194" s="14" t="str">
        <f t="shared" si="149"/>
        <v>Under 1.5</v>
      </c>
      <c r="W1194" s="14" t="str">
        <f t="shared" si="150"/>
        <v>WON</v>
      </c>
      <c r="X1194" s="14"/>
      <c r="Y1194" s="7" t="str">
        <f t="shared" si="144"/>
        <v>…</v>
      </c>
      <c r="Z1194" s="7"/>
      <c r="AA1194" s="35" t="str">
        <f t="shared" si="147"/>
        <v>…</v>
      </c>
      <c r="AB1194" s="35" t="str">
        <f t="shared" si="148"/>
        <v>.</v>
      </c>
      <c r="AE1194" s="18" t="str">
        <f>IFERROR(VLOOKUP(O1194,AG3:AH5,2,0),"KO")</f>
        <v>OK</v>
      </c>
    </row>
    <row r="1195" spans="2:31">
      <c r="B1195" s="6"/>
      <c r="C1195" t="s">
        <v>70</v>
      </c>
      <c r="D1195" s="24" t="s">
        <v>89</v>
      </c>
      <c r="E1195" s="17" t="s">
        <v>73</v>
      </c>
      <c r="F1195" s="7" t="s">
        <v>4</v>
      </c>
      <c r="G1195" s="10" t="s">
        <v>2292</v>
      </c>
      <c r="H1195" s="7">
        <v>20</v>
      </c>
      <c r="I1195" s="7">
        <v>74</v>
      </c>
      <c r="J1195" s="7">
        <v>6</v>
      </c>
      <c r="K1195" s="7" t="s">
        <v>16</v>
      </c>
      <c r="L1195" s="7">
        <v>1</v>
      </c>
      <c r="M1195" s="7">
        <v>14</v>
      </c>
      <c r="N1195" s="6" t="s">
        <v>24</v>
      </c>
      <c r="O1195" s="6" t="s">
        <v>61</v>
      </c>
      <c r="P1195" s="11">
        <v>50</v>
      </c>
      <c r="Q1195" s="12">
        <v>1.56</v>
      </c>
      <c r="R1195" s="13"/>
      <c r="S1195" s="21">
        <f t="shared" si="145"/>
        <v>74.125</v>
      </c>
      <c r="T1195" s="7" t="str">
        <f t="shared" si="146"/>
        <v>Under 1.5</v>
      </c>
      <c r="U1195" s="14"/>
      <c r="V1195" s="14" t="str">
        <f t="shared" si="149"/>
        <v>Under 1.5</v>
      </c>
      <c r="W1195" s="14" t="str">
        <f t="shared" si="150"/>
        <v>WON</v>
      </c>
      <c r="X1195" s="14"/>
      <c r="Y1195" s="7" t="str">
        <f t="shared" si="144"/>
        <v>…</v>
      </c>
      <c r="Z1195" s="7"/>
      <c r="AA1195" s="35" t="str">
        <f t="shared" si="147"/>
        <v>…</v>
      </c>
      <c r="AB1195" s="35" t="str">
        <f t="shared" si="148"/>
        <v>.</v>
      </c>
      <c r="AE1195" s="18" t="str">
        <f>IFERROR(VLOOKUP(O1195,AG3:AH5,2,0),"KO")</f>
        <v>KO</v>
      </c>
    </row>
    <row r="1196" spans="2:31">
      <c r="B1196" s="6" t="s">
        <v>11</v>
      </c>
      <c r="C1196" t="s">
        <v>88</v>
      </c>
      <c r="D1196" s="24" t="s">
        <v>89</v>
      </c>
      <c r="E1196" s="17" t="s">
        <v>91</v>
      </c>
      <c r="F1196" s="7" t="s">
        <v>4</v>
      </c>
      <c r="G1196" s="10" t="s">
        <v>673</v>
      </c>
      <c r="H1196" s="7">
        <v>22</v>
      </c>
      <c r="I1196" s="7">
        <v>69</v>
      </c>
      <c r="J1196" s="7">
        <v>9</v>
      </c>
      <c r="K1196" s="7" t="s">
        <v>16</v>
      </c>
      <c r="L1196" s="7">
        <v>1</v>
      </c>
      <c r="M1196" s="7">
        <v>13</v>
      </c>
      <c r="N1196" s="6" t="s">
        <v>69</v>
      </c>
      <c r="O1196" s="6" t="s">
        <v>1396</v>
      </c>
      <c r="P1196" s="11">
        <v>56</v>
      </c>
      <c r="Q1196" s="12">
        <v>1.6</v>
      </c>
      <c r="R1196" s="13"/>
      <c r="S1196" s="21">
        <f t="shared" si="145"/>
        <v>74.762500000000003</v>
      </c>
      <c r="T1196" s="7" t="str">
        <f t="shared" si="146"/>
        <v>Under 1.5</v>
      </c>
      <c r="U1196" s="14"/>
      <c r="V1196" s="14" t="str">
        <f t="shared" si="149"/>
        <v>Over 0.5</v>
      </c>
      <c r="W1196" s="14" t="str">
        <f t="shared" si="150"/>
        <v>LOST</v>
      </c>
      <c r="X1196" s="14"/>
      <c r="Y1196" s="7" t="str">
        <f t="shared" si="144"/>
        <v>…</v>
      </c>
      <c r="Z1196" s="7"/>
      <c r="AA1196" s="35" t="str">
        <f t="shared" si="147"/>
        <v>U25g</v>
      </c>
      <c r="AB1196" s="35" t="str">
        <f t="shared" si="148"/>
        <v>.</v>
      </c>
      <c r="AE1196" s="18" t="str">
        <f>IFERROR(VLOOKUP(O1196,AG3:AH5,2,0),"KO")</f>
        <v>KO</v>
      </c>
    </row>
    <row r="1197" spans="2:31">
      <c r="B1197" s="6"/>
      <c r="C1197" t="s">
        <v>70</v>
      </c>
      <c r="D1197" s="24" t="s">
        <v>89</v>
      </c>
      <c r="E1197" s="17" t="s">
        <v>2293</v>
      </c>
      <c r="F1197" s="7" t="s">
        <v>4</v>
      </c>
      <c r="G1197" s="10" t="s">
        <v>992</v>
      </c>
      <c r="H1197" s="7">
        <v>27</v>
      </c>
      <c r="I1197" s="7">
        <v>47</v>
      </c>
      <c r="J1197" s="7">
        <v>26</v>
      </c>
      <c r="K1197" s="7" t="s">
        <v>16</v>
      </c>
      <c r="L1197" s="7">
        <v>2</v>
      </c>
      <c r="M1197" s="7">
        <v>1</v>
      </c>
      <c r="N1197" s="6" t="s">
        <v>96</v>
      </c>
      <c r="O1197" s="6" t="s">
        <v>681</v>
      </c>
      <c r="P1197" s="11">
        <v>70</v>
      </c>
      <c r="Q1197" s="12">
        <v>1.63</v>
      </c>
      <c r="R1197" s="13"/>
      <c r="S1197" s="21">
        <f t="shared" si="145"/>
        <v>68</v>
      </c>
      <c r="T1197" s="7" t="str">
        <f t="shared" si="146"/>
        <v>Under 1.5</v>
      </c>
      <c r="U1197" s="14"/>
      <c r="V1197" s="14" t="str">
        <f t="shared" si="149"/>
        <v>Over 0.5</v>
      </c>
      <c r="W1197" s="14" t="str">
        <f t="shared" si="150"/>
        <v>LOST</v>
      </c>
      <c r="X1197" s="14"/>
      <c r="Y1197" s="7" t="str">
        <f t="shared" si="144"/>
        <v>…</v>
      </c>
      <c r="Z1197" s="7"/>
      <c r="AA1197" s="35" t="str">
        <f t="shared" si="147"/>
        <v>…</v>
      </c>
      <c r="AB1197" s="35" t="str">
        <f t="shared" si="148"/>
        <v>.</v>
      </c>
      <c r="AE1197" s="18" t="str">
        <f>IFERROR(VLOOKUP(O1197,AG3:AH5,2,0),"KO")</f>
        <v>KO</v>
      </c>
    </row>
    <row r="1198" spans="2:31">
      <c r="B1198" s="6"/>
      <c r="C1198" t="s">
        <v>1473</v>
      </c>
      <c r="D1198" s="24" t="s">
        <v>93</v>
      </c>
      <c r="E1198" s="17" t="s">
        <v>1493</v>
      </c>
      <c r="F1198" s="7" t="s">
        <v>4</v>
      </c>
      <c r="G1198" s="10" t="s">
        <v>1667</v>
      </c>
      <c r="H1198" s="7">
        <v>29</v>
      </c>
      <c r="I1198" s="7">
        <v>25</v>
      </c>
      <c r="J1198" s="7">
        <v>46</v>
      </c>
      <c r="K1198" s="7">
        <v>2</v>
      </c>
      <c r="L1198" s="7">
        <v>1</v>
      </c>
      <c r="M1198" s="7">
        <v>17</v>
      </c>
      <c r="N1198" s="6" t="s">
        <v>69</v>
      </c>
      <c r="O1198" s="6" t="s">
        <v>297</v>
      </c>
      <c r="P1198" s="11">
        <v>24</v>
      </c>
      <c r="Q1198" s="12">
        <v>1.42</v>
      </c>
      <c r="R1198" s="13"/>
      <c r="S1198" s="21">
        <f t="shared" si="145"/>
        <v>16.5625</v>
      </c>
      <c r="T1198" s="7" t="str">
        <f t="shared" si="146"/>
        <v>Over 0.5</v>
      </c>
      <c r="U1198" s="14"/>
      <c r="V1198" s="14" t="str">
        <f t="shared" si="149"/>
        <v>Over 0.5</v>
      </c>
      <c r="W1198" s="14" t="str">
        <f t="shared" si="150"/>
        <v>WON</v>
      </c>
      <c r="X1198" s="14"/>
      <c r="Y1198" s="7" t="str">
        <f t="shared" si="144"/>
        <v>…</v>
      </c>
      <c r="Z1198" s="7"/>
      <c r="AA1198" s="35" t="str">
        <f t="shared" si="147"/>
        <v>…</v>
      </c>
      <c r="AB1198" s="35" t="str">
        <f t="shared" si="148"/>
        <v>.</v>
      </c>
      <c r="AE1198" s="18" t="str">
        <f>IFERROR(VLOOKUP(O1198,AG3:AH5,2,0),"KO")</f>
        <v>KO</v>
      </c>
    </row>
    <row r="1199" spans="2:31">
      <c r="B1199" s="6"/>
      <c r="C1199" t="s">
        <v>1306</v>
      </c>
      <c r="D1199" s="24" t="s">
        <v>93</v>
      </c>
      <c r="E1199" s="17" t="s">
        <v>1346</v>
      </c>
      <c r="F1199" s="7" t="s">
        <v>4</v>
      </c>
      <c r="G1199" s="10" t="s">
        <v>1379</v>
      </c>
      <c r="H1199" s="7">
        <v>37</v>
      </c>
      <c r="I1199" s="7">
        <v>47</v>
      </c>
      <c r="J1199" s="7">
        <v>16</v>
      </c>
      <c r="K1199" s="7" t="s">
        <v>16</v>
      </c>
      <c r="L1199" s="7">
        <v>1</v>
      </c>
      <c r="M1199" s="7">
        <v>21</v>
      </c>
      <c r="N1199" s="6" t="s">
        <v>24</v>
      </c>
      <c r="O1199" s="6" t="s">
        <v>69</v>
      </c>
      <c r="P1199" s="11">
        <v>28</v>
      </c>
      <c r="Q1199" s="12">
        <v>1.53</v>
      </c>
      <c r="R1199" s="13"/>
      <c r="S1199" s="21">
        <f t="shared" si="145"/>
        <v>40</v>
      </c>
      <c r="T1199" s="7" t="str">
        <f t="shared" si="146"/>
        <v>Over 0.5</v>
      </c>
      <c r="U1199" s="14"/>
      <c r="V1199" s="14" t="str">
        <f t="shared" si="149"/>
        <v>Under 1.5</v>
      </c>
      <c r="W1199" s="14" t="str">
        <f t="shared" si="150"/>
        <v>LOST</v>
      </c>
      <c r="X1199" s="14"/>
      <c r="Y1199" s="7" t="str">
        <f t="shared" si="144"/>
        <v>…</v>
      </c>
      <c r="Z1199" s="7"/>
      <c r="AA1199" s="35" t="str">
        <f t="shared" si="147"/>
        <v>…</v>
      </c>
      <c r="AB1199" s="35" t="str">
        <f t="shared" si="148"/>
        <v>.</v>
      </c>
      <c r="AE1199" s="18" t="str">
        <f>IFERROR(VLOOKUP(O1199,AG3:AH5,2,0),"KO")</f>
        <v>KO</v>
      </c>
    </row>
    <row r="1200" spans="2:31">
      <c r="B1200" s="6" t="s">
        <v>11</v>
      </c>
      <c r="C1200" t="s">
        <v>58</v>
      </c>
      <c r="D1200" s="24" t="s">
        <v>93</v>
      </c>
      <c r="E1200" s="17" t="s">
        <v>481</v>
      </c>
      <c r="F1200" s="7" t="s">
        <v>4</v>
      </c>
      <c r="G1200" s="10" t="s">
        <v>1805</v>
      </c>
      <c r="H1200" s="7">
        <v>16</v>
      </c>
      <c r="I1200" s="7">
        <v>54</v>
      </c>
      <c r="J1200" s="7">
        <v>29</v>
      </c>
      <c r="K1200" s="7" t="s">
        <v>16</v>
      </c>
      <c r="L1200" s="7" t="s">
        <v>2101</v>
      </c>
      <c r="M1200" s="7">
        <v>13</v>
      </c>
      <c r="N1200" s="6" t="s">
        <v>120</v>
      </c>
      <c r="O1200" s="6" t="s">
        <v>96</v>
      </c>
      <c r="P1200" s="11">
        <v>61</v>
      </c>
      <c r="Q1200" s="12">
        <v>1.53</v>
      </c>
      <c r="R1200" s="13"/>
      <c r="S1200" s="21">
        <f t="shared" si="145"/>
        <v>71.075000000000003</v>
      </c>
      <c r="T1200" s="7" t="str">
        <f t="shared" si="146"/>
        <v>Under 1.5</v>
      </c>
      <c r="U1200" s="14"/>
      <c r="V1200" s="14" t="str">
        <f t="shared" si="149"/>
        <v>Under 1.5</v>
      </c>
      <c r="W1200" s="14" t="str">
        <f t="shared" si="150"/>
        <v>WON</v>
      </c>
      <c r="X1200" s="14"/>
      <c r="Y1200" s="7" t="str">
        <f t="shared" si="144"/>
        <v>…</v>
      </c>
      <c r="Z1200" s="7"/>
      <c r="AA1200" s="35" t="str">
        <f t="shared" si="147"/>
        <v>U25g</v>
      </c>
      <c r="AB1200" s="35" t="str">
        <f t="shared" si="148"/>
        <v>.</v>
      </c>
      <c r="AE1200" s="18" t="str">
        <f>IFERROR(VLOOKUP(O1200,AG3:AH5,2,0),"KO")</f>
        <v>KO</v>
      </c>
    </row>
    <row r="1201" spans="2:31">
      <c r="B1201" s="6"/>
      <c r="C1201" t="s">
        <v>1495</v>
      </c>
      <c r="D1201" s="24" t="s">
        <v>93</v>
      </c>
      <c r="E1201" s="17" t="s">
        <v>1411</v>
      </c>
      <c r="F1201" s="7" t="s">
        <v>4</v>
      </c>
      <c r="G1201" s="10" t="s">
        <v>1570</v>
      </c>
      <c r="H1201" s="7">
        <v>44</v>
      </c>
      <c r="I1201" s="7">
        <v>33</v>
      </c>
      <c r="J1201" s="7">
        <v>23</v>
      </c>
      <c r="K1201" s="7">
        <v>1</v>
      </c>
      <c r="L1201" s="7">
        <v>1</v>
      </c>
      <c r="M1201" s="7">
        <v>21</v>
      </c>
      <c r="N1201" s="6" t="s">
        <v>47</v>
      </c>
      <c r="O1201" s="6" t="s">
        <v>69</v>
      </c>
      <c r="P1201" s="11">
        <v>43</v>
      </c>
      <c r="Q1201" s="12">
        <v>1.53</v>
      </c>
      <c r="R1201" s="13"/>
      <c r="S1201" s="21">
        <f t="shared" si="145"/>
        <v>26.25</v>
      </c>
      <c r="T1201" s="7" t="str">
        <f t="shared" si="146"/>
        <v>Over 0.5</v>
      </c>
      <c r="U1201" s="14"/>
      <c r="V1201" s="14" t="str">
        <f t="shared" si="149"/>
        <v>Under 1.5</v>
      </c>
      <c r="W1201" s="14" t="str">
        <f t="shared" si="150"/>
        <v>WON</v>
      </c>
      <c r="X1201" s="14"/>
      <c r="Y1201" s="7" t="str">
        <f t="shared" si="144"/>
        <v>…</v>
      </c>
      <c r="Z1201" s="7"/>
      <c r="AA1201" s="35" t="str">
        <f t="shared" si="147"/>
        <v>…</v>
      </c>
      <c r="AB1201" s="35" t="str">
        <f t="shared" si="148"/>
        <v>.</v>
      </c>
      <c r="AE1201" s="18" t="str">
        <f>IFERROR(VLOOKUP(O1201,AG3:AH5,2,0),"KO")</f>
        <v>KO</v>
      </c>
    </row>
    <row r="1202" spans="2:31">
      <c r="B1202" s="6"/>
      <c r="C1202" t="s">
        <v>1306</v>
      </c>
      <c r="D1202" s="24" t="s">
        <v>93</v>
      </c>
      <c r="E1202" s="17" t="s">
        <v>1664</v>
      </c>
      <c r="F1202" s="7" t="s">
        <v>4</v>
      </c>
      <c r="G1202" s="10" t="s">
        <v>1441</v>
      </c>
      <c r="H1202" s="7">
        <v>28</v>
      </c>
      <c r="I1202" s="7">
        <v>44</v>
      </c>
      <c r="J1202" s="7">
        <v>29</v>
      </c>
      <c r="K1202" s="7" t="s">
        <v>16</v>
      </c>
      <c r="L1202" s="7">
        <v>2</v>
      </c>
      <c r="M1202" s="7">
        <v>1</v>
      </c>
      <c r="N1202" s="6" t="s">
        <v>120</v>
      </c>
      <c r="O1202" s="6" t="s">
        <v>33</v>
      </c>
      <c r="P1202" s="11">
        <v>45</v>
      </c>
      <c r="Q1202" s="12">
        <v>1.57</v>
      </c>
      <c r="R1202" s="13"/>
      <c r="S1202" s="21">
        <f t="shared" si="145"/>
        <v>54</v>
      </c>
      <c r="T1202" s="7" t="str">
        <f t="shared" si="146"/>
        <v>Over 0.5</v>
      </c>
      <c r="U1202" s="14"/>
      <c r="V1202" s="14" t="str">
        <f t="shared" si="149"/>
        <v>Under 1.5</v>
      </c>
      <c r="W1202" s="14" t="str">
        <f t="shared" si="150"/>
        <v>WON</v>
      </c>
      <c r="X1202" s="14"/>
      <c r="Y1202" s="7" t="str">
        <f t="shared" si="144"/>
        <v>…</v>
      </c>
      <c r="Z1202" s="7"/>
      <c r="AA1202" s="35" t="str">
        <f t="shared" si="147"/>
        <v>…</v>
      </c>
      <c r="AB1202" s="35" t="str">
        <f t="shared" si="148"/>
        <v>.</v>
      </c>
      <c r="AE1202" s="18" t="str">
        <f>IFERROR(VLOOKUP(O1202,AG3:AH5,2,0),"KO")</f>
        <v>KO</v>
      </c>
    </row>
    <row r="1203" spans="2:31">
      <c r="B1203" s="6"/>
      <c r="C1203" t="s">
        <v>227</v>
      </c>
      <c r="D1203" s="24" t="s">
        <v>93</v>
      </c>
      <c r="E1203" s="17" t="s">
        <v>1133</v>
      </c>
      <c r="F1203" s="7" t="s">
        <v>4</v>
      </c>
      <c r="G1203" s="10" t="s">
        <v>1262</v>
      </c>
      <c r="H1203" s="7">
        <v>60</v>
      </c>
      <c r="I1203" s="7">
        <v>30</v>
      </c>
      <c r="J1203" s="7">
        <v>11</v>
      </c>
      <c r="K1203" s="7">
        <v>1</v>
      </c>
      <c r="L1203" s="7">
        <v>1</v>
      </c>
      <c r="M1203" s="7">
        <v>49</v>
      </c>
      <c r="N1203" s="6" t="s">
        <v>24</v>
      </c>
      <c r="O1203" s="6" t="s">
        <v>120</v>
      </c>
      <c r="P1203" s="11">
        <v>49</v>
      </c>
      <c r="Q1203" s="12">
        <v>1.64</v>
      </c>
      <c r="R1203" s="13"/>
      <c r="S1203" s="21">
        <f t="shared" si="145"/>
        <v>21.25</v>
      </c>
      <c r="T1203" s="7" t="str">
        <f t="shared" si="146"/>
        <v>Over 0.5</v>
      </c>
      <c r="U1203" s="14"/>
      <c r="V1203" s="14" t="str">
        <f t="shared" si="149"/>
        <v>Under 1.5</v>
      </c>
      <c r="W1203" s="14" t="str">
        <f t="shared" si="150"/>
        <v>LOST</v>
      </c>
      <c r="X1203" s="14"/>
      <c r="Y1203" s="7" t="str">
        <f t="shared" si="144"/>
        <v>…</v>
      </c>
      <c r="Z1203" s="7"/>
      <c r="AA1203" s="35" t="str">
        <f t="shared" si="147"/>
        <v>…</v>
      </c>
      <c r="AB1203" s="35" t="str">
        <f t="shared" si="148"/>
        <v>.</v>
      </c>
      <c r="AE1203" s="18" t="str">
        <f>IFERROR(VLOOKUP(O1203,AG3:AH5,2,0),"KO")</f>
        <v>OK</v>
      </c>
    </row>
    <row r="1204" spans="2:31">
      <c r="B1204" s="6"/>
      <c r="C1204" t="s">
        <v>1306</v>
      </c>
      <c r="D1204" s="24" t="s">
        <v>93</v>
      </c>
      <c r="E1204" s="17" t="s">
        <v>1610</v>
      </c>
      <c r="F1204" s="7" t="s">
        <v>4</v>
      </c>
      <c r="G1204" s="10" t="s">
        <v>1309</v>
      </c>
      <c r="H1204" s="7">
        <v>46</v>
      </c>
      <c r="I1204" s="7">
        <v>38</v>
      </c>
      <c r="J1204" s="7">
        <v>17</v>
      </c>
      <c r="K1204" s="7">
        <v>1</v>
      </c>
      <c r="L1204" s="7" t="s">
        <v>2101</v>
      </c>
      <c r="M1204" s="7">
        <v>29</v>
      </c>
      <c r="N1204" s="6" t="s">
        <v>389</v>
      </c>
      <c r="O1204" s="6" t="s">
        <v>1076</v>
      </c>
      <c r="P1204" s="11">
        <v>41</v>
      </c>
      <c r="Q1204" s="12">
        <v>1.75</v>
      </c>
      <c r="R1204" s="13"/>
      <c r="S1204" s="21">
        <f t="shared" si="145"/>
        <v>25.625</v>
      </c>
      <c r="T1204" s="7" t="str">
        <f t="shared" si="146"/>
        <v>Over 0.5</v>
      </c>
      <c r="U1204" s="14"/>
      <c r="V1204" s="14" t="str">
        <f t="shared" si="149"/>
        <v>Over 0.5</v>
      </c>
      <c r="W1204" s="14" t="str">
        <f t="shared" si="150"/>
        <v>WON</v>
      </c>
      <c r="X1204" s="14"/>
      <c r="Y1204" s="7" t="str">
        <f t="shared" si="144"/>
        <v>…</v>
      </c>
      <c r="Z1204" s="7"/>
      <c r="AA1204" s="35" t="str">
        <f t="shared" si="147"/>
        <v>…</v>
      </c>
      <c r="AB1204" s="35" t="str">
        <f t="shared" si="148"/>
        <v>.</v>
      </c>
      <c r="AE1204" s="18" t="str">
        <f>IFERROR(VLOOKUP(O1204,AG3:AH5,2,0),"KO")</f>
        <v>KO</v>
      </c>
    </row>
    <row r="1205" spans="2:31">
      <c r="B1205" s="6" t="s">
        <v>11</v>
      </c>
      <c r="C1205" t="s">
        <v>231</v>
      </c>
      <c r="D1205" s="24" t="s">
        <v>108</v>
      </c>
      <c r="E1205" s="17" t="s">
        <v>827</v>
      </c>
      <c r="F1205" s="7" t="s">
        <v>4</v>
      </c>
      <c r="G1205" s="10" t="s">
        <v>507</v>
      </c>
      <c r="H1205" s="7">
        <v>10</v>
      </c>
      <c r="I1205" s="7">
        <v>71</v>
      </c>
      <c r="J1205" s="7">
        <v>19</v>
      </c>
      <c r="K1205" s="7" t="s">
        <v>16</v>
      </c>
      <c r="L1205" s="7" t="s">
        <v>2101</v>
      </c>
      <c r="M1205" s="7">
        <v>9</v>
      </c>
      <c r="N1205" s="6" t="s">
        <v>303</v>
      </c>
      <c r="O1205" s="6" t="s">
        <v>681</v>
      </c>
      <c r="P1205" s="11">
        <v>61</v>
      </c>
      <c r="Q1205" s="12">
        <v>1.57</v>
      </c>
      <c r="R1205" s="13"/>
      <c r="S1205" s="21">
        <f t="shared" si="145"/>
        <v>80.387500000000003</v>
      </c>
      <c r="T1205" s="7" t="str">
        <f t="shared" si="146"/>
        <v>Under 1.5</v>
      </c>
      <c r="U1205" s="14"/>
      <c r="V1205" s="14" t="str">
        <f t="shared" si="149"/>
        <v>Over 0.5</v>
      </c>
      <c r="W1205" s="14" t="str">
        <f t="shared" si="150"/>
        <v>LOST</v>
      </c>
      <c r="X1205" s="14"/>
      <c r="Y1205" s="7" t="str">
        <f t="shared" ref="Y1205:Y1268" si="151">IF(AND(B1205="OK",I1205&gt;52,M1205&lt;11,Q1205&lt;1.71),"Prime","…")</f>
        <v>Prime</v>
      </c>
      <c r="Z1205" s="7"/>
      <c r="AA1205" s="35" t="str">
        <f t="shared" si="147"/>
        <v>U25g</v>
      </c>
      <c r="AB1205" s="35" t="str">
        <f t="shared" si="148"/>
        <v>.</v>
      </c>
      <c r="AE1205" s="18" t="str">
        <f>IFERROR(VLOOKUP(O1205,AG3:AH5,2,0),"KO")</f>
        <v>KO</v>
      </c>
    </row>
    <row r="1206" spans="2:31">
      <c r="B1206" s="6"/>
      <c r="C1206" t="s">
        <v>111</v>
      </c>
      <c r="D1206" s="24" t="s">
        <v>112</v>
      </c>
      <c r="E1206" s="17" t="s">
        <v>947</v>
      </c>
      <c r="F1206" s="7" t="s">
        <v>4</v>
      </c>
      <c r="G1206" s="10" t="s">
        <v>948</v>
      </c>
      <c r="H1206" s="7">
        <v>43</v>
      </c>
      <c r="I1206" s="7">
        <v>28</v>
      </c>
      <c r="J1206" s="7">
        <v>28</v>
      </c>
      <c r="K1206" s="7">
        <v>1</v>
      </c>
      <c r="L1206" s="7">
        <v>1</v>
      </c>
      <c r="M1206" s="7">
        <v>15</v>
      </c>
      <c r="N1206" s="6" t="s">
        <v>17</v>
      </c>
      <c r="O1206" s="6" t="s">
        <v>17</v>
      </c>
      <c r="P1206" s="11">
        <v>30</v>
      </c>
      <c r="Q1206" s="12">
        <v>1.6</v>
      </c>
      <c r="R1206" s="13"/>
      <c r="S1206" s="21">
        <f t="shared" ref="S1206:S1266" si="152">(IF(H1206=0,"",(40+IF(I1206&lt;50,0,I1206/3.2)+(IF(J1206&gt;I1206,-J1206/3.2,0)+(IF(H1206&gt;I1206,-H1206/3.2,0)+(IF(L1206="X",5,IF(L1206="2",2,0)))+(IF(M1206&gt;15,0,15-M1206))+(IF(P1206&lt;50,0,P1206/5)))))))</f>
        <v>26.5625</v>
      </c>
      <c r="T1206" s="7" t="str">
        <f t="shared" ref="T1206:T1266" si="153">IF(S1206&lt;56,"Over 0.5","Under 1.5")</f>
        <v>Over 0.5</v>
      </c>
      <c r="U1206" s="14"/>
      <c r="V1206" s="14" t="str">
        <f t="shared" si="149"/>
        <v>Over 0.5</v>
      </c>
      <c r="W1206" s="14" t="str">
        <f t="shared" si="150"/>
        <v>WON</v>
      </c>
      <c r="X1206" s="14"/>
      <c r="Y1206" s="7" t="str">
        <f t="shared" si="151"/>
        <v>…</v>
      </c>
      <c r="Z1206" s="7"/>
      <c r="AA1206" s="35" t="str">
        <f t="shared" si="147"/>
        <v>…</v>
      </c>
      <c r="AB1206" s="35" t="str">
        <f t="shared" si="148"/>
        <v>.</v>
      </c>
      <c r="AE1206" s="18" t="str">
        <f>IFERROR(VLOOKUP(O1206,AG3:AH5,2,0),"KO")</f>
        <v>KO</v>
      </c>
    </row>
    <row r="1207" spans="2:31">
      <c r="B1207" s="6" t="s">
        <v>11</v>
      </c>
      <c r="C1207" t="s">
        <v>58</v>
      </c>
      <c r="D1207" s="24" t="s">
        <v>115</v>
      </c>
      <c r="E1207" s="17" t="s">
        <v>483</v>
      </c>
      <c r="F1207" s="7" t="s">
        <v>4</v>
      </c>
      <c r="G1207" s="10" t="s">
        <v>60</v>
      </c>
      <c r="H1207" s="7">
        <v>4</v>
      </c>
      <c r="I1207" s="7">
        <v>71</v>
      </c>
      <c r="J1207" s="7">
        <v>25</v>
      </c>
      <c r="K1207" s="7" t="s">
        <v>16</v>
      </c>
      <c r="L1207" s="7">
        <v>2</v>
      </c>
      <c r="M1207" s="7">
        <v>21</v>
      </c>
      <c r="N1207" s="6" t="s">
        <v>47</v>
      </c>
      <c r="O1207" s="6" t="s">
        <v>33</v>
      </c>
      <c r="P1207" s="11">
        <v>67</v>
      </c>
      <c r="Q1207" s="12">
        <v>1.53</v>
      </c>
      <c r="R1207" s="13"/>
      <c r="S1207" s="21">
        <f t="shared" si="152"/>
        <v>75.587500000000006</v>
      </c>
      <c r="T1207" s="7" t="str">
        <f t="shared" si="153"/>
        <v>Under 1.5</v>
      </c>
      <c r="U1207" s="14"/>
      <c r="V1207" s="14" t="str">
        <f t="shared" si="149"/>
        <v>Under 1.5</v>
      </c>
      <c r="W1207" s="14" t="str">
        <f t="shared" si="150"/>
        <v>WON</v>
      </c>
      <c r="X1207" s="14"/>
      <c r="Y1207" s="7" t="str">
        <f t="shared" si="151"/>
        <v>…</v>
      </c>
      <c r="Z1207" s="7"/>
      <c r="AA1207" s="35" t="str">
        <f t="shared" si="147"/>
        <v>U25g</v>
      </c>
      <c r="AB1207" s="35" t="str">
        <f t="shared" si="148"/>
        <v>.</v>
      </c>
      <c r="AE1207" s="18" t="str">
        <f>IFERROR(VLOOKUP(O1207,AG3:AH5,2,0),"KO")</f>
        <v>KO</v>
      </c>
    </row>
    <row r="1208" spans="2:31">
      <c r="B1208" s="6" t="s">
        <v>11</v>
      </c>
      <c r="C1208" t="s">
        <v>58</v>
      </c>
      <c r="D1208" s="24" t="s">
        <v>115</v>
      </c>
      <c r="E1208" s="17" t="s">
        <v>484</v>
      </c>
      <c r="F1208" s="7" t="s">
        <v>4</v>
      </c>
      <c r="G1208" s="10" t="s">
        <v>1857</v>
      </c>
      <c r="H1208" s="7">
        <v>21</v>
      </c>
      <c r="I1208" s="7">
        <v>52</v>
      </c>
      <c r="J1208" s="7">
        <v>27</v>
      </c>
      <c r="K1208" s="7" t="s">
        <v>16</v>
      </c>
      <c r="L1208" s="7" t="s">
        <v>2101</v>
      </c>
      <c r="M1208" s="7">
        <v>6</v>
      </c>
      <c r="N1208" s="6" t="s">
        <v>24</v>
      </c>
      <c r="O1208" s="6" t="s">
        <v>24</v>
      </c>
      <c r="P1208" s="11">
        <v>72</v>
      </c>
      <c r="Q1208" s="12">
        <v>1.57</v>
      </c>
      <c r="R1208" s="13"/>
      <c r="S1208" s="21">
        <f t="shared" si="152"/>
        <v>79.650000000000006</v>
      </c>
      <c r="T1208" s="7" t="str">
        <f t="shared" si="153"/>
        <v>Under 1.5</v>
      </c>
      <c r="U1208" s="14"/>
      <c r="V1208" s="14" t="str">
        <f t="shared" si="149"/>
        <v>Under 1.5</v>
      </c>
      <c r="W1208" s="14" t="str">
        <f t="shared" si="150"/>
        <v>WON</v>
      </c>
      <c r="X1208" s="14"/>
      <c r="Y1208" s="7" t="str">
        <f t="shared" si="151"/>
        <v>…</v>
      </c>
      <c r="Z1208" s="7"/>
      <c r="AA1208" s="35" t="str">
        <f t="shared" si="147"/>
        <v>U25g</v>
      </c>
      <c r="AB1208" s="35" t="str">
        <f t="shared" si="148"/>
        <v>WON</v>
      </c>
      <c r="AE1208" s="18" t="str">
        <f>IFERROR(VLOOKUP(O1208,AG3:AH5,2,0),"KO")</f>
        <v>OK</v>
      </c>
    </row>
    <row r="1209" spans="2:31">
      <c r="B1209" s="6" t="s">
        <v>11</v>
      </c>
      <c r="C1209" t="s">
        <v>210</v>
      </c>
      <c r="D1209" s="24" t="s">
        <v>115</v>
      </c>
      <c r="E1209" s="17" t="s">
        <v>1931</v>
      </c>
      <c r="F1209" s="7" t="s">
        <v>4</v>
      </c>
      <c r="G1209" s="10" t="s">
        <v>2198</v>
      </c>
      <c r="H1209" s="7">
        <v>30</v>
      </c>
      <c r="I1209" s="7">
        <v>46</v>
      </c>
      <c r="J1209" s="7">
        <v>24</v>
      </c>
      <c r="K1209" s="7" t="s">
        <v>16</v>
      </c>
      <c r="L1209" s="7">
        <v>1</v>
      </c>
      <c r="M1209" s="7">
        <v>6</v>
      </c>
      <c r="N1209" s="6" t="s">
        <v>24</v>
      </c>
      <c r="O1209" s="6" t="s">
        <v>47</v>
      </c>
      <c r="P1209" s="11">
        <v>75</v>
      </c>
      <c r="Q1209" s="12">
        <v>1.58</v>
      </c>
      <c r="R1209" s="13"/>
      <c r="S1209" s="21">
        <f t="shared" si="152"/>
        <v>64</v>
      </c>
      <c r="T1209" s="7" t="str">
        <f t="shared" si="153"/>
        <v>Under 1.5</v>
      </c>
      <c r="U1209" s="14"/>
      <c r="V1209" s="14" t="str">
        <f t="shared" si="149"/>
        <v>Under 1.5</v>
      </c>
      <c r="W1209" s="14" t="str">
        <f t="shared" si="150"/>
        <v>WON</v>
      </c>
      <c r="X1209" s="14"/>
      <c r="Y1209" s="7" t="str">
        <f t="shared" si="151"/>
        <v>…</v>
      </c>
      <c r="Z1209" s="7"/>
      <c r="AA1209" s="35" t="str">
        <f t="shared" si="147"/>
        <v>…</v>
      </c>
      <c r="AB1209" s="35" t="str">
        <f t="shared" si="148"/>
        <v>.</v>
      </c>
      <c r="AE1209" s="18" t="str">
        <f>IFERROR(VLOOKUP(O1209,AG3:AH5,2,0),"KO")</f>
        <v>OK</v>
      </c>
    </row>
    <row r="1210" spans="2:31">
      <c r="B1210" s="6"/>
      <c r="C1210" t="s">
        <v>531</v>
      </c>
      <c r="D1210" s="24" t="s">
        <v>115</v>
      </c>
      <c r="E1210" s="17" t="s">
        <v>1107</v>
      </c>
      <c r="F1210" s="7" t="s">
        <v>4</v>
      </c>
      <c r="G1210" s="10" t="s">
        <v>1861</v>
      </c>
      <c r="H1210" s="7">
        <v>41</v>
      </c>
      <c r="I1210" s="7">
        <v>43</v>
      </c>
      <c r="J1210" s="7">
        <v>17</v>
      </c>
      <c r="K1210" s="7" t="s">
        <v>16</v>
      </c>
      <c r="L1210" s="7">
        <v>1</v>
      </c>
      <c r="M1210" s="7">
        <v>24</v>
      </c>
      <c r="N1210" s="6" t="s">
        <v>47</v>
      </c>
      <c r="O1210" s="6" t="s">
        <v>33</v>
      </c>
      <c r="P1210" s="11">
        <v>42</v>
      </c>
      <c r="Q1210" s="12">
        <v>1.61</v>
      </c>
      <c r="R1210" s="13"/>
      <c r="S1210" s="21">
        <f t="shared" si="152"/>
        <v>40</v>
      </c>
      <c r="T1210" s="7" t="str">
        <f t="shared" si="153"/>
        <v>Over 0.5</v>
      </c>
      <c r="U1210" s="14"/>
      <c r="V1210" s="14" t="str">
        <f t="shared" si="149"/>
        <v>Under 1.5</v>
      </c>
      <c r="W1210" s="14" t="str">
        <f t="shared" si="150"/>
        <v>WON</v>
      </c>
      <c r="X1210" s="14"/>
      <c r="Y1210" s="7" t="str">
        <f t="shared" si="151"/>
        <v>…</v>
      </c>
      <c r="Z1210" s="7"/>
      <c r="AA1210" s="35" t="str">
        <f t="shared" si="147"/>
        <v>…</v>
      </c>
      <c r="AB1210" s="35" t="str">
        <f t="shared" si="148"/>
        <v>.</v>
      </c>
      <c r="AE1210" s="18" t="str">
        <f>IFERROR(VLOOKUP(O1210,AG3:AH5,2,0),"KO")</f>
        <v>KO</v>
      </c>
    </row>
    <row r="1211" spans="2:31">
      <c r="B1211" s="6"/>
      <c r="C1211" t="s">
        <v>192</v>
      </c>
      <c r="D1211" s="24" t="s">
        <v>115</v>
      </c>
      <c r="E1211" s="17" t="s">
        <v>2294</v>
      </c>
      <c r="F1211" s="7" t="s">
        <v>4</v>
      </c>
      <c r="G1211" s="10" t="s">
        <v>1504</v>
      </c>
      <c r="H1211" s="7">
        <v>17</v>
      </c>
      <c r="I1211" s="7">
        <v>55</v>
      </c>
      <c r="J1211" s="7">
        <v>28</v>
      </c>
      <c r="K1211" s="7" t="s">
        <v>16</v>
      </c>
      <c r="L1211" s="7">
        <v>1</v>
      </c>
      <c r="M1211" s="7">
        <v>11</v>
      </c>
      <c r="N1211" s="6" t="s">
        <v>75</v>
      </c>
      <c r="O1211" s="6" t="s">
        <v>297</v>
      </c>
      <c r="P1211" s="11">
        <v>50</v>
      </c>
      <c r="Q1211" s="12">
        <v>1.68</v>
      </c>
      <c r="R1211" s="13"/>
      <c r="S1211" s="21">
        <f t="shared" si="152"/>
        <v>71.1875</v>
      </c>
      <c r="T1211" s="7" t="str">
        <f t="shared" si="153"/>
        <v>Under 1.5</v>
      </c>
      <c r="U1211" s="14"/>
      <c r="V1211" s="14" t="str">
        <f t="shared" si="149"/>
        <v>Over 0.5</v>
      </c>
      <c r="W1211" s="14" t="str">
        <f t="shared" si="150"/>
        <v>LOST</v>
      </c>
      <c r="X1211" s="14"/>
      <c r="Y1211" s="7" t="str">
        <f t="shared" si="151"/>
        <v>…</v>
      </c>
      <c r="Z1211" s="7"/>
      <c r="AA1211" s="35" t="str">
        <f t="shared" si="147"/>
        <v>…</v>
      </c>
      <c r="AB1211" s="35" t="str">
        <f t="shared" si="148"/>
        <v>.</v>
      </c>
      <c r="AE1211" s="18" t="str">
        <f>IFERROR(VLOOKUP(O1211,AG3:AH5,2,0),"KO")</f>
        <v>KO</v>
      </c>
    </row>
    <row r="1212" spans="2:31">
      <c r="B1212" s="6" t="s">
        <v>11</v>
      </c>
      <c r="C1212" t="s">
        <v>360</v>
      </c>
      <c r="D1212" s="24" t="s">
        <v>115</v>
      </c>
      <c r="E1212" s="17" t="s">
        <v>773</v>
      </c>
      <c r="F1212" s="7" t="s">
        <v>4</v>
      </c>
      <c r="G1212" s="10" t="s">
        <v>1168</v>
      </c>
      <c r="H1212" s="7">
        <v>31</v>
      </c>
      <c r="I1212" s="7">
        <v>53</v>
      </c>
      <c r="J1212" s="7">
        <v>17</v>
      </c>
      <c r="K1212" s="7" t="s">
        <v>16</v>
      </c>
      <c r="L1212" s="7">
        <v>1</v>
      </c>
      <c r="M1212" s="7">
        <v>14</v>
      </c>
      <c r="N1212" s="6" t="s">
        <v>24</v>
      </c>
      <c r="O1212" s="6" t="s">
        <v>24</v>
      </c>
      <c r="P1212" s="11">
        <v>33</v>
      </c>
      <c r="Q1212" s="12">
        <v>1.68</v>
      </c>
      <c r="R1212" s="13"/>
      <c r="S1212" s="21">
        <f t="shared" si="152"/>
        <v>57.5625</v>
      </c>
      <c r="T1212" s="7" t="str">
        <f t="shared" si="153"/>
        <v>Under 1.5</v>
      </c>
      <c r="U1212" s="14"/>
      <c r="V1212" s="14" t="str">
        <f t="shared" si="149"/>
        <v>Under 1.5</v>
      </c>
      <c r="W1212" s="14" t="str">
        <f t="shared" si="150"/>
        <v>WON</v>
      </c>
      <c r="X1212" s="14"/>
      <c r="Y1212" s="7" t="str">
        <f t="shared" si="151"/>
        <v>…</v>
      </c>
      <c r="Z1212" s="7"/>
      <c r="AA1212" s="35" t="str">
        <f t="shared" si="147"/>
        <v>…</v>
      </c>
      <c r="AB1212" s="35" t="str">
        <f t="shared" si="148"/>
        <v>.</v>
      </c>
      <c r="AE1212" s="18" t="str">
        <f>IFERROR(VLOOKUP(O1212,AG3:AH5,2,0),"KO")</f>
        <v>OK</v>
      </c>
    </row>
    <row r="1213" spans="2:31">
      <c r="B1213" s="6" t="s">
        <v>11</v>
      </c>
      <c r="C1213" t="s">
        <v>386</v>
      </c>
      <c r="D1213" s="24" t="s">
        <v>2225</v>
      </c>
      <c r="E1213" s="17" t="s">
        <v>500</v>
      </c>
      <c r="F1213" s="7" t="s">
        <v>4</v>
      </c>
      <c r="G1213" s="10" t="s">
        <v>502</v>
      </c>
      <c r="H1213" s="7">
        <v>41</v>
      </c>
      <c r="I1213" s="7">
        <v>55</v>
      </c>
      <c r="J1213" s="7">
        <v>4</v>
      </c>
      <c r="K1213" s="7" t="s">
        <v>16</v>
      </c>
      <c r="L1213" s="7">
        <v>1</v>
      </c>
      <c r="M1213" s="7">
        <v>37</v>
      </c>
      <c r="N1213" s="6" t="s">
        <v>24</v>
      </c>
      <c r="O1213" s="6" t="s">
        <v>47</v>
      </c>
      <c r="P1213" s="11">
        <v>62</v>
      </c>
      <c r="Q1213" s="12">
        <v>1.61</v>
      </c>
      <c r="R1213" s="13"/>
      <c r="S1213" s="21">
        <f t="shared" si="152"/>
        <v>69.587500000000006</v>
      </c>
      <c r="T1213" s="7" t="str">
        <f t="shared" si="153"/>
        <v>Under 1.5</v>
      </c>
      <c r="U1213" s="14"/>
      <c r="V1213" s="14" t="str">
        <f t="shared" si="149"/>
        <v>Under 1.5</v>
      </c>
      <c r="W1213" s="14" t="str">
        <f t="shared" si="150"/>
        <v>WON</v>
      </c>
      <c r="X1213" s="14"/>
      <c r="Y1213" s="7" t="str">
        <f t="shared" si="151"/>
        <v>…</v>
      </c>
      <c r="Z1213" s="7"/>
      <c r="AA1213" s="35" t="str">
        <f t="shared" si="147"/>
        <v>U25g</v>
      </c>
      <c r="AB1213" s="35" t="str">
        <f t="shared" si="148"/>
        <v>WON</v>
      </c>
      <c r="AE1213" s="18" t="str">
        <f>IFERROR(VLOOKUP(O1213,AG3:AH5,2,0),"KO")</f>
        <v>OK</v>
      </c>
    </row>
    <row r="1214" spans="2:31">
      <c r="B1214" s="6"/>
      <c r="C1214" t="s">
        <v>2158</v>
      </c>
      <c r="D1214" s="24" t="s">
        <v>2225</v>
      </c>
      <c r="E1214" s="17" t="s">
        <v>2295</v>
      </c>
      <c r="F1214" s="7" t="s">
        <v>4</v>
      </c>
      <c r="G1214" s="10" t="s">
        <v>2160</v>
      </c>
      <c r="H1214" s="7">
        <v>40</v>
      </c>
      <c r="I1214" s="7">
        <v>47</v>
      </c>
      <c r="J1214" s="7">
        <v>13</v>
      </c>
      <c r="K1214" s="7" t="s">
        <v>16</v>
      </c>
      <c r="L1214" s="7">
        <v>1</v>
      </c>
      <c r="M1214" s="7">
        <v>27</v>
      </c>
      <c r="N1214" s="6" t="s">
        <v>33</v>
      </c>
      <c r="O1214" s="6" t="s">
        <v>1396</v>
      </c>
      <c r="P1214" s="11">
        <v>41</v>
      </c>
      <c r="Q1214" s="12">
        <v>1.7</v>
      </c>
      <c r="R1214" s="13"/>
      <c r="S1214" s="21">
        <f t="shared" si="152"/>
        <v>40</v>
      </c>
      <c r="T1214" s="7" t="str">
        <f t="shared" si="153"/>
        <v>Over 0.5</v>
      </c>
      <c r="U1214" s="14"/>
      <c r="V1214" s="14" t="str">
        <f t="shared" si="149"/>
        <v>Over 0.5</v>
      </c>
      <c r="W1214" s="14" t="str">
        <f t="shared" si="150"/>
        <v>WON</v>
      </c>
      <c r="X1214" s="14"/>
      <c r="Y1214" s="7" t="str">
        <f t="shared" si="151"/>
        <v>…</v>
      </c>
      <c r="Z1214" s="7"/>
      <c r="AA1214" s="35" t="str">
        <f t="shared" si="147"/>
        <v>…</v>
      </c>
      <c r="AB1214" s="35" t="str">
        <f t="shared" si="148"/>
        <v>.</v>
      </c>
      <c r="AE1214" s="18" t="str">
        <f>IFERROR(VLOOKUP(O1214,AG3:AH5,2,0),"KO")</f>
        <v>KO</v>
      </c>
    </row>
    <row r="1215" spans="2:31">
      <c r="B1215" s="6" t="s">
        <v>11</v>
      </c>
      <c r="C1215" t="s">
        <v>386</v>
      </c>
      <c r="D1215" s="24" t="s">
        <v>240</v>
      </c>
      <c r="E1215" s="17" t="s">
        <v>499</v>
      </c>
      <c r="F1215" s="7" t="s">
        <v>4</v>
      </c>
      <c r="G1215" s="10" t="s">
        <v>1112</v>
      </c>
      <c r="H1215" s="7">
        <v>32</v>
      </c>
      <c r="I1215" s="7">
        <v>43</v>
      </c>
      <c r="J1215" s="7">
        <v>26</v>
      </c>
      <c r="K1215" s="7" t="s">
        <v>16</v>
      </c>
      <c r="L1215" s="7">
        <v>1</v>
      </c>
      <c r="M1215" s="7">
        <v>6</v>
      </c>
      <c r="N1215" s="6" t="s">
        <v>24</v>
      </c>
      <c r="O1215" s="6" t="s">
        <v>24</v>
      </c>
      <c r="P1215" s="11">
        <v>50</v>
      </c>
      <c r="Q1215" s="12">
        <v>1.54</v>
      </c>
      <c r="R1215" s="13"/>
      <c r="S1215" s="21">
        <f t="shared" si="152"/>
        <v>59</v>
      </c>
      <c r="T1215" s="7" t="str">
        <f t="shared" si="153"/>
        <v>Under 1.5</v>
      </c>
      <c r="U1215" s="14"/>
      <c r="V1215" s="14" t="str">
        <f t="shared" si="149"/>
        <v>Under 1.5</v>
      </c>
      <c r="W1215" s="14" t="str">
        <f t="shared" si="150"/>
        <v>WON</v>
      </c>
      <c r="X1215" s="14"/>
      <c r="Y1215" s="7" t="str">
        <f t="shared" si="151"/>
        <v>…</v>
      </c>
      <c r="Z1215" s="7"/>
      <c r="AA1215" s="35" t="str">
        <f t="shared" si="147"/>
        <v>…</v>
      </c>
      <c r="AB1215" s="35" t="str">
        <f t="shared" si="148"/>
        <v>.</v>
      </c>
      <c r="AE1215" s="18" t="str">
        <f>IFERROR(VLOOKUP(O1215,AG3:AH5,2,0),"KO")</f>
        <v>OK</v>
      </c>
    </row>
    <row r="1216" spans="2:31">
      <c r="B1216" s="6"/>
      <c r="C1216" t="s">
        <v>66</v>
      </c>
      <c r="D1216" s="24" t="s">
        <v>240</v>
      </c>
      <c r="E1216" s="17" t="s">
        <v>1452</v>
      </c>
      <c r="F1216" s="7" t="s">
        <v>4</v>
      </c>
      <c r="G1216" s="10" t="s">
        <v>1023</v>
      </c>
      <c r="H1216" s="7">
        <v>20</v>
      </c>
      <c r="I1216" s="7">
        <v>44</v>
      </c>
      <c r="J1216" s="7">
        <v>37</v>
      </c>
      <c r="K1216" s="7" t="s">
        <v>16</v>
      </c>
      <c r="L1216" s="7">
        <v>2</v>
      </c>
      <c r="M1216" s="7">
        <v>17</v>
      </c>
      <c r="N1216" s="6" t="s">
        <v>75</v>
      </c>
      <c r="O1216" s="6" t="s">
        <v>300</v>
      </c>
      <c r="P1216" s="11">
        <v>55</v>
      </c>
      <c r="Q1216" s="12">
        <v>1.71</v>
      </c>
      <c r="R1216" s="13"/>
      <c r="S1216" s="21">
        <f t="shared" si="152"/>
        <v>51</v>
      </c>
      <c r="T1216" s="7" t="str">
        <f t="shared" si="153"/>
        <v>Over 0.5</v>
      </c>
      <c r="U1216" s="14"/>
      <c r="V1216" s="14" t="str">
        <f t="shared" si="149"/>
        <v>Over 0.5</v>
      </c>
      <c r="W1216" s="14" t="str">
        <f t="shared" si="150"/>
        <v>WON</v>
      </c>
      <c r="X1216" s="14"/>
      <c r="Y1216" s="7" t="str">
        <f t="shared" si="151"/>
        <v>…</v>
      </c>
      <c r="Z1216" s="7"/>
      <c r="AA1216" s="35" t="str">
        <f t="shared" si="147"/>
        <v>…</v>
      </c>
      <c r="AB1216" s="35" t="str">
        <f t="shared" si="148"/>
        <v>.</v>
      </c>
      <c r="AE1216" s="18" t="str">
        <f>IFERROR(VLOOKUP(O1216,AG3:AH5,2,0),"KO")</f>
        <v>KO</v>
      </c>
    </row>
    <row r="1217" spans="2:31">
      <c r="B1217" s="6"/>
      <c r="C1217" t="s">
        <v>134</v>
      </c>
      <c r="D1217" s="24" t="s">
        <v>135</v>
      </c>
      <c r="E1217" s="17" t="s">
        <v>1976</v>
      </c>
      <c r="F1217" s="7" t="s">
        <v>4</v>
      </c>
      <c r="G1217" s="10" t="s">
        <v>136</v>
      </c>
      <c r="H1217" s="7">
        <v>16</v>
      </c>
      <c r="I1217" s="7">
        <v>26</v>
      </c>
      <c r="J1217" s="7">
        <v>58</v>
      </c>
      <c r="K1217" s="7">
        <v>2</v>
      </c>
      <c r="L1217" s="7">
        <v>2</v>
      </c>
      <c r="M1217" s="7">
        <v>42</v>
      </c>
      <c r="N1217" s="6" t="s">
        <v>24</v>
      </c>
      <c r="O1217" s="6" t="s">
        <v>17</v>
      </c>
      <c r="P1217" s="11">
        <v>33</v>
      </c>
      <c r="Q1217" s="12">
        <v>1.53</v>
      </c>
      <c r="R1217" s="13"/>
      <c r="S1217" s="21">
        <f t="shared" si="152"/>
        <v>21.875</v>
      </c>
      <c r="T1217" s="7" t="str">
        <f t="shared" si="153"/>
        <v>Over 0.5</v>
      </c>
      <c r="U1217" s="14"/>
      <c r="V1217" s="14" t="str">
        <f t="shared" si="149"/>
        <v>Under 1.5</v>
      </c>
      <c r="W1217" s="14" t="str">
        <f t="shared" si="150"/>
        <v>LOST</v>
      </c>
      <c r="X1217" s="14"/>
      <c r="Y1217" s="7" t="str">
        <f t="shared" si="151"/>
        <v>…</v>
      </c>
      <c r="Z1217" s="7"/>
      <c r="AA1217" s="35" t="str">
        <f t="shared" si="147"/>
        <v>…</v>
      </c>
      <c r="AB1217" s="35" t="str">
        <f t="shared" si="148"/>
        <v>.</v>
      </c>
      <c r="AE1217" s="18" t="str">
        <f>IFERROR(VLOOKUP(O1217,AG3:AH5,2,0),"KO")</f>
        <v>KO</v>
      </c>
    </row>
    <row r="1218" spans="2:31">
      <c r="B1218" s="6" t="s">
        <v>11</v>
      </c>
      <c r="C1218" t="s">
        <v>97</v>
      </c>
      <c r="D1218" s="24" t="s">
        <v>135</v>
      </c>
      <c r="E1218" s="17" t="s">
        <v>580</v>
      </c>
      <c r="F1218" s="7" t="s">
        <v>4</v>
      </c>
      <c r="G1218" s="10" t="s">
        <v>919</v>
      </c>
      <c r="H1218" s="7">
        <v>28</v>
      </c>
      <c r="I1218" s="7">
        <v>56</v>
      </c>
      <c r="J1218" s="7">
        <v>17</v>
      </c>
      <c r="K1218" s="7" t="s">
        <v>16</v>
      </c>
      <c r="L1218" s="7">
        <v>1</v>
      </c>
      <c r="M1218" s="7">
        <v>11</v>
      </c>
      <c r="N1218" s="6" t="s">
        <v>120</v>
      </c>
      <c r="O1218" s="6" t="s">
        <v>61</v>
      </c>
      <c r="P1218" s="11">
        <v>59</v>
      </c>
      <c r="Q1218" s="12">
        <v>1.57</v>
      </c>
      <c r="R1218" s="13"/>
      <c r="S1218" s="21">
        <f t="shared" si="152"/>
        <v>73.3</v>
      </c>
      <c r="T1218" s="7" t="str">
        <f t="shared" si="153"/>
        <v>Under 1.5</v>
      </c>
      <c r="U1218" s="14"/>
      <c r="V1218" s="14" t="str">
        <f t="shared" si="149"/>
        <v>Under 1.5</v>
      </c>
      <c r="W1218" s="14" t="str">
        <f t="shared" si="150"/>
        <v>WON</v>
      </c>
      <c r="X1218" s="14"/>
      <c r="Y1218" s="7" t="str">
        <f t="shared" si="151"/>
        <v>…</v>
      </c>
      <c r="Z1218" s="7"/>
      <c r="AA1218" s="35" t="str">
        <f t="shared" si="147"/>
        <v>U25g</v>
      </c>
      <c r="AB1218" s="35" t="str">
        <f t="shared" si="148"/>
        <v>WON</v>
      </c>
      <c r="AE1218" s="18" t="str">
        <f>IFERROR(VLOOKUP(O1218,AG3:AH5,2,0),"KO")</f>
        <v>KO</v>
      </c>
    </row>
    <row r="1219" spans="2:31">
      <c r="B1219" s="6"/>
      <c r="C1219" t="s">
        <v>227</v>
      </c>
      <c r="D1219" s="24" t="s">
        <v>135</v>
      </c>
      <c r="E1219" s="17" t="s">
        <v>1259</v>
      </c>
      <c r="F1219" s="7" t="s">
        <v>4</v>
      </c>
      <c r="G1219" s="10" t="s">
        <v>1258</v>
      </c>
      <c r="H1219" s="7">
        <v>43</v>
      </c>
      <c r="I1219" s="7">
        <v>45</v>
      </c>
      <c r="J1219" s="7">
        <v>12</v>
      </c>
      <c r="K1219" s="7" t="s">
        <v>16</v>
      </c>
      <c r="L1219" s="7">
        <v>1</v>
      </c>
      <c r="M1219" s="7">
        <v>31</v>
      </c>
      <c r="N1219" s="6" t="s">
        <v>47</v>
      </c>
      <c r="O1219" s="6" t="s">
        <v>298</v>
      </c>
      <c r="P1219" s="11">
        <v>1</v>
      </c>
      <c r="Q1219" s="12">
        <v>1.57</v>
      </c>
      <c r="R1219" s="13"/>
      <c r="S1219" s="21">
        <f t="shared" si="152"/>
        <v>40</v>
      </c>
      <c r="T1219" s="7" t="str">
        <f t="shared" si="153"/>
        <v>Over 0.5</v>
      </c>
      <c r="U1219" s="14"/>
      <c r="V1219" s="14" t="str">
        <f t="shared" si="149"/>
        <v>Under 1.5</v>
      </c>
      <c r="W1219" s="14" t="str">
        <f t="shared" si="150"/>
        <v>WON</v>
      </c>
      <c r="X1219" s="14"/>
      <c r="Y1219" s="7" t="str">
        <f t="shared" si="151"/>
        <v>…</v>
      </c>
      <c r="Z1219" s="7"/>
      <c r="AA1219" s="35" t="str">
        <f t="shared" si="147"/>
        <v>…</v>
      </c>
      <c r="AB1219" s="35" t="str">
        <f t="shared" si="148"/>
        <v>.</v>
      </c>
      <c r="AE1219" s="18" t="str">
        <f>IFERROR(VLOOKUP(O1219,AG3:AH5,2,0),"KO")</f>
        <v>KO</v>
      </c>
    </row>
    <row r="1220" spans="2:31">
      <c r="B1220" s="6"/>
      <c r="C1220" t="s">
        <v>227</v>
      </c>
      <c r="D1220" s="24" t="s">
        <v>135</v>
      </c>
      <c r="E1220" s="17" t="s">
        <v>1259</v>
      </c>
      <c r="F1220" s="7" t="s">
        <v>4</v>
      </c>
      <c r="G1220" s="10" t="s">
        <v>1258</v>
      </c>
      <c r="H1220" s="7">
        <v>43</v>
      </c>
      <c r="I1220" s="7">
        <v>45</v>
      </c>
      <c r="J1220" s="7">
        <v>12</v>
      </c>
      <c r="K1220" s="7" t="s">
        <v>16</v>
      </c>
      <c r="L1220" s="7">
        <v>1</v>
      </c>
      <c r="M1220" s="7">
        <v>31</v>
      </c>
      <c r="N1220" s="6" t="s">
        <v>47</v>
      </c>
      <c r="O1220" s="6" t="s">
        <v>298</v>
      </c>
      <c r="P1220" s="11">
        <v>1</v>
      </c>
      <c r="Q1220" s="12">
        <v>1.57</v>
      </c>
      <c r="R1220" s="13"/>
      <c r="S1220" s="21">
        <f t="shared" si="152"/>
        <v>40</v>
      </c>
      <c r="T1220" s="7" t="str">
        <f t="shared" si="153"/>
        <v>Over 0.5</v>
      </c>
      <c r="U1220" s="14"/>
      <c r="V1220" s="14" t="str">
        <f t="shared" si="149"/>
        <v>Under 1.5</v>
      </c>
      <c r="W1220" s="14" t="str">
        <f t="shared" si="150"/>
        <v>WON</v>
      </c>
      <c r="X1220" s="14"/>
      <c r="Y1220" s="7" t="str">
        <f t="shared" si="151"/>
        <v>…</v>
      </c>
      <c r="Z1220" s="7"/>
      <c r="AA1220" s="35" t="str">
        <f t="shared" si="147"/>
        <v>…</v>
      </c>
      <c r="AB1220" s="35" t="str">
        <f t="shared" si="148"/>
        <v>.</v>
      </c>
      <c r="AE1220" s="18" t="str">
        <f>IFERROR(VLOOKUP(O1220,AG3:AH5,2,0),"KO")</f>
        <v>KO</v>
      </c>
    </row>
    <row r="1221" spans="2:31">
      <c r="B1221" s="6"/>
      <c r="C1221" t="s">
        <v>227</v>
      </c>
      <c r="D1221" s="24" t="s">
        <v>135</v>
      </c>
      <c r="E1221" s="17" t="s">
        <v>1604</v>
      </c>
      <c r="F1221" s="7" t="s">
        <v>4</v>
      </c>
      <c r="G1221" s="10" t="s">
        <v>1261</v>
      </c>
      <c r="H1221" s="7">
        <v>46</v>
      </c>
      <c r="I1221" s="7">
        <v>36</v>
      </c>
      <c r="J1221" s="7">
        <v>18</v>
      </c>
      <c r="K1221" s="7">
        <v>1</v>
      </c>
      <c r="L1221" s="7">
        <v>1</v>
      </c>
      <c r="M1221" s="7">
        <v>28</v>
      </c>
      <c r="N1221" s="6" t="s">
        <v>120</v>
      </c>
      <c r="O1221" s="6" t="s">
        <v>69</v>
      </c>
      <c r="P1221" s="11">
        <v>25</v>
      </c>
      <c r="Q1221" s="12">
        <v>1.4</v>
      </c>
      <c r="R1221" s="13"/>
      <c r="S1221" s="21">
        <f t="shared" si="152"/>
        <v>25.625</v>
      </c>
      <c r="T1221" s="7" t="str">
        <f t="shared" si="153"/>
        <v>Over 0.5</v>
      </c>
      <c r="U1221" s="14"/>
      <c r="V1221" s="14" t="str">
        <f t="shared" si="149"/>
        <v>Under 1.5</v>
      </c>
      <c r="W1221" s="14" t="str">
        <f t="shared" si="150"/>
        <v>WON</v>
      </c>
      <c r="X1221" s="14"/>
      <c r="Y1221" s="7" t="str">
        <f t="shared" si="151"/>
        <v>…</v>
      </c>
      <c r="Z1221" s="7"/>
      <c r="AA1221" s="35" t="str">
        <f t="shared" si="147"/>
        <v>…</v>
      </c>
      <c r="AB1221" s="35" t="str">
        <f t="shared" si="148"/>
        <v>.</v>
      </c>
      <c r="AE1221" s="18" t="str">
        <f>IFERROR(VLOOKUP(O1221,AG3:AH5,2,0),"KO")</f>
        <v>KO</v>
      </c>
    </row>
    <row r="1222" spans="2:31">
      <c r="B1222" s="6" t="s">
        <v>11</v>
      </c>
      <c r="C1222" t="s">
        <v>394</v>
      </c>
      <c r="D1222" s="24" t="s">
        <v>135</v>
      </c>
      <c r="E1222" s="17" t="s">
        <v>2296</v>
      </c>
      <c r="F1222" s="7" t="s">
        <v>4</v>
      </c>
      <c r="G1222" s="10" t="s">
        <v>949</v>
      </c>
      <c r="H1222" s="7">
        <v>23</v>
      </c>
      <c r="I1222" s="7">
        <v>59</v>
      </c>
      <c r="J1222" s="7">
        <v>17</v>
      </c>
      <c r="K1222" s="7" t="s">
        <v>16</v>
      </c>
      <c r="L1222" s="7" t="s">
        <v>2101</v>
      </c>
      <c r="M1222" s="7">
        <v>6</v>
      </c>
      <c r="N1222" s="6" t="s">
        <v>120</v>
      </c>
      <c r="O1222" s="6" t="s">
        <v>61</v>
      </c>
      <c r="P1222" s="11">
        <v>92</v>
      </c>
      <c r="Q1222" s="12">
        <v>1.57</v>
      </c>
      <c r="R1222" s="13"/>
      <c r="S1222" s="21">
        <f t="shared" si="152"/>
        <v>85.837500000000006</v>
      </c>
      <c r="T1222" s="7" t="str">
        <f t="shared" si="153"/>
        <v>Under 1.5</v>
      </c>
      <c r="U1222" s="14"/>
      <c r="V1222" s="14" t="str">
        <f t="shared" si="149"/>
        <v>Under 1.5</v>
      </c>
      <c r="W1222" s="14" t="str">
        <f t="shared" si="150"/>
        <v>WON</v>
      </c>
      <c r="X1222" s="14"/>
      <c r="Y1222" s="7" t="str">
        <f t="shared" si="151"/>
        <v>Prime</v>
      </c>
      <c r="Z1222" s="7"/>
      <c r="AA1222" s="35" t="str">
        <f t="shared" ref="AA1222:AA1285" si="154">IF(AND(I1222&gt;49,P1222&gt;54,B1222="OK"),"U25g","…")</f>
        <v>U25g</v>
      </c>
      <c r="AB1222" s="35" t="str">
        <f t="shared" ref="AB1222:AB1285" si="155">IF(AND(AA1222="U25g",(OR(O1222="0-0",O1222="0-1",O1222="1-0",O1222="1-1",O1222="2-0",O1222="0-2"))),"WON",".")</f>
        <v>WON</v>
      </c>
      <c r="AE1222" s="18" t="str">
        <f>IFERROR(VLOOKUP(O1222,AG3:AH5,2,0),"KO")</f>
        <v>KO</v>
      </c>
    </row>
    <row r="1223" spans="2:31">
      <c r="B1223" s="6"/>
      <c r="C1223" t="s">
        <v>243</v>
      </c>
      <c r="D1223" s="24" t="s">
        <v>135</v>
      </c>
      <c r="E1223" s="17" t="s">
        <v>1069</v>
      </c>
      <c r="F1223" s="7" t="s">
        <v>4</v>
      </c>
      <c r="G1223" s="10" t="s">
        <v>1733</v>
      </c>
      <c r="H1223" s="7">
        <v>22</v>
      </c>
      <c r="I1223" s="7">
        <v>43</v>
      </c>
      <c r="J1223" s="7">
        <v>36</v>
      </c>
      <c r="K1223" s="7" t="s">
        <v>16</v>
      </c>
      <c r="L1223" s="7" t="s">
        <v>2101</v>
      </c>
      <c r="M1223" s="7">
        <v>14</v>
      </c>
      <c r="N1223" s="6" t="s">
        <v>69</v>
      </c>
      <c r="O1223" s="6" t="s">
        <v>278</v>
      </c>
      <c r="P1223" s="11">
        <v>20</v>
      </c>
      <c r="Q1223" s="12">
        <v>1.61</v>
      </c>
      <c r="R1223" s="13"/>
      <c r="S1223" s="21">
        <f t="shared" si="152"/>
        <v>41</v>
      </c>
      <c r="T1223" s="7" t="str">
        <f t="shared" si="153"/>
        <v>Over 0.5</v>
      </c>
      <c r="U1223" s="14"/>
      <c r="V1223" s="14" t="str">
        <f t="shared" si="149"/>
        <v>Over 0.5</v>
      </c>
      <c r="W1223" s="14" t="str">
        <f t="shared" si="150"/>
        <v>WON</v>
      </c>
      <c r="X1223" s="14"/>
      <c r="Y1223" s="7" t="str">
        <f t="shared" si="151"/>
        <v>…</v>
      </c>
      <c r="Z1223" s="7"/>
      <c r="AA1223" s="35" t="str">
        <f t="shared" si="154"/>
        <v>…</v>
      </c>
      <c r="AB1223" s="35" t="str">
        <f t="shared" si="155"/>
        <v>.</v>
      </c>
      <c r="AE1223" s="18" t="str">
        <f>IFERROR(VLOOKUP(O1223,AG3:AH5,2,0),"KO")</f>
        <v>KO</v>
      </c>
    </row>
    <row r="1224" spans="2:31">
      <c r="B1224" s="6"/>
      <c r="C1224" t="s">
        <v>243</v>
      </c>
      <c r="D1224" s="24" t="s">
        <v>135</v>
      </c>
      <c r="E1224" s="17" t="s">
        <v>1741</v>
      </c>
      <c r="F1224" s="7" t="s">
        <v>4</v>
      </c>
      <c r="G1224" s="10" t="s">
        <v>1364</v>
      </c>
      <c r="H1224" s="7">
        <v>20</v>
      </c>
      <c r="I1224" s="7">
        <v>30</v>
      </c>
      <c r="J1224" s="7">
        <v>50</v>
      </c>
      <c r="K1224" s="7">
        <v>2</v>
      </c>
      <c r="L1224" s="7">
        <v>2</v>
      </c>
      <c r="M1224" s="7">
        <v>30</v>
      </c>
      <c r="N1224" s="6" t="s">
        <v>96</v>
      </c>
      <c r="O1224" s="6" t="s">
        <v>96</v>
      </c>
      <c r="P1224" s="11">
        <v>36</v>
      </c>
      <c r="Q1224" s="12">
        <v>1.61</v>
      </c>
      <c r="R1224" s="13"/>
      <c r="S1224" s="21">
        <f t="shared" si="152"/>
        <v>24.375</v>
      </c>
      <c r="T1224" s="7" t="str">
        <f t="shared" si="153"/>
        <v>Over 0.5</v>
      </c>
      <c r="U1224" s="14"/>
      <c r="V1224" s="14" t="str">
        <f t="shared" si="149"/>
        <v>Over 0.5</v>
      </c>
      <c r="W1224" s="14" t="str">
        <f t="shared" si="150"/>
        <v>WON</v>
      </c>
      <c r="X1224" s="14"/>
      <c r="Y1224" s="7" t="str">
        <f t="shared" si="151"/>
        <v>…</v>
      </c>
      <c r="Z1224" s="7"/>
      <c r="AA1224" s="35" t="str">
        <f t="shared" si="154"/>
        <v>…</v>
      </c>
      <c r="AB1224" s="35" t="str">
        <f t="shared" si="155"/>
        <v>.</v>
      </c>
      <c r="AE1224" s="18" t="str">
        <f>IFERROR(VLOOKUP(O1224,AG3:AH5,2,0),"KO")</f>
        <v>KO</v>
      </c>
    </row>
    <row r="1225" spans="2:31">
      <c r="B1225" s="6" t="s">
        <v>11</v>
      </c>
      <c r="C1225" t="s">
        <v>55</v>
      </c>
      <c r="D1225" s="24" t="s">
        <v>135</v>
      </c>
      <c r="E1225" s="17" t="s">
        <v>145</v>
      </c>
      <c r="F1225" s="7" t="s">
        <v>4</v>
      </c>
      <c r="G1225" s="10" t="s">
        <v>840</v>
      </c>
      <c r="H1225" s="7">
        <v>37</v>
      </c>
      <c r="I1225" s="7">
        <v>62</v>
      </c>
      <c r="J1225" s="7">
        <v>1</v>
      </c>
      <c r="K1225" s="7" t="s">
        <v>16</v>
      </c>
      <c r="L1225" s="7">
        <v>1</v>
      </c>
      <c r="M1225" s="7">
        <v>36</v>
      </c>
      <c r="N1225" s="6" t="s">
        <v>75</v>
      </c>
      <c r="O1225" s="6" t="s">
        <v>17</v>
      </c>
      <c r="P1225" s="11">
        <v>54</v>
      </c>
      <c r="Q1225" s="12">
        <v>1.62</v>
      </c>
      <c r="R1225" s="13"/>
      <c r="S1225" s="21">
        <f t="shared" si="152"/>
        <v>70.174999999999997</v>
      </c>
      <c r="T1225" s="7" t="str">
        <f t="shared" si="153"/>
        <v>Under 1.5</v>
      </c>
      <c r="U1225" s="14"/>
      <c r="V1225" s="14" t="str">
        <f t="shared" si="149"/>
        <v>Over 0.5</v>
      </c>
      <c r="W1225" s="14" t="str">
        <f t="shared" si="150"/>
        <v>LOST</v>
      </c>
      <c r="X1225" s="14"/>
      <c r="Y1225" s="7" t="str">
        <f t="shared" si="151"/>
        <v>…</v>
      </c>
      <c r="Z1225" s="7"/>
      <c r="AA1225" s="35" t="str">
        <f t="shared" si="154"/>
        <v>…</v>
      </c>
      <c r="AB1225" s="35" t="str">
        <f t="shared" si="155"/>
        <v>.</v>
      </c>
      <c r="AE1225" s="18" t="str">
        <f>IFERROR(VLOOKUP(O1225,AG3:AH5,2,0),"KO")</f>
        <v>KO</v>
      </c>
    </row>
    <row r="1226" spans="2:31">
      <c r="B1226" s="6" t="s">
        <v>11</v>
      </c>
      <c r="C1226" t="s">
        <v>394</v>
      </c>
      <c r="D1226" s="24" t="s">
        <v>135</v>
      </c>
      <c r="E1226" s="17" t="s">
        <v>2297</v>
      </c>
      <c r="F1226" s="7" t="s">
        <v>4</v>
      </c>
      <c r="G1226" s="10" t="s">
        <v>2034</v>
      </c>
      <c r="H1226" s="7">
        <v>42</v>
      </c>
      <c r="I1226" s="7">
        <v>50</v>
      </c>
      <c r="J1226" s="7">
        <v>8</v>
      </c>
      <c r="K1226" s="7" t="s">
        <v>16</v>
      </c>
      <c r="L1226" s="7">
        <v>1</v>
      </c>
      <c r="M1226" s="7">
        <v>34</v>
      </c>
      <c r="N1226" s="6" t="s">
        <v>96</v>
      </c>
      <c r="O1226" s="6" t="s">
        <v>632</v>
      </c>
      <c r="P1226" s="11">
        <v>77</v>
      </c>
      <c r="Q1226" s="12">
        <v>1.64</v>
      </c>
      <c r="R1226" s="13"/>
      <c r="S1226" s="21">
        <f t="shared" si="152"/>
        <v>71.025000000000006</v>
      </c>
      <c r="T1226" s="7" t="str">
        <f t="shared" si="153"/>
        <v>Under 1.5</v>
      </c>
      <c r="U1226" s="14"/>
      <c r="V1226" s="14" t="str">
        <f t="shared" si="149"/>
        <v>Over 0.5</v>
      </c>
      <c r="W1226" s="14" t="str">
        <f t="shared" si="150"/>
        <v>LOST</v>
      </c>
      <c r="X1226" s="14"/>
      <c r="Y1226" s="7" t="str">
        <f t="shared" si="151"/>
        <v>…</v>
      </c>
      <c r="Z1226" s="7"/>
      <c r="AA1226" s="35" t="str">
        <f t="shared" si="154"/>
        <v>U25g</v>
      </c>
      <c r="AB1226" s="35" t="str">
        <f t="shared" si="155"/>
        <v>.</v>
      </c>
      <c r="AE1226" s="18" t="str">
        <f>IFERROR(VLOOKUP(O1226,AG3:AH5,2,0),"KO")</f>
        <v>KO</v>
      </c>
    </row>
    <row r="1227" spans="2:31">
      <c r="B1227" s="6" t="s">
        <v>11</v>
      </c>
      <c r="C1227" t="s">
        <v>88</v>
      </c>
      <c r="D1227" s="24" t="s">
        <v>135</v>
      </c>
      <c r="E1227" s="17" t="s">
        <v>139</v>
      </c>
      <c r="F1227" s="7" t="s">
        <v>4</v>
      </c>
      <c r="G1227" s="10" t="s">
        <v>2181</v>
      </c>
      <c r="H1227" s="7">
        <v>33</v>
      </c>
      <c r="I1227" s="7">
        <v>43</v>
      </c>
      <c r="J1227" s="7">
        <v>24</v>
      </c>
      <c r="K1227" s="7" t="s">
        <v>16</v>
      </c>
      <c r="L1227" s="7" t="s">
        <v>2101</v>
      </c>
      <c r="M1227" s="7">
        <v>9</v>
      </c>
      <c r="N1227" s="6" t="s">
        <v>120</v>
      </c>
      <c r="O1227" s="6" t="s">
        <v>69</v>
      </c>
      <c r="P1227" s="11">
        <v>53</v>
      </c>
      <c r="Q1227" s="12">
        <v>1.7</v>
      </c>
      <c r="R1227" s="13"/>
      <c r="S1227" s="21">
        <f t="shared" si="152"/>
        <v>56.6</v>
      </c>
      <c r="T1227" s="7" t="str">
        <f t="shared" si="153"/>
        <v>Under 1.5</v>
      </c>
      <c r="U1227" s="14"/>
      <c r="V1227" s="14" t="str">
        <f t="shared" ref="V1227:V1290" si="156">IF(N1227="1-0","Under 1.5",IF(N1227="0-0","Under 1.5",IF(N1227="0-1","Under 1.5","Over 0.5")))</f>
        <v>Under 1.5</v>
      </c>
      <c r="W1227" s="14" t="str">
        <f t="shared" ref="W1227:W1290" si="157">IF(N1227=0,"",IF(N1227="?",N1227,IF(T1227=V1227,"WON",IF(N1227="0-1","WON",IF(N1227="1-0","WON","LOST")))))</f>
        <v>WON</v>
      </c>
      <c r="X1227" s="14"/>
      <c r="Y1227" s="7" t="str">
        <f t="shared" si="151"/>
        <v>…</v>
      </c>
      <c r="Z1227" s="7"/>
      <c r="AA1227" s="35" t="str">
        <f t="shared" si="154"/>
        <v>…</v>
      </c>
      <c r="AB1227" s="35" t="str">
        <f t="shared" si="155"/>
        <v>.</v>
      </c>
      <c r="AE1227" s="18" t="str">
        <f>IFERROR(VLOOKUP(O1227,AG3:AH5,2,0),"KO")</f>
        <v>KO</v>
      </c>
    </row>
    <row r="1228" spans="2:31">
      <c r="B1228" s="6"/>
      <c r="C1228" t="s">
        <v>526</v>
      </c>
      <c r="D1228" s="24" t="s">
        <v>135</v>
      </c>
      <c r="E1228" s="17" t="s">
        <v>2213</v>
      </c>
      <c r="F1228" s="7" t="s">
        <v>4</v>
      </c>
      <c r="G1228" s="10" t="s">
        <v>2298</v>
      </c>
      <c r="H1228" s="7">
        <v>37</v>
      </c>
      <c r="I1228" s="7">
        <v>8</v>
      </c>
      <c r="J1228" s="7">
        <v>55</v>
      </c>
      <c r="K1228" s="7">
        <v>2</v>
      </c>
      <c r="L1228" s="7">
        <v>2</v>
      </c>
      <c r="M1228" s="7">
        <v>18</v>
      </c>
      <c r="N1228" s="6" t="s">
        <v>47</v>
      </c>
      <c r="O1228" s="6" t="s">
        <v>69</v>
      </c>
      <c r="P1228" s="11">
        <v>27</v>
      </c>
      <c r="Q1228" s="12">
        <v>1.75</v>
      </c>
      <c r="R1228" s="13"/>
      <c r="S1228" s="21">
        <f t="shared" si="152"/>
        <v>11.25</v>
      </c>
      <c r="T1228" s="7" t="str">
        <f t="shared" si="153"/>
        <v>Over 0.5</v>
      </c>
      <c r="U1228" s="14"/>
      <c r="V1228" s="14" t="str">
        <f t="shared" si="156"/>
        <v>Under 1.5</v>
      </c>
      <c r="W1228" s="14" t="str">
        <f t="shared" si="157"/>
        <v>WON</v>
      </c>
      <c r="X1228" s="14"/>
      <c r="Y1228" s="7" t="str">
        <f t="shared" si="151"/>
        <v>…</v>
      </c>
      <c r="Z1228" s="7"/>
      <c r="AA1228" s="35" t="str">
        <f t="shared" si="154"/>
        <v>…</v>
      </c>
      <c r="AB1228" s="35" t="str">
        <f t="shared" si="155"/>
        <v>.</v>
      </c>
      <c r="AE1228" s="18" t="str">
        <f>IFERROR(VLOOKUP(O1228,AG3:AH5,2,0),"KO")</f>
        <v>KO</v>
      </c>
    </row>
    <row r="1229" spans="2:31">
      <c r="B1229" s="6"/>
      <c r="C1229" t="s">
        <v>711</v>
      </c>
      <c r="D1229" s="24" t="s">
        <v>135</v>
      </c>
      <c r="E1229" s="17" t="s">
        <v>1132</v>
      </c>
      <c r="F1229" s="7" t="s">
        <v>4</v>
      </c>
      <c r="G1229" s="10" t="s">
        <v>712</v>
      </c>
      <c r="H1229" s="7">
        <v>49</v>
      </c>
      <c r="I1229" s="7">
        <v>23</v>
      </c>
      <c r="J1229" s="7">
        <v>27</v>
      </c>
      <c r="K1229" s="7">
        <v>1</v>
      </c>
      <c r="L1229" s="7">
        <v>1</v>
      </c>
      <c r="M1229" s="7">
        <v>22</v>
      </c>
      <c r="N1229" s="6" t="s">
        <v>47</v>
      </c>
      <c r="O1229" s="6" t="s">
        <v>47</v>
      </c>
      <c r="P1229" s="11">
        <v>46</v>
      </c>
      <c r="Q1229" s="12">
        <v>1.76</v>
      </c>
      <c r="R1229" s="13"/>
      <c r="S1229" s="21">
        <f t="shared" si="152"/>
        <v>16.25</v>
      </c>
      <c r="T1229" s="7" t="str">
        <f t="shared" si="153"/>
        <v>Over 0.5</v>
      </c>
      <c r="U1229" s="14"/>
      <c r="V1229" s="14" t="str">
        <f t="shared" si="156"/>
        <v>Under 1.5</v>
      </c>
      <c r="W1229" s="14" t="str">
        <f t="shared" si="157"/>
        <v>WON</v>
      </c>
      <c r="X1229" s="14"/>
      <c r="Y1229" s="7" t="str">
        <f t="shared" si="151"/>
        <v>…</v>
      </c>
      <c r="Z1229" s="7"/>
      <c r="AA1229" s="35" t="str">
        <f t="shared" si="154"/>
        <v>…</v>
      </c>
      <c r="AB1229" s="35" t="str">
        <f t="shared" si="155"/>
        <v>.</v>
      </c>
      <c r="AE1229" s="18" t="str">
        <f>IFERROR(VLOOKUP(O1229,AG3:AH5,2,0),"KO")</f>
        <v>OK</v>
      </c>
    </row>
    <row r="1230" spans="2:31">
      <c r="B1230" s="6"/>
      <c r="C1230" t="s">
        <v>234</v>
      </c>
      <c r="D1230" s="24" t="s">
        <v>135</v>
      </c>
      <c r="E1230" s="17" t="s">
        <v>583</v>
      </c>
      <c r="F1230" s="7" t="s">
        <v>4</v>
      </c>
      <c r="G1230" s="10" t="s">
        <v>236</v>
      </c>
      <c r="H1230" s="7">
        <v>17</v>
      </c>
      <c r="I1230" s="7">
        <v>35</v>
      </c>
      <c r="J1230" s="7">
        <v>48</v>
      </c>
      <c r="K1230" s="7">
        <v>2</v>
      </c>
      <c r="L1230" s="7">
        <v>2</v>
      </c>
      <c r="M1230" s="7">
        <v>31</v>
      </c>
      <c r="N1230" s="6" t="s">
        <v>47</v>
      </c>
      <c r="O1230" s="6" t="s">
        <v>299</v>
      </c>
      <c r="P1230" s="11">
        <v>55</v>
      </c>
      <c r="Q1230" s="12">
        <v>1.8</v>
      </c>
      <c r="R1230" s="13"/>
      <c r="S1230" s="21">
        <f t="shared" si="152"/>
        <v>36</v>
      </c>
      <c r="T1230" s="7" t="str">
        <f t="shared" si="153"/>
        <v>Over 0.5</v>
      </c>
      <c r="U1230" s="14"/>
      <c r="V1230" s="14" t="str">
        <f t="shared" si="156"/>
        <v>Under 1.5</v>
      </c>
      <c r="W1230" s="14" t="str">
        <f t="shared" si="157"/>
        <v>WON</v>
      </c>
      <c r="X1230" s="14"/>
      <c r="Y1230" s="7" t="str">
        <f t="shared" si="151"/>
        <v>…</v>
      </c>
      <c r="Z1230" s="7"/>
      <c r="AA1230" s="35" t="str">
        <f t="shared" si="154"/>
        <v>…</v>
      </c>
      <c r="AB1230" s="35" t="str">
        <f t="shared" si="155"/>
        <v>.</v>
      </c>
      <c r="AE1230" s="18" t="str">
        <f>IFERROR(VLOOKUP(O1230,AG3:AH5,2,0),"KO")</f>
        <v>KO</v>
      </c>
    </row>
    <row r="1231" spans="2:31">
      <c r="B1231" s="6" t="s">
        <v>11</v>
      </c>
      <c r="C1231" t="s">
        <v>92</v>
      </c>
      <c r="D1231" s="24" t="s">
        <v>140</v>
      </c>
      <c r="E1231" s="17" t="s">
        <v>450</v>
      </c>
      <c r="F1231" s="7" t="s">
        <v>4</v>
      </c>
      <c r="G1231" s="10" t="s">
        <v>169</v>
      </c>
      <c r="H1231" s="7">
        <v>28</v>
      </c>
      <c r="I1231" s="7">
        <v>60</v>
      </c>
      <c r="J1231" s="7">
        <v>12</v>
      </c>
      <c r="K1231" s="7" t="s">
        <v>16</v>
      </c>
      <c r="L1231" s="7">
        <v>2</v>
      </c>
      <c r="M1231" s="7">
        <v>16</v>
      </c>
      <c r="N1231" s="6" t="s">
        <v>120</v>
      </c>
      <c r="O1231" s="6" t="s">
        <v>69</v>
      </c>
      <c r="P1231" s="11">
        <v>57</v>
      </c>
      <c r="Q1231" s="12">
        <v>1.44</v>
      </c>
      <c r="R1231" s="13"/>
      <c r="S1231" s="21">
        <f t="shared" si="152"/>
        <v>70.150000000000006</v>
      </c>
      <c r="T1231" s="7" t="str">
        <f t="shared" si="153"/>
        <v>Under 1.5</v>
      </c>
      <c r="U1231" s="14"/>
      <c r="V1231" s="14" t="str">
        <f t="shared" si="156"/>
        <v>Under 1.5</v>
      </c>
      <c r="W1231" s="14" t="str">
        <f t="shared" si="157"/>
        <v>WON</v>
      </c>
      <c r="X1231" s="14"/>
      <c r="Y1231" s="7" t="str">
        <f t="shared" si="151"/>
        <v>…</v>
      </c>
      <c r="Z1231" s="7"/>
      <c r="AA1231" s="35" t="str">
        <f t="shared" si="154"/>
        <v>U25g</v>
      </c>
      <c r="AB1231" s="35" t="str">
        <f t="shared" si="155"/>
        <v>WON</v>
      </c>
      <c r="AE1231" s="18" t="str">
        <f>IFERROR(VLOOKUP(O1231,AG3:AH5,2,0),"KO")</f>
        <v>KO</v>
      </c>
    </row>
    <row r="1232" spans="2:31">
      <c r="B1232" s="6" t="s">
        <v>11</v>
      </c>
      <c r="C1232" t="s">
        <v>92</v>
      </c>
      <c r="D1232" s="24" t="s">
        <v>140</v>
      </c>
      <c r="E1232" s="17" t="s">
        <v>2050</v>
      </c>
      <c r="F1232" s="7" t="s">
        <v>4</v>
      </c>
      <c r="G1232" s="10" t="s">
        <v>817</v>
      </c>
      <c r="H1232" s="7">
        <v>18</v>
      </c>
      <c r="I1232" s="7">
        <v>53</v>
      </c>
      <c r="J1232" s="7">
        <v>29</v>
      </c>
      <c r="K1232" s="7" t="s">
        <v>16</v>
      </c>
      <c r="L1232" s="7">
        <v>2</v>
      </c>
      <c r="M1232" s="7">
        <v>11</v>
      </c>
      <c r="N1232" s="6" t="s">
        <v>24</v>
      </c>
      <c r="O1232" s="6" t="s">
        <v>299</v>
      </c>
      <c r="P1232" s="11">
        <v>54</v>
      </c>
      <c r="Q1232" s="12">
        <v>1.53</v>
      </c>
      <c r="R1232" s="13"/>
      <c r="S1232" s="21">
        <f t="shared" si="152"/>
        <v>71.362499999999997</v>
      </c>
      <c r="T1232" s="7" t="str">
        <f t="shared" si="153"/>
        <v>Under 1.5</v>
      </c>
      <c r="U1232" s="14"/>
      <c r="V1232" s="14" t="str">
        <f t="shared" si="156"/>
        <v>Under 1.5</v>
      </c>
      <c r="W1232" s="14" t="str">
        <f t="shared" si="157"/>
        <v>WON</v>
      </c>
      <c r="X1232" s="14"/>
      <c r="Y1232" s="7" t="str">
        <f t="shared" si="151"/>
        <v>…</v>
      </c>
      <c r="Z1232" s="7"/>
      <c r="AA1232" s="35" t="str">
        <f t="shared" si="154"/>
        <v>…</v>
      </c>
      <c r="AB1232" s="35" t="str">
        <f t="shared" si="155"/>
        <v>.</v>
      </c>
      <c r="AE1232" s="18" t="str">
        <f>IFERROR(VLOOKUP(O1232,AG3:AH5,2,0),"KO")</f>
        <v>KO</v>
      </c>
    </row>
    <row r="1233" spans="2:31">
      <c r="B1233" s="6"/>
      <c r="C1233" t="s">
        <v>514</v>
      </c>
      <c r="D1233" s="24" t="s">
        <v>140</v>
      </c>
      <c r="E1233" s="17" t="s">
        <v>1247</v>
      </c>
      <c r="F1233" s="7" t="s">
        <v>4</v>
      </c>
      <c r="G1233" s="10" t="s">
        <v>2299</v>
      </c>
      <c r="H1233" s="7">
        <v>63</v>
      </c>
      <c r="I1233" s="7">
        <v>18</v>
      </c>
      <c r="J1233" s="7">
        <v>19</v>
      </c>
      <c r="K1233" s="7">
        <v>1</v>
      </c>
      <c r="L1233" s="7">
        <v>1</v>
      </c>
      <c r="M1233" s="7">
        <v>44</v>
      </c>
      <c r="N1233" s="6" t="s">
        <v>24</v>
      </c>
      <c r="O1233" s="6" t="s">
        <v>297</v>
      </c>
      <c r="P1233" s="11">
        <v>28</v>
      </c>
      <c r="Q1233" s="12">
        <v>1.62</v>
      </c>
      <c r="R1233" s="13"/>
      <c r="S1233" s="21">
        <f t="shared" si="152"/>
        <v>14.375</v>
      </c>
      <c r="T1233" s="7" t="str">
        <f t="shared" si="153"/>
        <v>Over 0.5</v>
      </c>
      <c r="U1233" s="14"/>
      <c r="V1233" s="14" t="str">
        <f t="shared" si="156"/>
        <v>Under 1.5</v>
      </c>
      <c r="W1233" s="14" t="str">
        <f t="shared" si="157"/>
        <v>LOST</v>
      </c>
      <c r="X1233" s="14"/>
      <c r="Y1233" s="7" t="str">
        <f t="shared" si="151"/>
        <v>…</v>
      </c>
      <c r="Z1233" s="7"/>
      <c r="AA1233" s="35" t="str">
        <f t="shared" si="154"/>
        <v>…</v>
      </c>
      <c r="AB1233" s="35" t="str">
        <f t="shared" si="155"/>
        <v>.</v>
      </c>
      <c r="AE1233" s="18" t="str">
        <f>IFERROR(VLOOKUP(O1233,AG3:AH5,2,0),"KO")</f>
        <v>KO</v>
      </c>
    </row>
    <row r="1234" spans="2:31">
      <c r="B1234" s="6" t="s">
        <v>11</v>
      </c>
      <c r="C1234" t="s">
        <v>231</v>
      </c>
      <c r="D1234" s="24" t="s">
        <v>143</v>
      </c>
      <c r="E1234" s="17" t="s">
        <v>729</v>
      </c>
      <c r="F1234" s="7" t="s">
        <v>4</v>
      </c>
      <c r="G1234" s="10" t="s">
        <v>944</v>
      </c>
      <c r="H1234" s="7">
        <v>10</v>
      </c>
      <c r="I1234" s="7">
        <v>59</v>
      </c>
      <c r="J1234" s="7">
        <v>31</v>
      </c>
      <c r="K1234" s="7" t="s">
        <v>16</v>
      </c>
      <c r="L1234" s="7" t="s">
        <v>2101</v>
      </c>
      <c r="M1234" s="7">
        <v>21</v>
      </c>
      <c r="N1234" s="6" t="s">
        <v>96</v>
      </c>
      <c r="O1234" s="6" t="s">
        <v>96</v>
      </c>
      <c r="P1234" s="11">
        <v>62</v>
      </c>
      <c r="Q1234" s="12">
        <v>1.57</v>
      </c>
      <c r="R1234" s="13"/>
      <c r="S1234" s="21">
        <f t="shared" si="152"/>
        <v>70.837500000000006</v>
      </c>
      <c r="T1234" s="7" t="str">
        <f t="shared" si="153"/>
        <v>Under 1.5</v>
      </c>
      <c r="U1234" s="14"/>
      <c r="V1234" s="14" t="str">
        <f t="shared" si="156"/>
        <v>Over 0.5</v>
      </c>
      <c r="W1234" s="14" t="str">
        <f t="shared" si="157"/>
        <v>LOST</v>
      </c>
      <c r="X1234" s="14"/>
      <c r="Y1234" s="7" t="str">
        <f t="shared" si="151"/>
        <v>…</v>
      </c>
      <c r="Z1234" s="7"/>
      <c r="AA1234" s="35" t="str">
        <f t="shared" si="154"/>
        <v>U25g</v>
      </c>
      <c r="AB1234" s="35" t="str">
        <f t="shared" si="155"/>
        <v>.</v>
      </c>
      <c r="AE1234" s="18" t="str">
        <f>IFERROR(VLOOKUP(O1234,AG3:AH5,2,0),"KO")</f>
        <v>KO</v>
      </c>
    </row>
    <row r="1235" spans="2:31">
      <c r="B1235" s="6" t="s">
        <v>11</v>
      </c>
      <c r="C1235" t="s">
        <v>231</v>
      </c>
      <c r="D1235" s="24" t="s">
        <v>143</v>
      </c>
      <c r="E1235" s="17" t="s">
        <v>2300</v>
      </c>
      <c r="F1235" s="7" t="s">
        <v>4</v>
      </c>
      <c r="G1235" s="10" t="s">
        <v>503</v>
      </c>
      <c r="H1235" s="7">
        <v>10</v>
      </c>
      <c r="I1235" s="7">
        <v>45</v>
      </c>
      <c r="J1235" s="7">
        <v>45</v>
      </c>
      <c r="K1235" s="7">
        <v>2</v>
      </c>
      <c r="L1235" s="7">
        <v>2</v>
      </c>
      <c r="M1235" s="7">
        <v>35</v>
      </c>
      <c r="N1235" s="6" t="s">
        <v>61</v>
      </c>
      <c r="O1235" s="6" t="s">
        <v>61</v>
      </c>
      <c r="P1235" s="11">
        <v>84</v>
      </c>
      <c r="Q1235" s="12">
        <v>1.64</v>
      </c>
      <c r="R1235" s="13"/>
      <c r="S1235" s="21">
        <f t="shared" si="152"/>
        <v>56.8</v>
      </c>
      <c r="T1235" s="7" t="str">
        <f t="shared" si="153"/>
        <v>Under 1.5</v>
      </c>
      <c r="U1235" s="14"/>
      <c r="V1235" s="14" t="str">
        <f t="shared" si="156"/>
        <v>Over 0.5</v>
      </c>
      <c r="W1235" s="14" t="str">
        <f t="shared" si="157"/>
        <v>LOST</v>
      </c>
      <c r="X1235" s="14"/>
      <c r="Y1235" s="7" t="str">
        <f t="shared" si="151"/>
        <v>…</v>
      </c>
      <c r="Z1235" s="7"/>
      <c r="AA1235" s="35" t="str">
        <f t="shared" si="154"/>
        <v>…</v>
      </c>
      <c r="AB1235" s="35" t="str">
        <f t="shared" si="155"/>
        <v>.</v>
      </c>
      <c r="AE1235" s="18" t="str">
        <f>IFERROR(VLOOKUP(O1235,AG3:AH5,2,0),"KO")</f>
        <v>KO</v>
      </c>
    </row>
    <row r="1236" spans="2:31">
      <c r="B1236" s="6" t="s">
        <v>11</v>
      </c>
      <c r="C1236" t="s">
        <v>231</v>
      </c>
      <c r="D1236" s="24" t="s">
        <v>143</v>
      </c>
      <c r="E1236" s="17" t="s">
        <v>2300</v>
      </c>
      <c r="F1236" s="7" t="s">
        <v>4</v>
      </c>
      <c r="G1236" s="10" t="s">
        <v>503</v>
      </c>
      <c r="H1236" s="7">
        <v>10</v>
      </c>
      <c r="I1236" s="7">
        <v>45</v>
      </c>
      <c r="J1236" s="7">
        <v>45</v>
      </c>
      <c r="K1236" s="7">
        <v>2</v>
      </c>
      <c r="L1236" s="7">
        <v>2</v>
      </c>
      <c r="M1236" s="7">
        <v>35</v>
      </c>
      <c r="N1236" s="6" t="s">
        <v>61</v>
      </c>
      <c r="O1236" s="6" t="s">
        <v>61</v>
      </c>
      <c r="P1236" s="11">
        <v>84</v>
      </c>
      <c r="Q1236" s="12">
        <v>1.64</v>
      </c>
      <c r="R1236" s="13"/>
      <c r="S1236" s="21">
        <f t="shared" si="152"/>
        <v>56.8</v>
      </c>
      <c r="T1236" s="7" t="str">
        <f t="shared" si="153"/>
        <v>Under 1.5</v>
      </c>
      <c r="U1236" s="14"/>
      <c r="V1236" s="14" t="str">
        <f t="shared" si="156"/>
        <v>Over 0.5</v>
      </c>
      <c r="W1236" s="14" t="str">
        <f t="shared" si="157"/>
        <v>LOST</v>
      </c>
      <c r="X1236" s="14"/>
      <c r="Y1236" s="7" t="str">
        <f t="shared" si="151"/>
        <v>…</v>
      </c>
      <c r="Z1236" s="7"/>
      <c r="AA1236" s="35" t="str">
        <f t="shared" si="154"/>
        <v>…</v>
      </c>
      <c r="AB1236" s="35" t="str">
        <f t="shared" si="155"/>
        <v>.</v>
      </c>
      <c r="AE1236" s="18" t="str">
        <f>IFERROR(VLOOKUP(O1236,AG3:AH5,2,0),"KO")</f>
        <v>KO</v>
      </c>
    </row>
    <row r="1237" spans="2:31">
      <c r="B1237" s="6" t="s">
        <v>11</v>
      </c>
      <c r="C1237" t="s">
        <v>146</v>
      </c>
      <c r="D1237" s="24" t="s">
        <v>143</v>
      </c>
      <c r="E1237" s="17" t="s">
        <v>597</v>
      </c>
      <c r="F1237" s="7" t="s">
        <v>4</v>
      </c>
      <c r="G1237" s="10" t="s">
        <v>147</v>
      </c>
      <c r="H1237" s="7">
        <v>12</v>
      </c>
      <c r="I1237" s="7">
        <v>58</v>
      </c>
      <c r="J1237" s="7">
        <v>30</v>
      </c>
      <c r="K1237" s="7" t="s">
        <v>16</v>
      </c>
      <c r="L1237" s="7">
        <v>1</v>
      </c>
      <c r="M1237" s="7">
        <v>18</v>
      </c>
      <c r="N1237" s="6" t="s">
        <v>24</v>
      </c>
      <c r="O1237" s="6" t="s">
        <v>33</v>
      </c>
      <c r="P1237" s="11">
        <v>42</v>
      </c>
      <c r="Q1237" s="12">
        <v>1.71</v>
      </c>
      <c r="R1237" s="13"/>
      <c r="S1237" s="21">
        <f t="shared" si="152"/>
        <v>58.125</v>
      </c>
      <c r="T1237" s="7" t="str">
        <f t="shared" si="153"/>
        <v>Under 1.5</v>
      </c>
      <c r="U1237" s="14"/>
      <c r="V1237" s="14" t="str">
        <f t="shared" si="156"/>
        <v>Under 1.5</v>
      </c>
      <c r="W1237" s="14" t="str">
        <f t="shared" si="157"/>
        <v>WON</v>
      </c>
      <c r="X1237" s="14"/>
      <c r="Y1237" s="7" t="str">
        <f t="shared" si="151"/>
        <v>…</v>
      </c>
      <c r="Z1237" s="7"/>
      <c r="AA1237" s="35" t="str">
        <f t="shared" si="154"/>
        <v>…</v>
      </c>
      <c r="AB1237" s="35" t="str">
        <f t="shared" si="155"/>
        <v>.</v>
      </c>
      <c r="AE1237" s="18" t="str">
        <f>IFERROR(VLOOKUP(O1237,AG3:AH5,2,0),"KO")</f>
        <v>KO</v>
      </c>
    </row>
    <row r="1238" spans="2:31">
      <c r="B1238" s="6" t="s">
        <v>11</v>
      </c>
      <c r="C1238" t="s">
        <v>363</v>
      </c>
      <c r="D1238" s="24" t="s">
        <v>1178</v>
      </c>
      <c r="E1238" s="17" t="s">
        <v>1049</v>
      </c>
      <c r="F1238" s="7" t="s">
        <v>4</v>
      </c>
      <c r="G1238" s="10" t="s">
        <v>365</v>
      </c>
      <c r="H1238" s="7">
        <v>41</v>
      </c>
      <c r="I1238" s="7">
        <v>49</v>
      </c>
      <c r="J1238" s="7">
        <v>10</v>
      </c>
      <c r="K1238" s="7" t="s">
        <v>16</v>
      </c>
      <c r="L1238" s="7">
        <v>1</v>
      </c>
      <c r="M1238" s="7">
        <v>31</v>
      </c>
      <c r="N1238" s="6" t="s">
        <v>47</v>
      </c>
      <c r="O1238" s="6" t="s">
        <v>278</v>
      </c>
      <c r="P1238" s="11">
        <v>48</v>
      </c>
      <c r="Q1238" s="12">
        <v>1.8</v>
      </c>
      <c r="R1238" s="13"/>
      <c r="S1238" s="21">
        <f t="shared" si="152"/>
        <v>40</v>
      </c>
      <c r="T1238" s="7" t="str">
        <f t="shared" si="153"/>
        <v>Over 0.5</v>
      </c>
      <c r="U1238" s="14"/>
      <c r="V1238" s="14" t="str">
        <f t="shared" si="156"/>
        <v>Under 1.5</v>
      </c>
      <c r="W1238" s="14" t="str">
        <f t="shared" si="157"/>
        <v>WON</v>
      </c>
      <c r="X1238" s="14"/>
      <c r="Y1238" s="7" t="str">
        <f t="shared" si="151"/>
        <v>…</v>
      </c>
      <c r="Z1238" s="7"/>
      <c r="AA1238" s="35" t="str">
        <f t="shared" si="154"/>
        <v>…</v>
      </c>
      <c r="AB1238" s="35" t="str">
        <f t="shared" si="155"/>
        <v>.</v>
      </c>
      <c r="AE1238" s="18" t="str">
        <f>IFERROR(VLOOKUP(O1238,AG3:AH5,2,0),"KO")</f>
        <v>KO</v>
      </c>
    </row>
    <row r="1239" spans="2:31">
      <c r="B1239" s="6"/>
      <c r="C1239" t="s">
        <v>460</v>
      </c>
      <c r="D1239" s="24" t="s">
        <v>152</v>
      </c>
      <c r="E1239" s="17" t="s">
        <v>898</v>
      </c>
      <c r="F1239" s="7" t="s">
        <v>4</v>
      </c>
      <c r="G1239" s="10" t="s">
        <v>1381</v>
      </c>
      <c r="H1239" s="7">
        <v>33</v>
      </c>
      <c r="I1239" s="7">
        <v>43</v>
      </c>
      <c r="J1239" s="7">
        <v>24</v>
      </c>
      <c r="K1239" s="7" t="s">
        <v>16</v>
      </c>
      <c r="L1239" s="7" t="s">
        <v>2101</v>
      </c>
      <c r="M1239" s="7">
        <v>9</v>
      </c>
      <c r="N1239" s="6" t="s">
        <v>24</v>
      </c>
      <c r="O1239" s="6" t="s">
        <v>24</v>
      </c>
      <c r="P1239" s="11">
        <v>62</v>
      </c>
      <c r="Q1239" s="12">
        <v>1.69</v>
      </c>
      <c r="R1239" s="13"/>
      <c r="S1239" s="21">
        <f t="shared" si="152"/>
        <v>58.4</v>
      </c>
      <c r="T1239" s="7" t="str">
        <f t="shared" si="153"/>
        <v>Under 1.5</v>
      </c>
      <c r="U1239" s="14"/>
      <c r="V1239" s="14" t="str">
        <f t="shared" si="156"/>
        <v>Under 1.5</v>
      </c>
      <c r="W1239" s="14" t="str">
        <f t="shared" si="157"/>
        <v>WON</v>
      </c>
      <c r="X1239" s="14"/>
      <c r="Y1239" s="7" t="str">
        <f t="shared" si="151"/>
        <v>…</v>
      </c>
      <c r="Z1239" s="7"/>
      <c r="AA1239" s="35" t="str">
        <f t="shared" si="154"/>
        <v>…</v>
      </c>
      <c r="AB1239" s="35" t="str">
        <f t="shared" si="155"/>
        <v>.</v>
      </c>
      <c r="AE1239" s="18" t="str">
        <f>IFERROR(VLOOKUP(O1239,AG3:AH5,2,0),"KO")</f>
        <v>OK</v>
      </c>
    </row>
    <row r="1240" spans="2:31">
      <c r="B1240" s="6" t="s">
        <v>11</v>
      </c>
      <c r="C1240" t="s">
        <v>846</v>
      </c>
      <c r="D1240" s="24" t="s">
        <v>289</v>
      </c>
      <c r="E1240" s="17" t="s">
        <v>2108</v>
      </c>
      <c r="F1240" s="7" t="s">
        <v>4</v>
      </c>
      <c r="G1240" s="10" t="s">
        <v>847</v>
      </c>
      <c r="H1240" s="7">
        <v>51</v>
      </c>
      <c r="I1240" s="7">
        <v>39</v>
      </c>
      <c r="J1240" s="7">
        <v>10</v>
      </c>
      <c r="K1240" s="7">
        <v>1</v>
      </c>
      <c r="L1240" s="7">
        <v>1</v>
      </c>
      <c r="M1240" s="7">
        <v>41</v>
      </c>
      <c r="N1240" s="6" t="s">
        <v>47</v>
      </c>
      <c r="O1240" s="6" t="s">
        <v>75</v>
      </c>
      <c r="P1240" s="11">
        <v>24</v>
      </c>
      <c r="Q1240" s="12">
        <v>1.48</v>
      </c>
      <c r="R1240" s="13"/>
      <c r="S1240" s="21">
        <f t="shared" si="152"/>
        <v>24.0625</v>
      </c>
      <c r="T1240" s="7" t="str">
        <f t="shared" si="153"/>
        <v>Over 0.5</v>
      </c>
      <c r="U1240" s="14"/>
      <c r="V1240" s="14" t="str">
        <f t="shared" si="156"/>
        <v>Under 1.5</v>
      </c>
      <c r="W1240" s="14" t="str">
        <f t="shared" si="157"/>
        <v>WON</v>
      </c>
      <c r="X1240" s="14"/>
      <c r="Y1240" s="7" t="str">
        <f t="shared" si="151"/>
        <v>…</v>
      </c>
      <c r="Z1240" s="7"/>
      <c r="AA1240" s="35" t="str">
        <f t="shared" si="154"/>
        <v>…</v>
      </c>
      <c r="AB1240" s="35" t="str">
        <f t="shared" si="155"/>
        <v>.</v>
      </c>
      <c r="AE1240" s="18" t="str">
        <f>IFERROR(VLOOKUP(O1240,AG3:AH5,2,0),"KO")</f>
        <v>KO</v>
      </c>
    </row>
    <row r="1241" spans="2:31">
      <c r="B1241" s="6"/>
      <c r="C1241" t="s">
        <v>545</v>
      </c>
      <c r="D1241" s="24" t="s">
        <v>289</v>
      </c>
      <c r="E1241" s="17" t="s">
        <v>863</v>
      </c>
      <c r="F1241" s="7" t="s">
        <v>4</v>
      </c>
      <c r="G1241" s="10" t="s">
        <v>2065</v>
      </c>
      <c r="H1241" s="7">
        <v>23</v>
      </c>
      <c r="I1241" s="7">
        <v>64</v>
      </c>
      <c r="J1241" s="7">
        <v>13</v>
      </c>
      <c r="K1241" s="7" t="s">
        <v>16</v>
      </c>
      <c r="L1241" s="7">
        <v>1</v>
      </c>
      <c r="M1241" s="7">
        <v>10</v>
      </c>
      <c r="N1241" s="6" t="s">
        <v>24</v>
      </c>
      <c r="O1241" s="6" t="s">
        <v>69</v>
      </c>
      <c r="P1241" s="11">
        <v>87</v>
      </c>
      <c r="Q1241" s="12">
        <v>1.55</v>
      </c>
      <c r="R1241" s="13"/>
      <c r="S1241" s="21">
        <f t="shared" si="152"/>
        <v>82.4</v>
      </c>
      <c r="T1241" s="7" t="str">
        <f t="shared" si="153"/>
        <v>Under 1.5</v>
      </c>
      <c r="U1241" s="14"/>
      <c r="V1241" s="14" t="str">
        <f t="shared" si="156"/>
        <v>Under 1.5</v>
      </c>
      <c r="W1241" s="14" t="str">
        <f t="shared" si="157"/>
        <v>WON</v>
      </c>
      <c r="X1241" s="14"/>
      <c r="Y1241" s="7" t="str">
        <f t="shared" si="151"/>
        <v>…</v>
      </c>
      <c r="Z1241" s="7"/>
      <c r="AA1241" s="35" t="str">
        <f t="shared" si="154"/>
        <v>…</v>
      </c>
      <c r="AB1241" s="35" t="str">
        <f t="shared" si="155"/>
        <v>.</v>
      </c>
      <c r="AE1241" s="18" t="str">
        <f>IFERROR(VLOOKUP(O1241,AG3:AH5,2,0),"KO")</f>
        <v>KO</v>
      </c>
    </row>
    <row r="1242" spans="2:31">
      <c r="B1242" s="6"/>
      <c r="C1242" t="s">
        <v>545</v>
      </c>
      <c r="D1242" s="24" t="s">
        <v>289</v>
      </c>
      <c r="E1242" s="17" t="s">
        <v>955</v>
      </c>
      <c r="F1242" s="7" t="s">
        <v>4</v>
      </c>
      <c r="G1242" s="10" t="s">
        <v>1837</v>
      </c>
      <c r="H1242" s="7">
        <v>44</v>
      </c>
      <c r="I1242" s="7">
        <v>45</v>
      </c>
      <c r="J1242" s="7">
        <v>11</v>
      </c>
      <c r="K1242" s="7" t="s">
        <v>16</v>
      </c>
      <c r="L1242" s="7">
        <v>1</v>
      </c>
      <c r="M1242" s="7">
        <v>33</v>
      </c>
      <c r="N1242" s="6" t="s">
        <v>24</v>
      </c>
      <c r="O1242" s="6" t="s">
        <v>75</v>
      </c>
      <c r="P1242" s="11">
        <v>68</v>
      </c>
      <c r="Q1242" s="12">
        <v>1.6</v>
      </c>
      <c r="R1242" s="13"/>
      <c r="S1242" s="21">
        <f t="shared" si="152"/>
        <v>53.6</v>
      </c>
      <c r="T1242" s="7" t="str">
        <f t="shared" si="153"/>
        <v>Over 0.5</v>
      </c>
      <c r="U1242" s="14"/>
      <c r="V1242" s="14" t="str">
        <f t="shared" si="156"/>
        <v>Under 1.5</v>
      </c>
      <c r="W1242" s="14" t="str">
        <f t="shared" si="157"/>
        <v>LOST</v>
      </c>
      <c r="X1242" s="14"/>
      <c r="Y1242" s="7" t="str">
        <f t="shared" si="151"/>
        <v>…</v>
      </c>
      <c r="Z1242" s="7"/>
      <c r="AA1242" s="35" t="str">
        <f t="shared" si="154"/>
        <v>…</v>
      </c>
      <c r="AB1242" s="35" t="str">
        <f t="shared" si="155"/>
        <v>.</v>
      </c>
      <c r="AE1242" s="18" t="str">
        <f>IFERROR(VLOOKUP(O1242,AG3:AH5,2,0),"KO")</f>
        <v>KO</v>
      </c>
    </row>
    <row r="1243" spans="2:31">
      <c r="B1243" s="6"/>
      <c r="C1243" t="s">
        <v>243</v>
      </c>
      <c r="D1243" s="24" t="s">
        <v>164</v>
      </c>
      <c r="E1243" s="17" t="s">
        <v>1679</v>
      </c>
      <c r="F1243" s="7" t="s">
        <v>4</v>
      </c>
      <c r="G1243" s="10" t="s">
        <v>244</v>
      </c>
      <c r="H1243" s="7">
        <v>52</v>
      </c>
      <c r="I1243" s="7">
        <v>33</v>
      </c>
      <c r="J1243" s="7">
        <v>15</v>
      </c>
      <c r="K1243" s="7">
        <v>1</v>
      </c>
      <c r="L1243" s="7">
        <v>1</v>
      </c>
      <c r="M1243" s="7">
        <v>37</v>
      </c>
      <c r="N1243" s="6" t="s">
        <v>120</v>
      </c>
      <c r="O1243" s="6" t="s">
        <v>297</v>
      </c>
      <c r="P1243" s="11">
        <v>29</v>
      </c>
      <c r="Q1243" s="12">
        <v>1.66</v>
      </c>
      <c r="R1243" s="13"/>
      <c r="S1243" s="21">
        <f t="shared" si="152"/>
        <v>23.75</v>
      </c>
      <c r="T1243" s="7" t="str">
        <f t="shared" si="153"/>
        <v>Over 0.5</v>
      </c>
      <c r="U1243" s="14"/>
      <c r="V1243" s="14" t="str">
        <f t="shared" si="156"/>
        <v>Under 1.5</v>
      </c>
      <c r="W1243" s="14" t="str">
        <f t="shared" si="157"/>
        <v>WON</v>
      </c>
      <c r="X1243" s="14"/>
      <c r="Y1243" s="7" t="str">
        <f t="shared" si="151"/>
        <v>…</v>
      </c>
      <c r="Z1243" s="7"/>
      <c r="AA1243" s="35" t="str">
        <f t="shared" si="154"/>
        <v>…</v>
      </c>
      <c r="AB1243" s="35" t="str">
        <f t="shared" si="155"/>
        <v>.</v>
      </c>
      <c r="AE1243" s="18" t="str">
        <f>IFERROR(VLOOKUP(O1243,AG3:AH5,2,0),"KO")</f>
        <v>KO</v>
      </c>
    </row>
    <row r="1244" spans="2:31">
      <c r="B1244" s="6"/>
      <c r="C1244" t="s">
        <v>427</v>
      </c>
      <c r="D1244" s="24" t="s">
        <v>164</v>
      </c>
      <c r="E1244" s="17" t="s">
        <v>1910</v>
      </c>
      <c r="F1244" s="7" t="s">
        <v>4</v>
      </c>
      <c r="G1244" s="10" t="s">
        <v>619</v>
      </c>
      <c r="H1244" s="7">
        <v>24</v>
      </c>
      <c r="I1244" s="7">
        <v>49</v>
      </c>
      <c r="J1244" s="7">
        <v>27</v>
      </c>
      <c r="K1244" s="7" t="s">
        <v>16</v>
      </c>
      <c r="L1244" s="7">
        <v>2</v>
      </c>
      <c r="M1244" s="7">
        <v>3</v>
      </c>
      <c r="N1244" s="6" t="s">
        <v>96</v>
      </c>
      <c r="O1244" s="6" t="s">
        <v>621</v>
      </c>
      <c r="P1244" s="11">
        <v>27</v>
      </c>
      <c r="Q1244" s="12">
        <v>1.7</v>
      </c>
      <c r="R1244" s="13"/>
      <c r="S1244" s="21">
        <f t="shared" si="152"/>
        <v>52</v>
      </c>
      <c r="T1244" s="7" t="str">
        <f t="shared" si="153"/>
        <v>Over 0.5</v>
      </c>
      <c r="U1244" s="14"/>
      <c r="V1244" s="14" t="str">
        <f t="shared" si="156"/>
        <v>Over 0.5</v>
      </c>
      <c r="W1244" s="14" t="str">
        <f t="shared" si="157"/>
        <v>WON</v>
      </c>
      <c r="X1244" s="14"/>
      <c r="Y1244" s="7" t="str">
        <f t="shared" si="151"/>
        <v>…</v>
      </c>
      <c r="Z1244" s="7"/>
      <c r="AA1244" s="35" t="str">
        <f t="shared" si="154"/>
        <v>…</v>
      </c>
      <c r="AB1244" s="35" t="str">
        <f t="shared" si="155"/>
        <v>.</v>
      </c>
      <c r="AE1244" s="18" t="str">
        <f>IFERROR(VLOOKUP(O1244,AG3:AH5,2,0),"KO")</f>
        <v>KO</v>
      </c>
    </row>
    <row r="1245" spans="2:31">
      <c r="B1245" s="6" t="s">
        <v>11</v>
      </c>
      <c r="C1245" t="s">
        <v>121</v>
      </c>
      <c r="D1245" s="24" t="s">
        <v>164</v>
      </c>
      <c r="E1245" s="17" t="s">
        <v>752</v>
      </c>
      <c r="F1245" s="7" t="s">
        <v>4</v>
      </c>
      <c r="G1245" s="10" t="s">
        <v>1969</v>
      </c>
      <c r="H1245" s="7">
        <v>52</v>
      </c>
      <c r="I1245" s="7">
        <v>31</v>
      </c>
      <c r="J1245" s="7">
        <v>17</v>
      </c>
      <c r="K1245" s="7">
        <v>1</v>
      </c>
      <c r="L1245" s="7">
        <v>1</v>
      </c>
      <c r="M1245" s="7">
        <v>35</v>
      </c>
      <c r="N1245" s="6" t="s">
        <v>75</v>
      </c>
      <c r="O1245" s="6" t="s">
        <v>75</v>
      </c>
      <c r="P1245" s="11">
        <v>77</v>
      </c>
      <c r="Q1245" s="12">
        <v>1.8</v>
      </c>
      <c r="R1245" s="13"/>
      <c r="S1245" s="21">
        <f t="shared" si="152"/>
        <v>39.15</v>
      </c>
      <c r="T1245" s="7" t="str">
        <f t="shared" si="153"/>
        <v>Over 0.5</v>
      </c>
      <c r="U1245" s="14"/>
      <c r="V1245" s="14" t="str">
        <f t="shared" si="156"/>
        <v>Over 0.5</v>
      </c>
      <c r="W1245" s="14" t="str">
        <f t="shared" si="157"/>
        <v>WON</v>
      </c>
      <c r="X1245" s="14"/>
      <c r="Y1245" s="7" t="str">
        <f t="shared" si="151"/>
        <v>…</v>
      </c>
      <c r="Z1245" s="7"/>
      <c r="AA1245" s="35" t="str">
        <f t="shared" si="154"/>
        <v>…</v>
      </c>
      <c r="AB1245" s="35" t="str">
        <f t="shared" si="155"/>
        <v>.</v>
      </c>
      <c r="AE1245" s="18" t="str">
        <f>IFERROR(VLOOKUP(O1245,AG3:AH5,2,0),"KO")</f>
        <v>KO</v>
      </c>
    </row>
    <row r="1246" spans="2:31">
      <c r="B1246" s="6" t="s">
        <v>11</v>
      </c>
      <c r="C1246" t="s">
        <v>257</v>
      </c>
      <c r="D1246" s="24" t="s">
        <v>167</v>
      </c>
      <c r="E1246" s="17" t="s">
        <v>267</v>
      </c>
      <c r="F1246" s="7" t="s">
        <v>4</v>
      </c>
      <c r="G1246" s="10" t="s">
        <v>142</v>
      </c>
      <c r="H1246" s="7">
        <v>22</v>
      </c>
      <c r="I1246" s="7">
        <v>73</v>
      </c>
      <c r="J1246" s="7">
        <v>5</v>
      </c>
      <c r="K1246" s="7" t="s">
        <v>16</v>
      </c>
      <c r="L1246" s="7" t="s">
        <v>2101</v>
      </c>
      <c r="M1246" s="7">
        <v>17</v>
      </c>
      <c r="N1246" s="6" t="s">
        <v>120</v>
      </c>
      <c r="O1246" s="6" t="s">
        <v>303</v>
      </c>
      <c r="P1246" s="11">
        <v>70</v>
      </c>
      <c r="Q1246" s="12">
        <v>1.44</v>
      </c>
      <c r="R1246" s="13"/>
      <c r="S1246" s="21">
        <f t="shared" si="152"/>
        <v>76.8125</v>
      </c>
      <c r="T1246" s="7" t="str">
        <f t="shared" si="153"/>
        <v>Under 1.5</v>
      </c>
      <c r="U1246" s="14"/>
      <c r="V1246" s="14" t="str">
        <f t="shared" si="156"/>
        <v>Under 1.5</v>
      </c>
      <c r="W1246" s="14" t="str">
        <f t="shared" si="157"/>
        <v>WON</v>
      </c>
      <c r="X1246" s="14"/>
      <c r="Y1246" s="7" t="str">
        <f t="shared" si="151"/>
        <v>…</v>
      </c>
      <c r="Z1246" s="7"/>
      <c r="AA1246" s="35" t="str">
        <f t="shared" si="154"/>
        <v>U25g</v>
      </c>
      <c r="AB1246" s="35" t="str">
        <f t="shared" si="155"/>
        <v>.</v>
      </c>
      <c r="AE1246" s="18" t="str">
        <f>IFERROR(VLOOKUP(O1246,AG3:AH5,2,0),"KO")</f>
        <v>KO</v>
      </c>
    </row>
    <row r="1247" spans="2:31">
      <c r="B1247" s="6"/>
      <c r="C1247" t="s">
        <v>1578</v>
      </c>
      <c r="D1247" s="24" t="s">
        <v>167</v>
      </c>
      <c r="E1247" s="17" t="s">
        <v>1580</v>
      </c>
      <c r="F1247" s="7" t="s">
        <v>4</v>
      </c>
      <c r="G1247" s="10" t="s">
        <v>1903</v>
      </c>
      <c r="H1247" s="7">
        <v>26</v>
      </c>
      <c r="I1247" s="7">
        <v>49</v>
      </c>
      <c r="J1247" s="7">
        <v>25</v>
      </c>
      <c r="K1247" s="7" t="s">
        <v>16</v>
      </c>
      <c r="L1247" s="7">
        <v>1</v>
      </c>
      <c r="M1247" s="7">
        <v>1</v>
      </c>
      <c r="N1247" s="6" t="s">
        <v>303</v>
      </c>
      <c r="O1247" s="6" t="s">
        <v>405</v>
      </c>
      <c r="P1247" s="11">
        <v>49</v>
      </c>
      <c r="Q1247" s="12">
        <v>1.76</v>
      </c>
      <c r="R1247" s="13"/>
      <c r="S1247" s="21">
        <f t="shared" si="152"/>
        <v>54</v>
      </c>
      <c r="T1247" s="7" t="str">
        <f t="shared" si="153"/>
        <v>Over 0.5</v>
      </c>
      <c r="U1247" s="14"/>
      <c r="V1247" s="14" t="str">
        <f t="shared" si="156"/>
        <v>Over 0.5</v>
      </c>
      <c r="W1247" s="14" t="str">
        <f t="shared" si="157"/>
        <v>WON</v>
      </c>
      <c r="X1247" s="14"/>
      <c r="Y1247" s="7" t="str">
        <f t="shared" si="151"/>
        <v>…</v>
      </c>
      <c r="Z1247" s="7"/>
      <c r="AA1247" s="35" t="str">
        <f t="shared" si="154"/>
        <v>…</v>
      </c>
      <c r="AB1247" s="35" t="str">
        <f t="shared" si="155"/>
        <v>.</v>
      </c>
      <c r="AE1247" s="18" t="str">
        <f>IFERROR(VLOOKUP(O1247,AG3:AH5,2,0),"KO")</f>
        <v>KO</v>
      </c>
    </row>
    <row r="1248" spans="2:31">
      <c r="B1248" s="6" t="s">
        <v>11</v>
      </c>
      <c r="C1248" t="s">
        <v>257</v>
      </c>
      <c r="D1248" s="24" t="s">
        <v>1001</v>
      </c>
      <c r="E1248" s="17" t="s">
        <v>188</v>
      </c>
      <c r="F1248" s="7" t="s">
        <v>4</v>
      </c>
      <c r="G1248" s="10" t="s">
        <v>1135</v>
      </c>
      <c r="H1248" s="7">
        <v>10</v>
      </c>
      <c r="I1248" s="7">
        <v>50</v>
      </c>
      <c r="J1248" s="7">
        <v>40</v>
      </c>
      <c r="K1248" s="7" t="s">
        <v>16</v>
      </c>
      <c r="L1248" s="7" t="s">
        <v>2101</v>
      </c>
      <c r="M1248" s="7">
        <v>30</v>
      </c>
      <c r="N1248" s="6" t="s">
        <v>24</v>
      </c>
      <c r="O1248" s="6" t="s">
        <v>120</v>
      </c>
      <c r="P1248" s="11">
        <v>62</v>
      </c>
      <c r="Q1248" s="12">
        <v>1.4</v>
      </c>
      <c r="R1248" s="13"/>
      <c r="S1248" s="21">
        <f t="shared" si="152"/>
        <v>68.025000000000006</v>
      </c>
      <c r="T1248" s="7" t="str">
        <f t="shared" si="153"/>
        <v>Under 1.5</v>
      </c>
      <c r="U1248" s="14"/>
      <c r="V1248" s="14" t="str">
        <f t="shared" si="156"/>
        <v>Under 1.5</v>
      </c>
      <c r="W1248" s="14" t="str">
        <f t="shared" si="157"/>
        <v>WON</v>
      </c>
      <c r="X1248" s="14"/>
      <c r="Y1248" s="7" t="str">
        <f t="shared" si="151"/>
        <v>…</v>
      </c>
      <c r="Z1248" s="7"/>
      <c r="AA1248" s="35" t="str">
        <f t="shared" si="154"/>
        <v>U25g</v>
      </c>
      <c r="AB1248" s="35" t="str">
        <f t="shared" si="155"/>
        <v>WON</v>
      </c>
      <c r="AE1248" s="18" t="str">
        <f>IFERROR(VLOOKUP(O1248,AG3:AH5,2,0),"KO")</f>
        <v>OK</v>
      </c>
    </row>
    <row r="1249" spans="2:31">
      <c r="B1249" s="6" t="s">
        <v>11</v>
      </c>
      <c r="C1249" t="s">
        <v>959</v>
      </c>
      <c r="D1249" s="24" t="s">
        <v>176</v>
      </c>
      <c r="E1249" s="17" t="s">
        <v>1979</v>
      </c>
      <c r="F1249" s="7" t="s">
        <v>4</v>
      </c>
      <c r="G1249" s="10" t="s">
        <v>2301</v>
      </c>
      <c r="H1249" s="7">
        <v>20</v>
      </c>
      <c r="I1249" s="7">
        <v>54</v>
      </c>
      <c r="J1249" s="7">
        <v>27</v>
      </c>
      <c r="K1249" s="7" t="s">
        <v>16</v>
      </c>
      <c r="L1249" s="7" t="s">
        <v>2101</v>
      </c>
      <c r="M1249" s="7">
        <v>7</v>
      </c>
      <c r="N1249" s="6" t="s">
        <v>120</v>
      </c>
      <c r="O1249" s="6" t="s">
        <v>69</v>
      </c>
      <c r="P1249" s="11">
        <v>58</v>
      </c>
      <c r="Q1249" s="12">
        <v>1.4</v>
      </c>
      <c r="R1249" s="13"/>
      <c r="S1249" s="21">
        <f t="shared" si="152"/>
        <v>76.474999999999994</v>
      </c>
      <c r="T1249" s="7" t="str">
        <f t="shared" si="153"/>
        <v>Under 1.5</v>
      </c>
      <c r="U1249" s="14"/>
      <c r="V1249" s="14" t="str">
        <f t="shared" si="156"/>
        <v>Under 1.5</v>
      </c>
      <c r="W1249" s="14" t="str">
        <f t="shared" si="157"/>
        <v>WON</v>
      </c>
      <c r="X1249" s="14"/>
      <c r="Y1249" s="7" t="str">
        <f t="shared" si="151"/>
        <v>Prime</v>
      </c>
      <c r="Z1249" s="7"/>
      <c r="AA1249" s="35" t="str">
        <f t="shared" si="154"/>
        <v>U25g</v>
      </c>
      <c r="AB1249" s="35" t="str">
        <f t="shared" si="155"/>
        <v>WON</v>
      </c>
      <c r="AE1249" s="18" t="str">
        <f>IFERROR(VLOOKUP(O1249,AG3:AH5,2,0),"KO")</f>
        <v>KO</v>
      </c>
    </row>
    <row r="1250" spans="2:31">
      <c r="B1250" s="6"/>
      <c r="C1250" t="s">
        <v>1618</v>
      </c>
      <c r="D1250" s="24" t="s">
        <v>176</v>
      </c>
      <c r="E1250" s="17" t="s">
        <v>743</v>
      </c>
      <c r="F1250" s="7" t="s">
        <v>4</v>
      </c>
      <c r="G1250" s="10" t="s">
        <v>976</v>
      </c>
      <c r="H1250" s="7">
        <v>45</v>
      </c>
      <c r="I1250" s="7">
        <v>31</v>
      </c>
      <c r="J1250" s="7">
        <v>24</v>
      </c>
      <c r="K1250" s="7">
        <v>1</v>
      </c>
      <c r="L1250" s="7">
        <v>1</v>
      </c>
      <c r="M1250" s="7">
        <v>21</v>
      </c>
      <c r="N1250" s="6" t="s">
        <v>24</v>
      </c>
      <c r="O1250" s="6" t="s">
        <v>47</v>
      </c>
      <c r="P1250" s="11">
        <v>43</v>
      </c>
      <c r="Q1250" s="12">
        <v>1.43</v>
      </c>
      <c r="R1250" s="13"/>
      <c r="S1250" s="21">
        <f t="shared" si="152"/>
        <v>25.9375</v>
      </c>
      <c r="T1250" s="7" t="str">
        <f t="shared" si="153"/>
        <v>Over 0.5</v>
      </c>
      <c r="U1250" s="14"/>
      <c r="V1250" s="14" t="str">
        <f t="shared" si="156"/>
        <v>Under 1.5</v>
      </c>
      <c r="W1250" s="14" t="str">
        <f t="shared" si="157"/>
        <v>LOST</v>
      </c>
      <c r="X1250" s="14"/>
      <c r="Y1250" s="7" t="str">
        <f t="shared" si="151"/>
        <v>…</v>
      </c>
      <c r="Z1250" s="7"/>
      <c r="AA1250" s="35" t="str">
        <f t="shared" si="154"/>
        <v>…</v>
      </c>
      <c r="AB1250" s="35" t="str">
        <f t="shared" si="155"/>
        <v>.</v>
      </c>
      <c r="AE1250" s="18" t="str">
        <f>IFERROR(VLOOKUP(O1250,AG3:AH5,2,0),"KO")</f>
        <v>OK</v>
      </c>
    </row>
    <row r="1251" spans="2:31">
      <c r="B1251" s="6" t="s">
        <v>11</v>
      </c>
      <c r="C1251" t="s">
        <v>959</v>
      </c>
      <c r="D1251" s="24" t="s">
        <v>176</v>
      </c>
      <c r="E1251" s="17" t="s">
        <v>1271</v>
      </c>
      <c r="F1251" s="7" t="s">
        <v>4</v>
      </c>
      <c r="G1251" s="10" t="s">
        <v>1814</v>
      </c>
      <c r="H1251" s="7">
        <v>37</v>
      </c>
      <c r="I1251" s="7">
        <v>51</v>
      </c>
      <c r="J1251" s="7">
        <v>12</v>
      </c>
      <c r="K1251" s="7" t="s">
        <v>16</v>
      </c>
      <c r="L1251" s="7">
        <v>1</v>
      </c>
      <c r="M1251" s="7">
        <v>25</v>
      </c>
      <c r="N1251" s="6" t="s">
        <v>75</v>
      </c>
      <c r="O1251" s="6" t="s">
        <v>17</v>
      </c>
      <c r="P1251" s="11">
        <v>54</v>
      </c>
      <c r="Q1251" s="12">
        <v>1.57</v>
      </c>
      <c r="R1251" s="13"/>
      <c r="S1251" s="21">
        <f t="shared" si="152"/>
        <v>66.737499999999997</v>
      </c>
      <c r="T1251" s="7" t="str">
        <f t="shared" si="153"/>
        <v>Under 1.5</v>
      </c>
      <c r="U1251" s="14"/>
      <c r="V1251" s="14" t="str">
        <f t="shared" si="156"/>
        <v>Over 0.5</v>
      </c>
      <c r="W1251" s="14" t="str">
        <f t="shared" si="157"/>
        <v>LOST</v>
      </c>
      <c r="X1251" s="14"/>
      <c r="Y1251" s="7" t="str">
        <f t="shared" si="151"/>
        <v>…</v>
      </c>
      <c r="Z1251" s="7"/>
      <c r="AA1251" s="35" t="str">
        <f t="shared" si="154"/>
        <v>…</v>
      </c>
      <c r="AB1251" s="35" t="str">
        <f t="shared" si="155"/>
        <v>.</v>
      </c>
      <c r="AE1251" s="18" t="str">
        <f>IFERROR(VLOOKUP(O1251,AG3:AH5,2,0),"KO")</f>
        <v>KO</v>
      </c>
    </row>
    <row r="1252" spans="2:31">
      <c r="B1252" s="6" t="s">
        <v>11</v>
      </c>
      <c r="C1252" t="s">
        <v>62</v>
      </c>
      <c r="D1252" s="24" t="s">
        <v>176</v>
      </c>
      <c r="E1252" s="17" t="s">
        <v>177</v>
      </c>
      <c r="F1252" s="7" t="s">
        <v>4</v>
      </c>
      <c r="G1252" s="10" t="s">
        <v>2068</v>
      </c>
      <c r="H1252" s="7">
        <v>52</v>
      </c>
      <c r="I1252" s="7">
        <v>24</v>
      </c>
      <c r="J1252" s="7">
        <v>24</v>
      </c>
      <c r="K1252" s="7">
        <v>1</v>
      </c>
      <c r="L1252" s="7">
        <v>1</v>
      </c>
      <c r="M1252" s="7">
        <v>28</v>
      </c>
      <c r="N1252" s="6" t="s">
        <v>69</v>
      </c>
      <c r="O1252" s="6" t="s">
        <v>389</v>
      </c>
      <c r="P1252" s="11">
        <v>42</v>
      </c>
      <c r="Q1252" s="12">
        <v>1.57</v>
      </c>
      <c r="R1252" s="13"/>
      <c r="S1252" s="21">
        <f t="shared" si="152"/>
        <v>23.75</v>
      </c>
      <c r="T1252" s="7" t="str">
        <f t="shared" si="153"/>
        <v>Over 0.5</v>
      </c>
      <c r="U1252" s="14"/>
      <c r="V1252" s="14" t="str">
        <f t="shared" si="156"/>
        <v>Over 0.5</v>
      </c>
      <c r="W1252" s="14" t="str">
        <f t="shared" si="157"/>
        <v>WON</v>
      </c>
      <c r="X1252" s="14"/>
      <c r="Y1252" s="7" t="str">
        <f t="shared" si="151"/>
        <v>…</v>
      </c>
      <c r="Z1252" s="7"/>
      <c r="AA1252" s="35" t="str">
        <f t="shared" si="154"/>
        <v>…</v>
      </c>
      <c r="AB1252" s="35" t="str">
        <f t="shared" si="155"/>
        <v>.</v>
      </c>
      <c r="AE1252" s="18" t="str">
        <f>IFERROR(VLOOKUP(O1252,AG3:AH5,2,0),"KO")</f>
        <v>KO</v>
      </c>
    </row>
    <row r="1253" spans="2:31">
      <c r="B1253" s="6"/>
      <c r="C1253" t="s">
        <v>181</v>
      </c>
      <c r="D1253" s="24" t="s">
        <v>176</v>
      </c>
      <c r="E1253" s="17" t="s">
        <v>1872</v>
      </c>
      <c r="F1253" s="7" t="s">
        <v>4</v>
      </c>
      <c r="G1253" s="10" t="s">
        <v>1628</v>
      </c>
      <c r="H1253" s="7">
        <v>27</v>
      </c>
      <c r="I1253" s="7">
        <v>44</v>
      </c>
      <c r="J1253" s="7">
        <v>30</v>
      </c>
      <c r="K1253" s="7" t="s">
        <v>16</v>
      </c>
      <c r="L1253" s="7">
        <v>1</v>
      </c>
      <c r="M1253" s="7">
        <v>3</v>
      </c>
      <c r="N1253" s="6" t="s">
        <v>47</v>
      </c>
      <c r="O1253" s="6" t="s">
        <v>69</v>
      </c>
      <c r="P1253" s="11">
        <v>35</v>
      </c>
      <c r="Q1253" s="12">
        <v>1.63</v>
      </c>
      <c r="R1253" s="13"/>
      <c r="S1253" s="21">
        <f t="shared" si="152"/>
        <v>52</v>
      </c>
      <c r="T1253" s="7" t="str">
        <f t="shared" si="153"/>
        <v>Over 0.5</v>
      </c>
      <c r="U1253" s="14"/>
      <c r="V1253" s="14" t="str">
        <f t="shared" si="156"/>
        <v>Under 1.5</v>
      </c>
      <c r="W1253" s="14" t="str">
        <f t="shared" si="157"/>
        <v>WON</v>
      </c>
      <c r="X1253" s="14"/>
      <c r="Y1253" s="7" t="str">
        <f t="shared" si="151"/>
        <v>…</v>
      </c>
      <c r="Z1253" s="7"/>
      <c r="AA1253" s="35" t="str">
        <f t="shared" si="154"/>
        <v>…</v>
      </c>
      <c r="AB1253" s="35" t="str">
        <f t="shared" si="155"/>
        <v>.</v>
      </c>
      <c r="AE1253" s="18" t="str">
        <f>IFERROR(VLOOKUP(O1253,AG3:AH5,2,0),"KO")</f>
        <v>KO</v>
      </c>
    </row>
    <row r="1254" spans="2:31">
      <c r="B1254" s="6" t="s">
        <v>11</v>
      </c>
      <c r="C1254" t="s">
        <v>959</v>
      </c>
      <c r="D1254" s="24" t="s">
        <v>176</v>
      </c>
      <c r="E1254" s="17" t="s">
        <v>2302</v>
      </c>
      <c r="F1254" s="7" t="s">
        <v>4</v>
      </c>
      <c r="G1254" s="10" t="s">
        <v>2303</v>
      </c>
      <c r="H1254" s="7">
        <v>31</v>
      </c>
      <c r="I1254" s="7">
        <v>47</v>
      </c>
      <c r="J1254" s="7">
        <v>22</v>
      </c>
      <c r="K1254" s="7" t="s">
        <v>16</v>
      </c>
      <c r="L1254" s="7">
        <v>1</v>
      </c>
      <c r="M1254" s="7">
        <v>9</v>
      </c>
      <c r="N1254" s="6" t="s">
        <v>69</v>
      </c>
      <c r="O1254" s="6" t="s">
        <v>33</v>
      </c>
      <c r="P1254" s="11">
        <v>59</v>
      </c>
      <c r="Q1254" s="12">
        <v>1.64</v>
      </c>
      <c r="R1254" s="13"/>
      <c r="S1254" s="21">
        <f t="shared" si="152"/>
        <v>57.8</v>
      </c>
      <c r="T1254" s="7" t="str">
        <f t="shared" si="153"/>
        <v>Under 1.5</v>
      </c>
      <c r="U1254" s="14"/>
      <c r="V1254" s="14" t="str">
        <f t="shared" si="156"/>
        <v>Over 0.5</v>
      </c>
      <c r="W1254" s="14" t="str">
        <f t="shared" si="157"/>
        <v>LOST</v>
      </c>
      <c r="X1254" s="14"/>
      <c r="Y1254" s="7" t="str">
        <f t="shared" si="151"/>
        <v>…</v>
      </c>
      <c r="Z1254" s="7"/>
      <c r="AA1254" s="35" t="str">
        <f t="shared" si="154"/>
        <v>…</v>
      </c>
      <c r="AB1254" s="35" t="str">
        <f t="shared" si="155"/>
        <v>.</v>
      </c>
      <c r="AE1254" s="18" t="str">
        <f>IFERROR(VLOOKUP(O1254,AG3:AH5,2,0),"KO")</f>
        <v>KO</v>
      </c>
    </row>
    <row r="1255" spans="2:31">
      <c r="B1255" s="6"/>
      <c r="C1255" t="s">
        <v>181</v>
      </c>
      <c r="D1255" s="24" t="s">
        <v>176</v>
      </c>
      <c r="E1255" s="17" t="s">
        <v>2232</v>
      </c>
      <c r="F1255" s="7" t="s">
        <v>4</v>
      </c>
      <c r="G1255" s="10" t="s">
        <v>1629</v>
      </c>
      <c r="H1255" s="7">
        <v>26</v>
      </c>
      <c r="I1255" s="7">
        <v>44</v>
      </c>
      <c r="J1255" s="7">
        <v>30</v>
      </c>
      <c r="K1255" s="7" t="s">
        <v>16</v>
      </c>
      <c r="L1255" s="7">
        <v>2</v>
      </c>
      <c r="M1255" s="7">
        <v>4</v>
      </c>
      <c r="N1255" s="6" t="s">
        <v>69</v>
      </c>
      <c r="O1255" s="6" t="s">
        <v>278</v>
      </c>
      <c r="P1255" s="11">
        <v>44</v>
      </c>
      <c r="Q1255" s="12">
        <v>1.71</v>
      </c>
      <c r="R1255" s="13"/>
      <c r="S1255" s="21">
        <f t="shared" si="152"/>
        <v>51</v>
      </c>
      <c r="T1255" s="7" t="str">
        <f t="shared" si="153"/>
        <v>Over 0.5</v>
      </c>
      <c r="U1255" s="14"/>
      <c r="V1255" s="14" t="str">
        <f t="shared" si="156"/>
        <v>Over 0.5</v>
      </c>
      <c r="W1255" s="14" t="str">
        <f t="shared" si="157"/>
        <v>WON</v>
      </c>
      <c r="X1255" s="14"/>
      <c r="Y1255" s="7" t="str">
        <f t="shared" si="151"/>
        <v>…</v>
      </c>
      <c r="Z1255" s="7"/>
      <c r="AA1255" s="35" t="str">
        <f t="shared" si="154"/>
        <v>…</v>
      </c>
      <c r="AB1255" s="35" t="str">
        <f t="shared" si="155"/>
        <v>.</v>
      </c>
      <c r="AE1255" s="18" t="str">
        <f>IFERROR(VLOOKUP(O1255,AG3:AH5,2,0),"KO")</f>
        <v>KO</v>
      </c>
    </row>
    <row r="1256" spans="2:31">
      <c r="B1256" s="6" t="s">
        <v>11</v>
      </c>
      <c r="C1256" t="s">
        <v>262</v>
      </c>
      <c r="D1256" s="24" t="s">
        <v>877</v>
      </c>
      <c r="E1256" s="17" t="s">
        <v>451</v>
      </c>
      <c r="F1256" s="7" t="s">
        <v>4</v>
      </c>
      <c r="G1256" s="10" t="s">
        <v>264</v>
      </c>
      <c r="H1256" s="7">
        <v>12</v>
      </c>
      <c r="I1256" s="7">
        <v>74</v>
      </c>
      <c r="J1256" s="7">
        <v>15</v>
      </c>
      <c r="K1256" s="7" t="s">
        <v>16</v>
      </c>
      <c r="L1256" s="7">
        <v>2</v>
      </c>
      <c r="M1256" s="7">
        <v>3</v>
      </c>
      <c r="N1256" s="6" t="s">
        <v>120</v>
      </c>
      <c r="O1256" s="6" t="s">
        <v>69</v>
      </c>
      <c r="P1256" s="11">
        <v>50</v>
      </c>
      <c r="Q1256" s="12">
        <v>1.61</v>
      </c>
      <c r="R1256" s="13"/>
      <c r="S1256" s="21">
        <f t="shared" si="152"/>
        <v>85.125</v>
      </c>
      <c r="T1256" s="7" t="str">
        <f t="shared" si="153"/>
        <v>Under 1.5</v>
      </c>
      <c r="U1256" s="14"/>
      <c r="V1256" s="14" t="str">
        <f t="shared" si="156"/>
        <v>Under 1.5</v>
      </c>
      <c r="W1256" s="14" t="str">
        <f t="shared" si="157"/>
        <v>WON</v>
      </c>
      <c r="X1256" s="14"/>
      <c r="Y1256" s="7" t="str">
        <f t="shared" si="151"/>
        <v>Prime</v>
      </c>
      <c r="Z1256" s="7"/>
      <c r="AA1256" s="35" t="str">
        <f t="shared" si="154"/>
        <v>…</v>
      </c>
      <c r="AB1256" s="35" t="str">
        <f t="shared" si="155"/>
        <v>.</v>
      </c>
      <c r="AE1256" s="18" t="str">
        <f>IFERROR(VLOOKUP(O1256,AG3:AH5,2,0),"KO")</f>
        <v>KO</v>
      </c>
    </row>
    <row r="1257" spans="2:31">
      <c r="B1257" s="6" t="s">
        <v>11</v>
      </c>
      <c r="C1257" t="s">
        <v>959</v>
      </c>
      <c r="D1257" s="24" t="s">
        <v>201</v>
      </c>
      <c r="E1257" s="17" t="s">
        <v>1813</v>
      </c>
      <c r="F1257" s="7" t="s">
        <v>4</v>
      </c>
      <c r="G1257" s="10" t="s">
        <v>1163</v>
      </c>
      <c r="H1257" s="7">
        <v>23</v>
      </c>
      <c r="I1257" s="7">
        <v>53</v>
      </c>
      <c r="J1257" s="7">
        <v>23</v>
      </c>
      <c r="K1257" s="7" t="s">
        <v>16</v>
      </c>
      <c r="L1257" s="7">
        <v>1</v>
      </c>
      <c r="M1257" s="7">
        <v>0</v>
      </c>
      <c r="N1257" s="6" t="s">
        <v>96</v>
      </c>
      <c r="O1257" s="6" t="s">
        <v>879</v>
      </c>
      <c r="P1257" s="11">
        <v>51</v>
      </c>
      <c r="Q1257" s="12">
        <v>1.53</v>
      </c>
      <c r="R1257" s="13"/>
      <c r="S1257" s="21">
        <f t="shared" si="152"/>
        <v>81.762500000000003</v>
      </c>
      <c r="T1257" s="7" t="str">
        <f t="shared" si="153"/>
        <v>Under 1.5</v>
      </c>
      <c r="U1257" s="14"/>
      <c r="V1257" s="14" t="str">
        <f t="shared" si="156"/>
        <v>Over 0.5</v>
      </c>
      <c r="W1257" s="14" t="str">
        <f t="shared" si="157"/>
        <v>LOST</v>
      </c>
      <c r="X1257" s="14"/>
      <c r="Y1257" s="7" t="str">
        <f t="shared" si="151"/>
        <v>Prime</v>
      </c>
      <c r="Z1257" s="7"/>
      <c r="AA1257" s="35" t="str">
        <f t="shared" si="154"/>
        <v>…</v>
      </c>
      <c r="AB1257" s="35" t="str">
        <f t="shared" si="155"/>
        <v>.</v>
      </c>
      <c r="AE1257" s="18" t="str">
        <f>IFERROR(VLOOKUP(O1257,AG3:AH5,2,0),"KO")</f>
        <v>KO</v>
      </c>
    </row>
    <row r="1258" spans="2:31">
      <c r="B1258" s="6" t="s">
        <v>11</v>
      </c>
      <c r="C1258" t="s">
        <v>959</v>
      </c>
      <c r="D1258" s="24" t="s">
        <v>201</v>
      </c>
      <c r="E1258" s="17" t="s">
        <v>1811</v>
      </c>
      <c r="F1258" s="7" t="s">
        <v>4</v>
      </c>
      <c r="G1258" s="10" t="s">
        <v>2304</v>
      </c>
      <c r="H1258" s="7">
        <v>25</v>
      </c>
      <c r="I1258" s="7">
        <v>52</v>
      </c>
      <c r="J1258" s="7">
        <v>23</v>
      </c>
      <c r="K1258" s="7" t="s">
        <v>16</v>
      </c>
      <c r="L1258" s="7">
        <v>2</v>
      </c>
      <c r="M1258" s="7">
        <v>2</v>
      </c>
      <c r="N1258" s="6" t="s">
        <v>24</v>
      </c>
      <c r="O1258" s="6" t="s">
        <v>120</v>
      </c>
      <c r="P1258" s="11">
        <v>56</v>
      </c>
      <c r="Q1258" s="12">
        <v>1.57</v>
      </c>
      <c r="R1258" s="13"/>
      <c r="S1258" s="21">
        <f t="shared" si="152"/>
        <v>80.45</v>
      </c>
      <c r="T1258" s="7" t="str">
        <f t="shared" si="153"/>
        <v>Under 1.5</v>
      </c>
      <c r="U1258" s="14"/>
      <c r="V1258" s="14" t="str">
        <f t="shared" si="156"/>
        <v>Under 1.5</v>
      </c>
      <c r="W1258" s="14" t="str">
        <f t="shared" si="157"/>
        <v>WON</v>
      </c>
      <c r="X1258" s="14"/>
      <c r="Y1258" s="7" t="str">
        <f t="shared" si="151"/>
        <v>…</v>
      </c>
      <c r="Z1258" s="7"/>
      <c r="AA1258" s="35" t="str">
        <f t="shared" si="154"/>
        <v>U25g</v>
      </c>
      <c r="AB1258" s="35" t="str">
        <f t="shared" si="155"/>
        <v>WON</v>
      </c>
      <c r="AE1258" s="18" t="str">
        <f>IFERROR(VLOOKUP(O1258,AG3:AH5,2,0),"KO")</f>
        <v>OK</v>
      </c>
    </row>
    <row r="1259" spans="2:31">
      <c r="B1259" s="6"/>
      <c r="C1259" t="s">
        <v>633</v>
      </c>
      <c r="D1259" s="24" t="s">
        <v>201</v>
      </c>
      <c r="E1259" s="17" t="s">
        <v>634</v>
      </c>
      <c r="F1259" s="7" t="s">
        <v>4</v>
      </c>
      <c r="G1259" s="10" t="s">
        <v>2305</v>
      </c>
      <c r="H1259" s="7">
        <v>33</v>
      </c>
      <c r="I1259" s="7">
        <v>24</v>
      </c>
      <c r="J1259" s="7">
        <v>43</v>
      </c>
      <c r="K1259" s="7">
        <v>2</v>
      </c>
      <c r="L1259" s="7">
        <v>2</v>
      </c>
      <c r="M1259" s="7">
        <v>10</v>
      </c>
      <c r="N1259" s="6" t="s">
        <v>24</v>
      </c>
      <c r="O1259" s="6" t="s">
        <v>69</v>
      </c>
      <c r="P1259" s="11">
        <v>34</v>
      </c>
      <c r="Q1259" s="12">
        <v>1.8</v>
      </c>
      <c r="R1259" s="13"/>
      <c r="S1259" s="21">
        <f t="shared" si="152"/>
        <v>21.25</v>
      </c>
      <c r="T1259" s="7" t="str">
        <f t="shared" si="153"/>
        <v>Over 0.5</v>
      </c>
      <c r="U1259" s="14"/>
      <c r="V1259" s="14" t="str">
        <f t="shared" si="156"/>
        <v>Under 1.5</v>
      </c>
      <c r="W1259" s="14" t="str">
        <f t="shared" si="157"/>
        <v>LOST</v>
      </c>
      <c r="X1259" s="14"/>
      <c r="Y1259" s="7" t="str">
        <f t="shared" si="151"/>
        <v>…</v>
      </c>
      <c r="Z1259" s="7"/>
      <c r="AA1259" s="35" t="str">
        <f t="shared" si="154"/>
        <v>…</v>
      </c>
      <c r="AB1259" s="35" t="str">
        <f t="shared" si="155"/>
        <v>.</v>
      </c>
      <c r="AE1259" s="18" t="str">
        <f>IFERROR(VLOOKUP(O1259,AG3:AH5,2,0),"KO")</f>
        <v>KO</v>
      </c>
    </row>
    <row r="1260" spans="2:31">
      <c r="B1260" s="6"/>
      <c r="C1260" t="s">
        <v>460</v>
      </c>
      <c r="D1260" s="24" t="s">
        <v>201</v>
      </c>
      <c r="E1260" s="17" t="s">
        <v>969</v>
      </c>
      <c r="F1260" s="7" t="s">
        <v>4</v>
      </c>
      <c r="G1260" s="10" t="s">
        <v>1380</v>
      </c>
      <c r="H1260" s="7">
        <v>36</v>
      </c>
      <c r="I1260" s="7">
        <v>48</v>
      </c>
      <c r="J1260" s="7">
        <v>17</v>
      </c>
      <c r="K1260" s="7" t="s">
        <v>16</v>
      </c>
      <c r="L1260" s="7">
        <v>1</v>
      </c>
      <c r="M1260" s="7">
        <v>19</v>
      </c>
      <c r="N1260" s="6" t="s">
        <v>47</v>
      </c>
      <c r="O1260" s="6" t="s">
        <v>303</v>
      </c>
      <c r="P1260" s="11">
        <v>43</v>
      </c>
      <c r="Q1260" s="12">
        <v>1.8</v>
      </c>
      <c r="R1260" s="13"/>
      <c r="S1260" s="21">
        <f t="shared" si="152"/>
        <v>40</v>
      </c>
      <c r="T1260" s="7" t="str">
        <f t="shared" si="153"/>
        <v>Over 0.5</v>
      </c>
      <c r="U1260" s="14"/>
      <c r="V1260" s="14" t="str">
        <f t="shared" si="156"/>
        <v>Under 1.5</v>
      </c>
      <c r="W1260" s="14" t="str">
        <f t="shared" si="157"/>
        <v>WON</v>
      </c>
      <c r="X1260" s="14"/>
      <c r="Y1260" s="7" t="str">
        <f t="shared" si="151"/>
        <v>…</v>
      </c>
      <c r="Z1260" s="7"/>
      <c r="AA1260" s="35" t="str">
        <f t="shared" si="154"/>
        <v>…</v>
      </c>
      <c r="AB1260" s="35" t="str">
        <f t="shared" si="155"/>
        <v>.</v>
      </c>
      <c r="AE1260" s="18" t="str">
        <f>IFERROR(VLOOKUP(O1260,AG3:AH5,2,0),"KO")</f>
        <v>KO</v>
      </c>
    </row>
    <row r="1261" spans="2:31">
      <c r="B1261" s="6"/>
      <c r="C1261" t="s">
        <v>633</v>
      </c>
      <c r="D1261" s="24" t="s">
        <v>2183</v>
      </c>
      <c r="E1261" s="17" t="s">
        <v>1820</v>
      </c>
      <c r="F1261" s="7" t="s">
        <v>4</v>
      </c>
      <c r="G1261" s="10" t="s">
        <v>1819</v>
      </c>
      <c r="H1261" s="7">
        <v>7</v>
      </c>
      <c r="I1261" s="7">
        <v>47</v>
      </c>
      <c r="J1261" s="7">
        <v>46</v>
      </c>
      <c r="K1261" s="7" t="s">
        <v>16</v>
      </c>
      <c r="L1261" s="7" t="s">
        <v>2101</v>
      </c>
      <c r="M1261" s="7">
        <v>39</v>
      </c>
      <c r="N1261" s="6" t="s">
        <v>24</v>
      </c>
      <c r="O1261" s="6" t="s">
        <v>69</v>
      </c>
      <c r="P1261" s="11">
        <v>58</v>
      </c>
      <c r="Q1261" s="12">
        <v>1.68</v>
      </c>
      <c r="R1261" s="13"/>
      <c r="S1261" s="21">
        <f t="shared" si="152"/>
        <v>51.6</v>
      </c>
      <c r="T1261" s="7" t="str">
        <f t="shared" si="153"/>
        <v>Over 0.5</v>
      </c>
      <c r="U1261" s="14"/>
      <c r="V1261" s="14" t="str">
        <f t="shared" si="156"/>
        <v>Under 1.5</v>
      </c>
      <c r="W1261" s="14" t="str">
        <f t="shared" si="157"/>
        <v>LOST</v>
      </c>
      <c r="X1261" s="14"/>
      <c r="Y1261" s="7" t="str">
        <f t="shared" si="151"/>
        <v>…</v>
      </c>
      <c r="Z1261" s="7"/>
      <c r="AA1261" s="35" t="str">
        <f t="shared" si="154"/>
        <v>…</v>
      </c>
      <c r="AB1261" s="35" t="str">
        <f t="shared" si="155"/>
        <v>.</v>
      </c>
      <c r="AE1261" s="18" t="str">
        <f>IFERROR(VLOOKUP(O1261,AG3:AH5,2,0),"KO")</f>
        <v>KO</v>
      </c>
    </row>
    <row r="1262" spans="2:31">
      <c r="B1262" s="6"/>
      <c r="C1262" t="s">
        <v>633</v>
      </c>
      <c r="D1262" s="24" t="s">
        <v>2183</v>
      </c>
      <c r="E1262" s="17" t="s">
        <v>1820</v>
      </c>
      <c r="F1262" s="7" t="s">
        <v>4</v>
      </c>
      <c r="G1262" s="10" t="s">
        <v>1819</v>
      </c>
      <c r="H1262" s="7">
        <v>7</v>
      </c>
      <c r="I1262" s="7">
        <v>47</v>
      </c>
      <c r="J1262" s="7">
        <v>46</v>
      </c>
      <c r="K1262" s="7" t="s">
        <v>16</v>
      </c>
      <c r="L1262" s="7" t="s">
        <v>2101</v>
      </c>
      <c r="M1262" s="7">
        <v>39</v>
      </c>
      <c r="N1262" s="6" t="s">
        <v>24</v>
      </c>
      <c r="O1262" s="6" t="s">
        <v>69</v>
      </c>
      <c r="P1262" s="11">
        <v>58</v>
      </c>
      <c r="Q1262" s="12">
        <v>1.68</v>
      </c>
      <c r="R1262" s="13"/>
      <c r="S1262" s="21">
        <f t="shared" si="152"/>
        <v>51.6</v>
      </c>
      <c r="T1262" s="7" t="str">
        <f t="shared" si="153"/>
        <v>Over 0.5</v>
      </c>
      <c r="U1262" s="14"/>
      <c r="V1262" s="14" t="str">
        <f t="shared" si="156"/>
        <v>Under 1.5</v>
      </c>
      <c r="W1262" s="14" t="str">
        <f t="shared" si="157"/>
        <v>LOST</v>
      </c>
      <c r="X1262" s="14"/>
      <c r="Y1262" s="7" t="str">
        <f t="shared" si="151"/>
        <v>…</v>
      </c>
      <c r="Z1262" s="7"/>
      <c r="AA1262" s="35" t="str">
        <f t="shared" si="154"/>
        <v>…</v>
      </c>
      <c r="AB1262" s="35" t="str">
        <f t="shared" si="155"/>
        <v>.</v>
      </c>
      <c r="AE1262" s="18" t="str">
        <f>IFERROR(VLOOKUP(O1262,AG3:AH5,2,0),"KO")</f>
        <v>KO</v>
      </c>
    </row>
    <row r="1263" spans="2:31">
      <c r="B1263" s="6"/>
      <c r="C1263" t="s">
        <v>181</v>
      </c>
      <c r="D1263" s="24" t="s">
        <v>382</v>
      </c>
      <c r="E1263" s="17" t="s">
        <v>1536</v>
      </c>
      <c r="F1263" s="7" t="s">
        <v>4</v>
      </c>
      <c r="G1263" s="10" t="s">
        <v>1648</v>
      </c>
      <c r="H1263" s="7">
        <v>47</v>
      </c>
      <c r="I1263" s="7">
        <v>34</v>
      </c>
      <c r="J1263" s="7">
        <v>19</v>
      </c>
      <c r="K1263" s="7">
        <v>1</v>
      </c>
      <c r="L1263" s="7">
        <v>1</v>
      </c>
      <c r="M1263" s="7">
        <v>28</v>
      </c>
      <c r="N1263" s="6" t="s">
        <v>69</v>
      </c>
      <c r="O1263" s="6" t="s">
        <v>278</v>
      </c>
      <c r="P1263" s="11">
        <v>35</v>
      </c>
      <c r="Q1263" s="12">
        <v>1.78</v>
      </c>
      <c r="R1263" s="13"/>
      <c r="S1263" s="21">
        <f t="shared" si="152"/>
        <v>25.3125</v>
      </c>
      <c r="T1263" s="7" t="str">
        <f t="shared" si="153"/>
        <v>Over 0.5</v>
      </c>
      <c r="U1263" s="14"/>
      <c r="V1263" s="14" t="str">
        <f t="shared" si="156"/>
        <v>Over 0.5</v>
      </c>
      <c r="W1263" s="14" t="str">
        <f t="shared" si="157"/>
        <v>WON</v>
      </c>
      <c r="X1263" s="14"/>
      <c r="Y1263" s="7" t="str">
        <f t="shared" si="151"/>
        <v>…</v>
      </c>
      <c r="Z1263" s="7"/>
      <c r="AA1263" s="35" t="str">
        <f t="shared" si="154"/>
        <v>…</v>
      </c>
      <c r="AB1263" s="35" t="str">
        <f t="shared" si="155"/>
        <v>.</v>
      </c>
      <c r="AE1263" s="18" t="str">
        <f>IFERROR(VLOOKUP(O1263,AG3:AH5,2,0),"KO")</f>
        <v>KO</v>
      </c>
    </row>
    <row r="1264" spans="2:31">
      <c r="B1264" s="6" t="s">
        <v>11</v>
      </c>
      <c r="C1264" t="s">
        <v>12</v>
      </c>
      <c r="D1264" s="24" t="s">
        <v>894</v>
      </c>
      <c r="E1264" s="17" t="s">
        <v>738</v>
      </c>
      <c r="F1264" s="7" t="s">
        <v>4</v>
      </c>
      <c r="G1264" s="10" t="s">
        <v>629</v>
      </c>
      <c r="H1264" s="7">
        <v>19</v>
      </c>
      <c r="I1264" s="7">
        <v>60</v>
      </c>
      <c r="J1264" s="7">
        <v>22</v>
      </c>
      <c r="K1264" s="7" t="s">
        <v>16</v>
      </c>
      <c r="L1264" s="7" t="s">
        <v>2101</v>
      </c>
      <c r="M1264" s="7">
        <v>3</v>
      </c>
      <c r="N1264" s="6" t="s">
        <v>69</v>
      </c>
      <c r="O1264" s="6" t="s">
        <v>33</v>
      </c>
      <c r="P1264" s="11">
        <v>53</v>
      </c>
      <c r="Q1264" s="12">
        <v>1.5</v>
      </c>
      <c r="R1264" s="13"/>
      <c r="S1264" s="21">
        <f t="shared" si="152"/>
        <v>81.349999999999994</v>
      </c>
      <c r="T1264" s="7" t="str">
        <f t="shared" si="153"/>
        <v>Under 1.5</v>
      </c>
      <c r="U1264" s="14"/>
      <c r="V1264" s="14" t="str">
        <f t="shared" si="156"/>
        <v>Over 0.5</v>
      </c>
      <c r="W1264" s="14" t="str">
        <f t="shared" si="157"/>
        <v>LOST</v>
      </c>
      <c r="X1264" s="14"/>
      <c r="Y1264" s="7" t="str">
        <f t="shared" si="151"/>
        <v>Prime</v>
      </c>
      <c r="Z1264" s="7"/>
      <c r="AA1264" s="35" t="str">
        <f t="shared" si="154"/>
        <v>…</v>
      </c>
      <c r="AB1264" s="35" t="str">
        <f t="shared" si="155"/>
        <v>.</v>
      </c>
      <c r="AE1264" s="18" t="str">
        <f>IFERROR(VLOOKUP(O1264,AG3:AH5,2,0),"KO")</f>
        <v>KO</v>
      </c>
    </row>
    <row r="1265" spans="2:31">
      <c r="B1265" s="6"/>
      <c r="C1265" t="s">
        <v>25</v>
      </c>
      <c r="D1265" s="24" t="s">
        <v>2306</v>
      </c>
      <c r="E1265" s="17" t="s">
        <v>2307</v>
      </c>
      <c r="F1265" s="7" t="s">
        <v>4</v>
      </c>
      <c r="G1265" s="10" t="s">
        <v>1500</v>
      </c>
      <c r="H1265" s="7">
        <v>37</v>
      </c>
      <c r="I1265" s="7">
        <v>46</v>
      </c>
      <c r="J1265" s="7">
        <v>17</v>
      </c>
      <c r="K1265" s="7" t="s">
        <v>16</v>
      </c>
      <c r="L1265" s="7">
        <v>1</v>
      </c>
      <c r="M1265" s="7">
        <v>20</v>
      </c>
      <c r="N1265" s="6" t="s">
        <v>18</v>
      </c>
      <c r="O1265" s="6" t="s">
        <v>18</v>
      </c>
      <c r="P1265" s="11">
        <v>66</v>
      </c>
      <c r="Q1265" s="12">
        <v>1.75</v>
      </c>
      <c r="R1265" s="13"/>
      <c r="S1265" s="21">
        <f t="shared" si="152"/>
        <v>53.2</v>
      </c>
      <c r="T1265" s="7" t="str">
        <f t="shared" si="153"/>
        <v>Over 0.5</v>
      </c>
      <c r="U1265" s="14"/>
      <c r="V1265" s="14" t="str">
        <f t="shared" si="156"/>
        <v>Over 0.5</v>
      </c>
      <c r="W1265" s="14" t="str">
        <f t="shared" si="157"/>
        <v>?</v>
      </c>
      <c r="X1265" s="14"/>
      <c r="Y1265" s="7" t="str">
        <f t="shared" si="151"/>
        <v>…</v>
      </c>
      <c r="Z1265" s="7"/>
      <c r="AA1265" s="35" t="str">
        <f t="shared" si="154"/>
        <v>…</v>
      </c>
      <c r="AB1265" s="35" t="str">
        <f t="shared" si="155"/>
        <v>.</v>
      </c>
      <c r="AE1265" s="18" t="str">
        <f>IFERROR(VLOOKUP(O1265,AG3:AH5,2,0),"KO")</f>
        <v>KO</v>
      </c>
    </row>
    <row r="1266" spans="2:31">
      <c r="B1266" s="6"/>
      <c r="D1266" s="24"/>
      <c r="E1266" s="17"/>
      <c r="F1266" s="7"/>
      <c r="G1266" s="10"/>
      <c r="H1266" s="7"/>
      <c r="I1266" s="7"/>
      <c r="J1266" s="7"/>
      <c r="K1266" s="7"/>
      <c r="L1266" s="7"/>
      <c r="M1266" s="7"/>
      <c r="N1266" s="6"/>
      <c r="O1266" s="6"/>
      <c r="P1266" s="11"/>
      <c r="Q1266" s="12"/>
      <c r="R1266" s="13"/>
      <c r="S1266" s="21" t="str">
        <f t="shared" si="152"/>
        <v/>
      </c>
      <c r="T1266" s="7" t="str">
        <f t="shared" si="153"/>
        <v>Under 1.5</v>
      </c>
      <c r="U1266" s="14"/>
      <c r="V1266" s="14" t="str">
        <f t="shared" si="156"/>
        <v>Over 0.5</v>
      </c>
      <c r="W1266" s="14" t="str">
        <f t="shared" si="157"/>
        <v/>
      </c>
      <c r="X1266" s="14"/>
      <c r="Y1266" s="7" t="str">
        <f t="shared" si="151"/>
        <v>…</v>
      </c>
      <c r="Z1266" s="7"/>
      <c r="AA1266" s="35" t="str">
        <f t="shared" si="154"/>
        <v>…</v>
      </c>
      <c r="AB1266" s="35" t="str">
        <f t="shared" si="155"/>
        <v>.</v>
      </c>
      <c r="AE1266" s="18" t="str">
        <f>IFERROR(VLOOKUP(O1266,AG3:AH5,2,0),"KO")</f>
        <v>KO</v>
      </c>
    </row>
    <row r="1267" spans="2:31">
      <c r="B1267" s="16" t="s">
        <v>2308</v>
      </c>
      <c r="D1267" s="24"/>
      <c r="E1267" s="17"/>
      <c r="F1267" s="7"/>
      <c r="G1267" s="10"/>
      <c r="H1267" s="7"/>
      <c r="I1267" s="7"/>
      <c r="J1267" s="7"/>
      <c r="K1267" s="7"/>
      <c r="L1267" s="7"/>
      <c r="M1267" s="7"/>
      <c r="N1267" s="6"/>
      <c r="O1267" s="6"/>
      <c r="P1267" s="11"/>
      <c r="Q1267" s="12"/>
      <c r="R1267" s="13"/>
      <c r="S1267" s="21"/>
      <c r="T1267" s="7"/>
      <c r="U1267" s="14"/>
      <c r="V1267" s="14"/>
      <c r="W1267" s="14"/>
      <c r="X1267" s="14"/>
      <c r="Y1267" s="7"/>
      <c r="Z1267" s="7"/>
      <c r="AA1267" s="35"/>
      <c r="AB1267" s="35"/>
      <c r="AE1267" s="18" t="str">
        <f>IFERROR(VLOOKUP(O1267,AG3:AH5,2,0),"KO")</f>
        <v>KO</v>
      </c>
    </row>
    <row r="1268" spans="2:31">
      <c r="B1268" s="6"/>
      <c r="C1268" t="s">
        <v>1473</v>
      </c>
      <c r="D1268" s="24" t="s">
        <v>218</v>
      </c>
      <c r="E1268" s="17" t="s">
        <v>1519</v>
      </c>
      <c r="F1268" s="7" t="s">
        <v>4</v>
      </c>
      <c r="G1268" s="10" t="s">
        <v>1602</v>
      </c>
      <c r="H1268" s="7">
        <v>27</v>
      </c>
      <c r="I1268" s="7">
        <v>25</v>
      </c>
      <c r="J1268" s="7">
        <v>48</v>
      </c>
      <c r="K1268" s="7">
        <v>2</v>
      </c>
      <c r="L1268" s="7">
        <v>2</v>
      </c>
      <c r="M1268" s="7">
        <v>21</v>
      </c>
      <c r="N1268" s="6" t="s">
        <v>24</v>
      </c>
      <c r="O1268" s="6" t="s">
        <v>69</v>
      </c>
      <c r="P1268" s="11">
        <v>30</v>
      </c>
      <c r="Q1268" s="12">
        <v>1.5</v>
      </c>
      <c r="R1268" s="13"/>
      <c r="S1268" s="21">
        <f t="shared" ref="S1268:S1331" si="158">(IF(H1268=0,"",(40+IF(I1268&lt;50,0,I1268/3.2)+(IF(J1268&gt;I1268,-J1268/3.2,0)+(IF(H1268&gt;I1268,-H1268/3.2,0)+(IF(L1268="X",5,IF(L1268="2",2,0)))+(IF(M1268&gt;15,0,15-M1268))+(IF(P1268&lt;50,0,P1268/5)))))))</f>
        <v>16.5625</v>
      </c>
      <c r="T1268" s="7" t="str">
        <f t="shared" ref="T1268:T1331" si="159">IF(S1268&lt;56,"Over 0.5","Under 1.5")</f>
        <v>Over 0.5</v>
      </c>
      <c r="U1268" s="14"/>
      <c r="V1268" s="14" t="str">
        <f t="shared" si="156"/>
        <v>Under 1.5</v>
      </c>
      <c r="W1268" s="14" t="str">
        <f t="shared" si="157"/>
        <v>LOST</v>
      </c>
      <c r="X1268" s="14"/>
      <c r="Y1268" s="7" t="str">
        <f t="shared" si="151"/>
        <v>…</v>
      </c>
      <c r="Z1268" s="7"/>
      <c r="AA1268" s="35" t="str">
        <f t="shared" si="154"/>
        <v>…</v>
      </c>
      <c r="AB1268" s="35" t="str">
        <f t="shared" si="155"/>
        <v>.</v>
      </c>
      <c r="AE1268" s="18" t="str">
        <f>IFERROR(VLOOKUP(O1268,AG3:AH5,2,0),"KO")</f>
        <v>KO</v>
      </c>
    </row>
    <row r="1269" spans="2:31">
      <c r="B1269" s="6" t="s">
        <v>11</v>
      </c>
      <c r="C1269" t="s">
        <v>55</v>
      </c>
      <c r="D1269" s="24" t="s">
        <v>135</v>
      </c>
      <c r="E1269" s="17" t="s">
        <v>1257</v>
      </c>
      <c r="F1269" s="7" t="s">
        <v>4</v>
      </c>
      <c r="G1269" s="10" t="s">
        <v>104</v>
      </c>
      <c r="H1269" s="7">
        <v>28</v>
      </c>
      <c r="I1269" s="7">
        <v>63</v>
      </c>
      <c r="J1269" s="7">
        <v>8</v>
      </c>
      <c r="K1269" s="7" t="s">
        <v>16</v>
      </c>
      <c r="L1269" s="7">
        <v>1</v>
      </c>
      <c r="M1269" s="7">
        <v>20</v>
      </c>
      <c r="N1269" s="6" t="s">
        <v>47</v>
      </c>
      <c r="O1269" s="6" t="s">
        <v>298</v>
      </c>
      <c r="P1269" s="11">
        <v>42</v>
      </c>
      <c r="Q1269" s="12">
        <v>1.34</v>
      </c>
      <c r="R1269" s="13"/>
      <c r="S1269" s="21">
        <f t="shared" si="158"/>
        <v>59.6875</v>
      </c>
      <c r="T1269" s="7" t="str">
        <f t="shared" si="159"/>
        <v>Under 1.5</v>
      </c>
      <c r="U1269" s="14"/>
      <c r="V1269" s="14" t="str">
        <f t="shared" si="156"/>
        <v>Under 1.5</v>
      </c>
      <c r="W1269" s="14" t="str">
        <f t="shared" si="157"/>
        <v>WON</v>
      </c>
      <c r="X1269" s="14"/>
      <c r="Y1269" s="7" t="str">
        <f t="shared" ref="Y1269:Y1332" si="160">IF(AND(B1269="OK",I1269&gt;52,M1269&lt;11,Q1269&lt;1.71),"Prime","…")</f>
        <v>…</v>
      </c>
      <c r="Z1269" s="7"/>
      <c r="AA1269" s="35" t="str">
        <f t="shared" si="154"/>
        <v>…</v>
      </c>
      <c r="AB1269" s="35" t="str">
        <f t="shared" si="155"/>
        <v>.</v>
      </c>
      <c r="AE1269" s="18" t="str">
        <f>IFERROR(VLOOKUP(O1269,AG3:AH5,2,0),"KO")</f>
        <v>KO</v>
      </c>
    </row>
    <row r="1270" spans="2:31">
      <c r="B1270" s="6" t="s">
        <v>11</v>
      </c>
      <c r="C1270" t="s">
        <v>257</v>
      </c>
      <c r="D1270" s="24" t="s">
        <v>167</v>
      </c>
      <c r="E1270" s="17" t="s">
        <v>435</v>
      </c>
      <c r="F1270" s="7" t="s">
        <v>4</v>
      </c>
      <c r="G1270" s="10" t="s">
        <v>261</v>
      </c>
      <c r="H1270" s="7">
        <v>23</v>
      </c>
      <c r="I1270" s="7">
        <v>45</v>
      </c>
      <c r="J1270" s="7">
        <v>32</v>
      </c>
      <c r="K1270" s="7" t="s">
        <v>16</v>
      </c>
      <c r="L1270" s="7">
        <v>1</v>
      </c>
      <c r="M1270" s="7">
        <v>9</v>
      </c>
      <c r="N1270" s="6" t="s">
        <v>69</v>
      </c>
      <c r="O1270" s="6" t="s">
        <v>69</v>
      </c>
      <c r="P1270" s="11">
        <v>60</v>
      </c>
      <c r="Q1270" s="12">
        <v>1.44</v>
      </c>
      <c r="R1270" s="13"/>
      <c r="S1270" s="21">
        <f t="shared" si="158"/>
        <v>58</v>
      </c>
      <c r="T1270" s="7" t="str">
        <f t="shared" si="159"/>
        <v>Under 1.5</v>
      </c>
      <c r="U1270" s="14"/>
      <c r="V1270" s="14" t="str">
        <f t="shared" si="156"/>
        <v>Over 0.5</v>
      </c>
      <c r="W1270" s="14" t="str">
        <f t="shared" si="157"/>
        <v>LOST</v>
      </c>
      <c r="X1270" s="14"/>
      <c r="Y1270" s="7" t="str">
        <f t="shared" si="160"/>
        <v>…</v>
      </c>
      <c r="Z1270" s="7"/>
      <c r="AA1270" s="35" t="str">
        <f t="shared" si="154"/>
        <v>…</v>
      </c>
      <c r="AB1270" s="35" t="str">
        <f t="shared" si="155"/>
        <v>.</v>
      </c>
      <c r="AE1270" s="18" t="str">
        <f>IFERROR(VLOOKUP(O1270,AG3:AH5,2,0),"KO")</f>
        <v>KO</v>
      </c>
    </row>
    <row r="1271" spans="2:31">
      <c r="B1271" s="6"/>
      <c r="C1271" t="s">
        <v>275</v>
      </c>
      <c r="D1271" s="24" t="s">
        <v>135</v>
      </c>
      <c r="E1271" s="17" t="s">
        <v>2309</v>
      </c>
      <c r="F1271" s="7" t="s">
        <v>4</v>
      </c>
      <c r="G1271" s="10" t="s">
        <v>2238</v>
      </c>
      <c r="H1271" s="7">
        <v>58</v>
      </c>
      <c r="I1271" s="7">
        <v>4</v>
      </c>
      <c r="J1271" s="7">
        <v>38</v>
      </c>
      <c r="K1271" s="7">
        <v>1</v>
      </c>
      <c r="L1271" s="7">
        <v>1</v>
      </c>
      <c r="M1271" s="7">
        <v>20</v>
      </c>
      <c r="N1271" s="6" t="s">
        <v>24</v>
      </c>
      <c r="O1271" s="6" t="s">
        <v>47</v>
      </c>
      <c r="P1271" s="11">
        <v>23</v>
      </c>
      <c r="Q1271" s="12">
        <v>1.47</v>
      </c>
      <c r="R1271" s="13"/>
      <c r="S1271" s="21">
        <f t="shared" si="158"/>
        <v>10</v>
      </c>
      <c r="T1271" s="7" t="str">
        <f t="shared" si="159"/>
        <v>Over 0.5</v>
      </c>
      <c r="U1271" s="14"/>
      <c r="V1271" s="14" t="str">
        <f t="shared" si="156"/>
        <v>Under 1.5</v>
      </c>
      <c r="W1271" s="14" t="str">
        <f t="shared" si="157"/>
        <v>LOST</v>
      </c>
      <c r="X1271" s="14"/>
      <c r="Y1271" s="7" t="str">
        <f t="shared" si="160"/>
        <v>…</v>
      </c>
      <c r="Z1271" s="7"/>
      <c r="AA1271" s="35" t="str">
        <f t="shared" si="154"/>
        <v>…</v>
      </c>
      <c r="AB1271" s="35" t="str">
        <f t="shared" si="155"/>
        <v>.</v>
      </c>
      <c r="AE1271" s="18" t="str">
        <f>IFERROR(VLOOKUP(O1271,AG3:AH5,2,0),"KO")</f>
        <v>OK</v>
      </c>
    </row>
    <row r="1272" spans="2:31">
      <c r="B1272" s="6" t="s">
        <v>11</v>
      </c>
      <c r="C1272" t="s">
        <v>322</v>
      </c>
      <c r="D1272" s="24" t="s">
        <v>135</v>
      </c>
      <c r="E1272" s="17" t="s">
        <v>1186</v>
      </c>
      <c r="F1272" s="7" t="s">
        <v>4</v>
      </c>
      <c r="G1272" s="10" t="s">
        <v>324</v>
      </c>
      <c r="H1272" s="7">
        <v>10</v>
      </c>
      <c r="I1272" s="7">
        <v>85</v>
      </c>
      <c r="J1272" s="7">
        <v>5</v>
      </c>
      <c r="K1272" s="7" t="s">
        <v>16</v>
      </c>
      <c r="L1272" s="7" t="s">
        <v>2101</v>
      </c>
      <c r="M1272" s="7">
        <v>5</v>
      </c>
      <c r="N1272" s="6" t="s">
        <v>24</v>
      </c>
      <c r="O1272" s="6" t="s">
        <v>75</v>
      </c>
      <c r="P1272" s="11">
        <v>80</v>
      </c>
      <c r="Q1272" s="12">
        <v>1.66</v>
      </c>
      <c r="R1272" s="13"/>
      <c r="S1272" s="21">
        <f t="shared" si="158"/>
        <v>92.5625</v>
      </c>
      <c r="T1272" s="7" t="str">
        <f t="shared" si="159"/>
        <v>Under 1.5</v>
      </c>
      <c r="U1272" s="14"/>
      <c r="V1272" s="14" t="str">
        <f t="shared" si="156"/>
        <v>Under 1.5</v>
      </c>
      <c r="W1272" s="14" t="str">
        <f t="shared" si="157"/>
        <v>WON</v>
      </c>
      <c r="X1272" s="14"/>
      <c r="Y1272" s="7" t="str">
        <f t="shared" si="160"/>
        <v>Prime</v>
      </c>
      <c r="Z1272" s="7"/>
      <c r="AA1272" s="35" t="str">
        <f t="shared" si="154"/>
        <v>U25g</v>
      </c>
      <c r="AB1272" s="35" t="str">
        <f t="shared" si="155"/>
        <v>WON</v>
      </c>
      <c r="AE1272" s="18" t="str">
        <f>IFERROR(VLOOKUP(O1272,AG3:AH5,2,0),"KO")</f>
        <v>KO</v>
      </c>
    </row>
    <row r="1273" spans="2:31">
      <c r="B1273" s="6"/>
      <c r="C1273" t="s">
        <v>275</v>
      </c>
      <c r="D1273" s="24" t="s">
        <v>135</v>
      </c>
      <c r="E1273" s="17" t="s">
        <v>277</v>
      </c>
      <c r="F1273" s="7" t="s">
        <v>4</v>
      </c>
      <c r="G1273" s="10" t="s">
        <v>953</v>
      </c>
      <c r="H1273" s="7">
        <v>34</v>
      </c>
      <c r="I1273" s="7">
        <v>8</v>
      </c>
      <c r="J1273" s="7">
        <v>58</v>
      </c>
      <c r="K1273" s="7">
        <v>2</v>
      </c>
      <c r="L1273" s="7">
        <v>2</v>
      </c>
      <c r="M1273" s="7">
        <v>24</v>
      </c>
      <c r="N1273" s="6" t="s">
        <v>24</v>
      </c>
      <c r="O1273" s="6" t="s">
        <v>47</v>
      </c>
      <c r="P1273" s="11">
        <v>68</v>
      </c>
      <c r="Q1273" s="12">
        <v>1.68</v>
      </c>
      <c r="R1273" s="13"/>
      <c r="S1273" s="21">
        <f t="shared" si="158"/>
        <v>24.85</v>
      </c>
      <c r="T1273" s="7" t="str">
        <f t="shared" si="159"/>
        <v>Over 0.5</v>
      </c>
      <c r="U1273" s="14"/>
      <c r="V1273" s="14" t="str">
        <f t="shared" si="156"/>
        <v>Under 1.5</v>
      </c>
      <c r="W1273" s="14" t="str">
        <f t="shared" si="157"/>
        <v>LOST</v>
      </c>
      <c r="X1273" s="14"/>
      <c r="Y1273" s="7" t="str">
        <f t="shared" si="160"/>
        <v>…</v>
      </c>
      <c r="Z1273" s="7"/>
      <c r="AA1273" s="35" t="str">
        <f t="shared" si="154"/>
        <v>…</v>
      </c>
      <c r="AB1273" s="35" t="str">
        <f t="shared" si="155"/>
        <v>.</v>
      </c>
      <c r="AE1273" s="18" t="str">
        <f>IFERROR(VLOOKUP(O1273,AG3:AH5,2,0),"KO")</f>
        <v>OK</v>
      </c>
    </row>
    <row r="1274" spans="2:31">
      <c r="B1274" s="6" t="s">
        <v>11</v>
      </c>
      <c r="C1274" t="s">
        <v>363</v>
      </c>
      <c r="D1274" s="24" t="s">
        <v>135</v>
      </c>
      <c r="E1274" s="17" t="s">
        <v>1118</v>
      </c>
      <c r="F1274" s="7" t="s">
        <v>4</v>
      </c>
      <c r="G1274" s="10" t="s">
        <v>376</v>
      </c>
      <c r="H1274" s="7">
        <v>22</v>
      </c>
      <c r="I1274" s="7">
        <v>51</v>
      </c>
      <c r="J1274" s="7">
        <v>28</v>
      </c>
      <c r="K1274" s="7" t="s">
        <v>16</v>
      </c>
      <c r="L1274" s="7">
        <v>2</v>
      </c>
      <c r="M1274" s="7">
        <v>6</v>
      </c>
      <c r="N1274" s="6" t="s">
        <v>24</v>
      </c>
      <c r="O1274" s="6" t="s">
        <v>61</v>
      </c>
      <c r="P1274" s="11">
        <v>68</v>
      </c>
      <c r="Q1274" s="12">
        <v>1.7</v>
      </c>
      <c r="R1274" s="13"/>
      <c r="S1274" s="21">
        <f t="shared" si="158"/>
        <v>78.537499999999994</v>
      </c>
      <c r="T1274" s="7" t="str">
        <f t="shared" si="159"/>
        <v>Under 1.5</v>
      </c>
      <c r="U1274" s="14"/>
      <c r="V1274" s="14" t="str">
        <f t="shared" si="156"/>
        <v>Under 1.5</v>
      </c>
      <c r="W1274" s="14" t="str">
        <f t="shared" si="157"/>
        <v>WON</v>
      </c>
      <c r="X1274" s="14"/>
      <c r="Y1274" s="7" t="str">
        <f t="shared" si="160"/>
        <v>…</v>
      </c>
      <c r="Z1274" s="7"/>
      <c r="AA1274" s="35" t="str">
        <f t="shared" si="154"/>
        <v>U25g</v>
      </c>
      <c r="AB1274" s="35" t="str">
        <f t="shared" si="155"/>
        <v>WON</v>
      </c>
      <c r="AE1274" s="18" t="str">
        <f>IFERROR(VLOOKUP(O1274,AG3:AH5,2,0),"KO")</f>
        <v>KO</v>
      </c>
    </row>
    <row r="1275" spans="2:31">
      <c r="B1275" s="6"/>
      <c r="C1275" t="s">
        <v>66</v>
      </c>
      <c r="D1275" s="24" t="s">
        <v>152</v>
      </c>
      <c r="E1275" s="17" t="s">
        <v>222</v>
      </c>
      <c r="F1275" s="7" t="s">
        <v>4</v>
      </c>
      <c r="G1275" s="10" t="s">
        <v>1305</v>
      </c>
      <c r="H1275" s="7">
        <v>21</v>
      </c>
      <c r="I1275" s="7">
        <v>34</v>
      </c>
      <c r="J1275" s="7">
        <v>45</v>
      </c>
      <c r="K1275" s="7">
        <v>2</v>
      </c>
      <c r="L1275" s="7">
        <v>1</v>
      </c>
      <c r="M1275" s="7">
        <v>24</v>
      </c>
      <c r="N1275" s="6" t="s">
        <v>120</v>
      </c>
      <c r="O1275" s="6" t="s">
        <v>33</v>
      </c>
      <c r="P1275" s="11">
        <v>30</v>
      </c>
      <c r="Q1275" s="12">
        <v>1.66</v>
      </c>
      <c r="R1275" s="13"/>
      <c r="S1275" s="21">
        <f t="shared" si="158"/>
        <v>25.9375</v>
      </c>
      <c r="T1275" s="7" t="str">
        <f t="shared" si="159"/>
        <v>Over 0.5</v>
      </c>
      <c r="U1275" s="14"/>
      <c r="V1275" s="14" t="str">
        <f t="shared" si="156"/>
        <v>Under 1.5</v>
      </c>
      <c r="W1275" s="14" t="str">
        <f t="shared" si="157"/>
        <v>WON</v>
      </c>
      <c r="X1275" s="14"/>
      <c r="Y1275" s="7" t="str">
        <f t="shared" si="160"/>
        <v>…</v>
      </c>
      <c r="Z1275" s="7"/>
      <c r="AA1275" s="35" t="str">
        <f t="shared" si="154"/>
        <v>…</v>
      </c>
      <c r="AB1275" s="35" t="str">
        <f t="shared" si="155"/>
        <v>.</v>
      </c>
      <c r="AE1275" s="18" t="str">
        <f>IFERROR(VLOOKUP(O1275,AG3:AH5,2,0),"KO")</f>
        <v>KO</v>
      </c>
    </row>
    <row r="1276" spans="2:31">
      <c r="B1276" s="6" t="s">
        <v>11</v>
      </c>
      <c r="C1276" t="s">
        <v>121</v>
      </c>
      <c r="D1276" s="24" t="s">
        <v>164</v>
      </c>
      <c r="E1276" s="17" t="s">
        <v>122</v>
      </c>
      <c r="F1276" s="7" t="s">
        <v>4</v>
      </c>
      <c r="G1276" s="10" t="s">
        <v>820</v>
      </c>
      <c r="H1276" s="7">
        <v>29</v>
      </c>
      <c r="I1276" s="7">
        <v>61</v>
      </c>
      <c r="J1276" s="7">
        <v>10</v>
      </c>
      <c r="K1276" s="7" t="s">
        <v>16</v>
      </c>
      <c r="L1276" s="7" t="s">
        <v>2101</v>
      </c>
      <c r="M1276" s="7">
        <v>19</v>
      </c>
      <c r="N1276" s="6" t="s">
        <v>47</v>
      </c>
      <c r="O1276" s="6" t="s">
        <v>17</v>
      </c>
      <c r="P1276" s="11">
        <v>69</v>
      </c>
      <c r="Q1276" s="12">
        <v>1.64</v>
      </c>
      <c r="R1276" s="13"/>
      <c r="S1276" s="21">
        <f t="shared" si="158"/>
        <v>72.862499999999997</v>
      </c>
      <c r="T1276" s="7" t="str">
        <f t="shared" si="159"/>
        <v>Under 1.5</v>
      </c>
      <c r="U1276" s="14"/>
      <c r="V1276" s="14" t="str">
        <f t="shared" si="156"/>
        <v>Under 1.5</v>
      </c>
      <c r="W1276" s="14" t="str">
        <f t="shared" si="157"/>
        <v>WON</v>
      </c>
      <c r="X1276" s="14"/>
      <c r="Y1276" s="7" t="str">
        <f t="shared" si="160"/>
        <v>…</v>
      </c>
      <c r="Z1276" s="7"/>
      <c r="AA1276" s="35" t="str">
        <f t="shared" si="154"/>
        <v>U25g</v>
      </c>
      <c r="AB1276" s="35" t="str">
        <f t="shared" si="155"/>
        <v>.</v>
      </c>
      <c r="AE1276" s="18" t="str">
        <f>IFERROR(VLOOKUP(O1276,AG3:AH5,2,0),"KO")</f>
        <v>KO</v>
      </c>
    </row>
    <row r="1277" spans="2:31">
      <c r="B1277" s="6" t="s">
        <v>11</v>
      </c>
      <c r="C1277" t="s">
        <v>846</v>
      </c>
      <c r="D1277" s="24" t="s">
        <v>1307</v>
      </c>
      <c r="E1277" s="17" t="s">
        <v>1028</v>
      </c>
      <c r="F1277" s="7" t="s">
        <v>4</v>
      </c>
      <c r="G1277" s="10" t="s">
        <v>1368</v>
      </c>
      <c r="H1277" s="7">
        <v>18</v>
      </c>
      <c r="I1277" s="7">
        <v>76</v>
      </c>
      <c r="J1277" s="7">
        <v>6</v>
      </c>
      <c r="K1277" s="7" t="s">
        <v>16</v>
      </c>
      <c r="L1277" s="7">
        <v>1</v>
      </c>
      <c r="M1277" s="7">
        <v>12</v>
      </c>
      <c r="N1277" s="6" t="s">
        <v>24</v>
      </c>
      <c r="O1277" s="6" t="s">
        <v>47</v>
      </c>
      <c r="P1277" s="11">
        <v>30</v>
      </c>
      <c r="Q1277" s="12">
        <v>1.68</v>
      </c>
      <c r="R1277" s="13"/>
      <c r="S1277" s="21">
        <f t="shared" si="158"/>
        <v>66.75</v>
      </c>
      <c r="T1277" s="7" t="str">
        <f t="shared" si="159"/>
        <v>Under 1.5</v>
      </c>
      <c r="U1277" s="14"/>
      <c r="V1277" s="14" t="str">
        <f t="shared" si="156"/>
        <v>Under 1.5</v>
      </c>
      <c r="W1277" s="14" t="str">
        <f t="shared" si="157"/>
        <v>WON</v>
      </c>
      <c r="X1277" s="14"/>
      <c r="Y1277" s="7" t="str">
        <f t="shared" si="160"/>
        <v>…</v>
      </c>
      <c r="Z1277" s="7"/>
      <c r="AA1277" s="35" t="str">
        <f t="shared" si="154"/>
        <v>…</v>
      </c>
      <c r="AB1277" s="35" t="str">
        <f t="shared" si="155"/>
        <v>.</v>
      </c>
      <c r="AE1277" s="18" t="str">
        <f>IFERROR(VLOOKUP(O1277,AG3:AH5,2,0),"KO")</f>
        <v>OK</v>
      </c>
    </row>
    <row r="1278" spans="2:31">
      <c r="B1278" s="6" t="s">
        <v>11</v>
      </c>
      <c r="C1278" t="s">
        <v>189</v>
      </c>
      <c r="D1278" s="24" t="s">
        <v>186</v>
      </c>
      <c r="E1278" s="17" t="s">
        <v>734</v>
      </c>
      <c r="F1278" s="7" t="s">
        <v>4</v>
      </c>
      <c r="G1278" s="10" t="s">
        <v>978</v>
      </c>
      <c r="H1278" s="7">
        <v>23</v>
      </c>
      <c r="I1278" s="7">
        <v>60</v>
      </c>
      <c r="J1278" s="7">
        <v>17</v>
      </c>
      <c r="K1278" s="7" t="s">
        <v>16</v>
      </c>
      <c r="L1278" s="7">
        <v>2</v>
      </c>
      <c r="M1278" s="7">
        <v>6</v>
      </c>
      <c r="N1278" s="6" t="s">
        <v>120</v>
      </c>
      <c r="O1278" s="6" t="s">
        <v>61</v>
      </c>
      <c r="P1278" s="11">
        <v>47</v>
      </c>
      <c r="Q1278" s="12">
        <v>1.6</v>
      </c>
      <c r="R1278" s="13"/>
      <c r="S1278" s="21">
        <f t="shared" si="158"/>
        <v>67.75</v>
      </c>
      <c r="T1278" s="7" t="str">
        <f t="shared" si="159"/>
        <v>Under 1.5</v>
      </c>
      <c r="U1278" s="14"/>
      <c r="V1278" s="14" t="str">
        <f t="shared" si="156"/>
        <v>Under 1.5</v>
      </c>
      <c r="W1278" s="14" t="str">
        <f t="shared" si="157"/>
        <v>WON</v>
      </c>
      <c r="X1278" s="14"/>
      <c r="Y1278" s="7" t="str">
        <f t="shared" si="160"/>
        <v>Prime</v>
      </c>
      <c r="Z1278" s="7"/>
      <c r="AA1278" s="35" t="str">
        <f t="shared" si="154"/>
        <v>…</v>
      </c>
      <c r="AB1278" s="35" t="str">
        <f t="shared" si="155"/>
        <v>.</v>
      </c>
      <c r="AE1278" s="18" t="str">
        <f>IFERROR(VLOOKUP(O1278,AG3:AH5,2,0),"KO")</f>
        <v>KO</v>
      </c>
    </row>
    <row r="1279" spans="2:31">
      <c r="B1279" s="6" t="s">
        <v>11</v>
      </c>
      <c r="C1279" t="s">
        <v>92</v>
      </c>
      <c r="D1279" s="24" t="s">
        <v>201</v>
      </c>
      <c r="E1279" s="17" t="s">
        <v>886</v>
      </c>
      <c r="F1279" s="7" t="s">
        <v>4</v>
      </c>
      <c r="G1279" s="10" t="s">
        <v>593</v>
      </c>
      <c r="H1279" s="7">
        <v>5</v>
      </c>
      <c r="I1279" s="7">
        <v>53</v>
      </c>
      <c r="J1279" s="7">
        <v>43</v>
      </c>
      <c r="K1279" s="7" t="s">
        <v>16</v>
      </c>
      <c r="L1279" s="7" t="s">
        <v>2101</v>
      </c>
      <c r="M1279" s="7">
        <v>38</v>
      </c>
      <c r="N1279" s="6" t="s">
        <v>24</v>
      </c>
      <c r="O1279" s="6" t="s">
        <v>75</v>
      </c>
      <c r="P1279" s="11">
        <v>66</v>
      </c>
      <c r="Q1279" s="12">
        <v>1.44</v>
      </c>
      <c r="R1279" s="13"/>
      <c r="S1279" s="21">
        <f t="shared" si="158"/>
        <v>69.762500000000003</v>
      </c>
      <c r="T1279" s="7" t="str">
        <f t="shared" si="159"/>
        <v>Under 1.5</v>
      </c>
      <c r="U1279" s="14"/>
      <c r="V1279" s="14" t="str">
        <f t="shared" si="156"/>
        <v>Under 1.5</v>
      </c>
      <c r="W1279" s="14" t="str">
        <f t="shared" si="157"/>
        <v>WON</v>
      </c>
      <c r="X1279" s="14"/>
      <c r="Y1279" s="7" t="str">
        <f t="shared" si="160"/>
        <v>…</v>
      </c>
      <c r="Z1279" s="7"/>
      <c r="AA1279" s="35" t="str">
        <f t="shared" si="154"/>
        <v>U25g</v>
      </c>
      <c r="AB1279" s="35" t="str">
        <f t="shared" si="155"/>
        <v>WON</v>
      </c>
      <c r="AE1279" s="18" t="str">
        <f>IFERROR(VLOOKUP(O1279,AG3:AH5,2,0),"KO")</f>
        <v>KO</v>
      </c>
    </row>
    <row r="1280" spans="2:31">
      <c r="B1280" s="6"/>
      <c r="D1280" s="24"/>
      <c r="E1280" s="17"/>
      <c r="F1280" s="7"/>
      <c r="G1280" s="10"/>
      <c r="H1280" s="7"/>
      <c r="I1280" s="7"/>
      <c r="J1280" s="7"/>
      <c r="K1280" s="7"/>
      <c r="L1280" s="7"/>
      <c r="M1280" s="7"/>
      <c r="N1280" s="6"/>
      <c r="O1280" s="6"/>
      <c r="P1280" s="11"/>
      <c r="Q1280" s="12"/>
      <c r="R1280" s="13"/>
      <c r="S1280" s="21" t="str">
        <f t="shared" si="158"/>
        <v/>
      </c>
      <c r="T1280" s="7" t="str">
        <f t="shared" si="159"/>
        <v>Under 1.5</v>
      </c>
      <c r="U1280" s="14"/>
      <c r="V1280" s="14" t="str">
        <f t="shared" si="156"/>
        <v>Over 0.5</v>
      </c>
      <c r="W1280" s="14" t="str">
        <f t="shared" si="157"/>
        <v/>
      </c>
      <c r="X1280" s="14"/>
      <c r="Y1280" s="7" t="str">
        <f t="shared" si="160"/>
        <v>…</v>
      </c>
      <c r="Z1280" s="7"/>
      <c r="AA1280" s="35" t="str">
        <f t="shared" si="154"/>
        <v>…</v>
      </c>
      <c r="AB1280" s="35" t="str">
        <f t="shared" si="155"/>
        <v>.</v>
      </c>
      <c r="AE1280" s="18" t="str">
        <f>IFERROR(VLOOKUP(O1280,AG3:AH5,2,0),"KO")</f>
        <v>KO</v>
      </c>
    </row>
    <row r="1281" spans="2:31">
      <c r="B1281" s="16" t="s">
        <v>2310</v>
      </c>
      <c r="D1281" s="24"/>
      <c r="E1281" s="17"/>
      <c r="F1281" s="7"/>
      <c r="G1281" s="10"/>
      <c r="H1281" s="7"/>
      <c r="I1281" s="7"/>
      <c r="J1281" s="7"/>
      <c r="K1281" s="7"/>
      <c r="L1281" s="7"/>
      <c r="M1281" s="7"/>
      <c r="N1281" s="6"/>
      <c r="O1281" s="6"/>
      <c r="P1281" s="11"/>
      <c r="Q1281" s="12"/>
      <c r="R1281" s="13"/>
      <c r="S1281" s="21" t="str">
        <f t="shared" si="158"/>
        <v/>
      </c>
      <c r="T1281" s="7" t="str">
        <f t="shared" si="159"/>
        <v>Under 1.5</v>
      </c>
      <c r="U1281" s="14"/>
      <c r="V1281" s="14" t="str">
        <f t="shared" si="156"/>
        <v>Over 0.5</v>
      </c>
      <c r="W1281" s="14" t="str">
        <f t="shared" si="157"/>
        <v/>
      </c>
      <c r="X1281" s="14"/>
      <c r="Y1281" s="7" t="str">
        <f t="shared" si="160"/>
        <v>…</v>
      </c>
      <c r="Z1281" s="7"/>
      <c r="AA1281" s="35" t="str">
        <f t="shared" si="154"/>
        <v>…</v>
      </c>
      <c r="AB1281" s="35" t="str">
        <f t="shared" si="155"/>
        <v>.</v>
      </c>
      <c r="AE1281" s="18" t="str">
        <f>IFERROR(VLOOKUP(O1281,AG3:AH5,2,0),"KO")</f>
        <v>KO</v>
      </c>
    </row>
    <row r="1282" spans="2:31">
      <c r="B1282" s="6"/>
      <c r="C1282" t="s">
        <v>1055</v>
      </c>
      <c r="D1282" s="24" t="s">
        <v>2311</v>
      </c>
      <c r="E1282" s="17" t="s">
        <v>1057</v>
      </c>
      <c r="F1282" s="7" t="s">
        <v>4</v>
      </c>
      <c r="G1282" s="10" t="s">
        <v>2312</v>
      </c>
      <c r="H1282" s="7">
        <v>17</v>
      </c>
      <c r="I1282" s="7">
        <v>42</v>
      </c>
      <c r="J1282" s="7">
        <v>42</v>
      </c>
      <c r="K1282" s="7">
        <v>2</v>
      </c>
      <c r="L1282" s="7">
        <v>2</v>
      </c>
      <c r="M1282" s="7">
        <v>25</v>
      </c>
      <c r="N1282" s="6" t="s">
        <v>61</v>
      </c>
      <c r="O1282" s="6" t="s">
        <v>1195</v>
      </c>
      <c r="P1282" s="11">
        <v>2</v>
      </c>
      <c r="Q1282" s="12">
        <v>1.47</v>
      </c>
      <c r="R1282" s="13"/>
      <c r="S1282" s="21">
        <f t="shared" si="158"/>
        <v>40</v>
      </c>
      <c r="T1282" s="7" t="str">
        <f t="shared" si="159"/>
        <v>Over 0.5</v>
      </c>
      <c r="U1282" s="14"/>
      <c r="V1282" s="14" t="str">
        <f t="shared" si="156"/>
        <v>Over 0.5</v>
      </c>
      <c r="W1282" s="14" t="str">
        <f t="shared" si="157"/>
        <v>WON</v>
      </c>
      <c r="X1282" s="14"/>
      <c r="Y1282" s="7" t="str">
        <f t="shared" si="160"/>
        <v>…</v>
      </c>
      <c r="Z1282" s="7"/>
      <c r="AA1282" s="35" t="str">
        <f t="shared" si="154"/>
        <v>…</v>
      </c>
      <c r="AB1282" s="35" t="str">
        <f t="shared" si="155"/>
        <v>.</v>
      </c>
      <c r="AE1282" s="18" t="str">
        <f>IFERROR(VLOOKUP(O1282,AG3:AH5,2,0),"KO")</f>
        <v>KO</v>
      </c>
    </row>
    <row r="1283" spans="2:31">
      <c r="B1283" s="6"/>
      <c r="C1283" t="s">
        <v>1055</v>
      </c>
      <c r="D1283" s="24" t="s">
        <v>135</v>
      </c>
      <c r="E1283" s="17" t="s">
        <v>2313</v>
      </c>
      <c r="F1283" s="7" t="s">
        <v>4</v>
      </c>
      <c r="G1283" s="10" t="s">
        <v>2314</v>
      </c>
      <c r="H1283" s="7">
        <v>55</v>
      </c>
      <c r="I1283" s="7">
        <v>20</v>
      </c>
      <c r="J1283" s="7">
        <v>25</v>
      </c>
      <c r="K1283" s="7">
        <v>1</v>
      </c>
      <c r="L1283" s="7">
        <v>1</v>
      </c>
      <c r="M1283" s="7">
        <v>30</v>
      </c>
      <c r="N1283" s="6" t="s">
        <v>24</v>
      </c>
      <c r="O1283" s="6" t="s">
        <v>33</v>
      </c>
      <c r="P1283" s="11">
        <v>38</v>
      </c>
      <c r="Q1283" s="12">
        <v>1.4</v>
      </c>
      <c r="R1283" s="13"/>
      <c r="S1283" s="21">
        <f t="shared" si="158"/>
        <v>15</v>
      </c>
      <c r="T1283" s="7" t="str">
        <f t="shared" si="159"/>
        <v>Over 0.5</v>
      </c>
      <c r="U1283" s="14"/>
      <c r="V1283" s="14" t="str">
        <f t="shared" si="156"/>
        <v>Under 1.5</v>
      </c>
      <c r="W1283" s="14" t="str">
        <f t="shared" si="157"/>
        <v>LOST</v>
      </c>
      <c r="X1283" s="14"/>
      <c r="Y1283" s="7" t="str">
        <f t="shared" si="160"/>
        <v>…</v>
      </c>
      <c r="Z1283" s="7"/>
      <c r="AA1283" s="35" t="str">
        <f t="shared" si="154"/>
        <v>…</v>
      </c>
      <c r="AB1283" s="35" t="str">
        <f t="shared" si="155"/>
        <v>.</v>
      </c>
      <c r="AE1283" s="18" t="str">
        <f>IFERROR(VLOOKUP(O1283,AG3:AH5,2,0),"KO")</f>
        <v>KO</v>
      </c>
    </row>
    <row r="1284" spans="2:31">
      <c r="B1284" s="6"/>
      <c r="C1284" t="s">
        <v>84</v>
      </c>
      <c r="D1284" s="24" t="s">
        <v>135</v>
      </c>
      <c r="E1284" s="17" t="s">
        <v>567</v>
      </c>
      <c r="F1284" s="7" t="s">
        <v>4</v>
      </c>
      <c r="G1284" s="10" t="s">
        <v>672</v>
      </c>
      <c r="H1284" s="7">
        <v>45</v>
      </c>
      <c r="I1284" s="7">
        <v>10</v>
      </c>
      <c r="J1284" s="7">
        <v>45</v>
      </c>
      <c r="K1284" s="7">
        <v>1</v>
      </c>
      <c r="L1284" s="7">
        <v>2</v>
      </c>
      <c r="M1284" s="7">
        <v>0</v>
      </c>
      <c r="N1284" s="6" t="s">
        <v>47</v>
      </c>
      <c r="O1284" s="6" t="s">
        <v>33</v>
      </c>
      <c r="P1284" s="11">
        <v>43</v>
      </c>
      <c r="Q1284" s="12">
        <v>1.57</v>
      </c>
      <c r="R1284" s="13"/>
      <c r="S1284" s="21">
        <f t="shared" si="158"/>
        <v>26.875</v>
      </c>
      <c r="T1284" s="7" t="str">
        <f t="shared" si="159"/>
        <v>Over 0.5</v>
      </c>
      <c r="U1284" s="14"/>
      <c r="V1284" s="14" t="str">
        <f t="shared" si="156"/>
        <v>Under 1.5</v>
      </c>
      <c r="W1284" s="14" t="str">
        <f t="shared" si="157"/>
        <v>WON</v>
      </c>
      <c r="X1284" s="14"/>
      <c r="Y1284" s="7" t="str">
        <f t="shared" si="160"/>
        <v>…</v>
      </c>
      <c r="Z1284" s="7"/>
      <c r="AA1284" s="35" t="str">
        <f t="shared" si="154"/>
        <v>…</v>
      </c>
      <c r="AB1284" s="35" t="str">
        <f t="shared" si="155"/>
        <v>.</v>
      </c>
      <c r="AE1284" s="18" t="str">
        <f>IFERROR(VLOOKUP(O1284,AG3:AH5,2,0),"KO")</f>
        <v>KO</v>
      </c>
    </row>
    <row r="1285" spans="2:31">
      <c r="B1285" s="6" t="s">
        <v>11</v>
      </c>
      <c r="C1285" t="s">
        <v>62</v>
      </c>
      <c r="D1285" s="24" t="s">
        <v>152</v>
      </c>
      <c r="E1285" s="17" t="s">
        <v>551</v>
      </c>
      <c r="F1285" s="7" t="s">
        <v>4</v>
      </c>
      <c r="G1285" s="10" t="s">
        <v>119</v>
      </c>
      <c r="H1285" s="7">
        <v>22</v>
      </c>
      <c r="I1285" s="7">
        <v>59</v>
      </c>
      <c r="J1285" s="7">
        <v>19</v>
      </c>
      <c r="K1285" s="7" t="s">
        <v>16</v>
      </c>
      <c r="L1285" s="7" t="s">
        <v>2101</v>
      </c>
      <c r="M1285" s="7">
        <v>3</v>
      </c>
      <c r="N1285" s="6" t="s">
        <v>120</v>
      </c>
      <c r="O1285" s="6" t="s">
        <v>96</v>
      </c>
      <c r="P1285" s="11">
        <v>70</v>
      </c>
      <c r="Q1285" s="12">
        <v>1.64</v>
      </c>
      <c r="R1285" s="13"/>
      <c r="S1285" s="21">
        <f t="shared" si="158"/>
        <v>84.4375</v>
      </c>
      <c r="T1285" s="7" t="str">
        <f t="shared" si="159"/>
        <v>Under 1.5</v>
      </c>
      <c r="U1285" s="14"/>
      <c r="V1285" s="14" t="str">
        <f t="shared" si="156"/>
        <v>Under 1.5</v>
      </c>
      <c r="W1285" s="14" t="str">
        <f t="shared" si="157"/>
        <v>WON</v>
      </c>
      <c r="X1285" s="14"/>
      <c r="Y1285" s="7" t="str">
        <f t="shared" si="160"/>
        <v>Prime</v>
      </c>
      <c r="Z1285" s="7"/>
      <c r="AA1285" s="35" t="str">
        <f t="shared" si="154"/>
        <v>U25g</v>
      </c>
      <c r="AB1285" s="35" t="str">
        <f t="shared" si="155"/>
        <v>.</v>
      </c>
      <c r="AE1285" s="18" t="str">
        <f>IFERROR(VLOOKUP(O1285,AG3:AH5,2,0),"KO")</f>
        <v>KO</v>
      </c>
    </row>
    <row r="1286" spans="2:31">
      <c r="B1286" s="6"/>
      <c r="C1286" t="s">
        <v>66</v>
      </c>
      <c r="D1286" s="24" t="s">
        <v>152</v>
      </c>
      <c r="E1286" s="17" t="s">
        <v>1454</v>
      </c>
      <c r="F1286" s="7" t="s">
        <v>4</v>
      </c>
      <c r="G1286" s="10" t="s">
        <v>1453</v>
      </c>
      <c r="H1286" s="7">
        <v>46</v>
      </c>
      <c r="I1286" s="7">
        <v>41</v>
      </c>
      <c r="J1286" s="7">
        <v>13</v>
      </c>
      <c r="K1286" s="7">
        <v>1</v>
      </c>
      <c r="L1286" s="7">
        <v>1</v>
      </c>
      <c r="M1286" s="7">
        <v>33</v>
      </c>
      <c r="N1286" s="6" t="s">
        <v>47</v>
      </c>
      <c r="O1286" s="6" t="s">
        <v>33</v>
      </c>
      <c r="P1286" s="11">
        <v>37</v>
      </c>
      <c r="Q1286" s="12">
        <v>1.64</v>
      </c>
      <c r="R1286" s="13"/>
      <c r="S1286" s="21">
        <f t="shared" si="158"/>
        <v>25.625</v>
      </c>
      <c r="T1286" s="7" t="str">
        <f t="shared" si="159"/>
        <v>Over 0.5</v>
      </c>
      <c r="U1286" s="14"/>
      <c r="V1286" s="14" t="str">
        <f t="shared" si="156"/>
        <v>Under 1.5</v>
      </c>
      <c r="W1286" s="14" t="str">
        <f t="shared" si="157"/>
        <v>WON</v>
      </c>
      <c r="X1286" s="14"/>
      <c r="Y1286" s="7" t="str">
        <f t="shared" si="160"/>
        <v>…</v>
      </c>
      <c r="Z1286" s="7"/>
      <c r="AA1286" s="35" t="str">
        <f t="shared" ref="AA1286:AA1349" si="161">IF(AND(I1286&gt;49,P1286&gt;54,B1286="OK"),"U25g","…")</f>
        <v>…</v>
      </c>
      <c r="AB1286" s="35" t="str">
        <f t="shared" ref="AB1286:AB1349" si="162">IF(AND(AA1286="U25g",(OR(O1286="0-0",O1286="0-1",O1286="1-0",O1286="1-1",O1286="2-0",O1286="0-2"))),"WON",".")</f>
        <v>.</v>
      </c>
      <c r="AE1286" s="18" t="str">
        <f>IFERROR(VLOOKUP(O1286,AG3:AH5,2,0),"KO")</f>
        <v>KO</v>
      </c>
    </row>
    <row r="1287" spans="2:31">
      <c r="B1287" s="6"/>
      <c r="C1287" t="s">
        <v>107</v>
      </c>
      <c r="D1287" s="24" t="s">
        <v>152</v>
      </c>
      <c r="E1287" s="17" t="s">
        <v>1871</v>
      </c>
      <c r="F1287" s="7" t="s">
        <v>4</v>
      </c>
      <c r="G1287" s="10" t="s">
        <v>792</v>
      </c>
      <c r="H1287" s="7">
        <v>46</v>
      </c>
      <c r="I1287" s="7">
        <v>36</v>
      </c>
      <c r="J1287" s="7">
        <v>17</v>
      </c>
      <c r="K1287" s="7">
        <v>1</v>
      </c>
      <c r="L1287" s="7">
        <v>1</v>
      </c>
      <c r="M1287" s="7">
        <v>29</v>
      </c>
      <c r="N1287" s="6" t="s">
        <v>47</v>
      </c>
      <c r="O1287" s="6" t="s">
        <v>47</v>
      </c>
      <c r="P1287" s="11">
        <v>43</v>
      </c>
      <c r="Q1287" s="12">
        <v>1.67</v>
      </c>
      <c r="R1287" s="13"/>
      <c r="S1287" s="21">
        <f t="shared" si="158"/>
        <v>25.625</v>
      </c>
      <c r="T1287" s="7" t="str">
        <f t="shared" si="159"/>
        <v>Over 0.5</v>
      </c>
      <c r="U1287" s="14"/>
      <c r="V1287" s="14" t="str">
        <f t="shared" si="156"/>
        <v>Under 1.5</v>
      </c>
      <c r="W1287" s="14" t="str">
        <f t="shared" si="157"/>
        <v>WON</v>
      </c>
      <c r="X1287" s="14"/>
      <c r="Y1287" s="7" t="str">
        <f t="shared" si="160"/>
        <v>…</v>
      </c>
      <c r="Z1287" s="7"/>
      <c r="AA1287" s="35" t="str">
        <f t="shared" si="161"/>
        <v>…</v>
      </c>
      <c r="AB1287" s="35" t="str">
        <f t="shared" si="162"/>
        <v>.</v>
      </c>
      <c r="AE1287" s="18" t="str">
        <f>IFERROR(VLOOKUP(O1287,AG3:AH5,2,0),"KO")</f>
        <v>OK</v>
      </c>
    </row>
    <row r="1288" spans="2:31">
      <c r="B1288" s="6"/>
      <c r="C1288" t="s">
        <v>998</v>
      </c>
      <c r="D1288" s="24" t="s">
        <v>289</v>
      </c>
      <c r="E1288" s="17" t="s">
        <v>999</v>
      </c>
      <c r="F1288" s="7" t="s">
        <v>4</v>
      </c>
      <c r="G1288" s="10" t="s">
        <v>1784</v>
      </c>
      <c r="H1288" s="7">
        <v>17</v>
      </c>
      <c r="I1288" s="7">
        <v>38</v>
      </c>
      <c r="J1288" s="7">
        <v>45</v>
      </c>
      <c r="K1288" s="7">
        <v>2</v>
      </c>
      <c r="L1288" s="7">
        <v>2</v>
      </c>
      <c r="M1288" s="7">
        <v>28</v>
      </c>
      <c r="N1288" s="6" t="s">
        <v>69</v>
      </c>
      <c r="O1288" s="6" t="s">
        <v>297</v>
      </c>
      <c r="P1288" s="11">
        <v>44</v>
      </c>
      <c r="Q1288" s="12">
        <v>1.57</v>
      </c>
      <c r="R1288" s="13"/>
      <c r="S1288" s="21">
        <f t="shared" si="158"/>
        <v>25.9375</v>
      </c>
      <c r="T1288" s="7" t="str">
        <f t="shared" si="159"/>
        <v>Over 0.5</v>
      </c>
      <c r="U1288" s="14"/>
      <c r="V1288" s="14" t="str">
        <f t="shared" si="156"/>
        <v>Over 0.5</v>
      </c>
      <c r="W1288" s="14" t="str">
        <f t="shared" si="157"/>
        <v>WON</v>
      </c>
      <c r="X1288" s="14"/>
      <c r="Y1288" s="7" t="str">
        <f t="shared" si="160"/>
        <v>…</v>
      </c>
      <c r="Z1288" s="7"/>
      <c r="AA1288" s="35" t="str">
        <f t="shared" si="161"/>
        <v>…</v>
      </c>
      <c r="AB1288" s="35" t="str">
        <f t="shared" si="162"/>
        <v>.</v>
      </c>
      <c r="AE1288" s="18" t="str">
        <f>IFERROR(VLOOKUP(O1288,AG3:AH5,2,0),"KO")</f>
        <v>KO</v>
      </c>
    </row>
    <row r="1289" spans="2:31">
      <c r="B1289" s="6"/>
      <c r="C1289" t="s">
        <v>998</v>
      </c>
      <c r="D1289" s="24" t="s">
        <v>164</v>
      </c>
      <c r="E1289" s="17" t="s">
        <v>1800</v>
      </c>
      <c r="F1289" s="7" t="s">
        <v>4</v>
      </c>
      <c r="G1289" s="10" t="s">
        <v>1242</v>
      </c>
      <c r="H1289" s="7">
        <v>21</v>
      </c>
      <c r="I1289" s="7">
        <v>44</v>
      </c>
      <c r="J1289" s="7">
        <v>35</v>
      </c>
      <c r="K1289" s="7" t="s">
        <v>16</v>
      </c>
      <c r="L1289" s="7">
        <v>2</v>
      </c>
      <c r="M1289" s="7">
        <v>14</v>
      </c>
      <c r="N1289" s="6" t="s">
        <v>24</v>
      </c>
      <c r="O1289" s="6" t="s">
        <v>120</v>
      </c>
      <c r="P1289" s="11">
        <v>57</v>
      </c>
      <c r="Q1289" s="12">
        <v>1.55</v>
      </c>
      <c r="R1289" s="13"/>
      <c r="S1289" s="21">
        <f t="shared" si="158"/>
        <v>52.4</v>
      </c>
      <c r="T1289" s="7" t="str">
        <f t="shared" si="159"/>
        <v>Over 0.5</v>
      </c>
      <c r="U1289" s="14"/>
      <c r="V1289" s="14" t="str">
        <f t="shared" si="156"/>
        <v>Under 1.5</v>
      </c>
      <c r="W1289" s="14" t="str">
        <f t="shared" si="157"/>
        <v>LOST</v>
      </c>
      <c r="X1289" s="14"/>
      <c r="Y1289" s="7" t="str">
        <f t="shared" si="160"/>
        <v>…</v>
      </c>
      <c r="Z1289" s="7"/>
      <c r="AA1289" s="35" t="str">
        <f t="shared" si="161"/>
        <v>…</v>
      </c>
      <c r="AB1289" s="35" t="str">
        <f t="shared" si="162"/>
        <v>.</v>
      </c>
      <c r="AE1289" s="18" t="str">
        <f>IFERROR(VLOOKUP(O1289,AG3:AH5,2,0),"KO")</f>
        <v>OK</v>
      </c>
    </row>
    <row r="1290" spans="2:31">
      <c r="B1290" s="6"/>
      <c r="C1290" t="s">
        <v>678</v>
      </c>
      <c r="D1290" s="24" t="s">
        <v>164</v>
      </c>
      <c r="E1290" s="17" t="s">
        <v>1074</v>
      </c>
      <c r="F1290" s="7" t="s">
        <v>4</v>
      </c>
      <c r="G1290" s="10" t="s">
        <v>1073</v>
      </c>
      <c r="H1290" s="7">
        <v>34</v>
      </c>
      <c r="I1290" s="7">
        <v>46</v>
      </c>
      <c r="J1290" s="7">
        <v>20</v>
      </c>
      <c r="K1290" s="7" t="s">
        <v>16</v>
      </c>
      <c r="L1290" s="7">
        <v>2</v>
      </c>
      <c r="M1290" s="7">
        <v>14</v>
      </c>
      <c r="N1290" s="6" t="s">
        <v>24</v>
      </c>
      <c r="O1290" s="6" t="s">
        <v>61</v>
      </c>
      <c r="P1290" s="11">
        <v>35</v>
      </c>
      <c r="Q1290" s="12">
        <v>1.64</v>
      </c>
      <c r="R1290" s="13"/>
      <c r="S1290" s="21">
        <f t="shared" si="158"/>
        <v>41</v>
      </c>
      <c r="T1290" s="7" t="str">
        <f t="shared" si="159"/>
        <v>Over 0.5</v>
      </c>
      <c r="U1290" s="14"/>
      <c r="V1290" s="14" t="str">
        <f t="shared" si="156"/>
        <v>Under 1.5</v>
      </c>
      <c r="W1290" s="14" t="str">
        <f t="shared" si="157"/>
        <v>LOST</v>
      </c>
      <c r="X1290" s="14"/>
      <c r="Y1290" s="7" t="str">
        <f t="shared" si="160"/>
        <v>…</v>
      </c>
      <c r="Z1290" s="7"/>
      <c r="AA1290" s="35" t="str">
        <f t="shared" si="161"/>
        <v>…</v>
      </c>
      <c r="AB1290" s="35" t="str">
        <f t="shared" si="162"/>
        <v>.</v>
      </c>
      <c r="AE1290" s="18" t="str">
        <f>IFERROR(VLOOKUP(O1290,AG3:AH5,2,0),"KO")</f>
        <v>KO</v>
      </c>
    </row>
    <row r="1291" spans="2:31">
      <c r="B1291" s="6"/>
      <c r="C1291" t="s">
        <v>998</v>
      </c>
      <c r="D1291" s="24" t="s">
        <v>164</v>
      </c>
      <c r="E1291" s="17" t="s">
        <v>1786</v>
      </c>
      <c r="F1291" s="7" t="s">
        <v>4</v>
      </c>
      <c r="G1291" s="10" t="s">
        <v>1840</v>
      </c>
      <c r="H1291" s="7">
        <v>44</v>
      </c>
      <c r="I1291" s="7">
        <v>26</v>
      </c>
      <c r="J1291" s="7">
        <v>30</v>
      </c>
      <c r="K1291" s="7">
        <v>1</v>
      </c>
      <c r="L1291" s="7" t="s">
        <v>2101</v>
      </c>
      <c r="M1291" s="7">
        <v>14</v>
      </c>
      <c r="N1291" s="6" t="s">
        <v>24</v>
      </c>
      <c r="O1291" s="6" t="s">
        <v>69</v>
      </c>
      <c r="P1291" s="11">
        <v>42</v>
      </c>
      <c r="Q1291" s="12">
        <v>1.73</v>
      </c>
      <c r="R1291" s="13"/>
      <c r="S1291" s="21">
        <f t="shared" si="158"/>
        <v>17.875</v>
      </c>
      <c r="T1291" s="7" t="str">
        <f t="shared" si="159"/>
        <v>Over 0.5</v>
      </c>
      <c r="U1291" s="14"/>
      <c r="V1291" s="14" t="str">
        <f t="shared" ref="V1291:V1354" si="163">IF(N1291="1-0","Under 1.5",IF(N1291="0-0","Under 1.5",IF(N1291="0-1","Under 1.5","Over 0.5")))</f>
        <v>Under 1.5</v>
      </c>
      <c r="W1291" s="14" t="str">
        <f t="shared" ref="W1291:W1354" si="164">IF(N1291=0,"",IF(N1291="?",N1291,IF(T1291=V1291,"WON",IF(N1291="0-1","WON",IF(N1291="1-0","WON","LOST")))))</f>
        <v>LOST</v>
      </c>
      <c r="X1291" s="14"/>
      <c r="Y1291" s="7" t="str">
        <f t="shared" si="160"/>
        <v>…</v>
      </c>
      <c r="Z1291" s="7"/>
      <c r="AA1291" s="35" t="str">
        <f t="shared" si="161"/>
        <v>…</v>
      </c>
      <c r="AB1291" s="35" t="str">
        <f t="shared" si="162"/>
        <v>.</v>
      </c>
      <c r="AE1291" s="18" t="str">
        <f>IFERROR(VLOOKUP(O1291,AG3:AH5,2,0),"KO")</f>
        <v>KO</v>
      </c>
    </row>
    <row r="1292" spans="2:31">
      <c r="B1292" s="6"/>
      <c r="C1292" t="s">
        <v>526</v>
      </c>
      <c r="D1292" s="24" t="s">
        <v>167</v>
      </c>
      <c r="E1292" s="17" t="s">
        <v>2315</v>
      </c>
      <c r="F1292" s="7" t="s">
        <v>4</v>
      </c>
      <c r="G1292" s="10" t="s">
        <v>835</v>
      </c>
      <c r="H1292" s="7">
        <v>43</v>
      </c>
      <c r="I1292" s="7">
        <v>37</v>
      </c>
      <c r="J1292" s="7">
        <v>20</v>
      </c>
      <c r="K1292" s="7">
        <v>1</v>
      </c>
      <c r="L1292" s="7">
        <v>2</v>
      </c>
      <c r="M1292" s="7">
        <v>23</v>
      </c>
      <c r="N1292" s="6" t="s">
        <v>120</v>
      </c>
      <c r="O1292" s="6" t="s">
        <v>299</v>
      </c>
      <c r="P1292" s="11">
        <v>46</v>
      </c>
      <c r="Q1292" s="12">
        <v>1.6</v>
      </c>
      <c r="R1292" s="13"/>
      <c r="S1292" s="21">
        <f t="shared" si="158"/>
        <v>26.5625</v>
      </c>
      <c r="T1292" s="7" t="str">
        <f t="shared" si="159"/>
        <v>Over 0.5</v>
      </c>
      <c r="U1292" s="14"/>
      <c r="V1292" s="14" t="str">
        <f t="shared" si="163"/>
        <v>Under 1.5</v>
      </c>
      <c r="W1292" s="14" t="str">
        <f t="shared" si="164"/>
        <v>WON</v>
      </c>
      <c r="X1292" s="14"/>
      <c r="Y1292" s="7" t="str">
        <f t="shared" si="160"/>
        <v>…</v>
      </c>
      <c r="Z1292" s="7"/>
      <c r="AA1292" s="35" t="str">
        <f t="shared" si="161"/>
        <v>…</v>
      </c>
      <c r="AB1292" s="35" t="str">
        <f t="shared" si="162"/>
        <v>.</v>
      </c>
      <c r="AE1292" s="18" t="str">
        <f>IFERROR(VLOOKUP(O1292,AG3:AH5,2,0),"KO")</f>
        <v>KO</v>
      </c>
    </row>
    <row r="1293" spans="2:31">
      <c r="B1293" s="6"/>
      <c r="C1293" t="s">
        <v>1223</v>
      </c>
      <c r="D1293" s="24" t="s">
        <v>874</v>
      </c>
      <c r="E1293" s="17" t="s">
        <v>1224</v>
      </c>
      <c r="F1293" s="7" t="s">
        <v>4</v>
      </c>
      <c r="G1293" s="10" t="s">
        <v>1226</v>
      </c>
      <c r="H1293" s="7">
        <v>20</v>
      </c>
      <c r="I1293" s="7">
        <v>35</v>
      </c>
      <c r="J1293" s="7">
        <v>45</v>
      </c>
      <c r="K1293" s="7">
        <v>2</v>
      </c>
      <c r="L1293" s="7">
        <v>2</v>
      </c>
      <c r="M1293" s="7">
        <v>25</v>
      </c>
      <c r="N1293" s="6" t="s">
        <v>120</v>
      </c>
      <c r="O1293" s="6" t="s">
        <v>61</v>
      </c>
      <c r="P1293" s="11">
        <v>45</v>
      </c>
      <c r="Q1293" s="12">
        <v>1.44</v>
      </c>
      <c r="R1293" s="13"/>
      <c r="S1293" s="21">
        <f t="shared" si="158"/>
        <v>25.9375</v>
      </c>
      <c r="T1293" s="7" t="str">
        <f t="shared" si="159"/>
        <v>Over 0.5</v>
      </c>
      <c r="U1293" s="14"/>
      <c r="V1293" s="14" t="str">
        <f t="shared" si="163"/>
        <v>Under 1.5</v>
      </c>
      <c r="W1293" s="14" t="str">
        <f t="shared" si="164"/>
        <v>WON</v>
      </c>
      <c r="X1293" s="14"/>
      <c r="Y1293" s="7" t="str">
        <f t="shared" si="160"/>
        <v>…</v>
      </c>
      <c r="Z1293" s="7"/>
      <c r="AA1293" s="35" t="str">
        <f t="shared" si="161"/>
        <v>…</v>
      </c>
      <c r="AB1293" s="35" t="str">
        <f t="shared" si="162"/>
        <v>.</v>
      </c>
      <c r="AE1293" s="18" t="str">
        <f>IFERROR(VLOOKUP(O1293,AG3:AH5,2,0),"KO")</f>
        <v>KO</v>
      </c>
    </row>
    <row r="1294" spans="2:31">
      <c r="B1294" s="6"/>
      <c r="C1294" t="s">
        <v>1223</v>
      </c>
      <c r="D1294" s="24" t="s">
        <v>874</v>
      </c>
      <c r="E1294" s="17" t="s">
        <v>1227</v>
      </c>
      <c r="F1294" s="7" t="s">
        <v>4</v>
      </c>
      <c r="G1294" s="10" t="s">
        <v>1893</v>
      </c>
      <c r="H1294" s="7">
        <v>37</v>
      </c>
      <c r="I1294" s="7">
        <v>25</v>
      </c>
      <c r="J1294" s="7">
        <v>37</v>
      </c>
      <c r="K1294" s="7">
        <v>1</v>
      </c>
      <c r="L1294" s="7" t="s">
        <v>2101</v>
      </c>
      <c r="M1294" s="7">
        <v>0</v>
      </c>
      <c r="N1294" s="6" t="s">
        <v>96</v>
      </c>
      <c r="O1294" s="6" t="s">
        <v>298</v>
      </c>
      <c r="P1294" s="11">
        <v>24</v>
      </c>
      <c r="Q1294" s="12">
        <v>1.53</v>
      </c>
      <c r="R1294" s="13"/>
      <c r="S1294" s="21">
        <f t="shared" si="158"/>
        <v>31.875</v>
      </c>
      <c r="T1294" s="7" t="str">
        <f t="shared" si="159"/>
        <v>Over 0.5</v>
      </c>
      <c r="U1294" s="14"/>
      <c r="V1294" s="14" t="str">
        <f t="shared" si="163"/>
        <v>Over 0.5</v>
      </c>
      <c r="W1294" s="14" t="str">
        <f t="shared" si="164"/>
        <v>WON</v>
      </c>
      <c r="X1294" s="14"/>
      <c r="Y1294" s="7" t="str">
        <f t="shared" si="160"/>
        <v>…</v>
      </c>
      <c r="Z1294" s="7"/>
      <c r="AA1294" s="35" t="str">
        <f t="shared" si="161"/>
        <v>…</v>
      </c>
      <c r="AB1294" s="35" t="str">
        <f t="shared" si="162"/>
        <v>.</v>
      </c>
      <c r="AE1294" s="18" t="str">
        <f>IFERROR(VLOOKUP(O1294,AG3:AH5,2,0),"KO")</f>
        <v>KO</v>
      </c>
    </row>
    <row r="1295" spans="2:31">
      <c r="B1295" s="6"/>
      <c r="C1295" t="s">
        <v>438</v>
      </c>
      <c r="D1295" s="24" t="s">
        <v>176</v>
      </c>
      <c r="E1295" s="17" t="s">
        <v>1026</v>
      </c>
      <c r="F1295" s="7" t="s">
        <v>4</v>
      </c>
      <c r="G1295" s="10" t="s">
        <v>1027</v>
      </c>
      <c r="H1295" s="7">
        <v>56</v>
      </c>
      <c r="I1295" s="7">
        <v>30</v>
      </c>
      <c r="J1295" s="7">
        <v>14</v>
      </c>
      <c r="K1295" s="7">
        <v>1</v>
      </c>
      <c r="L1295" s="7">
        <v>1</v>
      </c>
      <c r="M1295" s="7">
        <v>42</v>
      </c>
      <c r="N1295" s="6" t="s">
        <v>17</v>
      </c>
      <c r="O1295" s="6" t="s">
        <v>278</v>
      </c>
      <c r="P1295" s="11">
        <v>43</v>
      </c>
      <c r="Q1295" s="12">
        <v>1.4</v>
      </c>
      <c r="R1295" s="13"/>
      <c r="S1295" s="21">
        <f t="shared" si="158"/>
        <v>22.5</v>
      </c>
      <c r="T1295" s="7" t="str">
        <f t="shared" si="159"/>
        <v>Over 0.5</v>
      </c>
      <c r="U1295" s="14"/>
      <c r="V1295" s="14" t="str">
        <f t="shared" si="163"/>
        <v>Over 0.5</v>
      </c>
      <c r="W1295" s="14" t="str">
        <f t="shared" si="164"/>
        <v>WON</v>
      </c>
      <c r="X1295" s="14"/>
      <c r="Y1295" s="7" t="str">
        <f t="shared" si="160"/>
        <v>…</v>
      </c>
      <c r="Z1295" s="7"/>
      <c r="AA1295" s="35" t="str">
        <f t="shared" si="161"/>
        <v>…</v>
      </c>
      <c r="AB1295" s="35" t="str">
        <f t="shared" si="162"/>
        <v>.</v>
      </c>
      <c r="AE1295" s="18" t="str">
        <f>IFERROR(VLOOKUP(O1295,AG3:AH5,2,0),"KO")</f>
        <v>KO</v>
      </c>
    </row>
    <row r="1296" spans="2:31">
      <c r="B1296" s="6" t="s">
        <v>11</v>
      </c>
      <c r="C1296" t="s">
        <v>34</v>
      </c>
      <c r="D1296" s="24" t="s">
        <v>176</v>
      </c>
      <c r="E1296" s="17" t="s">
        <v>865</v>
      </c>
      <c r="F1296" s="7" t="s">
        <v>4</v>
      </c>
      <c r="G1296" s="10" t="s">
        <v>610</v>
      </c>
      <c r="H1296" s="7">
        <v>44</v>
      </c>
      <c r="I1296" s="7">
        <v>38</v>
      </c>
      <c r="J1296" s="7">
        <v>18</v>
      </c>
      <c r="K1296" s="7">
        <v>1</v>
      </c>
      <c r="L1296" s="7">
        <v>1</v>
      </c>
      <c r="M1296" s="7">
        <v>26</v>
      </c>
      <c r="N1296" s="6" t="s">
        <v>96</v>
      </c>
      <c r="O1296" s="6" t="s">
        <v>298</v>
      </c>
      <c r="P1296" s="11">
        <v>50</v>
      </c>
      <c r="Q1296" s="12">
        <v>1.5</v>
      </c>
      <c r="R1296" s="13"/>
      <c r="S1296" s="21">
        <f t="shared" si="158"/>
        <v>36.25</v>
      </c>
      <c r="T1296" s="7" t="str">
        <f t="shared" si="159"/>
        <v>Over 0.5</v>
      </c>
      <c r="U1296" s="14"/>
      <c r="V1296" s="14" t="str">
        <f t="shared" si="163"/>
        <v>Over 0.5</v>
      </c>
      <c r="W1296" s="14" t="str">
        <f t="shared" si="164"/>
        <v>WON</v>
      </c>
      <c r="X1296" s="14"/>
      <c r="Y1296" s="7" t="str">
        <f t="shared" si="160"/>
        <v>…</v>
      </c>
      <c r="Z1296" s="7"/>
      <c r="AA1296" s="35" t="str">
        <f t="shared" si="161"/>
        <v>…</v>
      </c>
      <c r="AB1296" s="35" t="str">
        <f t="shared" si="162"/>
        <v>.</v>
      </c>
      <c r="AE1296" s="18" t="str">
        <f>IFERROR(VLOOKUP(O1296,AG3:AH5,2,0),"KO")</f>
        <v>KO</v>
      </c>
    </row>
    <row r="1297" spans="2:31">
      <c r="B1297" s="6" t="s">
        <v>11</v>
      </c>
      <c r="C1297" t="s">
        <v>62</v>
      </c>
      <c r="D1297" s="24" t="s">
        <v>176</v>
      </c>
      <c r="E1297" s="17" t="s">
        <v>178</v>
      </c>
      <c r="F1297" s="7" t="s">
        <v>4</v>
      </c>
      <c r="G1297" s="10" t="s">
        <v>2177</v>
      </c>
      <c r="H1297" s="7">
        <v>31</v>
      </c>
      <c r="I1297" s="7">
        <v>53</v>
      </c>
      <c r="J1297" s="7">
        <v>16</v>
      </c>
      <c r="K1297" s="7" t="s">
        <v>16</v>
      </c>
      <c r="L1297" s="7" t="s">
        <v>2101</v>
      </c>
      <c r="M1297" s="7">
        <v>15</v>
      </c>
      <c r="N1297" s="6" t="s">
        <v>120</v>
      </c>
      <c r="O1297" s="6" t="s">
        <v>303</v>
      </c>
      <c r="P1297" s="11">
        <v>64</v>
      </c>
      <c r="Q1297" s="12">
        <v>1.57</v>
      </c>
      <c r="R1297" s="13"/>
      <c r="S1297" s="21">
        <f t="shared" si="158"/>
        <v>69.362499999999997</v>
      </c>
      <c r="T1297" s="7" t="str">
        <f t="shared" si="159"/>
        <v>Under 1.5</v>
      </c>
      <c r="U1297" s="14"/>
      <c r="V1297" s="14" t="str">
        <f t="shared" si="163"/>
        <v>Under 1.5</v>
      </c>
      <c r="W1297" s="14" t="str">
        <f t="shared" si="164"/>
        <v>WON</v>
      </c>
      <c r="X1297" s="14"/>
      <c r="Y1297" s="7" t="str">
        <f t="shared" si="160"/>
        <v>…</v>
      </c>
      <c r="Z1297" s="7"/>
      <c r="AA1297" s="35" t="str">
        <f t="shared" si="161"/>
        <v>U25g</v>
      </c>
      <c r="AB1297" s="35" t="str">
        <f t="shared" si="162"/>
        <v>.</v>
      </c>
      <c r="AE1297" s="18" t="str">
        <f>IFERROR(VLOOKUP(O1297,AG3:AH5,2,0),"KO")</f>
        <v>KO</v>
      </c>
    </row>
    <row r="1298" spans="2:31">
      <c r="B1298" s="6" t="s">
        <v>11</v>
      </c>
      <c r="C1298" t="s">
        <v>508</v>
      </c>
      <c r="D1298" s="24" t="s">
        <v>176</v>
      </c>
      <c r="E1298" s="17" t="s">
        <v>2180</v>
      </c>
      <c r="F1298" s="7" t="s">
        <v>4</v>
      </c>
      <c r="G1298" s="10" t="s">
        <v>655</v>
      </c>
      <c r="H1298" s="7">
        <v>10</v>
      </c>
      <c r="I1298" s="7">
        <v>64</v>
      </c>
      <c r="J1298" s="7">
        <v>26</v>
      </c>
      <c r="K1298" s="7" t="s">
        <v>16</v>
      </c>
      <c r="L1298" s="7">
        <v>2</v>
      </c>
      <c r="M1298" s="7">
        <v>16</v>
      </c>
      <c r="N1298" s="6" t="s">
        <v>120</v>
      </c>
      <c r="O1298" s="6" t="s">
        <v>305</v>
      </c>
      <c r="P1298" s="11">
        <v>52</v>
      </c>
      <c r="Q1298" s="12">
        <v>1.63</v>
      </c>
      <c r="R1298" s="13"/>
      <c r="S1298" s="21">
        <f t="shared" si="158"/>
        <v>70.400000000000006</v>
      </c>
      <c r="T1298" s="7" t="str">
        <f t="shared" si="159"/>
        <v>Under 1.5</v>
      </c>
      <c r="U1298" s="14"/>
      <c r="V1298" s="14" t="str">
        <f t="shared" si="163"/>
        <v>Under 1.5</v>
      </c>
      <c r="W1298" s="14" t="str">
        <f t="shared" si="164"/>
        <v>WON</v>
      </c>
      <c r="X1298" s="14"/>
      <c r="Y1298" s="7" t="str">
        <f t="shared" si="160"/>
        <v>…</v>
      </c>
      <c r="Z1298" s="7"/>
      <c r="AA1298" s="35" t="str">
        <f t="shared" si="161"/>
        <v>…</v>
      </c>
      <c r="AB1298" s="35" t="str">
        <f t="shared" si="162"/>
        <v>.</v>
      </c>
      <c r="AE1298" s="18" t="str">
        <f>IFERROR(VLOOKUP(O1298,AG3:AH5,2,0),"KO")</f>
        <v>KO</v>
      </c>
    </row>
    <row r="1299" spans="2:31">
      <c r="B1299" s="6"/>
      <c r="D1299" s="24"/>
      <c r="E1299" s="17"/>
      <c r="F1299" s="7"/>
      <c r="G1299" s="10"/>
      <c r="H1299" s="7"/>
      <c r="I1299" s="7"/>
      <c r="J1299" s="7"/>
      <c r="K1299" s="7"/>
      <c r="L1299" s="7"/>
      <c r="M1299" s="7"/>
      <c r="N1299" s="6"/>
      <c r="O1299" s="6"/>
      <c r="P1299" s="11"/>
      <c r="Q1299" s="12"/>
      <c r="R1299" s="13"/>
      <c r="S1299" s="21" t="str">
        <f t="shared" si="158"/>
        <v/>
      </c>
      <c r="T1299" s="7" t="str">
        <f t="shared" si="159"/>
        <v>Under 1.5</v>
      </c>
      <c r="U1299" s="14"/>
      <c r="V1299" s="14" t="str">
        <f t="shared" si="163"/>
        <v>Over 0.5</v>
      </c>
      <c r="W1299" s="14" t="str">
        <f t="shared" si="164"/>
        <v/>
      </c>
      <c r="X1299" s="14"/>
      <c r="Y1299" s="7" t="str">
        <f t="shared" si="160"/>
        <v>…</v>
      </c>
      <c r="Z1299" s="7"/>
      <c r="AA1299" s="35" t="str">
        <f t="shared" si="161"/>
        <v>…</v>
      </c>
      <c r="AB1299" s="35" t="str">
        <f t="shared" si="162"/>
        <v>.</v>
      </c>
      <c r="AE1299" s="18" t="str">
        <f>IFERROR(VLOOKUP(O1299,AG3:AH5,2,0),"KO")</f>
        <v>KO</v>
      </c>
    </row>
    <row r="1300" spans="2:31">
      <c r="B1300" s="16" t="s">
        <v>2316</v>
      </c>
      <c r="D1300" s="24"/>
      <c r="E1300" s="17"/>
      <c r="F1300" s="7"/>
      <c r="G1300" s="10"/>
      <c r="H1300" s="7"/>
      <c r="I1300" s="7"/>
      <c r="J1300" s="7"/>
      <c r="K1300" s="7"/>
      <c r="L1300" s="7"/>
      <c r="M1300" s="7"/>
      <c r="N1300" s="6"/>
      <c r="O1300" s="6"/>
      <c r="P1300" s="11"/>
      <c r="Q1300" s="12"/>
      <c r="R1300" s="13"/>
      <c r="S1300" s="21" t="str">
        <f t="shared" si="158"/>
        <v/>
      </c>
      <c r="T1300" s="7" t="str">
        <f t="shared" si="159"/>
        <v>Under 1.5</v>
      </c>
      <c r="U1300" s="14"/>
      <c r="V1300" s="14" t="str">
        <f t="shared" si="163"/>
        <v>Over 0.5</v>
      </c>
      <c r="W1300" s="14" t="str">
        <f t="shared" si="164"/>
        <v/>
      </c>
      <c r="X1300" s="14"/>
      <c r="Y1300" s="7" t="str">
        <f t="shared" si="160"/>
        <v>…</v>
      </c>
      <c r="Z1300" s="7"/>
      <c r="AA1300" s="35" t="str">
        <f t="shared" si="161"/>
        <v>…</v>
      </c>
      <c r="AB1300" s="35" t="str">
        <f t="shared" si="162"/>
        <v>.</v>
      </c>
      <c r="AE1300" s="18" t="str">
        <f>IFERROR(VLOOKUP(O1300,AG3:AH5,2,0),"KO")</f>
        <v>KO</v>
      </c>
    </row>
    <row r="1301" spans="2:31">
      <c r="B1301" s="6" t="s">
        <v>11</v>
      </c>
      <c r="C1301" t="s">
        <v>471</v>
      </c>
      <c r="D1301" s="24" t="s">
        <v>35</v>
      </c>
      <c r="E1301" s="17" t="s">
        <v>818</v>
      </c>
      <c r="F1301" s="7" t="s">
        <v>4</v>
      </c>
      <c r="G1301" s="10" t="s">
        <v>1534</v>
      </c>
      <c r="H1301" s="7">
        <v>11</v>
      </c>
      <c r="I1301" s="7">
        <v>58</v>
      </c>
      <c r="J1301" s="7">
        <v>32</v>
      </c>
      <c r="K1301" s="7" t="s">
        <v>16</v>
      </c>
      <c r="L1301" s="7">
        <v>2</v>
      </c>
      <c r="M1301" s="7">
        <v>21</v>
      </c>
      <c r="N1301" s="6" t="s">
        <v>61</v>
      </c>
      <c r="O1301" s="6" t="s">
        <v>96</v>
      </c>
      <c r="P1301" s="11">
        <v>53</v>
      </c>
      <c r="Q1301" s="12">
        <v>1.67</v>
      </c>
      <c r="R1301" s="13"/>
      <c r="S1301" s="21">
        <f t="shared" si="158"/>
        <v>68.724999999999994</v>
      </c>
      <c r="T1301" s="7" t="str">
        <f t="shared" si="159"/>
        <v>Under 1.5</v>
      </c>
      <c r="U1301" s="14"/>
      <c r="V1301" s="14" t="str">
        <f t="shared" si="163"/>
        <v>Over 0.5</v>
      </c>
      <c r="W1301" s="14" t="str">
        <f t="shared" si="164"/>
        <v>LOST</v>
      </c>
      <c r="X1301" s="14"/>
      <c r="Y1301" s="7" t="str">
        <f t="shared" si="160"/>
        <v>…</v>
      </c>
      <c r="Z1301" s="7"/>
      <c r="AA1301" s="35" t="str">
        <f t="shared" si="161"/>
        <v>…</v>
      </c>
      <c r="AB1301" s="35" t="str">
        <f t="shared" si="162"/>
        <v>.</v>
      </c>
      <c r="AE1301" s="18" t="str">
        <f>IFERROR(VLOOKUP(O1301,AG3:AH5,2,0),"KO")</f>
        <v>KO</v>
      </c>
    </row>
    <row r="1302" spans="2:31">
      <c r="B1302" s="6" t="s">
        <v>11</v>
      </c>
      <c r="C1302" t="s">
        <v>471</v>
      </c>
      <c r="D1302" s="24" t="s">
        <v>52</v>
      </c>
      <c r="E1302" s="17" t="s">
        <v>1103</v>
      </c>
      <c r="F1302" s="7" t="s">
        <v>4</v>
      </c>
      <c r="G1302" s="10" t="s">
        <v>472</v>
      </c>
      <c r="H1302" s="7">
        <v>13</v>
      </c>
      <c r="I1302" s="7">
        <v>58</v>
      </c>
      <c r="J1302" s="7">
        <v>29</v>
      </c>
      <c r="K1302" s="7" t="s">
        <v>16</v>
      </c>
      <c r="L1302" s="7">
        <v>2</v>
      </c>
      <c r="M1302" s="7">
        <v>16</v>
      </c>
      <c r="N1302" s="6" t="s">
        <v>24</v>
      </c>
      <c r="O1302" s="6" t="s">
        <v>120</v>
      </c>
      <c r="P1302" s="11">
        <v>47</v>
      </c>
      <c r="Q1302" s="12">
        <v>1.57</v>
      </c>
      <c r="R1302" s="13"/>
      <c r="S1302" s="21">
        <f t="shared" si="158"/>
        <v>58.125</v>
      </c>
      <c r="T1302" s="7" t="str">
        <f t="shared" si="159"/>
        <v>Under 1.5</v>
      </c>
      <c r="U1302" s="14"/>
      <c r="V1302" s="14" t="str">
        <f t="shared" si="163"/>
        <v>Under 1.5</v>
      </c>
      <c r="W1302" s="14" t="str">
        <f t="shared" si="164"/>
        <v>WON</v>
      </c>
      <c r="X1302" s="14"/>
      <c r="Y1302" s="7" t="str">
        <f t="shared" si="160"/>
        <v>…</v>
      </c>
      <c r="Z1302" s="7"/>
      <c r="AA1302" s="35" t="str">
        <f t="shared" si="161"/>
        <v>…</v>
      </c>
      <c r="AB1302" s="35" t="str">
        <f t="shared" si="162"/>
        <v>.</v>
      </c>
      <c r="AE1302" s="18" t="str">
        <f>IFERROR(VLOOKUP(O1302,AG3:AH5,2,0),"KO")</f>
        <v>OK</v>
      </c>
    </row>
    <row r="1303" spans="2:31">
      <c r="B1303" s="6"/>
      <c r="C1303" t="s">
        <v>70</v>
      </c>
      <c r="D1303" s="24" t="s">
        <v>89</v>
      </c>
      <c r="E1303" s="17" t="s">
        <v>992</v>
      </c>
      <c r="F1303" s="7" t="s">
        <v>4</v>
      </c>
      <c r="G1303" s="10" t="s">
        <v>73</v>
      </c>
      <c r="H1303" s="7">
        <v>32</v>
      </c>
      <c r="I1303" s="7">
        <v>50</v>
      </c>
      <c r="J1303" s="7">
        <v>18</v>
      </c>
      <c r="K1303" s="7" t="s">
        <v>16</v>
      </c>
      <c r="L1303" s="7">
        <v>1</v>
      </c>
      <c r="M1303" s="7">
        <v>14</v>
      </c>
      <c r="N1303" s="6" t="s">
        <v>120</v>
      </c>
      <c r="O1303" s="6" t="s">
        <v>61</v>
      </c>
      <c r="P1303" s="11">
        <v>60</v>
      </c>
      <c r="Q1303" s="12">
        <v>1.6</v>
      </c>
      <c r="R1303" s="13"/>
      <c r="S1303" s="21">
        <f t="shared" si="158"/>
        <v>68.625</v>
      </c>
      <c r="T1303" s="7" t="str">
        <f t="shared" si="159"/>
        <v>Under 1.5</v>
      </c>
      <c r="U1303" s="14"/>
      <c r="V1303" s="14" t="str">
        <f t="shared" si="163"/>
        <v>Under 1.5</v>
      </c>
      <c r="W1303" s="14" t="str">
        <f t="shared" si="164"/>
        <v>WON</v>
      </c>
      <c r="X1303" s="14"/>
      <c r="Y1303" s="7" t="str">
        <f t="shared" si="160"/>
        <v>…</v>
      </c>
      <c r="Z1303" s="7"/>
      <c r="AA1303" s="35" t="str">
        <f t="shared" si="161"/>
        <v>…</v>
      </c>
      <c r="AB1303" s="35" t="str">
        <f t="shared" si="162"/>
        <v>.</v>
      </c>
      <c r="AE1303" s="18" t="str">
        <f>IFERROR(VLOOKUP(O1303,AG3:AH5,2,0),"KO")</f>
        <v>KO</v>
      </c>
    </row>
    <row r="1304" spans="2:31">
      <c r="B1304" s="6"/>
      <c r="C1304" t="s">
        <v>70</v>
      </c>
      <c r="D1304" s="24" t="s">
        <v>89</v>
      </c>
      <c r="E1304" s="17" t="s">
        <v>2292</v>
      </c>
      <c r="F1304" s="7" t="s">
        <v>4</v>
      </c>
      <c r="G1304" s="10" t="s">
        <v>74</v>
      </c>
      <c r="H1304" s="7">
        <v>31</v>
      </c>
      <c r="I1304" s="7">
        <v>46</v>
      </c>
      <c r="J1304" s="7">
        <v>23</v>
      </c>
      <c r="K1304" s="7" t="s">
        <v>16</v>
      </c>
      <c r="L1304" s="7" t="s">
        <v>2101</v>
      </c>
      <c r="M1304" s="7">
        <v>8</v>
      </c>
      <c r="N1304" s="6" t="s">
        <v>47</v>
      </c>
      <c r="O1304" s="6" t="s">
        <v>47</v>
      </c>
      <c r="P1304" s="11">
        <v>80</v>
      </c>
      <c r="Q1304" s="12">
        <v>1.7</v>
      </c>
      <c r="R1304" s="13"/>
      <c r="S1304" s="21">
        <f t="shared" si="158"/>
        <v>63</v>
      </c>
      <c r="T1304" s="7" t="str">
        <f t="shared" si="159"/>
        <v>Under 1.5</v>
      </c>
      <c r="U1304" s="14"/>
      <c r="V1304" s="14" t="str">
        <f t="shared" si="163"/>
        <v>Under 1.5</v>
      </c>
      <c r="W1304" s="14" t="str">
        <f t="shared" si="164"/>
        <v>WON</v>
      </c>
      <c r="X1304" s="14"/>
      <c r="Y1304" s="7" t="str">
        <f t="shared" si="160"/>
        <v>…</v>
      </c>
      <c r="Z1304" s="7"/>
      <c r="AA1304" s="35" t="str">
        <f t="shared" si="161"/>
        <v>…</v>
      </c>
      <c r="AB1304" s="35" t="str">
        <f t="shared" si="162"/>
        <v>.</v>
      </c>
      <c r="AE1304" s="18" t="str">
        <f>IFERROR(VLOOKUP(O1304,AG3:AH5,2,0),"KO")</f>
        <v>OK</v>
      </c>
    </row>
    <row r="1305" spans="2:31">
      <c r="B1305" s="6"/>
      <c r="C1305" t="s">
        <v>545</v>
      </c>
      <c r="D1305" s="24" t="s">
        <v>93</v>
      </c>
      <c r="E1305" s="17" t="s">
        <v>586</v>
      </c>
      <c r="F1305" s="7" t="s">
        <v>4</v>
      </c>
      <c r="G1305" s="10" t="s">
        <v>863</v>
      </c>
      <c r="H1305" s="7">
        <v>21</v>
      </c>
      <c r="I1305" s="7">
        <v>57</v>
      </c>
      <c r="J1305" s="7">
        <v>23</v>
      </c>
      <c r="K1305" s="7" t="s">
        <v>16</v>
      </c>
      <c r="L1305" s="7" t="s">
        <v>2101</v>
      </c>
      <c r="M1305" s="7">
        <v>2</v>
      </c>
      <c r="N1305" s="6" t="s">
        <v>24</v>
      </c>
      <c r="O1305" s="6" t="s">
        <v>24</v>
      </c>
      <c r="P1305" s="11">
        <v>57</v>
      </c>
      <c r="Q1305" s="12">
        <v>1.64</v>
      </c>
      <c r="R1305" s="13"/>
      <c r="S1305" s="21">
        <f t="shared" si="158"/>
        <v>82.212500000000006</v>
      </c>
      <c r="T1305" s="7" t="str">
        <f t="shared" si="159"/>
        <v>Under 1.5</v>
      </c>
      <c r="U1305" s="14"/>
      <c r="V1305" s="14" t="str">
        <f t="shared" si="163"/>
        <v>Under 1.5</v>
      </c>
      <c r="W1305" s="14" t="str">
        <f t="shared" si="164"/>
        <v>WON</v>
      </c>
      <c r="X1305" s="14"/>
      <c r="Y1305" s="7" t="str">
        <f t="shared" si="160"/>
        <v>…</v>
      </c>
      <c r="Z1305" s="7"/>
      <c r="AA1305" s="35" t="str">
        <f t="shared" si="161"/>
        <v>…</v>
      </c>
      <c r="AB1305" s="35" t="str">
        <f t="shared" si="162"/>
        <v>.</v>
      </c>
      <c r="AE1305" s="18" t="str">
        <f>IFERROR(VLOOKUP(O1305,AG3:AH5,2,0),"KO")</f>
        <v>OK</v>
      </c>
    </row>
    <row r="1306" spans="2:31">
      <c r="B1306" s="6"/>
      <c r="C1306" t="s">
        <v>545</v>
      </c>
      <c r="D1306" s="24" t="s">
        <v>93</v>
      </c>
      <c r="E1306" s="17" t="s">
        <v>2065</v>
      </c>
      <c r="F1306" s="7" t="s">
        <v>4</v>
      </c>
      <c r="G1306" s="10" t="s">
        <v>549</v>
      </c>
      <c r="H1306" s="7">
        <v>24</v>
      </c>
      <c r="I1306" s="7">
        <v>57</v>
      </c>
      <c r="J1306" s="7">
        <v>20</v>
      </c>
      <c r="K1306" s="7" t="s">
        <v>16</v>
      </c>
      <c r="L1306" s="7" t="s">
        <v>2101</v>
      </c>
      <c r="M1306" s="7">
        <v>4</v>
      </c>
      <c r="N1306" s="6" t="s">
        <v>47</v>
      </c>
      <c r="O1306" s="6" t="s">
        <v>33</v>
      </c>
      <c r="P1306" s="11">
        <v>80</v>
      </c>
      <c r="Q1306" s="12">
        <v>1.64</v>
      </c>
      <c r="R1306" s="13"/>
      <c r="S1306" s="21">
        <f t="shared" si="158"/>
        <v>84.8125</v>
      </c>
      <c r="T1306" s="7" t="str">
        <f t="shared" si="159"/>
        <v>Under 1.5</v>
      </c>
      <c r="U1306" s="14"/>
      <c r="V1306" s="14" t="str">
        <f t="shared" si="163"/>
        <v>Under 1.5</v>
      </c>
      <c r="W1306" s="14" t="str">
        <f t="shared" si="164"/>
        <v>WON</v>
      </c>
      <c r="X1306" s="14"/>
      <c r="Y1306" s="7" t="str">
        <f t="shared" si="160"/>
        <v>…</v>
      </c>
      <c r="Z1306" s="7"/>
      <c r="AA1306" s="35" t="str">
        <f t="shared" si="161"/>
        <v>…</v>
      </c>
      <c r="AB1306" s="35" t="str">
        <f t="shared" si="162"/>
        <v>.</v>
      </c>
      <c r="AE1306" s="18" t="str">
        <f>IFERROR(VLOOKUP(O1306,AG3:AH5,2,0),"KO")</f>
        <v>KO</v>
      </c>
    </row>
    <row r="1307" spans="2:31">
      <c r="B1307" s="6"/>
      <c r="C1307" t="s">
        <v>545</v>
      </c>
      <c r="D1307" s="24" t="s">
        <v>93</v>
      </c>
      <c r="E1307" s="17" t="s">
        <v>1837</v>
      </c>
      <c r="F1307" s="7" t="s">
        <v>4</v>
      </c>
      <c r="G1307" s="10" t="s">
        <v>548</v>
      </c>
      <c r="H1307" s="7">
        <v>21</v>
      </c>
      <c r="I1307" s="7">
        <v>46</v>
      </c>
      <c r="J1307" s="7">
        <v>34</v>
      </c>
      <c r="K1307" s="7" t="s">
        <v>16</v>
      </c>
      <c r="L1307" s="7">
        <v>2</v>
      </c>
      <c r="M1307" s="7">
        <v>13</v>
      </c>
      <c r="N1307" s="6" t="s">
        <v>24</v>
      </c>
      <c r="O1307" s="6" t="s">
        <v>24</v>
      </c>
      <c r="P1307" s="11">
        <v>82</v>
      </c>
      <c r="Q1307" s="12">
        <v>1.7</v>
      </c>
      <c r="R1307" s="13"/>
      <c r="S1307" s="21">
        <f t="shared" si="158"/>
        <v>58.4</v>
      </c>
      <c r="T1307" s="7" t="str">
        <f t="shared" si="159"/>
        <v>Under 1.5</v>
      </c>
      <c r="U1307" s="14"/>
      <c r="V1307" s="14" t="str">
        <f t="shared" si="163"/>
        <v>Under 1.5</v>
      </c>
      <c r="W1307" s="14" t="str">
        <f t="shared" si="164"/>
        <v>WON</v>
      </c>
      <c r="X1307" s="14"/>
      <c r="Y1307" s="7" t="str">
        <f t="shared" si="160"/>
        <v>…</v>
      </c>
      <c r="Z1307" s="7"/>
      <c r="AA1307" s="35" t="str">
        <f t="shared" si="161"/>
        <v>…</v>
      </c>
      <c r="AB1307" s="35" t="str">
        <f t="shared" si="162"/>
        <v>.</v>
      </c>
      <c r="AE1307" s="18" t="str">
        <f>IFERROR(VLOOKUP(O1307,AG3:AH5,2,0),"KO")</f>
        <v>OK</v>
      </c>
    </row>
    <row r="1308" spans="2:31">
      <c r="B1308" s="6" t="s">
        <v>11</v>
      </c>
      <c r="C1308" t="s">
        <v>1232</v>
      </c>
      <c r="D1308" s="24" t="s">
        <v>93</v>
      </c>
      <c r="E1308" s="17" t="s">
        <v>1702</v>
      </c>
      <c r="F1308" s="7" t="s">
        <v>4</v>
      </c>
      <c r="G1308" s="10" t="s">
        <v>1700</v>
      </c>
      <c r="H1308" s="7">
        <v>6</v>
      </c>
      <c r="I1308" s="7">
        <v>37</v>
      </c>
      <c r="J1308" s="7">
        <v>56</v>
      </c>
      <c r="K1308" s="7">
        <v>2</v>
      </c>
      <c r="L1308" s="7">
        <v>2</v>
      </c>
      <c r="M1308" s="7">
        <v>50</v>
      </c>
      <c r="N1308" s="6" t="s">
        <v>305</v>
      </c>
      <c r="O1308" s="6" t="s">
        <v>1020</v>
      </c>
      <c r="P1308" s="11">
        <v>36</v>
      </c>
      <c r="Q1308" s="12">
        <v>1.7</v>
      </c>
      <c r="R1308" s="13"/>
      <c r="S1308" s="21">
        <f t="shared" si="158"/>
        <v>22.5</v>
      </c>
      <c r="T1308" s="7" t="str">
        <f t="shared" si="159"/>
        <v>Over 0.5</v>
      </c>
      <c r="U1308" s="14"/>
      <c r="V1308" s="14" t="str">
        <f t="shared" si="163"/>
        <v>Over 0.5</v>
      </c>
      <c r="W1308" s="14" t="str">
        <f t="shared" si="164"/>
        <v>WON</v>
      </c>
      <c r="X1308" s="14"/>
      <c r="Y1308" s="7" t="str">
        <f t="shared" si="160"/>
        <v>…</v>
      </c>
      <c r="Z1308" s="7"/>
      <c r="AA1308" s="35" t="str">
        <f t="shared" si="161"/>
        <v>…</v>
      </c>
      <c r="AB1308" s="35" t="str">
        <f t="shared" si="162"/>
        <v>.</v>
      </c>
      <c r="AE1308" s="18" t="str">
        <f>IFERROR(VLOOKUP(O1308,AG3:AH5,2,0),"KO")</f>
        <v>KO</v>
      </c>
    </row>
    <row r="1309" spans="2:31">
      <c r="B1309" s="6"/>
      <c r="C1309" t="s">
        <v>545</v>
      </c>
      <c r="D1309" s="24" t="s">
        <v>115</v>
      </c>
      <c r="E1309" s="17" t="s">
        <v>1058</v>
      </c>
      <c r="F1309" s="7" t="s">
        <v>4</v>
      </c>
      <c r="G1309" s="10" t="s">
        <v>546</v>
      </c>
      <c r="H1309" s="7">
        <v>55</v>
      </c>
      <c r="I1309" s="7">
        <v>34</v>
      </c>
      <c r="J1309" s="7">
        <v>12</v>
      </c>
      <c r="K1309" s="7">
        <v>1</v>
      </c>
      <c r="L1309" s="7">
        <v>1</v>
      </c>
      <c r="M1309" s="7">
        <v>43</v>
      </c>
      <c r="N1309" s="6" t="s">
        <v>24</v>
      </c>
      <c r="O1309" s="6" t="s">
        <v>47</v>
      </c>
      <c r="P1309" s="11">
        <v>43</v>
      </c>
      <c r="Q1309" s="12">
        <v>1.6</v>
      </c>
      <c r="R1309" s="13"/>
      <c r="S1309" s="21">
        <f t="shared" si="158"/>
        <v>22.8125</v>
      </c>
      <c r="T1309" s="7" t="str">
        <f t="shared" si="159"/>
        <v>Over 0.5</v>
      </c>
      <c r="U1309" s="14"/>
      <c r="V1309" s="14" t="str">
        <f t="shared" si="163"/>
        <v>Under 1.5</v>
      </c>
      <c r="W1309" s="14" t="str">
        <f t="shared" si="164"/>
        <v>LOST</v>
      </c>
      <c r="X1309" s="14"/>
      <c r="Y1309" s="7" t="str">
        <f t="shared" si="160"/>
        <v>…</v>
      </c>
      <c r="Z1309" s="7"/>
      <c r="AA1309" s="35" t="str">
        <f t="shared" si="161"/>
        <v>…</v>
      </c>
      <c r="AB1309" s="35" t="str">
        <f t="shared" si="162"/>
        <v>.</v>
      </c>
      <c r="AE1309" s="18" t="str">
        <f>IFERROR(VLOOKUP(O1309,AG3:AH5,2,0),"KO")</f>
        <v>OK</v>
      </c>
    </row>
    <row r="1310" spans="2:31">
      <c r="B1310" s="6"/>
      <c r="C1310" t="s">
        <v>545</v>
      </c>
      <c r="D1310" s="24" t="s">
        <v>240</v>
      </c>
      <c r="E1310" s="17" t="s">
        <v>1129</v>
      </c>
      <c r="F1310" s="7" t="s">
        <v>4</v>
      </c>
      <c r="G1310" s="10" t="s">
        <v>955</v>
      </c>
      <c r="H1310" s="7">
        <v>47</v>
      </c>
      <c r="I1310" s="7">
        <v>51</v>
      </c>
      <c r="J1310" s="7">
        <v>3</v>
      </c>
      <c r="K1310" s="7" t="s">
        <v>16</v>
      </c>
      <c r="L1310" s="7">
        <v>1</v>
      </c>
      <c r="M1310" s="7">
        <v>44</v>
      </c>
      <c r="N1310" s="6" t="s">
        <v>47</v>
      </c>
      <c r="O1310" s="6" t="s">
        <v>47</v>
      </c>
      <c r="P1310" s="11">
        <v>73</v>
      </c>
      <c r="Q1310" s="12">
        <v>1.67</v>
      </c>
      <c r="R1310" s="13"/>
      <c r="S1310" s="21">
        <f t="shared" si="158"/>
        <v>70.537499999999994</v>
      </c>
      <c r="T1310" s="7" t="str">
        <f t="shared" si="159"/>
        <v>Under 1.5</v>
      </c>
      <c r="U1310" s="14"/>
      <c r="V1310" s="14" t="str">
        <f t="shared" si="163"/>
        <v>Under 1.5</v>
      </c>
      <c r="W1310" s="14" t="str">
        <f t="shared" si="164"/>
        <v>WON</v>
      </c>
      <c r="X1310" s="14"/>
      <c r="Y1310" s="7" t="str">
        <f t="shared" si="160"/>
        <v>…</v>
      </c>
      <c r="Z1310" s="7"/>
      <c r="AA1310" s="35" t="str">
        <f t="shared" si="161"/>
        <v>…</v>
      </c>
      <c r="AB1310" s="35" t="str">
        <f t="shared" si="162"/>
        <v>.</v>
      </c>
      <c r="AE1310" s="18" t="str">
        <f>IFERROR(VLOOKUP(O1310,AG3:AH5,2,0),"KO")</f>
        <v>OK</v>
      </c>
    </row>
    <row r="1311" spans="2:31">
      <c r="B1311" s="6"/>
      <c r="C1311" t="s">
        <v>545</v>
      </c>
      <c r="D1311" s="24" t="s">
        <v>240</v>
      </c>
      <c r="E1311" s="17" t="s">
        <v>1129</v>
      </c>
      <c r="F1311" s="7" t="s">
        <v>4</v>
      </c>
      <c r="G1311" s="10" t="s">
        <v>955</v>
      </c>
      <c r="H1311" s="7">
        <v>47</v>
      </c>
      <c r="I1311" s="7">
        <v>51</v>
      </c>
      <c r="J1311" s="7">
        <v>3</v>
      </c>
      <c r="K1311" s="7" t="s">
        <v>16</v>
      </c>
      <c r="L1311" s="7">
        <v>1</v>
      </c>
      <c r="M1311" s="7">
        <v>44</v>
      </c>
      <c r="N1311" s="6" t="s">
        <v>47</v>
      </c>
      <c r="O1311" s="6" t="s">
        <v>47</v>
      </c>
      <c r="P1311" s="11">
        <v>73</v>
      </c>
      <c r="Q1311" s="12">
        <v>1.67</v>
      </c>
      <c r="R1311" s="13"/>
      <c r="S1311" s="21">
        <f t="shared" si="158"/>
        <v>70.537499999999994</v>
      </c>
      <c r="T1311" s="7" t="str">
        <f t="shared" si="159"/>
        <v>Under 1.5</v>
      </c>
      <c r="U1311" s="14"/>
      <c r="V1311" s="14" t="str">
        <f t="shared" si="163"/>
        <v>Under 1.5</v>
      </c>
      <c r="W1311" s="14" t="str">
        <f t="shared" si="164"/>
        <v>WON</v>
      </c>
      <c r="X1311" s="14"/>
      <c r="Y1311" s="7" t="str">
        <f t="shared" si="160"/>
        <v>…</v>
      </c>
      <c r="Z1311" s="7"/>
      <c r="AA1311" s="35" t="str">
        <f t="shared" si="161"/>
        <v>…</v>
      </c>
      <c r="AB1311" s="35" t="str">
        <f t="shared" si="162"/>
        <v>.</v>
      </c>
      <c r="AE1311" s="18" t="str">
        <f>IFERROR(VLOOKUP(O1311,AG3:AH5,2,0),"KO")</f>
        <v>OK</v>
      </c>
    </row>
    <row r="1312" spans="2:31">
      <c r="B1312" s="6" t="s">
        <v>11</v>
      </c>
      <c r="C1312" t="s">
        <v>908</v>
      </c>
      <c r="D1312" s="24" t="s">
        <v>240</v>
      </c>
      <c r="E1312" s="17" t="s">
        <v>1048</v>
      </c>
      <c r="F1312" s="7" t="s">
        <v>4</v>
      </c>
      <c r="G1312" s="10" t="s">
        <v>912</v>
      </c>
      <c r="H1312" s="7">
        <v>26</v>
      </c>
      <c r="I1312" s="7">
        <v>44</v>
      </c>
      <c r="J1312" s="7">
        <v>30</v>
      </c>
      <c r="K1312" s="7" t="s">
        <v>16</v>
      </c>
      <c r="L1312" s="7" t="s">
        <v>2101</v>
      </c>
      <c r="M1312" s="7">
        <v>4</v>
      </c>
      <c r="N1312" s="6" t="s">
        <v>24</v>
      </c>
      <c r="O1312" s="6" t="s">
        <v>75</v>
      </c>
      <c r="P1312" s="11">
        <v>59</v>
      </c>
      <c r="Q1312" s="12">
        <v>1.72</v>
      </c>
      <c r="R1312" s="13"/>
      <c r="S1312" s="21">
        <f t="shared" si="158"/>
        <v>62.8</v>
      </c>
      <c r="T1312" s="7" t="str">
        <f t="shared" si="159"/>
        <v>Under 1.5</v>
      </c>
      <c r="U1312" s="14"/>
      <c r="V1312" s="14" t="str">
        <f t="shared" si="163"/>
        <v>Under 1.5</v>
      </c>
      <c r="W1312" s="14" t="str">
        <f t="shared" si="164"/>
        <v>WON</v>
      </c>
      <c r="X1312" s="14"/>
      <c r="Y1312" s="7" t="str">
        <f t="shared" si="160"/>
        <v>…</v>
      </c>
      <c r="Z1312" s="7"/>
      <c r="AA1312" s="35" t="str">
        <f t="shared" si="161"/>
        <v>…</v>
      </c>
      <c r="AB1312" s="35" t="str">
        <f t="shared" si="162"/>
        <v>.</v>
      </c>
      <c r="AE1312" s="18" t="str">
        <f>IFERROR(VLOOKUP(O1312,AG3:AH5,2,0),"KO")</f>
        <v>KO</v>
      </c>
    </row>
    <row r="1313" spans="2:31">
      <c r="B1313" s="6"/>
      <c r="C1313" t="s">
        <v>2148</v>
      </c>
      <c r="D1313" s="24" t="s">
        <v>2317</v>
      </c>
      <c r="E1313" s="17" t="s">
        <v>2318</v>
      </c>
      <c r="F1313" s="7" t="s">
        <v>4</v>
      </c>
      <c r="G1313" s="10" t="s">
        <v>2276</v>
      </c>
      <c r="H1313" s="7">
        <v>15</v>
      </c>
      <c r="I1313" s="7">
        <v>48</v>
      </c>
      <c r="J1313" s="7">
        <v>37</v>
      </c>
      <c r="K1313" s="7" t="s">
        <v>16</v>
      </c>
      <c r="L1313" s="7" t="s">
        <v>2101</v>
      </c>
      <c r="M1313" s="7">
        <v>22</v>
      </c>
      <c r="N1313" s="6" t="s">
        <v>120</v>
      </c>
      <c r="O1313" s="6" t="s">
        <v>298</v>
      </c>
      <c r="P1313" s="11">
        <v>51</v>
      </c>
      <c r="Q1313" s="12">
        <v>1.65</v>
      </c>
      <c r="R1313" s="13"/>
      <c r="S1313" s="21">
        <f t="shared" si="158"/>
        <v>50.2</v>
      </c>
      <c r="T1313" s="7" t="str">
        <f t="shared" si="159"/>
        <v>Over 0.5</v>
      </c>
      <c r="U1313" s="14"/>
      <c r="V1313" s="14" t="str">
        <f t="shared" si="163"/>
        <v>Under 1.5</v>
      </c>
      <c r="W1313" s="14" t="str">
        <f t="shared" si="164"/>
        <v>WON</v>
      </c>
      <c r="X1313" s="14"/>
      <c r="Y1313" s="7" t="str">
        <f t="shared" si="160"/>
        <v>…</v>
      </c>
      <c r="Z1313" s="7"/>
      <c r="AA1313" s="35" t="str">
        <f t="shared" si="161"/>
        <v>…</v>
      </c>
      <c r="AB1313" s="35" t="str">
        <f t="shared" si="162"/>
        <v>.</v>
      </c>
      <c r="AE1313" s="18" t="str">
        <f>IFERROR(VLOOKUP(O1313,AG3:AH5,2,0),"KO")</f>
        <v>KO</v>
      </c>
    </row>
    <row r="1314" spans="2:31">
      <c r="B1314" s="6"/>
      <c r="C1314" t="s">
        <v>43</v>
      </c>
      <c r="D1314" s="24" t="s">
        <v>143</v>
      </c>
      <c r="E1314" s="17" t="s">
        <v>1390</v>
      </c>
      <c r="F1314" s="7" t="s">
        <v>4</v>
      </c>
      <c r="G1314" s="10" t="s">
        <v>46</v>
      </c>
      <c r="H1314" s="7">
        <v>23</v>
      </c>
      <c r="I1314" s="7">
        <v>71</v>
      </c>
      <c r="J1314" s="7">
        <v>6</v>
      </c>
      <c r="K1314" s="7" t="s">
        <v>16</v>
      </c>
      <c r="L1314" s="7">
        <v>1</v>
      </c>
      <c r="M1314" s="7">
        <v>17</v>
      </c>
      <c r="N1314" s="6" t="s">
        <v>120</v>
      </c>
      <c r="O1314" s="6" t="s">
        <v>61</v>
      </c>
      <c r="P1314" s="11">
        <v>57</v>
      </c>
      <c r="Q1314" s="12">
        <v>1.57</v>
      </c>
      <c r="R1314" s="13"/>
      <c r="S1314" s="21">
        <f t="shared" si="158"/>
        <v>73.587500000000006</v>
      </c>
      <c r="T1314" s="7" t="str">
        <f t="shared" si="159"/>
        <v>Under 1.5</v>
      </c>
      <c r="U1314" s="14"/>
      <c r="V1314" s="14" t="str">
        <f t="shared" si="163"/>
        <v>Under 1.5</v>
      </c>
      <c r="W1314" s="14" t="str">
        <f t="shared" si="164"/>
        <v>WON</v>
      </c>
      <c r="X1314" s="14"/>
      <c r="Y1314" s="7" t="str">
        <f t="shared" si="160"/>
        <v>…</v>
      </c>
      <c r="Z1314" s="7"/>
      <c r="AA1314" s="35" t="str">
        <f t="shared" si="161"/>
        <v>…</v>
      </c>
      <c r="AB1314" s="35" t="str">
        <f t="shared" si="162"/>
        <v>.</v>
      </c>
      <c r="AE1314" s="18" t="str">
        <f>IFERROR(VLOOKUP(O1314,AG3:AH5,2,0),"KO")</f>
        <v>KO</v>
      </c>
    </row>
    <row r="1315" spans="2:31">
      <c r="B1315" s="6"/>
      <c r="C1315" t="s">
        <v>43</v>
      </c>
      <c r="D1315" s="24" t="s">
        <v>143</v>
      </c>
      <c r="E1315" s="17" t="s">
        <v>489</v>
      </c>
      <c r="F1315" s="7" t="s">
        <v>4</v>
      </c>
      <c r="G1315" s="10" t="s">
        <v>1361</v>
      </c>
      <c r="H1315" s="7">
        <v>23</v>
      </c>
      <c r="I1315" s="7">
        <v>59</v>
      </c>
      <c r="J1315" s="7">
        <v>18</v>
      </c>
      <c r="K1315" s="7" t="s">
        <v>16</v>
      </c>
      <c r="L1315" s="7" t="s">
        <v>2101</v>
      </c>
      <c r="M1315" s="7">
        <v>5</v>
      </c>
      <c r="N1315" s="6" t="s">
        <v>120</v>
      </c>
      <c r="O1315" s="6" t="s">
        <v>405</v>
      </c>
      <c r="P1315" s="11">
        <v>62</v>
      </c>
      <c r="Q1315" s="12">
        <v>1.75</v>
      </c>
      <c r="R1315" s="13"/>
      <c r="S1315" s="21">
        <f t="shared" si="158"/>
        <v>80.837500000000006</v>
      </c>
      <c r="T1315" s="7" t="str">
        <f t="shared" si="159"/>
        <v>Under 1.5</v>
      </c>
      <c r="U1315" s="14"/>
      <c r="V1315" s="14" t="str">
        <f t="shared" si="163"/>
        <v>Under 1.5</v>
      </c>
      <c r="W1315" s="14" t="str">
        <f t="shared" si="164"/>
        <v>WON</v>
      </c>
      <c r="X1315" s="14"/>
      <c r="Y1315" s="7" t="str">
        <f t="shared" si="160"/>
        <v>…</v>
      </c>
      <c r="Z1315" s="7"/>
      <c r="AA1315" s="35" t="str">
        <f t="shared" si="161"/>
        <v>…</v>
      </c>
      <c r="AB1315" s="35" t="str">
        <f t="shared" si="162"/>
        <v>.</v>
      </c>
      <c r="AE1315" s="18" t="str">
        <f>IFERROR(VLOOKUP(O1315,AG3:AH5,2,0),"KO")</f>
        <v>KO</v>
      </c>
    </row>
    <row r="1316" spans="2:31">
      <c r="B1316" s="6"/>
      <c r="C1316" t="s">
        <v>526</v>
      </c>
      <c r="D1316" s="24" t="s">
        <v>143</v>
      </c>
      <c r="E1316" s="17" t="s">
        <v>2099</v>
      </c>
      <c r="F1316" s="7" t="s">
        <v>4</v>
      </c>
      <c r="G1316" s="10" t="s">
        <v>2319</v>
      </c>
      <c r="H1316" s="7">
        <v>41</v>
      </c>
      <c r="I1316" s="7">
        <v>49</v>
      </c>
      <c r="J1316" s="7">
        <v>10</v>
      </c>
      <c r="K1316" s="7" t="s">
        <v>16</v>
      </c>
      <c r="L1316" s="7">
        <v>2</v>
      </c>
      <c r="M1316" s="7">
        <v>31</v>
      </c>
      <c r="N1316" s="6" t="s">
        <v>24</v>
      </c>
      <c r="O1316" s="6" t="s">
        <v>96</v>
      </c>
      <c r="P1316" s="11">
        <v>20</v>
      </c>
      <c r="Q1316" s="12">
        <v>1.6</v>
      </c>
      <c r="R1316" s="13"/>
      <c r="S1316" s="21">
        <f t="shared" si="158"/>
        <v>40</v>
      </c>
      <c r="T1316" s="7" t="str">
        <f t="shared" si="159"/>
        <v>Over 0.5</v>
      </c>
      <c r="U1316" s="14"/>
      <c r="V1316" s="14" t="str">
        <f t="shared" si="163"/>
        <v>Under 1.5</v>
      </c>
      <c r="W1316" s="14" t="str">
        <f t="shared" si="164"/>
        <v>LOST</v>
      </c>
      <c r="X1316" s="14"/>
      <c r="Y1316" s="7" t="str">
        <f t="shared" si="160"/>
        <v>…</v>
      </c>
      <c r="Z1316" s="7"/>
      <c r="AA1316" s="35" t="str">
        <f t="shared" si="161"/>
        <v>…</v>
      </c>
      <c r="AB1316" s="35" t="str">
        <f t="shared" si="162"/>
        <v>.</v>
      </c>
      <c r="AE1316" s="18" t="str">
        <f>IFERROR(VLOOKUP(O1316,AG3:AH5,2,0),"KO")</f>
        <v>KO</v>
      </c>
    </row>
    <row r="1317" spans="2:31">
      <c r="B1317" s="6" t="s">
        <v>11</v>
      </c>
      <c r="C1317" t="s">
        <v>231</v>
      </c>
      <c r="D1317" s="24" t="s">
        <v>143</v>
      </c>
      <c r="E1317" s="17" t="s">
        <v>503</v>
      </c>
      <c r="F1317" s="7" t="s">
        <v>4</v>
      </c>
      <c r="G1317" s="10" t="s">
        <v>688</v>
      </c>
      <c r="H1317" s="7">
        <v>16</v>
      </c>
      <c r="I1317" s="7">
        <v>50</v>
      </c>
      <c r="J1317" s="7">
        <v>34</v>
      </c>
      <c r="K1317" s="7" t="s">
        <v>16</v>
      </c>
      <c r="L1317" s="7">
        <v>1</v>
      </c>
      <c r="M1317" s="7">
        <v>18</v>
      </c>
      <c r="N1317" s="6" t="s">
        <v>47</v>
      </c>
      <c r="O1317" s="6" t="s">
        <v>47</v>
      </c>
      <c r="P1317" s="11">
        <v>48</v>
      </c>
      <c r="Q1317" s="12">
        <v>1.5</v>
      </c>
      <c r="R1317" s="13"/>
      <c r="S1317" s="21">
        <f t="shared" si="158"/>
        <v>55.625</v>
      </c>
      <c r="T1317" s="7" t="str">
        <f t="shared" si="159"/>
        <v>Over 0.5</v>
      </c>
      <c r="U1317" s="14"/>
      <c r="V1317" s="14" t="str">
        <f t="shared" si="163"/>
        <v>Under 1.5</v>
      </c>
      <c r="W1317" s="14" t="str">
        <f t="shared" si="164"/>
        <v>WON</v>
      </c>
      <c r="X1317" s="14"/>
      <c r="Y1317" s="7" t="str">
        <f t="shared" si="160"/>
        <v>…</v>
      </c>
      <c r="Z1317" s="7"/>
      <c r="AA1317" s="35" t="str">
        <f t="shared" si="161"/>
        <v>…</v>
      </c>
      <c r="AB1317" s="35" t="str">
        <f t="shared" si="162"/>
        <v>.</v>
      </c>
      <c r="AE1317" s="18" t="str">
        <f>IFERROR(VLOOKUP(O1317,AG3:AH5,2,0),"KO")</f>
        <v>OK</v>
      </c>
    </row>
    <row r="1318" spans="2:31">
      <c r="B1318" s="6" t="s">
        <v>11</v>
      </c>
      <c r="C1318" t="s">
        <v>231</v>
      </c>
      <c r="D1318" s="24" t="s">
        <v>143</v>
      </c>
      <c r="E1318" s="17" t="s">
        <v>271</v>
      </c>
      <c r="F1318" s="7" t="s">
        <v>4</v>
      </c>
      <c r="G1318" s="10" t="s">
        <v>827</v>
      </c>
      <c r="H1318" s="7">
        <v>22</v>
      </c>
      <c r="I1318" s="7">
        <v>68</v>
      </c>
      <c r="J1318" s="7">
        <v>10</v>
      </c>
      <c r="K1318" s="7" t="s">
        <v>16</v>
      </c>
      <c r="L1318" s="7">
        <v>1</v>
      </c>
      <c r="M1318" s="7">
        <v>12</v>
      </c>
      <c r="N1318" s="6" t="s">
        <v>69</v>
      </c>
      <c r="O1318" s="6" t="s">
        <v>405</v>
      </c>
      <c r="P1318" s="11">
        <v>54</v>
      </c>
      <c r="Q1318" s="12">
        <v>1.61</v>
      </c>
      <c r="R1318" s="13"/>
      <c r="S1318" s="21">
        <f t="shared" si="158"/>
        <v>75.05</v>
      </c>
      <c r="T1318" s="7" t="str">
        <f t="shared" si="159"/>
        <v>Under 1.5</v>
      </c>
      <c r="U1318" s="14"/>
      <c r="V1318" s="14" t="str">
        <f t="shared" si="163"/>
        <v>Over 0.5</v>
      </c>
      <c r="W1318" s="14" t="str">
        <f t="shared" si="164"/>
        <v>LOST</v>
      </c>
      <c r="X1318" s="14"/>
      <c r="Y1318" s="7" t="str">
        <f t="shared" si="160"/>
        <v>…</v>
      </c>
      <c r="Z1318" s="7"/>
      <c r="AA1318" s="35" t="str">
        <f t="shared" si="161"/>
        <v>…</v>
      </c>
      <c r="AB1318" s="35" t="str">
        <f t="shared" si="162"/>
        <v>.</v>
      </c>
      <c r="AE1318" s="18" t="str">
        <f>IFERROR(VLOOKUP(O1318,AG3:AH5,2,0),"KO")</f>
        <v>KO</v>
      </c>
    </row>
    <row r="1319" spans="2:31">
      <c r="B1319" s="6" t="s">
        <v>11</v>
      </c>
      <c r="C1319" t="s">
        <v>231</v>
      </c>
      <c r="D1319" s="24" t="s">
        <v>143</v>
      </c>
      <c r="E1319" s="17" t="s">
        <v>343</v>
      </c>
      <c r="F1319" s="7" t="s">
        <v>4</v>
      </c>
      <c r="G1319" s="10" t="s">
        <v>729</v>
      </c>
      <c r="H1319" s="7">
        <v>25</v>
      </c>
      <c r="I1319" s="7">
        <v>65</v>
      </c>
      <c r="J1319" s="7">
        <v>10</v>
      </c>
      <c r="K1319" s="7" t="s">
        <v>16</v>
      </c>
      <c r="L1319" s="7" t="s">
        <v>2101</v>
      </c>
      <c r="M1319" s="7">
        <v>15</v>
      </c>
      <c r="N1319" s="6" t="s">
        <v>24</v>
      </c>
      <c r="O1319" s="6" t="s">
        <v>24</v>
      </c>
      <c r="P1319" s="11">
        <v>57</v>
      </c>
      <c r="Q1319" s="12">
        <v>1.61</v>
      </c>
      <c r="R1319" s="13"/>
      <c r="S1319" s="21">
        <f t="shared" si="158"/>
        <v>71.712500000000006</v>
      </c>
      <c r="T1319" s="7" t="str">
        <f t="shared" si="159"/>
        <v>Under 1.5</v>
      </c>
      <c r="U1319" s="14"/>
      <c r="V1319" s="14" t="str">
        <f t="shared" si="163"/>
        <v>Under 1.5</v>
      </c>
      <c r="W1319" s="14" t="str">
        <f t="shared" si="164"/>
        <v>WON</v>
      </c>
      <c r="X1319" s="14"/>
      <c r="Y1319" s="7" t="str">
        <f t="shared" si="160"/>
        <v>…</v>
      </c>
      <c r="Z1319" s="7"/>
      <c r="AA1319" s="35" t="str">
        <f t="shared" si="161"/>
        <v>U25g</v>
      </c>
      <c r="AB1319" s="35" t="str">
        <f t="shared" si="162"/>
        <v>WON</v>
      </c>
      <c r="AE1319" s="18" t="str">
        <f>IFERROR(VLOOKUP(O1319,AG3:AH5,2,0),"KO")</f>
        <v>OK</v>
      </c>
    </row>
    <row r="1320" spans="2:31">
      <c r="B1320" s="6" t="s">
        <v>11</v>
      </c>
      <c r="C1320" t="s">
        <v>231</v>
      </c>
      <c r="D1320" s="24" t="s">
        <v>143</v>
      </c>
      <c r="E1320" s="17" t="s">
        <v>329</v>
      </c>
      <c r="F1320" s="7" t="s">
        <v>4</v>
      </c>
      <c r="G1320" s="10" t="s">
        <v>600</v>
      </c>
      <c r="H1320" s="7">
        <v>29</v>
      </c>
      <c r="I1320" s="7">
        <v>61</v>
      </c>
      <c r="J1320" s="7">
        <v>10</v>
      </c>
      <c r="K1320" s="7" t="s">
        <v>16</v>
      </c>
      <c r="L1320" s="7" t="s">
        <v>2101</v>
      </c>
      <c r="M1320" s="7">
        <v>19</v>
      </c>
      <c r="N1320" s="6" t="s">
        <v>47</v>
      </c>
      <c r="O1320" s="6" t="s">
        <v>47</v>
      </c>
      <c r="P1320" s="11">
        <v>77</v>
      </c>
      <c r="Q1320" s="12">
        <v>1.61</v>
      </c>
      <c r="R1320" s="13"/>
      <c r="S1320" s="21">
        <f t="shared" si="158"/>
        <v>74.462500000000006</v>
      </c>
      <c r="T1320" s="7" t="str">
        <f t="shared" si="159"/>
        <v>Under 1.5</v>
      </c>
      <c r="U1320" s="14"/>
      <c r="V1320" s="14" t="str">
        <f t="shared" si="163"/>
        <v>Under 1.5</v>
      </c>
      <c r="W1320" s="14" t="str">
        <f t="shared" si="164"/>
        <v>WON</v>
      </c>
      <c r="X1320" s="14"/>
      <c r="Y1320" s="7" t="str">
        <f t="shared" si="160"/>
        <v>…</v>
      </c>
      <c r="Z1320" s="7"/>
      <c r="AA1320" s="35" t="str">
        <f t="shared" si="161"/>
        <v>U25g</v>
      </c>
      <c r="AB1320" s="35" t="str">
        <f t="shared" si="162"/>
        <v>WON</v>
      </c>
      <c r="AE1320" s="18" t="str">
        <f>IFERROR(VLOOKUP(O1320,AG3:AH5,2,0),"KO")</f>
        <v>OK</v>
      </c>
    </row>
    <row r="1321" spans="2:31">
      <c r="B1321" s="6" t="s">
        <v>11</v>
      </c>
      <c r="C1321" t="s">
        <v>231</v>
      </c>
      <c r="D1321" s="24" t="s">
        <v>143</v>
      </c>
      <c r="E1321" s="17" t="s">
        <v>328</v>
      </c>
      <c r="F1321" s="7" t="s">
        <v>4</v>
      </c>
      <c r="G1321" s="10" t="s">
        <v>2284</v>
      </c>
      <c r="H1321" s="7">
        <v>10</v>
      </c>
      <c r="I1321" s="7">
        <v>63</v>
      </c>
      <c r="J1321" s="7">
        <v>27</v>
      </c>
      <c r="K1321" s="7" t="s">
        <v>16</v>
      </c>
      <c r="L1321" s="7" t="s">
        <v>2101</v>
      </c>
      <c r="M1321" s="7">
        <v>17</v>
      </c>
      <c r="N1321" s="6" t="s">
        <v>24</v>
      </c>
      <c r="O1321" s="6" t="s">
        <v>69</v>
      </c>
      <c r="P1321" s="11">
        <v>55</v>
      </c>
      <c r="Q1321" s="12">
        <v>1.64</v>
      </c>
      <c r="R1321" s="13"/>
      <c r="S1321" s="21">
        <f t="shared" si="158"/>
        <v>70.6875</v>
      </c>
      <c r="T1321" s="7" t="str">
        <f t="shared" si="159"/>
        <v>Under 1.5</v>
      </c>
      <c r="U1321" s="14"/>
      <c r="V1321" s="14" t="str">
        <f t="shared" si="163"/>
        <v>Under 1.5</v>
      </c>
      <c r="W1321" s="14" t="str">
        <f t="shared" si="164"/>
        <v>WON</v>
      </c>
      <c r="X1321" s="14"/>
      <c r="Y1321" s="7" t="str">
        <f t="shared" si="160"/>
        <v>…</v>
      </c>
      <c r="Z1321" s="7"/>
      <c r="AA1321" s="35" t="str">
        <f t="shared" si="161"/>
        <v>U25g</v>
      </c>
      <c r="AB1321" s="35" t="str">
        <f t="shared" si="162"/>
        <v>WON</v>
      </c>
      <c r="AE1321" s="18" t="str">
        <f>IFERROR(VLOOKUP(O1321,AG3:AH5,2,0),"KO")</f>
        <v>KO</v>
      </c>
    </row>
    <row r="1322" spans="2:31">
      <c r="B1322" s="6" t="s">
        <v>11</v>
      </c>
      <c r="C1322" t="s">
        <v>368</v>
      </c>
      <c r="D1322" s="24" t="s">
        <v>143</v>
      </c>
      <c r="E1322" s="17" t="s">
        <v>922</v>
      </c>
      <c r="F1322" s="7" t="s">
        <v>4</v>
      </c>
      <c r="G1322" s="10" t="s">
        <v>369</v>
      </c>
      <c r="H1322" s="7">
        <v>19</v>
      </c>
      <c r="I1322" s="7">
        <v>11</v>
      </c>
      <c r="J1322" s="7">
        <v>70</v>
      </c>
      <c r="K1322" s="7">
        <v>2</v>
      </c>
      <c r="L1322" s="7">
        <v>2</v>
      </c>
      <c r="M1322" s="7">
        <v>51</v>
      </c>
      <c r="N1322" s="6" t="s">
        <v>61</v>
      </c>
      <c r="O1322" s="6" t="s">
        <v>305</v>
      </c>
      <c r="P1322" s="11">
        <v>56</v>
      </c>
      <c r="Q1322" s="12">
        <v>1.75</v>
      </c>
      <c r="R1322" s="13"/>
      <c r="S1322" s="21">
        <f t="shared" si="158"/>
        <v>23.387499999999999</v>
      </c>
      <c r="T1322" s="7" t="str">
        <f t="shared" si="159"/>
        <v>Over 0.5</v>
      </c>
      <c r="U1322" s="14"/>
      <c r="V1322" s="14" t="str">
        <f t="shared" si="163"/>
        <v>Over 0.5</v>
      </c>
      <c r="W1322" s="14" t="str">
        <f t="shared" si="164"/>
        <v>WON</v>
      </c>
      <c r="X1322" s="14"/>
      <c r="Y1322" s="7" t="str">
        <f t="shared" si="160"/>
        <v>…</v>
      </c>
      <c r="Z1322" s="7"/>
      <c r="AA1322" s="35" t="str">
        <f t="shared" si="161"/>
        <v>…</v>
      </c>
      <c r="AB1322" s="35" t="str">
        <f t="shared" si="162"/>
        <v>.</v>
      </c>
      <c r="AE1322" s="18" t="str">
        <f>IFERROR(VLOOKUP(O1322,AG3:AH5,2,0),"KO")</f>
        <v>KO</v>
      </c>
    </row>
    <row r="1323" spans="2:31">
      <c r="B1323" s="6" t="s">
        <v>11</v>
      </c>
      <c r="C1323" t="s">
        <v>62</v>
      </c>
      <c r="D1323" s="24" t="s">
        <v>152</v>
      </c>
      <c r="E1323" s="17" t="s">
        <v>116</v>
      </c>
      <c r="F1323" s="7" t="s">
        <v>4</v>
      </c>
      <c r="G1323" s="10" t="s">
        <v>117</v>
      </c>
      <c r="H1323" s="7">
        <v>14</v>
      </c>
      <c r="I1323" s="7">
        <v>57</v>
      </c>
      <c r="J1323" s="7">
        <v>29</v>
      </c>
      <c r="K1323" s="7" t="s">
        <v>16</v>
      </c>
      <c r="L1323" s="7">
        <v>2</v>
      </c>
      <c r="M1323" s="7">
        <v>15</v>
      </c>
      <c r="N1323" s="6" t="s">
        <v>69</v>
      </c>
      <c r="O1323" s="6" t="s">
        <v>298</v>
      </c>
      <c r="P1323" s="11">
        <v>53</v>
      </c>
      <c r="Q1323" s="12">
        <v>1.5</v>
      </c>
      <c r="R1323" s="13"/>
      <c r="S1323" s="21">
        <f t="shared" si="158"/>
        <v>68.412499999999994</v>
      </c>
      <c r="T1323" s="7" t="str">
        <f t="shared" si="159"/>
        <v>Under 1.5</v>
      </c>
      <c r="U1323" s="14"/>
      <c r="V1323" s="14" t="str">
        <f t="shared" si="163"/>
        <v>Over 0.5</v>
      </c>
      <c r="W1323" s="14" t="str">
        <f t="shared" si="164"/>
        <v>LOST</v>
      </c>
      <c r="X1323" s="14"/>
      <c r="Y1323" s="7" t="str">
        <f t="shared" si="160"/>
        <v>…</v>
      </c>
      <c r="Z1323" s="7"/>
      <c r="AA1323" s="35" t="str">
        <f t="shared" si="161"/>
        <v>…</v>
      </c>
      <c r="AB1323" s="35" t="str">
        <f t="shared" si="162"/>
        <v>.</v>
      </c>
      <c r="AE1323" s="18" t="str">
        <f>IFERROR(VLOOKUP(O1323,AG3:AH5,2,0),"KO")</f>
        <v>KO</v>
      </c>
    </row>
    <row r="1324" spans="2:31">
      <c r="B1324" s="6" t="s">
        <v>11</v>
      </c>
      <c r="C1324" t="s">
        <v>62</v>
      </c>
      <c r="D1324" s="24" t="s">
        <v>152</v>
      </c>
      <c r="E1324" s="17" t="s">
        <v>608</v>
      </c>
      <c r="F1324" s="7" t="s">
        <v>4</v>
      </c>
      <c r="G1324" s="10" t="s">
        <v>177</v>
      </c>
      <c r="H1324" s="7">
        <v>20</v>
      </c>
      <c r="I1324" s="7">
        <v>33</v>
      </c>
      <c r="J1324" s="7">
        <v>46</v>
      </c>
      <c r="K1324" s="7">
        <v>2</v>
      </c>
      <c r="L1324" s="7">
        <v>2</v>
      </c>
      <c r="M1324" s="7">
        <v>26</v>
      </c>
      <c r="N1324" s="6" t="s">
        <v>305</v>
      </c>
      <c r="O1324" s="6" t="s">
        <v>305</v>
      </c>
      <c r="P1324" s="11">
        <v>13</v>
      </c>
      <c r="Q1324" s="12">
        <v>1.6</v>
      </c>
      <c r="R1324" s="13"/>
      <c r="S1324" s="21">
        <f t="shared" si="158"/>
        <v>25.625</v>
      </c>
      <c r="T1324" s="7" t="str">
        <f t="shared" si="159"/>
        <v>Over 0.5</v>
      </c>
      <c r="U1324" s="14"/>
      <c r="V1324" s="14" t="str">
        <f t="shared" si="163"/>
        <v>Over 0.5</v>
      </c>
      <c r="W1324" s="14" t="str">
        <f t="shared" si="164"/>
        <v>WON</v>
      </c>
      <c r="X1324" s="14"/>
      <c r="Y1324" s="7" t="str">
        <f t="shared" si="160"/>
        <v>…</v>
      </c>
      <c r="Z1324" s="7"/>
      <c r="AA1324" s="35" t="str">
        <f t="shared" si="161"/>
        <v>…</v>
      </c>
      <c r="AB1324" s="35" t="str">
        <f t="shared" si="162"/>
        <v>.</v>
      </c>
      <c r="AE1324" s="18" t="str">
        <f>IFERROR(VLOOKUP(O1324,AG3:AH5,2,0),"KO")</f>
        <v>KO</v>
      </c>
    </row>
    <row r="1325" spans="2:31">
      <c r="B1325" s="6" t="s">
        <v>11</v>
      </c>
      <c r="C1325" t="s">
        <v>62</v>
      </c>
      <c r="D1325" s="24" t="s">
        <v>152</v>
      </c>
      <c r="E1325" s="17" t="s">
        <v>65</v>
      </c>
      <c r="F1325" s="7" t="s">
        <v>4</v>
      </c>
      <c r="G1325" s="10" t="s">
        <v>604</v>
      </c>
      <c r="H1325" s="7">
        <v>7</v>
      </c>
      <c r="I1325" s="7">
        <v>54</v>
      </c>
      <c r="J1325" s="7">
        <v>39</v>
      </c>
      <c r="K1325" s="7" t="s">
        <v>16</v>
      </c>
      <c r="L1325" s="7">
        <v>2</v>
      </c>
      <c r="M1325" s="7">
        <v>32</v>
      </c>
      <c r="N1325" s="6" t="s">
        <v>47</v>
      </c>
      <c r="O1325" s="6" t="s">
        <v>47</v>
      </c>
      <c r="P1325" s="11">
        <v>38</v>
      </c>
      <c r="Q1325" s="12">
        <v>1.65</v>
      </c>
      <c r="R1325" s="13"/>
      <c r="S1325" s="21">
        <f t="shared" si="158"/>
        <v>56.875</v>
      </c>
      <c r="T1325" s="7" t="str">
        <f t="shared" si="159"/>
        <v>Under 1.5</v>
      </c>
      <c r="U1325" s="14"/>
      <c r="V1325" s="14" t="str">
        <f t="shared" si="163"/>
        <v>Under 1.5</v>
      </c>
      <c r="W1325" s="14" t="str">
        <f t="shared" si="164"/>
        <v>WON</v>
      </c>
      <c r="X1325" s="14"/>
      <c r="Y1325" s="7" t="str">
        <f t="shared" si="160"/>
        <v>…</v>
      </c>
      <c r="Z1325" s="7"/>
      <c r="AA1325" s="35" t="str">
        <f t="shared" si="161"/>
        <v>…</v>
      </c>
      <c r="AB1325" s="35" t="str">
        <f t="shared" si="162"/>
        <v>.</v>
      </c>
      <c r="AE1325" s="18" t="str">
        <f>IFERROR(VLOOKUP(O1325,AG3:AH5,2,0),"KO")</f>
        <v>OK</v>
      </c>
    </row>
    <row r="1326" spans="2:31">
      <c r="B1326" s="6"/>
      <c r="C1326" t="s">
        <v>488</v>
      </c>
      <c r="D1326" s="24" t="s">
        <v>152</v>
      </c>
      <c r="E1326" s="17" t="s">
        <v>2320</v>
      </c>
      <c r="F1326" s="7" t="s">
        <v>4</v>
      </c>
      <c r="G1326" s="10" t="s">
        <v>490</v>
      </c>
      <c r="H1326" s="7">
        <v>19</v>
      </c>
      <c r="I1326" s="7">
        <v>51</v>
      </c>
      <c r="J1326" s="7">
        <v>30</v>
      </c>
      <c r="K1326" s="7" t="s">
        <v>16</v>
      </c>
      <c r="L1326" s="7">
        <v>2</v>
      </c>
      <c r="M1326" s="7">
        <v>11</v>
      </c>
      <c r="N1326" s="6" t="s">
        <v>120</v>
      </c>
      <c r="O1326" s="6" t="s">
        <v>299</v>
      </c>
      <c r="P1326" s="11">
        <v>57</v>
      </c>
      <c r="Q1326" s="12">
        <v>1.7</v>
      </c>
      <c r="R1326" s="13"/>
      <c r="S1326" s="21">
        <f t="shared" si="158"/>
        <v>71.337500000000006</v>
      </c>
      <c r="T1326" s="7" t="str">
        <f t="shared" si="159"/>
        <v>Under 1.5</v>
      </c>
      <c r="U1326" s="14"/>
      <c r="V1326" s="14" t="str">
        <f t="shared" si="163"/>
        <v>Under 1.5</v>
      </c>
      <c r="W1326" s="14" t="str">
        <f t="shared" si="164"/>
        <v>WON</v>
      </c>
      <c r="X1326" s="14"/>
      <c r="Y1326" s="7" t="str">
        <f t="shared" si="160"/>
        <v>…</v>
      </c>
      <c r="Z1326" s="7"/>
      <c r="AA1326" s="35" t="str">
        <f t="shared" si="161"/>
        <v>…</v>
      </c>
      <c r="AB1326" s="35" t="str">
        <f t="shared" si="162"/>
        <v>.</v>
      </c>
      <c r="AE1326" s="18" t="str">
        <f>IFERROR(VLOOKUP(O1326,AG3:AH5,2,0),"KO")</f>
        <v>KO</v>
      </c>
    </row>
    <row r="1327" spans="2:31">
      <c r="B1327" s="6"/>
      <c r="C1327" t="s">
        <v>488</v>
      </c>
      <c r="D1327" s="24" t="s">
        <v>152</v>
      </c>
      <c r="E1327" s="17" t="s">
        <v>2268</v>
      </c>
      <c r="F1327" s="7" t="s">
        <v>4</v>
      </c>
      <c r="G1327" s="10" t="s">
        <v>2228</v>
      </c>
      <c r="H1327" s="7">
        <v>9</v>
      </c>
      <c r="I1327" s="7">
        <v>50</v>
      </c>
      <c r="J1327" s="7">
        <v>41</v>
      </c>
      <c r="K1327" s="7" t="s">
        <v>16</v>
      </c>
      <c r="L1327" s="7">
        <v>1</v>
      </c>
      <c r="M1327" s="7">
        <v>32</v>
      </c>
      <c r="N1327" s="6" t="s">
        <v>24</v>
      </c>
      <c r="O1327" s="6" t="s">
        <v>96</v>
      </c>
      <c r="P1327" s="11">
        <v>77</v>
      </c>
      <c r="Q1327" s="12">
        <v>1.75</v>
      </c>
      <c r="R1327" s="13"/>
      <c r="S1327" s="21">
        <f t="shared" si="158"/>
        <v>71.025000000000006</v>
      </c>
      <c r="T1327" s="7" t="str">
        <f t="shared" si="159"/>
        <v>Under 1.5</v>
      </c>
      <c r="U1327" s="14"/>
      <c r="V1327" s="14" t="str">
        <f t="shared" si="163"/>
        <v>Under 1.5</v>
      </c>
      <c r="W1327" s="14" t="str">
        <f t="shared" si="164"/>
        <v>WON</v>
      </c>
      <c r="X1327" s="14"/>
      <c r="Y1327" s="7" t="str">
        <f t="shared" si="160"/>
        <v>…</v>
      </c>
      <c r="Z1327" s="7"/>
      <c r="AA1327" s="35" t="str">
        <f t="shared" si="161"/>
        <v>…</v>
      </c>
      <c r="AB1327" s="35" t="str">
        <f t="shared" si="162"/>
        <v>.</v>
      </c>
      <c r="AE1327" s="18" t="str">
        <f>IFERROR(VLOOKUP(O1327,AG3:AH5,2,0),"KO")</f>
        <v>KO</v>
      </c>
    </row>
    <row r="1328" spans="2:31">
      <c r="B1328" s="6"/>
      <c r="C1328" t="s">
        <v>488</v>
      </c>
      <c r="D1328" s="24" t="s">
        <v>152</v>
      </c>
      <c r="E1328" s="17" t="s">
        <v>2229</v>
      </c>
      <c r="F1328" s="7" t="s">
        <v>4</v>
      </c>
      <c r="G1328" s="10" t="s">
        <v>2266</v>
      </c>
      <c r="H1328" s="7">
        <v>25</v>
      </c>
      <c r="I1328" s="7">
        <v>31</v>
      </c>
      <c r="J1328" s="7">
        <v>44</v>
      </c>
      <c r="K1328" s="7">
        <v>2</v>
      </c>
      <c r="L1328" s="7">
        <v>1</v>
      </c>
      <c r="M1328" s="7">
        <v>19</v>
      </c>
      <c r="N1328" s="6" t="s">
        <v>24</v>
      </c>
      <c r="O1328" s="6" t="s">
        <v>69</v>
      </c>
      <c r="P1328" s="11">
        <v>35</v>
      </c>
      <c r="Q1328" s="12">
        <v>1.8</v>
      </c>
      <c r="R1328" s="13"/>
      <c r="S1328" s="21">
        <f t="shared" si="158"/>
        <v>26.25</v>
      </c>
      <c r="T1328" s="7" t="str">
        <f t="shared" si="159"/>
        <v>Over 0.5</v>
      </c>
      <c r="U1328" s="14"/>
      <c r="V1328" s="14" t="str">
        <f t="shared" si="163"/>
        <v>Under 1.5</v>
      </c>
      <c r="W1328" s="14" t="str">
        <f t="shared" si="164"/>
        <v>LOST</v>
      </c>
      <c r="X1328" s="14"/>
      <c r="Y1328" s="7" t="str">
        <f t="shared" si="160"/>
        <v>…</v>
      </c>
      <c r="Z1328" s="7"/>
      <c r="AA1328" s="35" t="str">
        <f t="shared" si="161"/>
        <v>…</v>
      </c>
      <c r="AB1328" s="35" t="str">
        <f t="shared" si="162"/>
        <v>.</v>
      </c>
      <c r="AE1328" s="18" t="str">
        <f>IFERROR(VLOOKUP(O1328,AG3:AH5,2,0),"KO")</f>
        <v>KO</v>
      </c>
    </row>
    <row r="1329" spans="2:31">
      <c r="B1329" s="6"/>
      <c r="C1329" t="s">
        <v>239</v>
      </c>
      <c r="D1329" s="24" t="s">
        <v>152</v>
      </c>
      <c r="E1329" s="17" t="s">
        <v>764</v>
      </c>
      <c r="F1329" s="7" t="s">
        <v>4</v>
      </c>
      <c r="G1329" s="10" t="s">
        <v>241</v>
      </c>
      <c r="H1329" s="7">
        <v>33</v>
      </c>
      <c r="I1329" s="7">
        <v>43</v>
      </c>
      <c r="J1329" s="7">
        <v>23</v>
      </c>
      <c r="K1329" s="7" t="s">
        <v>16</v>
      </c>
      <c r="L1329" s="7">
        <v>1</v>
      </c>
      <c r="M1329" s="7">
        <v>10</v>
      </c>
      <c r="N1329" s="6" t="s">
        <v>120</v>
      </c>
      <c r="O1329" s="6" t="s">
        <v>120</v>
      </c>
      <c r="P1329" s="11">
        <v>38</v>
      </c>
      <c r="Q1329" s="12">
        <v>1.57</v>
      </c>
      <c r="R1329" s="13"/>
      <c r="S1329" s="21">
        <f t="shared" si="158"/>
        <v>45</v>
      </c>
      <c r="T1329" s="7" t="str">
        <f t="shared" si="159"/>
        <v>Over 0.5</v>
      </c>
      <c r="U1329" s="14"/>
      <c r="V1329" s="14" t="str">
        <f t="shared" si="163"/>
        <v>Under 1.5</v>
      </c>
      <c r="W1329" s="14" t="str">
        <f t="shared" si="164"/>
        <v>WON</v>
      </c>
      <c r="X1329" s="14"/>
      <c r="Y1329" s="7" t="str">
        <f t="shared" si="160"/>
        <v>…</v>
      </c>
      <c r="Z1329" s="7"/>
      <c r="AA1329" s="35" t="str">
        <f t="shared" si="161"/>
        <v>…</v>
      </c>
      <c r="AB1329" s="35" t="str">
        <f t="shared" si="162"/>
        <v>.</v>
      </c>
      <c r="AE1329" s="18" t="str">
        <f>IFERROR(VLOOKUP(O1329,AG3:AH5,2,0),"KO")</f>
        <v>OK</v>
      </c>
    </row>
    <row r="1330" spans="2:31">
      <c r="B1330" s="6"/>
      <c r="C1330" t="s">
        <v>239</v>
      </c>
      <c r="D1330" s="24" t="s">
        <v>152</v>
      </c>
      <c r="E1330" s="17" t="s">
        <v>1053</v>
      </c>
      <c r="F1330" s="7" t="s">
        <v>4</v>
      </c>
      <c r="G1330" s="10" t="s">
        <v>1157</v>
      </c>
      <c r="H1330" s="7">
        <v>58</v>
      </c>
      <c r="I1330" s="7">
        <v>27</v>
      </c>
      <c r="J1330" s="7">
        <v>15</v>
      </c>
      <c r="K1330" s="7">
        <v>1</v>
      </c>
      <c r="L1330" s="7">
        <v>1</v>
      </c>
      <c r="M1330" s="7">
        <v>43</v>
      </c>
      <c r="N1330" s="6" t="s">
        <v>47</v>
      </c>
      <c r="O1330" s="6" t="s">
        <v>297</v>
      </c>
      <c r="P1330" s="11">
        <v>36</v>
      </c>
      <c r="Q1330" s="12">
        <v>1.57</v>
      </c>
      <c r="R1330" s="13"/>
      <c r="S1330" s="21">
        <f t="shared" si="158"/>
        <v>21.875</v>
      </c>
      <c r="T1330" s="7" t="str">
        <f t="shared" si="159"/>
        <v>Over 0.5</v>
      </c>
      <c r="U1330" s="14"/>
      <c r="V1330" s="14" t="str">
        <f t="shared" si="163"/>
        <v>Under 1.5</v>
      </c>
      <c r="W1330" s="14" t="str">
        <f t="shared" si="164"/>
        <v>WON</v>
      </c>
      <c r="X1330" s="14"/>
      <c r="Y1330" s="7" t="str">
        <f t="shared" si="160"/>
        <v>…</v>
      </c>
      <c r="Z1330" s="7"/>
      <c r="AA1330" s="35" t="str">
        <f t="shared" si="161"/>
        <v>…</v>
      </c>
      <c r="AB1330" s="35" t="str">
        <f t="shared" si="162"/>
        <v>.</v>
      </c>
      <c r="AE1330" s="18" t="str">
        <f>IFERROR(VLOOKUP(O1330,AG3:AH5,2,0),"KO")</f>
        <v>KO</v>
      </c>
    </row>
    <row r="1331" spans="2:31">
      <c r="B1331" s="6" t="s">
        <v>11</v>
      </c>
      <c r="C1331" t="s">
        <v>231</v>
      </c>
      <c r="D1331" s="24" t="s">
        <v>289</v>
      </c>
      <c r="E1331" s="17" t="s">
        <v>656</v>
      </c>
      <c r="F1331" s="7" t="s">
        <v>4</v>
      </c>
      <c r="G1331" s="10" t="s">
        <v>321</v>
      </c>
      <c r="H1331" s="7">
        <v>23</v>
      </c>
      <c r="I1331" s="7">
        <v>65</v>
      </c>
      <c r="J1331" s="7">
        <v>13</v>
      </c>
      <c r="K1331" s="7" t="s">
        <v>16</v>
      </c>
      <c r="L1331" s="7">
        <v>1</v>
      </c>
      <c r="M1331" s="7">
        <v>10</v>
      </c>
      <c r="N1331" s="6" t="s">
        <v>75</v>
      </c>
      <c r="O1331" s="6" t="s">
        <v>17</v>
      </c>
      <c r="P1331" s="11">
        <v>35</v>
      </c>
      <c r="Q1331" s="12">
        <v>1.5</v>
      </c>
      <c r="R1331" s="13"/>
      <c r="S1331" s="21">
        <f t="shared" si="158"/>
        <v>65.3125</v>
      </c>
      <c r="T1331" s="7" t="str">
        <f t="shared" si="159"/>
        <v>Under 1.5</v>
      </c>
      <c r="U1331" s="14"/>
      <c r="V1331" s="14" t="str">
        <f t="shared" si="163"/>
        <v>Over 0.5</v>
      </c>
      <c r="W1331" s="14" t="str">
        <f t="shared" si="164"/>
        <v>LOST</v>
      </c>
      <c r="X1331" s="14"/>
      <c r="Y1331" s="7" t="str">
        <f t="shared" si="160"/>
        <v>Prime</v>
      </c>
      <c r="Z1331" s="7"/>
      <c r="AA1331" s="35" t="str">
        <f t="shared" si="161"/>
        <v>…</v>
      </c>
      <c r="AB1331" s="35" t="str">
        <f t="shared" si="162"/>
        <v>.</v>
      </c>
      <c r="AE1331" s="18" t="str">
        <f>IFERROR(VLOOKUP(O1331,AG3:AH5,2,0),"KO")</f>
        <v>KO</v>
      </c>
    </row>
    <row r="1332" spans="2:31">
      <c r="B1332" s="6"/>
      <c r="C1332" t="s">
        <v>514</v>
      </c>
      <c r="D1332" s="24" t="s">
        <v>164</v>
      </c>
      <c r="E1332" s="17" t="s">
        <v>2321</v>
      </c>
      <c r="F1332" s="7" t="s">
        <v>4</v>
      </c>
      <c r="G1332" s="10" t="s">
        <v>719</v>
      </c>
      <c r="H1332" s="7">
        <v>40</v>
      </c>
      <c r="I1332" s="7">
        <v>44</v>
      </c>
      <c r="J1332" s="7">
        <v>16</v>
      </c>
      <c r="K1332" s="7" t="s">
        <v>16</v>
      </c>
      <c r="L1332" s="7" t="s">
        <v>2101</v>
      </c>
      <c r="M1332" s="7">
        <v>24</v>
      </c>
      <c r="N1332" s="6" t="s">
        <v>61</v>
      </c>
      <c r="O1332" s="6" t="s">
        <v>454</v>
      </c>
      <c r="P1332" s="11">
        <v>48</v>
      </c>
      <c r="Q1332" s="12">
        <v>1.7</v>
      </c>
      <c r="R1332" s="13"/>
      <c r="S1332" s="21">
        <f t="shared" ref="S1332:S1395" si="165">(IF(H1332=0,"",(40+IF(I1332&lt;50,0,I1332/3.2)+(IF(J1332&gt;I1332,-J1332/3.2,0)+(IF(H1332&gt;I1332,-H1332/3.2,0)+(IF(L1332="X",5,IF(L1332="2",2,0)))+(IF(M1332&gt;15,0,15-M1332))+(IF(P1332&lt;50,0,P1332/5)))))))</f>
        <v>40</v>
      </c>
      <c r="T1332" s="7" t="str">
        <f t="shared" ref="T1332:T1395" si="166">IF(S1332&lt;56,"Over 0.5","Under 1.5")</f>
        <v>Over 0.5</v>
      </c>
      <c r="U1332" s="14"/>
      <c r="V1332" s="14" t="str">
        <f t="shared" si="163"/>
        <v>Over 0.5</v>
      </c>
      <c r="W1332" s="14" t="str">
        <f t="shared" si="164"/>
        <v>WON</v>
      </c>
      <c r="X1332" s="14"/>
      <c r="Y1332" s="7" t="str">
        <f t="shared" si="160"/>
        <v>…</v>
      </c>
      <c r="Z1332" s="7"/>
      <c r="AA1332" s="35" t="str">
        <f t="shared" si="161"/>
        <v>…</v>
      </c>
      <c r="AB1332" s="35" t="str">
        <f t="shared" si="162"/>
        <v>.</v>
      </c>
      <c r="AE1332" s="18" t="str">
        <f>IFERROR(VLOOKUP(O1332,AG3:AH5,2,0),"KO")</f>
        <v>KO</v>
      </c>
    </row>
    <row r="1333" spans="2:31">
      <c r="B1333" s="6"/>
      <c r="C1333" t="s">
        <v>998</v>
      </c>
      <c r="D1333" s="24" t="s">
        <v>164</v>
      </c>
      <c r="E1333" s="17" t="s">
        <v>1115</v>
      </c>
      <c r="F1333" s="7" t="s">
        <v>4</v>
      </c>
      <c r="G1333" s="10" t="s">
        <v>682</v>
      </c>
      <c r="H1333" s="7">
        <v>24</v>
      </c>
      <c r="I1333" s="7">
        <v>47</v>
      </c>
      <c r="J1333" s="7">
        <v>29</v>
      </c>
      <c r="K1333" s="7" t="s">
        <v>16</v>
      </c>
      <c r="L1333" s="7" t="s">
        <v>2101</v>
      </c>
      <c r="M1333" s="7">
        <v>5</v>
      </c>
      <c r="N1333" s="6" t="s">
        <v>47</v>
      </c>
      <c r="O1333" s="6" t="s">
        <v>33</v>
      </c>
      <c r="P1333" s="11">
        <v>45</v>
      </c>
      <c r="Q1333" s="12">
        <v>1.7</v>
      </c>
      <c r="R1333" s="13"/>
      <c r="S1333" s="21">
        <f t="shared" si="165"/>
        <v>50</v>
      </c>
      <c r="T1333" s="7" t="str">
        <f t="shared" si="166"/>
        <v>Over 0.5</v>
      </c>
      <c r="U1333" s="14"/>
      <c r="V1333" s="14" t="str">
        <f t="shared" si="163"/>
        <v>Under 1.5</v>
      </c>
      <c r="W1333" s="14" t="str">
        <f t="shared" si="164"/>
        <v>WON</v>
      </c>
      <c r="X1333" s="14"/>
      <c r="Y1333" s="7" t="str">
        <f t="shared" ref="Y1333:Y1396" si="167">IF(AND(B1333="OK",I1333&gt;52,M1333&lt;11,Q1333&lt;1.71),"Prime","…")</f>
        <v>…</v>
      </c>
      <c r="Z1333" s="7"/>
      <c r="AA1333" s="35" t="str">
        <f t="shared" si="161"/>
        <v>…</v>
      </c>
      <c r="AB1333" s="35" t="str">
        <f t="shared" si="162"/>
        <v>.</v>
      </c>
      <c r="AE1333" s="18" t="str">
        <f>IFERROR(VLOOKUP(O1333,AG3:AH5,2,0),"KO")</f>
        <v>KO</v>
      </c>
    </row>
    <row r="1334" spans="2:31">
      <c r="B1334" s="6"/>
      <c r="C1334" t="s">
        <v>526</v>
      </c>
      <c r="D1334" s="24" t="s">
        <v>167</v>
      </c>
      <c r="E1334" s="17" t="s">
        <v>2212</v>
      </c>
      <c r="F1334" s="7" t="s">
        <v>4</v>
      </c>
      <c r="G1334" s="10" t="s">
        <v>2170</v>
      </c>
      <c r="H1334" s="7">
        <v>69</v>
      </c>
      <c r="I1334" s="7">
        <v>24</v>
      </c>
      <c r="J1334" s="7">
        <v>8</v>
      </c>
      <c r="K1334" s="7">
        <v>1</v>
      </c>
      <c r="L1334" s="7">
        <v>1</v>
      </c>
      <c r="M1334" s="7">
        <v>61</v>
      </c>
      <c r="N1334" s="6" t="s">
        <v>75</v>
      </c>
      <c r="O1334" s="6" t="s">
        <v>1747</v>
      </c>
      <c r="P1334" s="11">
        <v>45</v>
      </c>
      <c r="Q1334" s="12">
        <v>1.53</v>
      </c>
      <c r="R1334" s="13"/>
      <c r="S1334" s="21">
        <f t="shared" si="165"/>
        <v>18.4375</v>
      </c>
      <c r="T1334" s="7" t="str">
        <f t="shared" si="166"/>
        <v>Over 0.5</v>
      </c>
      <c r="U1334" s="14"/>
      <c r="V1334" s="14" t="str">
        <f t="shared" si="163"/>
        <v>Over 0.5</v>
      </c>
      <c r="W1334" s="14" t="str">
        <f t="shared" si="164"/>
        <v>WON</v>
      </c>
      <c r="X1334" s="14"/>
      <c r="Y1334" s="7" t="str">
        <f t="shared" si="167"/>
        <v>…</v>
      </c>
      <c r="Z1334" s="7"/>
      <c r="AA1334" s="35" t="str">
        <f t="shared" si="161"/>
        <v>…</v>
      </c>
      <c r="AB1334" s="35" t="str">
        <f t="shared" si="162"/>
        <v>.</v>
      </c>
      <c r="AE1334" s="18" t="str">
        <f>IFERROR(VLOOKUP(O1334,AG3:AH5,2,0),"KO")</f>
        <v>KO</v>
      </c>
    </row>
    <row r="1335" spans="2:31">
      <c r="B1335" s="6"/>
      <c r="C1335" t="s">
        <v>526</v>
      </c>
      <c r="D1335" s="24" t="s">
        <v>167</v>
      </c>
      <c r="E1335" s="17" t="s">
        <v>974</v>
      </c>
      <c r="F1335" s="7" t="s">
        <v>4</v>
      </c>
      <c r="G1335" s="10" t="s">
        <v>528</v>
      </c>
      <c r="H1335" s="7">
        <v>17</v>
      </c>
      <c r="I1335" s="7">
        <v>74</v>
      </c>
      <c r="J1335" s="7">
        <v>9</v>
      </c>
      <c r="K1335" s="7" t="s">
        <v>16</v>
      </c>
      <c r="L1335" s="7" t="s">
        <v>2101</v>
      </c>
      <c r="M1335" s="7">
        <v>8</v>
      </c>
      <c r="N1335" s="6" t="s">
        <v>24</v>
      </c>
      <c r="O1335" s="6" t="s">
        <v>24</v>
      </c>
      <c r="P1335" s="11">
        <v>44</v>
      </c>
      <c r="Q1335" s="12">
        <v>1.67</v>
      </c>
      <c r="R1335" s="13"/>
      <c r="S1335" s="21">
        <f t="shared" si="165"/>
        <v>70.125</v>
      </c>
      <c r="T1335" s="7" t="str">
        <f t="shared" si="166"/>
        <v>Under 1.5</v>
      </c>
      <c r="U1335" s="14"/>
      <c r="V1335" s="14" t="str">
        <f t="shared" si="163"/>
        <v>Under 1.5</v>
      </c>
      <c r="W1335" s="14" t="str">
        <f t="shared" si="164"/>
        <v>WON</v>
      </c>
      <c r="X1335" s="14"/>
      <c r="Y1335" s="7" t="str">
        <f t="shared" si="167"/>
        <v>…</v>
      </c>
      <c r="Z1335" s="7"/>
      <c r="AA1335" s="35" t="str">
        <f t="shared" si="161"/>
        <v>…</v>
      </c>
      <c r="AB1335" s="35" t="str">
        <f t="shared" si="162"/>
        <v>.</v>
      </c>
      <c r="AE1335" s="18" t="str">
        <f>IFERROR(VLOOKUP(O1335,AG3:AH5,2,0),"KO")</f>
        <v>OK</v>
      </c>
    </row>
    <row r="1336" spans="2:31">
      <c r="B1336" s="6" t="s">
        <v>11</v>
      </c>
      <c r="C1336" t="s">
        <v>231</v>
      </c>
      <c r="D1336" s="24" t="s">
        <v>167</v>
      </c>
      <c r="E1336" s="17" t="s">
        <v>698</v>
      </c>
      <c r="F1336" s="7" t="s">
        <v>4</v>
      </c>
      <c r="G1336" s="10" t="s">
        <v>2322</v>
      </c>
      <c r="H1336" s="7">
        <v>16</v>
      </c>
      <c r="I1336" s="7">
        <v>50</v>
      </c>
      <c r="J1336" s="7">
        <v>34</v>
      </c>
      <c r="K1336" s="7" t="s">
        <v>16</v>
      </c>
      <c r="L1336" s="7">
        <v>1</v>
      </c>
      <c r="M1336" s="7">
        <v>18</v>
      </c>
      <c r="N1336" s="6" t="s">
        <v>24</v>
      </c>
      <c r="O1336" s="6" t="s">
        <v>69</v>
      </c>
      <c r="P1336" s="11">
        <v>63</v>
      </c>
      <c r="Q1336" s="12">
        <v>1.61</v>
      </c>
      <c r="R1336" s="13"/>
      <c r="S1336" s="21">
        <f t="shared" si="165"/>
        <v>68.224999999999994</v>
      </c>
      <c r="T1336" s="7" t="str">
        <f t="shared" si="166"/>
        <v>Under 1.5</v>
      </c>
      <c r="U1336" s="14"/>
      <c r="V1336" s="14" t="str">
        <f t="shared" si="163"/>
        <v>Under 1.5</v>
      </c>
      <c r="W1336" s="14" t="str">
        <f t="shared" si="164"/>
        <v>WON</v>
      </c>
      <c r="X1336" s="14"/>
      <c r="Y1336" s="7" t="str">
        <f t="shared" si="167"/>
        <v>…</v>
      </c>
      <c r="Z1336" s="7"/>
      <c r="AA1336" s="35" t="str">
        <f t="shared" si="161"/>
        <v>U25g</v>
      </c>
      <c r="AB1336" s="35" t="str">
        <f t="shared" si="162"/>
        <v>WON</v>
      </c>
      <c r="AE1336" s="18" t="str">
        <f>IFERROR(VLOOKUP(O1336,AG3:AH5,2,0),"KO")</f>
        <v>KO</v>
      </c>
    </row>
    <row r="1337" spans="2:31">
      <c r="B1337" s="6" t="s">
        <v>11</v>
      </c>
      <c r="C1337" t="s">
        <v>282</v>
      </c>
      <c r="D1337" s="24" t="s">
        <v>176</v>
      </c>
      <c r="E1337" s="17" t="s">
        <v>875</v>
      </c>
      <c r="F1337" s="7" t="s">
        <v>4</v>
      </c>
      <c r="G1337" s="10" t="s">
        <v>1409</v>
      </c>
      <c r="H1337" s="7">
        <v>50</v>
      </c>
      <c r="I1337" s="7">
        <v>27</v>
      </c>
      <c r="J1337" s="7">
        <v>24</v>
      </c>
      <c r="K1337" s="7">
        <v>1</v>
      </c>
      <c r="L1337" s="7" t="s">
        <v>2101</v>
      </c>
      <c r="M1337" s="7">
        <v>26</v>
      </c>
      <c r="N1337" s="6" t="s">
        <v>24</v>
      </c>
      <c r="O1337" s="6" t="s">
        <v>24</v>
      </c>
      <c r="P1337" s="11">
        <v>51</v>
      </c>
      <c r="Q1337" s="12">
        <v>1.75</v>
      </c>
      <c r="R1337" s="13"/>
      <c r="S1337" s="21">
        <f t="shared" si="165"/>
        <v>34.575000000000003</v>
      </c>
      <c r="T1337" s="7" t="str">
        <f t="shared" si="166"/>
        <v>Over 0.5</v>
      </c>
      <c r="U1337" s="14"/>
      <c r="V1337" s="14" t="str">
        <f t="shared" si="163"/>
        <v>Under 1.5</v>
      </c>
      <c r="W1337" s="14" t="str">
        <f t="shared" si="164"/>
        <v>LOST</v>
      </c>
      <c r="X1337" s="14"/>
      <c r="Y1337" s="7" t="str">
        <f t="shared" si="167"/>
        <v>…</v>
      </c>
      <c r="Z1337" s="7"/>
      <c r="AA1337" s="35" t="str">
        <f t="shared" si="161"/>
        <v>…</v>
      </c>
      <c r="AB1337" s="35" t="str">
        <f t="shared" si="162"/>
        <v>.</v>
      </c>
      <c r="AE1337" s="18" t="str">
        <f>IFERROR(VLOOKUP(O1337,AG3:AH5,2,0),"KO")</f>
        <v>OK</v>
      </c>
    </row>
    <row r="1338" spans="2:31">
      <c r="B1338" s="6" t="s">
        <v>11</v>
      </c>
      <c r="C1338" t="s">
        <v>262</v>
      </c>
      <c r="D1338" s="24" t="s">
        <v>877</v>
      </c>
      <c r="E1338" s="17" t="s">
        <v>264</v>
      </c>
      <c r="F1338" s="7" t="s">
        <v>4</v>
      </c>
      <c r="G1338" s="10" t="s">
        <v>1164</v>
      </c>
      <c r="H1338" s="7">
        <v>19</v>
      </c>
      <c r="I1338" s="7">
        <v>65</v>
      </c>
      <c r="J1338" s="7">
        <v>16</v>
      </c>
      <c r="K1338" s="7" t="s">
        <v>16</v>
      </c>
      <c r="L1338" s="7">
        <v>2</v>
      </c>
      <c r="M1338" s="7">
        <v>3</v>
      </c>
      <c r="N1338" s="6" t="s">
        <v>69</v>
      </c>
      <c r="O1338" s="6" t="s">
        <v>298</v>
      </c>
      <c r="P1338" s="11">
        <v>27</v>
      </c>
      <c r="Q1338" s="12">
        <v>1.52</v>
      </c>
      <c r="R1338" s="13"/>
      <c r="S1338" s="21">
        <f t="shared" si="165"/>
        <v>72.3125</v>
      </c>
      <c r="T1338" s="7" t="str">
        <f t="shared" si="166"/>
        <v>Under 1.5</v>
      </c>
      <c r="U1338" s="14"/>
      <c r="V1338" s="14" t="str">
        <f t="shared" si="163"/>
        <v>Over 0.5</v>
      </c>
      <c r="W1338" s="14" t="str">
        <f t="shared" si="164"/>
        <v>LOST</v>
      </c>
      <c r="X1338" s="14"/>
      <c r="Y1338" s="7" t="str">
        <f t="shared" si="167"/>
        <v>Prime</v>
      </c>
      <c r="Z1338" s="7"/>
      <c r="AA1338" s="35" t="str">
        <f t="shared" si="161"/>
        <v>…</v>
      </c>
      <c r="AB1338" s="35" t="str">
        <f t="shared" si="162"/>
        <v>.</v>
      </c>
      <c r="AE1338" s="18" t="str">
        <f>IFERROR(VLOOKUP(O1338,AG3:AH5,2,0),"KO")</f>
        <v>KO</v>
      </c>
    </row>
    <row r="1339" spans="2:31">
      <c r="B1339" s="6" t="s">
        <v>11</v>
      </c>
      <c r="C1339" t="s">
        <v>262</v>
      </c>
      <c r="D1339" s="24" t="s">
        <v>186</v>
      </c>
      <c r="E1339" s="17" t="s">
        <v>1030</v>
      </c>
      <c r="F1339" s="7" t="s">
        <v>4</v>
      </c>
      <c r="G1339" s="10" t="s">
        <v>1151</v>
      </c>
      <c r="H1339" s="7">
        <v>20</v>
      </c>
      <c r="I1339" s="7">
        <v>50</v>
      </c>
      <c r="J1339" s="7">
        <v>29</v>
      </c>
      <c r="K1339" s="7" t="s">
        <v>16</v>
      </c>
      <c r="L1339" s="7" t="s">
        <v>2101</v>
      </c>
      <c r="M1339" s="7">
        <v>9</v>
      </c>
      <c r="N1339" s="6" t="s">
        <v>24</v>
      </c>
      <c r="O1339" s="6" t="s">
        <v>120</v>
      </c>
      <c r="P1339" s="11">
        <v>60</v>
      </c>
      <c r="Q1339" s="12">
        <v>1.63</v>
      </c>
      <c r="R1339" s="13"/>
      <c r="S1339" s="21">
        <f t="shared" si="165"/>
        <v>73.625</v>
      </c>
      <c r="T1339" s="7" t="str">
        <f t="shared" si="166"/>
        <v>Under 1.5</v>
      </c>
      <c r="U1339" s="14"/>
      <c r="V1339" s="14" t="str">
        <f t="shared" si="163"/>
        <v>Under 1.5</v>
      </c>
      <c r="W1339" s="14" t="str">
        <f t="shared" si="164"/>
        <v>WON</v>
      </c>
      <c r="X1339" s="14"/>
      <c r="Y1339" s="7" t="str">
        <f t="shared" si="167"/>
        <v>…</v>
      </c>
      <c r="Z1339" s="7"/>
      <c r="AA1339" s="35" t="str">
        <f t="shared" si="161"/>
        <v>U25g</v>
      </c>
      <c r="AB1339" s="35" t="str">
        <f t="shared" si="162"/>
        <v>WON</v>
      </c>
      <c r="AE1339" s="18" t="str">
        <f>IFERROR(VLOOKUP(O1339,AG3:AH5,2,0),"KO")</f>
        <v>OK</v>
      </c>
    </row>
    <row r="1340" spans="2:31">
      <c r="B1340" s="6"/>
      <c r="C1340" t="s">
        <v>25</v>
      </c>
      <c r="D1340" s="24" t="s">
        <v>193</v>
      </c>
      <c r="E1340" s="17" t="s">
        <v>204</v>
      </c>
      <c r="F1340" s="7" t="s">
        <v>4</v>
      </c>
      <c r="G1340" s="10" t="s">
        <v>1637</v>
      </c>
      <c r="H1340" s="7">
        <v>20</v>
      </c>
      <c r="I1340" s="7">
        <v>73</v>
      </c>
      <c r="J1340" s="7">
        <v>7</v>
      </c>
      <c r="K1340" s="7" t="s">
        <v>16</v>
      </c>
      <c r="L1340" s="7">
        <v>2</v>
      </c>
      <c r="M1340" s="7">
        <v>13</v>
      </c>
      <c r="N1340" s="6" t="s">
        <v>120</v>
      </c>
      <c r="O1340" s="6" t="s">
        <v>33</v>
      </c>
      <c r="P1340" s="11">
        <v>80</v>
      </c>
      <c r="Q1340" s="12">
        <v>1.7</v>
      </c>
      <c r="R1340" s="13"/>
      <c r="S1340" s="21">
        <f t="shared" si="165"/>
        <v>80.8125</v>
      </c>
      <c r="T1340" s="7" t="str">
        <f t="shared" si="166"/>
        <v>Under 1.5</v>
      </c>
      <c r="U1340" s="14"/>
      <c r="V1340" s="14" t="str">
        <f t="shared" si="163"/>
        <v>Under 1.5</v>
      </c>
      <c r="W1340" s="14" t="str">
        <f t="shared" si="164"/>
        <v>WON</v>
      </c>
      <c r="X1340" s="14"/>
      <c r="Y1340" s="7" t="str">
        <f t="shared" si="167"/>
        <v>…</v>
      </c>
      <c r="Z1340" s="7"/>
      <c r="AA1340" s="35" t="str">
        <f t="shared" si="161"/>
        <v>…</v>
      </c>
      <c r="AB1340" s="35" t="str">
        <f t="shared" si="162"/>
        <v>.</v>
      </c>
      <c r="AE1340" s="18" t="str">
        <f>IFERROR(VLOOKUP(O1340,AG3:AH5,2,0),"KO")</f>
        <v>KO</v>
      </c>
    </row>
    <row r="1341" spans="2:31">
      <c r="B1341" s="6" t="s">
        <v>11</v>
      </c>
      <c r="C1341" t="s">
        <v>262</v>
      </c>
      <c r="D1341" s="24" t="s">
        <v>201</v>
      </c>
      <c r="E1341" s="17" t="s">
        <v>1085</v>
      </c>
      <c r="F1341" s="7" t="s">
        <v>4</v>
      </c>
      <c r="G1341" s="10" t="s">
        <v>1283</v>
      </c>
      <c r="H1341" s="7">
        <v>9</v>
      </c>
      <c r="I1341" s="7">
        <v>52</v>
      </c>
      <c r="J1341" s="7">
        <v>39</v>
      </c>
      <c r="K1341" s="7" t="s">
        <v>16</v>
      </c>
      <c r="L1341" s="7" t="s">
        <v>2101</v>
      </c>
      <c r="M1341" s="7">
        <v>30</v>
      </c>
      <c r="N1341" s="6" t="s">
        <v>24</v>
      </c>
      <c r="O1341" s="6" t="s">
        <v>120</v>
      </c>
      <c r="P1341" s="11">
        <v>75</v>
      </c>
      <c r="Q1341" s="12">
        <v>1.64</v>
      </c>
      <c r="R1341" s="13"/>
      <c r="S1341" s="21">
        <f t="shared" si="165"/>
        <v>71.25</v>
      </c>
      <c r="T1341" s="7" t="str">
        <f t="shared" si="166"/>
        <v>Under 1.5</v>
      </c>
      <c r="U1341" s="14"/>
      <c r="V1341" s="14" t="str">
        <f t="shared" si="163"/>
        <v>Under 1.5</v>
      </c>
      <c r="W1341" s="14" t="str">
        <f t="shared" si="164"/>
        <v>WON</v>
      </c>
      <c r="X1341" s="14"/>
      <c r="Y1341" s="7" t="str">
        <f t="shared" si="167"/>
        <v>…</v>
      </c>
      <c r="Z1341" s="7"/>
      <c r="AA1341" s="35" t="str">
        <f t="shared" si="161"/>
        <v>U25g</v>
      </c>
      <c r="AB1341" s="35" t="str">
        <f t="shared" si="162"/>
        <v>WON</v>
      </c>
      <c r="AE1341" s="18" t="str">
        <f>IFERROR(VLOOKUP(O1341,AG3:AH5,2,0),"KO")</f>
        <v>OK</v>
      </c>
    </row>
    <row r="1342" spans="2:31">
      <c r="B1342" s="6"/>
      <c r="D1342" s="24"/>
      <c r="E1342" s="17"/>
      <c r="F1342" s="7"/>
      <c r="G1342" s="10"/>
      <c r="H1342" s="7"/>
      <c r="I1342" s="7"/>
      <c r="J1342" s="7"/>
      <c r="K1342" s="7"/>
      <c r="L1342" s="7"/>
      <c r="M1342" s="7"/>
      <c r="N1342" s="6"/>
      <c r="O1342" s="6"/>
      <c r="P1342" s="11"/>
      <c r="Q1342" s="12"/>
      <c r="R1342" s="13"/>
      <c r="S1342" s="21" t="str">
        <f t="shared" si="165"/>
        <v/>
      </c>
      <c r="T1342" s="7" t="str">
        <f t="shared" si="166"/>
        <v>Under 1.5</v>
      </c>
      <c r="U1342" s="14"/>
      <c r="V1342" s="14" t="str">
        <f t="shared" si="163"/>
        <v>Over 0.5</v>
      </c>
      <c r="W1342" s="14" t="str">
        <f t="shared" si="164"/>
        <v/>
      </c>
      <c r="X1342" s="14"/>
      <c r="Y1342" s="7" t="str">
        <f t="shared" si="167"/>
        <v>…</v>
      </c>
      <c r="Z1342" s="7"/>
      <c r="AA1342" s="35" t="str">
        <f t="shared" si="161"/>
        <v>…</v>
      </c>
      <c r="AB1342" s="35" t="str">
        <f t="shared" si="162"/>
        <v>.</v>
      </c>
      <c r="AE1342" s="18" t="str">
        <f>IFERROR(VLOOKUP(O1342,AG3:AH5,2,0),"KO")</f>
        <v>KO</v>
      </c>
    </row>
    <row r="1343" spans="2:31">
      <c r="B1343" s="16" t="s">
        <v>2323</v>
      </c>
      <c r="D1343" s="24"/>
      <c r="E1343" s="17"/>
      <c r="F1343" s="7"/>
      <c r="G1343" s="10"/>
      <c r="H1343" s="7"/>
      <c r="I1343" s="7"/>
      <c r="J1343" s="7"/>
      <c r="K1343" s="7"/>
      <c r="L1343" s="7"/>
      <c r="M1343" s="7"/>
      <c r="N1343" s="6"/>
      <c r="O1343" s="6"/>
      <c r="P1343" s="11"/>
      <c r="Q1343" s="12"/>
      <c r="R1343" s="13"/>
      <c r="S1343" s="21" t="str">
        <f t="shared" si="165"/>
        <v/>
      </c>
      <c r="T1343" s="7" t="str">
        <f t="shared" si="166"/>
        <v>Under 1.5</v>
      </c>
      <c r="U1343" s="14"/>
      <c r="V1343" s="14" t="str">
        <f t="shared" si="163"/>
        <v>Over 0.5</v>
      </c>
      <c r="W1343" s="14" t="str">
        <f t="shared" si="164"/>
        <v/>
      </c>
      <c r="X1343" s="14"/>
      <c r="Y1343" s="7" t="str">
        <f t="shared" si="167"/>
        <v>…</v>
      </c>
      <c r="Z1343" s="7"/>
      <c r="AA1343" s="35" t="str">
        <f t="shared" si="161"/>
        <v>…</v>
      </c>
      <c r="AB1343" s="35" t="str">
        <f t="shared" si="162"/>
        <v>.</v>
      </c>
      <c r="AE1343" s="18" t="str">
        <f>IFERROR(VLOOKUP(O1343,AG3:AH5,2,0),"KO")</f>
        <v>KO</v>
      </c>
    </row>
    <row r="1344" spans="2:31">
      <c r="B1344" s="6"/>
      <c r="C1344" t="s">
        <v>1055</v>
      </c>
      <c r="D1344" s="24" t="s">
        <v>85</v>
      </c>
      <c r="E1344" s="17" t="s">
        <v>2324</v>
      </c>
      <c r="F1344" s="7" t="s">
        <v>4</v>
      </c>
      <c r="G1344" s="10" t="s">
        <v>2325</v>
      </c>
      <c r="H1344" s="7">
        <v>8</v>
      </c>
      <c r="I1344" s="7">
        <v>28</v>
      </c>
      <c r="J1344" s="7">
        <v>63</v>
      </c>
      <c r="K1344" s="7">
        <v>2</v>
      </c>
      <c r="L1344" s="7">
        <v>2</v>
      </c>
      <c r="M1344" s="7">
        <v>55</v>
      </c>
      <c r="N1344" s="6" t="s">
        <v>69</v>
      </c>
      <c r="O1344" s="6" t="s">
        <v>297</v>
      </c>
      <c r="P1344" s="11">
        <v>16</v>
      </c>
      <c r="Q1344" s="12">
        <v>1.5</v>
      </c>
      <c r="R1344" s="13"/>
      <c r="S1344" s="21">
        <f t="shared" si="165"/>
        <v>20.3125</v>
      </c>
      <c r="T1344" s="7" t="str">
        <f t="shared" si="166"/>
        <v>Over 0.5</v>
      </c>
      <c r="U1344" s="14"/>
      <c r="V1344" s="14" t="str">
        <f t="shared" si="163"/>
        <v>Over 0.5</v>
      </c>
      <c r="W1344" s="14" t="str">
        <f t="shared" si="164"/>
        <v>WON</v>
      </c>
      <c r="X1344" s="14"/>
      <c r="Y1344" s="7" t="str">
        <f t="shared" si="167"/>
        <v>…</v>
      </c>
      <c r="Z1344" s="7"/>
      <c r="AA1344" s="35" t="str">
        <f t="shared" si="161"/>
        <v>…</v>
      </c>
      <c r="AB1344" s="35" t="str">
        <f t="shared" si="162"/>
        <v>.</v>
      </c>
      <c r="AE1344" s="18" t="str">
        <f>IFERROR(VLOOKUP(O1344,AG3:AH5,2,0),"KO")</f>
        <v>KO</v>
      </c>
    </row>
    <row r="1345" spans="2:31">
      <c r="B1345" s="6" t="s">
        <v>11</v>
      </c>
      <c r="C1345" t="s">
        <v>1180</v>
      </c>
      <c r="D1345" s="24" t="s">
        <v>93</v>
      </c>
      <c r="E1345" s="17" t="s">
        <v>2280</v>
      </c>
      <c r="F1345" s="7" t="s">
        <v>4</v>
      </c>
      <c r="G1345" s="10" t="s">
        <v>2172</v>
      </c>
      <c r="H1345" s="7">
        <v>31</v>
      </c>
      <c r="I1345" s="7">
        <v>59</v>
      </c>
      <c r="J1345" s="7">
        <v>10</v>
      </c>
      <c r="K1345" s="7" t="s">
        <v>16</v>
      </c>
      <c r="L1345" s="7" t="s">
        <v>2101</v>
      </c>
      <c r="M1345" s="7">
        <v>21</v>
      </c>
      <c r="N1345" s="6" t="s">
        <v>120</v>
      </c>
      <c r="O1345" s="6" t="s">
        <v>69</v>
      </c>
      <c r="P1345" s="11">
        <v>83</v>
      </c>
      <c r="Q1345" s="12">
        <v>1.55</v>
      </c>
      <c r="R1345" s="13"/>
      <c r="S1345" s="21">
        <f t="shared" si="165"/>
        <v>75.037499999999994</v>
      </c>
      <c r="T1345" s="7" t="str">
        <f t="shared" si="166"/>
        <v>Under 1.5</v>
      </c>
      <c r="U1345" s="14"/>
      <c r="V1345" s="14" t="str">
        <f t="shared" si="163"/>
        <v>Under 1.5</v>
      </c>
      <c r="W1345" s="14" t="str">
        <f t="shared" si="164"/>
        <v>WON</v>
      </c>
      <c r="X1345" s="14"/>
      <c r="Y1345" s="7" t="str">
        <f t="shared" si="167"/>
        <v>…</v>
      </c>
      <c r="Z1345" s="7"/>
      <c r="AA1345" s="35" t="str">
        <f t="shared" si="161"/>
        <v>U25g</v>
      </c>
      <c r="AB1345" s="35" t="str">
        <f t="shared" si="162"/>
        <v>WON</v>
      </c>
      <c r="AE1345" s="18" t="str">
        <f>IFERROR(VLOOKUP(O1345,AG3:AH5,2,0),"KO")</f>
        <v>KO</v>
      </c>
    </row>
    <row r="1346" spans="2:31">
      <c r="B1346" s="6" t="s">
        <v>11</v>
      </c>
      <c r="C1346" t="s">
        <v>386</v>
      </c>
      <c r="D1346" s="24" t="s">
        <v>115</v>
      </c>
      <c r="E1346" s="17" t="s">
        <v>771</v>
      </c>
      <c r="F1346" s="7" t="s">
        <v>4</v>
      </c>
      <c r="G1346" s="10" t="s">
        <v>500</v>
      </c>
      <c r="H1346" s="7">
        <v>27</v>
      </c>
      <c r="I1346" s="7">
        <v>46</v>
      </c>
      <c r="J1346" s="7">
        <v>27</v>
      </c>
      <c r="K1346" s="7" t="s">
        <v>16</v>
      </c>
      <c r="L1346" s="7" t="s">
        <v>2101</v>
      </c>
      <c r="M1346" s="7">
        <v>0</v>
      </c>
      <c r="N1346" s="6" t="s">
        <v>24</v>
      </c>
      <c r="O1346" s="6" t="s">
        <v>24</v>
      </c>
      <c r="P1346" s="11">
        <v>71</v>
      </c>
      <c r="Q1346" s="12">
        <v>1.5</v>
      </c>
      <c r="R1346" s="13"/>
      <c r="S1346" s="21">
        <f t="shared" si="165"/>
        <v>69.2</v>
      </c>
      <c r="T1346" s="7" t="str">
        <f t="shared" si="166"/>
        <v>Under 1.5</v>
      </c>
      <c r="U1346" s="14"/>
      <c r="V1346" s="14" t="str">
        <f t="shared" si="163"/>
        <v>Under 1.5</v>
      </c>
      <c r="W1346" s="14" t="str">
        <f t="shared" si="164"/>
        <v>WON</v>
      </c>
      <c r="X1346" s="14"/>
      <c r="Y1346" s="7" t="str">
        <f t="shared" si="167"/>
        <v>…</v>
      </c>
      <c r="Z1346" s="7"/>
      <c r="AA1346" s="35" t="str">
        <f t="shared" si="161"/>
        <v>…</v>
      </c>
      <c r="AB1346" s="35" t="str">
        <f t="shared" si="162"/>
        <v>.</v>
      </c>
      <c r="AE1346" s="18" t="str">
        <f>IFERROR(VLOOKUP(O1346,AG3:AH5,2,0),"KO")</f>
        <v>OK</v>
      </c>
    </row>
    <row r="1347" spans="2:31">
      <c r="B1347" s="6"/>
      <c r="C1347" t="s">
        <v>2148</v>
      </c>
      <c r="D1347" s="24" t="s">
        <v>2225</v>
      </c>
      <c r="E1347" s="17" t="s">
        <v>2149</v>
      </c>
      <c r="F1347" s="7" t="s">
        <v>4</v>
      </c>
      <c r="G1347" s="10" t="s">
        <v>2150</v>
      </c>
      <c r="H1347" s="7">
        <v>63</v>
      </c>
      <c r="I1347" s="7">
        <v>27</v>
      </c>
      <c r="J1347" s="7">
        <v>10</v>
      </c>
      <c r="K1347" s="7">
        <v>1</v>
      </c>
      <c r="L1347" s="7">
        <v>1</v>
      </c>
      <c r="M1347" s="7">
        <v>53</v>
      </c>
      <c r="N1347" s="6" t="s">
        <v>24</v>
      </c>
      <c r="O1347" s="6" t="s">
        <v>24</v>
      </c>
      <c r="P1347" s="11">
        <v>49</v>
      </c>
      <c r="Q1347" s="12">
        <v>1.55</v>
      </c>
      <c r="R1347" s="13"/>
      <c r="S1347" s="21">
        <f t="shared" si="165"/>
        <v>20.3125</v>
      </c>
      <c r="T1347" s="7" t="str">
        <f t="shared" si="166"/>
        <v>Over 0.5</v>
      </c>
      <c r="U1347" s="14"/>
      <c r="V1347" s="14" t="str">
        <f t="shared" si="163"/>
        <v>Under 1.5</v>
      </c>
      <c r="W1347" s="14" t="str">
        <f t="shared" si="164"/>
        <v>LOST</v>
      </c>
      <c r="X1347" s="14"/>
      <c r="Y1347" s="7" t="str">
        <f t="shared" si="167"/>
        <v>…</v>
      </c>
      <c r="Z1347" s="7"/>
      <c r="AA1347" s="35" t="str">
        <f t="shared" si="161"/>
        <v>…</v>
      </c>
      <c r="AB1347" s="35" t="str">
        <f t="shared" si="162"/>
        <v>.</v>
      </c>
      <c r="AE1347" s="18" t="str">
        <f>IFERROR(VLOOKUP(O1347,AG3:AH5,2,0),"KO")</f>
        <v>OK</v>
      </c>
    </row>
    <row r="1348" spans="2:31">
      <c r="B1348" s="6"/>
      <c r="C1348" t="s">
        <v>1055</v>
      </c>
      <c r="D1348" s="24" t="s">
        <v>135</v>
      </c>
      <c r="E1348" s="17" t="s">
        <v>2326</v>
      </c>
      <c r="F1348" s="7" t="s">
        <v>4</v>
      </c>
      <c r="G1348" s="10" t="s">
        <v>1056</v>
      </c>
      <c r="H1348" s="7">
        <v>29</v>
      </c>
      <c r="I1348" s="7">
        <v>10</v>
      </c>
      <c r="J1348" s="7">
        <v>60</v>
      </c>
      <c r="K1348" s="7">
        <v>2</v>
      </c>
      <c r="L1348" s="7">
        <v>2</v>
      </c>
      <c r="M1348" s="7">
        <v>31</v>
      </c>
      <c r="N1348" s="6" t="s">
        <v>297</v>
      </c>
      <c r="O1348" s="6" t="s">
        <v>389</v>
      </c>
      <c r="P1348" s="11">
        <v>27</v>
      </c>
      <c r="Q1348" s="12">
        <v>1.42</v>
      </c>
      <c r="R1348" s="13"/>
      <c r="S1348" s="21">
        <f t="shared" si="165"/>
        <v>12.1875</v>
      </c>
      <c r="T1348" s="7" t="str">
        <f t="shared" si="166"/>
        <v>Over 0.5</v>
      </c>
      <c r="U1348" s="14"/>
      <c r="V1348" s="14" t="str">
        <f t="shared" si="163"/>
        <v>Over 0.5</v>
      </c>
      <c r="W1348" s="14" t="str">
        <f t="shared" si="164"/>
        <v>WON</v>
      </c>
      <c r="X1348" s="14"/>
      <c r="Y1348" s="7" t="str">
        <f t="shared" si="167"/>
        <v>…</v>
      </c>
      <c r="Z1348" s="7"/>
      <c r="AA1348" s="35" t="str">
        <f t="shared" si="161"/>
        <v>…</v>
      </c>
      <c r="AB1348" s="35" t="str">
        <f t="shared" si="162"/>
        <v>.</v>
      </c>
      <c r="AE1348" s="18" t="str">
        <f>IFERROR(VLOOKUP(O1348,AG3:AH5,2,0),"KO")</f>
        <v>KO</v>
      </c>
    </row>
    <row r="1349" spans="2:31">
      <c r="B1349" s="6"/>
      <c r="C1349" t="s">
        <v>514</v>
      </c>
      <c r="D1349" s="24" t="s">
        <v>135</v>
      </c>
      <c r="E1349" s="17" t="s">
        <v>543</v>
      </c>
      <c r="F1349" s="7" t="s">
        <v>4</v>
      </c>
      <c r="G1349" s="10" t="s">
        <v>1806</v>
      </c>
      <c r="H1349" s="7">
        <v>59</v>
      </c>
      <c r="I1349" s="7">
        <v>27</v>
      </c>
      <c r="J1349" s="7">
        <v>14</v>
      </c>
      <c r="K1349" s="7">
        <v>1</v>
      </c>
      <c r="L1349" s="7">
        <v>1</v>
      </c>
      <c r="M1349" s="7">
        <v>45</v>
      </c>
      <c r="N1349" s="6" t="s">
        <v>75</v>
      </c>
      <c r="O1349" s="6" t="s">
        <v>17</v>
      </c>
      <c r="P1349" s="11">
        <v>39</v>
      </c>
      <c r="Q1349" s="12">
        <v>1.5</v>
      </c>
      <c r="R1349" s="13"/>
      <c r="S1349" s="21">
        <f t="shared" si="165"/>
        <v>21.5625</v>
      </c>
      <c r="T1349" s="7" t="str">
        <f t="shared" si="166"/>
        <v>Over 0.5</v>
      </c>
      <c r="U1349" s="14"/>
      <c r="V1349" s="14" t="str">
        <f t="shared" si="163"/>
        <v>Over 0.5</v>
      </c>
      <c r="W1349" s="14" t="str">
        <f t="shared" si="164"/>
        <v>WON</v>
      </c>
      <c r="X1349" s="14"/>
      <c r="Y1349" s="7" t="str">
        <f t="shared" si="167"/>
        <v>…</v>
      </c>
      <c r="Z1349" s="7"/>
      <c r="AA1349" s="35" t="str">
        <f t="shared" si="161"/>
        <v>…</v>
      </c>
      <c r="AB1349" s="35" t="str">
        <f t="shared" si="162"/>
        <v>.</v>
      </c>
      <c r="AE1349" s="18" t="str">
        <f>IFERROR(VLOOKUP(O1349,AG3:AH5,2,0),"KO")</f>
        <v>KO</v>
      </c>
    </row>
    <row r="1350" spans="2:31">
      <c r="B1350" s="6" t="s">
        <v>11</v>
      </c>
      <c r="C1350" t="s">
        <v>282</v>
      </c>
      <c r="D1350" s="24" t="s">
        <v>152</v>
      </c>
      <c r="E1350" s="17" t="s">
        <v>1002</v>
      </c>
      <c r="F1350" s="7" t="s">
        <v>4</v>
      </c>
      <c r="G1350" s="10" t="s">
        <v>326</v>
      </c>
      <c r="H1350" s="7">
        <v>13</v>
      </c>
      <c r="I1350" s="7">
        <v>63</v>
      </c>
      <c r="J1350" s="7">
        <v>25</v>
      </c>
      <c r="K1350" s="7" t="s">
        <v>16</v>
      </c>
      <c r="L1350" s="7" t="s">
        <v>2101</v>
      </c>
      <c r="M1350" s="7">
        <v>12</v>
      </c>
      <c r="N1350" s="6" t="s">
        <v>24</v>
      </c>
      <c r="O1350" s="6" t="s">
        <v>61</v>
      </c>
      <c r="P1350" s="11">
        <v>60</v>
      </c>
      <c r="Q1350" s="12">
        <v>1.7</v>
      </c>
      <c r="R1350" s="13"/>
      <c r="S1350" s="21">
        <f t="shared" si="165"/>
        <v>74.6875</v>
      </c>
      <c r="T1350" s="7" t="str">
        <f t="shared" si="166"/>
        <v>Under 1.5</v>
      </c>
      <c r="U1350" s="14"/>
      <c r="V1350" s="14" t="str">
        <f t="shared" si="163"/>
        <v>Under 1.5</v>
      </c>
      <c r="W1350" s="14" t="str">
        <f t="shared" si="164"/>
        <v>WON</v>
      </c>
      <c r="X1350" s="14"/>
      <c r="Y1350" s="7" t="str">
        <f t="shared" si="167"/>
        <v>…</v>
      </c>
      <c r="Z1350" s="7"/>
      <c r="AA1350" s="35" t="str">
        <f t="shared" ref="AA1350:AA1413" si="168">IF(AND(I1350&gt;49,P1350&gt;54,B1350="OK"),"U25g","…")</f>
        <v>U25g</v>
      </c>
      <c r="AB1350" s="35" t="str">
        <f t="shared" ref="AB1350:AB1413" si="169">IF(AND(AA1350="U25g",(OR(O1350="0-0",O1350="0-1",O1350="1-0",O1350="1-1",O1350="2-0",O1350="0-2"))),"WON",".")</f>
        <v>WON</v>
      </c>
      <c r="AE1350" s="18" t="str">
        <f>IFERROR(VLOOKUP(O1350,AG3:AH5,2,0),"KO")</f>
        <v>KO</v>
      </c>
    </row>
    <row r="1351" spans="2:31">
      <c r="B1351" s="6"/>
      <c r="C1351" t="s">
        <v>514</v>
      </c>
      <c r="D1351" s="24" t="s">
        <v>872</v>
      </c>
      <c r="E1351" s="17" t="s">
        <v>1247</v>
      </c>
      <c r="F1351" s="7" t="s">
        <v>4</v>
      </c>
      <c r="G1351" s="10" t="s">
        <v>516</v>
      </c>
      <c r="H1351" s="7">
        <v>46</v>
      </c>
      <c r="I1351" s="7">
        <v>35</v>
      </c>
      <c r="J1351" s="7">
        <v>19</v>
      </c>
      <c r="K1351" s="7">
        <v>1</v>
      </c>
      <c r="L1351" s="7">
        <v>1</v>
      </c>
      <c r="M1351" s="7">
        <v>27</v>
      </c>
      <c r="N1351" s="6" t="s">
        <v>24</v>
      </c>
      <c r="O1351" s="6" t="s">
        <v>298</v>
      </c>
      <c r="P1351" s="11">
        <v>45</v>
      </c>
      <c r="Q1351" s="12">
        <v>1.77</v>
      </c>
      <c r="R1351" s="13"/>
      <c r="S1351" s="21">
        <f t="shared" si="165"/>
        <v>25.625</v>
      </c>
      <c r="T1351" s="7" t="str">
        <f t="shared" si="166"/>
        <v>Over 0.5</v>
      </c>
      <c r="U1351" s="14"/>
      <c r="V1351" s="14" t="str">
        <f t="shared" si="163"/>
        <v>Under 1.5</v>
      </c>
      <c r="W1351" s="14" t="str">
        <f t="shared" si="164"/>
        <v>LOST</v>
      </c>
      <c r="X1351" s="14"/>
      <c r="Y1351" s="7" t="str">
        <f t="shared" si="167"/>
        <v>…</v>
      </c>
      <c r="Z1351" s="7"/>
      <c r="AA1351" s="35" t="str">
        <f t="shared" si="168"/>
        <v>…</v>
      </c>
      <c r="AB1351" s="35" t="str">
        <f t="shared" si="169"/>
        <v>.</v>
      </c>
      <c r="AE1351" s="18" t="str">
        <f>IFERROR(VLOOKUP(O1351,AG3:AH5,2,0),"KO")</f>
        <v>KO</v>
      </c>
    </row>
    <row r="1352" spans="2:31">
      <c r="B1352" s="6" t="s">
        <v>11</v>
      </c>
      <c r="C1352" t="s">
        <v>231</v>
      </c>
      <c r="D1352" s="24" t="s">
        <v>167</v>
      </c>
      <c r="E1352" s="17" t="s">
        <v>2327</v>
      </c>
      <c r="F1352" s="7" t="s">
        <v>4</v>
      </c>
      <c r="G1352" s="10" t="s">
        <v>505</v>
      </c>
      <c r="H1352" s="7">
        <v>10</v>
      </c>
      <c r="I1352" s="7">
        <v>45</v>
      </c>
      <c r="J1352" s="7">
        <v>45</v>
      </c>
      <c r="K1352" s="7">
        <v>2</v>
      </c>
      <c r="L1352" s="7">
        <v>1</v>
      </c>
      <c r="M1352" s="7">
        <v>35</v>
      </c>
      <c r="N1352" s="6" t="s">
        <v>47</v>
      </c>
      <c r="O1352" s="6" t="s">
        <v>301</v>
      </c>
      <c r="P1352" s="11">
        <v>82</v>
      </c>
      <c r="Q1352" s="12">
        <v>1.64</v>
      </c>
      <c r="R1352" s="13"/>
      <c r="S1352" s="21">
        <f t="shared" si="165"/>
        <v>56.4</v>
      </c>
      <c r="T1352" s="7" t="str">
        <f t="shared" si="166"/>
        <v>Under 1.5</v>
      </c>
      <c r="U1352" s="14"/>
      <c r="V1352" s="14" t="str">
        <f t="shared" si="163"/>
        <v>Under 1.5</v>
      </c>
      <c r="W1352" s="14" t="str">
        <f t="shared" si="164"/>
        <v>WON</v>
      </c>
      <c r="X1352" s="14"/>
      <c r="Y1352" s="7" t="str">
        <f t="shared" si="167"/>
        <v>…</v>
      </c>
      <c r="Z1352" s="7"/>
      <c r="AA1352" s="35" t="str">
        <f t="shared" si="168"/>
        <v>…</v>
      </c>
      <c r="AB1352" s="35" t="str">
        <f t="shared" si="169"/>
        <v>.</v>
      </c>
      <c r="AE1352" s="18" t="str">
        <f>IFERROR(VLOOKUP(O1352,AG3:AH5,2,0),"KO")</f>
        <v>KO</v>
      </c>
    </row>
    <row r="1353" spans="2:31">
      <c r="B1353" s="6" t="s">
        <v>11</v>
      </c>
      <c r="C1353" t="s">
        <v>569</v>
      </c>
      <c r="D1353" s="24" t="s">
        <v>176</v>
      </c>
      <c r="E1353" s="17" t="s">
        <v>573</v>
      </c>
      <c r="F1353" s="7" t="s">
        <v>4</v>
      </c>
      <c r="G1353" s="10" t="s">
        <v>572</v>
      </c>
      <c r="H1353" s="7">
        <v>9</v>
      </c>
      <c r="I1353" s="7">
        <v>67</v>
      </c>
      <c r="J1353" s="7">
        <v>25</v>
      </c>
      <c r="K1353" s="7" t="s">
        <v>16</v>
      </c>
      <c r="L1353" s="7" t="s">
        <v>2101</v>
      </c>
      <c r="M1353" s="7">
        <v>16</v>
      </c>
      <c r="N1353" s="6" t="s">
        <v>24</v>
      </c>
      <c r="O1353" s="6" t="s">
        <v>120</v>
      </c>
      <c r="P1353" s="11">
        <v>43</v>
      </c>
      <c r="Q1353" s="12">
        <v>1.45</v>
      </c>
      <c r="R1353" s="13"/>
      <c r="S1353" s="21">
        <f t="shared" si="165"/>
        <v>60.9375</v>
      </c>
      <c r="T1353" s="7" t="str">
        <f t="shared" si="166"/>
        <v>Under 1.5</v>
      </c>
      <c r="U1353" s="14"/>
      <c r="V1353" s="14" t="str">
        <f t="shared" si="163"/>
        <v>Under 1.5</v>
      </c>
      <c r="W1353" s="14" t="str">
        <f t="shared" si="164"/>
        <v>WON</v>
      </c>
      <c r="X1353" s="14"/>
      <c r="Y1353" s="7" t="str">
        <f t="shared" si="167"/>
        <v>…</v>
      </c>
      <c r="Z1353" s="7"/>
      <c r="AA1353" s="35" t="str">
        <f t="shared" si="168"/>
        <v>…</v>
      </c>
      <c r="AB1353" s="35" t="str">
        <f t="shared" si="169"/>
        <v>.</v>
      </c>
      <c r="AE1353" s="18" t="str">
        <f>IFERROR(VLOOKUP(O1353,AG3:AH5,2,0),"KO")</f>
        <v>OK</v>
      </c>
    </row>
    <row r="1354" spans="2:31">
      <c r="B1354" s="6" t="s">
        <v>11</v>
      </c>
      <c r="C1354" t="s">
        <v>846</v>
      </c>
      <c r="D1354" s="24" t="s">
        <v>1307</v>
      </c>
      <c r="E1354" s="17" t="s">
        <v>867</v>
      </c>
      <c r="F1354" s="7" t="s">
        <v>4</v>
      </c>
      <c r="G1354" s="10" t="s">
        <v>2108</v>
      </c>
      <c r="H1354" s="7">
        <v>23</v>
      </c>
      <c r="I1354" s="7">
        <v>20</v>
      </c>
      <c r="J1354" s="7">
        <v>58</v>
      </c>
      <c r="K1354" s="7">
        <v>2</v>
      </c>
      <c r="L1354" s="7">
        <v>2</v>
      </c>
      <c r="M1354" s="7">
        <v>35</v>
      </c>
      <c r="N1354" s="6" t="s">
        <v>120</v>
      </c>
      <c r="O1354" s="6" t="s">
        <v>298</v>
      </c>
      <c r="P1354" s="11">
        <v>52</v>
      </c>
      <c r="Q1354" s="12">
        <v>1.73</v>
      </c>
      <c r="R1354" s="13"/>
      <c r="S1354" s="21">
        <f t="shared" si="165"/>
        <v>25.087499999999999</v>
      </c>
      <c r="T1354" s="7" t="str">
        <f t="shared" si="166"/>
        <v>Over 0.5</v>
      </c>
      <c r="U1354" s="14"/>
      <c r="V1354" s="14" t="str">
        <f t="shared" si="163"/>
        <v>Under 1.5</v>
      </c>
      <c r="W1354" s="14" t="str">
        <f t="shared" si="164"/>
        <v>WON</v>
      </c>
      <c r="X1354" s="14"/>
      <c r="Y1354" s="7" t="str">
        <f t="shared" si="167"/>
        <v>…</v>
      </c>
      <c r="Z1354" s="7"/>
      <c r="AA1354" s="35" t="str">
        <f t="shared" si="168"/>
        <v>…</v>
      </c>
      <c r="AB1354" s="35" t="str">
        <f t="shared" si="169"/>
        <v>.</v>
      </c>
      <c r="AE1354" s="18" t="str">
        <f>IFERROR(VLOOKUP(O1354,AG3:AH5,2,0),"KO")</f>
        <v>KO</v>
      </c>
    </row>
    <row r="1355" spans="2:31">
      <c r="B1355" s="6"/>
      <c r="D1355" s="24"/>
      <c r="E1355" s="17"/>
      <c r="F1355" s="7"/>
      <c r="G1355" s="10"/>
      <c r="H1355" s="7"/>
      <c r="I1355" s="7"/>
      <c r="J1355" s="7"/>
      <c r="K1355" s="7"/>
      <c r="L1355" s="7"/>
      <c r="M1355" s="7"/>
      <c r="N1355" s="6"/>
      <c r="O1355" s="6"/>
      <c r="P1355" s="11"/>
      <c r="Q1355" s="12"/>
      <c r="R1355" s="13"/>
      <c r="S1355" s="21" t="str">
        <f t="shared" si="165"/>
        <v/>
      </c>
      <c r="T1355" s="7" t="str">
        <f t="shared" si="166"/>
        <v>Under 1.5</v>
      </c>
      <c r="U1355" s="14"/>
      <c r="V1355" s="14" t="str">
        <f t="shared" ref="V1355:V1418" si="170">IF(N1355="1-0","Under 1.5",IF(N1355="0-0","Under 1.5",IF(N1355="0-1","Under 1.5","Over 0.5")))</f>
        <v>Over 0.5</v>
      </c>
      <c r="W1355" s="14" t="str">
        <f t="shared" ref="W1355:W1418" si="171">IF(N1355=0,"",IF(N1355="?",N1355,IF(T1355=V1355,"WON",IF(N1355="0-1","WON",IF(N1355="1-0","WON","LOST")))))</f>
        <v/>
      </c>
      <c r="X1355" s="14"/>
      <c r="Y1355" s="7" t="str">
        <f t="shared" si="167"/>
        <v>…</v>
      </c>
      <c r="Z1355" s="7"/>
      <c r="AA1355" s="35" t="str">
        <f t="shared" si="168"/>
        <v>…</v>
      </c>
      <c r="AB1355" s="35" t="str">
        <f t="shared" si="169"/>
        <v>.</v>
      </c>
      <c r="AE1355" s="18" t="str">
        <f>IFERROR(VLOOKUP(O1355,AG3:AH5,2,0),"KO")</f>
        <v>KO</v>
      </c>
    </row>
    <row r="1356" spans="2:31">
      <c r="B1356" s="16" t="s">
        <v>2331</v>
      </c>
      <c r="D1356" s="24"/>
      <c r="E1356" s="17"/>
      <c r="F1356" s="7"/>
      <c r="G1356" s="10"/>
      <c r="H1356" s="7"/>
      <c r="I1356" s="7"/>
      <c r="J1356" s="7"/>
      <c r="K1356" s="7"/>
      <c r="L1356" s="7"/>
      <c r="M1356" s="7"/>
      <c r="N1356" s="6"/>
      <c r="O1356" s="6"/>
      <c r="P1356" s="11"/>
      <c r="Q1356" s="12"/>
      <c r="R1356" s="13"/>
      <c r="S1356" s="21" t="str">
        <f t="shared" si="165"/>
        <v/>
      </c>
      <c r="T1356" s="7" t="str">
        <f t="shared" si="166"/>
        <v>Under 1.5</v>
      </c>
      <c r="U1356" s="14"/>
      <c r="V1356" s="14" t="str">
        <f t="shared" si="170"/>
        <v>Over 0.5</v>
      </c>
      <c r="W1356" s="14" t="str">
        <f t="shared" si="171"/>
        <v/>
      </c>
      <c r="X1356" s="14"/>
      <c r="Y1356" s="7" t="str">
        <f t="shared" si="167"/>
        <v>…</v>
      </c>
      <c r="Z1356" s="7"/>
      <c r="AA1356" s="35" t="str">
        <f t="shared" si="168"/>
        <v>…</v>
      </c>
      <c r="AB1356" s="35" t="str">
        <f t="shared" si="169"/>
        <v>.</v>
      </c>
      <c r="AE1356" s="18" t="str">
        <f>IFERROR(VLOOKUP(O1356,AG3:AH5,2,0),"KO")</f>
        <v>KO</v>
      </c>
    </row>
    <row r="1357" spans="2:31">
      <c r="B1357" s="6"/>
      <c r="C1357" t="s">
        <v>1463</v>
      </c>
      <c r="D1357" s="24" t="s">
        <v>39</v>
      </c>
      <c r="E1357" s="17" t="s">
        <v>1526</v>
      </c>
      <c r="F1357" s="7" t="s">
        <v>4</v>
      </c>
      <c r="G1357" s="10" t="s">
        <v>1464</v>
      </c>
      <c r="H1357" s="7">
        <v>25</v>
      </c>
      <c r="I1357" s="7">
        <v>30</v>
      </c>
      <c r="J1357" s="7">
        <v>46</v>
      </c>
      <c r="K1357" s="7">
        <v>2</v>
      </c>
      <c r="L1357" s="7" t="s">
        <v>2101</v>
      </c>
      <c r="M1357" s="7">
        <v>21</v>
      </c>
      <c r="N1357" s="6" t="s">
        <v>120</v>
      </c>
      <c r="O1357" s="6" t="s">
        <v>61</v>
      </c>
      <c r="P1357" s="11">
        <v>26</v>
      </c>
      <c r="Q1357" s="12">
        <v>1.43</v>
      </c>
      <c r="R1357" s="13"/>
      <c r="S1357" s="21">
        <f t="shared" si="165"/>
        <v>25.625</v>
      </c>
      <c r="T1357" s="7" t="str">
        <f t="shared" si="166"/>
        <v>Over 0.5</v>
      </c>
      <c r="U1357" s="14"/>
      <c r="V1357" s="14" t="str">
        <f t="shared" si="170"/>
        <v>Under 1.5</v>
      </c>
      <c r="W1357" s="14" t="str">
        <f t="shared" si="171"/>
        <v>WON</v>
      </c>
      <c r="X1357" s="14"/>
      <c r="Y1357" s="7" t="str">
        <f t="shared" si="167"/>
        <v>…</v>
      </c>
      <c r="Z1357" s="7"/>
      <c r="AA1357" s="35" t="str">
        <f t="shared" si="168"/>
        <v>…</v>
      </c>
      <c r="AB1357" s="35" t="str">
        <f t="shared" si="169"/>
        <v>.</v>
      </c>
      <c r="AE1357" s="18" t="str">
        <f>IFERROR(VLOOKUP(O1357,AG3:AH5,2,0),"KO")</f>
        <v>KO</v>
      </c>
    </row>
    <row r="1358" spans="2:31">
      <c r="B1358" s="6" t="s">
        <v>11</v>
      </c>
      <c r="C1358" t="s">
        <v>386</v>
      </c>
      <c r="D1358" s="24" t="s">
        <v>102</v>
      </c>
      <c r="E1358" s="17" t="s">
        <v>1112</v>
      </c>
      <c r="F1358" s="7" t="s">
        <v>4</v>
      </c>
      <c r="G1358" s="10" t="s">
        <v>390</v>
      </c>
      <c r="H1358" s="7">
        <v>32</v>
      </c>
      <c r="I1358" s="7">
        <v>43</v>
      </c>
      <c r="J1358" s="7">
        <v>25</v>
      </c>
      <c r="K1358" s="7" t="s">
        <v>16</v>
      </c>
      <c r="L1358" s="7" t="s">
        <v>2101</v>
      </c>
      <c r="M1358" s="7">
        <v>7</v>
      </c>
      <c r="N1358" s="6" t="s">
        <v>17</v>
      </c>
      <c r="O1358" s="6" t="s">
        <v>1040</v>
      </c>
      <c r="P1358" s="11">
        <v>53</v>
      </c>
      <c r="Q1358" s="12">
        <v>1.42</v>
      </c>
      <c r="R1358" s="13"/>
      <c r="S1358" s="21">
        <f t="shared" si="165"/>
        <v>58.6</v>
      </c>
      <c r="T1358" s="7" t="str">
        <f t="shared" si="166"/>
        <v>Under 1.5</v>
      </c>
      <c r="U1358" s="14"/>
      <c r="V1358" s="14" t="str">
        <f t="shared" si="170"/>
        <v>Over 0.5</v>
      </c>
      <c r="W1358" s="14" t="str">
        <f t="shared" si="171"/>
        <v>LOST</v>
      </c>
      <c r="X1358" s="14"/>
      <c r="Y1358" s="7" t="str">
        <f t="shared" si="167"/>
        <v>…</v>
      </c>
      <c r="Z1358" s="7"/>
      <c r="AA1358" s="35" t="str">
        <f t="shared" si="168"/>
        <v>…</v>
      </c>
      <c r="AB1358" s="35" t="str">
        <f t="shared" si="169"/>
        <v>.</v>
      </c>
      <c r="AE1358" s="18" t="str">
        <f>IFERROR(VLOOKUP(O1358,AG3:AH5,2,0),"KO")</f>
        <v>KO</v>
      </c>
    </row>
    <row r="1359" spans="2:31">
      <c r="B1359" s="6" t="s">
        <v>11</v>
      </c>
      <c r="C1359" t="s">
        <v>386</v>
      </c>
      <c r="D1359" s="24" t="s">
        <v>112</v>
      </c>
      <c r="E1359" s="17" t="s">
        <v>501</v>
      </c>
      <c r="F1359" s="7" t="s">
        <v>4</v>
      </c>
      <c r="G1359" s="10" t="s">
        <v>797</v>
      </c>
      <c r="H1359" s="7">
        <v>28</v>
      </c>
      <c r="I1359" s="7">
        <v>59</v>
      </c>
      <c r="J1359" s="7">
        <v>13</v>
      </c>
      <c r="K1359" s="7" t="s">
        <v>16</v>
      </c>
      <c r="L1359" s="7" t="s">
        <v>2101</v>
      </c>
      <c r="M1359" s="7">
        <v>15</v>
      </c>
      <c r="N1359" s="6" t="s">
        <v>61</v>
      </c>
      <c r="O1359" s="6" t="s">
        <v>298</v>
      </c>
      <c r="P1359" s="11">
        <v>47</v>
      </c>
      <c r="Q1359" s="12">
        <v>1.51</v>
      </c>
      <c r="R1359" s="13"/>
      <c r="S1359" s="21">
        <f t="shared" si="165"/>
        <v>58.4375</v>
      </c>
      <c r="T1359" s="7" t="str">
        <f t="shared" si="166"/>
        <v>Under 1.5</v>
      </c>
      <c r="U1359" s="14"/>
      <c r="V1359" s="14" t="str">
        <f t="shared" si="170"/>
        <v>Over 0.5</v>
      </c>
      <c r="W1359" s="14" t="str">
        <f t="shared" si="171"/>
        <v>LOST</v>
      </c>
      <c r="X1359" s="14"/>
      <c r="Y1359" s="7" t="str">
        <f t="shared" si="167"/>
        <v>…</v>
      </c>
      <c r="Z1359" s="7"/>
      <c r="AA1359" s="35" t="str">
        <f t="shared" si="168"/>
        <v>…</v>
      </c>
      <c r="AB1359" s="35" t="str">
        <f t="shared" si="169"/>
        <v>.</v>
      </c>
      <c r="AE1359" s="18" t="str">
        <f>IFERROR(VLOOKUP(O1359,AG3:AH5,2,0),"KO")</f>
        <v>KO</v>
      </c>
    </row>
    <row r="1360" spans="2:31">
      <c r="B1360" s="6" t="s">
        <v>11</v>
      </c>
      <c r="C1360" t="s">
        <v>386</v>
      </c>
      <c r="D1360" s="24" t="s">
        <v>112</v>
      </c>
      <c r="E1360" s="17" t="s">
        <v>1887</v>
      </c>
      <c r="F1360" s="7" t="s">
        <v>4</v>
      </c>
      <c r="G1360" s="10" t="s">
        <v>387</v>
      </c>
      <c r="H1360" s="7">
        <v>30</v>
      </c>
      <c r="I1360" s="7">
        <v>46</v>
      </c>
      <c r="J1360" s="7">
        <v>24</v>
      </c>
      <c r="K1360" s="7" t="s">
        <v>16</v>
      </c>
      <c r="L1360" s="7">
        <v>2</v>
      </c>
      <c r="M1360" s="7">
        <v>6</v>
      </c>
      <c r="N1360" s="6" t="s">
        <v>24</v>
      </c>
      <c r="O1360" s="6" t="s">
        <v>69</v>
      </c>
      <c r="P1360" s="11">
        <v>87</v>
      </c>
      <c r="Q1360" s="12">
        <v>1.51</v>
      </c>
      <c r="R1360" s="13"/>
      <c r="S1360" s="21">
        <f t="shared" si="165"/>
        <v>66.400000000000006</v>
      </c>
      <c r="T1360" s="7" t="str">
        <f t="shared" si="166"/>
        <v>Under 1.5</v>
      </c>
      <c r="U1360" s="14"/>
      <c r="V1360" s="14" t="str">
        <f t="shared" si="170"/>
        <v>Under 1.5</v>
      </c>
      <c r="W1360" s="14" t="str">
        <f t="shared" si="171"/>
        <v>WON</v>
      </c>
      <c r="X1360" s="14"/>
      <c r="Y1360" s="7" t="str">
        <f t="shared" si="167"/>
        <v>…</v>
      </c>
      <c r="Z1360" s="7"/>
      <c r="AA1360" s="35" t="str">
        <f t="shared" si="168"/>
        <v>…</v>
      </c>
      <c r="AB1360" s="35" t="str">
        <f t="shared" si="169"/>
        <v>.</v>
      </c>
      <c r="AE1360" s="18" t="str">
        <f>IFERROR(VLOOKUP(O1360,AG3:AH5,2,0),"KO")</f>
        <v>KO</v>
      </c>
    </row>
    <row r="1361" spans="2:31">
      <c r="B1361" s="6" t="s">
        <v>11</v>
      </c>
      <c r="C1361" t="s">
        <v>569</v>
      </c>
      <c r="D1361" s="24" t="s">
        <v>115</v>
      </c>
      <c r="E1361" s="17" t="s">
        <v>2328</v>
      </c>
      <c r="F1361" s="7" t="s">
        <v>4</v>
      </c>
      <c r="G1361" s="10" t="s">
        <v>574</v>
      </c>
      <c r="H1361" s="7">
        <v>9</v>
      </c>
      <c r="I1361" s="7">
        <v>74</v>
      </c>
      <c r="J1361" s="7">
        <v>17</v>
      </c>
      <c r="K1361" s="7" t="s">
        <v>16</v>
      </c>
      <c r="L1361" s="7" t="s">
        <v>2101</v>
      </c>
      <c r="M1361" s="7">
        <v>8</v>
      </c>
      <c r="N1361" s="6" t="s">
        <v>69</v>
      </c>
      <c r="O1361" s="6" t="s">
        <v>69</v>
      </c>
      <c r="P1361" s="11">
        <v>85</v>
      </c>
      <c r="Q1361" s="12">
        <v>1.4</v>
      </c>
      <c r="R1361" s="13"/>
      <c r="S1361" s="21">
        <f t="shared" si="165"/>
        <v>87.125</v>
      </c>
      <c r="T1361" s="7" t="str">
        <f t="shared" si="166"/>
        <v>Under 1.5</v>
      </c>
      <c r="U1361" s="14"/>
      <c r="V1361" s="14" t="str">
        <f t="shared" si="170"/>
        <v>Over 0.5</v>
      </c>
      <c r="W1361" s="14" t="str">
        <f t="shared" si="171"/>
        <v>LOST</v>
      </c>
      <c r="X1361" s="14"/>
      <c r="Y1361" s="7" t="str">
        <f t="shared" si="167"/>
        <v>Prime</v>
      </c>
      <c r="Z1361" s="7"/>
      <c r="AA1361" s="35" t="str">
        <f t="shared" si="168"/>
        <v>U25g</v>
      </c>
      <c r="AB1361" s="35" t="str">
        <f t="shared" si="169"/>
        <v>WON</v>
      </c>
      <c r="AE1361" s="18" t="str">
        <f>IFERROR(VLOOKUP(O1361,AG3:AH5,2,0),"KO")</f>
        <v>KO</v>
      </c>
    </row>
    <row r="1362" spans="2:31">
      <c r="B1362" s="6" t="s">
        <v>11</v>
      </c>
      <c r="C1362" t="s">
        <v>386</v>
      </c>
      <c r="D1362" s="24" t="s">
        <v>115</v>
      </c>
      <c r="E1362" s="17" t="s">
        <v>799</v>
      </c>
      <c r="F1362" s="7" t="s">
        <v>4</v>
      </c>
      <c r="G1362" s="10" t="s">
        <v>502</v>
      </c>
      <c r="H1362" s="7">
        <v>30</v>
      </c>
      <c r="I1362" s="7">
        <v>48</v>
      </c>
      <c r="J1362" s="7">
        <v>22</v>
      </c>
      <c r="K1362" s="7" t="s">
        <v>16</v>
      </c>
      <c r="L1362" s="7">
        <v>1</v>
      </c>
      <c r="M1362" s="7">
        <v>8</v>
      </c>
      <c r="N1362" s="6" t="s">
        <v>24</v>
      </c>
      <c r="O1362" s="6" t="s">
        <v>47</v>
      </c>
      <c r="P1362" s="11">
        <v>80</v>
      </c>
      <c r="Q1362" s="12">
        <v>1.5</v>
      </c>
      <c r="R1362" s="13"/>
      <c r="S1362" s="21">
        <f t="shared" si="165"/>
        <v>63</v>
      </c>
      <c r="T1362" s="7" t="str">
        <f t="shared" si="166"/>
        <v>Under 1.5</v>
      </c>
      <c r="U1362" s="14"/>
      <c r="V1362" s="14" t="str">
        <f t="shared" si="170"/>
        <v>Under 1.5</v>
      </c>
      <c r="W1362" s="14" t="str">
        <f t="shared" si="171"/>
        <v>WON</v>
      </c>
      <c r="X1362" s="14"/>
      <c r="Y1362" s="7" t="str">
        <f t="shared" si="167"/>
        <v>…</v>
      </c>
      <c r="Z1362" s="7"/>
      <c r="AA1362" s="35" t="str">
        <f t="shared" si="168"/>
        <v>…</v>
      </c>
      <c r="AB1362" s="35" t="str">
        <f t="shared" si="169"/>
        <v>.</v>
      </c>
      <c r="AE1362" s="18" t="str">
        <f>IFERROR(VLOOKUP(O1362,AG3:AH5,2,0),"KO")</f>
        <v>OK</v>
      </c>
    </row>
    <row r="1363" spans="2:31">
      <c r="B1363" s="6" t="s">
        <v>11</v>
      </c>
      <c r="C1363" t="s">
        <v>569</v>
      </c>
      <c r="D1363" s="24" t="s">
        <v>115</v>
      </c>
      <c r="E1363" s="17" t="s">
        <v>1016</v>
      </c>
      <c r="F1363" s="7" t="s">
        <v>4</v>
      </c>
      <c r="G1363" s="10" t="s">
        <v>570</v>
      </c>
      <c r="H1363" s="7">
        <v>13</v>
      </c>
      <c r="I1363" s="7">
        <v>59</v>
      </c>
      <c r="J1363" s="7">
        <v>28</v>
      </c>
      <c r="K1363" s="7" t="s">
        <v>16</v>
      </c>
      <c r="L1363" s="7" t="s">
        <v>2101</v>
      </c>
      <c r="M1363" s="7">
        <v>15</v>
      </c>
      <c r="N1363" s="6" t="s">
        <v>69</v>
      </c>
      <c r="O1363" s="6" t="s">
        <v>69</v>
      </c>
      <c r="P1363" s="11">
        <v>63</v>
      </c>
      <c r="Q1363" s="12">
        <v>1.6</v>
      </c>
      <c r="R1363" s="13"/>
      <c r="S1363" s="21">
        <f t="shared" si="165"/>
        <v>71.037499999999994</v>
      </c>
      <c r="T1363" s="7" t="str">
        <f t="shared" si="166"/>
        <v>Under 1.5</v>
      </c>
      <c r="U1363" s="14"/>
      <c r="V1363" s="14" t="str">
        <f t="shared" si="170"/>
        <v>Over 0.5</v>
      </c>
      <c r="W1363" s="14" t="str">
        <f t="shared" si="171"/>
        <v>LOST</v>
      </c>
      <c r="X1363" s="14"/>
      <c r="Y1363" s="7" t="str">
        <f t="shared" si="167"/>
        <v>…</v>
      </c>
      <c r="Z1363" s="7"/>
      <c r="AA1363" s="35" t="str">
        <f t="shared" si="168"/>
        <v>U25g</v>
      </c>
      <c r="AB1363" s="35" t="str">
        <f t="shared" si="169"/>
        <v>WON</v>
      </c>
      <c r="AE1363" s="18" t="str">
        <f>IFERROR(VLOOKUP(O1363,AG3:AH5,2,0),"KO")</f>
        <v>KO</v>
      </c>
    </row>
    <row r="1364" spans="2:31">
      <c r="B1364" s="6" t="s">
        <v>11</v>
      </c>
      <c r="C1364" t="s">
        <v>1180</v>
      </c>
      <c r="D1364" s="24" t="s">
        <v>240</v>
      </c>
      <c r="E1364" s="17" t="s">
        <v>2252</v>
      </c>
      <c r="F1364" s="7" t="s">
        <v>4</v>
      </c>
      <c r="G1364" s="10" t="s">
        <v>2279</v>
      </c>
      <c r="H1364" s="7">
        <v>10</v>
      </c>
      <c r="I1364" s="7">
        <v>78</v>
      </c>
      <c r="J1364" s="7">
        <v>13</v>
      </c>
      <c r="K1364" s="7" t="s">
        <v>16</v>
      </c>
      <c r="L1364" s="7" t="s">
        <v>2101</v>
      </c>
      <c r="M1364" s="7">
        <v>3</v>
      </c>
      <c r="N1364" s="6" t="s">
        <v>24</v>
      </c>
      <c r="O1364" s="6" t="s">
        <v>24</v>
      </c>
      <c r="P1364" s="11">
        <v>62</v>
      </c>
      <c r="Q1364" s="12">
        <v>1.57</v>
      </c>
      <c r="R1364" s="13"/>
      <c r="S1364" s="21">
        <f t="shared" si="165"/>
        <v>88.775000000000006</v>
      </c>
      <c r="T1364" s="7" t="str">
        <f t="shared" si="166"/>
        <v>Under 1.5</v>
      </c>
      <c r="U1364" s="14"/>
      <c r="V1364" s="14" t="str">
        <f t="shared" si="170"/>
        <v>Under 1.5</v>
      </c>
      <c r="W1364" s="14" t="str">
        <f t="shared" si="171"/>
        <v>WON</v>
      </c>
      <c r="X1364" s="14"/>
      <c r="Y1364" s="7" t="str">
        <f t="shared" si="167"/>
        <v>Prime</v>
      </c>
      <c r="Z1364" s="7"/>
      <c r="AA1364" s="35" t="str">
        <f t="shared" si="168"/>
        <v>U25g</v>
      </c>
      <c r="AB1364" s="35" t="str">
        <f t="shared" si="169"/>
        <v>WON</v>
      </c>
      <c r="AE1364" s="18" t="str">
        <f>IFERROR(VLOOKUP(O1364,AG3:AH5,2,0),"KO")</f>
        <v>OK</v>
      </c>
    </row>
    <row r="1365" spans="2:31">
      <c r="B1365" s="6"/>
      <c r="C1365" t="s">
        <v>1055</v>
      </c>
      <c r="D1365" s="24" t="s">
        <v>135</v>
      </c>
      <c r="E1365" s="17" t="s">
        <v>2329</v>
      </c>
      <c r="F1365" s="7" t="s">
        <v>4</v>
      </c>
      <c r="G1365" s="10" t="s">
        <v>2330</v>
      </c>
      <c r="H1365" s="7">
        <v>27</v>
      </c>
      <c r="I1365" s="7">
        <v>27</v>
      </c>
      <c r="J1365" s="7">
        <v>47</v>
      </c>
      <c r="K1365" s="7">
        <v>2</v>
      </c>
      <c r="L1365" s="7">
        <v>1</v>
      </c>
      <c r="M1365" s="7">
        <v>20</v>
      </c>
      <c r="N1365" s="6" t="s">
        <v>75</v>
      </c>
      <c r="O1365" s="6" t="s">
        <v>33</v>
      </c>
      <c r="P1365" s="11">
        <v>37</v>
      </c>
      <c r="Q1365" s="12">
        <v>1.5</v>
      </c>
      <c r="R1365" s="13"/>
      <c r="S1365" s="21">
        <f t="shared" si="165"/>
        <v>25.3125</v>
      </c>
      <c r="T1365" s="7" t="str">
        <f t="shared" si="166"/>
        <v>Over 0.5</v>
      </c>
      <c r="U1365" s="14"/>
      <c r="V1365" s="14" t="str">
        <f t="shared" si="170"/>
        <v>Over 0.5</v>
      </c>
      <c r="W1365" s="14" t="str">
        <f t="shared" si="171"/>
        <v>WON</v>
      </c>
      <c r="X1365" s="14"/>
      <c r="Y1365" s="7" t="str">
        <f t="shared" si="167"/>
        <v>…</v>
      </c>
      <c r="Z1365" s="7"/>
      <c r="AA1365" s="35" t="str">
        <f t="shared" si="168"/>
        <v>…</v>
      </c>
      <c r="AB1365" s="35" t="str">
        <f t="shared" si="169"/>
        <v>.</v>
      </c>
      <c r="AE1365" s="18" t="str">
        <f>IFERROR(VLOOKUP(O1365,AG3:AH5,2,0),"KO")</f>
        <v>KO</v>
      </c>
    </row>
    <row r="1366" spans="2:31">
      <c r="B1366" s="6" t="s">
        <v>11</v>
      </c>
      <c r="C1366" t="s">
        <v>151</v>
      </c>
      <c r="D1366" s="24" t="s">
        <v>143</v>
      </c>
      <c r="E1366" s="17" t="s">
        <v>1973</v>
      </c>
      <c r="F1366" s="7" t="s">
        <v>4</v>
      </c>
      <c r="G1366" s="10" t="s">
        <v>2224</v>
      </c>
      <c r="H1366" s="7">
        <v>16</v>
      </c>
      <c r="I1366" s="7">
        <v>58</v>
      </c>
      <c r="J1366" s="7">
        <v>26</v>
      </c>
      <c r="K1366" s="7" t="s">
        <v>16</v>
      </c>
      <c r="L1366" s="7">
        <v>1</v>
      </c>
      <c r="M1366" s="7">
        <v>10</v>
      </c>
      <c r="N1366" s="6" t="s">
        <v>120</v>
      </c>
      <c r="O1366" s="6" t="s">
        <v>33</v>
      </c>
      <c r="P1366" s="11">
        <v>70</v>
      </c>
      <c r="Q1366" s="12">
        <v>1.7</v>
      </c>
      <c r="R1366" s="13"/>
      <c r="S1366" s="21">
        <f t="shared" si="165"/>
        <v>77.125</v>
      </c>
      <c r="T1366" s="7" t="str">
        <f t="shared" si="166"/>
        <v>Under 1.5</v>
      </c>
      <c r="U1366" s="14"/>
      <c r="V1366" s="14" t="str">
        <f t="shared" si="170"/>
        <v>Under 1.5</v>
      </c>
      <c r="W1366" s="14" t="str">
        <f t="shared" si="171"/>
        <v>WON</v>
      </c>
      <c r="X1366" s="14"/>
      <c r="Y1366" s="7" t="str">
        <f t="shared" si="167"/>
        <v>Prime</v>
      </c>
      <c r="Z1366" s="7"/>
      <c r="AA1366" s="35" t="str">
        <f t="shared" si="168"/>
        <v>U25g</v>
      </c>
      <c r="AB1366" s="35" t="str">
        <f t="shared" si="169"/>
        <v>.</v>
      </c>
      <c r="AE1366" s="18" t="str">
        <f>IFERROR(VLOOKUP(O1366,AG3:AH5,2,0),"KO")</f>
        <v>KO</v>
      </c>
    </row>
    <row r="1367" spans="2:31">
      <c r="B1367" s="6" t="s">
        <v>11</v>
      </c>
      <c r="C1367" t="s">
        <v>279</v>
      </c>
      <c r="D1367" s="24" t="s">
        <v>152</v>
      </c>
      <c r="E1367" s="17" t="s">
        <v>1265</v>
      </c>
      <c r="F1367" s="7" t="s">
        <v>4</v>
      </c>
      <c r="G1367" s="10" t="s">
        <v>577</v>
      </c>
      <c r="H1367" s="7">
        <v>22</v>
      </c>
      <c r="I1367" s="7">
        <v>57</v>
      </c>
      <c r="J1367" s="7">
        <v>21</v>
      </c>
      <c r="K1367" s="7" t="s">
        <v>16</v>
      </c>
      <c r="L1367" s="7" t="s">
        <v>2101</v>
      </c>
      <c r="M1367" s="7">
        <v>1</v>
      </c>
      <c r="N1367" s="6" t="s">
        <v>69</v>
      </c>
      <c r="O1367" s="6" t="s">
        <v>69</v>
      </c>
      <c r="P1367" s="11">
        <v>42</v>
      </c>
      <c r="Q1367" s="12">
        <v>1.4</v>
      </c>
      <c r="R1367" s="13"/>
      <c r="S1367" s="21">
        <f t="shared" si="165"/>
        <v>71.8125</v>
      </c>
      <c r="T1367" s="7" t="str">
        <f t="shared" si="166"/>
        <v>Under 1.5</v>
      </c>
      <c r="U1367" s="14"/>
      <c r="V1367" s="14" t="str">
        <f t="shared" si="170"/>
        <v>Over 0.5</v>
      </c>
      <c r="W1367" s="14" t="str">
        <f t="shared" si="171"/>
        <v>LOST</v>
      </c>
      <c r="X1367" s="14"/>
      <c r="Y1367" s="7" t="str">
        <f t="shared" si="167"/>
        <v>Prime</v>
      </c>
      <c r="Z1367" s="7"/>
      <c r="AA1367" s="35" t="str">
        <f t="shared" si="168"/>
        <v>…</v>
      </c>
      <c r="AB1367" s="35" t="str">
        <f t="shared" si="169"/>
        <v>.</v>
      </c>
      <c r="AE1367" s="18" t="str">
        <f>IFERROR(VLOOKUP(O1367,AG3:AH5,2,0),"KO")</f>
        <v>KO</v>
      </c>
    </row>
    <row r="1368" spans="2:31">
      <c r="B1368" s="6"/>
      <c r="C1368" t="s">
        <v>711</v>
      </c>
      <c r="D1368" s="24" t="s">
        <v>152</v>
      </c>
      <c r="E1368" s="17" t="s">
        <v>713</v>
      </c>
      <c r="F1368" s="7" t="s">
        <v>4</v>
      </c>
      <c r="G1368" s="10" t="s">
        <v>1863</v>
      </c>
      <c r="H1368" s="7">
        <v>17</v>
      </c>
      <c r="I1368" s="7">
        <v>54</v>
      </c>
      <c r="J1368" s="7">
        <v>29</v>
      </c>
      <c r="K1368" s="7" t="s">
        <v>16</v>
      </c>
      <c r="L1368" s="7">
        <v>1</v>
      </c>
      <c r="M1368" s="7">
        <v>12</v>
      </c>
      <c r="N1368" s="6" t="s">
        <v>24</v>
      </c>
      <c r="O1368" s="6" t="s">
        <v>47</v>
      </c>
      <c r="P1368" s="11">
        <v>50</v>
      </c>
      <c r="Q1368" s="12">
        <v>1.5</v>
      </c>
      <c r="R1368" s="13"/>
      <c r="S1368" s="21">
        <f t="shared" si="165"/>
        <v>69.875</v>
      </c>
      <c r="T1368" s="7" t="str">
        <f t="shared" si="166"/>
        <v>Under 1.5</v>
      </c>
      <c r="U1368" s="14"/>
      <c r="V1368" s="14" t="str">
        <f t="shared" si="170"/>
        <v>Under 1.5</v>
      </c>
      <c r="W1368" s="14" t="str">
        <f t="shared" si="171"/>
        <v>WON</v>
      </c>
      <c r="X1368" s="14"/>
      <c r="Y1368" s="7" t="str">
        <f t="shared" si="167"/>
        <v>…</v>
      </c>
      <c r="Z1368" s="7"/>
      <c r="AA1368" s="35" t="str">
        <f t="shared" si="168"/>
        <v>…</v>
      </c>
      <c r="AB1368" s="35" t="str">
        <f t="shared" si="169"/>
        <v>.</v>
      </c>
      <c r="AE1368" s="18" t="str">
        <f>IFERROR(VLOOKUP(O1368,AG3:AH5,2,0),"KO")</f>
        <v>OK</v>
      </c>
    </row>
    <row r="1369" spans="2:31">
      <c r="B1369" s="6"/>
      <c r="C1369" t="s">
        <v>66</v>
      </c>
      <c r="D1369" s="24" t="s">
        <v>152</v>
      </c>
      <c r="E1369" s="17" t="s">
        <v>1609</v>
      </c>
      <c r="F1369" s="7" t="s">
        <v>4</v>
      </c>
      <c r="G1369" s="10" t="s">
        <v>1023</v>
      </c>
      <c r="H1369" s="7">
        <v>26</v>
      </c>
      <c r="I1369" s="7">
        <v>49</v>
      </c>
      <c r="J1369" s="7">
        <v>25</v>
      </c>
      <c r="K1369" s="7" t="s">
        <v>16</v>
      </c>
      <c r="L1369" s="7">
        <v>1</v>
      </c>
      <c r="M1369" s="7">
        <v>1</v>
      </c>
      <c r="N1369" s="6" t="s">
        <v>120</v>
      </c>
      <c r="O1369" s="6" t="s">
        <v>278</v>
      </c>
      <c r="P1369" s="11">
        <v>32</v>
      </c>
      <c r="Q1369" s="12">
        <v>1.61</v>
      </c>
      <c r="R1369" s="13"/>
      <c r="S1369" s="21">
        <f t="shared" si="165"/>
        <v>54</v>
      </c>
      <c r="T1369" s="7" t="str">
        <f t="shared" si="166"/>
        <v>Over 0.5</v>
      </c>
      <c r="U1369" s="14"/>
      <c r="V1369" s="14" t="str">
        <f t="shared" si="170"/>
        <v>Under 1.5</v>
      </c>
      <c r="W1369" s="14" t="str">
        <f t="shared" si="171"/>
        <v>WON</v>
      </c>
      <c r="X1369" s="14"/>
      <c r="Y1369" s="7" t="str">
        <f t="shared" si="167"/>
        <v>…</v>
      </c>
      <c r="Z1369" s="7"/>
      <c r="AA1369" s="35" t="str">
        <f t="shared" si="168"/>
        <v>…</v>
      </c>
      <c r="AB1369" s="35" t="str">
        <f t="shared" si="169"/>
        <v>.</v>
      </c>
      <c r="AE1369" s="18" t="str">
        <f>IFERROR(VLOOKUP(O1369,AG3:AH5,2,0),"KO")</f>
        <v>KO</v>
      </c>
    </row>
    <row r="1370" spans="2:31">
      <c r="B1370" s="6"/>
      <c r="C1370" t="s">
        <v>285</v>
      </c>
      <c r="D1370" s="24" t="s">
        <v>1907</v>
      </c>
      <c r="E1370" s="17" t="s">
        <v>2163</v>
      </c>
      <c r="F1370" s="7" t="s">
        <v>4</v>
      </c>
      <c r="G1370" s="10" t="s">
        <v>1966</v>
      </c>
      <c r="H1370" s="7">
        <v>48</v>
      </c>
      <c r="I1370" s="7">
        <v>45</v>
      </c>
      <c r="J1370" s="7">
        <v>6</v>
      </c>
      <c r="K1370" s="7">
        <v>1</v>
      </c>
      <c r="L1370" s="7">
        <v>1</v>
      </c>
      <c r="M1370" s="7">
        <v>42</v>
      </c>
      <c r="N1370" s="6" t="s">
        <v>24</v>
      </c>
      <c r="O1370" s="6" t="s">
        <v>24</v>
      </c>
      <c r="P1370" s="11">
        <v>75</v>
      </c>
      <c r="Q1370" s="12">
        <v>1.61</v>
      </c>
      <c r="R1370" s="13"/>
      <c r="S1370" s="21">
        <f t="shared" si="165"/>
        <v>40</v>
      </c>
      <c r="T1370" s="7" t="str">
        <f t="shared" si="166"/>
        <v>Over 0.5</v>
      </c>
      <c r="U1370" s="14"/>
      <c r="V1370" s="14" t="str">
        <f t="shared" si="170"/>
        <v>Under 1.5</v>
      </c>
      <c r="W1370" s="14" t="str">
        <f t="shared" si="171"/>
        <v>LOST</v>
      </c>
      <c r="X1370" s="14"/>
      <c r="Y1370" s="7" t="str">
        <f t="shared" si="167"/>
        <v>…</v>
      </c>
      <c r="Z1370" s="7"/>
      <c r="AA1370" s="35" t="str">
        <f t="shared" si="168"/>
        <v>…</v>
      </c>
      <c r="AB1370" s="35" t="str">
        <f t="shared" si="169"/>
        <v>.</v>
      </c>
      <c r="AE1370" s="18" t="str">
        <f>IFERROR(VLOOKUP(O1370,AG3:AH5,2,0),"KO")</f>
        <v>OK</v>
      </c>
    </row>
    <row r="1371" spans="2:31">
      <c r="B1371" s="6"/>
      <c r="C1371" t="s">
        <v>285</v>
      </c>
      <c r="D1371" s="24" t="s">
        <v>1907</v>
      </c>
      <c r="E1371" s="17" t="s">
        <v>2163</v>
      </c>
      <c r="F1371" s="7" t="s">
        <v>4</v>
      </c>
      <c r="G1371" s="10" t="s">
        <v>1966</v>
      </c>
      <c r="H1371" s="7">
        <v>48</v>
      </c>
      <c r="I1371" s="7">
        <v>45</v>
      </c>
      <c r="J1371" s="7">
        <v>6</v>
      </c>
      <c r="K1371" s="7">
        <v>1</v>
      </c>
      <c r="L1371" s="7">
        <v>1</v>
      </c>
      <c r="M1371" s="7">
        <v>42</v>
      </c>
      <c r="N1371" s="6" t="s">
        <v>24</v>
      </c>
      <c r="O1371" s="6" t="s">
        <v>24</v>
      </c>
      <c r="P1371" s="11">
        <v>75</v>
      </c>
      <c r="Q1371" s="12">
        <v>1.61</v>
      </c>
      <c r="R1371" s="13"/>
      <c r="S1371" s="21">
        <f t="shared" si="165"/>
        <v>40</v>
      </c>
      <c r="T1371" s="7" t="str">
        <f t="shared" si="166"/>
        <v>Over 0.5</v>
      </c>
      <c r="U1371" s="14"/>
      <c r="V1371" s="14" t="str">
        <f t="shared" si="170"/>
        <v>Under 1.5</v>
      </c>
      <c r="W1371" s="14" t="str">
        <f t="shared" si="171"/>
        <v>LOST</v>
      </c>
      <c r="X1371" s="14"/>
      <c r="Y1371" s="7" t="str">
        <f t="shared" si="167"/>
        <v>…</v>
      </c>
      <c r="Z1371" s="7"/>
      <c r="AA1371" s="35" t="str">
        <f t="shared" si="168"/>
        <v>…</v>
      </c>
      <c r="AB1371" s="35" t="str">
        <f t="shared" si="169"/>
        <v>.</v>
      </c>
      <c r="AE1371" s="18" t="str">
        <f>IFERROR(VLOOKUP(O1371,AG3:AH5,2,0),"KO")</f>
        <v>OK</v>
      </c>
    </row>
    <row r="1372" spans="2:31">
      <c r="B1372" s="6"/>
      <c r="C1372" t="s">
        <v>285</v>
      </c>
      <c r="D1372" s="24" t="s">
        <v>1907</v>
      </c>
      <c r="E1372" s="17" t="s">
        <v>287</v>
      </c>
      <c r="F1372" s="7" t="s">
        <v>4</v>
      </c>
      <c r="G1372" s="10" t="s">
        <v>1995</v>
      </c>
      <c r="H1372" s="7">
        <v>13</v>
      </c>
      <c r="I1372" s="7">
        <v>44</v>
      </c>
      <c r="J1372" s="7">
        <v>44</v>
      </c>
      <c r="K1372" s="7">
        <v>2</v>
      </c>
      <c r="L1372" s="7">
        <v>2</v>
      </c>
      <c r="M1372" s="7">
        <v>31</v>
      </c>
      <c r="N1372" s="6" t="s">
        <v>120</v>
      </c>
      <c r="O1372" s="6" t="s">
        <v>96</v>
      </c>
      <c r="P1372" s="11">
        <v>57</v>
      </c>
      <c r="Q1372" s="12">
        <v>1.68</v>
      </c>
      <c r="R1372" s="13"/>
      <c r="S1372" s="21">
        <f t="shared" si="165"/>
        <v>51.4</v>
      </c>
      <c r="T1372" s="7" t="str">
        <f t="shared" si="166"/>
        <v>Over 0.5</v>
      </c>
      <c r="U1372" s="14"/>
      <c r="V1372" s="14" t="str">
        <f t="shared" si="170"/>
        <v>Under 1.5</v>
      </c>
      <c r="W1372" s="14" t="str">
        <f t="shared" si="171"/>
        <v>WON</v>
      </c>
      <c r="X1372" s="14"/>
      <c r="Y1372" s="7" t="str">
        <f t="shared" si="167"/>
        <v>…</v>
      </c>
      <c r="Z1372" s="7"/>
      <c r="AA1372" s="35" t="str">
        <f t="shared" si="168"/>
        <v>…</v>
      </c>
      <c r="AB1372" s="35" t="str">
        <f t="shared" si="169"/>
        <v>.</v>
      </c>
      <c r="AE1372" s="18" t="str">
        <f>IFERROR(VLOOKUP(O1372,AG3:AH5,2,0),"KO")</f>
        <v>KO</v>
      </c>
    </row>
    <row r="1373" spans="2:31">
      <c r="B1373" s="6"/>
      <c r="C1373" t="s">
        <v>285</v>
      </c>
      <c r="D1373" s="24" t="s">
        <v>1907</v>
      </c>
      <c r="E1373" s="17" t="s">
        <v>287</v>
      </c>
      <c r="F1373" s="7" t="s">
        <v>4</v>
      </c>
      <c r="G1373" s="10" t="s">
        <v>1995</v>
      </c>
      <c r="H1373" s="7">
        <v>13</v>
      </c>
      <c r="I1373" s="7">
        <v>44</v>
      </c>
      <c r="J1373" s="7">
        <v>44</v>
      </c>
      <c r="K1373" s="7">
        <v>2</v>
      </c>
      <c r="L1373" s="7">
        <v>2</v>
      </c>
      <c r="M1373" s="7">
        <v>31</v>
      </c>
      <c r="N1373" s="6" t="s">
        <v>120</v>
      </c>
      <c r="O1373" s="6" t="s">
        <v>96</v>
      </c>
      <c r="P1373" s="11">
        <v>57</v>
      </c>
      <c r="Q1373" s="12">
        <v>1.68</v>
      </c>
      <c r="R1373" s="13"/>
      <c r="S1373" s="21">
        <f t="shared" si="165"/>
        <v>51.4</v>
      </c>
      <c r="T1373" s="7" t="str">
        <f t="shared" si="166"/>
        <v>Over 0.5</v>
      </c>
      <c r="U1373" s="14"/>
      <c r="V1373" s="14" t="str">
        <f t="shared" si="170"/>
        <v>Under 1.5</v>
      </c>
      <c r="W1373" s="14" t="str">
        <f t="shared" si="171"/>
        <v>WON</v>
      </c>
      <c r="X1373" s="14"/>
      <c r="Y1373" s="7" t="str">
        <f t="shared" si="167"/>
        <v>…</v>
      </c>
      <c r="Z1373" s="7"/>
      <c r="AA1373" s="35" t="str">
        <f t="shared" si="168"/>
        <v>…</v>
      </c>
      <c r="AB1373" s="35" t="str">
        <f t="shared" si="169"/>
        <v>.</v>
      </c>
      <c r="AE1373" s="18" t="str">
        <f>IFERROR(VLOOKUP(O1373,AG3:AH5,2,0),"KO")</f>
        <v>KO</v>
      </c>
    </row>
    <row r="1374" spans="2:31">
      <c r="B1374" s="6"/>
      <c r="C1374" t="s">
        <v>285</v>
      </c>
      <c r="D1374" s="24" t="s">
        <v>1907</v>
      </c>
      <c r="E1374" s="17" t="s">
        <v>2176</v>
      </c>
      <c r="F1374" s="7" t="s">
        <v>4</v>
      </c>
      <c r="G1374" s="10" t="s">
        <v>1919</v>
      </c>
      <c r="H1374" s="7">
        <v>18</v>
      </c>
      <c r="I1374" s="7">
        <v>46</v>
      </c>
      <c r="J1374" s="7">
        <v>36</v>
      </c>
      <c r="K1374" s="7" t="s">
        <v>16</v>
      </c>
      <c r="L1374" s="7">
        <v>1</v>
      </c>
      <c r="M1374" s="7">
        <v>18</v>
      </c>
      <c r="N1374" s="6" t="s">
        <v>120</v>
      </c>
      <c r="O1374" s="6" t="s">
        <v>61</v>
      </c>
      <c r="P1374" s="11">
        <v>67</v>
      </c>
      <c r="Q1374" s="12">
        <v>1.68</v>
      </c>
      <c r="R1374" s="13"/>
      <c r="S1374" s="21">
        <f t="shared" si="165"/>
        <v>53.4</v>
      </c>
      <c r="T1374" s="7" t="str">
        <f t="shared" si="166"/>
        <v>Over 0.5</v>
      </c>
      <c r="U1374" s="14"/>
      <c r="V1374" s="14" t="str">
        <f t="shared" si="170"/>
        <v>Under 1.5</v>
      </c>
      <c r="W1374" s="14" t="str">
        <f t="shared" si="171"/>
        <v>WON</v>
      </c>
      <c r="X1374" s="14"/>
      <c r="Y1374" s="7" t="str">
        <f t="shared" si="167"/>
        <v>…</v>
      </c>
      <c r="Z1374" s="7"/>
      <c r="AA1374" s="35" t="str">
        <f t="shared" si="168"/>
        <v>…</v>
      </c>
      <c r="AB1374" s="35" t="str">
        <f t="shared" si="169"/>
        <v>.</v>
      </c>
      <c r="AE1374" s="18" t="str">
        <f>IFERROR(VLOOKUP(O1374,AG3:AH5,2,0),"KO")</f>
        <v>KO</v>
      </c>
    </row>
    <row r="1375" spans="2:31">
      <c r="B1375" s="6"/>
      <c r="C1375" t="s">
        <v>217</v>
      </c>
      <c r="D1375" s="24" t="s">
        <v>164</v>
      </c>
      <c r="E1375" s="17" t="s">
        <v>2091</v>
      </c>
      <c r="F1375" s="7" t="s">
        <v>4</v>
      </c>
      <c r="G1375" s="10" t="s">
        <v>2006</v>
      </c>
      <c r="H1375" s="7">
        <v>42</v>
      </c>
      <c r="I1375" s="7">
        <v>44</v>
      </c>
      <c r="J1375" s="7">
        <v>14</v>
      </c>
      <c r="K1375" s="7" t="s">
        <v>16</v>
      </c>
      <c r="L1375" s="7">
        <v>1</v>
      </c>
      <c r="M1375" s="7">
        <v>28</v>
      </c>
      <c r="N1375" s="6" t="s">
        <v>96</v>
      </c>
      <c r="O1375" s="6" t="s">
        <v>278</v>
      </c>
      <c r="P1375" s="11">
        <v>46</v>
      </c>
      <c r="Q1375" s="12">
        <v>1.4</v>
      </c>
      <c r="R1375" s="13"/>
      <c r="S1375" s="21">
        <f t="shared" si="165"/>
        <v>40</v>
      </c>
      <c r="T1375" s="7" t="str">
        <f t="shared" si="166"/>
        <v>Over 0.5</v>
      </c>
      <c r="U1375" s="14"/>
      <c r="V1375" s="14" t="str">
        <f t="shared" si="170"/>
        <v>Over 0.5</v>
      </c>
      <c r="W1375" s="14" t="str">
        <f t="shared" si="171"/>
        <v>WON</v>
      </c>
      <c r="X1375" s="14"/>
      <c r="Y1375" s="7" t="str">
        <f t="shared" si="167"/>
        <v>…</v>
      </c>
      <c r="Z1375" s="7"/>
      <c r="AA1375" s="35" t="str">
        <f t="shared" si="168"/>
        <v>…</v>
      </c>
      <c r="AB1375" s="35" t="str">
        <f t="shared" si="169"/>
        <v>.</v>
      </c>
      <c r="AE1375" s="18" t="str">
        <f>IFERROR(VLOOKUP(O1375,AG3:AH5,2,0),"KO")</f>
        <v>KO</v>
      </c>
    </row>
    <row r="1376" spans="2:31">
      <c r="B1376" s="6" t="s">
        <v>11</v>
      </c>
      <c r="C1376" t="s">
        <v>294</v>
      </c>
      <c r="D1376" s="24" t="s">
        <v>164</v>
      </c>
      <c r="E1376" s="17" t="s">
        <v>812</v>
      </c>
      <c r="F1376" s="7" t="s">
        <v>4</v>
      </c>
      <c r="G1376" s="10" t="s">
        <v>424</v>
      </c>
      <c r="H1376" s="7">
        <v>29</v>
      </c>
      <c r="I1376" s="7">
        <v>44</v>
      </c>
      <c r="J1376" s="7">
        <v>27</v>
      </c>
      <c r="K1376" s="7" t="s">
        <v>16</v>
      </c>
      <c r="L1376" s="7" t="s">
        <v>2101</v>
      </c>
      <c r="M1376" s="7">
        <v>2</v>
      </c>
      <c r="N1376" s="6" t="s">
        <v>299</v>
      </c>
      <c r="O1376" s="6" t="s">
        <v>299</v>
      </c>
      <c r="P1376" s="11">
        <v>53</v>
      </c>
      <c r="Q1376" s="12">
        <v>1.43</v>
      </c>
      <c r="R1376" s="13"/>
      <c r="S1376" s="21">
        <f t="shared" si="165"/>
        <v>63.6</v>
      </c>
      <c r="T1376" s="7" t="str">
        <f t="shared" si="166"/>
        <v>Under 1.5</v>
      </c>
      <c r="U1376" s="14"/>
      <c r="V1376" s="14" t="str">
        <f t="shared" si="170"/>
        <v>Over 0.5</v>
      </c>
      <c r="W1376" s="14" t="str">
        <f t="shared" si="171"/>
        <v>LOST</v>
      </c>
      <c r="X1376" s="14"/>
      <c r="Y1376" s="7" t="str">
        <f t="shared" si="167"/>
        <v>…</v>
      </c>
      <c r="Z1376" s="7"/>
      <c r="AA1376" s="35" t="str">
        <f t="shared" si="168"/>
        <v>…</v>
      </c>
      <c r="AB1376" s="35" t="str">
        <f t="shared" si="169"/>
        <v>.</v>
      </c>
      <c r="AE1376" s="18" t="str">
        <f>IFERROR(VLOOKUP(O1376,AG3:AH5,2,0),"KO")</f>
        <v>KO</v>
      </c>
    </row>
    <row r="1377" spans="2:31">
      <c r="B1377" s="6"/>
      <c r="C1377" t="s">
        <v>217</v>
      </c>
      <c r="D1377" s="24" t="s">
        <v>164</v>
      </c>
      <c r="E1377" s="17" t="s">
        <v>2001</v>
      </c>
      <c r="F1377" s="7" t="s">
        <v>4</v>
      </c>
      <c r="G1377" s="10" t="s">
        <v>2089</v>
      </c>
      <c r="H1377" s="7">
        <v>42</v>
      </c>
      <c r="I1377" s="7">
        <v>43</v>
      </c>
      <c r="J1377" s="7">
        <v>15</v>
      </c>
      <c r="K1377" s="7" t="s">
        <v>16</v>
      </c>
      <c r="L1377" s="7" t="s">
        <v>2101</v>
      </c>
      <c r="M1377" s="7">
        <v>27</v>
      </c>
      <c r="N1377" s="6" t="s">
        <v>47</v>
      </c>
      <c r="O1377" s="6" t="s">
        <v>69</v>
      </c>
      <c r="P1377" s="11">
        <v>17</v>
      </c>
      <c r="Q1377" s="12">
        <v>1.44</v>
      </c>
      <c r="R1377" s="13"/>
      <c r="S1377" s="21">
        <f t="shared" si="165"/>
        <v>40</v>
      </c>
      <c r="T1377" s="7" t="str">
        <f t="shared" si="166"/>
        <v>Over 0.5</v>
      </c>
      <c r="U1377" s="14"/>
      <c r="V1377" s="14" t="str">
        <f t="shared" si="170"/>
        <v>Under 1.5</v>
      </c>
      <c r="W1377" s="14" t="str">
        <f t="shared" si="171"/>
        <v>WON</v>
      </c>
      <c r="X1377" s="14"/>
      <c r="Y1377" s="7" t="str">
        <f t="shared" si="167"/>
        <v>…</v>
      </c>
      <c r="Z1377" s="7"/>
      <c r="AA1377" s="35" t="str">
        <f t="shared" si="168"/>
        <v>…</v>
      </c>
      <c r="AB1377" s="35" t="str">
        <f t="shared" si="169"/>
        <v>.</v>
      </c>
      <c r="AE1377" s="18" t="str">
        <f>IFERROR(VLOOKUP(O1377,AG3:AH5,2,0),"KO")</f>
        <v>KO</v>
      </c>
    </row>
    <row r="1378" spans="2:31">
      <c r="B1378" s="6" t="s">
        <v>11</v>
      </c>
      <c r="C1378" t="s">
        <v>294</v>
      </c>
      <c r="D1378" s="24" t="s">
        <v>164</v>
      </c>
      <c r="E1378" s="17" t="s">
        <v>1998</v>
      </c>
      <c r="F1378" s="7" t="s">
        <v>4</v>
      </c>
      <c r="G1378" s="10" t="s">
        <v>1025</v>
      </c>
      <c r="H1378" s="7">
        <v>16</v>
      </c>
      <c r="I1378" s="7">
        <v>73</v>
      </c>
      <c r="J1378" s="7">
        <v>11</v>
      </c>
      <c r="K1378" s="7" t="s">
        <v>16</v>
      </c>
      <c r="L1378" s="7" t="s">
        <v>2101</v>
      </c>
      <c r="M1378" s="7">
        <v>5</v>
      </c>
      <c r="N1378" s="6" t="s">
        <v>47</v>
      </c>
      <c r="O1378" s="6" t="s">
        <v>297</v>
      </c>
      <c r="P1378" s="11">
        <v>65</v>
      </c>
      <c r="Q1378" s="12">
        <v>1.54</v>
      </c>
      <c r="R1378" s="13"/>
      <c r="S1378" s="21">
        <f t="shared" si="165"/>
        <v>85.8125</v>
      </c>
      <c r="T1378" s="7" t="str">
        <f t="shared" si="166"/>
        <v>Under 1.5</v>
      </c>
      <c r="U1378" s="14"/>
      <c r="V1378" s="14" t="str">
        <f t="shared" si="170"/>
        <v>Under 1.5</v>
      </c>
      <c r="W1378" s="14" t="str">
        <f t="shared" si="171"/>
        <v>WON</v>
      </c>
      <c r="X1378" s="14"/>
      <c r="Y1378" s="7" t="str">
        <f t="shared" si="167"/>
        <v>Prime</v>
      </c>
      <c r="Z1378" s="7"/>
      <c r="AA1378" s="35" t="str">
        <f t="shared" si="168"/>
        <v>U25g</v>
      </c>
      <c r="AB1378" s="35" t="str">
        <f t="shared" si="169"/>
        <v>.</v>
      </c>
      <c r="AE1378" s="18" t="str">
        <f>IFERROR(VLOOKUP(O1378,AG3:AH5,2,0),"KO")</f>
        <v>KO</v>
      </c>
    </row>
    <row r="1379" spans="2:31">
      <c r="B1379" s="6" t="s">
        <v>11</v>
      </c>
      <c r="C1379" t="s">
        <v>294</v>
      </c>
      <c r="D1379" s="24" t="s">
        <v>164</v>
      </c>
      <c r="E1379" s="17" t="s">
        <v>1937</v>
      </c>
      <c r="F1379" s="7" t="s">
        <v>4</v>
      </c>
      <c r="G1379" s="10" t="s">
        <v>522</v>
      </c>
      <c r="H1379" s="7">
        <v>27</v>
      </c>
      <c r="I1379" s="7">
        <v>47</v>
      </c>
      <c r="J1379" s="7">
        <v>26</v>
      </c>
      <c r="K1379" s="7" t="s">
        <v>16</v>
      </c>
      <c r="L1379" s="7">
        <v>2</v>
      </c>
      <c r="M1379" s="7">
        <v>1</v>
      </c>
      <c r="N1379" s="6" t="s">
        <v>47</v>
      </c>
      <c r="O1379" s="6" t="s">
        <v>75</v>
      </c>
      <c r="P1379" s="11">
        <v>73</v>
      </c>
      <c r="Q1379" s="12">
        <v>1.56</v>
      </c>
      <c r="R1379" s="13"/>
      <c r="S1379" s="21">
        <f t="shared" si="165"/>
        <v>68.599999999999994</v>
      </c>
      <c r="T1379" s="7" t="str">
        <f t="shared" si="166"/>
        <v>Under 1.5</v>
      </c>
      <c r="U1379" s="14"/>
      <c r="V1379" s="14" t="str">
        <f t="shared" si="170"/>
        <v>Under 1.5</v>
      </c>
      <c r="W1379" s="14" t="str">
        <f t="shared" si="171"/>
        <v>WON</v>
      </c>
      <c r="X1379" s="14"/>
      <c r="Y1379" s="7" t="str">
        <f t="shared" si="167"/>
        <v>…</v>
      </c>
      <c r="Z1379" s="7"/>
      <c r="AA1379" s="35" t="str">
        <f t="shared" si="168"/>
        <v>…</v>
      </c>
      <c r="AB1379" s="35" t="str">
        <f t="shared" si="169"/>
        <v>.</v>
      </c>
      <c r="AE1379" s="18" t="str">
        <f>IFERROR(VLOOKUP(O1379,AG3:AH5,2,0),"KO")</f>
        <v>KO</v>
      </c>
    </row>
    <row r="1380" spans="2:31">
      <c r="B1380" s="6" t="s">
        <v>11</v>
      </c>
      <c r="C1380" t="s">
        <v>417</v>
      </c>
      <c r="D1380" s="24" t="s">
        <v>164</v>
      </c>
      <c r="E1380" s="17" t="s">
        <v>834</v>
      </c>
      <c r="F1380" s="7" t="s">
        <v>4</v>
      </c>
      <c r="G1380" s="10" t="s">
        <v>1201</v>
      </c>
      <c r="H1380" s="7">
        <v>29</v>
      </c>
      <c r="I1380" s="7">
        <v>47</v>
      </c>
      <c r="J1380" s="7">
        <v>23</v>
      </c>
      <c r="K1380" s="7" t="s">
        <v>16</v>
      </c>
      <c r="L1380" s="7">
        <v>2</v>
      </c>
      <c r="M1380" s="7">
        <v>6</v>
      </c>
      <c r="N1380" s="6" t="s">
        <v>120</v>
      </c>
      <c r="O1380" s="6" t="s">
        <v>69</v>
      </c>
      <c r="P1380" s="11">
        <v>82</v>
      </c>
      <c r="Q1380" s="12">
        <v>1.57</v>
      </c>
      <c r="R1380" s="13"/>
      <c r="S1380" s="21">
        <f t="shared" si="165"/>
        <v>65.400000000000006</v>
      </c>
      <c r="T1380" s="7" t="str">
        <f t="shared" si="166"/>
        <v>Under 1.5</v>
      </c>
      <c r="U1380" s="14"/>
      <c r="V1380" s="14" t="str">
        <f t="shared" si="170"/>
        <v>Under 1.5</v>
      </c>
      <c r="W1380" s="14" t="str">
        <f t="shared" si="171"/>
        <v>WON</v>
      </c>
      <c r="X1380" s="14"/>
      <c r="Y1380" s="7" t="str">
        <f t="shared" si="167"/>
        <v>…</v>
      </c>
      <c r="Z1380" s="7"/>
      <c r="AA1380" s="35" t="str">
        <f t="shared" si="168"/>
        <v>…</v>
      </c>
      <c r="AB1380" s="35" t="str">
        <f t="shared" si="169"/>
        <v>.</v>
      </c>
      <c r="AE1380" s="18" t="str">
        <f>IFERROR(VLOOKUP(O1380,AG3:AH5,2,0),"KO")</f>
        <v>KO</v>
      </c>
    </row>
    <row r="1381" spans="2:31">
      <c r="B1381" s="6" t="s">
        <v>11</v>
      </c>
      <c r="C1381" t="s">
        <v>294</v>
      </c>
      <c r="D1381" s="24" t="s">
        <v>164</v>
      </c>
      <c r="E1381" s="17" t="s">
        <v>1936</v>
      </c>
      <c r="F1381" s="7" t="s">
        <v>4</v>
      </c>
      <c r="G1381" s="10" t="s">
        <v>1938</v>
      </c>
      <c r="H1381" s="7">
        <v>22</v>
      </c>
      <c r="I1381" s="7">
        <v>55</v>
      </c>
      <c r="J1381" s="7">
        <v>23</v>
      </c>
      <c r="K1381" s="7" t="s">
        <v>16</v>
      </c>
      <c r="L1381" s="7" t="s">
        <v>2101</v>
      </c>
      <c r="M1381" s="7">
        <v>1</v>
      </c>
      <c r="N1381" s="6" t="s">
        <v>75</v>
      </c>
      <c r="O1381" s="6" t="s">
        <v>33</v>
      </c>
      <c r="P1381" s="11">
        <v>90</v>
      </c>
      <c r="Q1381" s="12">
        <v>1.57</v>
      </c>
      <c r="R1381" s="13"/>
      <c r="S1381" s="21">
        <f t="shared" si="165"/>
        <v>89.1875</v>
      </c>
      <c r="T1381" s="7" t="str">
        <f t="shared" si="166"/>
        <v>Under 1.5</v>
      </c>
      <c r="U1381" s="14"/>
      <c r="V1381" s="14" t="str">
        <f t="shared" si="170"/>
        <v>Over 0.5</v>
      </c>
      <c r="W1381" s="14" t="str">
        <f t="shared" si="171"/>
        <v>LOST</v>
      </c>
      <c r="X1381" s="14"/>
      <c r="Y1381" s="7" t="str">
        <f t="shared" si="167"/>
        <v>Prime</v>
      </c>
      <c r="Z1381" s="7"/>
      <c r="AA1381" s="35" t="str">
        <f t="shared" si="168"/>
        <v>U25g</v>
      </c>
      <c r="AB1381" s="35" t="str">
        <f t="shared" si="169"/>
        <v>.</v>
      </c>
      <c r="AE1381" s="18" t="str">
        <f>IFERROR(VLOOKUP(O1381,AG3:AH5,2,0),"KO")</f>
        <v>KO</v>
      </c>
    </row>
    <row r="1382" spans="2:31">
      <c r="B1382" s="6" t="s">
        <v>11</v>
      </c>
      <c r="C1382" t="s">
        <v>1180</v>
      </c>
      <c r="D1382" s="24" t="s">
        <v>164</v>
      </c>
      <c r="E1382" s="17" t="s">
        <v>1295</v>
      </c>
      <c r="F1382" s="7" t="s">
        <v>4</v>
      </c>
      <c r="G1382" s="10" t="s">
        <v>2207</v>
      </c>
      <c r="H1382" s="7">
        <v>20</v>
      </c>
      <c r="I1382" s="7">
        <v>54</v>
      </c>
      <c r="J1382" s="7">
        <v>26</v>
      </c>
      <c r="K1382" s="7" t="s">
        <v>16</v>
      </c>
      <c r="L1382" s="7" t="s">
        <v>2101</v>
      </c>
      <c r="M1382" s="7">
        <v>6</v>
      </c>
      <c r="N1382" s="6" t="s">
        <v>24</v>
      </c>
      <c r="O1382" s="6" t="s">
        <v>120</v>
      </c>
      <c r="P1382" s="11">
        <v>57</v>
      </c>
      <c r="Q1382" s="12">
        <v>1.57</v>
      </c>
      <c r="R1382" s="13"/>
      <c r="S1382" s="21">
        <f t="shared" si="165"/>
        <v>77.275000000000006</v>
      </c>
      <c r="T1382" s="7" t="str">
        <f t="shared" si="166"/>
        <v>Under 1.5</v>
      </c>
      <c r="U1382" s="14"/>
      <c r="V1382" s="14" t="str">
        <f t="shared" si="170"/>
        <v>Under 1.5</v>
      </c>
      <c r="W1382" s="14" t="str">
        <f t="shared" si="171"/>
        <v>WON</v>
      </c>
      <c r="X1382" s="14"/>
      <c r="Y1382" s="7" t="str">
        <f t="shared" si="167"/>
        <v>Prime</v>
      </c>
      <c r="Z1382" s="7"/>
      <c r="AA1382" s="35" t="str">
        <f t="shared" si="168"/>
        <v>U25g</v>
      </c>
      <c r="AB1382" s="35" t="str">
        <f t="shared" si="169"/>
        <v>WON</v>
      </c>
      <c r="AE1382" s="18" t="str">
        <f>IFERROR(VLOOKUP(O1382,AG3:AH5,2,0),"KO")</f>
        <v>OK</v>
      </c>
    </row>
    <row r="1383" spans="2:31">
      <c r="B1383" s="6" t="s">
        <v>11</v>
      </c>
      <c r="C1383" t="s">
        <v>417</v>
      </c>
      <c r="D1383" s="24" t="s">
        <v>164</v>
      </c>
      <c r="E1383" s="17" t="s">
        <v>425</v>
      </c>
      <c r="F1383" s="7" t="s">
        <v>4</v>
      </c>
      <c r="G1383" s="10" t="s">
        <v>523</v>
      </c>
      <c r="H1383" s="7">
        <v>16</v>
      </c>
      <c r="I1383" s="7">
        <v>52</v>
      </c>
      <c r="J1383" s="7">
        <v>32</v>
      </c>
      <c r="K1383" s="7" t="s">
        <v>16</v>
      </c>
      <c r="L1383" s="7">
        <v>2</v>
      </c>
      <c r="M1383" s="7">
        <v>16</v>
      </c>
      <c r="N1383" s="6" t="s">
        <v>47</v>
      </c>
      <c r="O1383" s="6" t="s">
        <v>303</v>
      </c>
      <c r="P1383" s="11">
        <v>71</v>
      </c>
      <c r="Q1383" s="12">
        <v>1.6</v>
      </c>
      <c r="R1383" s="13"/>
      <c r="S1383" s="21">
        <f t="shared" si="165"/>
        <v>70.45</v>
      </c>
      <c r="T1383" s="7" t="str">
        <f t="shared" si="166"/>
        <v>Under 1.5</v>
      </c>
      <c r="U1383" s="14"/>
      <c r="V1383" s="14" t="str">
        <f t="shared" si="170"/>
        <v>Under 1.5</v>
      </c>
      <c r="W1383" s="14" t="str">
        <f t="shared" si="171"/>
        <v>WON</v>
      </c>
      <c r="X1383" s="14"/>
      <c r="Y1383" s="7" t="str">
        <f t="shared" si="167"/>
        <v>…</v>
      </c>
      <c r="Z1383" s="7"/>
      <c r="AA1383" s="35" t="str">
        <f t="shared" si="168"/>
        <v>U25g</v>
      </c>
      <c r="AB1383" s="35" t="str">
        <f t="shared" si="169"/>
        <v>.</v>
      </c>
      <c r="AE1383" s="18" t="str">
        <f>IFERROR(VLOOKUP(O1383,AG3:AH5,2,0),"KO")</f>
        <v>KO</v>
      </c>
    </row>
    <row r="1384" spans="2:31">
      <c r="B1384" s="6" t="s">
        <v>11</v>
      </c>
      <c r="C1384" t="s">
        <v>294</v>
      </c>
      <c r="D1384" s="24" t="s">
        <v>164</v>
      </c>
      <c r="E1384" s="17" t="s">
        <v>2187</v>
      </c>
      <c r="F1384" s="7" t="s">
        <v>4</v>
      </c>
      <c r="G1384" s="10" t="s">
        <v>811</v>
      </c>
      <c r="H1384" s="7">
        <v>20</v>
      </c>
      <c r="I1384" s="7">
        <v>58</v>
      </c>
      <c r="J1384" s="7">
        <v>23</v>
      </c>
      <c r="K1384" s="7" t="s">
        <v>16</v>
      </c>
      <c r="L1384" s="7" t="s">
        <v>2101</v>
      </c>
      <c r="M1384" s="7">
        <v>3</v>
      </c>
      <c r="N1384" s="6" t="s">
        <v>47</v>
      </c>
      <c r="O1384" s="6" t="s">
        <v>300</v>
      </c>
      <c r="P1384" s="11">
        <v>42</v>
      </c>
      <c r="Q1384" s="12">
        <v>1.6</v>
      </c>
      <c r="R1384" s="13"/>
      <c r="S1384" s="21">
        <f t="shared" si="165"/>
        <v>70.125</v>
      </c>
      <c r="T1384" s="7" t="str">
        <f t="shared" si="166"/>
        <v>Under 1.5</v>
      </c>
      <c r="U1384" s="14"/>
      <c r="V1384" s="14" t="str">
        <f t="shared" si="170"/>
        <v>Under 1.5</v>
      </c>
      <c r="W1384" s="14" t="str">
        <f t="shared" si="171"/>
        <v>WON</v>
      </c>
      <c r="X1384" s="14"/>
      <c r="Y1384" s="7" t="str">
        <f t="shared" si="167"/>
        <v>Prime</v>
      </c>
      <c r="Z1384" s="7"/>
      <c r="AA1384" s="35" t="str">
        <f t="shared" si="168"/>
        <v>…</v>
      </c>
      <c r="AB1384" s="35" t="str">
        <f t="shared" si="169"/>
        <v>.</v>
      </c>
      <c r="AE1384" s="18" t="str">
        <f>IFERROR(VLOOKUP(O1384,AG3:AH5,2,0),"KO")</f>
        <v>KO</v>
      </c>
    </row>
    <row r="1385" spans="2:31">
      <c r="B1385" s="6"/>
      <c r="C1385" t="s">
        <v>217</v>
      </c>
      <c r="D1385" s="24" t="s">
        <v>164</v>
      </c>
      <c r="E1385" s="17" t="s">
        <v>2007</v>
      </c>
      <c r="F1385" s="7" t="s">
        <v>4</v>
      </c>
      <c r="G1385" s="10" t="s">
        <v>808</v>
      </c>
      <c r="H1385" s="7">
        <v>16</v>
      </c>
      <c r="I1385" s="7">
        <v>44</v>
      </c>
      <c r="J1385" s="7">
        <v>40</v>
      </c>
      <c r="K1385" s="7" t="s">
        <v>16</v>
      </c>
      <c r="L1385" s="7">
        <v>1</v>
      </c>
      <c r="M1385" s="7">
        <v>24</v>
      </c>
      <c r="N1385" s="6" t="s">
        <v>120</v>
      </c>
      <c r="O1385" s="6" t="s">
        <v>298</v>
      </c>
      <c r="P1385" s="11">
        <v>40</v>
      </c>
      <c r="Q1385" s="12">
        <v>1.6</v>
      </c>
      <c r="R1385" s="13"/>
      <c r="S1385" s="21">
        <f t="shared" si="165"/>
        <v>40</v>
      </c>
      <c r="T1385" s="7" t="str">
        <f t="shared" si="166"/>
        <v>Over 0.5</v>
      </c>
      <c r="U1385" s="14"/>
      <c r="V1385" s="14" t="str">
        <f t="shared" si="170"/>
        <v>Under 1.5</v>
      </c>
      <c r="W1385" s="14" t="str">
        <f t="shared" si="171"/>
        <v>WON</v>
      </c>
      <c r="X1385" s="14"/>
      <c r="Y1385" s="7" t="str">
        <f t="shared" si="167"/>
        <v>…</v>
      </c>
      <c r="Z1385" s="7"/>
      <c r="AA1385" s="35" t="str">
        <f t="shared" si="168"/>
        <v>…</v>
      </c>
      <c r="AB1385" s="35" t="str">
        <f t="shared" si="169"/>
        <v>.</v>
      </c>
      <c r="AE1385" s="18" t="str">
        <f>IFERROR(VLOOKUP(O1385,AG3:AH5,2,0),"KO")</f>
        <v>KO</v>
      </c>
    </row>
    <row r="1386" spans="2:31">
      <c r="B1386" s="6" t="s">
        <v>11</v>
      </c>
      <c r="C1386" t="s">
        <v>417</v>
      </c>
      <c r="D1386" s="24" t="s">
        <v>164</v>
      </c>
      <c r="E1386" s="17" t="s">
        <v>1889</v>
      </c>
      <c r="F1386" s="7" t="s">
        <v>4</v>
      </c>
      <c r="G1386" s="10" t="s">
        <v>418</v>
      </c>
      <c r="H1386" s="7">
        <v>32</v>
      </c>
      <c r="I1386" s="7">
        <v>50</v>
      </c>
      <c r="J1386" s="7">
        <v>18</v>
      </c>
      <c r="K1386" s="7" t="s">
        <v>16</v>
      </c>
      <c r="L1386" s="7">
        <v>1</v>
      </c>
      <c r="M1386" s="7">
        <v>14</v>
      </c>
      <c r="N1386" s="6" t="s">
        <v>120</v>
      </c>
      <c r="O1386" s="6" t="s">
        <v>69</v>
      </c>
      <c r="P1386" s="11">
        <v>49</v>
      </c>
      <c r="Q1386" s="12">
        <v>1.71</v>
      </c>
      <c r="R1386" s="13"/>
      <c r="S1386" s="21">
        <f t="shared" si="165"/>
        <v>56.625</v>
      </c>
      <c r="T1386" s="7" t="str">
        <f t="shared" si="166"/>
        <v>Under 1.5</v>
      </c>
      <c r="U1386" s="14"/>
      <c r="V1386" s="14" t="str">
        <f t="shared" si="170"/>
        <v>Under 1.5</v>
      </c>
      <c r="W1386" s="14" t="str">
        <f t="shared" si="171"/>
        <v>WON</v>
      </c>
      <c r="X1386" s="14"/>
      <c r="Y1386" s="7" t="str">
        <f t="shared" si="167"/>
        <v>…</v>
      </c>
      <c r="Z1386" s="7"/>
      <c r="AA1386" s="35" t="str">
        <f t="shared" si="168"/>
        <v>…</v>
      </c>
      <c r="AB1386" s="35" t="str">
        <f t="shared" si="169"/>
        <v>.</v>
      </c>
      <c r="AE1386" s="18" t="str">
        <f>IFERROR(VLOOKUP(O1386,AG3:AH5,2,0),"KO")</f>
        <v>KO</v>
      </c>
    </row>
    <row r="1387" spans="2:31">
      <c r="B1387" s="6"/>
      <c r="C1387" t="s">
        <v>540</v>
      </c>
      <c r="D1387" s="24" t="s">
        <v>872</v>
      </c>
      <c r="E1387" s="17" t="s">
        <v>2251</v>
      </c>
      <c r="F1387" s="7" t="s">
        <v>4</v>
      </c>
      <c r="G1387" s="10" t="s">
        <v>715</v>
      </c>
      <c r="H1387" s="7">
        <v>14</v>
      </c>
      <c r="I1387" s="7">
        <v>36</v>
      </c>
      <c r="J1387" s="7">
        <v>50</v>
      </c>
      <c r="K1387" s="7">
        <v>2</v>
      </c>
      <c r="L1387" s="7">
        <v>2</v>
      </c>
      <c r="M1387" s="7">
        <v>36</v>
      </c>
      <c r="N1387" s="6" t="s">
        <v>454</v>
      </c>
      <c r="O1387" s="6" t="s">
        <v>1195</v>
      </c>
      <c r="P1387" s="11">
        <v>57</v>
      </c>
      <c r="Q1387" s="12">
        <v>1.47</v>
      </c>
      <c r="R1387" s="13"/>
      <c r="S1387" s="21">
        <f t="shared" si="165"/>
        <v>35.774999999999999</v>
      </c>
      <c r="T1387" s="7" t="str">
        <f t="shared" si="166"/>
        <v>Over 0.5</v>
      </c>
      <c r="U1387" s="14"/>
      <c r="V1387" s="14" t="str">
        <f t="shared" si="170"/>
        <v>Over 0.5</v>
      </c>
      <c r="W1387" s="14" t="str">
        <f t="shared" si="171"/>
        <v>WON</v>
      </c>
      <c r="X1387" s="14"/>
      <c r="Y1387" s="7" t="str">
        <f t="shared" si="167"/>
        <v>…</v>
      </c>
      <c r="Z1387" s="7"/>
      <c r="AA1387" s="35" t="str">
        <f t="shared" si="168"/>
        <v>…</v>
      </c>
      <c r="AB1387" s="35" t="str">
        <f t="shared" si="169"/>
        <v>.</v>
      </c>
      <c r="AE1387" s="18" t="str">
        <f>IFERROR(VLOOKUP(O1387,AG3:AH5,2,0),"KO")</f>
        <v>KO</v>
      </c>
    </row>
    <row r="1388" spans="2:31">
      <c r="B1388" s="6"/>
      <c r="C1388" t="s">
        <v>526</v>
      </c>
      <c r="D1388" s="24" t="s">
        <v>167</v>
      </c>
      <c r="E1388" s="17" t="s">
        <v>2179</v>
      </c>
      <c r="F1388" s="7" t="s">
        <v>4</v>
      </c>
      <c r="G1388" s="10" t="s">
        <v>2278</v>
      </c>
      <c r="H1388" s="7">
        <v>32</v>
      </c>
      <c r="I1388" s="7">
        <v>16</v>
      </c>
      <c r="J1388" s="7">
        <v>52</v>
      </c>
      <c r="K1388" s="7">
        <v>2</v>
      </c>
      <c r="L1388" s="7">
        <v>2</v>
      </c>
      <c r="M1388" s="7">
        <v>20</v>
      </c>
      <c r="N1388" s="6" t="s">
        <v>75</v>
      </c>
      <c r="O1388" s="6" t="s">
        <v>75</v>
      </c>
      <c r="P1388" s="11">
        <v>31</v>
      </c>
      <c r="Q1388" s="12">
        <v>1.53</v>
      </c>
      <c r="R1388" s="13"/>
      <c r="S1388" s="21">
        <f t="shared" si="165"/>
        <v>13.75</v>
      </c>
      <c r="T1388" s="7" t="str">
        <f t="shared" si="166"/>
        <v>Over 0.5</v>
      </c>
      <c r="U1388" s="14"/>
      <c r="V1388" s="14" t="str">
        <f t="shared" si="170"/>
        <v>Over 0.5</v>
      </c>
      <c r="W1388" s="14" t="str">
        <f t="shared" si="171"/>
        <v>WON</v>
      </c>
      <c r="X1388" s="14"/>
      <c r="Y1388" s="7" t="str">
        <f t="shared" si="167"/>
        <v>…</v>
      </c>
      <c r="Z1388" s="7"/>
      <c r="AA1388" s="35" t="str">
        <f t="shared" si="168"/>
        <v>…</v>
      </c>
      <c r="AB1388" s="35" t="str">
        <f t="shared" si="169"/>
        <v>.</v>
      </c>
      <c r="AE1388" s="18" t="str">
        <f>IFERROR(VLOOKUP(O1388,AG3:AH5,2,0),"KO")</f>
        <v>KO</v>
      </c>
    </row>
    <row r="1389" spans="2:31">
      <c r="B1389" s="6" t="s">
        <v>11</v>
      </c>
      <c r="C1389" t="s">
        <v>257</v>
      </c>
      <c r="D1389" s="24" t="s">
        <v>167</v>
      </c>
      <c r="E1389" s="17" t="s">
        <v>627</v>
      </c>
      <c r="F1389" s="7" t="s">
        <v>4</v>
      </c>
      <c r="G1389" s="10" t="s">
        <v>626</v>
      </c>
      <c r="H1389" s="7">
        <v>22</v>
      </c>
      <c r="I1389" s="7">
        <v>58</v>
      </c>
      <c r="J1389" s="7">
        <v>20</v>
      </c>
      <c r="K1389" s="7" t="s">
        <v>16</v>
      </c>
      <c r="L1389" s="7">
        <v>2</v>
      </c>
      <c r="M1389" s="7">
        <v>2</v>
      </c>
      <c r="N1389" s="6" t="s">
        <v>24</v>
      </c>
      <c r="O1389" s="6" t="s">
        <v>24</v>
      </c>
      <c r="P1389" s="11">
        <v>57</v>
      </c>
      <c r="Q1389" s="12">
        <v>1.44</v>
      </c>
      <c r="R1389" s="13"/>
      <c r="S1389" s="21">
        <f t="shared" si="165"/>
        <v>82.525000000000006</v>
      </c>
      <c r="T1389" s="7" t="str">
        <f t="shared" si="166"/>
        <v>Under 1.5</v>
      </c>
      <c r="U1389" s="14"/>
      <c r="V1389" s="14" t="str">
        <f t="shared" si="170"/>
        <v>Under 1.5</v>
      </c>
      <c r="W1389" s="14" t="str">
        <f t="shared" si="171"/>
        <v>WON</v>
      </c>
      <c r="X1389" s="14"/>
      <c r="Y1389" s="7" t="str">
        <f t="shared" si="167"/>
        <v>Prime</v>
      </c>
      <c r="Z1389" s="7"/>
      <c r="AA1389" s="35" t="str">
        <f t="shared" si="168"/>
        <v>U25g</v>
      </c>
      <c r="AB1389" s="35" t="str">
        <f t="shared" si="169"/>
        <v>WON</v>
      </c>
      <c r="AE1389" s="18" t="str">
        <f>IFERROR(VLOOKUP(O1389,AG3:AH5,2,0),"KO")</f>
        <v>OK</v>
      </c>
    </row>
    <row r="1390" spans="2:31">
      <c r="B1390" s="6" t="s">
        <v>11</v>
      </c>
      <c r="C1390" t="s">
        <v>257</v>
      </c>
      <c r="D1390" s="24" t="s">
        <v>1001</v>
      </c>
      <c r="E1390" s="17" t="s">
        <v>1135</v>
      </c>
      <c r="F1390" s="7" t="s">
        <v>4</v>
      </c>
      <c r="G1390" s="10" t="s">
        <v>171</v>
      </c>
      <c r="H1390" s="7">
        <v>30</v>
      </c>
      <c r="I1390" s="7">
        <v>60</v>
      </c>
      <c r="J1390" s="7">
        <v>10</v>
      </c>
      <c r="K1390" s="7" t="s">
        <v>16</v>
      </c>
      <c r="L1390" s="7" t="s">
        <v>2101</v>
      </c>
      <c r="M1390" s="7">
        <v>20</v>
      </c>
      <c r="N1390" s="6" t="s">
        <v>24</v>
      </c>
      <c r="O1390" s="6" t="s">
        <v>61</v>
      </c>
      <c r="P1390" s="11">
        <v>60</v>
      </c>
      <c r="Q1390" s="12">
        <v>1.44</v>
      </c>
      <c r="R1390" s="13"/>
      <c r="S1390" s="21">
        <f t="shared" si="165"/>
        <v>70.75</v>
      </c>
      <c r="T1390" s="7" t="str">
        <f t="shared" si="166"/>
        <v>Under 1.5</v>
      </c>
      <c r="U1390" s="14"/>
      <c r="V1390" s="14" t="str">
        <f t="shared" si="170"/>
        <v>Under 1.5</v>
      </c>
      <c r="W1390" s="14" t="str">
        <f t="shared" si="171"/>
        <v>WON</v>
      </c>
      <c r="X1390" s="14"/>
      <c r="Y1390" s="7" t="str">
        <f t="shared" si="167"/>
        <v>…</v>
      </c>
      <c r="Z1390" s="7"/>
      <c r="AA1390" s="35" t="str">
        <f t="shared" si="168"/>
        <v>U25g</v>
      </c>
      <c r="AB1390" s="35" t="str">
        <f t="shared" si="169"/>
        <v>WON</v>
      </c>
      <c r="AE1390" s="18" t="str">
        <f>IFERROR(VLOOKUP(O1390,AG3:AH5,2,0),"KO")</f>
        <v>KO</v>
      </c>
    </row>
    <row r="1391" spans="2:31">
      <c r="B1391" s="6" t="s">
        <v>11</v>
      </c>
      <c r="C1391" t="s">
        <v>62</v>
      </c>
      <c r="D1391" s="24" t="s">
        <v>874</v>
      </c>
      <c r="E1391" s="17" t="s">
        <v>2177</v>
      </c>
      <c r="F1391" s="7" t="s">
        <v>4</v>
      </c>
      <c r="G1391" s="10" t="s">
        <v>550</v>
      </c>
      <c r="H1391" s="7">
        <v>25</v>
      </c>
      <c r="I1391" s="7">
        <v>57</v>
      </c>
      <c r="J1391" s="7">
        <v>18</v>
      </c>
      <c r="K1391" s="7" t="s">
        <v>16</v>
      </c>
      <c r="L1391" s="7">
        <v>1</v>
      </c>
      <c r="M1391" s="7">
        <v>7</v>
      </c>
      <c r="N1391" s="6" t="s">
        <v>47</v>
      </c>
      <c r="O1391" s="6" t="s">
        <v>75</v>
      </c>
      <c r="P1391" s="11">
        <v>59</v>
      </c>
      <c r="Q1391" s="12">
        <v>1.71</v>
      </c>
      <c r="R1391" s="13"/>
      <c r="S1391" s="21">
        <f t="shared" si="165"/>
        <v>77.612499999999997</v>
      </c>
      <c r="T1391" s="7" t="str">
        <f t="shared" si="166"/>
        <v>Under 1.5</v>
      </c>
      <c r="U1391" s="14"/>
      <c r="V1391" s="14" t="str">
        <f t="shared" si="170"/>
        <v>Under 1.5</v>
      </c>
      <c r="W1391" s="14" t="str">
        <f t="shared" si="171"/>
        <v>WON</v>
      </c>
      <c r="X1391" s="14"/>
      <c r="Y1391" s="7" t="str">
        <f t="shared" si="167"/>
        <v>…</v>
      </c>
      <c r="Z1391" s="7"/>
      <c r="AA1391" s="35" t="str">
        <f t="shared" si="168"/>
        <v>U25g</v>
      </c>
      <c r="AB1391" s="35" t="str">
        <f t="shared" si="169"/>
        <v>WON</v>
      </c>
      <c r="AE1391" s="18" t="str">
        <f>IFERROR(VLOOKUP(O1391,AG3:AH5,2,0),"KO")</f>
        <v>KO</v>
      </c>
    </row>
    <row r="1392" spans="2:31">
      <c r="B1392" s="6"/>
      <c r="C1392" t="s">
        <v>814</v>
      </c>
      <c r="D1392" s="24" t="s">
        <v>176</v>
      </c>
      <c r="E1392" s="17" t="s">
        <v>2027</v>
      </c>
      <c r="F1392" s="7" t="s">
        <v>4</v>
      </c>
      <c r="G1392" s="10" t="s">
        <v>2011</v>
      </c>
      <c r="H1392" s="7">
        <v>43</v>
      </c>
      <c r="I1392" s="7">
        <v>22</v>
      </c>
      <c r="J1392" s="7">
        <v>35</v>
      </c>
      <c r="K1392" s="7">
        <v>1</v>
      </c>
      <c r="L1392" s="7">
        <v>2</v>
      </c>
      <c r="M1392" s="7">
        <v>8</v>
      </c>
      <c r="N1392" s="6" t="s">
        <v>69</v>
      </c>
      <c r="O1392" s="6" t="s">
        <v>299</v>
      </c>
      <c r="P1392" s="11">
        <v>32</v>
      </c>
      <c r="Q1392" s="12">
        <v>1.6</v>
      </c>
      <c r="R1392" s="13"/>
      <c r="S1392" s="21">
        <f t="shared" si="165"/>
        <v>22.625</v>
      </c>
      <c r="T1392" s="7" t="str">
        <f t="shared" si="166"/>
        <v>Over 0.5</v>
      </c>
      <c r="U1392" s="14"/>
      <c r="V1392" s="14" t="str">
        <f t="shared" si="170"/>
        <v>Over 0.5</v>
      </c>
      <c r="W1392" s="14" t="str">
        <f t="shared" si="171"/>
        <v>WON</v>
      </c>
      <c r="X1392" s="14"/>
      <c r="Y1392" s="7" t="str">
        <f t="shared" si="167"/>
        <v>…</v>
      </c>
      <c r="Z1392" s="7"/>
      <c r="AA1392" s="35" t="str">
        <f t="shared" si="168"/>
        <v>…</v>
      </c>
      <c r="AB1392" s="35" t="str">
        <f t="shared" si="169"/>
        <v>.</v>
      </c>
      <c r="AE1392" s="18" t="str">
        <f>IFERROR(VLOOKUP(O1392,AG3:AH5,2,0),"KO")</f>
        <v>KO</v>
      </c>
    </row>
    <row r="1393" spans="2:31">
      <c r="B1393" s="6"/>
      <c r="D1393" s="24"/>
      <c r="E1393" s="17"/>
      <c r="F1393" s="7"/>
      <c r="G1393" s="10"/>
      <c r="H1393" s="7"/>
      <c r="I1393" s="7"/>
      <c r="J1393" s="7"/>
      <c r="K1393" s="7"/>
      <c r="L1393" s="7"/>
      <c r="M1393" s="7"/>
      <c r="N1393" s="6"/>
      <c r="O1393" s="6"/>
      <c r="P1393" s="11"/>
      <c r="Q1393" s="12"/>
      <c r="R1393" s="13"/>
      <c r="S1393" s="21" t="str">
        <f t="shared" si="165"/>
        <v/>
      </c>
      <c r="T1393" s="7" t="str">
        <f t="shared" si="166"/>
        <v>Under 1.5</v>
      </c>
      <c r="U1393" s="14"/>
      <c r="V1393" s="14" t="str">
        <f t="shared" si="170"/>
        <v>Over 0.5</v>
      </c>
      <c r="W1393" s="14" t="str">
        <f t="shared" si="171"/>
        <v/>
      </c>
      <c r="X1393" s="14"/>
      <c r="Y1393" s="7" t="str">
        <f t="shared" si="167"/>
        <v>…</v>
      </c>
      <c r="Z1393" s="7"/>
      <c r="AA1393" s="35" t="str">
        <f t="shared" si="168"/>
        <v>…</v>
      </c>
      <c r="AB1393" s="35" t="str">
        <f t="shared" si="169"/>
        <v>.</v>
      </c>
      <c r="AE1393" s="18" t="str">
        <f>IFERROR(VLOOKUP(O1393,AG3:AH5,2,0),"KO")</f>
        <v>KO</v>
      </c>
    </row>
    <row r="1394" spans="2:31">
      <c r="B1394" s="16" t="s">
        <v>2332</v>
      </c>
      <c r="D1394" s="24"/>
      <c r="E1394" s="17"/>
      <c r="F1394" s="7"/>
      <c r="G1394" s="10"/>
      <c r="H1394" s="7"/>
      <c r="I1394" s="7"/>
      <c r="J1394" s="7"/>
      <c r="K1394" s="7"/>
      <c r="L1394" s="7"/>
      <c r="M1394" s="7"/>
      <c r="N1394" s="6"/>
      <c r="O1394" s="6"/>
      <c r="P1394" s="11"/>
      <c r="Q1394" s="12"/>
      <c r="R1394" s="13"/>
      <c r="S1394" s="21" t="str">
        <f t="shared" si="165"/>
        <v/>
      </c>
      <c r="T1394" s="7" t="str">
        <f t="shared" si="166"/>
        <v>Under 1.5</v>
      </c>
      <c r="U1394" s="14"/>
      <c r="V1394" s="14" t="str">
        <f t="shared" si="170"/>
        <v>Over 0.5</v>
      </c>
      <c r="W1394" s="14" t="str">
        <f t="shared" si="171"/>
        <v/>
      </c>
      <c r="X1394" s="14"/>
      <c r="Y1394" s="7" t="str">
        <f t="shared" si="167"/>
        <v>…</v>
      </c>
      <c r="Z1394" s="7"/>
      <c r="AA1394" s="35" t="str">
        <f t="shared" si="168"/>
        <v>…</v>
      </c>
      <c r="AB1394" s="35" t="str">
        <f t="shared" si="169"/>
        <v>.</v>
      </c>
      <c r="AE1394" s="18" t="str">
        <f>IFERROR(VLOOKUP(O1394,AG3:AH5,2,0),"KO")</f>
        <v>KO</v>
      </c>
    </row>
    <row r="1395" spans="2:31">
      <c r="B1395" s="6"/>
      <c r="C1395" t="s">
        <v>1595</v>
      </c>
      <c r="D1395" s="24" t="s">
        <v>1102</v>
      </c>
      <c r="E1395" s="17" t="s">
        <v>2333</v>
      </c>
      <c r="F1395" s="7" t="s">
        <v>4</v>
      </c>
      <c r="G1395" s="10" t="s">
        <v>2334</v>
      </c>
      <c r="H1395" s="7">
        <v>20</v>
      </c>
      <c r="I1395" s="7">
        <v>59</v>
      </c>
      <c r="J1395" s="7">
        <v>21</v>
      </c>
      <c r="K1395" s="7" t="s">
        <v>16</v>
      </c>
      <c r="L1395" s="7">
        <v>1</v>
      </c>
      <c r="M1395" s="7">
        <v>1</v>
      </c>
      <c r="N1395" s="6" t="s">
        <v>47</v>
      </c>
      <c r="O1395" s="6" t="s">
        <v>297</v>
      </c>
      <c r="P1395" s="11">
        <v>62</v>
      </c>
      <c r="Q1395" s="12">
        <v>1.66</v>
      </c>
      <c r="R1395" s="13"/>
      <c r="S1395" s="21">
        <f t="shared" si="165"/>
        <v>84.837500000000006</v>
      </c>
      <c r="T1395" s="7" t="str">
        <f t="shared" si="166"/>
        <v>Under 1.5</v>
      </c>
      <c r="U1395" s="14"/>
      <c r="V1395" s="14" t="str">
        <f t="shared" si="170"/>
        <v>Under 1.5</v>
      </c>
      <c r="W1395" s="14" t="str">
        <f t="shared" si="171"/>
        <v>WON</v>
      </c>
      <c r="X1395" s="14"/>
      <c r="Y1395" s="7" t="str">
        <f t="shared" si="167"/>
        <v>…</v>
      </c>
      <c r="Z1395" s="7"/>
      <c r="AA1395" s="35" t="str">
        <f t="shared" si="168"/>
        <v>…</v>
      </c>
      <c r="AB1395" s="35" t="str">
        <f t="shared" si="169"/>
        <v>.</v>
      </c>
      <c r="AE1395" s="18" t="str">
        <f>IFERROR(VLOOKUP(O1395,AG3:AH5,2,0),"KO")</f>
        <v>KO</v>
      </c>
    </row>
    <row r="1396" spans="2:31">
      <c r="B1396" s="6"/>
      <c r="C1396" t="s">
        <v>1479</v>
      </c>
      <c r="D1396" s="24" t="s">
        <v>1967</v>
      </c>
      <c r="E1396" s="17" t="s">
        <v>1551</v>
      </c>
      <c r="F1396" s="7" t="s">
        <v>4</v>
      </c>
      <c r="G1396" s="10" t="s">
        <v>1603</v>
      </c>
      <c r="H1396" s="7">
        <v>24</v>
      </c>
      <c r="I1396" s="7">
        <v>31</v>
      </c>
      <c r="J1396" s="7">
        <v>45</v>
      </c>
      <c r="K1396" s="7">
        <v>2</v>
      </c>
      <c r="L1396" s="7">
        <v>2</v>
      </c>
      <c r="M1396" s="7">
        <v>21</v>
      </c>
      <c r="N1396" s="6" t="s">
        <v>69</v>
      </c>
      <c r="O1396" s="6" t="s">
        <v>96</v>
      </c>
      <c r="P1396" s="11">
        <v>28</v>
      </c>
      <c r="Q1396" s="12">
        <v>1.47</v>
      </c>
      <c r="R1396" s="13"/>
      <c r="S1396" s="21">
        <f t="shared" ref="S1396:S1459" si="172">(IF(H1396=0,"",(40+IF(I1396&lt;50,0,I1396/3.2)+(IF(J1396&gt;I1396,-J1396/3.2,0)+(IF(H1396&gt;I1396,-H1396/3.2,0)+(IF(L1396="X",5,IF(L1396="2",2,0)))+(IF(M1396&gt;15,0,15-M1396))+(IF(P1396&lt;50,0,P1396/5)))))))</f>
        <v>25.9375</v>
      </c>
      <c r="T1396" s="7" t="str">
        <f t="shared" ref="T1396:T1459" si="173">IF(S1396&lt;56,"Over 0.5","Under 1.5")</f>
        <v>Over 0.5</v>
      </c>
      <c r="U1396" s="14"/>
      <c r="V1396" s="14" t="str">
        <f t="shared" si="170"/>
        <v>Over 0.5</v>
      </c>
      <c r="W1396" s="14" t="str">
        <f t="shared" si="171"/>
        <v>WON</v>
      </c>
      <c r="X1396" s="14"/>
      <c r="Y1396" s="7" t="str">
        <f t="shared" si="167"/>
        <v>…</v>
      </c>
      <c r="Z1396" s="7"/>
      <c r="AA1396" s="35" t="str">
        <f t="shared" si="168"/>
        <v>…</v>
      </c>
      <c r="AB1396" s="35" t="str">
        <f t="shared" si="169"/>
        <v>.</v>
      </c>
      <c r="AE1396" s="18" t="str">
        <f>IFERROR(VLOOKUP(O1396,AG3:AH5,2,0),"KO")</f>
        <v>KO</v>
      </c>
    </row>
    <row r="1397" spans="2:31">
      <c r="B1397" s="6"/>
      <c r="C1397" t="s">
        <v>1595</v>
      </c>
      <c r="D1397" s="24" t="s">
        <v>35</v>
      </c>
      <c r="E1397" s="17" t="s">
        <v>1730</v>
      </c>
      <c r="F1397" s="7" t="s">
        <v>4</v>
      </c>
      <c r="G1397" s="10" t="s">
        <v>2335</v>
      </c>
      <c r="H1397" s="7">
        <v>24</v>
      </c>
      <c r="I1397" s="7">
        <v>57</v>
      </c>
      <c r="J1397" s="7">
        <v>19</v>
      </c>
      <c r="K1397" s="7" t="s">
        <v>16</v>
      </c>
      <c r="L1397" s="7">
        <v>1</v>
      </c>
      <c r="M1397" s="7">
        <v>5</v>
      </c>
      <c r="N1397" s="6" t="s">
        <v>120</v>
      </c>
      <c r="O1397" s="6" t="s">
        <v>96</v>
      </c>
      <c r="P1397" s="11">
        <v>72</v>
      </c>
      <c r="Q1397" s="12">
        <v>1.57</v>
      </c>
      <c r="R1397" s="13"/>
      <c r="S1397" s="21">
        <f t="shared" si="172"/>
        <v>82.212500000000006</v>
      </c>
      <c r="T1397" s="7" t="str">
        <f t="shared" si="173"/>
        <v>Under 1.5</v>
      </c>
      <c r="U1397" s="14"/>
      <c r="V1397" s="14" t="str">
        <f t="shared" si="170"/>
        <v>Under 1.5</v>
      </c>
      <c r="W1397" s="14" t="str">
        <f t="shared" si="171"/>
        <v>WON</v>
      </c>
      <c r="X1397" s="14"/>
      <c r="Y1397" s="7" t="str">
        <f t="shared" ref="Y1397:Y1460" si="174">IF(AND(B1397="OK",I1397&gt;52,M1397&lt;11,Q1397&lt;1.71),"Prime","…")</f>
        <v>…</v>
      </c>
      <c r="Z1397" s="7"/>
      <c r="AA1397" s="35" t="str">
        <f t="shared" si="168"/>
        <v>…</v>
      </c>
      <c r="AB1397" s="35" t="str">
        <f t="shared" si="169"/>
        <v>.</v>
      </c>
      <c r="AE1397" s="18" t="str">
        <f>IFERROR(VLOOKUP(O1397,AG3:AH5,2,0),"KO")</f>
        <v>KO</v>
      </c>
    </row>
    <row r="1398" spans="2:31">
      <c r="B1398" s="6"/>
      <c r="C1398" t="s">
        <v>1468</v>
      </c>
      <c r="D1398" s="24" t="s">
        <v>52</v>
      </c>
      <c r="E1398" s="17" t="s">
        <v>1944</v>
      </c>
      <c r="F1398" s="7" t="s">
        <v>4</v>
      </c>
      <c r="G1398" s="10" t="s">
        <v>1653</v>
      </c>
      <c r="H1398" s="7">
        <v>17</v>
      </c>
      <c r="I1398" s="7">
        <v>35</v>
      </c>
      <c r="J1398" s="7">
        <v>48</v>
      </c>
      <c r="K1398" s="7">
        <v>2</v>
      </c>
      <c r="L1398" s="7">
        <v>1</v>
      </c>
      <c r="M1398" s="7">
        <v>31</v>
      </c>
      <c r="N1398" s="6" t="s">
        <v>120</v>
      </c>
      <c r="O1398" s="6" t="s">
        <v>96</v>
      </c>
      <c r="P1398" s="11">
        <v>32</v>
      </c>
      <c r="Q1398" s="12">
        <v>1.67</v>
      </c>
      <c r="R1398" s="13"/>
      <c r="S1398" s="21">
        <f t="shared" si="172"/>
        <v>25</v>
      </c>
      <c r="T1398" s="7" t="str">
        <f t="shared" si="173"/>
        <v>Over 0.5</v>
      </c>
      <c r="U1398" s="14"/>
      <c r="V1398" s="14" t="str">
        <f t="shared" si="170"/>
        <v>Under 1.5</v>
      </c>
      <c r="W1398" s="14" t="str">
        <f t="shared" si="171"/>
        <v>WON</v>
      </c>
      <c r="X1398" s="14"/>
      <c r="Y1398" s="7" t="str">
        <f t="shared" si="174"/>
        <v>…</v>
      </c>
      <c r="Z1398" s="7"/>
      <c r="AA1398" s="35" t="str">
        <f t="shared" si="168"/>
        <v>…</v>
      </c>
      <c r="AB1398" s="35" t="str">
        <f t="shared" si="169"/>
        <v>.</v>
      </c>
      <c r="AE1398" s="18" t="str">
        <f>IFERROR(VLOOKUP(O1398,AG3:AH5,2,0),"KO")</f>
        <v>KO</v>
      </c>
    </row>
    <row r="1399" spans="2:31">
      <c r="B1399" s="6"/>
      <c r="C1399" t="s">
        <v>1495</v>
      </c>
      <c r="D1399" s="24" t="s">
        <v>52</v>
      </c>
      <c r="E1399" s="17" t="s">
        <v>1704</v>
      </c>
      <c r="F1399" s="7" t="s">
        <v>4</v>
      </c>
      <c r="G1399" s="10" t="s">
        <v>1643</v>
      </c>
      <c r="H1399" s="7">
        <v>46</v>
      </c>
      <c r="I1399" s="7">
        <v>23</v>
      </c>
      <c r="J1399" s="7">
        <v>31</v>
      </c>
      <c r="K1399" s="7">
        <v>1</v>
      </c>
      <c r="L1399" s="7" t="s">
        <v>2101</v>
      </c>
      <c r="M1399" s="7">
        <v>15</v>
      </c>
      <c r="N1399" s="6" t="s">
        <v>47</v>
      </c>
      <c r="O1399" s="6" t="s">
        <v>47</v>
      </c>
      <c r="P1399" s="11">
        <v>27</v>
      </c>
      <c r="Q1399" s="12">
        <v>1.5</v>
      </c>
      <c r="R1399" s="13"/>
      <c r="S1399" s="21">
        <f t="shared" si="172"/>
        <v>15.9375</v>
      </c>
      <c r="T1399" s="7" t="str">
        <f t="shared" si="173"/>
        <v>Over 0.5</v>
      </c>
      <c r="U1399" s="14"/>
      <c r="V1399" s="14" t="str">
        <f t="shared" si="170"/>
        <v>Under 1.5</v>
      </c>
      <c r="W1399" s="14" t="str">
        <f t="shared" si="171"/>
        <v>WON</v>
      </c>
      <c r="X1399" s="14"/>
      <c r="Y1399" s="7" t="str">
        <f t="shared" si="174"/>
        <v>…</v>
      </c>
      <c r="Z1399" s="7"/>
      <c r="AA1399" s="35" t="str">
        <f t="shared" si="168"/>
        <v>…</v>
      </c>
      <c r="AB1399" s="35" t="str">
        <f t="shared" si="169"/>
        <v>.</v>
      </c>
      <c r="AE1399" s="18" t="str">
        <f>IFERROR(VLOOKUP(O1399,AG3:AH5,2,0),"KO")</f>
        <v>OK</v>
      </c>
    </row>
    <row r="1400" spans="2:31">
      <c r="B1400" s="6"/>
      <c r="C1400" t="s">
        <v>1495</v>
      </c>
      <c r="D1400" s="24" t="s">
        <v>52</v>
      </c>
      <c r="E1400" s="17" t="s">
        <v>1640</v>
      </c>
      <c r="F1400" s="7" t="s">
        <v>4</v>
      </c>
      <c r="G1400" s="10" t="s">
        <v>1568</v>
      </c>
      <c r="H1400" s="7">
        <v>47</v>
      </c>
      <c r="I1400" s="7">
        <v>25</v>
      </c>
      <c r="J1400" s="7">
        <v>28</v>
      </c>
      <c r="K1400" s="7">
        <v>1</v>
      </c>
      <c r="L1400" s="7">
        <v>1</v>
      </c>
      <c r="M1400" s="7">
        <v>19</v>
      </c>
      <c r="N1400" s="6" t="s">
        <v>24</v>
      </c>
      <c r="O1400" s="6" t="s">
        <v>69</v>
      </c>
      <c r="P1400" s="11">
        <v>29</v>
      </c>
      <c r="Q1400" s="12">
        <v>1.58</v>
      </c>
      <c r="R1400" s="13"/>
      <c r="S1400" s="21">
        <f t="shared" si="172"/>
        <v>16.5625</v>
      </c>
      <c r="T1400" s="7" t="str">
        <f t="shared" si="173"/>
        <v>Over 0.5</v>
      </c>
      <c r="U1400" s="14"/>
      <c r="V1400" s="14" t="str">
        <f t="shared" si="170"/>
        <v>Under 1.5</v>
      </c>
      <c r="W1400" s="14" t="str">
        <f t="shared" si="171"/>
        <v>LOST</v>
      </c>
      <c r="X1400" s="14"/>
      <c r="Y1400" s="7" t="str">
        <f t="shared" si="174"/>
        <v>…</v>
      </c>
      <c r="Z1400" s="7"/>
      <c r="AA1400" s="35" t="str">
        <f t="shared" si="168"/>
        <v>…</v>
      </c>
      <c r="AB1400" s="35" t="str">
        <f t="shared" si="169"/>
        <v>.</v>
      </c>
      <c r="AE1400" s="18" t="str">
        <f>IFERROR(VLOOKUP(O1400,AG3:AH5,2,0),"KO")</f>
        <v>KO</v>
      </c>
    </row>
    <row r="1401" spans="2:31">
      <c r="B1401" s="6" t="s">
        <v>11</v>
      </c>
      <c r="C1401" t="s">
        <v>231</v>
      </c>
      <c r="D1401" s="24" t="s">
        <v>218</v>
      </c>
      <c r="E1401" s="17" t="s">
        <v>2283</v>
      </c>
      <c r="F1401" s="7" t="s">
        <v>4</v>
      </c>
      <c r="G1401" s="10" t="s">
        <v>2336</v>
      </c>
      <c r="H1401" s="7">
        <v>10</v>
      </c>
      <c r="I1401" s="7">
        <v>83</v>
      </c>
      <c r="J1401" s="7">
        <v>8</v>
      </c>
      <c r="K1401" s="7" t="s">
        <v>16</v>
      </c>
      <c r="L1401" s="7">
        <v>1</v>
      </c>
      <c r="M1401" s="7">
        <v>2</v>
      </c>
      <c r="N1401" s="6" t="s">
        <v>24</v>
      </c>
      <c r="O1401" s="6" t="s">
        <v>24</v>
      </c>
      <c r="P1401" s="11">
        <v>65</v>
      </c>
      <c r="Q1401" s="12">
        <v>1.57</v>
      </c>
      <c r="R1401" s="13"/>
      <c r="S1401" s="21">
        <f t="shared" si="172"/>
        <v>91.9375</v>
      </c>
      <c r="T1401" s="7" t="str">
        <f t="shared" si="173"/>
        <v>Under 1.5</v>
      </c>
      <c r="U1401" s="14"/>
      <c r="V1401" s="14" t="str">
        <f t="shared" si="170"/>
        <v>Under 1.5</v>
      </c>
      <c r="W1401" s="14" t="str">
        <f t="shared" si="171"/>
        <v>WON</v>
      </c>
      <c r="X1401" s="14"/>
      <c r="Y1401" s="7" t="str">
        <f t="shared" si="174"/>
        <v>Prime</v>
      </c>
      <c r="Z1401" s="7"/>
      <c r="AA1401" s="35" t="str">
        <f t="shared" si="168"/>
        <v>U25g</v>
      </c>
      <c r="AB1401" s="35" t="str">
        <f t="shared" si="169"/>
        <v>WON</v>
      </c>
      <c r="AE1401" s="18" t="str">
        <f>IFERROR(VLOOKUP(O1401,AG3:AH5,2,0),"KO")</f>
        <v>OK</v>
      </c>
    </row>
    <row r="1402" spans="2:31">
      <c r="B1402" s="6"/>
      <c r="C1402" t="s">
        <v>1468</v>
      </c>
      <c r="D1402" s="24" t="s">
        <v>63</v>
      </c>
      <c r="E1402" s="17" t="s">
        <v>1892</v>
      </c>
      <c r="F1402" s="7" t="s">
        <v>4</v>
      </c>
      <c r="G1402" s="10" t="s">
        <v>1483</v>
      </c>
      <c r="H1402" s="7">
        <v>51</v>
      </c>
      <c r="I1402" s="7">
        <v>29</v>
      </c>
      <c r="J1402" s="7">
        <v>20</v>
      </c>
      <c r="K1402" s="7">
        <v>1</v>
      </c>
      <c r="L1402" s="7">
        <v>1</v>
      </c>
      <c r="M1402" s="7">
        <v>31</v>
      </c>
      <c r="N1402" s="6" t="s">
        <v>17</v>
      </c>
      <c r="O1402" s="6" t="s">
        <v>1040</v>
      </c>
      <c r="P1402" s="11">
        <v>35</v>
      </c>
      <c r="Q1402" s="12">
        <v>1.52</v>
      </c>
      <c r="R1402" s="13"/>
      <c r="S1402" s="21">
        <f t="shared" si="172"/>
        <v>24.0625</v>
      </c>
      <c r="T1402" s="7" t="str">
        <f t="shared" si="173"/>
        <v>Over 0.5</v>
      </c>
      <c r="U1402" s="14"/>
      <c r="V1402" s="14" t="str">
        <f t="shared" si="170"/>
        <v>Over 0.5</v>
      </c>
      <c r="W1402" s="14" t="str">
        <f t="shared" si="171"/>
        <v>WON</v>
      </c>
      <c r="X1402" s="14"/>
      <c r="Y1402" s="7" t="str">
        <f t="shared" si="174"/>
        <v>…</v>
      </c>
      <c r="Z1402" s="7"/>
      <c r="AA1402" s="35" t="str">
        <f t="shared" si="168"/>
        <v>…</v>
      </c>
      <c r="AB1402" s="35" t="str">
        <f t="shared" si="169"/>
        <v>.</v>
      </c>
      <c r="AE1402" s="18" t="str">
        <f>IFERROR(VLOOKUP(O1402,AG3:AH5,2,0),"KO")</f>
        <v>KO</v>
      </c>
    </row>
    <row r="1403" spans="2:31">
      <c r="B1403" s="6"/>
      <c r="C1403" t="s">
        <v>1468</v>
      </c>
      <c r="D1403" s="24" t="s">
        <v>63</v>
      </c>
      <c r="E1403" s="17" t="s">
        <v>1543</v>
      </c>
      <c r="F1403" s="7" t="s">
        <v>4</v>
      </c>
      <c r="G1403" s="10" t="s">
        <v>2020</v>
      </c>
      <c r="H1403" s="7">
        <v>38</v>
      </c>
      <c r="I1403" s="7">
        <v>45</v>
      </c>
      <c r="J1403" s="7">
        <v>16</v>
      </c>
      <c r="K1403" s="7" t="s">
        <v>16</v>
      </c>
      <c r="L1403" s="7">
        <v>1</v>
      </c>
      <c r="M1403" s="7">
        <v>22</v>
      </c>
      <c r="N1403" s="6" t="s">
        <v>24</v>
      </c>
      <c r="O1403" s="6" t="s">
        <v>61</v>
      </c>
      <c r="P1403" s="11">
        <v>70</v>
      </c>
      <c r="Q1403" s="12">
        <v>1.61</v>
      </c>
      <c r="R1403" s="13"/>
      <c r="S1403" s="21">
        <f t="shared" si="172"/>
        <v>54</v>
      </c>
      <c r="T1403" s="7" t="str">
        <f t="shared" si="173"/>
        <v>Over 0.5</v>
      </c>
      <c r="U1403" s="14"/>
      <c r="V1403" s="14" t="str">
        <f t="shared" si="170"/>
        <v>Under 1.5</v>
      </c>
      <c r="W1403" s="14" t="str">
        <f t="shared" si="171"/>
        <v>LOST</v>
      </c>
      <c r="X1403" s="14"/>
      <c r="Y1403" s="7" t="str">
        <f t="shared" si="174"/>
        <v>…</v>
      </c>
      <c r="Z1403" s="7"/>
      <c r="AA1403" s="35" t="str">
        <f t="shared" si="168"/>
        <v>…</v>
      </c>
      <c r="AB1403" s="35" t="str">
        <f t="shared" si="169"/>
        <v>.</v>
      </c>
      <c r="AE1403" s="18" t="str">
        <f>IFERROR(VLOOKUP(O1403,AG3:AH5,2,0),"KO")</f>
        <v>KO</v>
      </c>
    </row>
    <row r="1404" spans="2:31">
      <c r="B1404" s="6"/>
      <c r="C1404" t="s">
        <v>1468</v>
      </c>
      <c r="D1404" s="24" t="s">
        <v>63</v>
      </c>
      <c r="E1404" s="17" t="s">
        <v>1472</v>
      </c>
      <c r="F1404" s="7" t="s">
        <v>4</v>
      </c>
      <c r="G1404" s="10" t="s">
        <v>1688</v>
      </c>
      <c r="H1404" s="7">
        <v>31</v>
      </c>
      <c r="I1404" s="7">
        <v>48</v>
      </c>
      <c r="J1404" s="7">
        <v>22</v>
      </c>
      <c r="K1404" s="7" t="s">
        <v>16</v>
      </c>
      <c r="L1404" s="7">
        <v>1</v>
      </c>
      <c r="M1404" s="7">
        <v>9</v>
      </c>
      <c r="N1404" s="6" t="s">
        <v>120</v>
      </c>
      <c r="O1404" s="6" t="s">
        <v>61</v>
      </c>
      <c r="P1404" s="11">
        <v>34</v>
      </c>
      <c r="Q1404" s="12">
        <v>1.64</v>
      </c>
      <c r="R1404" s="13"/>
      <c r="S1404" s="21">
        <f t="shared" si="172"/>
        <v>46</v>
      </c>
      <c r="T1404" s="7" t="str">
        <f t="shared" si="173"/>
        <v>Over 0.5</v>
      </c>
      <c r="U1404" s="14"/>
      <c r="V1404" s="14" t="str">
        <f t="shared" si="170"/>
        <v>Under 1.5</v>
      </c>
      <c r="W1404" s="14" t="str">
        <f t="shared" si="171"/>
        <v>WON</v>
      </c>
      <c r="X1404" s="14"/>
      <c r="Y1404" s="7" t="str">
        <f t="shared" si="174"/>
        <v>…</v>
      </c>
      <c r="Z1404" s="7"/>
      <c r="AA1404" s="35" t="str">
        <f t="shared" si="168"/>
        <v>…</v>
      </c>
      <c r="AB1404" s="35" t="str">
        <f t="shared" si="169"/>
        <v>.</v>
      </c>
      <c r="AE1404" s="18" t="str">
        <f>IFERROR(VLOOKUP(O1404,AG3:AH5,2,0),"KO")</f>
        <v>KO</v>
      </c>
    </row>
    <row r="1405" spans="2:31">
      <c r="B1405" s="6" t="s">
        <v>11</v>
      </c>
      <c r="C1405" t="s">
        <v>508</v>
      </c>
      <c r="D1405" s="24" t="s">
        <v>63</v>
      </c>
      <c r="E1405" s="17" t="s">
        <v>831</v>
      </c>
      <c r="F1405" s="7" t="s">
        <v>4</v>
      </c>
      <c r="G1405" s="10" t="s">
        <v>510</v>
      </c>
      <c r="H1405" s="7">
        <v>22</v>
      </c>
      <c r="I1405" s="7">
        <v>58</v>
      </c>
      <c r="J1405" s="7">
        <v>20</v>
      </c>
      <c r="K1405" s="7" t="s">
        <v>16</v>
      </c>
      <c r="L1405" s="7">
        <v>1</v>
      </c>
      <c r="M1405" s="7">
        <v>2</v>
      </c>
      <c r="N1405" s="6" t="s">
        <v>120</v>
      </c>
      <c r="O1405" s="6" t="s">
        <v>33</v>
      </c>
      <c r="P1405" s="11">
        <v>54</v>
      </c>
      <c r="Q1405" s="12">
        <v>1.53</v>
      </c>
      <c r="R1405" s="13"/>
      <c r="S1405" s="21">
        <f t="shared" si="172"/>
        <v>81.924999999999997</v>
      </c>
      <c r="T1405" s="7" t="str">
        <f t="shared" si="173"/>
        <v>Under 1.5</v>
      </c>
      <c r="U1405" s="14"/>
      <c r="V1405" s="14" t="str">
        <f t="shared" si="170"/>
        <v>Under 1.5</v>
      </c>
      <c r="W1405" s="14" t="str">
        <f t="shared" si="171"/>
        <v>WON</v>
      </c>
      <c r="X1405" s="14"/>
      <c r="Y1405" s="7" t="str">
        <f t="shared" si="174"/>
        <v>Prime</v>
      </c>
      <c r="Z1405" s="7"/>
      <c r="AA1405" s="35" t="str">
        <f t="shared" si="168"/>
        <v>…</v>
      </c>
      <c r="AB1405" s="35" t="str">
        <f t="shared" si="169"/>
        <v>.</v>
      </c>
      <c r="AE1405" s="18" t="str">
        <f>IFERROR(VLOOKUP(O1405,AG3:AH5,2,0),"KO")</f>
        <v>KO</v>
      </c>
    </row>
    <row r="1406" spans="2:31">
      <c r="B1406" s="6"/>
      <c r="C1406" t="s">
        <v>540</v>
      </c>
      <c r="D1406" s="24" t="s">
        <v>63</v>
      </c>
      <c r="E1406" s="17" t="s">
        <v>1994</v>
      </c>
      <c r="F1406" s="7" t="s">
        <v>4</v>
      </c>
      <c r="G1406" s="10" t="s">
        <v>2107</v>
      </c>
      <c r="H1406" s="7">
        <v>59</v>
      </c>
      <c r="I1406" s="7">
        <v>17</v>
      </c>
      <c r="J1406" s="7">
        <v>23</v>
      </c>
      <c r="K1406" s="7">
        <v>1</v>
      </c>
      <c r="L1406" s="7">
        <v>1</v>
      </c>
      <c r="M1406" s="7">
        <v>36</v>
      </c>
      <c r="N1406" s="6" t="s">
        <v>24</v>
      </c>
      <c r="O1406" s="6" t="s">
        <v>47</v>
      </c>
      <c r="P1406" s="11">
        <v>31</v>
      </c>
      <c r="Q1406" s="12">
        <v>1.54</v>
      </c>
      <c r="R1406" s="13"/>
      <c r="S1406" s="21">
        <f t="shared" si="172"/>
        <v>14.375</v>
      </c>
      <c r="T1406" s="7" t="str">
        <f t="shared" si="173"/>
        <v>Over 0.5</v>
      </c>
      <c r="U1406" s="14"/>
      <c r="V1406" s="14" t="str">
        <f t="shared" si="170"/>
        <v>Under 1.5</v>
      </c>
      <c r="W1406" s="14" t="str">
        <f t="shared" si="171"/>
        <v>LOST</v>
      </c>
      <c r="X1406" s="14"/>
      <c r="Y1406" s="7" t="str">
        <f t="shared" si="174"/>
        <v>…</v>
      </c>
      <c r="Z1406" s="7"/>
      <c r="AA1406" s="35" t="str">
        <f t="shared" si="168"/>
        <v>…</v>
      </c>
      <c r="AB1406" s="35" t="str">
        <f t="shared" si="169"/>
        <v>.</v>
      </c>
      <c r="AE1406" s="18" t="str">
        <f>IFERROR(VLOOKUP(O1406,AG3:AH5,2,0),"KO")</f>
        <v>OK</v>
      </c>
    </row>
    <row r="1407" spans="2:31">
      <c r="B1407" s="6" t="s">
        <v>11</v>
      </c>
      <c r="C1407" t="s">
        <v>315</v>
      </c>
      <c r="D1407" s="24" t="s">
        <v>63</v>
      </c>
      <c r="E1407" s="17" t="s">
        <v>838</v>
      </c>
      <c r="F1407" s="7" t="s">
        <v>4</v>
      </c>
      <c r="G1407" s="10" t="s">
        <v>538</v>
      </c>
      <c r="H1407" s="7">
        <v>19</v>
      </c>
      <c r="I1407" s="7">
        <v>62</v>
      </c>
      <c r="J1407" s="7">
        <v>19</v>
      </c>
      <c r="K1407" s="7" t="s">
        <v>16</v>
      </c>
      <c r="L1407" s="7">
        <v>2</v>
      </c>
      <c r="M1407" s="7">
        <v>0</v>
      </c>
      <c r="N1407" s="6" t="s">
        <v>24</v>
      </c>
      <c r="O1407" s="6" t="s">
        <v>120</v>
      </c>
      <c r="P1407" s="11">
        <v>50</v>
      </c>
      <c r="Q1407" s="12">
        <v>1.41</v>
      </c>
      <c r="R1407" s="13"/>
      <c r="S1407" s="21">
        <f t="shared" si="172"/>
        <v>84.375</v>
      </c>
      <c r="T1407" s="7" t="str">
        <f t="shared" si="173"/>
        <v>Under 1.5</v>
      </c>
      <c r="U1407" s="14"/>
      <c r="V1407" s="14" t="str">
        <f t="shared" si="170"/>
        <v>Under 1.5</v>
      </c>
      <c r="W1407" s="14" t="str">
        <f t="shared" si="171"/>
        <v>WON</v>
      </c>
      <c r="X1407" s="14"/>
      <c r="Y1407" s="7" t="str">
        <f t="shared" si="174"/>
        <v>Prime</v>
      </c>
      <c r="Z1407" s="7"/>
      <c r="AA1407" s="35" t="str">
        <f t="shared" si="168"/>
        <v>…</v>
      </c>
      <c r="AB1407" s="35" t="str">
        <f t="shared" si="169"/>
        <v>.</v>
      </c>
      <c r="AE1407" s="18" t="str">
        <f>IFERROR(VLOOKUP(O1407,AG3:AH5,2,0),"KO")</f>
        <v>OK</v>
      </c>
    </row>
    <row r="1408" spans="2:31">
      <c r="B1408" s="6" t="s">
        <v>11</v>
      </c>
      <c r="C1408" t="s">
        <v>315</v>
      </c>
      <c r="D1408" s="24" t="s">
        <v>63</v>
      </c>
      <c r="E1408" s="17" t="s">
        <v>539</v>
      </c>
      <c r="F1408" s="7" t="s">
        <v>4</v>
      </c>
      <c r="G1408" s="10" t="s">
        <v>318</v>
      </c>
      <c r="H1408" s="7">
        <v>18</v>
      </c>
      <c r="I1408" s="7">
        <v>78</v>
      </c>
      <c r="J1408" s="7">
        <v>5</v>
      </c>
      <c r="K1408" s="7" t="s">
        <v>16</v>
      </c>
      <c r="L1408" s="7" t="s">
        <v>2101</v>
      </c>
      <c r="M1408" s="7">
        <v>13</v>
      </c>
      <c r="N1408" s="6" t="s">
        <v>47</v>
      </c>
      <c r="O1408" s="6" t="s">
        <v>47</v>
      </c>
      <c r="P1408" s="11">
        <v>71</v>
      </c>
      <c r="Q1408" s="12">
        <v>1.48</v>
      </c>
      <c r="R1408" s="13"/>
      <c r="S1408" s="21">
        <f t="shared" si="172"/>
        <v>80.575000000000003</v>
      </c>
      <c r="T1408" s="7" t="str">
        <f t="shared" si="173"/>
        <v>Under 1.5</v>
      </c>
      <c r="U1408" s="14"/>
      <c r="V1408" s="14" t="str">
        <f t="shared" si="170"/>
        <v>Under 1.5</v>
      </c>
      <c r="W1408" s="14" t="str">
        <f t="shared" si="171"/>
        <v>WON</v>
      </c>
      <c r="X1408" s="14"/>
      <c r="Y1408" s="7" t="str">
        <f t="shared" si="174"/>
        <v>…</v>
      </c>
      <c r="Z1408" s="7"/>
      <c r="AA1408" s="35" t="str">
        <f t="shared" si="168"/>
        <v>U25g</v>
      </c>
      <c r="AB1408" s="35" t="str">
        <f t="shared" si="169"/>
        <v>WON</v>
      </c>
      <c r="AE1408" s="18" t="str">
        <f>IFERROR(VLOOKUP(O1408,AG3:AH5,2,0),"KO")</f>
        <v>OK</v>
      </c>
    </row>
    <row r="1409" spans="2:31">
      <c r="B1409" s="6" t="s">
        <v>11</v>
      </c>
      <c r="C1409" t="s">
        <v>315</v>
      </c>
      <c r="D1409" s="24" t="s">
        <v>63</v>
      </c>
      <c r="E1409" s="17" t="s">
        <v>2030</v>
      </c>
      <c r="F1409" s="7" t="s">
        <v>4</v>
      </c>
      <c r="G1409" s="10" t="s">
        <v>837</v>
      </c>
      <c r="H1409" s="7">
        <v>17</v>
      </c>
      <c r="I1409" s="7">
        <v>52</v>
      </c>
      <c r="J1409" s="7">
        <v>31</v>
      </c>
      <c r="K1409" s="7" t="s">
        <v>16</v>
      </c>
      <c r="L1409" s="7">
        <v>2</v>
      </c>
      <c r="M1409" s="7">
        <v>14</v>
      </c>
      <c r="N1409" s="6" t="s">
        <v>120</v>
      </c>
      <c r="O1409" s="6" t="s">
        <v>120</v>
      </c>
      <c r="P1409" s="11">
        <v>66</v>
      </c>
      <c r="Q1409" s="12">
        <v>1.56</v>
      </c>
      <c r="R1409" s="13"/>
      <c r="S1409" s="21">
        <f t="shared" si="172"/>
        <v>70.45</v>
      </c>
      <c r="T1409" s="7" t="str">
        <f t="shared" si="173"/>
        <v>Under 1.5</v>
      </c>
      <c r="U1409" s="14"/>
      <c r="V1409" s="14" t="str">
        <f t="shared" si="170"/>
        <v>Under 1.5</v>
      </c>
      <c r="W1409" s="14" t="str">
        <f t="shared" si="171"/>
        <v>WON</v>
      </c>
      <c r="X1409" s="14"/>
      <c r="Y1409" s="7" t="str">
        <f t="shared" si="174"/>
        <v>…</v>
      </c>
      <c r="Z1409" s="7"/>
      <c r="AA1409" s="35" t="str">
        <f t="shared" si="168"/>
        <v>U25g</v>
      </c>
      <c r="AB1409" s="35" t="str">
        <f t="shared" si="169"/>
        <v>WON</v>
      </c>
      <c r="AE1409" s="18" t="str">
        <f>IFERROR(VLOOKUP(O1409,AG3:AH5,2,0),"KO")</f>
        <v>OK</v>
      </c>
    </row>
    <row r="1410" spans="2:31">
      <c r="B1410" s="6"/>
      <c r="C1410" t="s">
        <v>409</v>
      </c>
      <c r="D1410" s="24" t="s">
        <v>63</v>
      </c>
      <c r="E1410" s="17" t="s">
        <v>2221</v>
      </c>
      <c r="F1410" s="7" t="s">
        <v>4</v>
      </c>
      <c r="G1410" s="10" t="s">
        <v>1960</v>
      </c>
      <c r="H1410" s="7">
        <v>30</v>
      </c>
      <c r="I1410" s="7">
        <v>48</v>
      </c>
      <c r="J1410" s="7">
        <v>22</v>
      </c>
      <c r="K1410" s="7" t="s">
        <v>16</v>
      </c>
      <c r="L1410" s="7">
        <v>1</v>
      </c>
      <c r="M1410" s="7">
        <v>8</v>
      </c>
      <c r="N1410" s="6" t="s">
        <v>24</v>
      </c>
      <c r="O1410" s="6" t="s">
        <v>24</v>
      </c>
      <c r="P1410" s="11">
        <v>55</v>
      </c>
      <c r="Q1410" s="12">
        <v>1.66</v>
      </c>
      <c r="R1410" s="13"/>
      <c r="S1410" s="21">
        <f t="shared" si="172"/>
        <v>58</v>
      </c>
      <c r="T1410" s="7" t="str">
        <f t="shared" si="173"/>
        <v>Under 1.5</v>
      </c>
      <c r="U1410" s="14"/>
      <c r="V1410" s="14" t="str">
        <f t="shared" si="170"/>
        <v>Under 1.5</v>
      </c>
      <c r="W1410" s="14" t="str">
        <f t="shared" si="171"/>
        <v>WON</v>
      </c>
      <c r="X1410" s="14"/>
      <c r="Y1410" s="7" t="str">
        <f t="shared" si="174"/>
        <v>…</v>
      </c>
      <c r="Z1410" s="7"/>
      <c r="AA1410" s="35" t="str">
        <f t="shared" si="168"/>
        <v>…</v>
      </c>
      <c r="AB1410" s="35" t="str">
        <f t="shared" si="169"/>
        <v>.</v>
      </c>
      <c r="AE1410" s="18" t="str">
        <f>IFERROR(VLOOKUP(O1410,AG3:AH5,2,0),"KO")</f>
        <v>OK</v>
      </c>
    </row>
    <row r="1411" spans="2:31">
      <c r="B1411" s="6"/>
      <c r="C1411" t="s">
        <v>134</v>
      </c>
      <c r="D1411" s="24" t="s">
        <v>63</v>
      </c>
      <c r="E1411" s="17" t="s">
        <v>2066</v>
      </c>
      <c r="F1411" s="7" t="s">
        <v>4</v>
      </c>
      <c r="G1411" s="10" t="s">
        <v>1976</v>
      </c>
      <c r="H1411" s="7">
        <v>46</v>
      </c>
      <c r="I1411" s="7">
        <v>45</v>
      </c>
      <c r="J1411" s="7">
        <v>9</v>
      </c>
      <c r="K1411" s="7">
        <v>1</v>
      </c>
      <c r="L1411" s="7">
        <v>1</v>
      </c>
      <c r="M1411" s="7">
        <v>37</v>
      </c>
      <c r="N1411" s="6" t="s">
        <v>47</v>
      </c>
      <c r="O1411" s="6" t="s">
        <v>33</v>
      </c>
      <c r="P1411" s="11">
        <v>51</v>
      </c>
      <c r="Q1411" s="12">
        <v>1.7</v>
      </c>
      <c r="R1411" s="13"/>
      <c r="S1411" s="21">
        <f t="shared" si="172"/>
        <v>35.825000000000003</v>
      </c>
      <c r="T1411" s="7" t="str">
        <f t="shared" si="173"/>
        <v>Over 0.5</v>
      </c>
      <c r="U1411" s="14"/>
      <c r="V1411" s="14" t="str">
        <f t="shared" si="170"/>
        <v>Under 1.5</v>
      </c>
      <c r="W1411" s="14" t="str">
        <f t="shared" si="171"/>
        <v>WON</v>
      </c>
      <c r="X1411" s="14"/>
      <c r="Y1411" s="7" t="str">
        <f t="shared" si="174"/>
        <v>…</v>
      </c>
      <c r="Z1411" s="7"/>
      <c r="AA1411" s="35" t="str">
        <f t="shared" si="168"/>
        <v>…</v>
      </c>
      <c r="AB1411" s="35" t="str">
        <f t="shared" si="169"/>
        <v>.</v>
      </c>
      <c r="AE1411" s="18" t="str">
        <f>IFERROR(VLOOKUP(O1411,AG3:AH5,2,0),"KO")</f>
        <v>KO</v>
      </c>
    </row>
    <row r="1412" spans="2:31">
      <c r="B1412" s="6"/>
      <c r="C1412" t="s">
        <v>134</v>
      </c>
      <c r="D1412" s="24" t="s">
        <v>63</v>
      </c>
      <c r="E1412" s="17" t="s">
        <v>2066</v>
      </c>
      <c r="F1412" s="7" t="s">
        <v>4</v>
      </c>
      <c r="G1412" s="10" t="s">
        <v>1976</v>
      </c>
      <c r="H1412" s="7">
        <v>46</v>
      </c>
      <c r="I1412" s="7">
        <v>45</v>
      </c>
      <c r="J1412" s="7">
        <v>9</v>
      </c>
      <c r="K1412" s="7">
        <v>1</v>
      </c>
      <c r="L1412" s="7">
        <v>1</v>
      </c>
      <c r="M1412" s="7">
        <v>37</v>
      </c>
      <c r="N1412" s="6" t="s">
        <v>47</v>
      </c>
      <c r="O1412" s="6" t="s">
        <v>33</v>
      </c>
      <c r="P1412" s="11">
        <v>51</v>
      </c>
      <c r="Q1412" s="12">
        <v>1.7</v>
      </c>
      <c r="R1412" s="13"/>
      <c r="S1412" s="21">
        <f t="shared" si="172"/>
        <v>35.825000000000003</v>
      </c>
      <c r="T1412" s="7" t="str">
        <f t="shared" si="173"/>
        <v>Over 0.5</v>
      </c>
      <c r="U1412" s="14"/>
      <c r="V1412" s="14" t="str">
        <f t="shared" si="170"/>
        <v>Under 1.5</v>
      </c>
      <c r="W1412" s="14" t="str">
        <f t="shared" si="171"/>
        <v>WON</v>
      </c>
      <c r="X1412" s="14"/>
      <c r="Y1412" s="7" t="str">
        <f t="shared" si="174"/>
        <v>…</v>
      </c>
      <c r="Z1412" s="7"/>
      <c r="AA1412" s="35" t="str">
        <f t="shared" si="168"/>
        <v>…</v>
      </c>
      <c r="AB1412" s="35" t="str">
        <f t="shared" si="169"/>
        <v>.</v>
      </c>
      <c r="AE1412" s="18" t="str">
        <f>IFERROR(VLOOKUP(O1412,AG3:AH5,2,0),"KO")</f>
        <v>KO</v>
      </c>
    </row>
    <row r="1413" spans="2:31">
      <c r="B1413" s="6"/>
      <c r="C1413" t="s">
        <v>526</v>
      </c>
      <c r="D1413" s="24" t="s">
        <v>89</v>
      </c>
      <c r="E1413" s="17" t="s">
        <v>835</v>
      </c>
      <c r="F1413" s="7" t="s">
        <v>4</v>
      </c>
      <c r="G1413" s="10" t="s">
        <v>2298</v>
      </c>
      <c r="H1413" s="7">
        <v>53</v>
      </c>
      <c r="I1413" s="7">
        <v>15</v>
      </c>
      <c r="J1413" s="7">
        <v>33</v>
      </c>
      <c r="K1413" s="7">
        <v>1</v>
      </c>
      <c r="L1413" s="7" t="s">
        <v>2101</v>
      </c>
      <c r="M1413" s="7">
        <v>20</v>
      </c>
      <c r="N1413" s="6" t="s">
        <v>24</v>
      </c>
      <c r="O1413" s="6" t="s">
        <v>96</v>
      </c>
      <c r="P1413" s="11">
        <v>28</v>
      </c>
      <c r="Q1413" s="12">
        <v>1.44</v>
      </c>
      <c r="R1413" s="13"/>
      <c r="S1413" s="21">
        <f t="shared" si="172"/>
        <v>13.125</v>
      </c>
      <c r="T1413" s="7" t="str">
        <f t="shared" si="173"/>
        <v>Over 0.5</v>
      </c>
      <c r="U1413" s="14"/>
      <c r="V1413" s="14" t="str">
        <f t="shared" si="170"/>
        <v>Under 1.5</v>
      </c>
      <c r="W1413" s="14" t="str">
        <f t="shared" si="171"/>
        <v>LOST</v>
      </c>
      <c r="X1413" s="14"/>
      <c r="Y1413" s="7" t="str">
        <f t="shared" si="174"/>
        <v>…</v>
      </c>
      <c r="Z1413" s="7"/>
      <c r="AA1413" s="35" t="str">
        <f t="shared" si="168"/>
        <v>…</v>
      </c>
      <c r="AB1413" s="35" t="str">
        <f t="shared" si="169"/>
        <v>.</v>
      </c>
      <c r="AE1413" s="18" t="str">
        <f>IFERROR(VLOOKUP(O1413,AG3:AH5,2,0),"KO")</f>
        <v>KO</v>
      </c>
    </row>
    <row r="1414" spans="2:31">
      <c r="B1414" s="6" t="s">
        <v>11</v>
      </c>
      <c r="C1414" t="s">
        <v>88</v>
      </c>
      <c r="D1414" s="24" t="s">
        <v>89</v>
      </c>
      <c r="E1414" s="17" t="s">
        <v>90</v>
      </c>
      <c r="F1414" s="7" t="s">
        <v>4</v>
      </c>
      <c r="G1414" s="10" t="s">
        <v>468</v>
      </c>
      <c r="H1414" s="7">
        <v>30</v>
      </c>
      <c r="I1414" s="7">
        <v>47</v>
      </c>
      <c r="J1414" s="7">
        <v>23</v>
      </c>
      <c r="K1414" s="7" t="s">
        <v>16</v>
      </c>
      <c r="L1414" s="7">
        <v>1</v>
      </c>
      <c r="M1414" s="7">
        <v>7</v>
      </c>
      <c r="N1414" s="6" t="s">
        <v>120</v>
      </c>
      <c r="O1414" s="6" t="s">
        <v>33</v>
      </c>
      <c r="P1414" s="11">
        <v>57</v>
      </c>
      <c r="Q1414" s="12">
        <v>1.44</v>
      </c>
      <c r="R1414" s="13"/>
      <c r="S1414" s="21">
        <f t="shared" si="172"/>
        <v>59.4</v>
      </c>
      <c r="T1414" s="7" t="str">
        <f t="shared" si="173"/>
        <v>Under 1.5</v>
      </c>
      <c r="U1414" s="14"/>
      <c r="V1414" s="14" t="str">
        <f t="shared" si="170"/>
        <v>Under 1.5</v>
      </c>
      <c r="W1414" s="14" t="str">
        <f t="shared" si="171"/>
        <v>WON</v>
      </c>
      <c r="X1414" s="14"/>
      <c r="Y1414" s="7" t="str">
        <f t="shared" si="174"/>
        <v>…</v>
      </c>
      <c r="Z1414" s="7"/>
      <c r="AA1414" s="35" t="str">
        <f t="shared" ref="AA1414:AA1477" si="175">IF(AND(I1414&gt;49,P1414&gt;54,B1414="OK"),"U25g","…")</f>
        <v>…</v>
      </c>
      <c r="AB1414" s="35" t="str">
        <f t="shared" ref="AB1414:AB1477" si="176">IF(AND(AA1414="U25g",(OR(O1414="0-0",O1414="0-1",O1414="1-0",O1414="1-1",O1414="2-0",O1414="0-2"))),"WON",".")</f>
        <v>.</v>
      </c>
      <c r="AE1414" s="18" t="str">
        <f>IFERROR(VLOOKUP(O1414,AG3:AH5,2,0),"KO")</f>
        <v>KO</v>
      </c>
    </row>
    <row r="1415" spans="2:31">
      <c r="B1415" s="6"/>
      <c r="C1415" t="s">
        <v>1841</v>
      </c>
      <c r="D1415" s="24" t="s">
        <v>89</v>
      </c>
      <c r="E1415" s="17" t="s">
        <v>1845</v>
      </c>
      <c r="F1415" s="7" t="s">
        <v>4</v>
      </c>
      <c r="G1415" s="10" t="s">
        <v>2103</v>
      </c>
      <c r="H1415" s="7">
        <v>66</v>
      </c>
      <c r="I1415" s="7">
        <v>29</v>
      </c>
      <c r="J1415" s="7">
        <v>4</v>
      </c>
      <c r="K1415" s="7">
        <v>1</v>
      </c>
      <c r="L1415" s="7">
        <v>1</v>
      </c>
      <c r="M1415" s="7">
        <v>62</v>
      </c>
      <c r="N1415" s="6" t="s">
        <v>75</v>
      </c>
      <c r="O1415" s="6" t="s">
        <v>301</v>
      </c>
      <c r="P1415" s="11">
        <v>70</v>
      </c>
      <c r="Q1415" s="12">
        <v>1.59</v>
      </c>
      <c r="R1415" s="13"/>
      <c r="S1415" s="21">
        <f t="shared" si="172"/>
        <v>33.375</v>
      </c>
      <c r="T1415" s="7" t="str">
        <f t="shared" si="173"/>
        <v>Over 0.5</v>
      </c>
      <c r="U1415" s="14"/>
      <c r="V1415" s="14" t="str">
        <f t="shared" si="170"/>
        <v>Over 0.5</v>
      </c>
      <c r="W1415" s="14" t="str">
        <f t="shared" si="171"/>
        <v>WON</v>
      </c>
      <c r="X1415" s="14"/>
      <c r="Y1415" s="7" t="str">
        <f t="shared" si="174"/>
        <v>…</v>
      </c>
      <c r="Z1415" s="7"/>
      <c r="AA1415" s="35" t="str">
        <f t="shared" si="175"/>
        <v>…</v>
      </c>
      <c r="AB1415" s="35" t="str">
        <f t="shared" si="176"/>
        <v>.</v>
      </c>
      <c r="AE1415" s="18" t="str">
        <f>IFERROR(VLOOKUP(O1415,AG3:AH5,2,0),"KO")</f>
        <v>KO</v>
      </c>
    </row>
    <row r="1416" spans="2:31">
      <c r="B1416" s="6"/>
      <c r="C1416" t="s">
        <v>1841</v>
      </c>
      <c r="D1416" s="24" t="s">
        <v>89</v>
      </c>
      <c r="E1416" s="17" t="s">
        <v>2052</v>
      </c>
      <c r="F1416" s="7" t="s">
        <v>4</v>
      </c>
      <c r="G1416" s="10" t="s">
        <v>563</v>
      </c>
      <c r="H1416" s="7">
        <v>53</v>
      </c>
      <c r="I1416" s="7">
        <v>19</v>
      </c>
      <c r="J1416" s="7">
        <v>28</v>
      </c>
      <c r="K1416" s="7">
        <v>1</v>
      </c>
      <c r="L1416" s="7">
        <v>1</v>
      </c>
      <c r="M1416" s="7">
        <v>25</v>
      </c>
      <c r="N1416" s="6" t="s">
        <v>47</v>
      </c>
      <c r="O1416" s="6" t="s">
        <v>47</v>
      </c>
      <c r="P1416" s="11">
        <v>26</v>
      </c>
      <c r="Q1416" s="12">
        <v>1.71</v>
      </c>
      <c r="R1416" s="13"/>
      <c r="S1416" s="21">
        <f t="shared" si="172"/>
        <v>14.6875</v>
      </c>
      <c r="T1416" s="7" t="str">
        <f t="shared" si="173"/>
        <v>Over 0.5</v>
      </c>
      <c r="U1416" s="14"/>
      <c r="V1416" s="14" t="str">
        <f t="shared" si="170"/>
        <v>Under 1.5</v>
      </c>
      <c r="W1416" s="14" t="str">
        <f t="shared" si="171"/>
        <v>WON</v>
      </c>
      <c r="X1416" s="14"/>
      <c r="Y1416" s="7" t="str">
        <f t="shared" si="174"/>
        <v>…</v>
      </c>
      <c r="Z1416" s="7"/>
      <c r="AA1416" s="35" t="str">
        <f t="shared" si="175"/>
        <v>…</v>
      </c>
      <c r="AB1416" s="35" t="str">
        <f t="shared" si="176"/>
        <v>.</v>
      </c>
      <c r="AE1416" s="18" t="str">
        <f>IFERROR(VLOOKUP(O1416,AG3:AH5,2,0),"KO")</f>
        <v>OK</v>
      </c>
    </row>
    <row r="1417" spans="2:31">
      <c r="B1417" s="6"/>
      <c r="C1417" t="s">
        <v>814</v>
      </c>
      <c r="D1417" s="24" t="s">
        <v>89</v>
      </c>
      <c r="E1417" s="17" t="s">
        <v>2059</v>
      </c>
      <c r="F1417" s="7" t="s">
        <v>4</v>
      </c>
      <c r="G1417" s="10" t="s">
        <v>2271</v>
      </c>
      <c r="H1417" s="7">
        <v>52</v>
      </c>
      <c r="I1417" s="7">
        <v>18</v>
      </c>
      <c r="J1417" s="7">
        <v>30</v>
      </c>
      <c r="K1417" s="7">
        <v>1</v>
      </c>
      <c r="L1417" s="7">
        <v>1</v>
      </c>
      <c r="M1417" s="7">
        <v>22</v>
      </c>
      <c r="N1417" s="6" t="s">
        <v>47</v>
      </c>
      <c r="O1417" s="6" t="s">
        <v>297</v>
      </c>
      <c r="P1417" s="11">
        <v>40</v>
      </c>
      <c r="Q1417" s="12">
        <v>1.54</v>
      </c>
      <c r="R1417" s="13"/>
      <c r="S1417" s="21">
        <f t="shared" si="172"/>
        <v>14.375</v>
      </c>
      <c r="T1417" s="7" t="str">
        <f t="shared" si="173"/>
        <v>Over 0.5</v>
      </c>
      <c r="U1417" s="14"/>
      <c r="V1417" s="14" t="str">
        <f t="shared" si="170"/>
        <v>Under 1.5</v>
      </c>
      <c r="W1417" s="14" t="str">
        <f t="shared" si="171"/>
        <v>WON</v>
      </c>
      <c r="X1417" s="14"/>
      <c r="Y1417" s="7" t="str">
        <f t="shared" si="174"/>
        <v>…</v>
      </c>
      <c r="Z1417" s="7"/>
      <c r="AA1417" s="35" t="str">
        <f t="shared" si="175"/>
        <v>…</v>
      </c>
      <c r="AB1417" s="35" t="str">
        <f t="shared" si="176"/>
        <v>.</v>
      </c>
      <c r="AE1417" s="18" t="str">
        <f>IFERROR(VLOOKUP(O1417,AG3:AH5,2,0),"KO")</f>
        <v>KO</v>
      </c>
    </row>
    <row r="1418" spans="2:31">
      <c r="B1418" s="6"/>
      <c r="C1418" t="s">
        <v>545</v>
      </c>
      <c r="D1418" s="24" t="s">
        <v>93</v>
      </c>
      <c r="E1418" s="17" t="s">
        <v>2065</v>
      </c>
      <c r="F1418" s="7" t="s">
        <v>4</v>
      </c>
      <c r="G1418" s="10" t="s">
        <v>955</v>
      </c>
      <c r="H1418" s="7">
        <v>27</v>
      </c>
      <c r="I1418" s="7">
        <v>49</v>
      </c>
      <c r="J1418" s="7">
        <v>24</v>
      </c>
      <c r="K1418" s="7" t="s">
        <v>16</v>
      </c>
      <c r="L1418" s="7">
        <v>2</v>
      </c>
      <c r="M1418" s="7">
        <v>3</v>
      </c>
      <c r="N1418" s="6" t="s">
        <v>24</v>
      </c>
      <c r="O1418" s="6" t="s">
        <v>24</v>
      </c>
      <c r="P1418" s="11">
        <v>70</v>
      </c>
      <c r="Q1418" s="12">
        <v>1.55</v>
      </c>
      <c r="R1418" s="13"/>
      <c r="S1418" s="21">
        <f t="shared" si="172"/>
        <v>66</v>
      </c>
      <c r="T1418" s="7" t="str">
        <f t="shared" si="173"/>
        <v>Under 1.5</v>
      </c>
      <c r="U1418" s="14"/>
      <c r="V1418" s="14" t="str">
        <f t="shared" si="170"/>
        <v>Under 1.5</v>
      </c>
      <c r="W1418" s="14" t="str">
        <f t="shared" si="171"/>
        <v>WON</v>
      </c>
      <c r="X1418" s="14"/>
      <c r="Y1418" s="7" t="str">
        <f t="shared" si="174"/>
        <v>…</v>
      </c>
      <c r="Z1418" s="7"/>
      <c r="AA1418" s="35" t="str">
        <f t="shared" si="175"/>
        <v>…</v>
      </c>
      <c r="AB1418" s="35" t="str">
        <f t="shared" si="176"/>
        <v>.</v>
      </c>
      <c r="AE1418" s="18" t="str">
        <f>IFERROR(VLOOKUP(O1418,AG3:AH5,2,0),"KO")</f>
        <v>OK</v>
      </c>
    </row>
    <row r="1419" spans="2:31">
      <c r="B1419" s="6"/>
      <c r="C1419" t="s">
        <v>545</v>
      </c>
      <c r="D1419" s="24" t="s">
        <v>93</v>
      </c>
      <c r="E1419" s="17" t="s">
        <v>863</v>
      </c>
      <c r="F1419" s="7" t="s">
        <v>4</v>
      </c>
      <c r="G1419" s="10" t="s">
        <v>549</v>
      </c>
      <c r="H1419" s="7">
        <v>23</v>
      </c>
      <c r="I1419" s="7">
        <v>58</v>
      </c>
      <c r="J1419" s="7">
        <v>20</v>
      </c>
      <c r="K1419" s="7" t="s">
        <v>16</v>
      </c>
      <c r="L1419" s="7" t="s">
        <v>2101</v>
      </c>
      <c r="M1419" s="7">
        <v>3</v>
      </c>
      <c r="N1419" s="6" t="s">
        <v>47</v>
      </c>
      <c r="O1419" s="6" t="s">
        <v>297</v>
      </c>
      <c r="P1419" s="11">
        <v>67</v>
      </c>
      <c r="Q1419" s="12">
        <v>1.62</v>
      </c>
      <c r="R1419" s="13"/>
      <c r="S1419" s="21">
        <f t="shared" si="172"/>
        <v>83.525000000000006</v>
      </c>
      <c r="T1419" s="7" t="str">
        <f t="shared" si="173"/>
        <v>Under 1.5</v>
      </c>
      <c r="U1419" s="14"/>
      <c r="V1419" s="14" t="str">
        <f t="shared" ref="V1419:V1482" si="177">IF(N1419="1-0","Under 1.5",IF(N1419="0-0","Under 1.5",IF(N1419="0-1","Under 1.5","Over 0.5")))</f>
        <v>Under 1.5</v>
      </c>
      <c r="W1419" s="14" t="str">
        <f t="shared" ref="W1419:W1482" si="178">IF(N1419=0,"",IF(N1419="?",N1419,IF(T1419=V1419,"WON",IF(N1419="0-1","WON",IF(N1419="1-0","WON","LOST")))))</f>
        <v>WON</v>
      </c>
      <c r="X1419" s="14"/>
      <c r="Y1419" s="7" t="str">
        <f t="shared" si="174"/>
        <v>…</v>
      </c>
      <c r="Z1419" s="7"/>
      <c r="AA1419" s="35" t="str">
        <f t="shared" si="175"/>
        <v>…</v>
      </c>
      <c r="AB1419" s="35" t="str">
        <f t="shared" si="176"/>
        <v>.</v>
      </c>
      <c r="AE1419" s="18" t="str">
        <f>IFERROR(VLOOKUP(O1419,AG3:AH5,2,0),"KO")</f>
        <v>KO</v>
      </c>
    </row>
    <row r="1420" spans="2:31">
      <c r="B1420" s="6"/>
      <c r="C1420" t="s">
        <v>545</v>
      </c>
      <c r="D1420" s="24" t="s">
        <v>93</v>
      </c>
      <c r="E1420" s="17" t="s">
        <v>1837</v>
      </c>
      <c r="F1420" s="7" t="s">
        <v>4</v>
      </c>
      <c r="G1420" s="10" t="s">
        <v>546</v>
      </c>
      <c r="H1420" s="7">
        <v>25</v>
      </c>
      <c r="I1420" s="7">
        <v>49</v>
      </c>
      <c r="J1420" s="7">
        <v>26</v>
      </c>
      <c r="K1420" s="7" t="s">
        <v>16</v>
      </c>
      <c r="L1420" s="7" t="s">
        <v>2101</v>
      </c>
      <c r="M1420" s="7">
        <v>1</v>
      </c>
      <c r="N1420" s="6" t="s">
        <v>61</v>
      </c>
      <c r="O1420" s="6" t="s">
        <v>61</v>
      </c>
      <c r="P1420" s="11">
        <v>87</v>
      </c>
      <c r="Q1420" s="12">
        <v>1.66</v>
      </c>
      <c r="R1420" s="13"/>
      <c r="S1420" s="21">
        <f t="shared" si="172"/>
        <v>71.400000000000006</v>
      </c>
      <c r="T1420" s="7" t="str">
        <f t="shared" si="173"/>
        <v>Under 1.5</v>
      </c>
      <c r="U1420" s="14"/>
      <c r="V1420" s="14" t="str">
        <f t="shared" si="177"/>
        <v>Over 0.5</v>
      </c>
      <c r="W1420" s="14" t="str">
        <f t="shared" si="178"/>
        <v>LOST</v>
      </c>
      <c r="X1420" s="14"/>
      <c r="Y1420" s="7" t="str">
        <f t="shared" si="174"/>
        <v>…</v>
      </c>
      <c r="Z1420" s="7"/>
      <c r="AA1420" s="35" t="str">
        <f t="shared" si="175"/>
        <v>…</v>
      </c>
      <c r="AB1420" s="35" t="str">
        <f t="shared" si="176"/>
        <v>.</v>
      </c>
      <c r="AE1420" s="18" t="str">
        <f>IFERROR(VLOOKUP(O1420,AG3:AH5,2,0),"KO")</f>
        <v>KO</v>
      </c>
    </row>
    <row r="1421" spans="2:31">
      <c r="B1421" s="6"/>
      <c r="C1421" t="s">
        <v>51</v>
      </c>
      <c r="D1421" s="24" t="s">
        <v>93</v>
      </c>
      <c r="E1421" s="17" t="s">
        <v>1832</v>
      </c>
      <c r="F1421" s="7" t="s">
        <v>4</v>
      </c>
      <c r="G1421" s="10" t="s">
        <v>53</v>
      </c>
      <c r="H1421" s="7">
        <v>65</v>
      </c>
      <c r="I1421" s="7">
        <v>29</v>
      </c>
      <c r="J1421" s="7">
        <v>7</v>
      </c>
      <c r="K1421" s="7">
        <v>1</v>
      </c>
      <c r="L1421" s="7">
        <v>1</v>
      </c>
      <c r="M1421" s="7">
        <v>58</v>
      </c>
      <c r="N1421" s="6" t="s">
        <v>301</v>
      </c>
      <c r="O1421" s="6" t="s">
        <v>714</v>
      </c>
      <c r="P1421" s="11">
        <v>37</v>
      </c>
      <c r="Q1421" s="12">
        <v>1.53</v>
      </c>
      <c r="R1421" s="13"/>
      <c r="S1421" s="21">
        <f t="shared" si="172"/>
        <v>19.6875</v>
      </c>
      <c r="T1421" s="7" t="str">
        <f t="shared" si="173"/>
        <v>Over 0.5</v>
      </c>
      <c r="U1421" s="14"/>
      <c r="V1421" s="14" t="str">
        <f t="shared" si="177"/>
        <v>Over 0.5</v>
      </c>
      <c r="W1421" s="14" t="str">
        <f t="shared" si="178"/>
        <v>WON</v>
      </c>
      <c r="X1421" s="14"/>
      <c r="Y1421" s="7" t="str">
        <f t="shared" si="174"/>
        <v>…</v>
      </c>
      <c r="Z1421" s="7"/>
      <c r="AA1421" s="35" t="str">
        <f t="shared" si="175"/>
        <v>…</v>
      </c>
      <c r="AB1421" s="35" t="str">
        <f t="shared" si="176"/>
        <v>.</v>
      </c>
      <c r="AE1421" s="18" t="str">
        <f>IFERROR(VLOOKUP(O1421,AG3:AH5,2,0),"KO")</f>
        <v>KO</v>
      </c>
    </row>
    <row r="1422" spans="2:31">
      <c r="B1422" s="6" t="s">
        <v>11</v>
      </c>
      <c r="C1422" t="s">
        <v>908</v>
      </c>
      <c r="D1422" s="24" t="s">
        <v>93</v>
      </c>
      <c r="E1422" s="17" t="s">
        <v>1241</v>
      </c>
      <c r="F1422" s="7" t="s">
        <v>4</v>
      </c>
      <c r="G1422" s="10" t="s">
        <v>1250</v>
      </c>
      <c r="H1422" s="7">
        <v>37</v>
      </c>
      <c r="I1422" s="7">
        <v>47</v>
      </c>
      <c r="J1422" s="7">
        <v>16</v>
      </c>
      <c r="K1422" s="7" t="s">
        <v>16</v>
      </c>
      <c r="L1422" s="7">
        <v>1</v>
      </c>
      <c r="M1422" s="7">
        <v>21</v>
      </c>
      <c r="N1422" s="6" t="s">
        <v>24</v>
      </c>
      <c r="O1422" s="6" t="s">
        <v>301</v>
      </c>
      <c r="P1422" s="11">
        <v>55</v>
      </c>
      <c r="Q1422" s="12">
        <v>1.55</v>
      </c>
      <c r="R1422" s="13"/>
      <c r="S1422" s="21">
        <f t="shared" si="172"/>
        <v>51</v>
      </c>
      <c r="T1422" s="7" t="str">
        <f t="shared" si="173"/>
        <v>Over 0.5</v>
      </c>
      <c r="U1422" s="14"/>
      <c r="V1422" s="14" t="str">
        <f t="shared" si="177"/>
        <v>Under 1.5</v>
      </c>
      <c r="W1422" s="14" t="str">
        <f t="shared" si="178"/>
        <v>LOST</v>
      </c>
      <c r="X1422" s="14"/>
      <c r="Y1422" s="7" t="str">
        <f t="shared" si="174"/>
        <v>…</v>
      </c>
      <c r="Z1422" s="7"/>
      <c r="AA1422" s="35" t="str">
        <f t="shared" si="175"/>
        <v>…</v>
      </c>
      <c r="AB1422" s="35" t="str">
        <f t="shared" si="176"/>
        <v>.</v>
      </c>
      <c r="AE1422" s="18" t="str">
        <f>IFERROR(VLOOKUP(O1422,AG3:AH5,2,0),"KO")</f>
        <v>KO</v>
      </c>
    </row>
    <row r="1423" spans="2:31">
      <c r="B1423" s="6" t="s">
        <v>11</v>
      </c>
      <c r="C1423" t="s">
        <v>1422</v>
      </c>
      <c r="D1423" s="24" t="s">
        <v>93</v>
      </c>
      <c r="E1423" s="17" t="s">
        <v>1662</v>
      </c>
      <c r="F1423" s="7" t="s">
        <v>4</v>
      </c>
      <c r="G1423" s="10" t="s">
        <v>1660</v>
      </c>
      <c r="H1423" s="7">
        <v>14</v>
      </c>
      <c r="I1423" s="7">
        <v>48</v>
      </c>
      <c r="J1423" s="7">
        <v>38</v>
      </c>
      <c r="K1423" s="7" t="s">
        <v>16</v>
      </c>
      <c r="L1423" s="7">
        <v>2</v>
      </c>
      <c r="M1423" s="7">
        <v>24</v>
      </c>
      <c r="N1423" s="6" t="s">
        <v>24</v>
      </c>
      <c r="O1423" s="6" t="s">
        <v>61</v>
      </c>
      <c r="P1423" s="11">
        <v>37</v>
      </c>
      <c r="Q1423" s="12">
        <v>1.7</v>
      </c>
      <c r="R1423" s="13"/>
      <c r="S1423" s="21">
        <f t="shared" si="172"/>
        <v>40</v>
      </c>
      <c r="T1423" s="7" t="str">
        <f t="shared" si="173"/>
        <v>Over 0.5</v>
      </c>
      <c r="U1423" s="14"/>
      <c r="V1423" s="14" t="str">
        <f t="shared" si="177"/>
        <v>Under 1.5</v>
      </c>
      <c r="W1423" s="14" t="str">
        <f t="shared" si="178"/>
        <v>LOST</v>
      </c>
      <c r="X1423" s="14"/>
      <c r="Y1423" s="7" t="str">
        <f t="shared" si="174"/>
        <v>…</v>
      </c>
      <c r="Z1423" s="7"/>
      <c r="AA1423" s="35" t="str">
        <f t="shared" si="175"/>
        <v>…</v>
      </c>
      <c r="AB1423" s="35" t="str">
        <f t="shared" si="176"/>
        <v>.</v>
      </c>
      <c r="AE1423" s="18" t="str">
        <f>IFERROR(VLOOKUP(O1423,AG3:AH5,2,0),"KO")</f>
        <v>KO</v>
      </c>
    </row>
    <row r="1424" spans="2:31">
      <c r="B1424" s="6"/>
      <c r="C1424" t="s">
        <v>1306</v>
      </c>
      <c r="D1424" s="24" t="s">
        <v>93</v>
      </c>
      <c r="E1424" s="17" t="s">
        <v>1440</v>
      </c>
      <c r="F1424" s="7" t="s">
        <v>4</v>
      </c>
      <c r="G1424" s="10" t="s">
        <v>1346</v>
      </c>
      <c r="H1424" s="7">
        <v>16</v>
      </c>
      <c r="I1424" s="7">
        <v>44</v>
      </c>
      <c r="J1424" s="7">
        <v>40</v>
      </c>
      <c r="K1424" s="7" t="s">
        <v>16</v>
      </c>
      <c r="L1424" s="7">
        <v>2</v>
      </c>
      <c r="M1424" s="7">
        <v>24</v>
      </c>
      <c r="N1424" s="6" t="s">
        <v>69</v>
      </c>
      <c r="O1424" s="6" t="s">
        <v>303</v>
      </c>
      <c r="P1424" s="11">
        <v>43</v>
      </c>
      <c r="Q1424" s="12">
        <v>1.57</v>
      </c>
      <c r="R1424" s="13"/>
      <c r="S1424" s="21">
        <f t="shared" si="172"/>
        <v>40</v>
      </c>
      <c r="T1424" s="7" t="str">
        <f t="shared" si="173"/>
        <v>Over 0.5</v>
      </c>
      <c r="U1424" s="14"/>
      <c r="V1424" s="14" t="str">
        <f t="shared" si="177"/>
        <v>Over 0.5</v>
      </c>
      <c r="W1424" s="14" t="str">
        <f t="shared" si="178"/>
        <v>WON</v>
      </c>
      <c r="X1424" s="14"/>
      <c r="Y1424" s="7" t="str">
        <f t="shared" si="174"/>
        <v>…</v>
      </c>
      <c r="Z1424" s="7"/>
      <c r="AA1424" s="35" t="str">
        <f t="shared" si="175"/>
        <v>…</v>
      </c>
      <c r="AB1424" s="35" t="str">
        <f t="shared" si="176"/>
        <v>.</v>
      </c>
      <c r="AE1424" s="18" t="str">
        <f>IFERROR(VLOOKUP(O1424,AG3:AH5,2,0),"KO")</f>
        <v>KO</v>
      </c>
    </row>
    <row r="1425" spans="2:31">
      <c r="B1425" s="6"/>
      <c r="C1425" t="s">
        <v>1223</v>
      </c>
      <c r="D1425" s="24" t="s">
        <v>93</v>
      </c>
      <c r="E1425" s="17" t="s">
        <v>1226</v>
      </c>
      <c r="F1425" s="7" t="s">
        <v>4</v>
      </c>
      <c r="G1425" s="10" t="s">
        <v>1225</v>
      </c>
      <c r="H1425" s="7">
        <v>41</v>
      </c>
      <c r="I1425" s="7">
        <v>47</v>
      </c>
      <c r="J1425" s="7">
        <v>13</v>
      </c>
      <c r="K1425" s="7" t="s">
        <v>16</v>
      </c>
      <c r="L1425" s="7">
        <v>1</v>
      </c>
      <c r="M1425" s="7">
        <v>28</v>
      </c>
      <c r="N1425" s="6" t="s">
        <v>47</v>
      </c>
      <c r="O1425" s="6" t="s">
        <v>33</v>
      </c>
      <c r="P1425" s="11">
        <v>41</v>
      </c>
      <c r="Q1425" s="12">
        <v>1.44</v>
      </c>
      <c r="R1425" s="13"/>
      <c r="S1425" s="21">
        <f t="shared" si="172"/>
        <v>40</v>
      </c>
      <c r="T1425" s="7" t="str">
        <f t="shared" si="173"/>
        <v>Over 0.5</v>
      </c>
      <c r="U1425" s="14"/>
      <c r="V1425" s="14" t="str">
        <f t="shared" si="177"/>
        <v>Under 1.5</v>
      </c>
      <c r="W1425" s="14" t="str">
        <f t="shared" si="178"/>
        <v>WON</v>
      </c>
      <c r="X1425" s="14"/>
      <c r="Y1425" s="7" t="str">
        <f t="shared" si="174"/>
        <v>…</v>
      </c>
      <c r="Z1425" s="7"/>
      <c r="AA1425" s="35" t="str">
        <f t="shared" si="175"/>
        <v>…</v>
      </c>
      <c r="AB1425" s="35" t="str">
        <f t="shared" si="176"/>
        <v>.</v>
      </c>
      <c r="AE1425" s="18" t="str">
        <f>IFERROR(VLOOKUP(O1425,AG3:AH5,2,0),"KO")</f>
        <v>KO</v>
      </c>
    </row>
    <row r="1426" spans="2:31">
      <c r="B1426" s="6"/>
      <c r="C1426" t="s">
        <v>1223</v>
      </c>
      <c r="D1426" s="24" t="s">
        <v>93</v>
      </c>
      <c r="E1426" s="17" t="s">
        <v>1894</v>
      </c>
      <c r="F1426" s="7" t="s">
        <v>4</v>
      </c>
      <c r="G1426" s="10" t="s">
        <v>1893</v>
      </c>
      <c r="H1426" s="7">
        <v>45</v>
      </c>
      <c r="I1426" s="7">
        <v>32</v>
      </c>
      <c r="J1426" s="7">
        <v>23</v>
      </c>
      <c r="K1426" s="7">
        <v>1</v>
      </c>
      <c r="L1426" s="7">
        <v>1</v>
      </c>
      <c r="M1426" s="7">
        <v>22</v>
      </c>
      <c r="N1426" s="6" t="s">
        <v>69</v>
      </c>
      <c r="O1426" s="6" t="s">
        <v>33</v>
      </c>
      <c r="P1426" s="11">
        <v>32</v>
      </c>
      <c r="Q1426" s="12">
        <v>1.44</v>
      </c>
      <c r="R1426" s="13"/>
      <c r="S1426" s="21">
        <f t="shared" si="172"/>
        <v>25.9375</v>
      </c>
      <c r="T1426" s="7" t="str">
        <f t="shared" si="173"/>
        <v>Over 0.5</v>
      </c>
      <c r="U1426" s="14"/>
      <c r="V1426" s="14" t="str">
        <f t="shared" si="177"/>
        <v>Over 0.5</v>
      </c>
      <c r="W1426" s="14" t="str">
        <f t="shared" si="178"/>
        <v>WON</v>
      </c>
      <c r="X1426" s="14"/>
      <c r="Y1426" s="7" t="str">
        <f t="shared" si="174"/>
        <v>…</v>
      </c>
      <c r="Z1426" s="7"/>
      <c r="AA1426" s="35" t="str">
        <f t="shared" si="175"/>
        <v>…</v>
      </c>
      <c r="AB1426" s="35" t="str">
        <f t="shared" si="176"/>
        <v>.</v>
      </c>
      <c r="AE1426" s="18" t="str">
        <f>IFERROR(VLOOKUP(O1426,AG3:AH5,2,0),"KO")</f>
        <v>KO</v>
      </c>
    </row>
    <row r="1427" spans="2:31">
      <c r="B1427" s="6"/>
      <c r="C1427" t="s">
        <v>1223</v>
      </c>
      <c r="D1427" s="24" t="s">
        <v>93</v>
      </c>
      <c r="E1427" s="17" t="s">
        <v>2028</v>
      </c>
      <c r="F1427" s="7" t="s">
        <v>4</v>
      </c>
      <c r="G1427" s="10" t="s">
        <v>1946</v>
      </c>
      <c r="H1427" s="7">
        <v>43</v>
      </c>
      <c r="I1427" s="7">
        <v>40</v>
      </c>
      <c r="J1427" s="7">
        <v>18</v>
      </c>
      <c r="K1427" s="7">
        <v>1</v>
      </c>
      <c r="L1427" s="7">
        <v>2</v>
      </c>
      <c r="M1427" s="7">
        <v>25</v>
      </c>
      <c r="N1427" s="6" t="s">
        <v>69</v>
      </c>
      <c r="O1427" s="6" t="s">
        <v>632</v>
      </c>
      <c r="P1427" s="11">
        <v>36</v>
      </c>
      <c r="Q1427" s="12">
        <v>1.44</v>
      </c>
      <c r="R1427" s="13"/>
      <c r="S1427" s="21">
        <f t="shared" si="172"/>
        <v>26.5625</v>
      </c>
      <c r="T1427" s="7" t="str">
        <f t="shared" si="173"/>
        <v>Over 0.5</v>
      </c>
      <c r="U1427" s="14"/>
      <c r="V1427" s="14" t="str">
        <f t="shared" si="177"/>
        <v>Over 0.5</v>
      </c>
      <c r="W1427" s="14" t="str">
        <f t="shared" si="178"/>
        <v>WON</v>
      </c>
      <c r="X1427" s="14"/>
      <c r="Y1427" s="7" t="str">
        <f t="shared" si="174"/>
        <v>…</v>
      </c>
      <c r="Z1427" s="7"/>
      <c r="AA1427" s="35" t="str">
        <f t="shared" si="175"/>
        <v>…</v>
      </c>
      <c r="AB1427" s="35" t="str">
        <f t="shared" si="176"/>
        <v>.</v>
      </c>
      <c r="AE1427" s="18" t="str">
        <f>IFERROR(VLOOKUP(O1427,AG3:AH5,2,0),"KO")</f>
        <v>KO</v>
      </c>
    </row>
    <row r="1428" spans="2:31">
      <c r="B1428" s="6"/>
      <c r="C1428" t="s">
        <v>1223</v>
      </c>
      <c r="D1428" s="24" t="s">
        <v>93</v>
      </c>
      <c r="E1428" s="17" t="s">
        <v>1947</v>
      </c>
      <c r="F1428" s="7" t="s">
        <v>4</v>
      </c>
      <c r="G1428" s="10" t="s">
        <v>1948</v>
      </c>
      <c r="H1428" s="7">
        <v>4</v>
      </c>
      <c r="I1428" s="7">
        <v>43</v>
      </c>
      <c r="J1428" s="7">
        <v>53</v>
      </c>
      <c r="K1428" s="7">
        <v>2</v>
      </c>
      <c r="L1428" s="7">
        <v>2</v>
      </c>
      <c r="M1428" s="7">
        <v>49</v>
      </c>
      <c r="N1428" s="6" t="s">
        <v>120</v>
      </c>
      <c r="O1428" s="6" t="s">
        <v>69</v>
      </c>
      <c r="P1428" s="11">
        <v>24</v>
      </c>
      <c r="Q1428" s="12">
        <v>1.47</v>
      </c>
      <c r="R1428" s="13"/>
      <c r="S1428" s="21">
        <f t="shared" si="172"/>
        <v>23.4375</v>
      </c>
      <c r="T1428" s="7" t="str">
        <f t="shared" si="173"/>
        <v>Over 0.5</v>
      </c>
      <c r="U1428" s="14"/>
      <c r="V1428" s="14" t="str">
        <f t="shared" si="177"/>
        <v>Under 1.5</v>
      </c>
      <c r="W1428" s="14" t="str">
        <f t="shared" si="178"/>
        <v>WON</v>
      </c>
      <c r="X1428" s="14"/>
      <c r="Y1428" s="7" t="str">
        <f t="shared" si="174"/>
        <v>…</v>
      </c>
      <c r="Z1428" s="7"/>
      <c r="AA1428" s="35" t="str">
        <f t="shared" si="175"/>
        <v>…</v>
      </c>
      <c r="AB1428" s="35" t="str">
        <f t="shared" si="176"/>
        <v>.</v>
      </c>
      <c r="AE1428" s="18" t="str">
        <f>IFERROR(VLOOKUP(O1428,AG3:AH5,2,0),"KO")</f>
        <v>KO</v>
      </c>
    </row>
    <row r="1429" spans="2:31">
      <c r="B1429" s="6"/>
      <c r="C1429" t="s">
        <v>1223</v>
      </c>
      <c r="D1429" s="24" t="s">
        <v>93</v>
      </c>
      <c r="E1429" s="17" t="s">
        <v>1947</v>
      </c>
      <c r="F1429" s="7" t="s">
        <v>4</v>
      </c>
      <c r="G1429" s="10" t="s">
        <v>1948</v>
      </c>
      <c r="H1429" s="7">
        <v>4</v>
      </c>
      <c r="I1429" s="7">
        <v>43</v>
      </c>
      <c r="J1429" s="7">
        <v>53</v>
      </c>
      <c r="K1429" s="7">
        <v>2</v>
      </c>
      <c r="L1429" s="7">
        <v>2</v>
      </c>
      <c r="M1429" s="7">
        <v>49</v>
      </c>
      <c r="N1429" s="6" t="s">
        <v>120</v>
      </c>
      <c r="O1429" s="6" t="s">
        <v>69</v>
      </c>
      <c r="P1429" s="11">
        <v>24</v>
      </c>
      <c r="Q1429" s="12">
        <v>1.47</v>
      </c>
      <c r="R1429" s="13"/>
      <c r="S1429" s="21">
        <f t="shared" si="172"/>
        <v>23.4375</v>
      </c>
      <c r="T1429" s="7" t="str">
        <f t="shared" si="173"/>
        <v>Over 0.5</v>
      </c>
      <c r="U1429" s="14"/>
      <c r="V1429" s="14" t="str">
        <f t="shared" si="177"/>
        <v>Under 1.5</v>
      </c>
      <c r="W1429" s="14" t="str">
        <f t="shared" si="178"/>
        <v>WON</v>
      </c>
      <c r="X1429" s="14"/>
      <c r="Y1429" s="7" t="str">
        <f t="shared" si="174"/>
        <v>…</v>
      </c>
      <c r="Z1429" s="7"/>
      <c r="AA1429" s="35" t="str">
        <f t="shared" si="175"/>
        <v>…</v>
      </c>
      <c r="AB1429" s="35" t="str">
        <f t="shared" si="176"/>
        <v>.</v>
      </c>
      <c r="AE1429" s="18" t="str">
        <f>IFERROR(VLOOKUP(O1429,AG3:AH5,2,0),"KO")</f>
        <v>KO</v>
      </c>
    </row>
    <row r="1430" spans="2:31">
      <c r="B1430" s="6"/>
      <c r="C1430" t="s">
        <v>1473</v>
      </c>
      <c r="D1430" s="24" t="s">
        <v>93</v>
      </c>
      <c r="E1430" s="17" t="s">
        <v>1494</v>
      </c>
      <c r="F1430" s="7" t="s">
        <v>4</v>
      </c>
      <c r="G1430" s="10" t="s">
        <v>1734</v>
      </c>
      <c r="H1430" s="7">
        <v>43</v>
      </c>
      <c r="I1430" s="7">
        <v>15</v>
      </c>
      <c r="J1430" s="7">
        <v>42</v>
      </c>
      <c r="K1430" s="7">
        <v>1</v>
      </c>
      <c r="L1430" s="7">
        <v>1</v>
      </c>
      <c r="M1430" s="7">
        <v>1</v>
      </c>
      <c r="N1430" s="6" t="s">
        <v>96</v>
      </c>
      <c r="O1430" s="6" t="s">
        <v>298</v>
      </c>
      <c r="P1430" s="11">
        <v>44</v>
      </c>
      <c r="Q1430" s="12">
        <v>1.44</v>
      </c>
      <c r="R1430" s="13"/>
      <c r="S1430" s="21">
        <f t="shared" si="172"/>
        <v>27.4375</v>
      </c>
      <c r="T1430" s="7" t="str">
        <f t="shared" si="173"/>
        <v>Over 0.5</v>
      </c>
      <c r="U1430" s="14"/>
      <c r="V1430" s="14" t="str">
        <f t="shared" si="177"/>
        <v>Over 0.5</v>
      </c>
      <c r="W1430" s="14" t="str">
        <f t="shared" si="178"/>
        <v>WON</v>
      </c>
      <c r="X1430" s="14"/>
      <c r="Y1430" s="7" t="str">
        <f t="shared" si="174"/>
        <v>…</v>
      </c>
      <c r="Z1430" s="7"/>
      <c r="AA1430" s="35" t="str">
        <f t="shared" si="175"/>
        <v>…</v>
      </c>
      <c r="AB1430" s="35" t="str">
        <f t="shared" si="176"/>
        <v>.</v>
      </c>
      <c r="AE1430" s="18" t="str">
        <f>IFERROR(VLOOKUP(O1430,AG3:AH5,2,0),"KO")</f>
        <v>KO</v>
      </c>
    </row>
    <row r="1431" spans="2:31">
      <c r="B1431" s="6"/>
      <c r="C1431" t="s">
        <v>1473</v>
      </c>
      <c r="D1431" s="24" t="s">
        <v>93</v>
      </c>
      <c r="E1431" s="17" t="s">
        <v>1689</v>
      </c>
      <c r="F1431" s="7" t="s">
        <v>4</v>
      </c>
      <c r="G1431" s="10" t="s">
        <v>1474</v>
      </c>
      <c r="H1431" s="7">
        <v>21</v>
      </c>
      <c r="I1431" s="7">
        <v>45</v>
      </c>
      <c r="J1431" s="7">
        <v>34</v>
      </c>
      <c r="K1431" s="7" t="s">
        <v>16</v>
      </c>
      <c r="L1431" s="7" t="s">
        <v>2101</v>
      </c>
      <c r="M1431" s="7">
        <v>13</v>
      </c>
      <c r="N1431" s="6" t="s">
        <v>24</v>
      </c>
      <c r="O1431" s="6" t="s">
        <v>96</v>
      </c>
      <c r="P1431" s="11">
        <v>57</v>
      </c>
      <c r="Q1431" s="12">
        <v>1.4</v>
      </c>
      <c r="R1431" s="13"/>
      <c r="S1431" s="21">
        <f t="shared" si="172"/>
        <v>53.4</v>
      </c>
      <c r="T1431" s="7" t="str">
        <f t="shared" si="173"/>
        <v>Over 0.5</v>
      </c>
      <c r="U1431" s="14"/>
      <c r="V1431" s="14" t="str">
        <f t="shared" si="177"/>
        <v>Under 1.5</v>
      </c>
      <c r="W1431" s="14" t="str">
        <f t="shared" si="178"/>
        <v>LOST</v>
      </c>
      <c r="X1431" s="14"/>
      <c r="Y1431" s="7" t="str">
        <f t="shared" si="174"/>
        <v>…</v>
      </c>
      <c r="Z1431" s="7"/>
      <c r="AA1431" s="35" t="str">
        <f t="shared" si="175"/>
        <v>…</v>
      </c>
      <c r="AB1431" s="35" t="str">
        <f t="shared" si="176"/>
        <v>.</v>
      </c>
      <c r="AE1431" s="18" t="str">
        <f>IFERROR(VLOOKUP(O1431,AG3:AH5,2,0),"KO")</f>
        <v>KO</v>
      </c>
    </row>
    <row r="1432" spans="2:31">
      <c r="B1432" s="6"/>
      <c r="C1432" t="s">
        <v>285</v>
      </c>
      <c r="D1432" s="24" t="s">
        <v>108</v>
      </c>
      <c r="E1432" s="17" t="s">
        <v>1021</v>
      </c>
      <c r="F1432" s="7" t="s">
        <v>4</v>
      </c>
      <c r="G1432" s="10" t="s">
        <v>407</v>
      </c>
      <c r="H1432" s="7">
        <v>48</v>
      </c>
      <c r="I1432" s="7">
        <v>24</v>
      </c>
      <c r="J1432" s="7">
        <v>29</v>
      </c>
      <c r="K1432" s="7">
        <v>1</v>
      </c>
      <c r="L1432" s="7">
        <v>1</v>
      </c>
      <c r="M1432" s="7">
        <v>19</v>
      </c>
      <c r="N1432" s="6" t="s">
        <v>96</v>
      </c>
      <c r="O1432" s="6" t="s">
        <v>303</v>
      </c>
      <c r="P1432" s="11">
        <v>41</v>
      </c>
      <c r="Q1432" s="12">
        <v>1.65</v>
      </c>
      <c r="R1432" s="13"/>
      <c r="S1432" s="21">
        <f t="shared" si="172"/>
        <v>15.9375</v>
      </c>
      <c r="T1432" s="7" t="str">
        <f t="shared" si="173"/>
        <v>Over 0.5</v>
      </c>
      <c r="U1432" s="14"/>
      <c r="V1432" s="14" t="str">
        <f t="shared" si="177"/>
        <v>Over 0.5</v>
      </c>
      <c r="W1432" s="14" t="str">
        <f t="shared" si="178"/>
        <v>WON</v>
      </c>
      <c r="X1432" s="14"/>
      <c r="Y1432" s="7" t="str">
        <f t="shared" si="174"/>
        <v>…</v>
      </c>
      <c r="Z1432" s="7"/>
      <c r="AA1432" s="35" t="str">
        <f t="shared" si="175"/>
        <v>…</v>
      </c>
      <c r="AB1432" s="35" t="str">
        <f t="shared" si="176"/>
        <v>.</v>
      </c>
      <c r="AE1432" s="18" t="str">
        <f>IFERROR(VLOOKUP(O1432,AG3:AH5,2,0),"KO")</f>
        <v>KO</v>
      </c>
    </row>
    <row r="1433" spans="2:31">
      <c r="B1433" s="6" t="s">
        <v>11</v>
      </c>
      <c r="C1433" t="s">
        <v>231</v>
      </c>
      <c r="D1433" s="24" t="s">
        <v>108</v>
      </c>
      <c r="E1433" s="17" t="s">
        <v>945</v>
      </c>
      <c r="F1433" s="7" t="s">
        <v>4</v>
      </c>
      <c r="G1433" s="10" t="s">
        <v>2337</v>
      </c>
      <c r="H1433" s="7">
        <v>10</v>
      </c>
      <c r="I1433" s="7">
        <v>55</v>
      </c>
      <c r="J1433" s="7">
        <v>35</v>
      </c>
      <c r="K1433" s="7" t="s">
        <v>16</v>
      </c>
      <c r="L1433" s="7">
        <v>1</v>
      </c>
      <c r="M1433" s="7">
        <v>25</v>
      </c>
      <c r="N1433" s="6" t="s">
        <v>69</v>
      </c>
      <c r="O1433" s="6" t="s">
        <v>96</v>
      </c>
      <c r="P1433" s="11">
        <v>47</v>
      </c>
      <c r="Q1433" s="12">
        <v>1.61</v>
      </c>
      <c r="R1433" s="13"/>
      <c r="S1433" s="21">
        <f t="shared" si="172"/>
        <v>57.1875</v>
      </c>
      <c r="T1433" s="7" t="str">
        <f t="shared" si="173"/>
        <v>Under 1.5</v>
      </c>
      <c r="U1433" s="14"/>
      <c r="V1433" s="14" t="str">
        <f t="shared" si="177"/>
        <v>Over 0.5</v>
      </c>
      <c r="W1433" s="14" t="str">
        <f t="shared" si="178"/>
        <v>LOST</v>
      </c>
      <c r="X1433" s="14"/>
      <c r="Y1433" s="7" t="str">
        <f t="shared" si="174"/>
        <v>…</v>
      </c>
      <c r="Z1433" s="7"/>
      <c r="AA1433" s="35" t="str">
        <f t="shared" si="175"/>
        <v>…</v>
      </c>
      <c r="AB1433" s="35" t="str">
        <f t="shared" si="176"/>
        <v>.</v>
      </c>
      <c r="AE1433" s="18" t="str">
        <f>IFERROR(VLOOKUP(O1433,AG3:AH5,2,0),"KO")</f>
        <v>KO</v>
      </c>
    </row>
    <row r="1434" spans="2:31">
      <c r="B1434" s="6" t="s">
        <v>11</v>
      </c>
      <c r="C1434" t="s">
        <v>231</v>
      </c>
      <c r="D1434" s="24" t="s">
        <v>108</v>
      </c>
      <c r="E1434" s="17" t="s">
        <v>2338</v>
      </c>
      <c r="F1434" s="7" t="s">
        <v>4</v>
      </c>
      <c r="G1434" s="10" t="s">
        <v>718</v>
      </c>
      <c r="H1434" s="7">
        <v>10</v>
      </c>
      <c r="I1434" s="7">
        <v>53</v>
      </c>
      <c r="J1434" s="7">
        <v>37</v>
      </c>
      <c r="K1434" s="7" t="s">
        <v>16</v>
      </c>
      <c r="L1434" s="7">
        <v>2</v>
      </c>
      <c r="M1434" s="7">
        <v>27</v>
      </c>
      <c r="N1434" s="6" t="s">
        <v>18</v>
      </c>
      <c r="O1434" s="6" t="s">
        <v>230</v>
      </c>
      <c r="P1434" s="11">
        <v>97</v>
      </c>
      <c r="Q1434" s="12">
        <v>1.61</v>
      </c>
      <c r="R1434" s="13"/>
      <c r="S1434" s="21">
        <f t="shared" si="172"/>
        <v>75.962500000000006</v>
      </c>
      <c r="T1434" s="7" t="str">
        <f t="shared" si="173"/>
        <v>Under 1.5</v>
      </c>
      <c r="U1434" s="14"/>
      <c r="V1434" s="14" t="str">
        <f t="shared" si="177"/>
        <v>Over 0.5</v>
      </c>
      <c r="W1434" s="14" t="str">
        <f t="shared" si="178"/>
        <v>?</v>
      </c>
      <c r="X1434" s="14"/>
      <c r="Y1434" s="7" t="str">
        <f t="shared" si="174"/>
        <v>…</v>
      </c>
      <c r="Z1434" s="7"/>
      <c r="AA1434" s="35" t="str">
        <f t="shared" si="175"/>
        <v>U25g</v>
      </c>
      <c r="AB1434" s="35" t="str">
        <f t="shared" si="176"/>
        <v>.</v>
      </c>
      <c r="AE1434" s="18" t="str">
        <f>IFERROR(VLOOKUP(O1434,AG3:AH5,2,0),"KO")</f>
        <v>KO</v>
      </c>
    </row>
    <row r="1435" spans="2:31">
      <c r="B1435" s="6"/>
      <c r="C1435" t="s">
        <v>1895</v>
      </c>
      <c r="D1435" s="24" t="s">
        <v>1246</v>
      </c>
      <c r="E1435" s="17" t="s">
        <v>1930</v>
      </c>
      <c r="F1435" s="7" t="s">
        <v>4</v>
      </c>
      <c r="G1435" s="10" t="s">
        <v>2244</v>
      </c>
      <c r="H1435" s="7">
        <v>54</v>
      </c>
      <c r="I1435" s="7">
        <v>10</v>
      </c>
      <c r="J1435" s="7">
        <v>35</v>
      </c>
      <c r="K1435" s="7">
        <v>1</v>
      </c>
      <c r="L1435" s="7">
        <v>1</v>
      </c>
      <c r="M1435" s="7">
        <v>19</v>
      </c>
      <c r="N1435" s="6" t="s">
        <v>47</v>
      </c>
      <c r="O1435" s="6" t="s">
        <v>47</v>
      </c>
      <c r="P1435" s="11">
        <v>50</v>
      </c>
      <c r="Q1435" s="12">
        <v>1.42</v>
      </c>
      <c r="R1435" s="13"/>
      <c r="S1435" s="21">
        <f t="shared" si="172"/>
        <v>22.1875</v>
      </c>
      <c r="T1435" s="7" t="str">
        <f t="shared" si="173"/>
        <v>Over 0.5</v>
      </c>
      <c r="U1435" s="14"/>
      <c r="V1435" s="14" t="str">
        <f t="shared" si="177"/>
        <v>Under 1.5</v>
      </c>
      <c r="W1435" s="14" t="str">
        <f t="shared" si="178"/>
        <v>WON</v>
      </c>
      <c r="X1435" s="14"/>
      <c r="Y1435" s="7" t="str">
        <f t="shared" si="174"/>
        <v>…</v>
      </c>
      <c r="Z1435" s="7"/>
      <c r="AA1435" s="35" t="str">
        <f t="shared" si="175"/>
        <v>…</v>
      </c>
      <c r="AB1435" s="35" t="str">
        <f t="shared" si="176"/>
        <v>.</v>
      </c>
      <c r="AE1435" s="18" t="str">
        <f>IFERROR(VLOOKUP(O1435,AG3:AH5,2,0),"KO")</f>
        <v>OK</v>
      </c>
    </row>
    <row r="1436" spans="2:31">
      <c r="B1436" s="6" t="s">
        <v>11</v>
      </c>
      <c r="C1436" t="s">
        <v>569</v>
      </c>
      <c r="D1436" s="24" t="s">
        <v>115</v>
      </c>
      <c r="E1436" s="17" t="s">
        <v>802</v>
      </c>
      <c r="F1436" s="7" t="s">
        <v>4</v>
      </c>
      <c r="G1436" s="10" t="s">
        <v>801</v>
      </c>
      <c r="H1436" s="7">
        <v>21</v>
      </c>
      <c r="I1436" s="7">
        <v>50</v>
      </c>
      <c r="J1436" s="7">
        <v>29</v>
      </c>
      <c r="K1436" s="7" t="s">
        <v>16</v>
      </c>
      <c r="L1436" s="7">
        <v>2</v>
      </c>
      <c r="M1436" s="7">
        <v>8</v>
      </c>
      <c r="N1436" s="6" t="s">
        <v>24</v>
      </c>
      <c r="O1436" s="6" t="s">
        <v>120</v>
      </c>
      <c r="P1436" s="11">
        <v>56</v>
      </c>
      <c r="Q1436" s="12">
        <v>1.5</v>
      </c>
      <c r="R1436" s="13"/>
      <c r="S1436" s="21">
        <f t="shared" si="172"/>
        <v>73.825000000000003</v>
      </c>
      <c r="T1436" s="7" t="str">
        <f t="shared" si="173"/>
        <v>Under 1.5</v>
      </c>
      <c r="U1436" s="14"/>
      <c r="V1436" s="14" t="str">
        <f t="shared" si="177"/>
        <v>Under 1.5</v>
      </c>
      <c r="W1436" s="14" t="str">
        <f t="shared" si="178"/>
        <v>WON</v>
      </c>
      <c r="X1436" s="14"/>
      <c r="Y1436" s="7" t="str">
        <f t="shared" si="174"/>
        <v>…</v>
      </c>
      <c r="Z1436" s="7"/>
      <c r="AA1436" s="35" t="str">
        <f t="shared" si="175"/>
        <v>U25g</v>
      </c>
      <c r="AB1436" s="35" t="str">
        <f t="shared" si="176"/>
        <v>WON</v>
      </c>
      <c r="AE1436" s="18" t="str">
        <f>IFERROR(VLOOKUP(O1436,AG3:AH5,2,0),"KO")</f>
        <v>OK</v>
      </c>
    </row>
    <row r="1437" spans="2:31">
      <c r="B1437" s="6" t="s">
        <v>11</v>
      </c>
      <c r="C1437" t="s">
        <v>363</v>
      </c>
      <c r="D1437" s="24" t="s">
        <v>115</v>
      </c>
      <c r="E1437" s="17" t="s">
        <v>806</v>
      </c>
      <c r="F1437" s="7" t="s">
        <v>4</v>
      </c>
      <c r="G1437" s="10" t="s">
        <v>1118</v>
      </c>
      <c r="H1437" s="7">
        <v>32</v>
      </c>
      <c r="I1437" s="7">
        <v>54</v>
      </c>
      <c r="J1437" s="7">
        <v>13</v>
      </c>
      <c r="K1437" s="7" t="s">
        <v>16</v>
      </c>
      <c r="L1437" s="7">
        <v>1</v>
      </c>
      <c r="M1437" s="7">
        <v>19</v>
      </c>
      <c r="N1437" s="6" t="s">
        <v>24</v>
      </c>
      <c r="O1437" s="6" t="s">
        <v>47</v>
      </c>
      <c r="P1437" s="11">
        <v>60</v>
      </c>
      <c r="Q1437" s="12">
        <v>1.62</v>
      </c>
      <c r="R1437" s="13"/>
      <c r="S1437" s="21">
        <f t="shared" si="172"/>
        <v>68.875</v>
      </c>
      <c r="T1437" s="7" t="str">
        <f t="shared" si="173"/>
        <v>Under 1.5</v>
      </c>
      <c r="U1437" s="14"/>
      <c r="V1437" s="14" t="str">
        <f t="shared" si="177"/>
        <v>Under 1.5</v>
      </c>
      <c r="W1437" s="14" t="str">
        <f t="shared" si="178"/>
        <v>WON</v>
      </c>
      <c r="X1437" s="14"/>
      <c r="Y1437" s="7" t="str">
        <f t="shared" si="174"/>
        <v>…</v>
      </c>
      <c r="Z1437" s="7"/>
      <c r="AA1437" s="35" t="str">
        <f t="shared" si="175"/>
        <v>U25g</v>
      </c>
      <c r="AB1437" s="35" t="str">
        <f t="shared" si="176"/>
        <v>WON</v>
      </c>
      <c r="AE1437" s="18" t="str">
        <f>IFERROR(VLOOKUP(O1437,AG3:AH5,2,0),"KO")</f>
        <v>OK</v>
      </c>
    </row>
    <row r="1438" spans="2:31">
      <c r="B1438" s="6"/>
      <c r="C1438" t="s">
        <v>711</v>
      </c>
      <c r="D1438" s="24" t="s">
        <v>115</v>
      </c>
      <c r="E1438" s="17" t="s">
        <v>2061</v>
      </c>
      <c r="F1438" s="7" t="s">
        <v>4</v>
      </c>
      <c r="G1438" s="10" t="s">
        <v>1363</v>
      </c>
      <c r="H1438" s="7">
        <v>27</v>
      </c>
      <c r="I1438" s="7">
        <v>29</v>
      </c>
      <c r="J1438" s="7">
        <v>44</v>
      </c>
      <c r="K1438" s="7">
        <v>2</v>
      </c>
      <c r="L1438" s="7">
        <v>2</v>
      </c>
      <c r="M1438" s="7">
        <v>17</v>
      </c>
      <c r="N1438" s="6" t="s">
        <v>47</v>
      </c>
      <c r="O1438" s="6" t="s">
        <v>17</v>
      </c>
      <c r="P1438" s="11">
        <v>36</v>
      </c>
      <c r="Q1438" s="12">
        <v>1.64</v>
      </c>
      <c r="R1438" s="13"/>
      <c r="S1438" s="21">
        <f t="shared" si="172"/>
        <v>26.25</v>
      </c>
      <c r="T1438" s="7" t="str">
        <f t="shared" si="173"/>
        <v>Over 0.5</v>
      </c>
      <c r="U1438" s="14"/>
      <c r="V1438" s="14" t="str">
        <f t="shared" si="177"/>
        <v>Under 1.5</v>
      </c>
      <c r="W1438" s="14" t="str">
        <f t="shared" si="178"/>
        <v>WON</v>
      </c>
      <c r="X1438" s="14"/>
      <c r="Y1438" s="7" t="str">
        <f t="shared" si="174"/>
        <v>…</v>
      </c>
      <c r="Z1438" s="7"/>
      <c r="AA1438" s="35" t="str">
        <f t="shared" si="175"/>
        <v>…</v>
      </c>
      <c r="AB1438" s="35" t="str">
        <f t="shared" si="176"/>
        <v>.</v>
      </c>
      <c r="AE1438" s="18" t="str">
        <f>IFERROR(VLOOKUP(O1438,AG3:AH5,2,0),"KO")</f>
        <v>KO</v>
      </c>
    </row>
    <row r="1439" spans="2:31">
      <c r="B1439" s="6" t="s">
        <v>11</v>
      </c>
      <c r="C1439" t="s">
        <v>62</v>
      </c>
      <c r="D1439" s="24" t="s">
        <v>2225</v>
      </c>
      <c r="E1439" s="17" t="s">
        <v>119</v>
      </c>
      <c r="F1439" s="7" t="s">
        <v>4</v>
      </c>
      <c r="G1439" s="10" t="s">
        <v>1402</v>
      </c>
      <c r="H1439" s="7">
        <v>18</v>
      </c>
      <c r="I1439" s="7">
        <v>47</v>
      </c>
      <c r="J1439" s="7">
        <v>35</v>
      </c>
      <c r="K1439" s="7" t="s">
        <v>16</v>
      </c>
      <c r="L1439" s="7">
        <v>2</v>
      </c>
      <c r="M1439" s="7">
        <v>17</v>
      </c>
      <c r="N1439" s="6" t="s">
        <v>120</v>
      </c>
      <c r="O1439" s="6" t="s">
        <v>305</v>
      </c>
      <c r="P1439" s="11">
        <v>34</v>
      </c>
      <c r="Q1439" s="12">
        <v>1.5</v>
      </c>
      <c r="R1439" s="13"/>
      <c r="S1439" s="21">
        <f t="shared" si="172"/>
        <v>40</v>
      </c>
      <c r="T1439" s="7" t="str">
        <f t="shared" si="173"/>
        <v>Over 0.5</v>
      </c>
      <c r="U1439" s="14"/>
      <c r="V1439" s="14" t="str">
        <f t="shared" si="177"/>
        <v>Under 1.5</v>
      </c>
      <c r="W1439" s="14" t="str">
        <f t="shared" si="178"/>
        <v>WON</v>
      </c>
      <c r="X1439" s="14"/>
      <c r="Y1439" s="7" t="str">
        <f t="shared" si="174"/>
        <v>…</v>
      </c>
      <c r="Z1439" s="7"/>
      <c r="AA1439" s="35" t="str">
        <f t="shared" si="175"/>
        <v>…</v>
      </c>
      <c r="AB1439" s="35" t="str">
        <f t="shared" si="176"/>
        <v>.</v>
      </c>
      <c r="AE1439" s="18" t="str">
        <f>IFERROR(VLOOKUP(O1439,AG3:AH5,2,0),"KO")</f>
        <v>KO</v>
      </c>
    </row>
    <row r="1440" spans="2:31">
      <c r="B1440" s="6"/>
      <c r="C1440" t="s">
        <v>2148</v>
      </c>
      <c r="D1440" s="24" t="s">
        <v>2339</v>
      </c>
      <c r="E1440" s="17" t="s">
        <v>2154</v>
      </c>
      <c r="F1440" s="7" t="s">
        <v>4</v>
      </c>
      <c r="G1440" s="10" t="s">
        <v>2153</v>
      </c>
      <c r="H1440" s="7">
        <v>8</v>
      </c>
      <c r="I1440" s="7">
        <v>10</v>
      </c>
      <c r="J1440" s="7">
        <v>82</v>
      </c>
      <c r="K1440" s="7">
        <v>2</v>
      </c>
      <c r="L1440" s="7">
        <v>2</v>
      </c>
      <c r="M1440" s="7">
        <v>74</v>
      </c>
      <c r="N1440" s="6" t="s">
        <v>18</v>
      </c>
      <c r="O1440" s="6" t="s">
        <v>230</v>
      </c>
      <c r="P1440" s="11">
        <v>37</v>
      </c>
      <c r="Q1440" s="12">
        <v>1.55</v>
      </c>
      <c r="R1440" s="13"/>
      <c r="S1440" s="21">
        <f t="shared" si="172"/>
        <v>14.375</v>
      </c>
      <c r="T1440" s="7" t="str">
        <f t="shared" si="173"/>
        <v>Over 0.5</v>
      </c>
      <c r="U1440" s="14"/>
      <c r="V1440" s="14" t="str">
        <f t="shared" si="177"/>
        <v>Over 0.5</v>
      </c>
      <c r="W1440" s="14" t="str">
        <f t="shared" si="178"/>
        <v>?</v>
      </c>
      <c r="X1440" s="14"/>
      <c r="Y1440" s="7" t="str">
        <f t="shared" si="174"/>
        <v>…</v>
      </c>
      <c r="Z1440" s="7"/>
      <c r="AA1440" s="35" t="str">
        <f t="shared" si="175"/>
        <v>…</v>
      </c>
      <c r="AB1440" s="35" t="str">
        <f t="shared" si="176"/>
        <v>.</v>
      </c>
      <c r="AE1440" s="18" t="str">
        <f>IFERROR(VLOOKUP(O1440,AG3:AH5,2,0),"KO")</f>
        <v>KO</v>
      </c>
    </row>
    <row r="1441" spans="2:31">
      <c r="B1441" s="6" t="s">
        <v>11</v>
      </c>
      <c r="C1441" t="s">
        <v>846</v>
      </c>
      <c r="D1441" s="24" t="s">
        <v>240</v>
      </c>
      <c r="E1441" s="17" t="s">
        <v>2058</v>
      </c>
      <c r="F1441" s="7" t="s">
        <v>4</v>
      </c>
      <c r="G1441" s="10" t="s">
        <v>848</v>
      </c>
      <c r="H1441" s="7">
        <v>18</v>
      </c>
      <c r="I1441" s="7">
        <v>63</v>
      </c>
      <c r="J1441" s="7">
        <v>20</v>
      </c>
      <c r="K1441" s="7" t="s">
        <v>16</v>
      </c>
      <c r="L1441" s="7">
        <v>2</v>
      </c>
      <c r="M1441" s="7">
        <v>2</v>
      </c>
      <c r="N1441" s="6" t="s">
        <v>24</v>
      </c>
      <c r="O1441" s="6" t="s">
        <v>47</v>
      </c>
      <c r="P1441" s="11">
        <v>63</v>
      </c>
      <c r="Q1441" s="12">
        <v>1.57</v>
      </c>
      <c r="R1441" s="13"/>
      <c r="S1441" s="21">
        <f t="shared" si="172"/>
        <v>85.287499999999994</v>
      </c>
      <c r="T1441" s="7" t="str">
        <f t="shared" si="173"/>
        <v>Under 1.5</v>
      </c>
      <c r="U1441" s="14"/>
      <c r="V1441" s="14" t="str">
        <f t="shared" si="177"/>
        <v>Under 1.5</v>
      </c>
      <c r="W1441" s="14" t="str">
        <f t="shared" si="178"/>
        <v>WON</v>
      </c>
      <c r="X1441" s="14"/>
      <c r="Y1441" s="7" t="str">
        <f t="shared" si="174"/>
        <v>Prime</v>
      </c>
      <c r="Z1441" s="7"/>
      <c r="AA1441" s="35" t="str">
        <f t="shared" si="175"/>
        <v>U25g</v>
      </c>
      <c r="AB1441" s="35" t="str">
        <f t="shared" si="176"/>
        <v>WON</v>
      </c>
      <c r="AE1441" s="18" t="str">
        <f>IFERROR(VLOOKUP(O1441,AG3:AH5,2,0),"KO")</f>
        <v>OK</v>
      </c>
    </row>
    <row r="1442" spans="2:31">
      <c r="B1442" s="6" t="s">
        <v>11</v>
      </c>
      <c r="C1442" t="s">
        <v>322</v>
      </c>
      <c r="D1442" s="24" t="s">
        <v>1068</v>
      </c>
      <c r="E1442" s="17" t="s">
        <v>602</v>
      </c>
      <c r="F1442" s="7" t="s">
        <v>4</v>
      </c>
      <c r="G1442" s="10" t="s">
        <v>1186</v>
      </c>
      <c r="H1442" s="7">
        <v>10</v>
      </c>
      <c r="I1442" s="7">
        <v>87</v>
      </c>
      <c r="J1442" s="7">
        <v>3</v>
      </c>
      <c r="K1442" s="7" t="s">
        <v>16</v>
      </c>
      <c r="L1442" s="7">
        <v>2</v>
      </c>
      <c r="M1442" s="7">
        <v>7</v>
      </c>
      <c r="N1442" s="6" t="s">
        <v>69</v>
      </c>
      <c r="O1442" s="6" t="s">
        <v>96</v>
      </c>
      <c r="P1442" s="11">
        <v>87</v>
      </c>
      <c r="Q1442" s="12">
        <v>1.7</v>
      </c>
      <c r="R1442" s="13"/>
      <c r="S1442" s="21">
        <f t="shared" si="172"/>
        <v>92.587500000000006</v>
      </c>
      <c r="T1442" s="7" t="str">
        <f t="shared" si="173"/>
        <v>Under 1.5</v>
      </c>
      <c r="U1442" s="14"/>
      <c r="V1442" s="14" t="str">
        <f t="shared" si="177"/>
        <v>Over 0.5</v>
      </c>
      <c r="W1442" s="14" t="str">
        <f t="shared" si="178"/>
        <v>LOST</v>
      </c>
      <c r="X1442" s="14"/>
      <c r="Y1442" s="7" t="str">
        <f t="shared" si="174"/>
        <v>Prime</v>
      </c>
      <c r="Z1442" s="7"/>
      <c r="AA1442" s="35" t="str">
        <f t="shared" si="175"/>
        <v>U25g</v>
      </c>
      <c r="AB1442" s="35" t="str">
        <f t="shared" si="176"/>
        <v>.</v>
      </c>
      <c r="AE1442" s="18" t="str">
        <f>IFERROR(VLOOKUP(O1442,AG3:AH5,2,0),"KO")</f>
        <v>KO</v>
      </c>
    </row>
    <row r="1443" spans="2:31">
      <c r="B1443" s="6"/>
      <c r="C1443" t="s">
        <v>84</v>
      </c>
      <c r="D1443" s="24" t="s">
        <v>135</v>
      </c>
      <c r="E1443" s="17" t="s">
        <v>87</v>
      </c>
      <c r="F1443" s="7" t="s">
        <v>4</v>
      </c>
      <c r="G1443" s="10" t="s">
        <v>1808</v>
      </c>
      <c r="H1443" s="7">
        <v>16</v>
      </c>
      <c r="I1443" s="7">
        <v>59</v>
      </c>
      <c r="J1443" s="7">
        <v>26</v>
      </c>
      <c r="K1443" s="7" t="s">
        <v>16</v>
      </c>
      <c r="L1443" s="7">
        <v>2</v>
      </c>
      <c r="M1443" s="7">
        <v>10</v>
      </c>
      <c r="N1443" s="6" t="s">
        <v>69</v>
      </c>
      <c r="O1443" s="6" t="s">
        <v>96</v>
      </c>
      <c r="P1443" s="11">
        <v>60</v>
      </c>
      <c r="Q1443" s="12">
        <v>1.7</v>
      </c>
      <c r="R1443" s="13"/>
      <c r="S1443" s="21">
        <f t="shared" si="172"/>
        <v>75.4375</v>
      </c>
      <c r="T1443" s="7" t="str">
        <f t="shared" si="173"/>
        <v>Under 1.5</v>
      </c>
      <c r="U1443" s="14"/>
      <c r="V1443" s="14" t="str">
        <f t="shared" si="177"/>
        <v>Over 0.5</v>
      </c>
      <c r="W1443" s="14" t="str">
        <f t="shared" si="178"/>
        <v>LOST</v>
      </c>
      <c r="X1443" s="14"/>
      <c r="Y1443" s="7" t="str">
        <f t="shared" si="174"/>
        <v>…</v>
      </c>
      <c r="Z1443" s="7"/>
      <c r="AA1443" s="35" t="str">
        <f t="shared" si="175"/>
        <v>…</v>
      </c>
      <c r="AB1443" s="35" t="str">
        <f t="shared" si="176"/>
        <v>.</v>
      </c>
      <c r="AE1443" s="18" t="str">
        <f>IFERROR(VLOOKUP(O1443,AG3:AH5,2,0),"KO")</f>
        <v>KO</v>
      </c>
    </row>
    <row r="1444" spans="2:31">
      <c r="B1444" s="6" t="s">
        <v>11</v>
      </c>
      <c r="C1444" t="s">
        <v>97</v>
      </c>
      <c r="D1444" s="24" t="s">
        <v>135</v>
      </c>
      <c r="E1444" s="17" t="s">
        <v>1238</v>
      </c>
      <c r="F1444" s="7" t="s">
        <v>4</v>
      </c>
      <c r="G1444" s="10" t="s">
        <v>864</v>
      </c>
      <c r="H1444" s="7">
        <v>22</v>
      </c>
      <c r="I1444" s="7">
        <v>61</v>
      </c>
      <c r="J1444" s="7">
        <v>17</v>
      </c>
      <c r="K1444" s="7" t="s">
        <v>16</v>
      </c>
      <c r="L1444" s="7" t="s">
        <v>2101</v>
      </c>
      <c r="M1444" s="7">
        <v>5</v>
      </c>
      <c r="N1444" s="6" t="s">
        <v>47</v>
      </c>
      <c r="O1444" s="6" t="s">
        <v>47</v>
      </c>
      <c r="P1444" s="11">
        <v>51</v>
      </c>
      <c r="Q1444" s="12">
        <v>1.64</v>
      </c>
      <c r="R1444" s="13"/>
      <c r="S1444" s="21">
        <f t="shared" si="172"/>
        <v>79.262500000000003</v>
      </c>
      <c r="T1444" s="7" t="str">
        <f t="shared" si="173"/>
        <v>Under 1.5</v>
      </c>
      <c r="U1444" s="14"/>
      <c r="V1444" s="14" t="str">
        <f t="shared" si="177"/>
        <v>Under 1.5</v>
      </c>
      <c r="W1444" s="14" t="str">
        <f t="shared" si="178"/>
        <v>WON</v>
      </c>
      <c r="X1444" s="14"/>
      <c r="Y1444" s="7" t="str">
        <f t="shared" si="174"/>
        <v>Prime</v>
      </c>
      <c r="Z1444" s="7"/>
      <c r="AA1444" s="35" t="str">
        <f t="shared" si="175"/>
        <v>…</v>
      </c>
      <c r="AB1444" s="35" t="str">
        <f t="shared" si="176"/>
        <v>.</v>
      </c>
      <c r="AE1444" s="18" t="str">
        <f>IFERROR(VLOOKUP(O1444,AG3:AH5,2,0),"KO")</f>
        <v>OK</v>
      </c>
    </row>
    <row r="1445" spans="2:31">
      <c r="B1445" s="6"/>
      <c r="C1445" t="s">
        <v>134</v>
      </c>
      <c r="D1445" s="24" t="s">
        <v>135</v>
      </c>
      <c r="E1445" s="17" t="s">
        <v>1975</v>
      </c>
      <c r="F1445" s="7" t="s">
        <v>4</v>
      </c>
      <c r="G1445" s="10" t="s">
        <v>2110</v>
      </c>
      <c r="H1445" s="7">
        <v>44</v>
      </c>
      <c r="I1445" s="7">
        <v>36</v>
      </c>
      <c r="J1445" s="7">
        <v>21</v>
      </c>
      <c r="K1445" s="7">
        <v>1</v>
      </c>
      <c r="L1445" s="7">
        <v>1</v>
      </c>
      <c r="M1445" s="7">
        <v>23</v>
      </c>
      <c r="N1445" s="6" t="s">
        <v>47</v>
      </c>
      <c r="O1445" s="6" t="s">
        <v>75</v>
      </c>
      <c r="P1445" s="11">
        <v>39</v>
      </c>
      <c r="Q1445" s="12">
        <v>1.66</v>
      </c>
      <c r="R1445" s="13"/>
      <c r="S1445" s="21">
        <f t="shared" si="172"/>
        <v>26.25</v>
      </c>
      <c r="T1445" s="7" t="str">
        <f t="shared" si="173"/>
        <v>Over 0.5</v>
      </c>
      <c r="U1445" s="14"/>
      <c r="V1445" s="14" t="str">
        <f t="shared" si="177"/>
        <v>Under 1.5</v>
      </c>
      <c r="W1445" s="14" t="str">
        <f t="shared" si="178"/>
        <v>WON</v>
      </c>
      <c r="X1445" s="14"/>
      <c r="Y1445" s="7" t="str">
        <f t="shared" si="174"/>
        <v>…</v>
      </c>
      <c r="Z1445" s="7"/>
      <c r="AA1445" s="35" t="str">
        <f t="shared" si="175"/>
        <v>…</v>
      </c>
      <c r="AB1445" s="35" t="str">
        <f t="shared" si="176"/>
        <v>.</v>
      </c>
      <c r="AE1445" s="18" t="str">
        <f>IFERROR(VLOOKUP(O1445,AG3:AH5,2,0),"KO")</f>
        <v>KO</v>
      </c>
    </row>
    <row r="1446" spans="2:31">
      <c r="B1446" s="6" t="s">
        <v>11</v>
      </c>
      <c r="C1446" t="s">
        <v>257</v>
      </c>
      <c r="D1446" s="24" t="s">
        <v>1071</v>
      </c>
      <c r="E1446" s="17" t="s">
        <v>622</v>
      </c>
      <c r="F1446" s="7" t="s">
        <v>4</v>
      </c>
      <c r="G1446" s="10" t="s">
        <v>623</v>
      </c>
      <c r="H1446" s="7">
        <v>19</v>
      </c>
      <c r="I1446" s="7">
        <v>58</v>
      </c>
      <c r="J1446" s="7">
        <v>24</v>
      </c>
      <c r="K1446" s="7" t="s">
        <v>16</v>
      </c>
      <c r="L1446" s="7" t="s">
        <v>2101</v>
      </c>
      <c r="M1446" s="7">
        <v>5</v>
      </c>
      <c r="N1446" s="6" t="s">
        <v>18</v>
      </c>
      <c r="O1446" s="6" t="s">
        <v>230</v>
      </c>
      <c r="P1446" s="11">
        <v>61</v>
      </c>
      <c r="Q1446" s="12">
        <v>1.54</v>
      </c>
      <c r="R1446" s="13"/>
      <c r="S1446" s="21">
        <f t="shared" si="172"/>
        <v>80.325000000000003</v>
      </c>
      <c r="T1446" s="7" t="str">
        <f t="shared" si="173"/>
        <v>Under 1.5</v>
      </c>
      <c r="U1446" s="14"/>
      <c r="V1446" s="14" t="str">
        <f t="shared" si="177"/>
        <v>Over 0.5</v>
      </c>
      <c r="W1446" s="14" t="str">
        <f t="shared" si="178"/>
        <v>?</v>
      </c>
      <c r="X1446" s="14"/>
      <c r="Y1446" s="7" t="str">
        <f t="shared" si="174"/>
        <v>Prime</v>
      </c>
      <c r="Z1446" s="7"/>
      <c r="AA1446" s="35" t="str">
        <f t="shared" si="175"/>
        <v>U25g</v>
      </c>
      <c r="AB1446" s="35" t="str">
        <f t="shared" si="176"/>
        <v>.</v>
      </c>
      <c r="AE1446" s="18" t="str">
        <f>IFERROR(VLOOKUP(O1446,AG3:AH5,2,0),"KO")</f>
        <v>KO</v>
      </c>
    </row>
    <row r="1447" spans="2:31">
      <c r="B1447" s="6" t="s">
        <v>11</v>
      </c>
      <c r="C1447" t="s">
        <v>322</v>
      </c>
      <c r="D1447" s="24" t="s">
        <v>143</v>
      </c>
      <c r="E1447" s="17" t="s">
        <v>1159</v>
      </c>
      <c r="F1447" s="7" t="s">
        <v>4</v>
      </c>
      <c r="G1447" s="10" t="s">
        <v>855</v>
      </c>
      <c r="H1447" s="7">
        <v>36</v>
      </c>
      <c r="I1447" s="7">
        <v>54</v>
      </c>
      <c r="J1447" s="7">
        <v>10</v>
      </c>
      <c r="K1447" s="7" t="s">
        <v>16</v>
      </c>
      <c r="L1447" s="7">
        <v>1</v>
      </c>
      <c r="M1447" s="7">
        <v>26</v>
      </c>
      <c r="N1447" s="6" t="s">
        <v>69</v>
      </c>
      <c r="O1447" s="6" t="s">
        <v>632</v>
      </c>
      <c r="P1447" s="11">
        <v>53</v>
      </c>
      <c r="Q1447" s="12">
        <v>1.64</v>
      </c>
      <c r="R1447" s="13"/>
      <c r="S1447" s="21">
        <f t="shared" si="172"/>
        <v>67.474999999999994</v>
      </c>
      <c r="T1447" s="7" t="str">
        <f t="shared" si="173"/>
        <v>Under 1.5</v>
      </c>
      <c r="U1447" s="14"/>
      <c r="V1447" s="14" t="str">
        <f t="shared" si="177"/>
        <v>Over 0.5</v>
      </c>
      <c r="W1447" s="14" t="str">
        <f t="shared" si="178"/>
        <v>LOST</v>
      </c>
      <c r="X1447" s="14"/>
      <c r="Y1447" s="7" t="str">
        <f t="shared" si="174"/>
        <v>…</v>
      </c>
      <c r="Z1447" s="7"/>
      <c r="AA1447" s="35" t="str">
        <f t="shared" si="175"/>
        <v>…</v>
      </c>
      <c r="AB1447" s="35" t="str">
        <f t="shared" si="176"/>
        <v>.</v>
      </c>
      <c r="AE1447" s="18" t="str">
        <f>IFERROR(VLOOKUP(O1447,AG3:AH5,2,0),"KO")</f>
        <v>KO</v>
      </c>
    </row>
    <row r="1448" spans="2:31">
      <c r="B1448" s="6" t="s">
        <v>11</v>
      </c>
      <c r="C1448" t="s">
        <v>231</v>
      </c>
      <c r="D1448" s="24" t="s">
        <v>143</v>
      </c>
      <c r="E1448" s="17" t="s">
        <v>658</v>
      </c>
      <c r="F1448" s="7" t="s">
        <v>4</v>
      </c>
      <c r="G1448" s="10" t="s">
        <v>663</v>
      </c>
      <c r="H1448" s="7">
        <v>10</v>
      </c>
      <c r="I1448" s="7">
        <v>57</v>
      </c>
      <c r="J1448" s="7">
        <v>33</v>
      </c>
      <c r="K1448" s="7" t="s">
        <v>16</v>
      </c>
      <c r="L1448" s="7">
        <v>1</v>
      </c>
      <c r="M1448" s="7">
        <v>23</v>
      </c>
      <c r="N1448" s="6" t="s">
        <v>69</v>
      </c>
      <c r="O1448" s="6" t="s">
        <v>33</v>
      </c>
      <c r="P1448" s="11">
        <v>54</v>
      </c>
      <c r="Q1448" s="12">
        <v>1.61</v>
      </c>
      <c r="R1448" s="13"/>
      <c r="S1448" s="21">
        <f t="shared" si="172"/>
        <v>68.612499999999997</v>
      </c>
      <c r="T1448" s="7" t="str">
        <f t="shared" si="173"/>
        <v>Under 1.5</v>
      </c>
      <c r="U1448" s="14"/>
      <c r="V1448" s="14" t="str">
        <f t="shared" si="177"/>
        <v>Over 0.5</v>
      </c>
      <c r="W1448" s="14" t="str">
        <f t="shared" si="178"/>
        <v>LOST</v>
      </c>
      <c r="X1448" s="14"/>
      <c r="Y1448" s="7" t="str">
        <f t="shared" si="174"/>
        <v>…</v>
      </c>
      <c r="Z1448" s="7"/>
      <c r="AA1448" s="35" t="str">
        <f t="shared" si="175"/>
        <v>…</v>
      </c>
      <c r="AB1448" s="35" t="str">
        <f t="shared" si="176"/>
        <v>.</v>
      </c>
      <c r="AE1448" s="18" t="str">
        <f>IFERROR(VLOOKUP(O1448,AG3:AH5,2,0),"KO")</f>
        <v>KO</v>
      </c>
    </row>
    <row r="1449" spans="2:31">
      <c r="B1449" s="6" t="s">
        <v>11</v>
      </c>
      <c r="C1449" t="s">
        <v>1180</v>
      </c>
      <c r="D1449" s="24" t="s">
        <v>143</v>
      </c>
      <c r="E1449" s="17" t="s">
        <v>2340</v>
      </c>
      <c r="F1449" s="7" t="s">
        <v>4</v>
      </c>
      <c r="G1449" s="10" t="s">
        <v>1184</v>
      </c>
      <c r="H1449" s="7">
        <v>8</v>
      </c>
      <c r="I1449" s="7">
        <v>77</v>
      </c>
      <c r="J1449" s="7">
        <v>16</v>
      </c>
      <c r="K1449" s="7" t="s">
        <v>16</v>
      </c>
      <c r="L1449" s="7">
        <v>2</v>
      </c>
      <c r="M1449" s="7">
        <v>8</v>
      </c>
      <c r="N1449" s="6" t="s">
        <v>120</v>
      </c>
      <c r="O1449" s="6" t="s">
        <v>120</v>
      </c>
      <c r="P1449" s="11">
        <v>59</v>
      </c>
      <c r="Q1449" s="12">
        <v>1.62</v>
      </c>
      <c r="R1449" s="13"/>
      <c r="S1449" s="21">
        <f t="shared" si="172"/>
        <v>82.862499999999997</v>
      </c>
      <c r="T1449" s="7" t="str">
        <f t="shared" si="173"/>
        <v>Under 1.5</v>
      </c>
      <c r="U1449" s="14"/>
      <c r="V1449" s="14" t="str">
        <f t="shared" si="177"/>
        <v>Under 1.5</v>
      </c>
      <c r="W1449" s="14" t="str">
        <f t="shared" si="178"/>
        <v>WON</v>
      </c>
      <c r="X1449" s="14"/>
      <c r="Y1449" s="7" t="str">
        <f t="shared" si="174"/>
        <v>Prime</v>
      </c>
      <c r="Z1449" s="7"/>
      <c r="AA1449" s="35" t="str">
        <f t="shared" si="175"/>
        <v>U25g</v>
      </c>
      <c r="AB1449" s="35" t="str">
        <f t="shared" si="176"/>
        <v>WON</v>
      </c>
      <c r="AE1449" s="18" t="str">
        <f>IFERROR(VLOOKUP(O1449,AG3:AH5,2,0),"KO")</f>
        <v>OK</v>
      </c>
    </row>
    <row r="1450" spans="2:31">
      <c r="B1450" s="6"/>
      <c r="C1450" t="s">
        <v>111</v>
      </c>
      <c r="D1450" s="24" t="s">
        <v>143</v>
      </c>
      <c r="E1450" s="17" t="s">
        <v>1237</v>
      </c>
      <c r="F1450" s="7" t="s">
        <v>4</v>
      </c>
      <c r="G1450" s="10" t="s">
        <v>947</v>
      </c>
      <c r="H1450" s="7">
        <v>12</v>
      </c>
      <c r="I1450" s="7">
        <v>20</v>
      </c>
      <c r="J1450" s="7">
        <v>68</v>
      </c>
      <c r="K1450" s="7">
        <v>2</v>
      </c>
      <c r="L1450" s="7">
        <v>2</v>
      </c>
      <c r="M1450" s="7">
        <v>56</v>
      </c>
      <c r="N1450" s="6" t="s">
        <v>24</v>
      </c>
      <c r="O1450" s="6" t="s">
        <v>61</v>
      </c>
      <c r="P1450" s="11">
        <v>21</v>
      </c>
      <c r="Q1450" s="12">
        <v>1.41</v>
      </c>
      <c r="R1450" s="13"/>
      <c r="S1450" s="21">
        <f t="shared" si="172"/>
        <v>18.75</v>
      </c>
      <c r="T1450" s="7" t="str">
        <f t="shared" si="173"/>
        <v>Over 0.5</v>
      </c>
      <c r="U1450" s="14"/>
      <c r="V1450" s="14" t="str">
        <f t="shared" si="177"/>
        <v>Under 1.5</v>
      </c>
      <c r="W1450" s="14" t="str">
        <f t="shared" si="178"/>
        <v>LOST</v>
      </c>
      <c r="X1450" s="14"/>
      <c r="Y1450" s="7" t="str">
        <f t="shared" si="174"/>
        <v>…</v>
      </c>
      <c r="Z1450" s="7"/>
      <c r="AA1450" s="35" t="str">
        <f t="shared" si="175"/>
        <v>…</v>
      </c>
      <c r="AB1450" s="35" t="str">
        <f t="shared" si="176"/>
        <v>.</v>
      </c>
      <c r="AE1450" s="18" t="str">
        <f>IFERROR(VLOOKUP(O1450,AG3:AH5,2,0),"KO")</f>
        <v>KO</v>
      </c>
    </row>
    <row r="1451" spans="2:31">
      <c r="B1451" s="6"/>
      <c r="C1451" t="s">
        <v>111</v>
      </c>
      <c r="D1451" s="24" t="s">
        <v>143</v>
      </c>
      <c r="E1451" s="17" t="s">
        <v>984</v>
      </c>
      <c r="F1451" s="7" t="s">
        <v>4</v>
      </c>
      <c r="G1451" s="10" t="s">
        <v>646</v>
      </c>
      <c r="H1451" s="7">
        <v>48</v>
      </c>
      <c r="I1451" s="7">
        <v>20</v>
      </c>
      <c r="J1451" s="7">
        <v>32</v>
      </c>
      <c r="K1451" s="7">
        <v>1</v>
      </c>
      <c r="L1451" s="7" t="s">
        <v>2101</v>
      </c>
      <c r="M1451" s="7">
        <v>16</v>
      </c>
      <c r="N1451" s="6" t="s">
        <v>69</v>
      </c>
      <c r="O1451" s="6" t="s">
        <v>69</v>
      </c>
      <c r="P1451" s="11">
        <v>16</v>
      </c>
      <c r="Q1451" s="12">
        <v>1.53</v>
      </c>
      <c r="R1451" s="13"/>
      <c r="S1451" s="21">
        <f t="shared" si="172"/>
        <v>15</v>
      </c>
      <c r="T1451" s="7" t="str">
        <f t="shared" si="173"/>
        <v>Over 0.5</v>
      </c>
      <c r="U1451" s="14"/>
      <c r="V1451" s="14" t="str">
        <f t="shared" si="177"/>
        <v>Over 0.5</v>
      </c>
      <c r="W1451" s="14" t="str">
        <f t="shared" si="178"/>
        <v>WON</v>
      </c>
      <c r="X1451" s="14"/>
      <c r="Y1451" s="7" t="str">
        <f t="shared" si="174"/>
        <v>…</v>
      </c>
      <c r="Z1451" s="7"/>
      <c r="AA1451" s="35" t="str">
        <f t="shared" si="175"/>
        <v>…</v>
      </c>
      <c r="AB1451" s="35" t="str">
        <f t="shared" si="176"/>
        <v>.</v>
      </c>
      <c r="AE1451" s="18" t="str">
        <f>IFERROR(VLOOKUP(O1451,AG3:AH5,2,0),"KO")</f>
        <v>KO</v>
      </c>
    </row>
    <row r="1452" spans="2:31">
      <c r="B1452" s="6" t="s">
        <v>11</v>
      </c>
      <c r="C1452" t="s">
        <v>569</v>
      </c>
      <c r="D1452" s="24" t="s">
        <v>1178</v>
      </c>
      <c r="E1452" s="17" t="s">
        <v>2254</v>
      </c>
      <c r="F1452" s="7" t="s">
        <v>4</v>
      </c>
      <c r="G1452" s="10" t="s">
        <v>1169</v>
      </c>
      <c r="H1452" s="7">
        <v>37</v>
      </c>
      <c r="I1452" s="7">
        <v>50</v>
      </c>
      <c r="J1452" s="7">
        <v>13</v>
      </c>
      <c r="K1452" s="7" t="s">
        <v>16</v>
      </c>
      <c r="L1452" s="7">
        <v>1</v>
      </c>
      <c r="M1452" s="7">
        <v>24</v>
      </c>
      <c r="N1452" s="6" t="s">
        <v>24</v>
      </c>
      <c r="O1452" s="6" t="s">
        <v>120</v>
      </c>
      <c r="P1452" s="11">
        <v>60</v>
      </c>
      <c r="Q1452" s="12">
        <v>1.5</v>
      </c>
      <c r="R1452" s="13"/>
      <c r="S1452" s="21">
        <f t="shared" si="172"/>
        <v>67.625</v>
      </c>
      <c r="T1452" s="7" t="str">
        <f t="shared" si="173"/>
        <v>Under 1.5</v>
      </c>
      <c r="U1452" s="14"/>
      <c r="V1452" s="14" t="str">
        <f t="shared" si="177"/>
        <v>Under 1.5</v>
      </c>
      <c r="W1452" s="14" t="str">
        <f t="shared" si="178"/>
        <v>WON</v>
      </c>
      <c r="X1452" s="14"/>
      <c r="Y1452" s="7" t="str">
        <f t="shared" si="174"/>
        <v>…</v>
      </c>
      <c r="Z1452" s="7"/>
      <c r="AA1452" s="35" t="str">
        <f t="shared" si="175"/>
        <v>U25g</v>
      </c>
      <c r="AB1452" s="35" t="str">
        <f t="shared" si="176"/>
        <v>WON</v>
      </c>
      <c r="AE1452" s="18" t="str">
        <f>IFERROR(VLOOKUP(O1452,AG3:AH5,2,0),"KO")</f>
        <v>OK</v>
      </c>
    </row>
    <row r="1453" spans="2:31">
      <c r="B1453" s="6"/>
      <c r="C1453" t="s">
        <v>1895</v>
      </c>
      <c r="D1453" s="24" t="s">
        <v>152</v>
      </c>
      <c r="E1453" s="17" t="s">
        <v>1899</v>
      </c>
      <c r="F1453" s="7" t="s">
        <v>4</v>
      </c>
      <c r="G1453" s="10" t="s">
        <v>1905</v>
      </c>
      <c r="H1453" s="7">
        <v>51</v>
      </c>
      <c r="I1453" s="7">
        <v>19</v>
      </c>
      <c r="J1453" s="7">
        <v>30</v>
      </c>
      <c r="K1453" s="7">
        <v>1</v>
      </c>
      <c r="L1453" s="7">
        <v>1</v>
      </c>
      <c r="M1453" s="7">
        <v>21</v>
      </c>
      <c r="N1453" s="6" t="s">
        <v>120</v>
      </c>
      <c r="O1453" s="6" t="s">
        <v>61</v>
      </c>
      <c r="P1453" s="11">
        <v>43</v>
      </c>
      <c r="Q1453" s="12">
        <v>1.5</v>
      </c>
      <c r="R1453" s="13"/>
      <c r="S1453" s="21">
        <f t="shared" si="172"/>
        <v>14.6875</v>
      </c>
      <c r="T1453" s="7" t="str">
        <f t="shared" si="173"/>
        <v>Over 0.5</v>
      </c>
      <c r="U1453" s="14"/>
      <c r="V1453" s="14" t="str">
        <f t="shared" si="177"/>
        <v>Under 1.5</v>
      </c>
      <c r="W1453" s="14" t="str">
        <f t="shared" si="178"/>
        <v>WON</v>
      </c>
      <c r="X1453" s="14"/>
      <c r="Y1453" s="7" t="str">
        <f t="shared" si="174"/>
        <v>…</v>
      </c>
      <c r="Z1453" s="7"/>
      <c r="AA1453" s="35" t="str">
        <f t="shared" si="175"/>
        <v>…</v>
      </c>
      <c r="AB1453" s="35" t="str">
        <f t="shared" si="176"/>
        <v>.</v>
      </c>
      <c r="AE1453" s="18" t="str">
        <f>IFERROR(VLOOKUP(O1453,AG3:AH5,2,0),"KO")</f>
        <v>KO</v>
      </c>
    </row>
    <row r="1454" spans="2:31">
      <c r="B1454" s="6"/>
      <c r="C1454" t="s">
        <v>678</v>
      </c>
      <c r="D1454" s="24" t="s">
        <v>152</v>
      </c>
      <c r="E1454" s="17" t="s">
        <v>1073</v>
      </c>
      <c r="F1454" s="7" t="s">
        <v>4</v>
      </c>
      <c r="G1454" s="10" t="s">
        <v>680</v>
      </c>
      <c r="H1454" s="7">
        <v>8</v>
      </c>
      <c r="I1454" s="7">
        <v>34</v>
      </c>
      <c r="J1454" s="7">
        <v>59</v>
      </c>
      <c r="K1454" s="7">
        <v>2</v>
      </c>
      <c r="L1454" s="7">
        <v>2</v>
      </c>
      <c r="M1454" s="7">
        <v>51</v>
      </c>
      <c r="N1454" s="6" t="s">
        <v>96</v>
      </c>
      <c r="O1454" s="6" t="s">
        <v>632</v>
      </c>
      <c r="P1454" s="11">
        <v>36</v>
      </c>
      <c r="Q1454" s="12">
        <v>1.52</v>
      </c>
      <c r="R1454" s="13"/>
      <c r="S1454" s="21">
        <f t="shared" si="172"/>
        <v>21.5625</v>
      </c>
      <c r="T1454" s="7" t="str">
        <f t="shared" si="173"/>
        <v>Over 0.5</v>
      </c>
      <c r="U1454" s="14"/>
      <c r="V1454" s="14" t="str">
        <f t="shared" si="177"/>
        <v>Over 0.5</v>
      </c>
      <c r="W1454" s="14" t="str">
        <f t="shared" si="178"/>
        <v>WON</v>
      </c>
      <c r="X1454" s="14"/>
      <c r="Y1454" s="7" t="str">
        <f t="shared" si="174"/>
        <v>…</v>
      </c>
      <c r="Z1454" s="7"/>
      <c r="AA1454" s="35" t="str">
        <f t="shared" si="175"/>
        <v>…</v>
      </c>
      <c r="AB1454" s="35" t="str">
        <f t="shared" si="176"/>
        <v>.</v>
      </c>
      <c r="AE1454" s="18" t="str">
        <f>IFERROR(VLOOKUP(O1454,AG3:AH5,2,0),"KO")</f>
        <v>KO</v>
      </c>
    </row>
    <row r="1455" spans="2:31">
      <c r="B1455" s="6" t="s">
        <v>11</v>
      </c>
      <c r="C1455" t="s">
        <v>496</v>
      </c>
      <c r="D1455" s="24" t="s">
        <v>289</v>
      </c>
      <c r="E1455" s="17" t="s">
        <v>497</v>
      </c>
      <c r="F1455" s="7" t="s">
        <v>4</v>
      </c>
      <c r="G1455" s="10" t="s">
        <v>1398</v>
      </c>
      <c r="H1455" s="7">
        <v>41</v>
      </c>
      <c r="I1455" s="7">
        <v>43</v>
      </c>
      <c r="J1455" s="7">
        <v>15</v>
      </c>
      <c r="K1455" s="7" t="s">
        <v>16</v>
      </c>
      <c r="L1455" s="7" t="s">
        <v>2101</v>
      </c>
      <c r="M1455" s="7">
        <v>26</v>
      </c>
      <c r="N1455" s="6" t="s">
        <v>24</v>
      </c>
      <c r="O1455" s="6" t="s">
        <v>47</v>
      </c>
      <c r="P1455" s="11">
        <v>55</v>
      </c>
      <c r="Q1455" s="12">
        <v>1.68</v>
      </c>
      <c r="R1455" s="13"/>
      <c r="S1455" s="21">
        <f t="shared" si="172"/>
        <v>51</v>
      </c>
      <c r="T1455" s="7" t="str">
        <f t="shared" si="173"/>
        <v>Over 0.5</v>
      </c>
      <c r="U1455" s="14"/>
      <c r="V1455" s="14" t="str">
        <f t="shared" si="177"/>
        <v>Under 1.5</v>
      </c>
      <c r="W1455" s="14" t="str">
        <f t="shared" si="178"/>
        <v>LOST</v>
      </c>
      <c r="X1455" s="14"/>
      <c r="Y1455" s="7" t="str">
        <f t="shared" si="174"/>
        <v>…</v>
      </c>
      <c r="Z1455" s="7"/>
      <c r="AA1455" s="35" t="str">
        <f t="shared" si="175"/>
        <v>…</v>
      </c>
      <c r="AB1455" s="35" t="str">
        <f t="shared" si="176"/>
        <v>.</v>
      </c>
      <c r="AE1455" s="18" t="str">
        <f>IFERROR(VLOOKUP(O1455,AG3:AH5,2,0),"KO")</f>
        <v>OK</v>
      </c>
    </row>
    <row r="1456" spans="2:31">
      <c r="B1456" s="6" t="s">
        <v>11</v>
      </c>
      <c r="C1456" t="s">
        <v>62</v>
      </c>
      <c r="D1456" s="24" t="s">
        <v>164</v>
      </c>
      <c r="E1456" s="17" t="s">
        <v>177</v>
      </c>
      <c r="F1456" s="7" t="s">
        <v>4</v>
      </c>
      <c r="G1456" s="10" t="s">
        <v>551</v>
      </c>
      <c r="H1456" s="7">
        <v>55</v>
      </c>
      <c r="I1456" s="7">
        <v>32</v>
      </c>
      <c r="J1456" s="7">
        <v>14</v>
      </c>
      <c r="K1456" s="7">
        <v>1</v>
      </c>
      <c r="L1456" s="7">
        <v>1</v>
      </c>
      <c r="M1456" s="7">
        <v>41</v>
      </c>
      <c r="N1456" s="6" t="s">
        <v>47</v>
      </c>
      <c r="O1456" s="6" t="s">
        <v>69</v>
      </c>
      <c r="P1456" s="11">
        <v>36</v>
      </c>
      <c r="Q1456" s="12">
        <v>1.61</v>
      </c>
      <c r="R1456" s="13"/>
      <c r="S1456" s="21">
        <f t="shared" si="172"/>
        <v>22.8125</v>
      </c>
      <c r="T1456" s="7" t="str">
        <f t="shared" si="173"/>
        <v>Over 0.5</v>
      </c>
      <c r="U1456" s="14"/>
      <c r="V1456" s="14" t="str">
        <f t="shared" si="177"/>
        <v>Under 1.5</v>
      </c>
      <c r="W1456" s="14" t="str">
        <f t="shared" si="178"/>
        <v>WON</v>
      </c>
      <c r="X1456" s="14"/>
      <c r="Y1456" s="7" t="str">
        <f t="shared" si="174"/>
        <v>…</v>
      </c>
      <c r="Z1456" s="7"/>
      <c r="AA1456" s="35" t="str">
        <f t="shared" si="175"/>
        <v>…</v>
      </c>
      <c r="AB1456" s="35" t="str">
        <f t="shared" si="176"/>
        <v>.</v>
      </c>
      <c r="AE1456" s="18" t="str">
        <f>IFERROR(VLOOKUP(O1456,AG3:AH5,2,0),"KO")</f>
        <v>KO</v>
      </c>
    </row>
    <row r="1457" spans="2:31">
      <c r="B1457" s="6" t="s">
        <v>11</v>
      </c>
      <c r="C1457" t="s">
        <v>62</v>
      </c>
      <c r="D1457" s="24" t="s">
        <v>164</v>
      </c>
      <c r="E1457" s="17" t="s">
        <v>606</v>
      </c>
      <c r="F1457" s="7" t="s">
        <v>4</v>
      </c>
      <c r="G1457" s="10" t="s">
        <v>64</v>
      </c>
      <c r="H1457" s="7">
        <v>29</v>
      </c>
      <c r="I1457" s="7">
        <v>66</v>
      </c>
      <c r="J1457" s="7">
        <v>5</v>
      </c>
      <c r="K1457" s="7" t="s">
        <v>16</v>
      </c>
      <c r="L1457" s="7">
        <v>1</v>
      </c>
      <c r="M1457" s="7">
        <v>24</v>
      </c>
      <c r="N1457" s="6" t="s">
        <v>120</v>
      </c>
      <c r="O1457" s="6" t="s">
        <v>120</v>
      </c>
      <c r="P1457" s="11">
        <v>71</v>
      </c>
      <c r="Q1457" s="12">
        <v>1.65</v>
      </c>
      <c r="R1457" s="13"/>
      <c r="S1457" s="21">
        <f t="shared" si="172"/>
        <v>74.825000000000003</v>
      </c>
      <c r="T1457" s="7" t="str">
        <f t="shared" si="173"/>
        <v>Under 1.5</v>
      </c>
      <c r="U1457" s="14"/>
      <c r="V1457" s="14" t="str">
        <f t="shared" si="177"/>
        <v>Under 1.5</v>
      </c>
      <c r="W1457" s="14" t="str">
        <f t="shared" si="178"/>
        <v>WON</v>
      </c>
      <c r="X1457" s="14"/>
      <c r="Y1457" s="7" t="str">
        <f t="shared" si="174"/>
        <v>…</v>
      </c>
      <c r="Z1457" s="7"/>
      <c r="AA1457" s="35" t="str">
        <f t="shared" si="175"/>
        <v>U25g</v>
      </c>
      <c r="AB1457" s="35" t="str">
        <f t="shared" si="176"/>
        <v>WON</v>
      </c>
      <c r="AE1457" s="18" t="str">
        <f>IFERROR(VLOOKUP(O1457,AG3:AH5,2,0),"KO")</f>
        <v>OK</v>
      </c>
    </row>
    <row r="1458" spans="2:31">
      <c r="B1458" s="6"/>
      <c r="C1458" t="s">
        <v>25</v>
      </c>
      <c r="D1458" s="24" t="s">
        <v>164</v>
      </c>
      <c r="E1458" s="17" t="s">
        <v>1637</v>
      </c>
      <c r="F1458" s="7" t="s">
        <v>4</v>
      </c>
      <c r="G1458" s="10" t="s">
        <v>465</v>
      </c>
      <c r="H1458" s="7">
        <v>20</v>
      </c>
      <c r="I1458" s="7">
        <v>49</v>
      </c>
      <c r="J1458" s="7">
        <v>31</v>
      </c>
      <c r="K1458" s="7" t="s">
        <v>16</v>
      </c>
      <c r="L1458" s="7">
        <v>2</v>
      </c>
      <c r="M1458" s="7">
        <v>11</v>
      </c>
      <c r="N1458" s="6" t="s">
        <v>24</v>
      </c>
      <c r="O1458" s="6" t="s">
        <v>75</v>
      </c>
      <c r="P1458" s="11">
        <v>35</v>
      </c>
      <c r="Q1458" s="12">
        <v>1.7</v>
      </c>
      <c r="R1458" s="13"/>
      <c r="S1458" s="21">
        <f t="shared" si="172"/>
        <v>44</v>
      </c>
      <c r="T1458" s="7" t="str">
        <f t="shared" si="173"/>
        <v>Over 0.5</v>
      </c>
      <c r="U1458" s="14"/>
      <c r="V1458" s="14" t="str">
        <f t="shared" si="177"/>
        <v>Under 1.5</v>
      </c>
      <c r="W1458" s="14" t="str">
        <f t="shared" si="178"/>
        <v>LOST</v>
      </c>
      <c r="X1458" s="14"/>
      <c r="Y1458" s="7" t="str">
        <f t="shared" si="174"/>
        <v>…</v>
      </c>
      <c r="Z1458" s="7"/>
      <c r="AA1458" s="35" t="str">
        <f t="shared" si="175"/>
        <v>…</v>
      </c>
      <c r="AB1458" s="35" t="str">
        <f t="shared" si="176"/>
        <v>.</v>
      </c>
      <c r="AE1458" s="18" t="str">
        <f>IFERROR(VLOOKUP(O1458,AG3:AH5,2,0),"KO")</f>
        <v>KO</v>
      </c>
    </row>
    <row r="1459" spans="2:31">
      <c r="B1459" s="6" t="s">
        <v>11</v>
      </c>
      <c r="C1459" t="s">
        <v>92</v>
      </c>
      <c r="D1459" s="24" t="s">
        <v>167</v>
      </c>
      <c r="E1459" s="17" t="s">
        <v>169</v>
      </c>
      <c r="F1459" s="7" t="s">
        <v>4</v>
      </c>
      <c r="G1459" s="10" t="s">
        <v>2050</v>
      </c>
      <c r="H1459" s="7">
        <v>30</v>
      </c>
      <c r="I1459" s="7">
        <v>60</v>
      </c>
      <c r="J1459" s="7">
        <v>10</v>
      </c>
      <c r="K1459" s="7" t="s">
        <v>16</v>
      </c>
      <c r="L1459" s="7">
        <v>1</v>
      </c>
      <c r="M1459" s="7">
        <v>20</v>
      </c>
      <c r="N1459" s="6" t="s">
        <v>18</v>
      </c>
      <c r="O1459" s="6" t="s">
        <v>230</v>
      </c>
      <c r="P1459" s="11">
        <v>49</v>
      </c>
      <c r="Q1459" s="12">
        <v>1.4</v>
      </c>
      <c r="R1459" s="13"/>
      <c r="S1459" s="21">
        <f t="shared" si="172"/>
        <v>58.75</v>
      </c>
      <c r="T1459" s="7" t="str">
        <f t="shared" si="173"/>
        <v>Under 1.5</v>
      </c>
      <c r="U1459" s="14"/>
      <c r="V1459" s="14" t="str">
        <f t="shared" si="177"/>
        <v>Over 0.5</v>
      </c>
      <c r="W1459" s="14" t="str">
        <f t="shared" si="178"/>
        <v>?</v>
      </c>
      <c r="X1459" s="14"/>
      <c r="Y1459" s="7" t="str">
        <f t="shared" si="174"/>
        <v>…</v>
      </c>
      <c r="Z1459" s="7"/>
      <c r="AA1459" s="35" t="str">
        <f t="shared" si="175"/>
        <v>…</v>
      </c>
      <c r="AB1459" s="35" t="str">
        <f t="shared" si="176"/>
        <v>.</v>
      </c>
      <c r="AE1459" s="18" t="str">
        <f>IFERROR(VLOOKUP(O1459,AG3:AH5,2,0),"KO")</f>
        <v>KO</v>
      </c>
    </row>
    <row r="1460" spans="2:31">
      <c r="B1460" s="6" t="s">
        <v>11</v>
      </c>
      <c r="C1460" t="s">
        <v>282</v>
      </c>
      <c r="D1460" s="24" t="s">
        <v>167</v>
      </c>
      <c r="E1460" s="17" t="s">
        <v>876</v>
      </c>
      <c r="F1460" s="7" t="s">
        <v>4</v>
      </c>
      <c r="G1460" s="10" t="s">
        <v>284</v>
      </c>
      <c r="H1460" s="7">
        <v>44</v>
      </c>
      <c r="I1460" s="7">
        <v>32</v>
      </c>
      <c r="J1460" s="7">
        <v>24</v>
      </c>
      <c r="K1460" s="7">
        <v>1</v>
      </c>
      <c r="L1460" s="7">
        <v>1</v>
      </c>
      <c r="M1460" s="7">
        <v>20</v>
      </c>
      <c r="N1460" s="6" t="s">
        <v>47</v>
      </c>
      <c r="O1460" s="6" t="s">
        <v>75</v>
      </c>
      <c r="P1460" s="11">
        <v>52</v>
      </c>
      <c r="Q1460" s="12">
        <v>1.44</v>
      </c>
      <c r="R1460" s="13"/>
      <c r="S1460" s="21">
        <f t="shared" ref="S1460:S1523" si="179">(IF(H1460=0,"",(40+IF(I1460&lt;50,0,I1460/3.2)+(IF(J1460&gt;I1460,-J1460/3.2,0)+(IF(H1460&gt;I1460,-H1460/3.2,0)+(IF(L1460="X",5,IF(L1460="2",2,0)))+(IF(M1460&gt;15,0,15-M1460))+(IF(P1460&lt;50,0,P1460/5)))))))</f>
        <v>36.65</v>
      </c>
      <c r="T1460" s="7" t="str">
        <f t="shared" ref="T1460:T1523" si="180">IF(S1460&lt;56,"Over 0.5","Under 1.5")</f>
        <v>Over 0.5</v>
      </c>
      <c r="U1460" s="14"/>
      <c r="V1460" s="14" t="str">
        <f t="shared" si="177"/>
        <v>Under 1.5</v>
      </c>
      <c r="W1460" s="14" t="str">
        <f t="shared" si="178"/>
        <v>WON</v>
      </c>
      <c r="X1460" s="14"/>
      <c r="Y1460" s="7" t="str">
        <f t="shared" si="174"/>
        <v>…</v>
      </c>
      <c r="Z1460" s="7"/>
      <c r="AA1460" s="35" t="str">
        <f t="shared" si="175"/>
        <v>…</v>
      </c>
      <c r="AB1460" s="35" t="str">
        <f t="shared" si="176"/>
        <v>.</v>
      </c>
      <c r="AE1460" s="18" t="str">
        <f>IFERROR(VLOOKUP(O1460,AG3:AH5,2,0),"KO")</f>
        <v>KO</v>
      </c>
    </row>
    <row r="1461" spans="2:31">
      <c r="B1461" s="6" t="s">
        <v>11</v>
      </c>
      <c r="C1461" t="s">
        <v>368</v>
      </c>
      <c r="D1461" s="24" t="s">
        <v>167</v>
      </c>
      <c r="E1461" s="17" t="s">
        <v>369</v>
      </c>
      <c r="F1461" s="7" t="s">
        <v>4</v>
      </c>
      <c r="G1461" s="10" t="s">
        <v>1176</v>
      </c>
      <c r="H1461" s="7">
        <v>42</v>
      </c>
      <c r="I1461" s="7">
        <v>47</v>
      </c>
      <c r="J1461" s="7">
        <v>11</v>
      </c>
      <c r="K1461" s="7" t="s">
        <v>16</v>
      </c>
      <c r="L1461" s="7">
        <v>1</v>
      </c>
      <c r="M1461" s="7">
        <v>31</v>
      </c>
      <c r="N1461" s="6" t="s">
        <v>24</v>
      </c>
      <c r="O1461" s="6" t="s">
        <v>33</v>
      </c>
      <c r="P1461" s="11">
        <v>31</v>
      </c>
      <c r="Q1461" s="12">
        <v>1.4</v>
      </c>
      <c r="R1461" s="13"/>
      <c r="S1461" s="21">
        <f t="shared" si="179"/>
        <v>40</v>
      </c>
      <c r="T1461" s="7" t="str">
        <f t="shared" si="180"/>
        <v>Over 0.5</v>
      </c>
      <c r="U1461" s="14"/>
      <c r="V1461" s="14" t="str">
        <f t="shared" si="177"/>
        <v>Under 1.5</v>
      </c>
      <c r="W1461" s="14" t="str">
        <f t="shared" si="178"/>
        <v>LOST</v>
      </c>
      <c r="X1461" s="14"/>
      <c r="Y1461" s="7" t="str">
        <f t="shared" ref="Y1461:Y1524" si="181">IF(AND(B1461="OK",I1461&gt;52,M1461&lt;11,Q1461&lt;1.71),"Prime","…")</f>
        <v>…</v>
      </c>
      <c r="Z1461" s="7"/>
      <c r="AA1461" s="35" t="str">
        <f t="shared" si="175"/>
        <v>…</v>
      </c>
      <c r="AB1461" s="35" t="str">
        <f t="shared" si="176"/>
        <v>.</v>
      </c>
      <c r="AE1461" s="18" t="str">
        <f>IFERROR(VLOOKUP(O1461,AG3:AH5,2,0),"KO")</f>
        <v>KO</v>
      </c>
    </row>
    <row r="1462" spans="2:31">
      <c r="B1462" s="6" t="s">
        <v>11</v>
      </c>
      <c r="C1462" t="s">
        <v>97</v>
      </c>
      <c r="D1462" s="24" t="s">
        <v>167</v>
      </c>
      <c r="E1462" s="17" t="s">
        <v>99</v>
      </c>
      <c r="F1462" s="7" t="s">
        <v>4</v>
      </c>
      <c r="G1462" s="10" t="s">
        <v>1217</v>
      </c>
      <c r="H1462" s="7">
        <v>19</v>
      </c>
      <c r="I1462" s="7">
        <v>51</v>
      </c>
      <c r="J1462" s="7">
        <v>31</v>
      </c>
      <c r="K1462" s="7" t="s">
        <v>16</v>
      </c>
      <c r="L1462" s="7" t="s">
        <v>2101</v>
      </c>
      <c r="M1462" s="7">
        <v>12</v>
      </c>
      <c r="N1462" s="6" t="s">
        <v>47</v>
      </c>
      <c r="O1462" s="6" t="s">
        <v>47</v>
      </c>
      <c r="P1462" s="11">
        <v>57</v>
      </c>
      <c r="Q1462" s="12">
        <v>1.44</v>
      </c>
      <c r="R1462" s="13"/>
      <c r="S1462" s="21">
        <f t="shared" si="179"/>
        <v>70.337500000000006</v>
      </c>
      <c r="T1462" s="7" t="str">
        <f t="shared" si="180"/>
        <v>Under 1.5</v>
      </c>
      <c r="U1462" s="14"/>
      <c r="V1462" s="14" t="str">
        <f t="shared" si="177"/>
        <v>Under 1.5</v>
      </c>
      <c r="W1462" s="14" t="str">
        <f t="shared" si="178"/>
        <v>WON</v>
      </c>
      <c r="X1462" s="14"/>
      <c r="Y1462" s="7" t="str">
        <f t="shared" si="181"/>
        <v>…</v>
      </c>
      <c r="Z1462" s="7"/>
      <c r="AA1462" s="35" t="str">
        <f t="shared" si="175"/>
        <v>U25g</v>
      </c>
      <c r="AB1462" s="35" t="str">
        <f t="shared" si="176"/>
        <v>WON</v>
      </c>
      <c r="AE1462" s="18" t="str">
        <f>IFERROR(VLOOKUP(O1462,AG3:AH5,2,0),"KO")</f>
        <v>OK</v>
      </c>
    </row>
    <row r="1463" spans="2:31">
      <c r="B1463" s="6" t="s">
        <v>11</v>
      </c>
      <c r="C1463" t="s">
        <v>959</v>
      </c>
      <c r="D1463" s="24" t="s">
        <v>176</v>
      </c>
      <c r="E1463" s="17" t="s">
        <v>961</v>
      </c>
      <c r="F1463" s="7" t="s">
        <v>4</v>
      </c>
      <c r="G1463" s="10" t="s">
        <v>2174</v>
      </c>
      <c r="H1463" s="7">
        <v>21</v>
      </c>
      <c r="I1463" s="7">
        <v>55</v>
      </c>
      <c r="J1463" s="7">
        <v>24</v>
      </c>
      <c r="K1463" s="7" t="s">
        <v>16</v>
      </c>
      <c r="L1463" s="7" t="s">
        <v>2101</v>
      </c>
      <c r="M1463" s="7">
        <v>3</v>
      </c>
      <c r="N1463" s="6" t="s">
        <v>24</v>
      </c>
      <c r="O1463" s="6" t="s">
        <v>120</v>
      </c>
      <c r="P1463" s="11">
        <v>71</v>
      </c>
      <c r="Q1463" s="12">
        <v>1.44</v>
      </c>
      <c r="R1463" s="13"/>
      <c r="S1463" s="21">
        <f t="shared" si="179"/>
        <v>83.387500000000003</v>
      </c>
      <c r="T1463" s="7" t="str">
        <f t="shared" si="180"/>
        <v>Under 1.5</v>
      </c>
      <c r="U1463" s="14"/>
      <c r="V1463" s="14" t="str">
        <f t="shared" si="177"/>
        <v>Under 1.5</v>
      </c>
      <c r="W1463" s="14" t="str">
        <f t="shared" si="178"/>
        <v>WON</v>
      </c>
      <c r="X1463" s="14"/>
      <c r="Y1463" s="7" t="str">
        <f t="shared" si="181"/>
        <v>Prime</v>
      </c>
      <c r="Z1463" s="7"/>
      <c r="AA1463" s="35" t="str">
        <f t="shared" si="175"/>
        <v>U25g</v>
      </c>
      <c r="AB1463" s="35" t="str">
        <f t="shared" si="176"/>
        <v>WON</v>
      </c>
      <c r="AE1463" s="18" t="str">
        <f>IFERROR(VLOOKUP(O1463,AG3:AH5,2,0),"KO")</f>
        <v>OK</v>
      </c>
    </row>
    <row r="1464" spans="2:31">
      <c r="B1464" s="6" t="s">
        <v>11</v>
      </c>
      <c r="C1464" t="s">
        <v>12</v>
      </c>
      <c r="D1464" s="24" t="s">
        <v>176</v>
      </c>
      <c r="E1464" s="17" t="s">
        <v>629</v>
      </c>
      <c r="F1464" s="7" t="s">
        <v>4</v>
      </c>
      <c r="G1464" s="10" t="s">
        <v>745</v>
      </c>
      <c r="H1464" s="7">
        <v>12</v>
      </c>
      <c r="I1464" s="7">
        <v>70</v>
      </c>
      <c r="J1464" s="7">
        <v>18</v>
      </c>
      <c r="K1464" s="7" t="s">
        <v>16</v>
      </c>
      <c r="L1464" s="7">
        <v>2</v>
      </c>
      <c r="M1464" s="7">
        <v>6</v>
      </c>
      <c r="N1464" s="6" t="s">
        <v>96</v>
      </c>
      <c r="O1464" s="6" t="s">
        <v>298</v>
      </c>
      <c r="P1464" s="11">
        <v>75</v>
      </c>
      <c r="Q1464" s="12">
        <v>1.47</v>
      </c>
      <c r="R1464" s="13"/>
      <c r="S1464" s="21">
        <f t="shared" si="179"/>
        <v>85.875</v>
      </c>
      <c r="T1464" s="7" t="str">
        <f t="shared" si="180"/>
        <v>Under 1.5</v>
      </c>
      <c r="U1464" s="14"/>
      <c r="V1464" s="14" t="str">
        <f t="shared" si="177"/>
        <v>Over 0.5</v>
      </c>
      <c r="W1464" s="14" t="str">
        <f t="shared" si="178"/>
        <v>LOST</v>
      </c>
      <c r="X1464" s="14"/>
      <c r="Y1464" s="7" t="str">
        <f t="shared" si="181"/>
        <v>Prime</v>
      </c>
      <c r="Z1464" s="7"/>
      <c r="AA1464" s="35" t="str">
        <f t="shared" si="175"/>
        <v>U25g</v>
      </c>
      <c r="AB1464" s="35" t="str">
        <f t="shared" si="176"/>
        <v>.</v>
      </c>
      <c r="AE1464" s="18" t="str">
        <f>IFERROR(VLOOKUP(O1464,AG3:AH5,2,0),"KO")</f>
        <v>KO</v>
      </c>
    </row>
    <row r="1465" spans="2:31">
      <c r="B1465" s="6" t="s">
        <v>11</v>
      </c>
      <c r="C1465" t="s">
        <v>880</v>
      </c>
      <c r="D1465" s="24" t="s">
        <v>877</v>
      </c>
      <c r="E1465" s="17" t="s">
        <v>1793</v>
      </c>
      <c r="F1465" s="7" t="s">
        <v>4</v>
      </c>
      <c r="G1465" s="10" t="s">
        <v>2097</v>
      </c>
      <c r="H1465" s="7">
        <v>14</v>
      </c>
      <c r="I1465" s="7">
        <v>60</v>
      </c>
      <c r="J1465" s="7">
        <v>26</v>
      </c>
      <c r="K1465" s="7" t="s">
        <v>16</v>
      </c>
      <c r="L1465" s="7" t="s">
        <v>2101</v>
      </c>
      <c r="M1465" s="7">
        <v>12</v>
      </c>
      <c r="N1465" s="6" t="s">
        <v>24</v>
      </c>
      <c r="O1465" s="6" t="s">
        <v>24</v>
      </c>
      <c r="P1465" s="11">
        <v>80</v>
      </c>
      <c r="Q1465" s="12">
        <v>1.47</v>
      </c>
      <c r="R1465" s="13"/>
      <c r="S1465" s="21">
        <f t="shared" si="179"/>
        <v>77.75</v>
      </c>
      <c r="T1465" s="7" t="str">
        <f t="shared" si="180"/>
        <v>Under 1.5</v>
      </c>
      <c r="U1465" s="14"/>
      <c r="V1465" s="14" t="str">
        <f t="shared" si="177"/>
        <v>Under 1.5</v>
      </c>
      <c r="W1465" s="14" t="str">
        <f t="shared" si="178"/>
        <v>WON</v>
      </c>
      <c r="X1465" s="14"/>
      <c r="Y1465" s="7" t="str">
        <f t="shared" si="181"/>
        <v>…</v>
      </c>
      <c r="Z1465" s="7"/>
      <c r="AA1465" s="35" t="str">
        <f t="shared" si="175"/>
        <v>U25g</v>
      </c>
      <c r="AB1465" s="35" t="str">
        <f t="shared" si="176"/>
        <v>WON</v>
      </c>
      <c r="AE1465" s="18" t="str">
        <f>IFERROR(VLOOKUP(O1465,AG3:AH5,2,0),"KO")</f>
        <v>OK</v>
      </c>
    </row>
    <row r="1466" spans="2:31">
      <c r="B1466" s="6" t="s">
        <v>11</v>
      </c>
      <c r="C1466" t="s">
        <v>880</v>
      </c>
      <c r="D1466" s="24" t="s">
        <v>877</v>
      </c>
      <c r="E1466" s="17" t="s">
        <v>2043</v>
      </c>
      <c r="F1466" s="7" t="s">
        <v>4</v>
      </c>
      <c r="G1466" s="10" t="s">
        <v>2341</v>
      </c>
      <c r="H1466" s="7">
        <v>25</v>
      </c>
      <c r="I1466" s="7">
        <v>45</v>
      </c>
      <c r="J1466" s="7">
        <v>29</v>
      </c>
      <c r="K1466" s="7" t="s">
        <v>16</v>
      </c>
      <c r="L1466" s="7">
        <v>1</v>
      </c>
      <c r="M1466" s="7">
        <v>4</v>
      </c>
      <c r="N1466" s="6" t="s">
        <v>24</v>
      </c>
      <c r="O1466" s="6" t="s">
        <v>24</v>
      </c>
      <c r="P1466" s="11">
        <v>65</v>
      </c>
      <c r="Q1466" s="12">
        <v>1.5</v>
      </c>
      <c r="R1466" s="13"/>
      <c r="S1466" s="21">
        <f t="shared" si="179"/>
        <v>64</v>
      </c>
      <c r="T1466" s="7" t="str">
        <f t="shared" si="180"/>
        <v>Under 1.5</v>
      </c>
      <c r="U1466" s="14"/>
      <c r="V1466" s="14" t="str">
        <f t="shared" si="177"/>
        <v>Under 1.5</v>
      </c>
      <c r="W1466" s="14" t="str">
        <f t="shared" si="178"/>
        <v>WON</v>
      </c>
      <c r="X1466" s="14"/>
      <c r="Y1466" s="7" t="str">
        <f t="shared" si="181"/>
        <v>…</v>
      </c>
      <c r="Z1466" s="7"/>
      <c r="AA1466" s="35" t="str">
        <f t="shared" si="175"/>
        <v>…</v>
      </c>
      <c r="AB1466" s="35" t="str">
        <f t="shared" si="176"/>
        <v>.</v>
      </c>
      <c r="AE1466" s="18" t="str">
        <f>IFERROR(VLOOKUP(O1466,AG3:AH5,2,0),"KO")</f>
        <v>OK</v>
      </c>
    </row>
    <row r="1467" spans="2:31">
      <c r="B1467" s="6" t="s">
        <v>11</v>
      </c>
      <c r="C1467" t="s">
        <v>880</v>
      </c>
      <c r="D1467" s="24" t="s">
        <v>877</v>
      </c>
      <c r="E1467" s="17" t="s">
        <v>2201</v>
      </c>
      <c r="F1467" s="7" t="s">
        <v>4</v>
      </c>
      <c r="G1467" s="10" t="s">
        <v>1962</v>
      </c>
      <c r="H1467" s="7">
        <v>31</v>
      </c>
      <c r="I1467" s="7">
        <v>54</v>
      </c>
      <c r="J1467" s="7">
        <v>15</v>
      </c>
      <c r="K1467" s="7" t="s">
        <v>16</v>
      </c>
      <c r="L1467" s="7" t="s">
        <v>2101</v>
      </c>
      <c r="M1467" s="7">
        <v>16</v>
      </c>
      <c r="N1467" s="6" t="s">
        <v>69</v>
      </c>
      <c r="O1467" s="6" t="s">
        <v>298</v>
      </c>
      <c r="P1467" s="11">
        <v>32</v>
      </c>
      <c r="Q1467" s="12">
        <v>1.64</v>
      </c>
      <c r="R1467" s="13"/>
      <c r="S1467" s="21">
        <f t="shared" si="179"/>
        <v>56.875</v>
      </c>
      <c r="T1467" s="7" t="str">
        <f t="shared" si="180"/>
        <v>Under 1.5</v>
      </c>
      <c r="U1467" s="14"/>
      <c r="V1467" s="14" t="str">
        <f t="shared" si="177"/>
        <v>Over 0.5</v>
      </c>
      <c r="W1467" s="14" t="str">
        <f t="shared" si="178"/>
        <v>LOST</v>
      </c>
      <c r="X1467" s="14"/>
      <c r="Y1467" s="7" t="str">
        <f t="shared" si="181"/>
        <v>…</v>
      </c>
      <c r="Z1467" s="7"/>
      <c r="AA1467" s="35" t="str">
        <f t="shared" si="175"/>
        <v>…</v>
      </c>
      <c r="AB1467" s="35" t="str">
        <f t="shared" si="176"/>
        <v>.</v>
      </c>
      <c r="AE1467" s="18" t="str">
        <f>IFERROR(VLOOKUP(O1467,AG3:AH5,2,0),"KO")</f>
        <v>KO</v>
      </c>
    </row>
    <row r="1468" spans="2:31">
      <c r="B1468" s="6"/>
      <c r="C1468" t="s">
        <v>455</v>
      </c>
      <c r="D1468" s="24" t="s">
        <v>186</v>
      </c>
      <c r="E1468" s="17" t="s">
        <v>1148</v>
      </c>
      <c r="F1468" s="7" t="s">
        <v>4</v>
      </c>
      <c r="G1468" s="10" t="s">
        <v>2342</v>
      </c>
      <c r="H1468" s="7">
        <v>41</v>
      </c>
      <c r="I1468" s="7">
        <v>47</v>
      </c>
      <c r="J1468" s="7">
        <v>12</v>
      </c>
      <c r="K1468" s="7" t="s">
        <v>16</v>
      </c>
      <c r="L1468" s="7">
        <v>1</v>
      </c>
      <c r="M1468" s="7">
        <v>29</v>
      </c>
      <c r="N1468" s="6" t="s">
        <v>47</v>
      </c>
      <c r="O1468" s="6" t="s">
        <v>301</v>
      </c>
      <c r="P1468" s="11">
        <v>46</v>
      </c>
      <c r="Q1468" s="12">
        <v>1.61</v>
      </c>
      <c r="R1468" s="13"/>
      <c r="S1468" s="21">
        <f t="shared" si="179"/>
        <v>40</v>
      </c>
      <c r="T1468" s="7" t="str">
        <f t="shared" si="180"/>
        <v>Over 0.5</v>
      </c>
      <c r="U1468" s="14"/>
      <c r="V1468" s="14" t="str">
        <f t="shared" si="177"/>
        <v>Under 1.5</v>
      </c>
      <c r="W1468" s="14" t="str">
        <f t="shared" si="178"/>
        <v>WON</v>
      </c>
      <c r="X1468" s="14"/>
      <c r="Y1468" s="7" t="str">
        <f t="shared" si="181"/>
        <v>…</v>
      </c>
      <c r="Z1468" s="7"/>
      <c r="AA1468" s="35" t="str">
        <f t="shared" si="175"/>
        <v>…</v>
      </c>
      <c r="AB1468" s="35" t="str">
        <f t="shared" si="176"/>
        <v>.</v>
      </c>
      <c r="AE1468" s="18" t="str">
        <f>IFERROR(VLOOKUP(O1468,AG3:AH5,2,0),"KO")</f>
        <v>KO</v>
      </c>
    </row>
    <row r="1469" spans="2:31">
      <c r="B1469" s="6" t="s">
        <v>11</v>
      </c>
      <c r="C1469" t="s">
        <v>257</v>
      </c>
      <c r="D1469" s="24" t="s">
        <v>885</v>
      </c>
      <c r="E1469" s="17" t="s">
        <v>259</v>
      </c>
      <c r="F1469" s="7" t="s">
        <v>4</v>
      </c>
      <c r="G1469" s="10" t="s">
        <v>726</v>
      </c>
      <c r="H1469" s="7">
        <v>34</v>
      </c>
      <c r="I1469" s="7">
        <v>44</v>
      </c>
      <c r="J1469" s="7">
        <v>21</v>
      </c>
      <c r="K1469" s="7" t="s">
        <v>16</v>
      </c>
      <c r="L1469" s="7">
        <v>1</v>
      </c>
      <c r="M1469" s="7">
        <v>13</v>
      </c>
      <c r="N1469" s="6" t="s">
        <v>69</v>
      </c>
      <c r="O1469" s="6" t="s">
        <v>1076</v>
      </c>
      <c r="P1469" s="11">
        <v>64</v>
      </c>
      <c r="Q1469" s="12">
        <v>1.58</v>
      </c>
      <c r="R1469" s="13"/>
      <c r="S1469" s="21">
        <f t="shared" si="179"/>
        <v>54.8</v>
      </c>
      <c r="T1469" s="7" t="str">
        <f t="shared" si="180"/>
        <v>Over 0.5</v>
      </c>
      <c r="U1469" s="14"/>
      <c r="V1469" s="14" t="str">
        <f t="shared" si="177"/>
        <v>Over 0.5</v>
      </c>
      <c r="W1469" s="14" t="str">
        <f t="shared" si="178"/>
        <v>WON</v>
      </c>
      <c r="X1469" s="14"/>
      <c r="Y1469" s="7" t="str">
        <f t="shared" si="181"/>
        <v>…</v>
      </c>
      <c r="Z1469" s="7"/>
      <c r="AA1469" s="35" t="str">
        <f t="shared" si="175"/>
        <v>…</v>
      </c>
      <c r="AB1469" s="35" t="str">
        <f t="shared" si="176"/>
        <v>.</v>
      </c>
      <c r="AE1469" s="18" t="str">
        <f>IFERROR(VLOOKUP(O1469,AG3:AH5,2,0),"KO")</f>
        <v>KO</v>
      </c>
    </row>
    <row r="1470" spans="2:31">
      <c r="B1470" s="6" t="s">
        <v>11</v>
      </c>
      <c r="C1470" t="s">
        <v>92</v>
      </c>
      <c r="D1470" s="24" t="s">
        <v>198</v>
      </c>
      <c r="E1470" s="17" t="s">
        <v>1034</v>
      </c>
      <c r="F1470" s="7" t="s">
        <v>4</v>
      </c>
      <c r="G1470" s="10" t="s">
        <v>2343</v>
      </c>
      <c r="H1470" s="7">
        <v>39</v>
      </c>
      <c r="I1470" s="7">
        <v>50</v>
      </c>
      <c r="J1470" s="7">
        <v>11</v>
      </c>
      <c r="K1470" s="7" t="s">
        <v>16</v>
      </c>
      <c r="L1470" s="7" t="s">
        <v>2101</v>
      </c>
      <c r="M1470" s="7">
        <v>28</v>
      </c>
      <c r="N1470" s="6" t="s">
        <v>18</v>
      </c>
      <c r="O1470" s="6" t="s">
        <v>230</v>
      </c>
      <c r="P1470" s="11">
        <v>50</v>
      </c>
      <c r="Q1470" s="12">
        <v>1.44</v>
      </c>
      <c r="R1470" s="13"/>
      <c r="S1470" s="21">
        <f t="shared" si="179"/>
        <v>65.625</v>
      </c>
      <c r="T1470" s="7" t="str">
        <f t="shared" si="180"/>
        <v>Under 1.5</v>
      </c>
      <c r="U1470" s="14"/>
      <c r="V1470" s="14" t="str">
        <f t="shared" si="177"/>
        <v>Over 0.5</v>
      </c>
      <c r="W1470" s="14" t="str">
        <f t="shared" si="178"/>
        <v>?</v>
      </c>
      <c r="X1470" s="14"/>
      <c r="Y1470" s="7" t="str">
        <f t="shared" si="181"/>
        <v>…</v>
      </c>
      <c r="Z1470" s="7"/>
      <c r="AA1470" s="35" t="str">
        <f t="shared" si="175"/>
        <v>…</v>
      </c>
      <c r="AB1470" s="35" t="str">
        <f t="shared" si="176"/>
        <v>.</v>
      </c>
      <c r="AE1470" s="18" t="str">
        <f>IFERROR(VLOOKUP(O1470,AG3:AH5,2,0),"KO")</f>
        <v>KO</v>
      </c>
    </row>
    <row r="1471" spans="2:31">
      <c r="B1471" s="6"/>
      <c r="C1471" t="s">
        <v>1618</v>
      </c>
      <c r="D1471" s="24" t="s">
        <v>889</v>
      </c>
      <c r="E1471" s="17" t="s">
        <v>2344</v>
      </c>
      <c r="F1471" s="7" t="s">
        <v>4</v>
      </c>
      <c r="G1471" s="10" t="s">
        <v>2345</v>
      </c>
      <c r="H1471" s="7">
        <v>19</v>
      </c>
      <c r="I1471" s="7">
        <v>27</v>
      </c>
      <c r="J1471" s="7">
        <v>54</v>
      </c>
      <c r="K1471" s="7">
        <v>2</v>
      </c>
      <c r="L1471" s="7">
        <v>2</v>
      </c>
      <c r="M1471" s="7">
        <v>35</v>
      </c>
      <c r="N1471" s="6" t="s">
        <v>69</v>
      </c>
      <c r="O1471" s="6" t="s">
        <v>69</v>
      </c>
      <c r="P1471" s="11">
        <v>37</v>
      </c>
      <c r="Q1471" s="12">
        <v>1.47</v>
      </c>
      <c r="R1471" s="13"/>
      <c r="S1471" s="21">
        <f t="shared" si="179"/>
        <v>23.125</v>
      </c>
      <c r="T1471" s="7" t="str">
        <f t="shared" si="180"/>
        <v>Over 0.5</v>
      </c>
      <c r="U1471" s="14"/>
      <c r="V1471" s="14" t="str">
        <f t="shared" si="177"/>
        <v>Over 0.5</v>
      </c>
      <c r="W1471" s="14" t="str">
        <f t="shared" si="178"/>
        <v>WON</v>
      </c>
      <c r="X1471" s="14"/>
      <c r="Y1471" s="7" t="str">
        <f t="shared" si="181"/>
        <v>…</v>
      </c>
      <c r="Z1471" s="7"/>
      <c r="AA1471" s="35" t="str">
        <f t="shared" si="175"/>
        <v>…</v>
      </c>
      <c r="AB1471" s="35" t="str">
        <f t="shared" si="176"/>
        <v>.</v>
      </c>
      <c r="AE1471" s="18" t="str">
        <f>IFERROR(VLOOKUP(O1471,AG3:AH5,2,0),"KO")</f>
        <v>KO</v>
      </c>
    </row>
    <row r="1472" spans="2:31">
      <c r="B1472" s="6"/>
      <c r="D1472" s="24"/>
      <c r="E1472" s="17"/>
      <c r="F1472" s="7"/>
      <c r="G1472" s="10"/>
      <c r="H1472" s="7"/>
      <c r="I1472" s="7"/>
      <c r="J1472" s="7"/>
      <c r="K1472" s="7"/>
      <c r="L1472" s="7"/>
      <c r="M1472" s="7"/>
      <c r="N1472" s="6"/>
      <c r="O1472" s="6"/>
      <c r="P1472" s="11"/>
      <c r="Q1472" s="12"/>
      <c r="R1472" s="13"/>
      <c r="S1472" s="21" t="str">
        <f t="shared" si="179"/>
        <v/>
      </c>
      <c r="T1472" s="7" t="str">
        <f t="shared" si="180"/>
        <v>Under 1.5</v>
      </c>
      <c r="U1472" s="14"/>
      <c r="V1472" s="14" t="str">
        <f t="shared" si="177"/>
        <v>Over 0.5</v>
      </c>
      <c r="W1472" s="14" t="str">
        <f t="shared" si="178"/>
        <v/>
      </c>
      <c r="X1472" s="14"/>
      <c r="Y1472" s="7" t="str">
        <f t="shared" si="181"/>
        <v>…</v>
      </c>
      <c r="Z1472" s="7"/>
      <c r="AA1472" s="35" t="str">
        <f t="shared" si="175"/>
        <v>…</v>
      </c>
      <c r="AB1472" s="35" t="str">
        <f t="shared" si="176"/>
        <v>.</v>
      </c>
      <c r="AE1472" s="18" t="str">
        <f>IFERROR(VLOOKUP(O1472,AG3:AH5,2,0),"KO")</f>
        <v>KO</v>
      </c>
    </row>
    <row r="1473" spans="2:31">
      <c r="B1473" s="16" t="s">
        <v>2361</v>
      </c>
      <c r="D1473" s="24"/>
      <c r="E1473" s="17"/>
      <c r="F1473" s="7"/>
      <c r="G1473" s="10"/>
      <c r="H1473" s="7"/>
      <c r="I1473" s="7"/>
      <c r="J1473" s="7"/>
      <c r="K1473" s="7"/>
      <c r="L1473" s="7"/>
      <c r="M1473" s="7"/>
      <c r="N1473" s="6"/>
      <c r="O1473" s="6"/>
      <c r="P1473" s="11"/>
      <c r="Q1473" s="12"/>
      <c r="R1473" s="13"/>
      <c r="S1473" s="21" t="str">
        <f t="shared" si="179"/>
        <v/>
      </c>
      <c r="T1473" s="7" t="str">
        <f t="shared" si="180"/>
        <v>Under 1.5</v>
      </c>
      <c r="U1473" s="14"/>
      <c r="V1473" s="14" t="str">
        <f t="shared" si="177"/>
        <v>Over 0.5</v>
      </c>
      <c r="W1473" s="14" t="str">
        <f t="shared" si="178"/>
        <v/>
      </c>
      <c r="X1473" s="14"/>
      <c r="Y1473" s="7" t="str">
        <f t="shared" si="181"/>
        <v>…</v>
      </c>
      <c r="Z1473" s="7"/>
      <c r="AA1473" s="35" t="str">
        <f t="shared" si="175"/>
        <v>…</v>
      </c>
      <c r="AB1473" s="35" t="str">
        <f t="shared" si="176"/>
        <v>.</v>
      </c>
      <c r="AE1473" s="18" t="str">
        <f>IFERROR(VLOOKUP(O1473,AG3:AH5,2,0),"KO")</f>
        <v>KO</v>
      </c>
    </row>
    <row r="1474" spans="2:31">
      <c r="B1474" s="6" t="s">
        <v>11</v>
      </c>
      <c r="C1474" t="s">
        <v>959</v>
      </c>
      <c r="D1474" s="24" t="s">
        <v>265</v>
      </c>
      <c r="E1474" s="17" t="s">
        <v>1417</v>
      </c>
      <c r="F1474" s="7" t="s">
        <v>4</v>
      </c>
      <c r="G1474" s="10" t="s">
        <v>1979</v>
      </c>
      <c r="H1474" s="7">
        <v>23</v>
      </c>
      <c r="I1474" s="7">
        <v>50</v>
      </c>
      <c r="J1474" s="7">
        <v>27</v>
      </c>
      <c r="K1474" s="7" t="s">
        <v>16</v>
      </c>
      <c r="L1474" s="7">
        <v>1</v>
      </c>
      <c r="M1474" s="7">
        <v>4</v>
      </c>
      <c r="N1474" s="6" t="s">
        <v>24</v>
      </c>
      <c r="O1474" s="6" t="s">
        <v>24</v>
      </c>
      <c r="P1474" s="11">
        <v>51</v>
      </c>
      <c r="Q1474" s="12">
        <v>1.4</v>
      </c>
      <c r="R1474" s="13"/>
      <c r="S1474" s="21">
        <f t="shared" si="179"/>
        <v>76.825000000000003</v>
      </c>
      <c r="T1474" s="7" t="str">
        <f t="shared" si="180"/>
        <v>Under 1.5</v>
      </c>
      <c r="U1474" s="14"/>
      <c r="V1474" s="14" t="str">
        <f t="shared" si="177"/>
        <v>Under 1.5</v>
      </c>
      <c r="W1474" s="14" t="str">
        <f t="shared" si="178"/>
        <v>WON</v>
      </c>
      <c r="X1474" s="14"/>
      <c r="Y1474" s="7" t="str">
        <f t="shared" si="181"/>
        <v>…</v>
      </c>
      <c r="Z1474" s="7"/>
      <c r="AA1474" s="35" t="str">
        <f t="shared" si="175"/>
        <v>…</v>
      </c>
      <c r="AB1474" s="35" t="str">
        <f t="shared" si="176"/>
        <v>.</v>
      </c>
      <c r="AE1474" s="18" t="str">
        <f>IFERROR(VLOOKUP(O1474,AG3:AH5,2,0),"KO")</f>
        <v>OK</v>
      </c>
    </row>
    <row r="1475" spans="2:31">
      <c r="B1475" s="6"/>
      <c r="C1475" t="s">
        <v>25</v>
      </c>
      <c r="D1475" s="24" t="s">
        <v>2306</v>
      </c>
      <c r="E1475" s="17" t="s">
        <v>2307</v>
      </c>
      <c r="F1475" s="7" t="s">
        <v>4</v>
      </c>
      <c r="G1475" s="10" t="s">
        <v>204</v>
      </c>
      <c r="H1475" s="7">
        <v>18</v>
      </c>
      <c r="I1475" s="7">
        <v>63</v>
      </c>
      <c r="J1475" s="7">
        <v>19</v>
      </c>
      <c r="K1475" s="7" t="s">
        <v>16</v>
      </c>
      <c r="L1475" s="7" t="s">
        <v>2101</v>
      </c>
      <c r="M1475" s="7">
        <v>1</v>
      </c>
      <c r="N1475" s="6" t="s">
        <v>47</v>
      </c>
      <c r="O1475" s="6" t="s">
        <v>47</v>
      </c>
      <c r="P1475" s="11">
        <v>54</v>
      </c>
      <c r="Q1475" s="12">
        <v>1.7</v>
      </c>
      <c r="R1475" s="13"/>
      <c r="S1475" s="21">
        <f t="shared" si="179"/>
        <v>84.487499999999997</v>
      </c>
      <c r="T1475" s="7" t="str">
        <f t="shared" si="180"/>
        <v>Under 1.5</v>
      </c>
      <c r="U1475" s="14"/>
      <c r="V1475" s="14" t="str">
        <f t="shared" si="177"/>
        <v>Under 1.5</v>
      </c>
      <c r="W1475" s="14" t="str">
        <f t="shared" si="178"/>
        <v>WON</v>
      </c>
      <c r="X1475" s="14"/>
      <c r="Y1475" s="7" t="str">
        <f t="shared" si="181"/>
        <v>…</v>
      </c>
      <c r="Z1475" s="7"/>
      <c r="AA1475" s="35" t="str">
        <f t="shared" si="175"/>
        <v>…</v>
      </c>
      <c r="AB1475" s="35" t="str">
        <f t="shared" si="176"/>
        <v>.</v>
      </c>
      <c r="AE1475" s="18" t="str">
        <f>IFERROR(VLOOKUP(O1475,AG3:AH5,2,0),"KO")</f>
        <v>OK</v>
      </c>
    </row>
    <row r="1476" spans="2:31">
      <c r="B1476" s="6" t="s">
        <v>11</v>
      </c>
      <c r="C1476" t="s">
        <v>880</v>
      </c>
      <c r="D1476" s="24" t="s">
        <v>1031</v>
      </c>
      <c r="E1476" s="17" t="s">
        <v>2042</v>
      </c>
      <c r="F1476" s="7" t="s">
        <v>4</v>
      </c>
      <c r="G1476" s="10" t="s">
        <v>1961</v>
      </c>
      <c r="H1476" s="7">
        <v>17</v>
      </c>
      <c r="I1476" s="7">
        <v>61</v>
      </c>
      <c r="J1476" s="7">
        <v>22</v>
      </c>
      <c r="K1476" s="7" t="s">
        <v>16</v>
      </c>
      <c r="L1476" s="7" t="s">
        <v>2101</v>
      </c>
      <c r="M1476" s="7">
        <v>5</v>
      </c>
      <c r="N1476" s="6" t="s">
        <v>61</v>
      </c>
      <c r="O1476" s="6" t="s">
        <v>96</v>
      </c>
      <c r="P1476" s="11">
        <v>58</v>
      </c>
      <c r="Q1476" s="12">
        <v>1.47</v>
      </c>
      <c r="R1476" s="13"/>
      <c r="S1476" s="21">
        <f t="shared" si="179"/>
        <v>80.662499999999994</v>
      </c>
      <c r="T1476" s="7" t="str">
        <f t="shared" si="180"/>
        <v>Under 1.5</v>
      </c>
      <c r="U1476" s="14"/>
      <c r="V1476" s="14" t="str">
        <f t="shared" si="177"/>
        <v>Over 0.5</v>
      </c>
      <c r="W1476" s="14" t="str">
        <f t="shared" si="178"/>
        <v>LOST</v>
      </c>
      <c r="X1476" s="14"/>
      <c r="Y1476" s="7" t="str">
        <f t="shared" si="181"/>
        <v>Prime</v>
      </c>
      <c r="Z1476" s="7"/>
      <c r="AA1476" s="35" t="str">
        <f t="shared" si="175"/>
        <v>U25g</v>
      </c>
      <c r="AB1476" s="35" t="str">
        <f t="shared" si="176"/>
        <v>.</v>
      </c>
      <c r="AE1476" s="18" t="str">
        <f>IFERROR(VLOOKUP(O1476,AG3:AH5,2,0),"KO")</f>
        <v>KO</v>
      </c>
    </row>
    <row r="1477" spans="2:31">
      <c r="B1477" s="6"/>
      <c r="C1477" t="s">
        <v>29</v>
      </c>
      <c r="D1477" s="24" t="s">
        <v>1031</v>
      </c>
      <c r="E1477" s="17" t="s">
        <v>2346</v>
      </c>
      <c r="F1477" s="7" t="s">
        <v>4</v>
      </c>
      <c r="G1477" s="10" t="s">
        <v>32</v>
      </c>
      <c r="H1477" s="7">
        <v>21</v>
      </c>
      <c r="I1477" s="7">
        <v>51</v>
      </c>
      <c r="J1477" s="7">
        <v>29</v>
      </c>
      <c r="K1477" s="7" t="s">
        <v>16</v>
      </c>
      <c r="L1477" s="7">
        <v>2</v>
      </c>
      <c r="M1477" s="7">
        <v>8</v>
      </c>
      <c r="N1477" s="6" t="s">
        <v>297</v>
      </c>
      <c r="O1477" s="6" t="s">
        <v>297</v>
      </c>
      <c r="P1477" s="11">
        <v>49</v>
      </c>
      <c r="Q1477" s="12">
        <v>1.65</v>
      </c>
      <c r="R1477" s="13"/>
      <c r="S1477" s="21">
        <f t="shared" si="179"/>
        <v>62.9375</v>
      </c>
      <c r="T1477" s="7" t="str">
        <f t="shared" si="180"/>
        <v>Under 1.5</v>
      </c>
      <c r="U1477" s="14"/>
      <c r="V1477" s="14" t="str">
        <f t="shared" si="177"/>
        <v>Over 0.5</v>
      </c>
      <c r="W1477" s="14" t="str">
        <f t="shared" si="178"/>
        <v>LOST</v>
      </c>
      <c r="X1477" s="14"/>
      <c r="Y1477" s="7" t="str">
        <f t="shared" si="181"/>
        <v>…</v>
      </c>
      <c r="Z1477" s="7"/>
      <c r="AA1477" s="35" t="str">
        <f t="shared" si="175"/>
        <v>…</v>
      </c>
      <c r="AB1477" s="35" t="str">
        <f t="shared" si="176"/>
        <v>.</v>
      </c>
      <c r="AE1477" s="18" t="str">
        <f>IFERROR(VLOOKUP(O1477,AG3:AH5,2,0),"KO")</f>
        <v>KO</v>
      </c>
    </row>
    <row r="1478" spans="2:31">
      <c r="B1478" s="6"/>
      <c r="C1478" t="s">
        <v>888</v>
      </c>
      <c r="D1478" s="24" t="s">
        <v>1031</v>
      </c>
      <c r="E1478" s="17" t="s">
        <v>1817</v>
      </c>
      <c r="F1478" s="7" t="s">
        <v>4</v>
      </c>
      <c r="G1478" s="10" t="s">
        <v>1522</v>
      </c>
      <c r="H1478" s="7">
        <v>45</v>
      </c>
      <c r="I1478" s="7">
        <v>35</v>
      </c>
      <c r="J1478" s="7">
        <v>20</v>
      </c>
      <c r="K1478" s="7">
        <v>1</v>
      </c>
      <c r="L1478" s="7">
        <v>1</v>
      </c>
      <c r="M1478" s="7">
        <v>25</v>
      </c>
      <c r="N1478" s="6" t="s">
        <v>24</v>
      </c>
      <c r="O1478" s="6" t="s">
        <v>75</v>
      </c>
      <c r="P1478" s="11">
        <v>60</v>
      </c>
      <c r="Q1478" s="12">
        <v>1.45</v>
      </c>
      <c r="R1478" s="13"/>
      <c r="S1478" s="21">
        <f t="shared" si="179"/>
        <v>37.9375</v>
      </c>
      <c r="T1478" s="7" t="str">
        <f t="shared" si="180"/>
        <v>Over 0.5</v>
      </c>
      <c r="U1478" s="14"/>
      <c r="V1478" s="14" t="str">
        <f t="shared" si="177"/>
        <v>Under 1.5</v>
      </c>
      <c r="W1478" s="14" t="str">
        <f t="shared" si="178"/>
        <v>LOST</v>
      </c>
      <c r="X1478" s="14"/>
      <c r="Y1478" s="7" t="str">
        <f t="shared" si="181"/>
        <v>…</v>
      </c>
      <c r="Z1478" s="7"/>
      <c r="AA1478" s="35" t="str">
        <f t="shared" ref="AA1478:AA1541" si="182">IF(AND(I1478&gt;49,P1478&gt;54,B1478="OK"),"U25g","…")</f>
        <v>…</v>
      </c>
      <c r="AB1478" s="35" t="str">
        <f t="shared" ref="AB1478:AB1541" si="183">IF(AND(AA1478="U25g",(OR(O1478="0-0",O1478="0-1",O1478="1-0",O1478="1-1",O1478="2-0",O1478="0-2"))),"WON",".")</f>
        <v>.</v>
      </c>
      <c r="AE1478" s="18" t="str">
        <f>IFERROR(VLOOKUP(O1478,AG3:AH5,2,0),"KO")</f>
        <v>KO</v>
      </c>
    </row>
    <row r="1479" spans="2:31">
      <c r="B1479" s="6" t="s">
        <v>11</v>
      </c>
      <c r="C1479" t="s">
        <v>12</v>
      </c>
      <c r="D1479" s="24" t="s">
        <v>26</v>
      </c>
      <c r="E1479" s="17" t="s">
        <v>637</v>
      </c>
      <c r="F1479" s="7" t="s">
        <v>4</v>
      </c>
      <c r="G1479" s="10" t="s">
        <v>641</v>
      </c>
      <c r="H1479" s="7">
        <v>26</v>
      </c>
      <c r="I1479" s="7">
        <v>47</v>
      </c>
      <c r="J1479" s="7">
        <v>26</v>
      </c>
      <c r="K1479" s="7" t="s">
        <v>16</v>
      </c>
      <c r="L1479" s="7" t="s">
        <v>2101</v>
      </c>
      <c r="M1479" s="7">
        <v>0</v>
      </c>
      <c r="N1479" s="6" t="s">
        <v>69</v>
      </c>
      <c r="O1479" s="6" t="s">
        <v>33</v>
      </c>
      <c r="P1479" s="11">
        <v>32</v>
      </c>
      <c r="Q1479" s="12">
        <v>1.5</v>
      </c>
      <c r="R1479" s="13"/>
      <c r="S1479" s="21">
        <f t="shared" si="179"/>
        <v>55</v>
      </c>
      <c r="T1479" s="7" t="str">
        <f t="shared" si="180"/>
        <v>Over 0.5</v>
      </c>
      <c r="U1479" s="14"/>
      <c r="V1479" s="14" t="str">
        <f t="shared" si="177"/>
        <v>Over 0.5</v>
      </c>
      <c r="W1479" s="14" t="str">
        <f t="shared" si="178"/>
        <v>WON</v>
      </c>
      <c r="X1479" s="14"/>
      <c r="Y1479" s="7" t="str">
        <f t="shared" si="181"/>
        <v>…</v>
      </c>
      <c r="Z1479" s="7"/>
      <c r="AA1479" s="35" t="str">
        <f t="shared" si="182"/>
        <v>…</v>
      </c>
      <c r="AB1479" s="35" t="str">
        <f t="shared" si="183"/>
        <v>.</v>
      </c>
      <c r="AE1479" s="18" t="str">
        <f>IFERROR(VLOOKUP(O1479,AG3:AH5,2,0),"KO")</f>
        <v>KO</v>
      </c>
    </row>
    <row r="1480" spans="2:31">
      <c r="B1480" s="6"/>
      <c r="C1480" t="s">
        <v>21</v>
      </c>
      <c r="D1480" s="24" t="s">
        <v>1101</v>
      </c>
      <c r="E1480" s="17" t="s">
        <v>22</v>
      </c>
      <c r="F1480" s="7" t="s">
        <v>4</v>
      </c>
      <c r="G1480" s="10" t="s">
        <v>23</v>
      </c>
      <c r="H1480" s="7">
        <v>27</v>
      </c>
      <c r="I1480" s="7">
        <v>69</v>
      </c>
      <c r="J1480" s="7">
        <v>4</v>
      </c>
      <c r="K1480" s="7" t="s">
        <v>16</v>
      </c>
      <c r="L1480" s="7">
        <v>1</v>
      </c>
      <c r="M1480" s="7">
        <v>23</v>
      </c>
      <c r="N1480" s="6" t="s">
        <v>47</v>
      </c>
      <c r="O1480" s="6" t="s">
        <v>33</v>
      </c>
      <c r="P1480" s="11">
        <v>68</v>
      </c>
      <c r="Q1480" s="12">
        <v>1.56</v>
      </c>
      <c r="R1480" s="13"/>
      <c r="S1480" s="21">
        <f t="shared" si="179"/>
        <v>75.162499999999994</v>
      </c>
      <c r="T1480" s="7" t="str">
        <f t="shared" si="180"/>
        <v>Under 1.5</v>
      </c>
      <c r="U1480" s="14"/>
      <c r="V1480" s="14" t="str">
        <f t="shared" si="177"/>
        <v>Under 1.5</v>
      </c>
      <c r="W1480" s="14" t="str">
        <f t="shared" si="178"/>
        <v>WON</v>
      </c>
      <c r="X1480" s="14"/>
      <c r="Y1480" s="7" t="str">
        <f t="shared" si="181"/>
        <v>…</v>
      </c>
      <c r="Z1480" s="7"/>
      <c r="AA1480" s="35" t="str">
        <f t="shared" si="182"/>
        <v>…</v>
      </c>
      <c r="AB1480" s="35" t="str">
        <f t="shared" si="183"/>
        <v>.</v>
      </c>
      <c r="AE1480" s="18" t="str">
        <f>IFERROR(VLOOKUP(O1480,AG3:AH5,2,0),"KO")</f>
        <v>KO</v>
      </c>
    </row>
    <row r="1481" spans="2:31">
      <c r="B1481" s="6"/>
      <c r="C1481" t="s">
        <v>455</v>
      </c>
      <c r="D1481" s="24" t="s">
        <v>1101</v>
      </c>
      <c r="E1481" s="17" t="s">
        <v>1585</v>
      </c>
      <c r="F1481" s="7" t="s">
        <v>4</v>
      </c>
      <c r="G1481" s="10" t="s">
        <v>1039</v>
      </c>
      <c r="H1481" s="7">
        <v>45</v>
      </c>
      <c r="I1481" s="7">
        <v>26</v>
      </c>
      <c r="J1481" s="7">
        <v>29</v>
      </c>
      <c r="K1481" s="7">
        <v>1</v>
      </c>
      <c r="L1481" s="7">
        <v>1</v>
      </c>
      <c r="M1481" s="7">
        <v>16</v>
      </c>
      <c r="N1481" s="6" t="s">
        <v>47</v>
      </c>
      <c r="O1481" s="6" t="s">
        <v>17</v>
      </c>
      <c r="P1481" s="11">
        <v>47</v>
      </c>
      <c r="Q1481" s="12">
        <v>1.44</v>
      </c>
      <c r="R1481" s="13"/>
      <c r="S1481" s="21">
        <f t="shared" si="179"/>
        <v>16.875</v>
      </c>
      <c r="T1481" s="7" t="str">
        <f t="shared" si="180"/>
        <v>Over 0.5</v>
      </c>
      <c r="U1481" s="14"/>
      <c r="V1481" s="14" t="str">
        <f t="shared" si="177"/>
        <v>Under 1.5</v>
      </c>
      <c r="W1481" s="14" t="str">
        <f t="shared" si="178"/>
        <v>WON</v>
      </c>
      <c r="X1481" s="14"/>
      <c r="Y1481" s="7" t="str">
        <f t="shared" si="181"/>
        <v>…</v>
      </c>
      <c r="Z1481" s="7"/>
      <c r="AA1481" s="35" t="str">
        <f t="shared" si="182"/>
        <v>…</v>
      </c>
      <c r="AB1481" s="35" t="str">
        <f t="shared" si="183"/>
        <v>.</v>
      </c>
      <c r="AE1481" s="18" t="str">
        <f>IFERROR(VLOOKUP(O1481,AG3:AH5,2,0),"KO")</f>
        <v>KO</v>
      </c>
    </row>
    <row r="1482" spans="2:31">
      <c r="B1482" s="6" t="s">
        <v>11</v>
      </c>
      <c r="C1482" t="s">
        <v>58</v>
      </c>
      <c r="D1482" s="24" t="s">
        <v>2347</v>
      </c>
      <c r="E1482" s="17" t="s">
        <v>467</v>
      </c>
      <c r="F1482" s="7" t="s">
        <v>4</v>
      </c>
      <c r="G1482" s="10" t="s">
        <v>1208</v>
      </c>
      <c r="H1482" s="7">
        <v>18</v>
      </c>
      <c r="I1482" s="7">
        <v>66</v>
      </c>
      <c r="J1482" s="7">
        <v>17</v>
      </c>
      <c r="K1482" s="7" t="s">
        <v>16</v>
      </c>
      <c r="L1482" s="7">
        <v>2</v>
      </c>
      <c r="M1482" s="7">
        <v>1</v>
      </c>
      <c r="N1482" s="6" t="s">
        <v>120</v>
      </c>
      <c r="O1482" s="6" t="s">
        <v>298</v>
      </c>
      <c r="P1482" s="11">
        <v>65</v>
      </c>
      <c r="Q1482" s="12">
        <v>1.44</v>
      </c>
      <c r="R1482" s="13"/>
      <c r="S1482" s="21">
        <f t="shared" si="179"/>
        <v>87.625</v>
      </c>
      <c r="T1482" s="7" t="str">
        <f t="shared" si="180"/>
        <v>Under 1.5</v>
      </c>
      <c r="U1482" s="14"/>
      <c r="V1482" s="14" t="str">
        <f t="shared" si="177"/>
        <v>Under 1.5</v>
      </c>
      <c r="W1482" s="14" t="str">
        <f t="shared" si="178"/>
        <v>WON</v>
      </c>
      <c r="X1482" s="14"/>
      <c r="Y1482" s="7" t="str">
        <f t="shared" si="181"/>
        <v>Prime</v>
      </c>
      <c r="Z1482" s="7"/>
      <c r="AA1482" s="35" t="str">
        <f t="shared" si="182"/>
        <v>U25g</v>
      </c>
      <c r="AB1482" s="35" t="str">
        <f t="shared" si="183"/>
        <v>.</v>
      </c>
      <c r="AE1482" s="18" t="str">
        <f>IFERROR(VLOOKUP(O1482,AG3:AH5,2,0),"KO")</f>
        <v>KO</v>
      </c>
    </row>
    <row r="1483" spans="2:31">
      <c r="B1483" s="6"/>
      <c r="C1483" t="s">
        <v>76</v>
      </c>
      <c r="D1483" s="24" t="s">
        <v>1827</v>
      </c>
      <c r="E1483" s="17" t="s">
        <v>1990</v>
      </c>
      <c r="F1483" s="7" t="s">
        <v>4</v>
      </c>
      <c r="G1483" s="10" t="s">
        <v>1173</v>
      </c>
      <c r="H1483" s="7">
        <v>45</v>
      </c>
      <c r="I1483" s="7">
        <v>40</v>
      </c>
      <c r="J1483" s="7">
        <v>15</v>
      </c>
      <c r="K1483" s="7">
        <v>1</v>
      </c>
      <c r="L1483" s="7" t="s">
        <v>2101</v>
      </c>
      <c r="M1483" s="7">
        <v>30</v>
      </c>
      <c r="N1483" s="6" t="s">
        <v>69</v>
      </c>
      <c r="O1483" s="6" t="s">
        <v>33</v>
      </c>
      <c r="P1483" s="11">
        <v>28</v>
      </c>
      <c r="Q1483" s="12">
        <v>1.67</v>
      </c>
      <c r="R1483" s="13"/>
      <c r="S1483" s="21">
        <f t="shared" si="179"/>
        <v>25.9375</v>
      </c>
      <c r="T1483" s="7" t="str">
        <f t="shared" si="180"/>
        <v>Over 0.5</v>
      </c>
      <c r="U1483" s="14"/>
      <c r="V1483" s="14" t="str">
        <f t="shared" ref="V1483:V1546" si="184">IF(N1483="1-0","Under 1.5",IF(N1483="0-0","Under 1.5",IF(N1483="0-1","Under 1.5","Over 0.5")))</f>
        <v>Over 0.5</v>
      </c>
      <c r="W1483" s="14" t="str">
        <f t="shared" ref="W1483:W1546" si="185">IF(N1483=0,"",IF(N1483="?",N1483,IF(T1483=V1483,"WON",IF(N1483="0-1","WON",IF(N1483="1-0","WON","LOST")))))</f>
        <v>WON</v>
      </c>
      <c r="X1483" s="14"/>
      <c r="Y1483" s="7" t="str">
        <f t="shared" si="181"/>
        <v>…</v>
      </c>
      <c r="Z1483" s="7"/>
      <c r="AA1483" s="35" t="str">
        <f t="shared" si="182"/>
        <v>…</v>
      </c>
      <c r="AB1483" s="35" t="str">
        <f t="shared" si="183"/>
        <v>.</v>
      </c>
      <c r="AE1483" s="18" t="str">
        <f>IFERROR(VLOOKUP(O1483,AG3:AH5,2,0),"KO")</f>
        <v>KO</v>
      </c>
    </row>
    <row r="1484" spans="2:31">
      <c r="B1484" s="6" t="s">
        <v>11</v>
      </c>
      <c r="C1484" t="s">
        <v>363</v>
      </c>
      <c r="D1484" s="24" t="s">
        <v>35</v>
      </c>
      <c r="E1484" s="17" t="s">
        <v>904</v>
      </c>
      <c r="F1484" s="7" t="s">
        <v>4</v>
      </c>
      <c r="G1484" s="10" t="s">
        <v>1104</v>
      </c>
      <c r="H1484" s="7">
        <v>29</v>
      </c>
      <c r="I1484" s="7">
        <v>53</v>
      </c>
      <c r="J1484" s="7">
        <v>18</v>
      </c>
      <c r="K1484" s="7" t="s">
        <v>16</v>
      </c>
      <c r="L1484" s="7">
        <v>1</v>
      </c>
      <c r="M1484" s="7">
        <v>11</v>
      </c>
      <c r="N1484" s="6" t="s">
        <v>120</v>
      </c>
      <c r="O1484" s="6" t="s">
        <v>61</v>
      </c>
      <c r="P1484" s="11">
        <v>59</v>
      </c>
      <c r="Q1484" s="12">
        <v>1.42</v>
      </c>
      <c r="R1484" s="13"/>
      <c r="S1484" s="21">
        <f t="shared" si="179"/>
        <v>72.362499999999997</v>
      </c>
      <c r="T1484" s="7" t="str">
        <f t="shared" si="180"/>
        <v>Under 1.5</v>
      </c>
      <c r="U1484" s="14"/>
      <c r="V1484" s="14" t="str">
        <f t="shared" si="184"/>
        <v>Under 1.5</v>
      </c>
      <c r="W1484" s="14" t="str">
        <f t="shared" si="185"/>
        <v>WON</v>
      </c>
      <c r="X1484" s="14"/>
      <c r="Y1484" s="7" t="str">
        <f t="shared" si="181"/>
        <v>…</v>
      </c>
      <c r="Z1484" s="7"/>
      <c r="AA1484" s="35" t="str">
        <f t="shared" si="182"/>
        <v>U25g</v>
      </c>
      <c r="AB1484" s="35" t="str">
        <f t="shared" si="183"/>
        <v>WON</v>
      </c>
      <c r="AE1484" s="18" t="str">
        <f>IFERROR(VLOOKUP(O1484,AG3:AH5,2,0),"KO")</f>
        <v>KO</v>
      </c>
    </row>
    <row r="1485" spans="2:31">
      <c r="B1485" s="6" t="s">
        <v>11</v>
      </c>
      <c r="C1485" t="s">
        <v>471</v>
      </c>
      <c r="D1485" s="24" t="s">
        <v>1102</v>
      </c>
      <c r="E1485" s="17" t="s">
        <v>1394</v>
      </c>
      <c r="F1485" s="7" t="s">
        <v>4</v>
      </c>
      <c r="G1485" s="10" t="s">
        <v>818</v>
      </c>
      <c r="H1485" s="7">
        <v>26</v>
      </c>
      <c r="I1485" s="7">
        <v>50</v>
      </c>
      <c r="J1485" s="7">
        <v>24</v>
      </c>
      <c r="K1485" s="7" t="s">
        <v>16</v>
      </c>
      <c r="L1485" s="7" t="s">
        <v>2101</v>
      </c>
      <c r="M1485" s="7">
        <v>2</v>
      </c>
      <c r="N1485" s="6" t="s">
        <v>47</v>
      </c>
      <c r="O1485" s="6" t="s">
        <v>47</v>
      </c>
      <c r="P1485" s="11">
        <v>75</v>
      </c>
      <c r="Q1485" s="12">
        <v>1.68</v>
      </c>
      <c r="R1485" s="13"/>
      <c r="S1485" s="21">
        <f t="shared" si="179"/>
        <v>83.625</v>
      </c>
      <c r="T1485" s="7" t="str">
        <f t="shared" si="180"/>
        <v>Under 1.5</v>
      </c>
      <c r="U1485" s="14"/>
      <c r="V1485" s="14" t="str">
        <f t="shared" si="184"/>
        <v>Under 1.5</v>
      </c>
      <c r="W1485" s="14" t="str">
        <f t="shared" si="185"/>
        <v>WON</v>
      </c>
      <c r="X1485" s="14"/>
      <c r="Y1485" s="7" t="str">
        <f t="shared" si="181"/>
        <v>…</v>
      </c>
      <c r="Z1485" s="7"/>
      <c r="AA1485" s="35" t="str">
        <f t="shared" si="182"/>
        <v>U25g</v>
      </c>
      <c r="AB1485" s="35" t="str">
        <f t="shared" si="183"/>
        <v>WON</v>
      </c>
      <c r="AE1485" s="18" t="str">
        <f>IFERROR(VLOOKUP(O1485,AG3:AH5,2,0),"KO")</f>
        <v>OK</v>
      </c>
    </row>
    <row r="1486" spans="2:31">
      <c r="B1486" s="6" t="s">
        <v>11</v>
      </c>
      <c r="C1486" t="s">
        <v>58</v>
      </c>
      <c r="D1486" s="24" t="s">
        <v>35</v>
      </c>
      <c r="E1486" s="17" t="s">
        <v>487</v>
      </c>
      <c r="F1486" s="7" t="s">
        <v>4</v>
      </c>
      <c r="G1486" s="10" t="s">
        <v>480</v>
      </c>
      <c r="H1486" s="7">
        <v>28</v>
      </c>
      <c r="I1486" s="7">
        <v>49</v>
      </c>
      <c r="J1486" s="7">
        <v>23</v>
      </c>
      <c r="K1486" s="7" t="s">
        <v>16</v>
      </c>
      <c r="L1486" s="7" t="s">
        <v>2101</v>
      </c>
      <c r="M1486" s="7">
        <v>5</v>
      </c>
      <c r="N1486" s="6" t="s">
        <v>24</v>
      </c>
      <c r="O1486" s="6" t="s">
        <v>33</v>
      </c>
      <c r="P1486" s="11">
        <v>52</v>
      </c>
      <c r="Q1486" s="12">
        <v>1.5</v>
      </c>
      <c r="R1486" s="13"/>
      <c r="S1486" s="21">
        <f t="shared" si="179"/>
        <v>60.4</v>
      </c>
      <c r="T1486" s="7" t="str">
        <f t="shared" si="180"/>
        <v>Under 1.5</v>
      </c>
      <c r="U1486" s="14"/>
      <c r="V1486" s="14" t="str">
        <f t="shared" si="184"/>
        <v>Under 1.5</v>
      </c>
      <c r="W1486" s="14" t="str">
        <f t="shared" si="185"/>
        <v>WON</v>
      </c>
      <c r="X1486" s="14"/>
      <c r="Y1486" s="7" t="str">
        <f t="shared" si="181"/>
        <v>…</v>
      </c>
      <c r="Z1486" s="7"/>
      <c r="AA1486" s="35" t="str">
        <f t="shared" si="182"/>
        <v>…</v>
      </c>
      <c r="AB1486" s="35" t="str">
        <f t="shared" si="183"/>
        <v>.</v>
      </c>
      <c r="AE1486" s="18" t="str">
        <f>IFERROR(VLOOKUP(O1486,AG3:AH5,2,0),"KO")</f>
        <v>KO</v>
      </c>
    </row>
    <row r="1487" spans="2:31">
      <c r="B1487" s="6" t="s">
        <v>11</v>
      </c>
      <c r="C1487" t="s">
        <v>34</v>
      </c>
      <c r="D1487" s="24" t="s">
        <v>35</v>
      </c>
      <c r="E1487" s="17" t="s">
        <v>582</v>
      </c>
      <c r="F1487" s="7" t="s">
        <v>4</v>
      </c>
      <c r="G1487" s="10" t="s">
        <v>1231</v>
      </c>
      <c r="H1487" s="7">
        <v>7</v>
      </c>
      <c r="I1487" s="7">
        <v>60</v>
      </c>
      <c r="J1487" s="7">
        <v>33</v>
      </c>
      <c r="K1487" s="7" t="s">
        <v>16</v>
      </c>
      <c r="L1487" s="7">
        <v>2</v>
      </c>
      <c r="M1487" s="7">
        <v>26</v>
      </c>
      <c r="N1487" s="6" t="s">
        <v>120</v>
      </c>
      <c r="O1487" s="6" t="s">
        <v>69</v>
      </c>
      <c r="P1487" s="11">
        <v>61</v>
      </c>
      <c r="Q1487" s="12">
        <v>1.7</v>
      </c>
      <c r="R1487" s="13"/>
      <c r="S1487" s="21">
        <f t="shared" si="179"/>
        <v>70.95</v>
      </c>
      <c r="T1487" s="7" t="str">
        <f t="shared" si="180"/>
        <v>Under 1.5</v>
      </c>
      <c r="U1487" s="14"/>
      <c r="V1487" s="14" t="str">
        <f t="shared" si="184"/>
        <v>Under 1.5</v>
      </c>
      <c r="W1487" s="14" t="str">
        <f t="shared" si="185"/>
        <v>WON</v>
      </c>
      <c r="X1487" s="14"/>
      <c r="Y1487" s="7" t="str">
        <f t="shared" si="181"/>
        <v>…</v>
      </c>
      <c r="Z1487" s="7"/>
      <c r="AA1487" s="35" t="str">
        <f t="shared" si="182"/>
        <v>U25g</v>
      </c>
      <c r="AB1487" s="35" t="str">
        <f t="shared" si="183"/>
        <v>WON</v>
      </c>
      <c r="AE1487" s="18" t="str">
        <f>IFERROR(VLOOKUP(O1487,AG3:AH5,2,0),"KO")</f>
        <v>KO</v>
      </c>
    </row>
    <row r="1488" spans="2:31">
      <c r="B1488" s="6"/>
      <c r="C1488" t="s">
        <v>111</v>
      </c>
      <c r="D1488" s="24" t="s">
        <v>1336</v>
      </c>
      <c r="E1488" s="17" t="s">
        <v>2040</v>
      </c>
      <c r="F1488" s="7" t="s">
        <v>4</v>
      </c>
      <c r="G1488" s="10" t="s">
        <v>2348</v>
      </c>
      <c r="H1488" s="7">
        <v>56</v>
      </c>
      <c r="I1488" s="7">
        <v>27</v>
      </c>
      <c r="J1488" s="7">
        <v>17</v>
      </c>
      <c r="K1488" s="7">
        <v>1</v>
      </c>
      <c r="L1488" s="7">
        <v>1</v>
      </c>
      <c r="M1488" s="7">
        <v>39</v>
      </c>
      <c r="N1488" s="6" t="s">
        <v>75</v>
      </c>
      <c r="O1488" s="6" t="s">
        <v>33</v>
      </c>
      <c r="P1488" s="11">
        <v>17</v>
      </c>
      <c r="Q1488" s="12">
        <v>1.44</v>
      </c>
      <c r="R1488" s="13"/>
      <c r="S1488" s="21">
        <f t="shared" si="179"/>
        <v>22.5</v>
      </c>
      <c r="T1488" s="7" t="str">
        <f t="shared" si="180"/>
        <v>Over 0.5</v>
      </c>
      <c r="U1488" s="14"/>
      <c r="V1488" s="14" t="str">
        <f t="shared" si="184"/>
        <v>Over 0.5</v>
      </c>
      <c r="W1488" s="14" t="str">
        <f t="shared" si="185"/>
        <v>WON</v>
      </c>
      <c r="X1488" s="14"/>
      <c r="Y1488" s="7" t="str">
        <f t="shared" si="181"/>
        <v>…</v>
      </c>
      <c r="Z1488" s="7"/>
      <c r="AA1488" s="35" t="str">
        <f t="shared" si="182"/>
        <v>…</v>
      </c>
      <c r="AB1488" s="35" t="str">
        <f t="shared" si="183"/>
        <v>.</v>
      </c>
      <c r="AE1488" s="18" t="str">
        <f>IFERROR(VLOOKUP(O1488,AG3:AH5,2,0),"KO")</f>
        <v>KO</v>
      </c>
    </row>
    <row r="1489" spans="2:31">
      <c r="B1489" s="6" t="s">
        <v>11</v>
      </c>
      <c r="C1489" t="s">
        <v>282</v>
      </c>
      <c r="D1489" s="24" t="s">
        <v>1042</v>
      </c>
      <c r="E1489" s="17" t="s">
        <v>665</v>
      </c>
      <c r="F1489" s="7" t="s">
        <v>4</v>
      </c>
      <c r="G1489" s="10" t="s">
        <v>709</v>
      </c>
      <c r="H1489" s="7">
        <v>22</v>
      </c>
      <c r="I1489" s="7">
        <v>60</v>
      </c>
      <c r="J1489" s="7">
        <v>18</v>
      </c>
      <c r="K1489" s="7" t="s">
        <v>16</v>
      </c>
      <c r="L1489" s="7">
        <v>2</v>
      </c>
      <c r="M1489" s="7">
        <v>4</v>
      </c>
      <c r="N1489" s="6" t="s">
        <v>69</v>
      </c>
      <c r="O1489" s="6" t="s">
        <v>33</v>
      </c>
      <c r="P1489" s="11">
        <v>60</v>
      </c>
      <c r="Q1489" s="12">
        <v>1.53</v>
      </c>
      <c r="R1489" s="13"/>
      <c r="S1489" s="21">
        <f t="shared" si="179"/>
        <v>81.75</v>
      </c>
      <c r="T1489" s="7" t="str">
        <f t="shared" si="180"/>
        <v>Under 1.5</v>
      </c>
      <c r="U1489" s="14"/>
      <c r="V1489" s="14" t="str">
        <f t="shared" si="184"/>
        <v>Over 0.5</v>
      </c>
      <c r="W1489" s="14" t="str">
        <f t="shared" si="185"/>
        <v>LOST</v>
      </c>
      <c r="X1489" s="14"/>
      <c r="Y1489" s="7" t="str">
        <f t="shared" si="181"/>
        <v>Prime</v>
      </c>
      <c r="Z1489" s="7"/>
      <c r="AA1489" s="35" t="str">
        <f t="shared" si="182"/>
        <v>U25g</v>
      </c>
      <c r="AB1489" s="35" t="str">
        <f t="shared" si="183"/>
        <v>.</v>
      </c>
      <c r="AE1489" s="18" t="str">
        <f>IFERROR(VLOOKUP(O1489,AG3:AH5,2,0),"KO")</f>
        <v>KO</v>
      </c>
    </row>
    <row r="1490" spans="2:31">
      <c r="B1490" s="6"/>
      <c r="C1490" t="s">
        <v>1468</v>
      </c>
      <c r="D1490" s="24" t="s">
        <v>39</v>
      </c>
      <c r="E1490" s="17" t="s">
        <v>2019</v>
      </c>
      <c r="F1490" s="7" t="s">
        <v>4</v>
      </c>
      <c r="G1490" s="10" t="s">
        <v>2017</v>
      </c>
      <c r="H1490" s="7">
        <v>49</v>
      </c>
      <c r="I1490" s="7">
        <v>44</v>
      </c>
      <c r="J1490" s="7">
        <v>7</v>
      </c>
      <c r="K1490" s="7">
        <v>1</v>
      </c>
      <c r="L1490" s="7">
        <v>1</v>
      </c>
      <c r="M1490" s="7">
        <v>42</v>
      </c>
      <c r="N1490" s="6" t="s">
        <v>69</v>
      </c>
      <c r="O1490" s="6" t="s">
        <v>278</v>
      </c>
      <c r="P1490" s="11">
        <v>22</v>
      </c>
      <c r="Q1490" s="12">
        <v>1.75</v>
      </c>
      <c r="R1490" s="13"/>
      <c r="S1490" s="21">
        <f t="shared" si="179"/>
        <v>24.6875</v>
      </c>
      <c r="T1490" s="7" t="str">
        <f t="shared" si="180"/>
        <v>Over 0.5</v>
      </c>
      <c r="U1490" s="14"/>
      <c r="V1490" s="14" t="str">
        <f t="shared" si="184"/>
        <v>Over 0.5</v>
      </c>
      <c r="W1490" s="14" t="str">
        <f t="shared" si="185"/>
        <v>WON</v>
      </c>
      <c r="X1490" s="14"/>
      <c r="Y1490" s="7" t="str">
        <f t="shared" si="181"/>
        <v>…</v>
      </c>
      <c r="Z1490" s="7"/>
      <c r="AA1490" s="35" t="str">
        <f t="shared" si="182"/>
        <v>…</v>
      </c>
      <c r="AB1490" s="35" t="str">
        <f t="shared" si="183"/>
        <v>.</v>
      </c>
      <c r="AE1490" s="18" t="str">
        <f>IFERROR(VLOOKUP(O1490,AG3:AH5,2,0),"KO")</f>
        <v>KO</v>
      </c>
    </row>
    <row r="1491" spans="2:31">
      <c r="B1491" s="6"/>
      <c r="C1491" t="s">
        <v>1468</v>
      </c>
      <c r="D1491" s="24" t="s">
        <v>39</v>
      </c>
      <c r="E1491" s="17" t="s">
        <v>2019</v>
      </c>
      <c r="F1491" s="7" t="s">
        <v>4</v>
      </c>
      <c r="G1491" s="10" t="s">
        <v>2017</v>
      </c>
      <c r="H1491" s="7">
        <v>49</v>
      </c>
      <c r="I1491" s="7">
        <v>44</v>
      </c>
      <c r="J1491" s="7">
        <v>7</v>
      </c>
      <c r="K1491" s="7">
        <v>1</v>
      </c>
      <c r="L1491" s="7">
        <v>1</v>
      </c>
      <c r="M1491" s="7">
        <v>42</v>
      </c>
      <c r="N1491" s="6" t="s">
        <v>69</v>
      </c>
      <c r="O1491" s="6" t="s">
        <v>278</v>
      </c>
      <c r="P1491" s="11">
        <v>22</v>
      </c>
      <c r="Q1491" s="12">
        <v>1.75</v>
      </c>
      <c r="R1491" s="13"/>
      <c r="S1491" s="21">
        <f t="shared" si="179"/>
        <v>24.6875</v>
      </c>
      <c r="T1491" s="7" t="str">
        <f t="shared" si="180"/>
        <v>Over 0.5</v>
      </c>
      <c r="U1491" s="14"/>
      <c r="V1491" s="14" t="str">
        <f t="shared" si="184"/>
        <v>Over 0.5</v>
      </c>
      <c r="W1491" s="14" t="str">
        <f t="shared" si="185"/>
        <v>WON</v>
      </c>
      <c r="X1491" s="14"/>
      <c r="Y1491" s="7" t="str">
        <f t="shared" si="181"/>
        <v>…</v>
      </c>
      <c r="Z1491" s="7"/>
      <c r="AA1491" s="35" t="str">
        <f t="shared" si="182"/>
        <v>…</v>
      </c>
      <c r="AB1491" s="35" t="str">
        <f t="shared" si="183"/>
        <v>.</v>
      </c>
      <c r="AE1491" s="18" t="str">
        <f>IFERROR(VLOOKUP(O1491,AG3:AH5,2,0),"KO")</f>
        <v>KO</v>
      </c>
    </row>
    <row r="1492" spans="2:31">
      <c r="B1492" s="6" t="s">
        <v>11</v>
      </c>
      <c r="C1492" t="s">
        <v>58</v>
      </c>
      <c r="D1492" s="24" t="s">
        <v>39</v>
      </c>
      <c r="E1492" s="17" t="s">
        <v>482</v>
      </c>
      <c r="F1492" s="7" t="s">
        <v>4</v>
      </c>
      <c r="G1492" s="10" t="s">
        <v>481</v>
      </c>
      <c r="H1492" s="7">
        <v>25</v>
      </c>
      <c r="I1492" s="7">
        <v>54</v>
      </c>
      <c r="J1492" s="7">
        <v>21</v>
      </c>
      <c r="K1492" s="7" t="s">
        <v>16</v>
      </c>
      <c r="L1492" s="7" t="s">
        <v>2101</v>
      </c>
      <c r="M1492" s="7">
        <v>4</v>
      </c>
      <c r="N1492" s="6" t="s">
        <v>298</v>
      </c>
      <c r="O1492" s="6" t="s">
        <v>278</v>
      </c>
      <c r="P1492" s="11">
        <v>69</v>
      </c>
      <c r="Q1492" s="12">
        <v>1.57</v>
      </c>
      <c r="R1492" s="13"/>
      <c r="S1492" s="21">
        <f t="shared" si="179"/>
        <v>81.674999999999997</v>
      </c>
      <c r="T1492" s="7" t="str">
        <f t="shared" si="180"/>
        <v>Under 1.5</v>
      </c>
      <c r="U1492" s="14"/>
      <c r="V1492" s="14" t="str">
        <f t="shared" si="184"/>
        <v>Over 0.5</v>
      </c>
      <c r="W1492" s="14" t="str">
        <f t="shared" si="185"/>
        <v>LOST</v>
      </c>
      <c r="X1492" s="14"/>
      <c r="Y1492" s="7" t="str">
        <f t="shared" si="181"/>
        <v>Prime</v>
      </c>
      <c r="Z1492" s="7"/>
      <c r="AA1492" s="35" t="str">
        <f t="shared" si="182"/>
        <v>U25g</v>
      </c>
      <c r="AB1492" s="35" t="str">
        <f t="shared" si="183"/>
        <v>.</v>
      </c>
      <c r="AE1492" s="18" t="str">
        <f>IFERROR(VLOOKUP(O1492,AG3:AH5,2,0),"KO")</f>
        <v>KO</v>
      </c>
    </row>
    <row r="1493" spans="2:31">
      <c r="B1493" s="6"/>
      <c r="C1493" t="s">
        <v>514</v>
      </c>
      <c r="D1493" s="24" t="s">
        <v>39</v>
      </c>
      <c r="E1493" s="17" t="s">
        <v>1870</v>
      </c>
      <c r="F1493" s="7" t="s">
        <v>4</v>
      </c>
      <c r="G1493" s="10" t="s">
        <v>543</v>
      </c>
      <c r="H1493" s="7">
        <v>14</v>
      </c>
      <c r="I1493" s="7">
        <v>31</v>
      </c>
      <c r="J1493" s="7">
        <v>55</v>
      </c>
      <c r="K1493" s="7">
        <v>2</v>
      </c>
      <c r="L1493" s="7">
        <v>2</v>
      </c>
      <c r="M1493" s="7">
        <v>41</v>
      </c>
      <c r="N1493" s="6" t="s">
        <v>75</v>
      </c>
      <c r="O1493" s="6" t="s">
        <v>300</v>
      </c>
      <c r="P1493" s="11">
        <v>38</v>
      </c>
      <c r="Q1493" s="12">
        <v>1.73</v>
      </c>
      <c r="R1493" s="13"/>
      <c r="S1493" s="21">
        <f t="shared" si="179"/>
        <v>22.8125</v>
      </c>
      <c r="T1493" s="7" t="str">
        <f t="shared" si="180"/>
        <v>Over 0.5</v>
      </c>
      <c r="U1493" s="14"/>
      <c r="V1493" s="14" t="str">
        <f t="shared" si="184"/>
        <v>Over 0.5</v>
      </c>
      <c r="W1493" s="14" t="str">
        <f t="shared" si="185"/>
        <v>WON</v>
      </c>
      <c r="X1493" s="14"/>
      <c r="Y1493" s="7" t="str">
        <f t="shared" si="181"/>
        <v>…</v>
      </c>
      <c r="Z1493" s="7"/>
      <c r="AA1493" s="35" t="str">
        <f t="shared" si="182"/>
        <v>…</v>
      </c>
      <c r="AB1493" s="35" t="str">
        <f t="shared" si="183"/>
        <v>.</v>
      </c>
      <c r="AE1493" s="18" t="str">
        <f>IFERROR(VLOOKUP(O1493,AG3:AH5,2,0),"KO")</f>
        <v>KO</v>
      </c>
    </row>
    <row r="1494" spans="2:31">
      <c r="B1494" s="6"/>
      <c r="C1494" t="s">
        <v>517</v>
      </c>
      <c r="D1494" s="24" t="s">
        <v>39</v>
      </c>
      <c r="E1494" s="17" t="s">
        <v>1753</v>
      </c>
      <c r="F1494" s="7" t="s">
        <v>4</v>
      </c>
      <c r="G1494" s="10" t="s">
        <v>518</v>
      </c>
      <c r="H1494" s="7">
        <v>47</v>
      </c>
      <c r="I1494" s="7">
        <v>40</v>
      </c>
      <c r="J1494" s="7">
        <v>13</v>
      </c>
      <c r="K1494" s="7">
        <v>1</v>
      </c>
      <c r="L1494" s="7">
        <v>1</v>
      </c>
      <c r="M1494" s="7">
        <v>34</v>
      </c>
      <c r="N1494" s="6" t="s">
        <v>33</v>
      </c>
      <c r="O1494" s="6" t="s">
        <v>300</v>
      </c>
      <c r="P1494" s="11">
        <v>41</v>
      </c>
      <c r="Q1494" s="12">
        <v>1.49</v>
      </c>
      <c r="R1494" s="13"/>
      <c r="S1494" s="21">
        <f t="shared" si="179"/>
        <v>25.3125</v>
      </c>
      <c r="T1494" s="7" t="str">
        <f t="shared" si="180"/>
        <v>Over 0.5</v>
      </c>
      <c r="U1494" s="14"/>
      <c r="V1494" s="14" t="str">
        <f t="shared" si="184"/>
        <v>Over 0.5</v>
      </c>
      <c r="W1494" s="14" t="str">
        <f t="shared" si="185"/>
        <v>WON</v>
      </c>
      <c r="X1494" s="14"/>
      <c r="Y1494" s="7" t="str">
        <f t="shared" si="181"/>
        <v>…</v>
      </c>
      <c r="Z1494" s="7"/>
      <c r="AA1494" s="35" t="str">
        <f t="shared" si="182"/>
        <v>…</v>
      </c>
      <c r="AB1494" s="35" t="str">
        <f t="shared" si="183"/>
        <v>.</v>
      </c>
      <c r="AE1494" s="18" t="str">
        <f>IFERROR(VLOOKUP(O1494,AG3:AH5,2,0),"KO")</f>
        <v>KO</v>
      </c>
    </row>
    <row r="1495" spans="2:31">
      <c r="B1495" s="6"/>
      <c r="C1495" t="s">
        <v>43</v>
      </c>
      <c r="D1495" s="24" t="s">
        <v>44</v>
      </c>
      <c r="E1495" s="17" t="s">
        <v>46</v>
      </c>
      <c r="F1495" s="7" t="s">
        <v>4</v>
      </c>
      <c r="G1495" s="10" t="s">
        <v>489</v>
      </c>
      <c r="H1495" s="7">
        <v>21</v>
      </c>
      <c r="I1495" s="7">
        <v>57</v>
      </c>
      <c r="J1495" s="7">
        <v>22</v>
      </c>
      <c r="K1495" s="7" t="s">
        <v>16</v>
      </c>
      <c r="L1495" s="7" t="s">
        <v>2101</v>
      </c>
      <c r="M1495" s="7">
        <v>1</v>
      </c>
      <c r="N1495" s="6" t="s">
        <v>24</v>
      </c>
      <c r="O1495" s="6" t="s">
        <v>120</v>
      </c>
      <c r="P1495" s="11">
        <v>67</v>
      </c>
      <c r="Q1495" s="12">
        <v>1.6</v>
      </c>
      <c r="R1495" s="13"/>
      <c r="S1495" s="21">
        <f t="shared" si="179"/>
        <v>85.212500000000006</v>
      </c>
      <c r="T1495" s="7" t="str">
        <f t="shared" si="180"/>
        <v>Under 1.5</v>
      </c>
      <c r="U1495" s="14"/>
      <c r="V1495" s="14" t="str">
        <f t="shared" si="184"/>
        <v>Under 1.5</v>
      </c>
      <c r="W1495" s="14" t="str">
        <f t="shared" si="185"/>
        <v>WON</v>
      </c>
      <c r="X1495" s="14"/>
      <c r="Y1495" s="7" t="str">
        <f t="shared" si="181"/>
        <v>…</v>
      </c>
      <c r="Z1495" s="7"/>
      <c r="AA1495" s="35" t="str">
        <f t="shared" si="182"/>
        <v>…</v>
      </c>
      <c r="AB1495" s="35" t="str">
        <f t="shared" si="183"/>
        <v>.</v>
      </c>
      <c r="AE1495" s="18" t="str">
        <f>IFERROR(VLOOKUP(O1495,AG3:AH5,2,0),"KO")</f>
        <v>OK</v>
      </c>
    </row>
    <row r="1496" spans="2:31">
      <c r="B1496" s="6" t="s">
        <v>11</v>
      </c>
      <c r="C1496" t="s">
        <v>363</v>
      </c>
      <c r="D1496" s="24" t="s">
        <v>52</v>
      </c>
      <c r="E1496" s="17" t="s">
        <v>364</v>
      </c>
      <c r="F1496" s="7" t="s">
        <v>4</v>
      </c>
      <c r="G1496" s="10" t="s">
        <v>375</v>
      </c>
      <c r="H1496" s="7">
        <v>23</v>
      </c>
      <c r="I1496" s="7">
        <v>57</v>
      </c>
      <c r="J1496" s="7">
        <v>20</v>
      </c>
      <c r="K1496" s="7" t="s">
        <v>16</v>
      </c>
      <c r="L1496" s="7" t="s">
        <v>2101</v>
      </c>
      <c r="M1496" s="7">
        <v>3</v>
      </c>
      <c r="N1496" s="6" t="s">
        <v>75</v>
      </c>
      <c r="O1496" s="6" t="s">
        <v>301</v>
      </c>
      <c r="P1496" s="11">
        <v>60</v>
      </c>
      <c r="Q1496" s="12">
        <v>1.6</v>
      </c>
      <c r="R1496" s="13"/>
      <c r="S1496" s="21">
        <f t="shared" si="179"/>
        <v>81.8125</v>
      </c>
      <c r="T1496" s="7" t="str">
        <f t="shared" si="180"/>
        <v>Under 1.5</v>
      </c>
      <c r="U1496" s="14"/>
      <c r="V1496" s="14" t="str">
        <f t="shared" si="184"/>
        <v>Over 0.5</v>
      </c>
      <c r="W1496" s="14" t="str">
        <f t="shared" si="185"/>
        <v>LOST</v>
      </c>
      <c r="X1496" s="14"/>
      <c r="Y1496" s="7" t="str">
        <f t="shared" si="181"/>
        <v>Prime</v>
      </c>
      <c r="Z1496" s="7"/>
      <c r="AA1496" s="35" t="str">
        <f t="shared" si="182"/>
        <v>U25g</v>
      </c>
      <c r="AB1496" s="35" t="str">
        <f t="shared" si="183"/>
        <v>.</v>
      </c>
      <c r="AE1496" s="18" t="str">
        <f>IFERROR(VLOOKUP(O1496,AG3:AH5,2,0),"KO")</f>
        <v>KO</v>
      </c>
    </row>
    <row r="1497" spans="2:31">
      <c r="B1497" s="6"/>
      <c r="C1497" t="s">
        <v>1437</v>
      </c>
      <c r="D1497" s="24" t="s">
        <v>52</v>
      </c>
      <c r="E1497" s="17" t="s">
        <v>1450</v>
      </c>
      <c r="F1497" s="7" t="s">
        <v>4</v>
      </c>
      <c r="G1497" s="10" t="s">
        <v>2062</v>
      </c>
      <c r="H1497" s="7">
        <v>9</v>
      </c>
      <c r="I1497" s="7">
        <v>32</v>
      </c>
      <c r="J1497" s="7">
        <v>58</v>
      </c>
      <c r="K1497" s="7">
        <v>2</v>
      </c>
      <c r="L1497" s="7">
        <v>2</v>
      </c>
      <c r="M1497" s="7">
        <v>49</v>
      </c>
      <c r="N1497" s="6" t="s">
        <v>24</v>
      </c>
      <c r="O1497" s="6" t="s">
        <v>298</v>
      </c>
      <c r="P1497" s="11">
        <v>43</v>
      </c>
      <c r="Q1497" s="12">
        <v>1.44</v>
      </c>
      <c r="R1497" s="13"/>
      <c r="S1497" s="21">
        <f t="shared" si="179"/>
        <v>21.875</v>
      </c>
      <c r="T1497" s="7" t="str">
        <f t="shared" si="180"/>
        <v>Over 0.5</v>
      </c>
      <c r="U1497" s="14"/>
      <c r="V1497" s="14" t="str">
        <f t="shared" si="184"/>
        <v>Under 1.5</v>
      </c>
      <c r="W1497" s="14" t="str">
        <f t="shared" si="185"/>
        <v>LOST</v>
      </c>
      <c r="X1497" s="14"/>
      <c r="Y1497" s="7" t="str">
        <f t="shared" si="181"/>
        <v>…</v>
      </c>
      <c r="Z1497" s="7"/>
      <c r="AA1497" s="35" t="str">
        <f t="shared" si="182"/>
        <v>…</v>
      </c>
      <c r="AB1497" s="35" t="str">
        <f t="shared" si="183"/>
        <v>.</v>
      </c>
      <c r="AE1497" s="18" t="str">
        <f>IFERROR(VLOOKUP(O1497,AG3:AH5,2,0),"KO")</f>
        <v>KO</v>
      </c>
    </row>
    <row r="1498" spans="2:31">
      <c r="B1498" s="6" t="s">
        <v>11</v>
      </c>
      <c r="C1498" t="s">
        <v>471</v>
      </c>
      <c r="D1498" s="24" t="s">
        <v>52</v>
      </c>
      <c r="E1498" s="17" t="s">
        <v>472</v>
      </c>
      <c r="F1498" s="7" t="s">
        <v>4</v>
      </c>
      <c r="G1498" s="10" t="s">
        <v>1207</v>
      </c>
      <c r="H1498" s="7">
        <v>26</v>
      </c>
      <c r="I1498" s="7">
        <v>50</v>
      </c>
      <c r="J1498" s="7">
        <v>25</v>
      </c>
      <c r="K1498" s="7" t="s">
        <v>16</v>
      </c>
      <c r="L1498" s="7" t="s">
        <v>2101</v>
      </c>
      <c r="M1498" s="7">
        <v>1</v>
      </c>
      <c r="N1498" s="6" t="s">
        <v>24</v>
      </c>
      <c r="O1498" s="6" t="s">
        <v>47</v>
      </c>
      <c r="P1498" s="11">
        <v>58</v>
      </c>
      <c r="Q1498" s="12">
        <v>1.53</v>
      </c>
      <c r="R1498" s="13"/>
      <c r="S1498" s="21">
        <f t="shared" si="179"/>
        <v>81.224999999999994</v>
      </c>
      <c r="T1498" s="7" t="str">
        <f t="shared" si="180"/>
        <v>Under 1.5</v>
      </c>
      <c r="U1498" s="14"/>
      <c r="V1498" s="14" t="str">
        <f t="shared" si="184"/>
        <v>Under 1.5</v>
      </c>
      <c r="W1498" s="14" t="str">
        <f t="shared" si="185"/>
        <v>WON</v>
      </c>
      <c r="X1498" s="14"/>
      <c r="Y1498" s="7" t="str">
        <f t="shared" si="181"/>
        <v>…</v>
      </c>
      <c r="Z1498" s="7"/>
      <c r="AA1498" s="35" t="str">
        <f t="shared" si="182"/>
        <v>U25g</v>
      </c>
      <c r="AB1498" s="35" t="str">
        <f t="shared" si="183"/>
        <v>WON</v>
      </c>
      <c r="AE1498" s="18" t="str">
        <f>IFERROR(VLOOKUP(O1498,AG3:AH5,2,0),"KO")</f>
        <v>OK</v>
      </c>
    </row>
    <row r="1499" spans="2:31">
      <c r="B1499" s="6"/>
      <c r="C1499" t="s">
        <v>1495</v>
      </c>
      <c r="D1499" s="24" t="s">
        <v>52</v>
      </c>
      <c r="E1499" s="17" t="s">
        <v>494</v>
      </c>
      <c r="F1499" s="7" t="s">
        <v>4</v>
      </c>
      <c r="G1499" s="10" t="s">
        <v>1566</v>
      </c>
      <c r="H1499" s="7">
        <v>33</v>
      </c>
      <c r="I1499" s="7">
        <v>48</v>
      </c>
      <c r="J1499" s="7">
        <v>19</v>
      </c>
      <c r="K1499" s="7" t="s">
        <v>16</v>
      </c>
      <c r="L1499" s="7">
        <v>2</v>
      </c>
      <c r="M1499" s="7">
        <v>14</v>
      </c>
      <c r="N1499" s="6" t="s">
        <v>69</v>
      </c>
      <c r="O1499" s="6" t="s">
        <v>33</v>
      </c>
      <c r="P1499" s="11">
        <v>37</v>
      </c>
      <c r="Q1499" s="12">
        <v>1.55</v>
      </c>
      <c r="R1499" s="13"/>
      <c r="S1499" s="21">
        <f t="shared" si="179"/>
        <v>41</v>
      </c>
      <c r="T1499" s="7" t="str">
        <f t="shared" si="180"/>
        <v>Over 0.5</v>
      </c>
      <c r="U1499" s="14"/>
      <c r="V1499" s="14" t="str">
        <f t="shared" si="184"/>
        <v>Over 0.5</v>
      </c>
      <c r="W1499" s="14" t="str">
        <f t="shared" si="185"/>
        <v>WON</v>
      </c>
      <c r="X1499" s="14"/>
      <c r="Y1499" s="7" t="str">
        <f t="shared" si="181"/>
        <v>…</v>
      </c>
      <c r="Z1499" s="7"/>
      <c r="AA1499" s="35" t="str">
        <f t="shared" si="182"/>
        <v>…</v>
      </c>
      <c r="AB1499" s="35" t="str">
        <f t="shared" si="183"/>
        <v>.</v>
      </c>
      <c r="AE1499" s="18" t="str">
        <f>IFERROR(VLOOKUP(O1499,AG3:AH5,2,0),"KO")</f>
        <v>KO</v>
      </c>
    </row>
    <row r="1500" spans="2:31">
      <c r="B1500" s="6"/>
      <c r="C1500" t="s">
        <v>517</v>
      </c>
      <c r="D1500" s="24" t="s">
        <v>52</v>
      </c>
      <c r="E1500" s="17" t="s">
        <v>1339</v>
      </c>
      <c r="F1500" s="7" t="s">
        <v>4</v>
      </c>
      <c r="G1500" s="10" t="s">
        <v>519</v>
      </c>
      <c r="H1500" s="7">
        <v>22</v>
      </c>
      <c r="I1500" s="7">
        <v>48</v>
      </c>
      <c r="J1500" s="7">
        <v>30</v>
      </c>
      <c r="K1500" s="7" t="s">
        <v>16</v>
      </c>
      <c r="L1500" s="7">
        <v>2</v>
      </c>
      <c r="M1500" s="7">
        <v>8</v>
      </c>
      <c r="N1500" s="6" t="s">
        <v>69</v>
      </c>
      <c r="O1500" s="6" t="s">
        <v>96</v>
      </c>
      <c r="P1500" s="11">
        <v>30</v>
      </c>
      <c r="Q1500" s="12">
        <v>1.39</v>
      </c>
      <c r="R1500" s="13"/>
      <c r="S1500" s="21">
        <f t="shared" si="179"/>
        <v>47</v>
      </c>
      <c r="T1500" s="7" t="str">
        <f t="shared" si="180"/>
        <v>Over 0.5</v>
      </c>
      <c r="U1500" s="14"/>
      <c r="V1500" s="14" t="str">
        <f t="shared" si="184"/>
        <v>Over 0.5</v>
      </c>
      <c r="W1500" s="14" t="str">
        <f t="shared" si="185"/>
        <v>WON</v>
      </c>
      <c r="X1500" s="14"/>
      <c r="Y1500" s="7" t="str">
        <f t="shared" si="181"/>
        <v>…</v>
      </c>
      <c r="Z1500" s="7"/>
      <c r="AA1500" s="35" t="str">
        <f t="shared" si="182"/>
        <v>…</v>
      </c>
      <c r="AB1500" s="35" t="str">
        <f t="shared" si="183"/>
        <v>.</v>
      </c>
      <c r="AE1500" s="18" t="str">
        <f>IFERROR(VLOOKUP(O1500,AG3:AH5,2,0),"KO")</f>
        <v>KO</v>
      </c>
    </row>
    <row r="1501" spans="2:31">
      <c r="B1501" s="6" t="s">
        <v>11</v>
      </c>
      <c r="C1501" t="s">
        <v>210</v>
      </c>
      <c r="D1501" s="24" t="s">
        <v>52</v>
      </c>
      <c r="E1501" s="17" t="s">
        <v>758</v>
      </c>
      <c r="F1501" s="7" t="s">
        <v>4</v>
      </c>
      <c r="G1501" s="10" t="s">
        <v>759</v>
      </c>
      <c r="H1501" s="7">
        <v>25</v>
      </c>
      <c r="I1501" s="7">
        <v>31</v>
      </c>
      <c r="J1501" s="7">
        <v>45</v>
      </c>
      <c r="K1501" s="7">
        <v>2</v>
      </c>
      <c r="L1501" s="7">
        <v>2</v>
      </c>
      <c r="M1501" s="7">
        <v>20</v>
      </c>
      <c r="N1501" s="6" t="s">
        <v>120</v>
      </c>
      <c r="O1501" s="6" t="s">
        <v>120</v>
      </c>
      <c r="P1501" s="11">
        <v>52</v>
      </c>
      <c r="Q1501" s="12">
        <v>1.6</v>
      </c>
      <c r="R1501" s="13"/>
      <c r="S1501" s="21">
        <f t="shared" si="179"/>
        <v>36.337499999999999</v>
      </c>
      <c r="T1501" s="7" t="str">
        <f t="shared" si="180"/>
        <v>Over 0.5</v>
      </c>
      <c r="U1501" s="14"/>
      <c r="V1501" s="14" t="str">
        <f t="shared" si="184"/>
        <v>Under 1.5</v>
      </c>
      <c r="W1501" s="14" t="str">
        <f t="shared" si="185"/>
        <v>WON</v>
      </c>
      <c r="X1501" s="14"/>
      <c r="Y1501" s="7" t="str">
        <f t="shared" si="181"/>
        <v>…</v>
      </c>
      <c r="Z1501" s="7"/>
      <c r="AA1501" s="35" t="str">
        <f t="shared" si="182"/>
        <v>…</v>
      </c>
      <c r="AB1501" s="35" t="str">
        <f t="shared" si="183"/>
        <v>.</v>
      </c>
      <c r="AE1501" s="18" t="str">
        <f>IFERROR(VLOOKUP(O1501,AG3:AH5,2,0),"KO")</f>
        <v>OK</v>
      </c>
    </row>
    <row r="1502" spans="2:31">
      <c r="B1502" s="6" t="s">
        <v>11</v>
      </c>
      <c r="C1502" t="s">
        <v>231</v>
      </c>
      <c r="D1502" s="24" t="s">
        <v>218</v>
      </c>
      <c r="E1502" s="17" t="s">
        <v>688</v>
      </c>
      <c r="F1502" s="7" t="s">
        <v>4</v>
      </c>
      <c r="G1502" s="10" t="s">
        <v>329</v>
      </c>
      <c r="H1502" s="7">
        <v>8</v>
      </c>
      <c r="I1502" s="7">
        <v>57</v>
      </c>
      <c r="J1502" s="7">
        <v>35</v>
      </c>
      <c r="K1502" s="7" t="s">
        <v>16</v>
      </c>
      <c r="L1502" s="7">
        <v>1</v>
      </c>
      <c r="M1502" s="7">
        <v>27</v>
      </c>
      <c r="N1502" s="6" t="s">
        <v>24</v>
      </c>
      <c r="O1502" s="6" t="s">
        <v>120</v>
      </c>
      <c r="P1502" s="11">
        <v>60</v>
      </c>
      <c r="Q1502" s="12">
        <v>1.6</v>
      </c>
      <c r="R1502" s="13"/>
      <c r="S1502" s="21">
        <f t="shared" si="179"/>
        <v>69.8125</v>
      </c>
      <c r="T1502" s="7" t="str">
        <f t="shared" si="180"/>
        <v>Under 1.5</v>
      </c>
      <c r="U1502" s="14"/>
      <c r="V1502" s="14" t="str">
        <f t="shared" si="184"/>
        <v>Under 1.5</v>
      </c>
      <c r="W1502" s="14" t="str">
        <f t="shared" si="185"/>
        <v>WON</v>
      </c>
      <c r="X1502" s="14"/>
      <c r="Y1502" s="7" t="str">
        <f t="shared" si="181"/>
        <v>…</v>
      </c>
      <c r="Z1502" s="7"/>
      <c r="AA1502" s="35" t="str">
        <f t="shared" si="182"/>
        <v>U25g</v>
      </c>
      <c r="AB1502" s="35" t="str">
        <f t="shared" si="183"/>
        <v>WON</v>
      </c>
      <c r="AE1502" s="18" t="str">
        <f>IFERROR(VLOOKUP(O1502,AG3:AH5,2,0),"KO")</f>
        <v>OK</v>
      </c>
    </row>
    <row r="1503" spans="2:31">
      <c r="B1503" s="6" t="s">
        <v>11</v>
      </c>
      <c r="C1503" t="s">
        <v>231</v>
      </c>
      <c r="D1503" s="24" t="s">
        <v>218</v>
      </c>
      <c r="E1503" s="17" t="s">
        <v>600</v>
      </c>
      <c r="F1503" s="7" t="s">
        <v>4</v>
      </c>
      <c r="G1503" s="10" t="s">
        <v>698</v>
      </c>
      <c r="H1503" s="7">
        <v>10</v>
      </c>
      <c r="I1503" s="7">
        <v>79</v>
      </c>
      <c r="J1503" s="7">
        <v>10</v>
      </c>
      <c r="K1503" s="7" t="s">
        <v>16</v>
      </c>
      <c r="L1503" s="7">
        <v>1</v>
      </c>
      <c r="M1503" s="7">
        <v>0</v>
      </c>
      <c r="N1503" s="6" t="s">
        <v>69</v>
      </c>
      <c r="O1503" s="6" t="s">
        <v>33</v>
      </c>
      <c r="P1503" s="11">
        <v>85</v>
      </c>
      <c r="Q1503" s="12">
        <v>1.6</v>
      </c>
      <c r="R1503" s="13"/>
      <c r="S1503" s="21">
        <f t="shared" si="179"/>
        <v>96.6875</v>
      </c>
      <c r="T1503" s="7" t="str">
        <f t="shared" si="180"/>
        <v>Under 1.5</v>
      </c>
      <c r="U1503" s="14"/>
      <c r="V1503" s="14" t="str">
        <f t="shared" si="184"/>
        <v>Over 0.5</v>
      </c>
      <c r="W1503" s="14" t="str">
        <f t="shared" si="185"/>
        <v>LOST</v>
      </c>
      <c r="X1503" s="14"/>
      <c r="Y1503" s="7" t="str">
        <f t="shared" si="181"/>
        <v>Prime</v>
      </c>
      <c r="Z1503" s="7"/>
      <c r="AA1503" s="35" t="str">
        <f t="shared" si="182"/>
        <v>U25g</v>
      </c>
      <c r="AB1503" s="35" t="str">
        <f t="shared" si="183"/>
        <v>.</v>
      </c>
      <c r="AE1503" s="18" t="str">
        <f>IFERROR(VLOOKUP(O1503,AG3:AH5,2,0),"KO")</f>
        <v>KO</v>
      </c>
    </row>
    <row r="1504" spans="2:31">
      <c r="B1504" s="6" t="s">
        <v>11</v>
      </c>
      <c r="C1504" t="s">
        <v>231</v>
      </c>
      <c r="D1504" s="24" t="s">
        <v>218</v>
      </c>
      <c r="E1504" s="17" t="s">
        <v>654</v>
      </c>
      <c r="F1504" s="7" t="s">
        <v>4</v>
      </c>
      <c r="G1504" s="10" t="s">
        <v>717</v>
      </c>
      <c r="H1504" s="7">
        <v>10</v>
      </c>
      <c r="I1504" s="7">
        <v>83</v>
      </c>
      <c r="J1504" s="7">
        <v>8</v>
      </c>
      <c r="K1504" s="7" t="s">
        <v>16</v>
      </c>
      <c r="L1504" s="7" t="s">
        <v>2101</v>
      </c>
      <c r="M1504" s="7">
        <v>2</v>
      </c>
      <c r="N1504" s="6" t="s">
        <v>69</v>
      </c>
      <c r="O1504" s="6" t="s">
        <v>299</v>
      </c>
      <c r="P1504" s="11">
        <v>77</v>
      </c>
      <c r="Q1504" s="12">
        <v>1.57</v>
      </c>
      <c r="R1504" s="13"/>
      <c r="S1504" s="21">
        <f t="shared" si="179"/>
        <v>94.337500000000006</v>
      </c>
      <c r="T1504" s="7" t="str">
        <f t="shared" si="180"/>
        <v>Under 1.5</v>
      </c>
      <c r="U1504" s="14"/>
      <c r="V1504" s="14" t="str">
        <f t="shared" si="184"/>
        <v>Over 0.5</v>
      </c>
      <c r="W1504" s="14" t="str">
        <f t="shared" si="185"/>
        <v>LOST</v>
      </c>
      <c r="X1504" s="14"/>
      <c r="Y1504" s="7" t="str">
        <f t="shared" si="181"/>
        <v>Prime</v>
      </c>
      <c r="Z1504" s="7"/>
      <c r="AA1504" s="35" t="str">
        <f t="shared" si="182"/>
        <v>U25g</v>
      </c>
      <c r="AB1504" s="35" t="str">
        <f t="shared" si="183"/>
        <v>.</v>
      </c>
      <c r="AE1504" s="18" t="str">
        <f>IFERROR(VLOOKUP(O1504,AG3:AH5,2,0),"KO")</f>
        <v>KO</v>
      </c>
    </row>
    <row r="1505" spans="2:31">
      <c r="B1505" s="6" t="s">
        <v>11</v>
      </c>
      <c r="C1505" t="s">
        <v>231</v>
      </c>
      <c r="D1505" s="24" t="s">
        <v>218</v>
      </c>
      <c r="E1505" s="17" t="s">
        <v>506</v>
      </c>
      <c r="F1505" s="7" t="s">
        <v>4</v>
      </c>
      <c r="G1505" s="10" t="s">
        <v>270</v>
      </c>
      <c r="H1505" s="7">
        <v>24</v>
      </c>
      <c r="I1505" s="7">
        <v>62</v>
      </c>
      <c r="J1505" s="7">
        <v>14</v>
      </c>
      <c r="K1505" s="7" t="s">
        <v>16</v>
      </c>
      <c r="L1505" s="7">
        <v>2</v>
      </c>
      <c r="M1505" s="7">
        <v>10</v>
      </c>
      <c r="N1505" s="6" t="s">
        <v>120</v>
      </c>
      <c r="O1505" s="6" t="s">
        <v>33</v>
      </c>
      <c r="P1505" s="11">
        <v>60</v>
      </c>
      <c r="Q1505" s="12">
        <v>1.61</v>
      </c>
      <c r="R1505" s="13"/>
      <c r="S1505" s="21">
        <f t="shared" si="179"/>
        <v>76.375</v>
      </c>
      <c r="T1505" s="7" t="str">
        <f t="shared" si="180"/>
        <v>Under 1.5</v>
      </c>
      <c r="U1505" s="14"/>
      <c r="V1505" s="14" t="str">
        <f t="shared" si="184"/>
        <v>Under 1.5</v>
      </c>
      <c r="W1505" s="14" t="str">
        <f t="shared" si="185"/>
        <v>WON</v>
      </c>
      <c r="X1505" s="14"/>
      <c r="Y1505" s="7" t="str">
        <f t="shared" si="181"/>
        <v>Prime</v>
      </c>
      <c r="Z1505" s="7"/>
      <c r="AA1505" s="35" t="str">
        <f t="shared" si="182"/>
        <v>U25g</v>
      </c>
      <c r="AB1505" s="35" t="str">
        <f t="shared" si="183"/>
        <v>.</v>
      </c>
      <c r="AE1505" s="18" t="str">
        <f>IFERROR(VLOOKUP(O1505,AG3:AH5,2,0),"KO")</f>
        <v>KO</v>
      </c>
    </row>
    <row r="1506" spans="2:31">
      <c r="B1506" s="6"/>
      <c r="C1506" t="s">
        <v>217</v>
      </c>
      <c r="D1506" s="24" t="s">
        <v>218</v>
      </c>
      <c r="E1506" s="17" t="s">
        <v>2090</v>
      </c>
      <c r="F1506" s="7" t="s">
        <v>4</v>
      </c>
      <c r="G1506" s="10" t="s">
        <v>2210</v>
      </c>
      <c r="H1506" s="7">
        <v>40</v>
      </c>
      <c r="I1506" s="7">
        <v>49</v>
      </c>
      <c r="J1506" s="7">
        <v>11</v>
      </c>
      <c r="K1506" s="7" t="s">
        <v>16</v>
      </c>
      <c r="L1506" s="7">
        <v>1</v>
      </c>
      <c r="M1506" s="7">
        <v>29</v>
      </c>
      <c r="N1506" s="6" t="s">
        <v>120</v>
      </c>
      <c r="O1506" s="6" t="s">
        <v>33</v>
      </c>
      <c r="P1506" s="11">
        <v>50</v>
      </c>
      <c r="Q1506" s="12">
        <v>1.47</v>
      </c>
      <c r="R1506" s="13"/>
      <c r="S1506" s="21">
        <f t="shared" si="179"/>
        <v>50</v>
      </c>
      <c r="T1506" s="7" t="str">
        <f t="shared" si="180"/>
        <v>Over 0.5</v>
      </c>
      <c r="U1506" s="14"/>
      <c r="V1506" s="14" t="str">
        <f t="shared" si="184"/>
        <v>Under 1.5</v>
      </c>
      <c r="W1506" s="14" t="str">
        <f t="shared" si="185"/>
        <v>WON</v>
      </c>
      <c r="X1506" s="14"/>
      <c r="Y1506" s="7" t="str">
        <f t="shared" si="181"/>
        <v>…</v>
      </c>
      <c r="Z1506" s="7"/>
      <c r="AA1506" s="35" t="str">
        <f t="shared" si="182"/>
        <v>…</v>
      </c>
      <c r="AB1506" s="35" t="str">
        <f t="shared" si="183"/>
        <v>.</v>
      </c>
      <c r="AE1506" s="18" t="str">
        <f>IFERROR(VLOOKUP(O1506,AG3:AH5,2,0),"KO")</f>
        <v>KO</v>
      </c>
    </row>
    <row r="1507" spans="2:31">
      <c r="B1507" s="6"/>
      <c r="C1507" t="s">
        <v>111</v>
      </c>
      <c r="D1507" s="24" t="s">
        <v>218</v>
      </c>
      <c r="E1507" s="17" t="s">
        <v>219</v>
      </c>
      <c r="F1507" s="7" t="s">
        <v>4</v>
      </c>
      <c r="G1507" s="10" t="s">
        <v>2000</v>
      </c>
      <c r="H1507" s="7">
        <v>33</v>
      </c>
      <c r="I1507" s="7">
        <v>23</v>
      </c>
      <c r="J1507" s="7">
        <v>44</v>
      </c>
      <c r="K1507" s="7">
        <v>2</v>
      </c>
      <c r="L1507" s="7">
        <v>2</v>
      </c>
      <c r="M1507" s="7">
        <v>11</v>
      </c>
      <c r="N1507" s="6" t="s">
        <v>47</v>
      </c>
      <c r="O1507" s="6" t="s">
        <v>33</v>
      </c>
      <c r="P1507" s="11">
        <v>24</v>
      </c>
      <c r="Q1507" s="12">
        <v>1.66</v>
      </c>
      <c r="R1507" s="13"/>
      <c r="S1507" s="21">
        <f t="shared" si="179"/>
        <v>19.9375</v>
      </c>
      <c r="T1507" s="7" t="str">
        <f t="shared" si="180"/>
        <v>Over 0.5</v>
      </c>
      <c r="U1507" s="14"/>
      <c r="V1507" s="14" t="str">
        <f t="shared" si="184"/>
        <v>Under 1.5</v>
      </c>
      <c r="W1507" s="14" t="str">
        <f t="shared" si="185"/>
        <v>WON</v>
      </c>
      <c r="X1507" s="14"/>
      <c r="Y1507" s="7" t="str">
        <f t="shared" si="181"/>
        <v>…</v>
      </c>
      <c r="Z1507" s="7"/>
      <c r="AA1507" s="35" t="str">
        <f t="shared" si="182"/>
        <v>…</v>
      </c>
      <c r="AB1507" s="35" t="str">
        <f t="shared" si="183"/>
        <v>.</v>
      </c>
      <c r="AE1507" s="18" t="str">
        <f>IFERROR(VLOOKUP(O1507,AG3:AH5,2,0),"KO")</f>
        <v>KO</v>
      </c>
    </row>
    <row r="1508" spans="2:31">
      <c r="B1508" s="6" t="s">
        <v>11</v>
      </c>
      <c r="C1508" t="s">
        <v>62</v>
      </c>
      <c r="D1508" s="24" t="s">
        <v>63</v>
      </c>
      <c r="E1508" s="17" t="s">
        <v>1024</v>
      </c>
      <c r="F1508" s="7" t="s">
        <v>4</v>
      </c>
      <c r="G1508" s="10" t="s">
        <v>178</v>
      </c>
      <c r="H1508" s="7">
        <v>28</v>
      </c>
      <c r="I1508" s="7">
        <v>54</v>
      </c>
      <c r="J1508" s="7">
        <v>18</v>
      </c>
      <c r="K1508" s="7" t="s">
        <v>16</v>
      </c>
      <c r="L1508" s="7">
        <v>2</v>
      </c>
      <c r="M1508" s="7">
        <v>10</v>
      </c>
      <c r="N1508" s="6" t="s">
        <v>24</v>
      </c>
      <c r="O1508" s="6" t="s">
        <v>69</v>
      </c>
      <c r="P1508" s="11">
        <v>50</v>
      </c>
      <c r="Q1508" s="12">
        <v>1.77</v>
      </c>
      <c r="R1508" s="13"/>
      <c r="S1508" s="21">
        <f t="shared" si="179"/>
        <v>71.875</v>
      </c>
      <c r="T1508" s="7" t="str">
        <f t="shared" si="180"/>
        <v>Under 1.5</v>
      </c>
      <c r="U1508" s="14"/>
      <c r="V1508" s="14" t="str">
        <f t="shared" si="184"/>
        <v>Under 1.5</v>
      </c>
      <c r="W1508" s="14" t="str">
        <f t="shared" si="185"/>
        <v>WON</v>
      </c>
      <c r="X1508" s="14"/>
      <c r="Y1508" s="7" t="str">
        <f t="shared" si="181"/>
        <v>…</v>
      </c>
      <c r="Z1508" s="7"/>
      <c r="AA1508" s="35" t="str">
        <f t="shared" si="182"/>
        <v>…</v>
      </c>
      <c r="AB1508" s="35" t="str">
        <f t="shared" si="183"/>
        <v>.</v>
      </c>
      <c r="AE1508" s="18" t="str">
        <f>IFERROR(VLOOKUP(O1508,AG3:AH5,2,0),"KO")</f>
        <v>KO</v>
      </c>
    </row>
    <row r="1509" spans="2:31">
      <c r="B1509" s="6" t="s">
        <v>11</v>
      </c>
      <c r="C1509" t="s">
        <v>282</v>
      </c>
      <c r="D1509" s="24" t="s">
        <v>63</v>
      </c>
      <c r="E1509" s="17" t="s">
        <v>325</v>
      </c>
      <c r="F1509" s="7" t="s">
        <v>4</v>
      </c>
      <c r="G1509" s="10" t="s">
        <v>1409</v>
      </c>
      <c r="H1509" s="7">
        <v>24</v>
      </c>
      <c r="I1509" s="7">
        <v>60</v>
      </c>
      <c r="J1509" s="7">
        <v>16</v>
      </c>
      <c r="K1509" s="7" t="s">
        <v>16</v>
      </c>
      <c r="L1509" s="7" t="s">
        <v>2101</v>
      </c>
      <c r="M1509" s="7">
        <v>8</v>
      </c>
      <c r="N1509" s="6" t="s">
        <v>24</v>
      </c>
      <c r="O1509" s="6" t="s">
        <v>120</v>
      </c>
      <c r="P1509" s="11">
        <v>66</v>
      </c>
      <c r="Q1509" s="12">
        <v>1.71</v>
      </c>
      <c r="R1509" s="13"/>
      <c r="S1509" s="21">
        <f t="shared" si="179"/>
        <v>78.95</v>
      </c>
      <c r="T1509" s="7" t="str">
        <f t="shared" si="180"/>
        <v>Under 1.5</v>
      </c>
      <c r="U1509" s="14"/>
      <c r="V1509" s="14" t="str">
        <f t="shared" si="184"/>
        <v>Under 1.5</v>
      </c>
      <c r="W1509" s="14" t="str">
        <f t="shared" si="185"/>
        <v>WON</v>
      </c>
      <c r="X1509" s="14"/>
      <c r="Y1509" s="7" t="str">
        <f t="shared" si="181"/>
        <v>…</v>
      </c>
      <c r="Z1509" s="7"/>
      <c r="AA1509" s="35" t="str">
        <f t="shared" si="182"/>
        <v>U25g</v>
      </c>
      <c r="AB1509" s="35" t="str">
        <f t="shared" si="183"/>
        <v>WON</v>
      </c>
      <c r="AE1509" s="18" t="str">
        <f>IFERROR(VLOOKUP(O1509,AG3:AH5,2,0),"KO")</f>
        <v>OK</v>
      </c>
    </row>
    <row r="1510" spans="2:31">
      <c r="B1510" s="6"/>
      <c r="C1510" t="s">
        <v>540</v>
      </c>
      <c r="D1510" s="24" t="s">
        <v>63</v>
      </c>
      <c r="E1510" s="17" t="s">
        <v>2349</v>
      </c>
      <c r="F1510" s="7" t="s">
        <v>4</v>
      </c>
      <c r="G1510" s="10" t="s">
        <v>2350</v>
      </c>
      <c r="H1510" s="7">
        <v>46</v>
      </c>
      <c r="I1510" s="7">
        <v>22</v>
      </c>
      <c r="J1510" s="7">
        <v>32</v>
      </c>
      <c r="K1510" s="7">
        <v>1</v>
      </c>
      <c r="L1510" s="7">
        <v>1</v>
      </c>
      <c r="M1510" s="7">
        <v>14</v>
      </c>
      <c r="N1510" s="6" t="s">
        <v>47</v>
      </c>
      <c r="O1510" s="6" t="s">
        <v>297</v>
      </c>
      <c r="P1510" s="11">
        <v>33</v>
      </c>
      <c r="Q1510" s="12">
        <v>1.7</v>
      </c>
      <c r="R1510" s="13"/>
      <c r="S1510" s="21">
        <f t="shared" si="179"/>
        <v>16.625</v>
      </c>
      <c r="T1510" s="7" t="str">
        <f t="shared" si="180"/>
        <v>Over 0.5</v>
      </c>
      <c r="U1510" s="14"/>
      <c r="V1510" s="14" t="str">
        <f t="shared" si="184"/>
        <v>Under 1.5</v>
      </c>
      <c r="W1510" s="14" t="str">
        <f t="shared" si="185"/>
        <v>WON</v>
      </c>
      <c r="X1510" s="14"/>
      <c r="Y1510" s="7" t="str">
        <f t="shared" si="181"/>
        <v>…</v>
      </c>
      <c r="Z1510" s="7"/>
      <c r="AA1510" s="35" t="str">
        <f t="shared" si="182"/>
        <v>…</v>
      </c>
      <c r="AB1510" s="35" t="str">
        <f t="shared" si="183"/>
        <v>.</v>
      </c>
      <c r="AE1510" s="18" t="str">
        <f>IFERROR(VLOOKUP(O1510,AG3:AH5,2,0),"KO")</f>
        <v>KO</v>
      </c>
    </row>
    <row r="1511" spans="2:31">
      <c r="B1511" s="6"/>
      <c r="C1511" t="s">
        <v>227</v>
      </c>
      <c r="D1511" s="24" t="s">
        <v>63</v>
      </c>
      <c r="E1511" s="17" t="s">
        <v>1262</v>
      </c>
      <c r="F1511" s="7" t="s">
        <v>4</v>
      </c>
      <c r="G1511" s="10" t="s">
        <v>765</v>
      </c>
      <c r="H1511" s="7">
        <v>17</v>
      </c>
      <c r="I1511" s="7">
        <v>38</v>
      </c>
      <c r="J1511" s="7">
        <v>45</v>
      </c>
      <c r="K1511" s="7">
        <v>2</v>
      </c>
      <c r="L1511" s="7">
        <v>2</v>
      </c>
      <c r="M1511" s="7">
        <v>28</v>
      </c>
      <c r="N1511" s="6" t="s">
        <v>24</v>
      </c>
      <c r="O1511" s="6" t="s">
        <v>278</v>
      </c>
      <c r="P1511" s="11">
        <v>42</v>
      </c>
      <c r="Q1511" s="12">
        <v>1.6</v>
      </c>
      <c r="R1511" s="13"/>
      <c r="S1511" s="21">
        <f t="shared" si="179"/>
        <v>25.9375</v>
      </c>
      <c r="T1511" s="7" t="str">
        <f t="shared" si="180"/>
        <v>Over 0.5</v>
      </c>
      <c r="U1511" s="14"/>
      <c r="V1511" s="14" t="str">
        <f t="shared" si="184"/>
        <v>Under 1.5</v>
      </c>
      <c r="W1511" s="14" t="str">
        <f t="shared" si="185"/>
        <v>LOST</v>
      </c>
      <c r="X1511" s="14"/>
      <c r="Y1511" s="7" t="str">
        <f t="shared" si="181"/>
        <v>…</v>
      </c>
      <c r="Z1511" s="7"/>
      <c r="AA1511" s="35" t="str">
        <f t="shared" si="182"/>
        <v>…</v>
      </c>
      <c r="AB1511" s="35" t="str">
        <f t="shared" si="183"/>
        <v>.</v>
      </c>
      <c r="AE1511" s="18" t="str">
        <f>IFERROR(VLOOKUP(O1511,AG3:AH5,2,0),"KO")</f>
        <v>KO</v>
      </c>
    </row>
    <row r="1512" spans="2:31">
      <c r="B1512" s="6"/>
      <c r="C1512" t="s">
        <v>1473</v>
      </c>
      <c r="D1512" s="24" t="s">
        <v>63</v>
      </c>
      <c r="E1512" s="17" t="s">
        <v>2351</v>
      </c>
      <c r="F1512" s="7" t="s">
        <v>4</v>
      </c>
      <c r="G1512" s="10" t="s">
        <v>2269</v>
      </c>
      <c r="H1512" s="7">
        <v>55</v>
      </c>
      <c r="I1512" s="7">
        <v>40</v>
      </c>
      <c r="J1512" s="7">
        <v>5</v>
      </c>
      <c r="K1512" s="7">
        <v>1</v>
      </c>
      <c r="L1512" s="7">
        <v>1</v>
      </c>
      <c r="M1512" s="7">
        <v>50</v>
      </c>
      <c r="N1512" s="6" t="s">
        <v>75</v>
      </c>
      <c r="O1512" s="6" t="s">
        <v>33</v>
      </c>
      <c r="P1512" s="11">
        <v>15</v>
      </c>
      <c r="Q1512" s="12">
        <v>1.4</v>
      </c>
      <c r="R1512" s="13"/>
      <c r="S1512" s="21">
        <f t="shared" si="179"/>
        <v>22.8125</v>
      </c>
      <c r="T1512" s="7" t="str">
        <f t="shared" si="180"/>
        <v>Over 0.5</v>
      </c>
      <c r="U1512" s="14"/>
      <c r="V1512" s="14" t="str">
        <f t="shared" si="184"/>
        <v>Over 0.5</v>
      </c>
      <c r="W1512" s="14" t="str">
        <f t="shared" si="185"/>
        <v>WON</v>
      </c>
      <c r="X1512" s="14"/>
      <c r="Y1512" s="7" t="str">
        <f t="shared" si="181"/>
        <v>…</v>
      </c>
      <c r="Z1512" s="7"/>
      <c r="AA1512" s="35" t="str">
        <f t="shared" si="182"/>
        <v>…</v>
      </c>
      <c r="AB1512" s="35" t="str">
        <f t="shared" si="183"/>
        <v>.</v>
      </c>
      <c r="AE1512" s="18" t="str">
        <f>IFERROR(VLOOKUP(O1512,AG3:AH5,2,0),"KO")</f>
        <v>KO</v>
      </c>
    </row>
    <row r="1513" spans="2:31">
      <c r="B1513" s="6"/>
      <c r="C1513" t="s">
        <v>1834</v>
      </c>
      <c r="D1513" s="24" t="s">
        <v>63</v>
      </c>
      <c r="E1513" s="17" t="s">
        <v>2223</v>
      </c>
      <c r="F1513" s="7" t="s">
        <v>4</v>
      </c>
      <c r="G1513" s="10" t="s">
        <v>2119</v>
      </c>
      <c r="H1513" s="7">
        <v>31</v>
      </c>
      <c r="I1513" s="7">
        <v>45</v>
      </c>
      <c r="J1513" s="7">
        <v>24</v>
      </c>
      <c r="K1513" s="7" t="s">
        <v>16</v>
      </c>
      <c r="L1513" s="7" t="s">
        <v>2101</v>
      </c>
      <c r="M1513" s="7">
        <v>7</v>
      </c>
      <c r="N1513" s="6" t="s">
        <v>24</v>
      </c>
      <c r="O1513" s="6" t="s">
        <v>33</v>
      </c>
      <c r="P1513" s="11">
        <v>82</v>
      </c>
      <c r="Q1513" s="12">
        <v>1.64</v>
      </c>
      <c r="R1513" s="13"/>
      <c r="S1513" s="21">
        <f t="shared" si="179"/>
        <v>64.400000000000006</v>
      </c>
      <c r="T1513" s="7" t="str">
        <f t="shared" si="180"/>
        <v>Under 1.5</v>
      </c>
      <c r="U1513" s="14"/>
      <c r="V1513" s="14" t="str">
        <f t="shared" si="184"/>
        <v>Under 1.5</v>
      </c>
      <c r="W1513" s="14" t="str">
        <f t="shared" si="185"/>
        <v>WON</v>
      </c>
      <c r="X1513" s="14"/>
      <c r="Y1513" s="7" t="str">
        <f t="shared" si="181"/>
        <v>…</v>
      </c>
      <c r="Z1513" s="7"/>
      <c r="AA1513" s="35" t="str">
        <f t="shared" si="182"/>
        <v>…</v>
      </c>
      <c r="AB1513" s="35" t="str">
        <f t="shared" si="183"/>
        <v>.</v>
      </c>
      <c r="AE1513" s="18" t="str">
        <f>IFERROR(VLOOKUP(O1513,AG3:AH5,2,0),"KO")</f>
        <v>KO</v>
      </c>
    </row>
    <row r="1514" spans="2:31">
      <c r="B1514" s="6" t="s">
        <v>11</v>
      </c>
      <c r="C1514" t="s">
        <v>58</v>
      </c>
      <c r="D1514" s="24" t="s">
        <v>63</v>
      </c>
      <c r="E1514" s="17" t="s">
        <v>60</v>
      </c>
      <c r="F1514" s="7" t="s">
        <v>4</v>
      </c>
      <c r="G1514" s="10" t="s">
        <v>774</v>
      </c>
      <c r="H1514" s="7">
        <v>26</v>
      </c>
      <c r="I1514" s="7">
        <v>65</v>
      </c>
      <c r="J1514" s="7">
        <v>9</v>
      </c>
      <c r="K1514" s="7" t="s">
        <v>16</v>
      </c>
      <c r="L1514" s="7" t="s">
        <v>2101</v>
      </c>
      <c r="M1514" s="7">
        <v>17</v>
      </c>
      <c r="N1514" s="6" t="s">
        <v>47</v>
      </c>
      <c r="O1514" s="6" t="s">
        <v>47</v>
      </c>
      <c r="P1514" s="11">
        <v>52</v>
      </c>
      <c r="Q1514" s="12">
        <v>1.57</v>
      </c>
      <c r="R1514" s="13"/>
      <c r="S1514" s="21">
        <f t="shared" si="179"/>
        <v>70.712500000000006</v>
      </c>
      <c r="T1514" s="7" t="str">
        <f t="shared" si="180"/>
        <v>Under 1.5</v>
      </c>
      <c r="U1514" s="14"/>
      <c r="V1514" s="14" t="str">
        <f t="shared" si="184"/>
        <v>Under 1.5</v>
      </c>
      <c r="W1514" s="14" t="str">
        <f t="shared" si="185"/>
        <v>WON</v>
      </c>
      <c r="X1514" s="14"/>
      <c r="Y1514" s="7" t="str">
        <f t="shared" si="181"/>
        <v>…</v>
      </c>
      <c r="Z1514" s="7"/>
      <c r="AA1514" s="35" t="str">
        <f t="shared" si="182"/>
        <v>…</v>
      </c>
      <c r="AB1514" s="35" t="str">
        <f t="shared" si="183"/>
        <v>.</v>
      </c>
      <c r="AE1514" s="18" t="str">
        <f>IFERROR(VLOOKUP(O1514,AG3:AH5,2,0),"KO")</f>
        <v>OK</v>
      </c>
    </row>
    <row r="1515" spans="2:31">
      <c r="B1515" s="6"/>
      <c r="C1515" t="s">
        <v>239</v>
      </c>
      <c r="D1515" s="24" t="s">
        <v>63</v>
      </c>
      <c r="E1515" s="17" t="s">
        <v>917</v>
      </c>
      <c r="F1515" s="7" t="s">
        <v>4</v>
      </c>
      <c r="G1515" s="10" t="s">
        <v>1157</v>
      </c>
      <c r="H1515" s="7">
        <v>50</v>
      </c>
      <c r="I1515" s="7">
        <v>34</v>
      </c>
      <c r="J1515" s="7">
        <v>15</v>
      </c>
      <c r="K1515" s="7">
        <v>1</v>
      </c>
      <c r="L1515" s="7">
        <v>1</v>
      </c>
      <c r="M1515" s="7">
        <v>35</v>
      </c>
      <c r="N1515" s="6" t="s">
        <v>24</v>
      </c>
      <c r="O1515" s="6" t="s">
        <v>69</v>
      </c>
      <c r="P1515" s="11">
        <v>48</v>
      </c>
      <c r="Q1515" s="12">
        <v>1.75</v>
      </c>
      <c r="R1515" s="13"/>
      <c r="S1515" s="21">
        <f t="shared" si="179"/>
        <v>24.375</v>
      </c>
      <c r="T1515" s="7" t="str">
        <f t="shared" si="180"/>
        <v>Over 0.5</v>
      </c>
      <c r="U1515" s="14"/>
      <c r="V1515" s="14" t="str">
        <f t="shared" si="184"/>
        <v>Under 1.5</v>
      </c>
      <c r="W1515" s="14" t="str">
        <f t="shared" si="185"/>
        <v>LOST</v>
      </c>
      <c r="X1515" s="14"/>
      <c r="Y1515" s="7" t="str">
        <f t="shared" si="181"/>
        <v>…</v>
      </c>
      <c r="Z1515" s="7"/>
      <c r="AA1515" s="35" t="str">
        <f t="shared" si="182"/>
        <v>…</v>
      </c>
      <c r="AB1515" s="35" t="str">
        <f t="shared" si="183"/>
        <v>.</v>
      </c>
      <c r="AE1515" s="18" t="str">
        <f>IFERROR(VLOOKUP(O1515,AG3:AH5,2,0),"KO")</f>
        <v>KO</v>
      </c>
    </row>
    <row r="1516" spans="2:31">
      <c r="B1516" s="6"/>
      <c r="C1516" t="s">
        <v>1495</v>
      </c>
      <c r="D1516" s="24" t="s">
        <v>63</v>
      </c>
      <c r="E1516" s="17" t="s">
        <v>1725</v>
      </c>
      <c r="F1516" s="7" t="s">
        <v>4</v>
      </c>
      <c r="G1516" s="10" t="s">
        <v>1608</v>
      </c>
      <c r="H1516" s="7">
        <v>15</v>
      </c>
      <c r="I1516" s="7">
        <v>47</v>
      </c>
      <c r="J1516" s="7">
        <v>37</v>
      </c>
      <c r="K1516" s="7" t="s">
        <v>16</v>
      </c>
      <c r="L1516" s="7">
        <v>1</v>
      </c>
      <c r="M1516" s="7">
        <v>22</v>
      </c>
      <c r="N1516" s="6" t="s">
        <v>47</v>
      </c>
      <c r="O1516" s="6" t="s">
        <v>297</v>
      </c>
      <c r="P1516" s="11">
        <v>32</v>
      </c>
      <c r="Q1516" s="12">
        <v>1.55</v>
      </c>
      <c r="R1516" s="13"/>
      <c r="S1516" s="21">
        <f t="shared" si="179"/>
        <v>40</v>
      </c>
      <c r="T1516" s="7" t="str">
        <f t="shared" si="180"/>
        <v>Over 0.5</v>
      </c>
      <c r="U1516" s="14"/>
      <c r="V1516" s="14" t="str">
        <f t="shared" si="184"/>
        <v>Under 1.5</v>
      </c>
      <c r="W1516" s="14" t="str">
        <f t="shared" si="185"/>
        <v>WON</v>
      </c>
      <c r="X1516" s="14"/>
      <c r="Y1516" s="7" t="str">
        <f t="shared" si="181"/>
        <v>…</v>
      </c>
      <c r="Z1516" s="7"/>
      <c r="AA1516" s="35" t="str">
        <f t="shared" si="182"/>
        <v>…</v>
      </c>
      <c r="AB1516" s="35" t="str">
        <f t="shared" si="183"/>
        <v>.</v>
      </c>
      <c r="AE1516" s="18" t="str">
        <f>IFERROR(VLOOKUP(O1516,AG3:AH5,2,0),"KO")</f>
        <v>KO</v>
      </c>
    </row>
    <row r="1517" spans="2:31">
      <c r="B1517" s="6"/>
      <c r="C1517" t="s">
        <v>1495</v>
      </c>
      <c r="D1517" s="24" t="s">
        <v>63</v>
      </c>
      <c r="E1517" s="17" t="s">
        <v>1561</v>
      </c>
      <c r="F1517" s="7" t="s">
        <v>4</v>
      </c>
      <c r="G1517" s="10" t="s">
        <v>1253</v>
      </c>
      <c r="H1517" s="7">
        <v>42</v>
      </c>
      <c r="I1517" s="7">
        <v>44</v>
      </c>
      <c r="J1517" s="7">
        <v>14</v>
      </c>
      <c r="K1517" s="7" t="s">
        <v>16</v>
      </c>
      <c r="L1517" s="7">
        <v>1</v>
      </c>
      <c r="M1517" s="7">
        <v>28</v>
      </c>
      <c r="N1517" s="6" t="s">
        <v>24</v>
      </c>
      <c r="O1517" s="6" t="s">
        <v>47</v>
      </c>
      <c r="P1517" s="11">
        <v>32</v>
      </c>
      <c r="Q1517" s="12">
        <v>1.57</v>
      </c>
      <c r="R1517" s="13"/>
      <c r="S1517" s="21">
        <f t="shared" si="179"/>
        <v>40</v>
      </c>
      <c r="T1517" s="7" t="str">
        <f t="shared" si="180"/>
        <v>Over 0.5</v>
      </c>
      <c r="U1517" s="14"/>
      <c r="V1517" s="14" t="str">
        <f t="shared" si="184"/>
        <v>Under 1.5</v>
      </c>
      <c r="W1517" s="14" t="str">
        <f t="shared" si="185"/>
        <v>LOST</v>
      </c>
      <c r="X1517" s="14"/>
      <c r="Y1517" s="7" t="str">
        <f t="shared" si="181"/>
        <v>…</v>
      </c>
      <c r="Z1517" s="7"/>
      <c r="AA1517" s="35" t="str">
        <f t="shared" si="182"/>
        <v>…</v>
      </c>
      <c r="AB1517" s="35" t="str">
        <f t="shared" si="183"/>
        <v>.</v>
      </c>
      <c r="AE1517" s="18" t="str">
        <f>IFERROR(VLOOKUP(O1517,AG3:AH5,2,0),"KO")</f>
        <v>OK</v>
      </c>
    </row>
    <row r="1518" spans="2:31">
      <c r="B1518" s="6"/>
      <c r="C1518" t="s">
        <v>66</v>
      </c>
      <c r="D1518" s="24" t="s">
        <v>63</v>
      </c>
      <c r="E1518" s="17" t="s">
        <v>1453</v>
      </c>
      <c r="F1518" s="7" t="s">
        <v>4</v>
      </c>
      <c r="G1518" s="10" t="s">
        <v>221</v>
      </c>
      <c r="H1518" s="7">
        <v>12</v>
      </c>
      <c r="I1518" s="7">
        <v>34</v>
      </c>
      <c r="J1518" s="7">
        <v>55</v>
      </c>
      <c r="K1518" s="7">
        <v>2</v>
      </c>
      <c r="L1518" s="7">
        <v>2</v>
      </c>
      <c r="M1518" s="7">
        <v>43</v>
      </c>
      <c r="N1518" s="6" t="s">
        <v>69</v>
      </c>
      <c r="O1518" s="6" t="s">
        <v>879</v>
      </c>
      <c r="P1518" s="11">
        <v>48</v>
      </c>
      <c r="Q1518" s="12">
        <v>1.64</v>
      </c>
      <c r="R1518" s="13"/>
      <c r="S1518" s="21">
        <f t="shared" si="179"/>
        <v>22.8125</v>
      </c>
      <c r="T1518" s="7" t="str">
        <f t="shared" si="180"/>
        <v>Over 0.5</v>
      </c>
      <c r="U1518" s="14"/>
      <c r="V1518" s="14" t="str">
        <f t="shared" si="184"/>
        <v>Over 0.5</v>
      </c>
      <c r="W1518" s="14" t="str">
        <f t="shared" si="185"/>
        <v>WON</v>
      </c>
      <c r="X1518" s="14"/>
      <c r="Y1518" s="7" t="str">
        <f t="shared" si="181"/>
        <v>…</v>
      </c>
      <c r="Z1518" s="7"/>
      <c r="AA1518" s="35" t="str">
        <f t="shared" si="182"/>
        <v>…</v>
      </c>
      <c r="AB1518" s="35" t="str">
        <f t="shared" si="183"/>
        <v>.</v>
      </c>
      <c r="AE1518" s="18" t="str">
        <f>IFERROR(VLOOKUP(O1518,AG3:AH5,2,0),"KO")</f>
        <v>KO</v>
      </c>
    </row>
    <row r="1519" spans="2:31">
      <c r="B1519" s="6" t="s">
        <v>11</v>
      </c>
      <c r="C1519" t="s">
        <v>210</v>
      </c>
      <c r="D1519" s="24" t="s">
        <v>63</v>
      </c>
      <c r="E1519" s="17" t="s">
        <v>2198</v>
      </c>
      <c r="F1519" s="7" t="s">
        <v>4</v>
      </c>
      <c r="G1519" s="10" t="s">
        <v>1154</v>
      </c>
      <c r="H1519" s="7">
        <v>12</v>
      </c>
      <c r="I1519" s="7">
        <v>52</v>
      </c>
      <c r="J1519" s="7">
        <v>37</v>
      </c>
      <c r="K1519" s="7" t="s">
        <v>16</v>
      </c>
      <c r="L1519" s="7">
        <v>2</v>
      </c>
      <c r="M1519" s="7">
        <v>25</v>
      </c>
      <c r="N1519" s="6" t="s">
        <v>24</v>
      </c>
      <c r="O1519" s="6" t="s">
        <v>61</v>
      </c>
      <c r="P1519" s="11">
        <v>82</v>
      </c>
      <c r="Q1519" s="12">
        <v>1.75</v>
      </c>
      <c r="R1519" s="13"/>
      <c r="S1519" s="21">
        <f t="shared" si="179"/>
        <v>72.650000000000006</v>
      </c>
      <c r="T1519" s="7" t="str">
        <f t="shared" si="180"/>
        <v>Under 1.5</v>
      </c>
      <c r="U1519" s="14"/>
      <c r="V1519" s="14" t="str">
        <f t="shared" si="184"/>
        <v>Under 1.5</v>
      </c>
      <c r="W1519" s="14" t="str">
        <f t="shared" si="185"/>
        <v>WON</v>
      </c>
      <c r="X1519" s="14"/>
      <c r="Y1519" s="7" t="str">
        <f t="shared" si="181"/>
        <v>…</v>
      </c>
      <c r="Z1519" s="7"/>
      <c r="AA1519" s="35" t="str">
        <f t="shared" si="182"/>
        <v>U25g</v>
      </c>
      <c r="AB1519" s="35" t="str">
        <f t="shared" si="183"/>
        <v>WON</v>
      </c>
      <c r="AE1519" s="18" t="str">
        <f>IFERROR(VLOOKUP(O1519,AG3:AH5,2,0),"KO")</f>
        <v>KO</v>
      </c>
    </row>
    <row r="1520" spans="2:31">
      <c r="B1520" s="6" t="s">
        <v>11</v>
      </c>
      <c r="C1520" t="s">
        <v>88</v>
      </c>
      <c r="D1520" s="24" t="s">
        <v>89</v>
      </c>
      <c r="E1520" s="17" t="s">
        <v>529</v>
      </c>
      <c r="F1520" s="7" t="s">
        <v>4</v>
      </c>
      <c r="G1520" s="10" t="s">
        <v>821</v>
      </c>
      <c r="H1520" s="7">
        <v>21</v>
      </c>
      <c r="I1520" s="7">
        <v>68</v>
      </c>
      <c r="J1520" s="7">
        <v>12</v>
      </c>
      <c r="K1520" s="7" t="s">
        <v>16</v>
      </c>
      <c r="L1520" s="7">
        <v>1</v>
      </c>
      <c r="M1520" s="7">
        <v>9</v>
      </c>
      <c r="N1520" s="6" t="s">
        <v>75</v>
      </c>
      <c r="O1520" s="6" t="s">
        <v>17</v>
      </c>
      <c r="P1520" s="11">
        <v>50</v>
      </c>
      <c r="Q1520" s="12">
        <v>1.61</v>
      </c>
      <c r="R1520" s="13"/>
      <c r="S1520" s="21">
        <f t="shared" si="179"/>
        <v>77.25</v>
      </c>
      <c r="T1520" s="7" t="str">
        <f t="shared" si="180"/>
        <v>Under 1.5</v>
      </c>
      <c r="U1520" s="14"/>
      <c r="V1520" s="14" t="str">
        <f t="shared" si="184"/>
        <v>Over 0.5</v>
      </c>
      <c r="W1520" s="14" t="str">
        <f t="shared" si="185"/>
        <v>LOST</v>
      </c>
      <c r="X1520" s="14"/>
      <c r="Y1520" s="7" t="str">
        <f t="shared" si="181"/>
        <v>Prime</v>
      </c>
      <c r="Z1520" s="7"/>
      <c r="AA1520" s="35" t="str">
        <f t="shared" si="182"/>
        <v>…</v>
      </c>
      <c r="AB1520" s="35" t="str">
        <f t="shared" si="183"/>
        <v>.</v>
      </c>
      <c r="AE1520" s="18" t="str">
        <f>IFERROR(VLOOKUP(O1520,AG3:AH5,2,0),"KO")</f>
        <v>KO</v>
      </c>
    </row>
    <row r="1521" spans="2:31">
      <c r="B1521" s="6"/>
      <c r="C1521" t="s">
        <v>127</v>
      </c>
      <c r="D1521" s="24" t="s">
        <v>89</v>
      </c>
      <c r="E1521" s="17" t="s">
        <v>2352</v>
      </c>
      <c r="F1521" s="7" t="s">
        <v>4</v>
      </c>
      <c r="G1521" s="10" t="s">
        <v>2064</v>
      </c>
      <c r="H1521" s="7">
        <v>11</v>
      </c>
      <c r="I1521" s="7">
        <v>57</v>
      </c>
      <c r="J1521" s="7">
        <v>32</v>
      </c>
      <c r="K1521" s="7" t="s">
        <v>16</v>
      </c>
      <c r="L1521" s="7" t="s">
        <v>2101</v>
      </c>
      <c r="M1521" s="7">
        <v>21</v>
      </c>
      <c r="N1521" s="6" t="s">
        <v>47</v>
      </c>
      <c r="O1521" s="6" t="s">
        <v>33</v>
      </c>
      <c r="P1521" s="11">
        <v>60</v>
      </c>
      <c r="Q1521" s="12">
        <v>1.72</v>
      </c>
      <c r="R1521" s="13"/>
      <c r="S1521" s="21">
        <f t="shared" si="179"/>
        <v>69.8125</v>
      </c>
      <c r="T1521" s="7" t="str">
        <f t="shared" si="180"/>
        <v>Under 1.5</v>
      </c>
      <c r="U1521" s="14"/>
      <c r="V1521" s="14" t="str">
        <f t="shared" si="184"/>
        <v>Under 1.5</v>
      </c>
      <c r="W1521" s="14" t="str">
        <f t="shared" si="185"/>
        <v>WON</v>
      </c>
      <c r="X1521" s="14"/>
      <c r="Y1521" s="7" t="str">
        <f t="shared" si="181"/>
        <v>…</v>
      </c>
      <c r="Z1521" s="7"/>
      <c r="AA1521" s="35" t="str">
        <f t="shared" si="182"/>
        <v>…</v>
      </c>
      <c r="AB1521" s="35" t="str">
        <f t="shared" si="183"/>
        <v>.</v>
      </c>
      <c r="AE1521" s="18" t="str">
        <f>IFERROR(VLOOKUP(O1521,AG3:AH5,2,0),"KO")</f>
        <v>KO</v>
      </c>
    </row>
    <row r="1522" spans="2:31">
      <c r="B1522" s="6" t="s">
        <v>11</v>
      </c>
      <c r="C1522" t="s">
        <v>959</v>
      </c>
      <c r="D1522" s="24" t="s">
        <v>93</v>
      </c>
      <c r="E1522" s="17" t="s">
        <v>2304</v>
      </c>
      <c r="F1522" s="7" t="s">
        <v>4</v>
      </c>
      <c r="G1522" s="10" t="s">
        <v>2067</v>
      </c>
      <c r="H1522" s="7">
        <v>22</v>
      </c>
      <c r="I1522" s="7">
        <v>62</v>
      </c>
      <c r="J1522" s="7">
        <v>15</v>
      </c>
      <c r="K1522" s="7" t="s">
        <v>16</v>
      </c>
      <c r="L1522" s="7">
        <v>1</v>
      </c>
      <c r="M1522" s="7">
        <v>7</v>
      </c>
      <c r="N1522" s="6" t="s">
        <v>33</v>
      </c>
      <c r="O1522" s="6" t="s">
        <v>297</v>
      </c>
      <c r="P1522" s="11">
        <v>59</v>
      </c>
      <c r="Q1522" s="12">
        <v>1.53</v>
      </c>
      <c r="R1522" s="13"/>
      <c r="S1522" s="21">
        <f t="shared" si="179"/>
        <v>79.174999999999997</v>
      </c>
      <c r="T1522" s="7" t="str">
        <f t="shared" si="180"/>
        <v>Under 1.5</v>
      </c>
      <c r="U1522" s="14"/>
      <c r="V1522" s="14" t="str">
        <f t="shared" si="184"/>
        <v>Over 0.5</v>
      </c>
      <c r="W1522" s="14" t="str">
        <f t="shared" si="185"/>
        <v>LOST</v>
      </c>
      <c r="X1522" s="14"/>
      <c r="Y1522" s="7" t="str">
        <f t="shared" si="181"/>
        <v>Prime</v>
      </c>
      <c r="Z1522" s="7"/>
      <c r="AA1522" s="35" t="str">
        <f t="shared" si="182"/>
        <v>U25g</v>
      </c>
      <c r="AB1522" s="35" t="str">
        <f t="shared" si="183"/>
        <v>.</v>
      </c>
      <c r="AE1522" s="18" t="str">
        <f>IFERROR(VLOOKUP(O1522,AG3:AH5,2,0),"KO")</f>
        <v>KO</v>
      </c>
    </row>
    <row r="1523" spans="2:31">
      <c r="B1523" s="6"/>
      <c r="C1523" t="s">
        <v>998</v>
      </c>
      <c r="D1523" s="24" t="s">
        <v>93</v>
      </c>
      <c r="E1523" s="17" t="s">
        <v>1801</v>
      </c>
      <c r="F1523" s="7" t="s">
        <v>4</v>
      </c>
      <c r="G1523" s="10" t="s">
        <v>999</v>
      </c>
      <c r="H1523" s="7">
        <v>33</v>
      </c>
      <c r="I1523" s="7">
        <v>48</v>
      </c>
      <c r="J1523" s="7">
        <v>20</v>
      </c>
      <c r="K1523" s="7" t="s">
        <v>16</v>
      </c>
      <c r="L1523" s="7">
        <v>1</v>
      </c>
      <c r="M1523" s="7">
        <v>13</v>
      </c>
      <c r="N1523" s="6" t="s">
        <v>47</v>
      </c>
      <c r="O1523" s="6" t="s">
        <v>33</v>
      </c>
      <c r="P1523" s="11">
        <v>39</v>
      </c>
      <c r="Q1523" s="12">
        <v>1.55</v>
      </c>
      <c r="R1523" s="13"/>
      <c r="S1523" s="21">
        <f t="shared" si="179"/>
        <v>42</v>
      </c>
      <c r="T1523" s="7" t="str">
        <f t="shared" si="180"/>
        <v>Over 0.5</v>
      </c>
      <c r="U1523" s="14"/>
      <c r="V1523" s="14" t="str">
        <f t="shared" si="184"/>
        <v>Under 1.5</v>
      </c>
      <c r="W1523" s="14" t="str">
        <f t="shared" si="185"/>
        <v>WON</v>
      </c>
      <c r="X1523" s="14"/>
      <c r="Y1523" s="7" t="str">
        <f t="shared" si="181"/>
        <v>…</v>
      </c>
      <c r="Z1523" s="7"/>
      <c r="AA1523" s="35" t="str">
        <f t="shared" si="182"/>
        <v>…</v>
      </c>
      <c r="AB1523" s="35" t="str">
        <f t="shared" si="183"/>
        <v>.</v>
      </c>
      <c r="AE1523" s="18" t="str">
        <f>IFERROR(VLOOKUP(O1523,AG3:AH5,2,0),"KO")</f>
        <v>KO</v>
      </c>
    </row>
    <row r="1524" spans="2:31">
      <c r="B1524" s="6"/>
      <c r="C1524" t="s">
        <v>678</v>
      </c>
      <c r="D1524" s="24" t="s">
        <v>93</v>
      </c>
      <c r="E1524" s="17" t="s">
        <v>1075</v>
      </c>
      <c r="F1524" s="7" t="s">
        <v>4</v>
      </c>
      <c r="G1524" s="10" t="s">
        <v>920</v>
      </c>
      <c r="H1524" s="7">
        <v>29</v>
      </c>
      <c r="I1524" s="7">
        <v>18</v>
      </c>
      <c r="J1524" s="7">
        <v>53</v>
      </c>
      <c r="K1524" s="7">
        <v>2</v>
      </c>
      <c r="L1524" s="7" t="s">
        <v>2101</v>
      </c>
      <c r="M1524" s="7">
        <v>24</v>
      </c>
      <c r="N1524" s="6" t="s">
        <v>120</v>
      </c>
      <c r="O1524" s="6" t="s">
        <v>298</v>
      </c>
      <c r="P1524" s="11">
        <v>25</v>
      </c>
      <c r="Q1524" s="12">
        <v>1.7</v>
      </c>
      <c r="R1524" s="13"/>
      <c r="S1524" s="21">
        <f t="shared" ref="S1524:S1587" si="186">(IF(H1524=0,"",(40+IF(I1524&lt;50,0,I1524/3.2)+(IF(J1524&gt;I1524,-J1524/3.2,0)+(IF(H1524&gt;I1524,-H1524/3.2,0)+(IF(L1524="X",5,IF(L1524="2",2,0)))+(IF(M1524&gt;15,0,15-M1524))+(IF(P1524&lt;50,0,P1524/5)))))))</f>
        <v>14.375</v>
      </c>
      <c r="T1524" s="7" t="str">
        <f t="shared" ref="T1524:T1587" si="187">IF(S1524&lt;56,"Over 0.5","Under 1.5")</f>
        <v>Over 0.5</v>
      </c>
      <c r="U1524" s="14"/>
      <c r="V1524" s="14" t="str">
        <f t="shared" si="184"/>
        <v>Under 1.5</v>
      </c>
      <c r="W1524" s="14" t="str">
        <f t="shared" si="185"/>
        <v>WON</v>
      </c>
      <c r="X1524" s="14"/>
      <c r="Y1524" s="7" t="str">
        <f t="shared" si="181"/>
        <v>…</v>
      </c>
      <c r="Z1524" s="7"/>
      <c r="AA1524" s="35" t="str">
        <f t="shared" si="182"/>
        <v>…</v>
      </c>
      <c r="AB1524" s="35" t="str">
        <f t="shared" si="183"/>
        <v>.</v>
      </c>
      <c r="AE1524" s="18" t="str">
        <f>IFERROR(VLOOKUP(O1524,AG3:AH5,2,0),"KO")</f>
        <v>KO</v>
      </c>
    </row>
    <row r="1525" spans="2:31">
      <c r="B1525" s="6"/>
      <c r="C1525" t="s">
        <v>678</v>
      </c>
      <c r="D1525" s="24" t="s">
        <v>93</v>
      </c>
      <c r="E1525" s="17" t="s">
        <v>921</v>
      </c>
      <c r="F1525" s="7" t="s">
        <v>4</v>
      </c>
      <c r="G1525" s="10" t="s">
        <v>1000</v>
      </c>
      <c r="H1525" s="7">
        <v>45</v>
      </c>
      <c r="I1525" s="7">
        <v>28</v>
      </c>
      <c r="J1525" s="7">
        <v>28</v>
      </c>
      <c r="K1525" s="7">
        <v>1</v>
      </c>
      <c r="L1525" s="7">
        <v>1</v>
      </c>
      <c r="M1525" s="7">
        <v>17</v>
      </c>
      <c r="N1525" s="6" t="s">
        <v>24</v>
      </c>
      <c r="O1525" s="6" t="s">
        <v>24</v>
      </c>
      <c r="P1525" s="11">
        <v>34</v>
      </c>
      <c r="Q1525" s="12">
        <v>1.7</v>
      </c>
      <c r="R1525" s="13"/>
      <c r="S1525" s="21">
        <f t="shared" si="186"/>
        <v>25.9375</v>
      </c>
      <c r="T1525" s="7" t="str">
        <f t="shared" si="187"/>
        <v>Over 0.5</v>
      </c>
      <c r="U1525" s="14"/>
      <c r="V1525" s="14" t="str">
        <f t="shared" si="184"/>
        <v>Under 1.5</v>
      </c>
      <c r="W1525" s="14" t="str">
        <f t="shared" si="185"/>
        <v>LOST</v>
      </c>
      <c r="X1525" s="14"/>
      <c r="Y1525" s="7" t="str">
        <f t="shared" ref="Y1525:Y1588" si="188">IF(AND(B1525="OK",I1525&gt;52,M1525&lt;11,Q1525&lt;1.71),"Prime","…")</f>
        <v>…</v>
      </c>
      <c r="Z1525" s="7"/>
      <c r="AA1525" s="35" t="str">
        <f t="shared" si="182"/>
        <v>…</v>
      </c>
      <c r="AB1525" s="35" t="str">
        <f t="shared" si="183"/>
        <v>.</v>
      </c>
      <c r="AE1525" s="18" t="str">
        <f>IFERROR(VLOOKUP(O1525,AG3:AH5,2,0),"KO")</f>
        <v>OK</v>
      </c>
    </row>
    <row r="1526" spans="2:31">
      <c r="B1526" s="6" t="s">
        <v>11</v>
      </c>
      <c r="C1526" t="s">
        <v>146</v>
      </c>
      <c r="D1526" s="24" t="s">
        <v>93</v>
      </c>
      <c r="E1526" s="17" t="s">
        <v>534</v>
      </c>
      <c r="F1526" s="7" t="s">
        <v>4</v>
      </c>
      <c r="G1526" s="10" t="s">
        <v>598</v>
      </c>
      <c r="H1526" s="7">
        <v>18</v>
      </c>
      <c r="I1526" s="7">
        <v>51</v>
      </c>
      <c r="J1526" s="7">
        <v>31</v>
      </c>
      <c r="K1526" s="7" t="s">
        <v>16</v>
      </c>
      <c r="L1526" s="7">
        <v>2</v>
      </c>
      <c r="M1526" s="7">
        <v>13</v>
      </c>
      <c r="N1526" s="6" t="s">
        <v>24</v>
      </c>
      <c r="O1526" s="6" t="s">
        <v>120</v>
      </c>
      <c r="P1526" s="11">
        <v>53</v>
      </c>
      <c r="Q1526" s="12">
        <v>1.57</v>
      </c>
      <c r="R1526" s="13"/>
      <c r="S1526" s="21">
        <f t="shared" si="186"/>
        <v>68.537499999999994</v>
      </c>
      <c r="T1526" s="7" t="str">
        <f t="shared" si="187"/>
        <v>Under 1.5</v>
      </c>
      <c r="U1526" s="14"/>
      <c r="V1526" s="14" t="str">
        <f t="shared" si="184"/>
        <v>Under 1.5</v>
      </c>
      <c r="W1526" s="14" t="str">
        <f t="shared" si="185"/>
        <v>WON</v>
      </c>
      <c r="X1526" s="14"/>
      <c r="Y1526" s="7" t="str">
        <f t="shared" si="188"/>
        <v>…</v>
      </c>
      <c r="Z1526" s="7"/>
      <c r="AA1526" s="35" t="str">
        <f t="shared" si="182"/>
        <v>…</v>
      </c>
      <c r="AB1526" s="35" t="str">
        <f t="shared" si="183"/>
        <v>.</v>
      </c>
      <c r="AE1526" s="18" t="str">
        <f>IFERROR(VLOOKUP(O1526,AG3:AH5,2,0),"KO")</f>
        <v>OK</v>
      </c>
    </row>
    <row r="1527" spans="2:31">
      <c r="B1527" s="6" t="s">
        <v>11</v>
      </c>
      <c r="C1527" t="s">
        <v>151</v>
      </c>
      <c r="D1527" s="24" t="s">
        <v>108</v>
      </c>
      <c r="E1527" s="17" t="s">
        <v>1044</v>
      </c>
      <c r="F1527" s="7" t="s">
        <v>4</v>
      </c>
      <c r="G1527" s="10" t="s">
        <v>825</v>
      </c>
      <c r="H1527" s="7">
        <v>18</v>
      </c>
      <c r="I1527" s="7">
        <v>48</v>
      </c>
      <c r="J1527" s="7">
        <v>34</v>
      </c>
      <c r="K1527" s="7" t="s">
        <v>16</v>
      </c>
      <c r="L1527" s="7">
        <v>2</v>
      </c>
      <c r="M1527" s="7">
        <v>16</v>
      </c>
      <c r="N1527" s="6" t="s">
        <v>61</v>
      </c>
      <c r="O1527" s="6" t="s">
        <v>96</v>
      </c>
      <c r="P1527" s="11">
        <v>62</v>
      </c>
      <c r="Q1527" s="12">
        <v>1.77</v>
      </c>
      <c r="R1527" s="13"/>
      <c r="S1527" s="21">
        <f t="shared" si="186"/>
        <v>52.4</v>
      </c>
      <c r="T1527" s="7" t="str">
        <f t="shared" si="187"/>
        <v>Over 0.5</v>
      </c>
      <c r="U1527" s="14"/>
      <c r="V1527" s="14" t="str">
        <f t="shared" si="184"/>
        <v>Over 0.5</v>
      </c>
      <c r="W1527" s="14" t="str">
        <f t="shared" si="185"/>
        <v>WON</v>
      </c>
      <c r="X1527" s="14"/>
      <c r="Y1527" s="7" t="str">
        <f t="shared" si="188"/>
        <v>…</v>
      </c>
      <c r="Z1527" s="7"/>
      <c r="AA1527" s="35" t="str">
        <f t="shared" si="182"/>
        <v>…</v>
      </c>
      <c r="AB1527" s="35" t="str">
        <f t="shared" si="183"/>
        <v>.</v>
      </c>
      <c r="AE1527" s="18" t="str">
        <f>IFERROR(VLOOKUP(O1527,AG3:AH5,2,0),"KO")</f>
        <v>KO</v>
      </c>
    </row>
    <row r="1528" spans="2:31">
      <c r="B1528" s="6"/>
      <c r="C1528" t="s">
        <v>76</v>
      </c>
      <c r="D1528" s="24" t="s">
        <v>108</v>
      </c>
      <c r="E1528" s="17" t="s">
        <v>1387</v>
      </c>
      <c r="F1528" s="7" t="s">
        <v>4</v>
      </c>
      <c r="G1528" s="10" t="s">
        <v>77</v>
      </c>
      <c r="H1528" s="7">
        <v>32</v>
      </c>
      <c r="I1528" s="7">
        <v>44</v>
      </c>
      <c r="J1528" s="7">
        <v>24</v>
      </c>
      <c r="K1528" s="7" t="s">
        <v>16</v>
      </c>
      <c r="L1528" s="7" t="s">
        <v>2101</v>
      </c>
      <c r="M1528" s="7">
        <v>8</v>
      </c>
      <c r="N1528" s="6" t="s">
        <v>75</v>
      </c>
      <c r="O1528" s="6" t="s">
        <v>17</v>
      </c>
      <c r="P1528" s="11">
        <v>50</v>
      </c>
      <c r="Q1528" s="12">
        <v>1.76</v>
      </c>
      <c r="R1528" s="13"/>
      <c r="S1528" s="21">
        <f t="shared" si="186"/>
        <v>57</v>
      </c>
      <c r="T1528" s="7" t="str">
        <f t="shared" si="187"/>
        <v>Under 1.5</v>
      </c>
      <c r="U1528" s="14"/>
      <c r="V1528" s="14" t="str">
        <f t="shared" si="184"/>
        <v>Over 0.5</v>
      </c>
      <c r="W1528" s="14" t="str">
        <f t="shared" si="185"/>
        <v>LOST</v>
      </c>
      <c r="X1528" s="14"/>
      <c r="Y1528" s="7" t="str">
        <f t="shared" si="188"/>
        <v>…</v>
      </c>
      <c r="Z1528" s="7"/>
      <c r="AA1528" s="35" t="str">
        <f t="shared" si="182"/>
        <v>…</v>
      </c>
      <c r="AB1528" s="35" t="str">
        <f t="shared" si="183"/>
        <v>.</v>
      </c>
      <c r="AE1528" s="18" t="str">
        <f>IFERROR(VLOOKUP(O1528,AG3:AH5,2,0),"KO")</f>
        <v>KO</v>
      </c>
    </row>
    <row r="1529" spans="2:31">
      <c r="B1529" s="6" t="s">
        <v>11</v>
      </c>
      <c r="C1529" t="s">
        <v>231</v>
      </c>
      <c r="D1529" s="24" t="s">
        <v>108</v>
      </c>
      <c r="E1529" s="17" t="s">
        <v>269</v>
      </c>
      <c r="F1529" s="7" t="s">
        <v>4</v>
      </c>
      <c r="G1529" s="10" t="s">
        <v>507</v>
      </c>
      <c r="H1529" s="7">
        <v>10</v>
      </c>
      <c r="I1529" s="7">
        <v>55</v>
      </c>
      <c r="J1529" s="7">
        <v>35</v>
      </c>
      <c r="K1529" s="7" t="s">
        <v>16</v>
      </c>
      <c r="L1529" s="7">
        <v>1</v>
      </c>
      <c r="M1529" s="7">
        <v>25</v>
      </c>
      <c r="N1529" s="6" t="s">
        <v>24</v>
      </c>
      <c r="O1529" s="6" t="s">
        <v>24</v>
      </c>
      <c r="P1529" s="11">
        <v>32</v>
      </c>
      <c r="Q1529" s="12">
        <v>1.5</v>
      </c>
      <c r="R1529" s="13"/>
      <c r="S1529" s="21">
        <f t="shared" si="186"/>
        <v>57.1875</v>
      </c>
      <c r="T1529" s="7" t="str">
        <f t="shared" si="187"/>
        <v>Under 1.5</v>
      </c>
      <c r="U1529" s="14"/>
      <c r="V1529" s="14" t="str">
        <f t="shared" si="184"/>
        <v>Under 1.5</v>
      </c>
      <c r="W1529" s="14" t="str">
        <f t="shared" si="185"/>
        <v>WON</v>
      </c>
      <c r="X1529" s="14"/>
      <c r="Y1529" s="7" t="str">
        <f t="shared" si="188"/>
        <v>…</v>
      </c>
      <c r="Z1529" s="7"/>
      <c r="AA1529" s="35" t="str">
        <f t="shared" si="182"/>
        <v>…</v>
      </c>
      <c r="AB1529" s="35" t="str">
        <f t="shared" si="183"/>
        <v>.</v>
      </c>
      <c r="AE1529" s="18" t="str">
        <f>IFERROR(VLOOKUP(O1529,AG3:AH5,2,0),"KO")</f>
        <v>OK</v>
      </c>
    </row>
    <row r="1530" spans="2:31">
      <c r="B1530" s="6"/>
      <c r="C1530" t="s">
        <v>1578</v>
      </c>
      <c r="D1530" s="24" t="s">
        <v>115</v>
      </c>
      <c r="E1530" s="17" t="s">
        <v>2353</v>
      </c>
      <c r="F1530" s="7" t="s">
        <v>4</v>
      </c>
      <c r="G1530" s="10" t="s">
        <v>1579</v>
      </c>
      <c r="H1530" s="7">
        <v>49</v>
      </c>
      <c r="I1530" s="7">
        <v>39</v>
      </c>
      <c r="J1530" s="7">
        <v>12</v>
      </c>
      <c r="K1530" s="7">
        <v>1</v>
      </c>
      <c r="L1530" s="7">
        <v>1</v>
      </c>
      <c r="M1530" s="7">
        <v>37</v>
      </c>
      <c r="N1530" s="6" t="s">
        <v>24</v>
      </c>
      <c r="O1530" s="6" t="s">
        <v>69</v>
      </c>
      <c r="P1530" s="11">
        <v>32</v>
      </c>
      <c r="Q1530" s="12">
        <v>1.76</v>
      </c>
      <c r="R1530" s="13"/>
      <c r="S1530" s="21">
        <f t="shared" si="186"/>
        <v>24.6875</v>
      </c>
      <c r="T1530" s="7" t="str">
        <f t="shared" si="187"/>
        <v>Over 0.5</v>
      </c>
      <c r="U1530" s="14"/>
      <c r="V1530" s="14" t="str">
        <f t="shared" si="184"/>
        <v>Under 1.5</v>
      </c>
      <c r="W1530" s="14" t="str">
        <f t="shared" si="185"/>
        <v>LOST</v>
      </c>
      <c r="X1530" s="14"/>
      <c r="Y1530" s="7" t="str">
        <f t="shared" si="188"/>
        <v>…</v>
      </c>
      <c r="Z1530" s="7"/>
      <c r="AA1530" s="35" t="str">
        <f t="shared" si="182"/>
        <v>…</v>
      </c>
      <c r="AB1530" s="35" t="str">
        <f t="shared" si="183"/>
        <v>.</v>
      </c>
      <c r="AE1530" s="18" t="str">
        <f>IFERROR(VLOOKUP(O1530,AG3:AH5,2,0),"KO")</f>
        <v>KO</v>
      </c>
    </row>
    <row r="1531" spans="2:31">
      <c r="B1531" s="6" t="s">
        <v>11</v>
      </c>
      <c r="C1531" t="s">
        <v>62</v>
      </c>
      <c r="D1531" s="24" t="s">
        <v>115</v>
      </c>
      <c r="E1531" s="17" t="s">
        <v>117</v>
      </c>
      <c r="F1531" s="7" t="s">
        <v>4</v>
      </c>
      <c r="G1531" s="10" t="s">
        <v>809</v>
      </c>
      <c r="H1531" s="7">
        <v>27</v>
      </c>
      <c r="I1531" s="7">
        <v>62</v>
      </c>
      <c r="J1531" s="7">
        <v>12</v>
      </c>
      <c r="K1531" s="7" t="s">
        <v>16</v>
      </c>
      <c r="L1531" s="7" t="s">
        <v>2101</v>
      </c>
      <c r="M1531" s="7">
        <v>15</v>
      </c>
      <c r="N1531" s="6" t="s">
        <v>75</v>
      </c>
      <c r="O1531" s="6" t="s">
        <v>17</v>
      </c>
      <c r="P1531" s="11">
        <v>45</v>
      </c>
      <c r="Q1531" s="12">
        <v>1.45</v>
      </c>
      <c r="R1531" s="13"/>
      <c r="S1531" s="21">
        <f t="shared" si="186"/>
        <v>59.375</v>
      </c>
      <c r="T1531" s="7" t="str">
        <f t="shared" si="187"/>
        <v>Under 1.5</v>
      </c>
      <c r="U1531" s="14"/>
      <c r="V1531" s="14" t="str">
        <f t="shared" si="184"/>
        <v>Over 0.5</v>
      </c>
      <c r="W1531" s="14" t="str">
        <f t="shared" si="185"/>
        <v>LOST</v>
      </c>
      <c r="X1531" s="14"/>
      <c r="Y1531" s="7" t="str">
        <f t="shared" si="188"/>
        <v>…</v>
      </c>
      <c r="Z1531" s="7"/>
      <c r="AA1531" s="35" t="str">
        <f t="shared" si="182"/>
        <v>…</v>
      </c>
      <c r="AB1531" s="35" t="str">
        <f t="shared" si="183"/>
        <v>.</v>
      </c>
      <c r="AE1531" s="18" t="str">
        <f>IFERROR(VLOOKUP(O1531,AG3:AH5,2,0),"KO")</f>
        <v>KO</v>
      </c>
    </row>
    <row r="1532" spans="2:31">
      <c r="B1532" s="6" t="s">
        <v>11</v>
      </c>
      <c r="C1532" t="s">
        <v>58</v>
      </c>
      <c r="D1532" s="24" t="s">
        <v>115</v>
      </c>
      <c r="E1532" s="17" t="s">
        <v>1768</v>
      </c>
      <c r="F1532" s="7" t="s">
        <v>4</v>
      </c>
      <c r="G1532" s="10" t="s">
        <v>483</v>
      </c>
      <c r="H1532" s="7">
        <v>19</v>
      </c>
      <c r="I1532" s="7">
        <v>48</v>
      </c>
      <c r="J1532" s="7">
        <v>34</v>
      </c>
      <c r="K1532" s="7" t="s">
        <v>16</v>
      </c>
      <c r="L1532" s="7" t="s">
        <v>2101</v>
      </c>
      <c r="M1532" s="7">
        <v>15</v>
      </c>
      <c r="N1532" s="6" t="s">
        <v>61</v>
      </c>
      <c r="O1532" s="6" t="s">
        <v>298</v>
      </c>
      <c r="P1532" s="11">
        <v>77</v>
      </c>
      <c r="Q1532" s="12">
        <v>1.53</v>
      </c>
      <c r="R1532" s="13"/>
      <c r="S1532" s="21">
        <f t="shared" si="186"/>
        <v>55.4</v>
      </c>
      <c r="T1532" s="7" t="str">
        <f t="shared" si="187"/>
        <v>Over 0.5</v>
      </c>
      <c r="U1532" s="14"/>
      <c r="V1532" s="14" t="str">
        <f t="shared" si="184"/>
        <v>Over 0.5</v>
      </c>
      <c r="W1532" s="14" t="str">
        <f t="shared" si="185"/>
        <v>WON</v>
      </c>
      <c r="X1532" s="14"/>
      <c r="Y1532" s="7" t="str">
        <f t="shared" si="188"/>
        <v>…</v>
      </c>
      <c r="Z1532" s="7"/>
      <c r="AA1532" s="35" t="str">
        <f t="shared" si="182"/>
        <v>…</v>
      </c>
      <c r="AB1532" s="35" t="str">
        <f t="shared" si="183"/>
        <v>.</v>
      </c>
      <c r="AE1532" s="18" t="str">
        <f>IFERROR(VLOOKUP(O1532,AG3:AH5,2,0),"KO")</f>
        <v>KO</v>
      </c>
    </row>
    <row r="1533" spans="2:31">
      <c r="B1533" s="6" t="s">
        <v>11</v>
      </c>
      <c r="C1533" t="s">
        <v>210</v>
      </c>
      <c r="D1533" s="24" t="s">
        <v>115</v>
      </c>
      <c r="E1533" s="17" t="s">
        <v>2157</v>
      </c>
      <c r="F1533" s="7" t="s">
        <v>4</v>
      </c>
      <c r="G1533" s="10" t="s">
        <v>212</v>
      </c>
      <c r="H1533" s="7">
        <v>58</v>
      </c>
      <c r="I1533" s="7">
        <v>22</v>
      </c>
      <c r="J1533" s="7">
        <v>20</v>
      </c>
      <c r="K1533" s="7">
        <v>1</v>
      </c>
      <c r="L1533" s="7">
        <v>1</v>
      </c>
      <c r="M1533" s="7">
        <v>38</v>
      </c>
      <c r="N1533" s="6" t="s">
        <v>75</v>
      </c>
      <c r="O1533" s="6" t="s">
        <v>17</v>
      </c>
      <c r="P1533" s="11">
        <v>57</v>
      </c>
      <c r="Q1533" s="12">
        <v>1.75</v>
      </c>
      <c r="R1533" s="13"/>
      <c r="S1533" s="21">
        <f t="shared" si="186"/>
        <v>33.274999999999999</v>
      </c>
      <c r="T1533" s="7" t="str">
        <f t="shared" si="187"/>
        <v>Over 0.5</v>
      </c>
      <c r="U1533" s="14"/>
      <c r="V1533" s="14" t="str">
        <f t="shared" si="184"/>
        <v>Over 0.5</v>
      </c>
      <c r="W1533" s="14" t="str">
        <f t="shared" si="185"/>
        <v>WON</v>
      </c>
      <c r="X1533" s="14"/>
      <c r="Y1533" s="7" t="str">
        <f t="shared" si="188"/>
        <v>…</v>
      </c>
      <c r="Z1533" s="7"/>
      <c r="AA1533" s="35" t="str">
        <f t="shared" si="182"/>
        <v>…</v>
      </c>
      <c r="AB1533" s="35" t="str">
        <f t="shared" si="183"/>
        <v>.</v>
      </c>
      <c r="AE1533" s="18" t="str">
        <f>IFERROR(VLOOKUP(O1533,AG3:AH5,2,0),"KO")</f>
        <v>KO</v>
      </c>
    </row>
    <row r="1534" spans="2:31">
      <c r="B1534" s="6" t="s">
        <v>11</v>
      </c>
      <c r="C1534" t="s">
        <v>55</v>
      </c>
      <c r="D1534" s="24" t="s">
        <v>2225</v>
      </c>
      <c r="E1534" s="17" t="s">
        <v>840</v>
      </c>
      <c r="F1534" s="7" t="s">
        <v>4</v>
      </c>
      <c r="G1534" s="10" t="s">
        <v>942</v>
      </c>
      <c r="H1534" s="7">
        <v>2</v>
      </c>
      <c r="I1534" s="7">
        <v>69</v>
      </c>
      <c r="J1534" s="7">
        <v>29</v>
      </c>
      <c r="K1534" s="7" t="s">
        <v>16</v>
      </c>
      <c r="L1534" s="7">
        <v>2</v>
      </c>
      <c r="M1534" s="7">
        <v>27</v>
      </c>
      <c r="N1534" s="6" t="s">
        <v>24</v>
      </c>
      <c r="O1534" s="6" t="s">
        <v>61</v>
      </c>
      <c r="P1534" s="11">
        <v>62</v>
      </c>
      <c r="Q1534" s="12">
        <v>1.44</v>
      </c>
      <c r="R1534" s="13"/>
      <c r="S1534" s="21">
        <f t="shared" si="186"/>
        <v>73.962500000000006</v>
      </c>
      <c r="T1534" s="7" t="str">
        <f t="shared" si="187"/>
        <v>Under 1.5</v>
      </c>
      <c r="U1534" s="14"/>
      <c r="V1534" s="14" t="str">
        <f t="shared" si="184"/>
        <v>Under 1.5</v>
      </c>
      <c r="W1534" s="14" t="str">
        <f t="shared" si="185"/>
        <v>WON</v>
      </c>
      <c r="X1534" s="14"/>
      <c r="Y1534" s="7" t="str">
        <f t="shared" si="188"/>
        <v>…</v>
      </c>
      <c r="Z1534" s="7"/>
      <c r="AA1534" s="35" t="str">
        <f t="shared" si="182"/>
        <v>U25g</v>
      </c>
      <c r="AB1534" s="35" t="str">
        <f t="shared" si="183"/>
        <v>WON</v>
      </c>
      <c r="AE1534" s="18" t="str">
        <f>IFERROR(VLOOKUP(O1534,AG3:AH5,2,0),"KO")</f>
        <v>KO</v>
      </c>
    </row>
    <row r="1535" spans="2:31">
      <c r="B1535" s="6"/>
      <c r="C1535" t="s">
        <v>239</v>
      </c>
      <c r="D1535" s="24" t="s">
        <v>240</v>
      </c>
      <c r="E1535" s="17" t="s">
        <v>666</v>
      </c>
      <c r="F1535" s="7" t="s">
        <v>4</v>
      </c>
      <c r="G1535" s="10" t="s">
        <v>1053</v>
      </c>
      <c r="H1535" s="7">
        <v>44</v>
      </c>
      <c r="I1535" s="7">
        <v>31</v>
      </c>
      <c r="J1535" s="7">
        <v>26</v>
      </c>
      <c r="K1535" s="7">
        <v>1</v>
      </c>
      <c r="L1535" s="7">
        <v>1</v>
      </c>
      <c r="M1535" s="7">
        <v>18</v>
      </c>
      <c r="N1535" s="6" t="s">
        <v>120</v>
      </c>
      <c r="O1535" s="6" t="s">
        <v>61</v>
      </c>
      <c r="P1535" s="11">
        <v>61</v>
      </c>
      <c r="Q1535" s="12">
        <v>1.75</v>
      </c>
      <c r="R1535" s="13"/>
      <c r="S1535" s="21">
        <f t="shared" si="186"/>
        <v>38.450000000000003</v>
      </c>
      <c r="T1535" s="7" t="str">
        <f t="shared" si="187"/>
        <v>Over 0.5</v>
      </c>
      <c r="U1535" s="14"/>
      <c r="V1535" s="14" t="str">
        <f t="shared" si="184"/>
        <v>Under 1.5</v>
      </c>
      <c r="W1535" s="14" t="str">
        <f t="shared" si="185"/>
        <v>WON</v>
      </c>
      <c r="X1535" s="14"/>
      <c r="Y1535" s="7" t="str">
        <f t="shared" si="188"/>
        <v>…</v>
      </c>
      <c r="Z1535" s="7"/>
      <c r="AA1535" s="35" t="str">
        <f t="shared" si="182"/>
        <v>…</v>
      </c>
      <c r="AB1535" s="35" t="str">
        <f t="shared" si="183"/>
        <v>.</v>
      </c>
      <c r="AE1535" s="18" t="str">
        <f>IFERROR(VLOOKUP(O1535,AG3:AH5,2,0),"KO")</f>
        <v>KO</v>
      </c>
    </row>
    <row r="1536" spans="2:31">
      <c r="B1536" s="6"/>
      <c r="C1536" t="s">
        <v>66</v>
      </c>
      <c r="D1536" s="24" t="s">
        <v>240</v>
      </c>
      <c r="E1536" s="17" t="s">
        <v>222</v>
      </c>
      <c r="F1536" s="7" t="s">
        <v>4</v>
      </c>
      <c r="G1536" s="10" t="s">
        <v>1454</v>
      </c>
      <c r="H1536" s="7">
        <v>13</v>
      </c>
      <c r="I1536" s="7">
        <v>37</v>
      </c>
      <c r="J1536" s="7">
        <v>50</v>
      </c>
      <c r="K1536" s="7">
        <v>2</v>
      </c>
      <c r="L1536" s="7">
        <v>1</v>
      </c>
      <c r="M1536" s="7">
        <v>37</v>
      </c>
      <c r="N1536" s="6" t="s">
        <v>75</v>
      </c>
      <c r="O1536" s="6" t="s">
        <v>278</v>
      </c>
      <c r="P1536" s="11">
        <v>43</v>
      </c>
      <c r="Q1536" s="12">
        <v>1.72</v>
      </c>
      <c r="R1536" s="13"/>
      <c r="S1536" s="21">
        <f t="shared" si="186"/>
        <v>24.375</v>
      </c>
      <c r="T1536" s="7" t="str">
        <f t="shared" si="187"/>
        <v>Over 0.5</v>
      </c>
      <c r="U1536" s="14"/>
      <c r="V1536" s="14" t="str">
        <f t="shared" si="184"/>
        <v>Over 0.5</v>
      </c>
      <c r="W1536" s="14" t="str">
        <f t="shared" si="185"/>
        <v>WON</v>
      </c>
      <c r="X1536" s="14"/>
      <c r="Y1536" s="7" t="str">
        <f t="shared" si="188"/>
        <v>…</v>
      </c>
      <c r="Z1536" s="7"/>
      <c r="AA1536" s="35" t="str">
        <f t="shared" si="182"/>
        <v>…</v>
      </c>
      <c r="AB1536" s="35" t="str">
        <f t="shared" si="183"/>
        <v>.</v>
      </c>
      <c r="AE1536" s="18" t="str">
        <f>IFERROR(VLOOKUP(O1536,AG3:AH5,2,0),"KO")</f>
        <v>KO</v>
      </c>
    </row>
    <row r="1537" spans="2:31">
      <c r="B1537" s="6"/>
      <c r="C1537" t="s">
        <v>51</v>
      </c>
      <c r="D1537" s="24" t="s">
        <v>135</v>
      </c>
      <c r="E1537" s="17" t="s">
        <v>676</v>
      </c>
      <c r="F1537" s="7" t="s">
        <v>4</v>
      </c>
      <c r="G1537" s="10" t="s">
        <v>677</v>
      </c>
      <c r="H1537" s="7">
        <v>28</v>
      </c>
      <c r="I1537" s="7">
        <v>49</v>
      </c>
      <c r="J1537" s="7">
        <v>23</v>
      </c>
      <c r="K1537" s="7" t="s">
        <v>16</v>
      </c>
      <c r="L1537" s="7">
        <v>1</v>
      </c>
      <c r="M1537" s="7">
        <v>5</v>
      </c>
      <c r="N1537" s="6" t="s">
        <v>47</v>
      </c>
      <c r="O1537" s="6" t="s">
        <v>96</v>
      </c>
      <c r="P1537" s="11">
        <v>34</v>
      </c>
      <c r="Q1537" s="12">
        <v>1.53</v>
      </c>
      <c r="R1537" s="13"/>
      <c r="S1537" s="21">
        <f t="shared" si="186"/>
        <v>50</v>
      </c>
      <c r="T1537" s="7" t="str">
        <f t="shared" si="187"/>
        <v>Over 0.5</v>
      </c>
      <c r="U1537" s="14"/>
      <c r="V1537" s="14" t="str">
        <f t="shared" si="184"/>
        <v>Under 1.5</v>
      </c>
      <c r="W1537" s="14" t="str">
        <f t="shared" si="185"/>
        <v>WON</v>
      </c>
      <c r="X1537" s="14"/>
      <c r="Y1537" s="7" t="str">
        <f t="shared" si="188"/>
        <v>…</v>
      </c>
      <c r="Z1537" s="7"/>
      <c r="AA1537" s="35" t="str">
        <f t="shared" si="182"/>
        <v>…</v>
      </c>
      <c r="AB1537" s="35" t="str">
        <f t="shared" si="183"/>
        <v>.</v>
      </c>
      <c r="AE1537" s="18" t="str">
        <f>IFERROR(VLOOKUP(O1537,AG3:AH5,2,0),"KO")</f>
        <v>KO</v>
      </c>
    </row>
    <row r="1538" spans="2:31">
      <c r="B1538" s="6"/>
      <c r="C1538" t="s">
        <v>227</v>
      </c>
      <c r="D1538" s="24" t="s">
        <v>135</v>
      </c>
      <c r="E1538" s="17" t="s">
        <v>1868</v>
      </c>
      <c r="F1538" s="7" t="s">
        <v>4</v>
      </c>
      <c r="G1538" s="10" t="s">
        <v>229</v>
      </c>
      <c r="H1538" s="7">
        <v>55</v>
      </c>
      <c r="I1538" s="7">
        <v>32</v>
      </c>
      <c r="J1538" s="7">
        <v>13</v>
      </c>
      <c r="K1538" s="7">
        <v>1</v>
      </c>
      <c r="L1538" s="7">
        <v>1</v>
      </c>
      <c r="M1538" s="7">
        <v>42</v>
      </c>
      <c r="N1538" s="6" t="s">
        <v>120</v>
      </c>
      <c r="O1538" s="6" t="s">
        <v>69</v>
      </c>
      <c r="P1538" s="11">
        <v>52</v>
      </c>
      <c r="Q1538" s="12">
        <v>1.4</v>
      </c>
      <c r="R1538" s="13"/>
      <c r="S1538" s="21">
        <f t="shared" si="186"/>
        <v>33.212499999999999</v>
      </c>
      <c r="T1538" s="7" t="str">
        <f t="shared" si="187"/>
        <v>Over 0.5</v>
      </c>
      <c r="U1538" s="14"/>
      <c r="V1538" s="14" t="str">
        <f t="shared" si="184"/>
        <v>Under 1.5</v>
      </c>
      <c r="W1538" s="14" t="str">
        <f t="shared" si="185"/>
        <v>WON</v>
      </c>
      <c r="X1538" s="14"/>
      <c r="Y1538" s="7" t="str">
        <f t="shared" si="188"/>
        <v>…</v>
      </c>
      <c r="Z1538" s="7"/>
      <c r="AA1538" s="35" t="str">
        <f t="shared" si="182"/>
        <v>…</v>
      </c>
      <c r="AB1538" s="35" t="str">
        <f t="shared" si="183"/>
        <v>.</v>
      </c>
      <c r="AE1538" s="18" t="str">
        <f>IFERROR(VLOOKUP(O1538,AG3:AH5,2,0),"KO")</f>
        <v>KO</v>
      </c>
    </row>
    <row r="1539" spans="2:31">
      <c r="B1539" s="6"/>
      <c r="C1539" t="s">
        <v>1473</v>
      </c>
      <c r="D1539" s="24" t="s">
        <v>135</v>
      </c>
      <c r="E1539" s="17" t="s">
        <v>1667</v>
      </c>
      <c r="F1539" s="7" t="s">
        <v>4</v>
      </c>
      <c r="G1539" s="10" t="s">
        <v>1666</v>
      </c>
      <c r="H1539" s="7">
        <v>46</v>
      </c>
      <c r="I1539" s="7">
        <v>35</v>
      </c>
      <c r="J1539" s="7">
        <v>19</v>
      </c>
      <c r="K1539" s="7">
        <v>1</v>
      </c>
      <c r="L1539" s="7">
        <v>1</v>
      </c>
      <c r="M1539" s="7">
        <v>27</v>
      </c>
      <c r="N1539" s="6" t="s">
        <v>120</v>
      </c>
      <c r="O1539" s="6" t="s">
        <v>305</v>
      </c>
      <c r="P1539" s="11">
        <v>36</v>
      </c>
      <c r="Q1539" s="12">
        <v>1.47</v>
      </c>
      <c r="R1539" s="13"/>
      <c r="S1539" s="21">
        <f t="shared" si="186"/>
        <v>25.625</v>
      </c>
      <c r="T1539" s="7" t="str">
        <f t="shared" si="187"/>
        <v>Over 0.5</v>
      </c>
      <c r="U1539" s="14"/>
      <c r="V1539" s="14" t="str">
        <f t="shared" si="184"/>
        <v>Under 1.5</v>
      </c>
      <c r="W1539" s="14" t="str">
        <f t="shared" si="185"/>
        <v>WON</v>
      </c>
      <c r="X1539" s="14"/>
      <c r="Y1539" s="7" t="str">
        <f t="shared" si="188"/>
        <v>…</v>
      </c>
      <c r="Z1539" s="7"/>
      <c r="AA1539" s="35" t="str">
        <f t="shared" si="182"/>
        <v>…</v>
      </c>
      <c r="AB1539" s="35" t="str">
        <f t="shared" si="183"/>
        <v>.</v>
      </c>
      <c r="AE1539" s="18" t="str">
        <f>IFERROR(VLOOKUP(O1539,AG3:AH5,2,0),"KO")</f>
        <v>KO</v>
      </c>
    </row>
    <row r="1540" spans="2:31">
      <c r="B1540" s="6"/>
      <c r="C1540" t="s">
        <v>243</v>
      </c>
      <c r="D1540" s="24" t="s">
        <v>135</v>
      </c>
      <c r="E1540" s="17" t="s">
        <v>1754</v>
      </c>
      <c r="F1540" s="7" t="s">
        <v>4</v>
      </c>
      <c r="G1540" s="10" t="s">
        <v>1365</v>
      </c>
      <c r="H1540" s="7">
        <v>28</v>
      </c>
      <c r="I1540" s="7">
        <v>43</v>
      </c>
      <c r="J1540" s="7">
        <v>29</v>
      </c>
      <c r="K1540" s="7" t="s">
        <v>16</v>
      </c>
      <c r="L1540" s="7">
        <v>1</v>
      </c>
      <c r="M1540" s="7">
        <v>1</v>
      </c>
      <c r="N1540" s="6" t="s">
        <v>24</v>
      </c>
      <c r="O1540" s="6" t="s">
        <v>47</v>
      </c>
      <c r="P1540" s="11">
        <v>35</v>
      </c>
      <c r="Q1540" s="12">
        <v>1.72</v>
      </c>
      <c r="R1540" s="13"/>
      <c r="S1540" s="21">
        <f t="shared" si="186"/>
        <v>54</v>
      </c>
      <c r="T1540" s="7" t="str">
        <f t="shared" si="187"/>
        <v>Over 0.5</v>
      </c>
      <c r="U1540" s="14"/>
      <c r="V1540" s="14" t="str">
        <f t="shared" si="184"/>
        <v>Under 1.5</v>
      </c>
      <c r="W1540" s="14" t="str">
        <f t="shared" si="185"/>
        <v>LOST</v>
      </c>
      <c r="X1540" s="14"/>
      <c r="Y1540" s="7" t="str">
        <f t="shared" si="188"/>
        <v>…</v>
      </c>
      <c r="Z1540" s="7"/>
      <c r="AA1540" s="35" t="str">
        <f t="shared" si="182"/>
        <v>…</v>
      </c>
      <c r="AB1540" s="35" t="str">
        <f t="shared" si="183"/>
        <v>.</v>
      </c>
      <c r="AE1540" s="18" t="str">
        <f>IFERROR(VLOOKUP(O1540,AG3:AH5,2,0),"KO")</f>
        <v>OK</v>
      </c>
    </row>
    <row r="1541" spans="2:31">
      <c r="B1541" s="6"/>
      <c r="C1541" t="s">
        <v>243</v>
      </c>
      <c r="D1541" s="24" t="s">
        <v>135</v>
      </c>
      <c r="E1541" s="17" t="s">
        <v>245</v>
      </c>
      <c r="F1541" s="7" t="s">
        <v>4</v>
      </c>
      <c r="G1541" s="10" t="s">
        <v>859</v>
      </c>
      <c r="H1541" s="7">
        <v>32</v>
      </c>
      <c r="I1541" s="7">
        <v>44</v>
      </c>
      <c r="J1541" s="7">
        <v>23</v>
      </c>
      <c r="K1541" s="7" t="s">
        <v>16</v>
      </c>
      <c r="L1541" s="7">
        <v>1</v>
      </c>
      <c r="M1541" s="7">
        <v>9</v>
      </c>
      <c r="N1541" s="6" t="s">
        <v>47</v>
      </c>
      <c r="O1541" s="6" t="s">
        <v>278</v>
      </c>
      <c r="P1541" s="11">
        <v>32</v>
      </c>
      <c r="Q1541" s="12">
        <v>1.66</v>
      </c>
      <c r="R1541" s="13"/>
      <c r="S1541" s="21">
        <f t="shared" si="186"/>
        <v>46</v>
      </c>
      <c r="T1541" s="7" t="str">
        <f t="shared" si="187"/>
        <v>Over 0.5</v>
      </c>
      <c r="U1541" s="14"/>
      <c r="V1541" s="14" t="str">
        <f t="shared" si="184"/>
        <v>Under 1.5</v>
      </c>
      <c r="W1541" s="14" t="str">
        <f t="shared" si="185"/>
        <v>WON</v>
      </c>
      <c r="X1541" s="14"/>
      <c r="Y1541" s="7" t="str">
        <f t="shared" si="188"/>
        <v>…</v>
      </c>
      <c r="Z1541" s="7"/>
      <c r="AA1541" s="35" t="str">
        <f t="shared" si="182"/>
        <v>…</v>
      </c>
      <c r="AB1541" s="35" t="str">
        <f t="shared" si="183"/>
        <v>.</v>
      </c>
      <c r="AE1541" s="18" t="str">
        <f>IFERROR(VLOOKUP(O1541,AG3:AH5,2,0),"KO")</f>
        <v>KO</v>
      </c>
    </row>
    <row r="1542" spans="2:31">
      <c r="B1542" s="6"/>
      <c r="C1542" t="s">
        <v>25</v>
      </c>
      <c r="D1542" s="24" t="s">
        <v>135</v>
      </c>
      <c r="E1542" s="17" t="s">
        <v>1094</v>
      </c>
      <c r="F1542" s="7" t="s">
        <v>4</v>
      </c>
      <c r="G1542" s="10" t="s">
        <v>1500</v>
      </c>
      <c r="H1542" s="7">
        <v>51</v>
      </c>
      <c r="I1542" s="7">
        <v>30</v>
      </c>
      <c r="J1542" s="7">
        <v>19</v>
      </c>
      <c r="K1542" s="7">
        <v>1</v>
      </c>
      <c r="L1542" s="7">
        <v>1</v>
      </c>
      <c r="M1542" s="7">
        <v>32</v>
      </c>
      <c r="N1542" s="6" t="s">
        <v>61</v>
      </c>
      <c r="O1542" s="6" t="s">
        <v>61</v>
      </c>
      <c r="P1542" s="11">
        <v>39</v>
      </c>
      <c r="Q1542" s="12">
        <v>1.44</v>
      </c>
      <c r="R1542" s="13"/>
      <c r="S1542" s="21">
        <f t="shared" si="186"/>
        <v>24.0625</v>
      </c>
      <c r="T1542" s="7" t="str">
        <f t="shared" si="187"/>
        <v>Over 0.5</v>
      </c>
      <c r="U1542" s="14"/>
      <c r="V1542" s="14" t="str">
        <f t="shared" si="184"/>
        <v>Over 0.5</v>
      </c>
      <c r="W1542" s="14" t="str">
        <f t="shared" si="185"/>
        <v>WON</v>
      </c>
      <c r="X1542" s="14"/>
      <c r="Y1542" s="7" t="str">
        <f t="shared" si="188"/>
        <v>…</v>
      </c>
      <c r="Z1542" s="7"/>
      <c r="AA1542" s="35" t="str">
        <f t="shared" ref="AA1542:AA1605" si="189">IF(AND(I1542&gt;49,P1542&gt;54,B1542="OK"),"U25g","…")</f>
        <v>…</v>
      </c>
      <c r="AB1542" s="35" t="str">
        <f t="shared" ref="AB1542:AB1605" si="190">IF(AND(AA1542="U25g",(OR(O1542="0-0",O1542="0-1",O1542="1-0",O1542="1-1",O1542="2-0",O1542="0-2"))),"WON",".")</f>
        <v>.</v>
      </c>
      <c r="AE1542" s="18" t="str">
        <f>IFERROR(VLOOKUP(O1542,AG3:AH5,2,0),"KO")</f>
        <v>KO</v>
      </c>
    </row>
    <row r="1543" spans="2:31">
      <c r="B1543" s="6"/>
      <c r="C1543" t="s">
        <v>234</v>
      </c>
      <c r="D1543" s="24" t="s">
        <v>135</v>
      </c>
      <c r="E1543" s="17" t="s">
        <v>247</v>
      </c>
      <c r="F1543" s="7" t="s">
        <v>4</v>
      </c>
      <c r="G1543" s="10" t="s">
        <v>588</v>
      </c>
      <c r="H1543" s="7">
        <v>50</v>
      </c>
      <c r="I1543" s="7">
        <v>26</v>
      </c>
      <c r="J1543" s="7">
        <v>24</v>
      </c>
      <c r="K1543" s="7">
        <v>1</v>
      </c>
      <c r="L1543" s="7" t="s">
        <v>2101</v>
      </c>
      <c r="M1543" s="7">
        <v>26</v>
      </c>
      <c r="N1543" s="6" t="s">
        <v>47</v>
      </c>
      <c r="O1543" s="6" t="s">
        <v>33</v>
      </c>
      <c r="P1543" s="11">
        <v>63</v>
      </c>
      <c r="Q1543" s="12">
        <v>1.75</v>
      </c>
      <c r="R1543" s="13"/>
      <c r="S1543" s="21">
        <f t="shared" si="186"/>
        <v>36.975000000000001</v>
      </c>
      <c r="T1543" s="7" t="str">
        <f t="shared" si="187"/>
        <v>Over 0.5</v>
      </c>
      <c r="U1543" s="14"/>
      <c r="V1543" s="14" t="str">
        <f t="shared" si="184"/>
        <v>Under 1.5</v>
      </c>
      <c r="W1543" s="14" t="str">
        <f t="shared" si="185"/>
        <v>WON</v>
      </c>
      <c r="X1543" s="14"/>
      <c r="Y1543" s="7" t="str">
        <f t="shared" si="188"/>
        <v>…</v>
      </c>
      <c r="Z1543" s="7"/>
      <c r="AA1543" s="35" t="str">
        <f t="shared" si="189"/>
        <v>…</v>
      </c>
      <c r="AB1543" s="35" t="str">
        <f t="shared" si="190"/>
        <v>.</v>
      </c>
      <c r="AE1543" s="18" t="str">
        <f>IFERROR(VLOOKUP(O1543,AG3:AH5,2,0),"KO")</f>
        <v>KO</v>
      </c>
    </row>
    <row r="1544" spans="2:31">
      <c r="B1544" s="6"/>
      <c r="C1544" t="s">
        <v>409</v>
      </c>
      <c r="D1544" s="24" t="s">
        <v>135</v>
      </c>
      <c r="E1544" s="17" t="s">
        <v>1778</v>
      </c>
      <c r="F1544" s="7" t="s">
        <v>4</v>
      </c>
      <c r="G1544" s="10" t="s">
        <v>2354</v>
      </c>
      <c r="H1544" s="7">
        <v>22</v>
      </c>
      <c r="I1544" s="7">
        <v>49</v>
      </c>
      <c r="J1544" s="7">
        <v>29</v>
      </c>
      <c r="K1544" s="7" t="s">
        <v>16</v>
      </c>
      <c r="L1544" s="7" t="s">
        <v>2101</v>
      </c>
      <c r="M1544" s="7">
        <v>7</v>
      </c>
      <c r="N1544" s="6" t="s">
        <v>24</v>
      </c>
      <c r="O1544" s="6" t="s">
        <v>24</v>
      </c>
      <c r="P1544" s="11">
        <v>77</v>
      </c>
      <c r="Q1544" s="12">
        <v>1.6</v>
      </c>
      <c r="R1544" s="13"/>
      <c r="S1544" s="21">
        <f t="shared" si="186"/>
        <v>63.4</v>
      </c>
      <c r="T1544" s="7" t="str">
        <f t="shared" si="187"/>
        <v>Under 1.5</v>
      </c>
      <c r="U1544" s="14"/>
      <c r="V1544" s="14" t="str">
        <f t="shared" si="184"/>
        <v>Under 1.5</v>
      </c>
      <c r="W1544" s="14" t="str">
        <f t="shared" si="185"/>
        <v>WON</v>
      </c>
      <c r="X1544" s="14"/>
      <c r="Y1544" s="7" t="str">
        <f t="shared" si="188"/>
        <v>…</v>
      </c>
      <c r="Z1544" s="7"/>
      <c r="AA1544" s="35" t="str">
        <f t="shared" si="189"/>
        <v>…</v>
      </c>
      <c r="AB1544" s="35" t="str">
        <f t="shared" si="190"/>
        <v>.</v>
      </c>
      <c r="AE1544" s="18" t="str">
        <f>IFERROR(VLOOKUP(O1544,AG3:AH5,2,0),"KO")</f>
        <v>OK</v>
      </c>
    </row>
    <row r="1545" spans="2:31">
      <c r="B1545" s="6" t="s">
        <v>11</v>
      </c>
      <c r="C1545" t="s">
        <v>92</v>
      </c>
      <c r="D1545" s="24" t="s">
        <v>140</v>
      </c>
      <c r="E1545" s="17" t="s">
        <v>168</v>
      </c>
      <c r="F1545" s="7" t="s">
        <v>4</v>
      </c>
      <c r="G1545" s="10" t="s">
        <v>200</v>
      </c>
      <c r="H1545" s="7">
        <v>13</v>
      </c>
      <c r="I1545" s="7">
        <v>60</v>
      </c>
      <c r="J1545" s="7">
        <v>27</v>
      </c>
      <c r="K1545" s="7" t="s">
        <v>16</v>
      </c>
      <c r="L1545" s="7">
        <v>2</v>
      </c>
      <c r="M1545" s="7">
        <v>14</v>
      </c>
      <c r="N1545" s="6" t="s">
        <v>69</v>
      </c>
      <c r="O1545" s="6" t="s">
        <v>33</v>
      </c>
      <c r="P1545" s="11">
        <v>55</v>
      </c>
      <c r="Q1545" s="12">
        <v>1.4</v>
      </c>
      <c r="R1545" s="13"/>
      <c r="S1545" s="21">
        <f t="shared" si="186"/>
        <v>70.75</v>
      </c>
      <c r="T1545" s="7" t="str">
        <f t="shared" si="187"/>
        <v>Under 1.5</v>
      </c>
      <c r="U1545" s="14"/>
      <c r="V1545" s="14" t="str">
        <f t="shared" si="184"/>
        <v>Over 0.5</v>
      </c>
      <c r="W1545" s="14" t="str">
        <f t="shared" si="185"/>
        <v>LOST</v>
      </c>
      <c r="X1545" s="14"/>
      <c r="Y1545" s="7" t="str">
        <f t="shared" si="188"/>
        <v>…</v>
      </c>
      <c r="Z1545" s="7"/>
      <c r="AA1545" s="35" t="str">
        <f t="shared" si="189"/>
        <v>U25g</v>
      </c>
      <c r="AB1545" s="35" t="str">
        <f t="shared" si="190"/>
        <v>.</v>
      </c>
      <c r="AE1545" s="18" t="str">
        <f>IFERROR(VLOOKUP(O1545,AG3:AH5,2,0),"KO")</f>
        <v>KO</v>
      </c>
    </row>
    <row r="1546" spans="2:31">
      <c r="B1546" s="6"/>
      <c r="C1546" t="s">
        <v>514</v>
      </c>
      <c r="D1546" s="24" t="s">
        <v>140</v>
      </c>
      <c r="E1546" s="17" t="s">
        <v>1247</v>
      </c>
      <c r="F1546" s="7" t="s">
        <v>4</v>
      </c>
      <c r="G1546" s="10" t="s">
        <v>2321</v>
      </c>
      <c r="H1546" s="7">
        <v>42</v>
      </c>
      <c r="I1546" s="7">
        <v>44</v>
      </c>
      <c r="J1546" s="7">
        <v>14</v>
      </c>
      <c r="K1546" s="7" t="s">
        <v>16</v>
      </c>
      <c r="L1546" s="7">
        <v>1</v>
      </c>
      <c r="M1546" s="7">
        <v>28</v>
      </c>
      <c r="N1546" s="6" t="s">
        <v>47</v>
      </c>
      <c r="O1546" s="6" t="s">
        <v>69</v>
      </c>
      <c r="P1546" s="11">
        <v>42</v>
      </c>
      <c r="Q1546" s="12">
        <v>1.64</v>
      </c>
      <c r="R1546" s="13"/>
      <c r="S1546" s="21">
        <f t="shared" si="186"/>
        <v>40</v>
      </c>
      <c r="T1546" s="7" t="str">
        <f t="shared" si="187"/>
        <v>Over 0.5</v>
      </c>
      <c r="U1546" s="14"/>
      <c r="V1546" s="14" t="str">
        <f t="shared" si="184"/>
        <v>Under 1.5</v>
      </c>
      <c r="W1546" s="14" t="str">
        <f t="shared" si="185"/>
        <v>WON</v>
      </c>
      <c r="X1546" s="14"/>
      <c r="Y1546" s="7" t="str">
        <f t="shared" si="188"/>
        <v>…</v>
      </c>
      <c r="Z1546" s="7"/>
      <c r="AA1546" s="35" t="str">
        <f t="shared" si="189"/>
        <v>…</v>
      </c>
      <c r="AB1546" s="35" t="str">
        <f t="shared" si="190"/>
        <v>.</v>
      </c>
      <c r="AE1546" s="18" t="str">
        <f>IFERROR(VLOOKUP(O1546,AG3:AH5,2,0),"KO")</f>
        <v>KO</v>
      </c>
    </row>
    <row r="1547" spans="2:31">
      <c r="B1547" s="6" t="s">
        <v>11</v>
      </c>
      <c r="C1547" t="s">
        <v>231</v>
      </c>
      <c r="D1547" s="24" t="s">
        <v>143</v>
      </c>
      <c r="E1547" s="17" t="s">
        <v>342</v>
      </c>
      <c r="F1547" s="7" t="s">
        <v>4</v>
      </c>
      <c r="G1547" s="10" t="s">
        <v>2355</v>
      </c>
      <c r="H1547" s="7">
        <v>10</v>
      </c>
      <c r="I1547" s="7">
        <v>83</v>
      </c>
      <c r="J1547" s="7">
        <v>8</v>
      </c>
      <c r="K1547" s="7" t="s">
        <v>16</v>
      </c>
      <c r="L1547" s="7" t="s">
        <v>2101</v>
      </c>
      <c r="M1547" s="7">
        <v>2</v>
      </c>
      <c r="N1547" s="6" t="s">
        <v>24</v>
      </c>
      <c r="O1547" s="6" t="s">
        <v>69</v>
      </c>
      <c r="P1547" s="11">
        <v>85</v>
      </c>
      <c r="Q1547" s="12">
        <v>1.61</v>
      </c>
      <c r="R1547" s="13"/>
      <c r="S1547" s="21">
        <f t="shared" si="186"/>
        <v>95.9375</v>
      </c>
      <c r="T1547" s="7" t="str">
        <f t="shared" si="187"/>
        <v>Under 1.5</v>
      </c>
      <c r="U1547" s="14"/>
      <c r="V1547" s="14" t="str">
        <f t="shared" ref="V1547:V1610" si="191">IF(N1547="1-0","Under 1.5",IF(N1547="0-0","Under 1.5",IF(N1547="0-1","Under 1.5","Over 0.5")))</f>
        <v>Under 1.5</v>
      </c>
      <c r="W1547" s="14" t="str">
        <f t="shared" ref="W1547:W1610" si="192">IF(N1547=0,"",IF(N1547="?",N1547,IF(T1547=V1547,"WON",IF(N1547="0-1","WON",IF(N1547="1-0","WON","LOST")))))</f>
        <v>WON</v>
      </c>
      <c r="X1547" s="14"/>
      <c r="Y1547" s="7" t="str">
        <f t="shared" si="188"/>
        <v>Prime</v>
      </c>
      <c r="Z1547" s="7"/>
      <c r="AA1547" s="35" t="str">
        <f t="shared" si="189"/>
        <v>U25g</v>
      </c>
      <c r="AB1547" s="35" t="str">
        <f t="shared" si="190"/>
        <v>WON</v>
      </c>
      <c r="AE1547" s="18" t="str">
        <f>IFERROR(VLOOKUP(O1547,AG3:AH5,2,0),"KO")</f>
        <v>KO</v>
      </c>
    </row>
    <row r="1548" spans="2:31">
      <c r="B1548" s="6" t="s">
        <v>11</v>
      </c>
      <c r="C1548" t="s">
        <v>231</v>
      </c>
      <c r="D1548" s="24" t="s">
        <v>143</v>
      </c>
      <c r="E1548" s="17" t="s">
        <v>687</v>
      </c>
      <c r="F1548" s="7" t="s">
        <v>4</v>
      </c>
      <c r="G1548" s="10" t="s">
        <v>343</v>
      </c>
      <c r="H1548" s="7">
        <v>10</v>
      </c>
      <c r="I1548" s="7">
        <v>62</v>
      </c>
      <c r="J1548" s="7">
        <v>28</v>
      </c>
      <c r="K1548" s="7" t="s">
        <v>16</v>
      </c>
      <c r="L1548" s="7">
        <v>1</v>
      </c>
      <c r="M1548" s="7">
        <v>18</v>
      </c>
      <c r="N1548" s="6" t="s">
        <v>47</v>
      </c>
      <c r="O1548" s="6" t="s">
        <v>69</v>
      </c>
      <c r="P1548" s="11">
        <v>43</v>
      </c>
      <c r="Q1548" s="12">
        <v>1.4</v>
      </c>
      <c r="R1548" s="13"/>
      <c r="S1548" s="21">
        <f t="shared" si="186"/>
        <v>59.375</v>
      </c>
      <c r="T1548" s="7" t="str">
        <f t="shared" si="187"/>
        <v>Under 1.5</v>
      </c>
      <c r="U1548" s="14"/>
      <c r="V1548" s="14" t="str">
        <f t="shared" si="191"/>
        <v>Under 1.5</v>
      </c>
      <c r="W1548" s="14" t="str">
        <f t="shared" si="192"/>
        <v>WON</v>
      </c>
      <c r="X1548" s="14"/>
      <c r="Y1548" s="7" t="str">
        <f t="shared" si="188"/>
        <v>…</v>
      </c>
      <c r="Z1548" s="7"/>
      <c r="AA1548" s="35" t="str">
        <f t="shared" si="189"/>
        <v>…</v>
      </c>
      <c r="AB1548" s="35" t="str">
        <f t="shared" si="190"/>
        <v>.</v>
      </c>
      <c r="AE1548" s="18" t="str">
        <f>IFERROR(VLOOKUP(O1548,AG3:AH5,2,0),"KO")</f>
        <v>KO</v>
      </c>
    </row>
    <row r="1549" spans="2:31">
      <c r="B1549" s="6"/>
      <c r="C1549" t="s">
        <v>127</v>
      </c>
      <c r="D1549" s="24" t="s">
        <v>143</v>
      </c>
      <c r="E1549" s="17" t="s">
        <v>1304</v>
      </c>
      <c r="F1549" s="7" t="s">
        <v>4</v>
      </c>
      <c r="G1549" s="10" t="s">
        <v>1296</v>
      </c>
      <c r="H1549" s="7">
        <v>50</v>
      </c>
      <c r="I1549" s="7">
        <v>32</v>
      </c>
      <c r="J1549" s="7">
        <v>18</v>
      </c>
      <c r="K1549" s="7">
        <v>1</v>
      </c>
      <c r="L1549" s="7">
        <v>1</v>
      </c>
      <c r="M1549" s="7">
        <v>32</v>
      </c>
      <c r="N1549" s="6" t="s">
        <v>75</v>
      </c>
      <c r="O1549" s="6" t="s">
        <v>301</v>
      </c>
      <c r="P1549" s="11">
        <v>20</v>
      </c>
      <c r="Q1549" s="12">
        <v>1.42</v>
      </c>
      <c r="R1549" s="13"/>
      <c r="S1549" s="21">
        <f t="shared" si="186"/>
        <v>24.375</v>
      </c>
      <c r="T1549" s="7" t="str">
        <f t="shared" si="187"/>
        <v>Over 0.5</v>
      </c>
      <c r="U1549" s="14"/>
      <c r="V1549" s="14" t="str">
        <f t="shared" si="191"/>
        <v>Over 0.5</v>
      </c>
      <c r="W1549" s="14" t="str">
        <f t="shared" si="192"/>
        <v>WON</v>
      </c>
      <c r="X1549" s="14"/>
      <c r="Y1549" s="7" t="str">
        <f t="shared" si="188"/>
        <v>…</v>
      </c>
      <c r="Z1549" s="7"/>
      <c r="AA1549" s="35" t="str">
        <f t="shared" si="189"/>
        <v>…</v>
      </c>
      <c r="AB1549" s="35" t="str">
        <f t="shared" si="190"/>
        <v>.</v>
      </c>
      <c r="AE1549" s="18" t="str">
        <f>IFERROR(VLOOKUP(O1549,AG3:AH5,2,0),"KO")</f>
        <v>KO</v>
      </c>
    </row>
    <row r="1550" spans="2:31">
      <c r="B1550" s="6"/>
      <c r="C1550" t="s">
        <v>127</v>
      </c>
      <c r="D1550" s="24" t="s">
        <v>143</v>
      </c>
      <c r="E1550" s="17" t="s">
        <v>751</v>
      </c>
      <c r="F1550" s="7" t="s">
        <v>4</v>
      </c>
      <c r="G1550" s="10" t="s">
        <v>2063</v>
      </c>
      <c r="H1550" s="7">
        <v>45</v>
      </c>
      <c r="I1550" s="7">
        <v>44</v>
      </c>
      <c r="J1550" s="7">
        <v>11</v>
      </c>
      <c r="K1550" s="7">
        <v>1</v>
      </c>
      <c r="L1550" s="7">
        <v>1</v>
      </c>
      <c r="M1550" s="7">
        <v>34</v>
      </c>
      <c r="N1550" s="6" t="s">
        <v>24</v>
      </c>
      <c r="O1550" s="6" t="s">
        <v>47</v>
      </c>
      <c r="P1550" s="11">
        <v>70</v>
      </c>
      <c r="Q1550" s="12">
        <v>1.8</v>
      </c>
      <c r="R1550" s="13"/>
      <c r="S1550" s="21">
        <f t="shared" si="186"/>
        <v>39.9375</v>
      </c>
      <c r="T1550" s="7" t="str">
        <f t="shared" si="187"/>
        <v>Over 0.5</v>
      </c>
      <c r="U1550" s="14"/>
      <c r="V1550" s="14" t="str">
        <f t="shared" si="191"/>
        <v>Under 1.5</v>
      </c>
      <c r="W1550" s="14" t="str">
        <f t="shared" si="192"/>
        <v>LOST</v>
      </c>
      <c r="X1550" s="14"/>
      <c r="Y1550" s="7" t="str">
        <f t="shared" si="188"/>
        <v>…</v>
      </c>
      <c r="Z1550" s="7"/>
      <c r="AA1550" s="35" t="str">
        <f t="shared" si="189"/>
        <v>…</v>
      </c>
      <c r="AB1550" s="35" t="str">
        <f t="shared" si="190"/>
        <v>.</v>
      </c>
      <c r="AE1550" s="18" t="str">
        <f>IFERROR(VLOOKUP(O1550,AG3:AH5,2,0),"KO")</f>
        <v>OK</v>
      </c>
    </row>
    <row r="1551" spans="2:31">
      <c r="B1551" s="6"/>
      <c r="C1551" t="s">
        <v>127</v>
      </c>
      <c r="D1551" s="24" t="s">
        <v>143</v>
      </c>
      <c r="E1551" s="17" t="s">
        <v>751</v>
      </c>
      <c r="F1551" s="7" t="s">
        <v>4</v>
      </c>
      <c r="G1551" s="10" t="s">
        <v>2063</v>
      </c>
      <c r="H1551" s="7">
        <v>45</v>
      </c>
      <c r="I1551" s="7">
        <v>44</v>
      </c>
      <c r="J1551" s="7">
        <v>11</v>
      </c>
      <c r="K1551" s="7">
        <v>1</v>
      </c>
      <c r="L1551" s="7">
        <v>1</v>
      </c>
      <c r="M1551" s="7">
        <v>34</v>
      </c>
      <c r="N1551" s="6" t="s">
        <v>24</v>
      </c>
      <c r="O1551" s="6" t="s">
        <v>47</v>
      </c>
      <c r="P1551" s="11">
        <v>70</v>
      </c>
      <c r="Q1551" s="12">
        <v>1.8</v>
      </c>
      <c r="R1551" s="13"/>
      <c r="S1551" s="21">
        <f t="shared" si="186"/>
        <v>39.9375</v>
      </c>
      <c r="T1551" s="7" t="str">
        <f t="shared" si="187"/>
        <v>Over 0.5</v>
      </c>
      <c r="U1551" s="14"/>
      <c r="V1551" s="14" t="str">
        <f t="shared" si="191"/>
        <v>Under 1.5</v>
      </c>
      <c r="W1551" s="14" t="str">
        <f t="shared" si="192"/>
        <v>LOST</v>
      </c>
      <c r="X1551" s="14"/>
      <c r="Y1551" s="7" t="str">
        <f t="shared" si="188"/>
        <v>…</v>
      </c>
      <c r="Z1551" s="7"/>
      <c r="AA1551" s="35" t="str">
        <f t="shared" si="189"/>
        <v>…</v>
      </c>
      <c r="AB1551" s="35" t="str">
        <f t="shared" si="190"/>
        <v>.</v>
      </c>
      <c r="AE1551" s="18" t="str">
        <f>IFERROR(VLOOKUP(O1551,AG3:AH5,2,0),"KO")</f>
        <v>OK</v>
      </c>
    </row>
    <row r="1552" spans="2:31">
      <c r="B1552" s="6" t="s">
        <v>11</v>
      </c>
      <c r="C1552" t="s">
        <v>146</v>
      </c>
      <c r="D1552" s="24" t="s">
        <v>143</v>
      </c>
      <c r="E1552" s="17" t="s">
        <v>525</v>
      </c>
      <c r="F1552" s="7" t="s">
        <v>4</v>
      </c>
      <c r="G1552" s="10" t="s">
        <v>479</v>
      </c>
      <c r="H1552" s="7">
        <v>15</v>
      </c>
      <c r="I1552" s="7">
        <v>29</v>
      </c>
      <c r="J1552" s="7">
        <v>55</v>
      </c>
      <c r="K1552" s="7">
        <v>2</v>
      </c>
      <c r="L1552" s="7">
        <v>2</v>
      </c>
      <c r="M1552" s="7">
        <v>40</v>
      </c>
      <c r="N1552" s="6" t="s">
        <v>120</v>
      </c>
      <c r="O1552" s="6" t="s">
        <v>120</v>
      </c>
      <c r="P1552" s="11">
        <v>40</v>
      </c>
      <c r="Q1552" s="12">
        <v>1.78</v>
      </c>
      <c r="R1552" s="13"/>
      <c r="S1552" s="21">
        <f t="shared" si="186"/>
        <v>22.8125</v>
      </c>
      <c r="T1552" s="7" t="str">
        <f t="shared" si="187"/>
        <v>Over 0.5</v>
      </c>
      <c r="U1552" s="14"/>
      <c r="V1552" s="14" t="str">
        <f t="shared" si="191"/>
        <v>Under 1.5</v>
      </c>
      <c r="W1552" s="14" t="str">
        <f t="shared" si="192"/>
        <v>WON</v>
      </c>
      <c r="X1552" s="14"/>
      <c r="Y1552" s="7" t="str">
        <f t="shared" si="188"/>
        <v>…</v>
      </c>
      <c r="Z1552" s="7"/>
      <c r="AA1552" s="35" t="str">
        <f t="shared" si="189"/>
        <v>…</v>
      </c>
      <c r="AB1552" s="35" t="str">
        <f t="shared" si="190"/>
        <v>.</v>
      </c>
      <c r="AE1552" s="18" t="str">
        <f>IFERROR(VLOOKUP(O1552,AG3:AH5,2,0),"KO")</f>
        <v>OK</v>
      </c>
    </row>
    <row r="1553" spans="2:31">
      <c r="B1553" s="6" t="s">
        <v>11</v>
      </c>
      <c r="C1553" t="s">
        <v>363</v>
      </c>
      <c r="D1553" s="24" t="s">
        <v>1178</v>
      </c>
      <c r="E1553" s="17" t="s">
        <v>1222</v>
      </c>
      <c r="F1553" s="7" t="s">
        <v>4</v>
      </c>
      <c r="G1553" s="10" t="s">
        <v>1049</v>
      </c>
      <c r="H1553" s="7">
        <v>27</v>
      </c>
      <c r="I1553" s="7">
        <v>56</v>
      </c>
      <c r="J1553" s="7">
        <v>17</v>
      </c>
      <c r="K1553" s="7" t="s">
        <v>16</v>
      </c>
      <c r="L1553" s="7" t="s">
        <v>2101</v>
      </c>
      <c r="M1553" s="7">
        <v>10</v>
      </c>
      <c r="N1553" s="6" t="s">
        <v>120</v>
      </c>
      <c r="O1553" s="6" t="s">
        <v>33</v>
      </c>
      <c r="P1553" s="11">
        <v>60</v>
      </c>
      <c r="Q1553" s="12">
        <v>1.6</v>
      </c>
      <c r="R1553" s="13"/>
      <c r="S1553" s="21">
        <f t="shared" si="186"/>
        <v>74.5</v>
      </c>
      <c r="T1553" s="7" t="str">
        <f t="shared" si="187"/>
        <v>Under 1.5</v>
      </c>
      <c r="U1553" s="14"/>
      <c r="V1553" s="14" t="str">
        <f t="shared" si="191"/>
        <v>Under 1.5</v>
      </c>
      <c r="W1553" s="14" t="str">
        <f t="shared" si="192"/>
        <v>WON</v>
      </c>
      <c r="X1553" s="14"/>
      <c r="Y1553" s="7" t="str">
        <f t="shared" si="188"/>
        <v>Prime</v>
      </c>
      <c r="Z1553" s="7"/>
      <c r="AA1553" s="35" t="str">
        <f t="shared" si="189"/>
        <v>U25g</v>
      </c>
      <c r="AB1553" s="35" t="str">
        <f t="shared" si="190"/>
        <v>.</v>
      </c>
      <c r="AE1553" s="18" t="str">
        <f>IFERROR(VLOOKUP(O1553,AG3:AH5,2,0),"KO")</f>
        <v>KO</v>
      </c>
    </row>
    <row r="1554" spans="2:31">
      <c r="B1554" s="6"/>
      <c r="C1554" t="s">
        <v>545</v>
      </c>
      <c r="D1554" s="24" t="s">
        <v>152</v>
      </c>
      <c r="E1554" s="17" t="s">
        <v>1065</v>
      </c>
      <c r="F1554" s="7" t="s">
        <v>4</v>
      </c>
      <c r="G1554" s="10" t="s">
        <v>586</v>
      </c>
      <c r="H1554" s="7">
        <v>55</v>
      </c>
      <c r="I1554" s="7">
        <v>33</v>
      </c>
      <c r="J1554" s="7">
        <v>12</v>
      </c>
      <c r="K1554" s="7">
        <v>1</v>
      </c>
      <c r="L1554" s="7">
        <v>1</v>
      </c>
      <c r="M1554" s="7">
        <v>43</v>
      </c>
      <c r="N1554" s="6" t="s">
        <v>120</v>
      </c>
      <c r="O1554" s="6" t="s">
        <v>96</v>
      </c>
      <c r="P1554" s="11">
        <v>70</v>
      </c>
      <c r="Q1554" s="12">
        <v>1.73</v>
      </c>
      <c r="R1554" s="13"/>
      <c r="S1554" s="21">
        <f t="shared" si="186"/>
        <v>36.8125</v>
      </c>
      <c r="T1554" s="7" t="str">
        <f t="shared" si="187"/>
        <v>Over 0.5</v>
      </c>
      <c r="U1554" s="14"/>
      <c r="V1554" s="14" t="str">
        <f t="shared" si="191"/>
        <v>Under 1.5</v>
      </c>
      <c r="W1554" s="14" t="str">
        <f t="shared" si="192"/>
        <v>WON</v>
      </c>
      <c r="X1554" s="14"/>
      <c r="Y1554" s="7" t="str">
        <f t="shared" si="188"/>
        <v>…</v>
      </c>
      <c r="Z1554" s="7"/>
      <c r="AA1554" s="35" t="str">
        <f t="shared" si="189"/>
        <v>…</v>
      </c>
      <c r="AB1554" s="35" t="str">
        <f t="shared" si="190"/>
        <v>.</v>
      </c>
      <c r="AE1554" s="18" t="str">
        <f>IFERROR(VLOOKUP(O1554,AG3:AH5,2,0),"KO")</f>
        <v>KO</v>
      </c>
    </row>
    <row r="1555" spans="2:31">
      <c r="B1555" s="6"/>
      <c r="C1555" t="s">
        <v>29</v>
      </c>
      <c r="D1555" s="24" t="s">
        <v>152</v>
      </c>
      <c r="E1555" s="17" t="s">
        <v>155</v>
      </c>
      <c r="F1555" s="7" t="s">
        <v>4</v>
      </c>
      <c r="G1555" s="10" t="s">
        <v>1032</v>
      </c>
      <c r="H1555" s="7">
        <v>25</v>
      </c>
      <c r="I1555" s="7">
        <v>49</v>
      </c>
      <c r="J1555" s="7">
        <v>26</v>
      </c>
      <c r="K1555" s="7" t="s">
        <v>16</v>
      </c>
      <c r="L1555" s="7">
        <v>1</v>
      </c>
      <c r="M1555" s="7">
        <v>1</v>
      </c>
      <c r="N1555" s="6" t="s">
        <v>75</v>
      </c>
      <c r="O1555" s="6" t="s">
        <v>298</v>
      </c>
      <c r="P1555" s="11">
        <v>41</v>
      </c>
      <c r="Q1555" s="12">
        <v>1.8</v>
      </c>
      <c r="R1555" s="13"/>
      <c r="S1555" s="21">
        <f t="shared" si="186"/>
        <v>54</v>
      </c>
      <c r="T1555" s="7" t="str">
        <f t="shared" si="187"/>
        <v>Over 0.5</v>
      </c>
      <c r="U1555" s="14"/>
      <c r="V1555" s="14" t="str">
        <f t="shared" si="191"/>
        <v>Over 0.5</v>
      </c>
      <c r="W1555" s="14" t="str">
        <f t="shared" si="192"/>
        <v>WON</v>
      </c>
      <c r="X1555" s="14"/>
      <c r="Y1555" s="7" t="str">
        <f t="shared" si="188"/>
        <v>…</v>
      </c>
      <c r="Z1555" s="7"/>
      <c r="AA1555" s="35" t="str">
        <f t="shared" si="189"/>
        <v>…</v>
      </c>
      <c r="AB1555" s="35" t="str">
        <f t="shared" si="190"/>
        <v>.</v>
      </c>
      <c r="AE1555" s="18" t="str">
        <f>IFERROR(VLOOKUP(O1555,AG3:AH5,2,0),"KO")</f>
        <v>KO</v>
      </c>
    </row>
    <row r="1556" spans="2:31">
      <c r="B1556" s="6" t="s">
        <v>11</v>
      </c>
      <c r="C1556" t="s">
        <v>124</v>
      </c>
      <c r="D1556" s="24" t="s">
        <v>152</v>
      </c>
      <c r="E1556" s="17" t="s">
        <v>603</v>
      </c>
      <c r="F1556" s="7" t="s">
        <v>4</v>
      </c>
      <c r="G1556" s="10" t="s">
        <v>125</v>
      </c>
      <c r="H1556" s="7">
        <v>9</v>
      </c>
      <c r="I1556" s="7">
        <v>66</v>
      </c>
      <c r="J1556" s="7">
        <v>26</v>
      </c>
      <c r="K1556" s="7" t="s">
        <v>16</v>
      </c>
      <c r="L1556" s="7" t="s">
        <v>2101</v>
      </c>
      <c r="M1556" s="7">
        <v>17</v>
      </c>
      <c r="N1556" s="6" t="s">
        <v>47</v>
      </c>
      <c r="O1556" s="6" t="s">
        <v>47</v>
      </c>
      <c r="P1556" s="11">
        <v>67</v>
      </c>
      <c r="Q1556" s="12">
        <v>1.67</v>
      </c>
      <c r="R1556" s="13"/>
      <c r="S1556" s="21">
        <f t="shared" si="186"/>
        <v>74.025000000000006</v>
      </c>
      <c r="T1556" s="7" t="str">
        <f t="shared" si="187"/>
        <v>Under 1.5</v>
      </c>
      <c r="U1556" s="14"/>
      <c r="V1556" s="14" t="str">
        <f t="shared" si="191"/>
        <v>Under 1.5</v>
      </c>
      <c r="W1556" s="14" t="str">
        <f t="shared" si="192"/>
        <v>WON</v>
      </c>
      <c r="X1556" s="14"/>
      <c r="Y1556" s="7" t="str">
        <f t="shared" si="188"/>
        <v>…</v>
      </c>
      <c r="Z1556" s="7"/>
      <c r="AA1556" s="35" t="str">
        <f t="shared" si="189"/>
        <v>U25g</v>
      </c>
      <c r="AB1556" s="35" t="str">
        <f t="shared" si="190"/>
        <v>WON</v>
      </c>
      <c r="AE1556" s="18" t="str">
        <f>IFERROR(VLOOKUP(O1556,AG3:AH5,2,0),"KO")</f>
        <v>OK</v>
      </c>
    </row>
    <row r="1557" spans="2:31">
      <c r="B1557" s="6" t="s">
        <v>11</v>
      </c>
      <c r="C1557" t="s">
        <v>368</v>
      </c>
      <c r="D1557" s="24" t="s">
        <v>152</v>
      </c>
      <c r="E1557" s="17" t="s">
        <v>1921</v>
      </c>
      <c r="F1557" s="7" t="s">
        <v>4</v>
      </c>
      <c r="G1557" s="10" t="s">
        <v>862</v>
      </c>
      <c r="H1557" s="7">
        <v>5</v>
      </c>
      <c r="I1557" s="7">
        <v>60</v>
      </c>
      <c r="J1557" s="7">
        <v>35</v>
      </c>
      <c r="K1557" s="7" t="s">
        <v>16</v>
      </c>
      <c r="L1557" s="7">
        <v>2</v>
      </c>
      <c r="M1557" s="7">
        <v>30</v>
      </c>
      <c r="N1557" s="6" t="s">
        <v>24</v>
      </c>
      <c r="O1557" s="6" t="s">
        <v>47</v>
      </c>
      <c r="P1557" s="11">
        <v>40</v>
      </c>
      <c r="Q1557" s="12">
        <v>1.45</v>
      </c>
      <c r="R1557" s="13"/>
      <c r="S1557" s="21">
        <f t="shared" si="186"/>
        <v>58.75</v>
      </c>
      <c r="T1557" s="7" t="str">
        <f t="shared" si="187"/>
        <v>Under 1.5</v>
      </c>
      <c r="U1557" s="14"/>
      <c r="V1557" s="14" t="str">
        <f t="shared" si="191"/>
        <v>Under 1.5</v>
      </c>
      <c r="W1557" s="14" t="str">
        <f t="shared" si="192"/>
        <v>WON</v>
      </c>
      <c r="X1557" s="14"/>
      <c r="Y1557" s="7" t="str">
        <f t="shared" si="188"/>
        <v>…</v>
      </c>
      <c r="Z1557" s="7"/>
      <c r="AA1557" s="35" t="str">
        <f t="shared" si="189"/>
        <v>…</v>
      </c>
      <c r="AB1557" s="35" t="str">
        <f t="shared" si="190"/>
        <v>.</v>
      </c>
      <c r="AE1557" s="18" t="str">
        <f>IFERROR(VLOOKUP(O1557,AG3:AH5,2,0),"KO")</f>
        <v>OK</v>
      </c>
    </row>
    <row r="1558" spans="2:31">
      <c r="B1558" s="6" t="s">
        <v>11</v>
      </c>
      <c r="C1558" t="s">
        <v>368</v>
      </c>
      <c r="D1558" s="24" t="s">
        <v>152</v>
      </c>
      <c r="E1558" s="17" t="s">
        <v>1128</v>
      </c>
      <c r="F1558" s="7" t="s">
        <v>4</v>
      </c>
      <c r="G1558" s="10" t="s">
        <v>1787</v>
      </c>
      <c r="H1558" s="7">
        <v>20</v>
      </c>
      <c r="I1558" s="7">
        <v>56</v>
      </c>
      <c r="J1558" s="7">
        <v>24</v>
      </c>
      <c r="K1558" s="7" t="s">
        <v>16</v>
      </c>
      <c r="L1558" s="7">
        <v>1</v>
      </c>
      <c r="M1558" s="7">
        <v>4</v>
      </c>
      <c r="N1558" s="6" t="s">
        <v>47</v>
      </c>
      <c r="O1558" s="6" t="s">
        <v>47</v>
      </c>
      <c r="P1558" s="11">
        <v>69</v>
      </c>
      <c r="Q1558" s="12">
        <v>1.62</v>
      </c>
      <c r="R1558" s="13"/>
      <c r="S1558" s="21">
        <f t="shared" si="186"/>
        <v>82.3</v>
      </c>
      <c r="T1558" s="7" t="str">
        <f t="shared" si="187"/>
        <v>Under 1.5</v>
      </c>
      <c r="U1558" s="14"/>
      <c r="V1558" s="14" t="str">
        <f t="shared" si="191"/>
        <v>Under 1.5</v>
      </c>
      <c r="W1558" s="14" t="str">
        <f t="shared" si="192"/>
        <v>WON</v>
      </c>
      <c r="X1558" s="14"/>
      <c r="Y1558" s="7" t="str">
        <f t="shared" si="188"/>
        <v>Prime</v>
      </c>
      <c r="Z1558" s="7"/>
      <c r="AA1558" s="35" t="str">
        <f t="shared" si="189"/>
        <v>U25g</v>
      </c>
      <c r="AB1558" s="35" t="str">
        <f t="shared" si="190"/>
        <v>WON</v>
      </c>
      <c r="AE1558" s="18" t="str">
        <f>IFERROR(VLOOKUP(O1558,AG3:AH5,2,0),"KO")</f>
        <v>OK</v>
      </c>
    </row>
    <row r="1559" spans="2:31">
      <c r="B1559" s="6" t="s">
        <v>11</v>
      </c>
      <c r="C1559" t="s">
        <v>368</v>
      </c>
      <c r="D1559" s="24" t="s">
        <v>152</v>
      </c>
      <c r="E1559" s="17" t="s">
        <v>922</v>
      </c>
      <c r="F1559" s="7" t="s">
        <v>4</v>
      </c>
      <c r="G1559" s="10" t="s">
        <v>832</v>
      </c>
      <c r="H1559" s="7">
        <v>28</v>
      </c>
      <c r="I1559" s="7">
        <v>46</v>
      </c>
      <c r="J1559" s="7">
        <v>26</v>
      </c>
      <c r="K1559" s="7" t="s">
        <v>16</v>
      </c>
      <c r="L1559" s="7" t="s">
        <v>2101</v>
      </c>
      <c r="M1559" s="7">
        <v>2</v>
      </c>
      <c r="N1559" s="6" t="s">
        <v>47</v>
      </c>
      <c r="O1559" s="6" t="s">
        <v>69</v>
      </c>
      <c r="P1559" s="11">
        <v>57</v>
      </c>
      <c r="Q1559" s="12">
        <v>1.75</v>
      </c>
      <c r="R1559" s="13"/>
      <c r="S1559" s="21">
        <f t="shared" si="186"/>
        <v>64.400000000000006</v>
      </c>
      <c r="T1559" s="7" t="str">
        <f t="shared" si="187"/>
        <v>Under 1.5</v>
      </c>
      <c r="U1559" s="14"/>
      <c r="V1559" s="14" t="str">
        <f t="shared" si="191"/>
        <v>Under 1.5</v>
      </c>
      <c r="W1559" s="14" t="str">
        <f t="shared" si="192"/>
        <v>WON</v>
      </c>
      <c r="X1559" s="14"/>
      <c r="Y1559" s="7" t="str">
        <f t="shared" si="188"/>
        <v>…</v>
      </c>
      <c r="Z1559" s="7"/>
      <c r="AA1559" s="35" t="str">
        <f t="shared" si="189"/>
        <v>…</v>
      </c>
      <c r="AB1559" s="35" t="str">
        <f t="shared" si="190"/>
        <v>.</v>
      </c>
      <c r="AE1559" s="18" t="str">
        <f>IFERROR(VLOOKUP(O1559,AG3:AH5,2,0),"KO")</f>
        <v>KO</v>
      </c>
    </row>
    <row r="1560" spans="2:31">
      <c r="B1560" s="6" t="s">
        <v>11</v>
      </c>
      <c r="C1560" t="s">
        <v>368</v>
      </c>
      <c r="D1560" s="24" t="s">
        <v>152</v>
      </c>
      <c r="E1560" s="17" t="s">
        <v>833</v>
      </c>
      <c r="F1560" s="7" t="s">
        <v>4</v>
      </c>
      <c r="G1560" s="10" t="s">
        <v>371</v>
      </c>
      <c r="H1560" s="7">
        <v>21</v>
      </c>
      <c r="I1560" s="7">
        <v>51</v>
      </c>
      <c r="J1560" s="7">
        <v>28</v>
      </c>
      <c r="K1560" s="7" t="s">
        <v>16</v>
      </c>
      <c r="L1560" s="7">
        <v>2</v>
      </c>
      <c r="M1560" s="7">
        <v>7</v>
      </c>
      <c r="N1560" s="6" t="s">
        <v>47</v>
      </c>
      <c r="O1560" s="6" t="s">
        <v>298</v>
      </c>
      <c r="P1560" s="11">
        <v>47</v>
      </c>
      <c r="Q1560" s="12">
        <v>1.65</v>
      </c>
      <c r="R1560" s="13"/>
      <c r="S1560" s="21">
        <f t="shared" si="186"/>
        <v>63.9375</v>
      </c>
      <c r="T1560" s="7" t="str">
        <f t="shared" si="187"/>
        <v>Under 1.5</v>
      </c>
      <c r="U1560" s="14"/>
      <c r="V1560" s="14" t="str">
        <f t="shared" si="191"/>
        <v>Under 1.5</v>
      </c>
      <c r="W1560" s="14" t="str">
        <f t="shared" si="192"/>
        <v>WON</v>
      </c>
      <c r="X1560" s="14"/>
      <c r="Y1560" s="7" t="str">
        <f t="shared" si="188"/>
        <v>…</v>
      </c>
      <c r="Z1560" s="7"/>
      <c r="AA1560" s="35" t="str">
        <f t="shared" si="189"/>
        <v>…</v>
      </c>
      <c r="AB1560" s="35" t="str">
        <f t="shared" si="190"/>
        <v>.</v>
      </c>
      <c r="AE1560" s="18" t="str">
        <f>IFERROR(VLOOKUP(O1560,AG3:AH5,2,0),"KO")</f>
        <v>KO</v>
      </c>
    </row>
    <row r="1561" spans="2:31">
      <c r="B1561" s="6" t="s">
        <v>11</v>
      </c>
      <c r="C1561" t="s">
        <v>846</v>
      </c>
      <c r="D1561" s="24" t="s">
        <v>289</v>
      </c>
      <c r="E1561" s="17" t="s">
        <v>2167</v>
      </c>
      <c r="F1561" s="7" t="s">
        <v>4</v>
      </c>
      <c r="G1561" s="10" t="s">
        <v>1228</v>
      </c>
      <c r="H1561" s="7">
        <v>27</v>
      </c>
      <c r="I1561" s="7">
        <v>51</v>
      </c>
      <c r="J1561" s="7">
        <v>22</v>
      </c>
      <c r="K1561" s="7" t="s">
        <v>16</v>
      </c>
      <c r="L1561" s="7">
        <v>1</v>
      </c>
      <c r="M1561" s="7">
        <v>5</v>
      </c>
      <c r="N1561" s="6" t="s">
        <v>24</v>
      </c>
      <c r="O1561" s="6" t="s">
        <v>69</v>
      </c>
      <c r="P1561" s="11">
        <v>61</v>
      </c>
      <c r="Q1561" s="12">
        <v>1.61</v>
      </c>
      <c r="R1561" s="13"/>
      <c r="S1561" s="21">
        <f t="shared" si="186"/>
        <v>78.137500000000003</v>
      </c>
      <c r="T1561" s="7" t="str">
        <f t="shared" si="187"/>
        <v>Under 1.5</v>
      </c>
      <c r="U1561" s="14"/>
      <c r="V1561" s="14" t="str">
        <f t="shared" si="191"/>
        <v>Under 1.5</v>
      </c>
      <c r="W1561" s="14" t="str">
        <f t="shared" si="192"/>
        <v>WON</v>
      </c>
      <c r="X1561" s="14"/>
      <c r="Y1561" s="7" t="str">
        <f t="shared" si="188"/>
        <v>…</v>
      </c>
      <c r="Z1561" s="7"/>
      <c r="AA1561" s="35" t="str">
        <f t="shared" si="189"/>
        <v>U25g</v>
      </c>
      <c r="AB1561" s="35" t="str">
        <f t="shared" si="190"/>
        <v>WON</v>
      </c>
      <c r="AE1561" s="18" t="str">
        <f>IFERROR(VLOOKUP(O1561,AG3:AH5,2,0),"KO")</f>
        <v>KO</v>
      </c>
    </row>
    <row r="1562" spans="2:31">
      <c r="B1562" s="6" t="s">
        <v>11</v>
      </c>
      <c r="C1562" t="s">
        <v>257</v>
      </c>
      <c r="D1562" s="24" t="s">
        <v>160</v>
      </c>
      <c r="E1562" s="17" t="s">
        <v>695</v>
      </c>
      <c r="F1562" s="7" t="s">
        <v>4</v>
      </c>
      <c r="G1562" s="10" t="s">
        <v>434</v>
      </c>
      <c r="H1562" s="7">
        <v>34</v>
      </c>
      <c r="I1562" s="7">
        <v>53</v>
      </c>
      <c r="J1562" s="7">
        <v>13</v>
      </c>
      <c r="K1562" s="7" t="s">
        <v>16</v>
      </c>
      <c r="L1562" s="7" t="s">
        <v>2101</v>
      </c>
      <c r="M1562" s="7">
        <v>21</v>
      </c>
      <c r="N1562" s="6" t="s">
        <v>120</v>
      </c>
      <c r="O1562" s="6" t="s">
        <v>69</v>
      </c>
      <c r="P1562" s="11">
        <v>60</v>
      </c>
      <c r="Q1562" s="12">
        <v>1.44</v>
      </c>
      <c r="R1562" s="13"/>
      <c r="S1562" s="21">
        <f t="shared" si="186"/>
        <v>68.5625</v>
      </c>
      <c r="T1562" s="7" t="str">
        <f t="shared" si="187"/>
        <v>Under 1.5</v>
      </c>
      <c r="U1562" s="14"/>
      <c r="V1562" s="14" t="str">
        <f t="shared" si="191"/>
        <v>Under 1.5</v>
      </c>
      <c r="W1562" s="14" t="str">
        <f t="shared" si="192"/>
        <v>WON</v>
      </c>
      <c r="X1562" s="14"/>
      <c r="Y1562" s="7" t="str">
        <f t="shared" si="188"/>
        <v>…</v>
      </c>
      <c r="Z1562" s="7"/>
      <c r="AA1562" s="35" t="str">
        <f t="shared" si="189"/>
        <v>U25g</v>
      </c>
      <c r="AB1562" s="35" t="str">
        <f t="shared" si="190"/>
        <v>WON</v>
      </c>
      <c r="AE1562" s="18" t="str">
        <f>IFERROR(VLOOKUP(O1562,AG3:AH5,2,0),"KO")</f>
        <v>KO</v>
      </c>
    </row>
    <row r="1563" spans="2:31">
      <c r="B1563" s="6"/>
      <c r="C1563" t="s">
        <v>243</v>
      </c>
      <c r="D1563" s="24" t="s">
        <v>164</v>
      </c>
      <c r="E1563" s="17" t="s">
        <v>1364</v>
      </c>
      <c r="F1563" s="7" t="s">
        <v>4</v>
      </c>
      <c r="G1563" s="10" t="s">
        <v>1679</v>
      </c>
      <c r="H1563" s="7">
        <v>31</v>
      </c>
      <c r="I1563" s="7">
        <v>45</v>
      </c>
      <c r="J1563" s="7">
        <v>24</v>
      </c>
      <c r="K1563" s="7" t="s">
        <v>16</v>
      </c>
      <c r="L1563" s="7">
        <v>2</v>
      </c>
      <c r="M1563" s="7">
        <v>7</v>
      </c>
      <c r="N1563" s="6" t="s">
        <v>47</v>
      </c>
      <c r="O1563" s="6" t="s">
        <v>47</v>
      </c>
      <c r="P1563" s="11">
        <v>22</v>
      </c>
      <c r="Q1563" s="12">
        <v>1.76</v>
      </c>
      <c r="R1563" s="13"/>
      <c r="S1563" s="21">
        <f t="shared" si="186"/>
        <v>48</v>
      </c>
      <c r="T1563" s="7" t="str">
        <f t="shared" si="187"/>
        <v>Over 0.5</v>
      </c>
      <c r="U1563" s="14"/>
      <c r="V1563" s="14" t="str">
        <f t="shared" si="191"/>
        <v>Under 1.5</v>
      </c>
      <c r="W1563" s="14" t="str">
        <f t="shared" si="192"/>
        <v>WON</v>
      </c>
      <c r="X1563" s="14"/>
      <c r="Y1563" s="7" t="str">
        <f t="shared" si="188"/>
        <v>…</v>
      </c>
      <c r="Z1563" s="7"/>
      <c r="AA1563" s="35" t="str">
        <f t="shared" si="189"/>
        <v>…</v>
      </c>
      <c r="AB1563" s="35" t="str">
        <f t="shared" si="190"/>
        <v>.</v>
      </c>
      <c r="AE1563" s="18" t="str">
        <f>IFERROR(VLOOKUP(O1563,AG3:AH5,2,0),"KO")</f>
        <v>OK</v>
      </c>
    </row>
    <row r="1564" spans="2:31">
      <c r="B1564" s="6" t="s">
        <v>11</v>
      </c>
      <c r="C1564" t="s">
        <v>97</v>
      </c>
      <c r="D1564" s="24" t="s">
        <v>164</v>
      </c>
      <c r="E1564" s="17" t="s">
        <v>2094</v>
      </c>
      <c r="F1564" s="7" t="s">
        <v>4</v>
      </c>
      <c r="G1564" s="10" t="s">
        <v>2038</v>
      </c>
      <c r="H1564" s="7">
        <v>27</v>
      </c>
      <c r="I1564" s="7">
        <v>56</v>
      </c>
      <c r="J1564" s="7">
        <v>17</v>
      </c>
      <c r="K1564" s="7" t="s">
        <v>16</v>
      </c>
      <c r="L1564" s="7" t="s">
        <v>2101</v>
      </c>
      <c r="M1564" s="7">
        <v>10</v>
      </c>
      <c r="N1564" s="6" t="s">
        <v>75</v>
      </c>
      <c r="O1564" s="6" t="s">
        <v>298</v>
      </c>
      <c r="P1564" s="11">
        <v>75</v>
      </c>
      <c r="Q1564" s="12">
        <v>1.6</v>
      </c>
      <c r="R1564" s="13"/>
      <c r="S1564" s="21">
        <f t="shared" si="186"/>
        <v>77.5</v>
      </c>
      <c r="T1564" s="7" t="str">
        <f t="shared" si="187"/>
        <v>Under 1.5</v>
      </c>
      <c r="U1564" s="14"/>
      <c r="V1564" s="14" t="str">
        <f t="shared" si="191"/>
        <v>Over 0.5</v>
      </c>
      <c r="W1564" s="14" t="str">
        <f t="shared" si="192"/>
        <v>LOST</v>
      </c>
      <c r="X1564" s="14"/>
      <c r="Y1564" s="7" t="str">
        <f t="shared" si="188"/>
        <v>Prime</v>
      </c>
      <c r="Z1564" s="7"/>
      <c r="AA1564" s="35" t="str">
        <f t="shared" si="189"/>
        <v>U25g</v>
      </c>
      <c r="AB1564" s="35" t="str">
        <f t="shared" si="190"/>
        <v>.</v>
      </c>
      <c r="AE1564" s="18" t="str">
        <f>IFERROR(VLOOKUP(O1564,AG3:AH5,2,0),"KO")</f>
        <v>KO</v>
      </c>
    </row>
    <row r="1565" spans="2:31">
      <c r="B1565" s="6" t="s">
        <v>11</v>
      </c>
      <c r="C1565" t="s">
        <v>257</v>
      </c>
      <c r="D1565" s="24" t="s">
        <v>167</v>
      </c>
      <c r="E1565" s="17" t="s">
        <v>433</v>
      </c>
      <c r="F1565" s="7" t="s">
        <v>4</v>
      </c>
      <c r="G1565" s="10" t="s">
        <v>174</v>
      </c>
      <c r="H1565" s="7">
        <v>38</v>
      </c>
      <c r="I1565" s="7">
        <v>54</v>
      </c>
      <c r="J1565" s="7">
        <v>8</v>
      </c>
      <c r="K1565" s="7" t="s">
        <v>16</v>
      </c>
      <c r="L1565" s="7" t="s">
        <v>2101</v>
      </c>
      <c r="M1565" s="7">
        <v>30</v>
      </c>
      <c r="N1565" s="6" t="s">
        <v>24</v>
      </c>
      <c r="O1565" s="6" t="s">
        <v>47</v>
      </c>
      <c r="P1565" s="11">
        <v>60</v>
      </c>
      <c r="Q1565" s="12">
        <v>1.46</v>
      </c>
      <c r="R1565" s="13"/>
      <c r="S1565" s="21">
        <f t="shared" si="186"/>
        <v>68.875</v>
      </c>
      <c r="T1565" s="7" t="str">
        <f t="shared" si="187"/>
        <v>Under 1.5</v>
      </c>
      <c r="U1565" s="14"/>
      <c r="V1565" s="14" t="str">
        <f t="shared" si="191"/>
        <v>Under 1.5</v>
      </c>
      <c r="W1565" s="14" t="str">
        <f t="shared" si="192"/>
        <v>WON</v>
      </c>
      <c r="X1565" s="14"/>
      <c r="Y1565" s="7" t="str">
        <f t="shared" si="188"/>
        <v>…</v>
      </c>
      <c r="Z1565" s="7"/>
      <c r="AA1565" s="35" t="str">
        <f t="shared" si="189"/>
        <v>U25g</v>
      </c>
      <c r="AB1565" s="35" t="str">
        <f t="shared" si="190"/>
        <v>WON</v>
      </c>
      <c r="AE1565" s="18" t="str">
        <f>IFERROR(VLOOKUP(O1565,AG3:AH5,2,0),"KO")</f>
        <v>OK</v>
      </c>
    </row>
    <row r="1566" spans="2:31">
      <c r="B1566" s="6" t="s">
        <v>11</v>
      </c>
      <c r="C1566" t="s">
        <v>231</v>
      </c>
      <c r="D1566" s="24" t="s">
        <v>167</v>
      </c>
      <c r="E1566" s="17" t="s">
        <v>704</v>
      </c>
      <c r="F1566" s="7" t="s">
        <v>4</v>
      </c>
      <c r="G1566" s="10" t="s">
        <v>2327</v>
      </c>
      <c r="H1566" s="7">
        <v>74</v>
      </c>
      <c r="I1566" s="7">
        <v>10</v>
      </c>
      <c r="J1566" s="7">
        <v>16</v>
      </c>
      <c r="K1566" s="7">
        <v>1</v>
      </c>
      <c r="L1566" s="7">
        <v>1</v>
      </c>
      <c r="M1566" s="7">
        <v>58</v>
      </c>
      <c r="N1566" s="6" t="s">
        <v>69</v>
      </c>
      <c r="O1566" s="6" t="s">
        <v>69</v>
      </c>
      <c r="P1566" s="11">
        <v>80</v>
      </c>
      <c r="Q1566" s="12">
        <v>1.8</v>
      </c>
      <c r="R1566" s="13"/>
      <c r="S1566" s="21">
        <f t="shared" si="186"/>
        <v>27.875</v>
      </c>
      <c r="T1566" s="7" t="str">
        <f t="shared" si="187"/>
        <v>Over 0.5</v>
      </c>
      <c r="U1566" s="14"/>
      <c r="V1566" s="14" t="str">
        <f t="shared" si="191"/>
        <v>Over 0.5</v>
      </c>
      <c r="W1566" s="14" t="str">
        <f t="shared" si="192"/>
        <v>WON</v>
      </c>
      <c r="X1566" s="14"/>
      <c r="Y1566" s="7" t="str">
        <f t="shared" si="188"/>
        <v>…</v>
      </c>
      <c r="Z1566" s="7"/>
      <c r="AA1566" s="35" t="str">
        <f t="shared" si="189"/>
        <v>…</v>
      </c>
      <c r="AB1566" s="35" t="str">
        <f t="shared" si="190"/>
        <v>.</v>
      </c>
      <c r="AE1566" s="18" t="str">
        <f>IFERROR(VLOOKUP(O1566,AG3:AH5,2,0),"KO")</f>
        <v>KO</v>
      </c>
    </row>
    <row r="1567" spans="2:31">
      <c r="B1567" s="6" t="s">
        <v>11</v>
      </c>
      <c r="C1567" t="s">
        <v>231</v>
      </c>
      <c r="D1567" s="24" t="s">
        <v>167</v>
      </c>
      <c r="E1567" s="17" t="s">
        <v>760</v>
      </c>
      <c r="F1567" s="7" t="s">
        <v>4</v>
      </c>
      <c r="G1567" s="10" t="s">
        <v>271</v>
      </c>
      <c r="H1567" s="7">
        <v>13</v>
      </c>
      <c r="I1567" s="7">
        <v>60</v>
      </c>
      <c r="J1567" s="7">
        <v>28</v>
      </c>
      <c r="K1567" s="7" t="s">
        <v>16</v>
      </c>
      <c r="L1567" s="7">
        <v>1</v>
      </c>
      <c r="M1567" s="7">
        <v>15</v>
      </c>
      <c r="N1567" s="6" t="s">
        <v>24</v>
      </c>
      <c r="O1567" s="6" t="s">
        <v>120</v>
      </c>
      <c r="P1567" s="11">
        <v>47</v>
      </c>
      <c r="Q1567" s="12">
        <v>1.71</v>
      </c>
      <c r="R1567" s="13"/>
      <c r="S1567" s="21">
        <f t="shared" si="186"/>
        <v>58.75</v>
      </c>
      <c r="T1567" s="7" t="str">
        <f t="shared" si="187"/>
        <v>Under 1.5</v>
      </c>
      <c r="U1567" s="14"/>
      <c r="V1567" s="14" t="str">
        <f t="shared" si="191"/>
        <v>Under 1.5</v>
      </c>
      <c r="W1567" s="14" t="str">
        <f t="shared" si="192"/>
        <v>WON</v>
      </c>
      <c r="X1567" s="14"/>
      <c r="Y1567" s="7" t="str">
        <f t="shared" si="188"/>
        <v>…</v>
      </c>
      <c r="Z1567" s="7"/>
      <c r="AA1567" s="35" t="str">
        <f t="shared" si="189"/>
        <v>…</v>
      </c>
      <c r="AB1567" s="35" t="str">
        <f t="shared" si="190"/>
        <v>.</v>
      </c>
      <c r="AE1567" s="18" t="str">
        <f>IFERROR(VLOOKUP(O1567,AG3:AH5,2,0),"KO")</f>
        <v>OK</v>
      </c>
    </row>
    <row r="1568" spans="2:31">
      <c r="B1568" s="6" t="s">
        <v>11</v>
      </c>
      <c r="C1568" t="s">
        <v>97</v>
      </c>
      <c r="D1568" s="24" t="s">
        <v>167</v>
      </c>
      <c r="E1568" s="17" t="s">
        <v>2075</v>
      </c>
      <c r="F1568" s="7" t="s">
        <v>4</v>
      </c>
      <c r="G1568" s="10" t="s">
        <v>441</v>
      </c>
      <c r="H1568" s="7">
        <v>21</v>
      </c>
      <c r="I1568" s="7">
        <v>57</v>
      </c>
      <c r="J1568" s="7">
        <v>22</v>
      </c>
      <c r="K1568" s="7" t="s">
        <v>16</v>
      </c>
      <c r="L1568" s="7">
        <v>2</v>
      </c>
      <c r="M1568" s="7">
        <v>1</v>
      </c>
      <c r="N1568" s="6" t="s">
        <v>69</v>
      </c>
      <c r="O1568" s="6" t="s">
        <v>299</v>
      </c>
      <c r="P1568" s="11">
        <v>62</v>
      </c>
      <c r="Q1568" s="12">
        <v>1.6</v>
      </c>
      <c r="R1568" s="13"/>
      <c r="S1568" s="21">
        <f t="shared" si="186"/>
        <v>84.212500000000006</v>
      </c>
      <c r="T1568" s="7" t="str">
        <f t="shared" si="187"/>
        <v>Under 1.5</v>
      </c>
      <c r="U1568" s="14"/>
      <c r="V1568" s="14" t="str">
        <f t="shared" si="191"/>
        <v>Over 0.5</v>
      </c>
      <c r="W1568" s="14" t="str">
        <f t="shared" si="192"/>
        <v>LOST</v>
      </c>
      <c r="X1568" s="14"/>
      <c r="Y1568" s="7" t="str">
        <f t="shared" si="188"/>
        <v>Prime</v>
      </c>
      <c r="Z1568" s="7"/>
      <c r="AA1568" s="35" t="str">
        <f t="shared" si="189"/>
        <v>U25g</v>
      </c>
      <c r="AB1568" s="35" t="str">
        <f t="shared" si="190"/>
        <v>.</v>
      </c>
      <c r="AE1568" s="18" t="str">
        <f>IFERROR(VLOOKUP(O1568,AG3:AH5,2,0),"KO")</f>
        <v>KO</v>
      </c>
    </row>
    <row r="1569" spans="2:31">
      <c r="B1569" s="6" t="s">
        <v>11</v>
      </c>
      <c r="C1569" t="s">
        <v>34</v>
      </c>
      <c r="D1569" s="24" t="s">
        <v>874</v>
      </c>
      <c r="E1569" s="17" t="s">
        <v>1009</v>
      </c>
      <c r="F1569" s="7" t="s">
        <v>4</v>
      </c>
      <c r="G1569" s="10" t="s">
        <v>986</v>
      </c>
      <c r="H1569" s="7">
        <v>12</v>
      </c>
      <c r="I1569" s="7">
        <v>63</v>
      </c>
      <c r="J1569" s="7">
        <v>25</v>
      </c>
      <c r="K1569" s="7" t="s">
        <v>16</v>
      </c>
      <c r="L1569" s="7">
        <v>1</v>
      </c>
      <c r="M1569" s="7">
        <v>13</v>
      </c>
      <c r="N1569" s="6" t="s">
        <v>24</v>
      </c>
      <c r="O1569" s="6" t="s">
        <v>47</v>
      </c>
      <c r="P1569" s="11">
        <v>40</v>
      </c>
      <c r="Q1569" s="12">
        <v>1.7</v>
      </c>
      <c r="R1569" s="13"/>
      <c r="S1569" s="21">
        <f t="shared" si="186"/>
        <v>61.6875</v>
      </c>
      <c r="T1569" s="7" t="str">
        <f t="shared" si="187"/>
        <v>Under 1.5</v>
      </c>
      <c r="U1569" s="14"/>
      <c r="V1569" s="14" t="str">
        <f t="shared" si="191"/>
        <v>Under 1.5</v>
      </c>
      <c r="W1569" s="14" t="str">
        <f t="shared" si="192"/>
        <v>WON</v>
      </c>
      <c r="X1569" s="14"/>
      <c r="Y1569" s="7" t="str">
        <f t="shared" si="188"/>
        <v>…</v>
      </c>
      <c r="Z1569" s="7"/>
      <c r="AA1569" s="35" t="str">
        <f t="shared" si="189"/>
        <v>…</v>
      </c>
      <c r="AB1569" s="35" t="str">
        <f t="shared" si="190"/>
        <v>.</v>
      </c>
      <c r="AE1569" s="18" t="str">
        <f>IFERROR(VLOOKUP(O1569,AG3:AH5,2,0),"KO")</f>
        <v>OK</v>
      </c>
    </row>
    <row r="1570" spans="2:31">
      <c r="B1570" s="6" t="s">
        <v>11</v>
      </c>
      <c r="C1570" t="s">
        <v>959</v>
      </c>
      <c r="D1570" s="24" t="s">
        <v>176</v>
      </c>
      <c r="E1570" s="17" t="s">
        <v>2303</v>
      </c>
      <c r="F1570" s="7" t="s">
        <v>4</v>
      </c>
      <c r="G1570" s="10" t="s">
        <v>1811</v>
      </c>
      <c r="H1570" s="7">
        <v>20</v>
      </c>
      <c r="I1570" s="7">
        <v>64</v>
      </c>
      <c r="J1570" s="7">
        <v>15</v>
      </c>
      <c r="K1570" s="7" t="s">
        <v>16</v>
      </c>
      <c r="L1570" s="7">
        <v>1</v>
      </c>
      <c r="M1570" s="7">
        <v>5</v>
      </c>
      <c r="N1570" s="6" t="s">
        <v>300</v>
      </c>
      <c r="O1570" s="6" t="s">
        <v>714</v>
      </c>
      <c r="P1570" s="11">
        <v>41</v>
      </c>
      <c r="Q1570" s="12">
        <v>1.8</v>
      </c>
      <c r="R1570" s="13"/>
      <c r="S1570" s="21">
        <f t="shared" si="186"/>
        <v>70</v>
      </c>
      <c r="T1570" s="7" t="str">
        <f t="shared" si="187"/>
        <v>Under 1.5</v>
      </c>
      <c r="U1570" s="14"/>
      <c r="V1570" s="14" t="str">
        <f t="shared" si="191"/>
        <v>Over 0.5</v>
      </c>
      <c r="W1570" s="14" t="str">
        <f t="shared" si="192"/>
        <v>LOST</v>
      </c>
      <c r="X1570" s="14"/>
      <c r="Y1570" s="7" t="str">
        <f t="shared" si="188"/>
        <v>…</v>
      </c>
      <c r="Z1570" s="7"/>
      <c r="AA1570" s="35" t="str">
        <f t="shared" si="189"/>
        <v>…</v>
      </c>
      <c r="AB1570" s="35" t="str">
        <f t="shared" si="190"/>
        <v>.</v>
      </c>
      <c r="AE1570" s="18" t="str">
        <f>IFERROR(VLOOKUP(O1570,AG3:AH5,2,0),"KO")</f>
        <v>KO</v>
      </c>
    </row>
    <row r="1571" spans="2:31">
      <c r="B1571" s="6" t="s">
        <v>11</v>
      </c>
      <c r="C1571" t="s">
        <v>959</v>
      </c>
      <c r="D1571" s="24" t="s">
        <v>176</v>
      </c>
      <c r="E1571" s="17" t="s">
        <v>1163</v>
      </c>
      <c r="F1571" s="7" t="s">
        <v>4</v>
      </c>
      <c r="G1571" s="10" t="s">
        <v>1980</v>
      </c>
      <c r="H1571" s="7">
        <v>18</v>
      </c>
      <c r="I1571" s="7">
        <v>54</v>
      </c>
      <c r="J1571" s="7">
        <v>28</v>
      </c>
      <c r="K1571" s="7" t="s">
        <v>16</v>
      </c>
      <c r="L1571" s="7">
        <v>2</v>
      </c>
      <c r="M1571" s="7">
        <v>10</v>
      </c>
      <c r="N1571" s="6" t="s">
        <v>33</v>
      </c>
      <c r="O1571" s="6" t="s">
        <v>298</v>
      </c>
      <c r="P1571" s="11">
        <v>59</v>
      </c>
      <c r="Q1571" s="12">
        <v>1.53</v>
      </c>
      <c r="R1571" s="13"/>
      <c r="S1571" s="21">
        <f t="shared" si="186"/>
        <v>73.674999999999997</v>
      </c>
      <c r="T1571" s="7" t="str">
        <f t="shared" si="187"/>
        <v>Under 1.5</v>
      </c>
      <c r="U1571" s="14"/>
      <c r="V1571" s="14" t="str">
        <f t="shared" si="191"/>
        <v>Over 0.5</v>
      </c>
      <c r="W1571" s="14" t="str">
        <f t="shared" si="192"/>
        <v>LOST</v>
      </c>
      <c r="X1571" s="14"/>
      <c r="Y1571" s="7" t="str">
        <f t="shared" si="188"/>
        <v>Prime</v>
      </c>
      <c r="Z1571" s="7"/>
      <c r="AA1571" s="35" t="str">
        <f t="shared" si="189"/>
        <v>U25g</v>
      </c>
      <c r="AB1571" s="35" t="str">
        <f t="shared" si="190"/>
        <v>.</v>
      </c>
      <c r="AE1571" s="18" t="str">
        <f>IFERROR(VLOOKUP(O1571,AG3:AH5,2,0),"KO")</f>
        <v>KO</v>
      </c>
    </row>
    <row r="1572" spans="2:31">
      <c r="B1572" s="6" t="s">
        <v>11</v>
      </c>
      <c r="C1572" t="s">
        <v>959</v>
      </c>
      <c r="D1572" s="24" t="s">
        <v>176</v>
      </c>
      <c r="E1572" s="17" t="s">
        <v>1913</v>
      </c>
      <c r="F1572" s="7" t="s">
        <v>4</v>
      </c>
      <c r="G1572" s="10" t="s">
        <v>1271</v>
      </c>
      <c r="H1572" s="7">
        <v>21</v>
      </c>
      <c r="I1572" s="7">
        <v>61</v>
      </c>
      <c r="J1572" s="7">
        <v>18</v>
      </c>
      <c r="K1572" s="7" t="s">
        <v>16</v>
      </c>
      <c r="L1572" s="7">
        <v>1</v>
      </c>
      <c r="M1572" s="7">
        <v>3</v>
      </c>
      <c r="N1572" s="6" t="s">
        <v>24</v>
      </c>
      <c r="O1572" s="6" t="s">
        <v>47</v>
      </c>
      <c r="P1572" s="11">
        <v>56</v>
      </c>
      <c r="Q1572" s="12">
        <v>1.6</v>
      </c>
      <c r="R1572" s="13"/>
      <c r="S1572" s="21">
        <f t="shared" si="186"/>
        <v>82.262500000000003</v>
      </c>
      <c r="T1572" s="7" t="str">
        <f t="shared" si="187"/>
        <v>Under 1.5</v>
      </c>
      <c r="U1572" s="14"/>
      <c r="V1572" s="14" t="str">
        <f t="shared" si="191"/>
        <v>Under 1.5</v>
      </c>
      <c r="W1572" s="14" t="str">
        <f t="shared" si="192"/>
        <v>WON</v>
      </c>
      <c r="X1572" s="14"/>
      <c r="Y1572" s="7" t="str">
        <f t="shared" si="188"/>
        <v>Prime</v>
      </c>
      <c r="Z1572" s="7"/>
      <c r="AA1572" s="35" t="str">
        <f t="shared" si="189"/>
        <v>U25g</v>
      </c>
      <c r="AB1572" s="35" t="str">
        <f t="shared" si="190"/>
        <v>WON</v>
      </c>
      <c r="AE1572" s="18" t="str">
        <f>IFERROR(VLOOKUP(O1572,AG3:AH5,2,0),"KO")</f>
        <v>OK</v>
      </c>
    </row>
    <row r="1573" spans="2:31">
      <c r="B1573" s="6" t="s">
        <v>11</v>
      </c>
      <c r="C1573" t="s">
        <v>508</v>
      </c>
      <c r="D1573" s="24" t="s">
        <v>176</v>
      </c>
      <c r="E1573" s="17" t="s">
        <v>2356</v>
      </c>
      <c r="F1573" s="7" t="s">
        <v>4</v>
      </c>
      <c r="G1573" s="10" t="s">
        <v>2120</v>
      </c>
      <c r="H1573" s="7">
        <v>53</v>
      </c>
      <c r="I1573" s="7">
        <v>16</v>
      </c>
      <c r="J1573" s="7">
        <v>30</v>
      </c>
      <c r="K1573" s="7">
        <v>1</v>
      </c>
      <c r="L1573" s="7">
        <v>1</v>
      </c>
      <c r="M1573" s="7">
        <v>23</v>
      </c>
      <c r="N1573" s="6" t="s">
        <v>69</v>
      </c>
      <c r="O1573" s="6" t="s">
        <v>299</v>
      </c>
      <c r="P1573" s="11">
        <v>39</v>
      </c>
      <c r="Q1573" s="12">
        <v>1.8</v>
      </c>
      <c r="R1573" s="13"/>
      <c r="S1573" s="21">
        <f t="shared" si="186"/>
        <v>14.0625</v>
      </c>
      <c r="T1573" s="7" t="str">
        <f t="shared" si="187"/>
        <v>Over 0.5</v>
      </c>
      <c r="U1573" s="14"/>
      <c r="V1573" s="14" t="str">
        <f t="shared" si="191"/>
        <v>Over 0.5</v>
      </c>
      <c r="W1573" s="14" t="str">
        <f t="shared" si="192"/>
        <v>WON</v>
      </c>
      <c r="X1573" s="14"/>
      <c r="Y1573" s="7" t="str">
        <f t="shared" si="188"/>
        <v>…</v>
      </c>
      <c r="Z1573" s="7"/>
      <c r="AA1573" s="35" t="str">
        <f t="shared" si="189"/>
        <v>…</v>
      </c>
      <c r="AB1573" s="35" t="str">
        <f t="shared" si="190"/>
        <v>.</v>
      </c>
      <c r="AE1573" s="18" t="str">
        <f>IFERROR(VLOOKUP(O1573,AG3:AH5,2,0),"KO")</f>
        <v>KO</v>
      </c>
    </row>
    <row r="1574" spans="2:31">
      <c r="B1574" s="6"/>
      <c r="C1574" t="s">
        <v>181</v>
      </c>
      <c r="D1574" s="24" t="s">
        <v>176</v>
      </c>
      <c r="E1574" s="17" t="s">
        <v>1502</v>
      </c>
      <c r="F1574" s="7" t="s">
        <v>4</v>
      </c>
      <c r="G1574" s="10" t="s">
        <v>2357</v>
      </c>
      <c r="H1574" s="7">
        <v>27</v>
      </c>
      <c r="I1574" s="7">
        <v>57</v>
      </c>
      <c r="J1574" s="7">
        <v>16</v>
      </c>
      <c r="K1574" s="7" t="s">
        <v>16</v>
      </c>
      <c r="L1574" s="7">
        <v>2</v>
      </c>
      <c r="M1574" s="7">
        <v>11</v>
      </c>
      <c r="N1574" s="6" t="s">
        <v>18</v>
      </c>
      <c r="O1574" s="6" t="s">
        <v>230</v>
      </c>
      <c r="P1574" s="11">
        <v>52</v>
      </c>
      <c r="Q1574" s="12">
        <v>1.68</v>
      </c>
      <c r="R1574" s="13"/>
      <c r="S1574" s="21">
        <f t="shared" si="186"/>
        <v>72.212500000000006</v>
      </c>
      <c r="T1574" s="7" t="str">
        <f t="shared" si="187"/>
        <v>Under 1.5</v>
      </c>
      <c r="U1574" s="14"/>
      <c r="V1574" s="14" t="str">
        <f t="shared" si="191"/>
        <v>Over 0.5</v>
      </c>
      <c r="W1574" s="14" t="str">
        <f t="shared" si="192"/>
        <v>?</v>
      </c>
      <c r="X1574" s="14"/>
      <c r="Y1574" s="7" t="str">
        <f t="shared" si="188"/>
        <v>…</v>
      </c>
      <c r="Z1574" s="7"/>
      <c r="AA1574" s="35" t="str">
        <f t="shared" si="189"/>
        <v>…</v>
      </c>
      <c r="AB1574" s="35" t="str">
        <f t="shared" si="190"/>
        <v>.</v>
      </c>
      <c r="AE1574" s="18" t="str">
        <f>IFERROR(VLOOKUP(O1574,AG3:AH5,2,0),"KO")</f>
        <v>KO</v>
      </c>
    </row>
    <row r="1575" spans="2:31">
      <c r="B1575" s="6"/>
      <c r="C1575" t="s">
        <v>181</v>
      </c>
      <c r="D1575" s="24" t="s">
        <v>176</v>
      </c>
      <c r="E1575" s="17" t="s">
        <v>182</v>
      </c>
      <c r="F1575" s="7" t="s">
        <v>4</v>
      </c>
      <c r="G1575" s="10" t="s">
        <v>2232</v>
      </c>
      <c r="H1575" s="7">
        <v>22</v>
      </c>
      <c r="I1575" s="7">
        <v>52</v>
      </c>
      <c r="J1575" s="7">
        <v>26</v>
      </c>
      <c r="K1575" s="7" t="s">
        <v>16</v>
      </c>
      <c r="L1575" s="7">
        <v>2</v>
      </c>
      <c r="M1575" s="7">
        <v>4</v>
      </c>
      <c r="N1575" s="6" t="s">
        <v>18</v>
      </c>
      <c r="O1575" s="6" t="s">
        <v>230</v>
      </c>
      <c r="P1575" s="11">
        <v>42</v>
      </c>
      <c r="Q1575" s="12">
        <v>1.8</v>
      </c>
      <c r="R1575" s="13"/>
      <c r="S1575" s="21">
        <f t="shared" si="186"/>
        <v>67.25</v>
      </c>
      <c r="T1575" s="7" t="str">
        <f t="shared" si="187"/>
        <v>Under 1.5</v>
      </c>
      <c r="U1575" s="14"/>
      <c r="V1575" s="14" t="str">
        <f t="shared" si="191"/>
        <v>Over 0.5</v>
      </c>
      <c r="W1575" s="14" t="str">
        <f t="shared" si="192"/>
        <v>?</v>
      </c>
      <c r="X1575" s="14"/>
      <c r="Y1575" s="7" t="str">
        <f t="shared" si="188"/>
        <v>…</v>
      </c>
      <c r="Z1575" s="7"/>
      <c r="AA1575" s="35" t="str">
        <f t="shared" si="189"/>
        <v>…</v>
      </c>
      <c r="AB1575" s="35" t="str">
        <f t="shared" si="190"/>
        <v>.</v>
      </c>
      <c r="AE1575" s="18" t="str">
        <f>IFERROR(VLOOKUP(O1575,AG3:AH5,2,0),"KO")</f>
        <v>KO</v>
      </c>
    </row>
    <row r="1576" spans="2:31">
      <c r="B1576" s="6"/>
      <c r="C1576" t="s">
        <v>1578</v>
      </c>
      <c r="D1576" s="24" t="s">
        <v>877</v>
      </c>
      <c r="E1576" s="17" t="s">
        <v>2358</v>
      </c>
      <c r="F1576" s="7" t="s">
        <v>4</v>
      </c>
      <c r="G1576" s="10" t="s">
        <v>1581</v>
      </c>
      <c r="H1576" s="7">
        <v>13</v>
      </c>
      <c r="I1576" s="7">
        <v>69</v>
      </c>
      <c r="J1576" s="7">
        <v>18</v>
      </c>
      <c r="K1576" s="7" t="s">
        <v>16</v>
      </c>
      <c r="L1576" s="7" t="s">
        <v>2101</v>
      </c>
      <c r="M1576" s="7">
        <v>5</v>
      </c>
      <c r="N1576" s="6" t="s">
        <v>61</v>
      </c>
      <c r="O1576" s="6" t="s">
        <v>632</v>
      </c>
      <c r="P1576" s="11">
        <v>49</v>
      </c>
      <c r="Q1576" s="12">
        <v>1.62</v>
      </c>
      <c r="R1576" s="13"/>
      <c r="S1576" s="21">
        <f t="shared" si="186"/>
        <v>71.5625</v>
      </c>
      <c r="T1576" s="7" t="str">
        <f t="shared" si="187"/>
        <v>Under 1.5</v>
      </c>
      <c r="U1576" s="14"/>
      <c r="V1576" s="14" t="str">
        <f t="shared" si="191"/>
        <v>Over 0.5</v>
      </c>
      <c r="W1576" s="14" t="str">
        <f t="shared" si="192"/>
        <v>LOST</v>
      </c>
      <c r="X1576" s="14"/>
      <c r="Y1576" s="7" t="str">
        <f t="shared" si="188"/>
        <v>…</v>
      </c>
      <c r="Z1576" s="7"/>
      <c r="AA1576" s="35" t="str">
        <f t="shared" si="189"/>
        <v>…</v>
      </c>
      <c r="AB1576" s="35" t="str">
        <f t="shared" si="190"/>
        <v>.</v>
      </c>
      <c r="AE1576" s="18" t="str">
        <f>IFERROR(VLOOKUP(O1576,AG3:AH5,2,0),"KO")</f>
        <v>KO</v>
      </c>
    </row>
    <row r="1577" spans="2:31">
      <c r="B1577" s="6" t="s">
        <v>11</v>
      </c>
      <c r="C1577" t="s">
        <v>189</v>
      </c>
      <c r="D1577" s="24" t="s">
        <v>877</v>
      </c>
      <c r="E1577" s="17" t="s">
        <v>190</v>
      </c>
      <c r="F1577" s="7" t="s">
        <v>4</v>
      </c>
      <c r="G1577" s="10" t="s">
        <v>954</v>
      </c>
      <c r="H1577" s="7">
        <v>38</v>
      </c>
      <c r="I1577" s="7">
        <v>52</v>
      </c>
      <c r="J1577" s="7">
        <v>10</v>
      </c>
      <c r="K1577" s="7" t="s">
        <v>16</v>
      </c>
      <c r="L1577" s="7">
        <v>1</v>
      </c>
      <c r="M1577" s="7">
        <v>28</v>
      </c>
      <c r="N1577" s="6" t="s">
        <v>47</v>
      </c>
      <c r="O1577" s="6" t="s">
        <v>714</v>
      </c>
      <c r="P1577" s="11">
        <v>49</v>
      </c>
      <c r="Q1577" s="12">
        <v>1.7</v>
      </c>
      <c r="R1577" s="13"/>
      <c r="S1577" s="21">
        <f t="shared" si="186"/>
        <v>56.25</v>
      </c>
      <c r="T1577" s="7" t="str">
        <f t="shared" si="187"/>
        <v>Under 1.5</v>
      </c>
      <c r="U1577" s="14"/>
      <c r="V1577" s="14" t="str">
        <f t="shared" si="191"/>
        <v>Under 1.5</v>
      </c>
      <c r="W1577" s="14" t="str">
        <f t="shared" si="192"/>
        <v>WON</v>
      </c>
      <c r="X1577" s="14"/>
      <c r="Y1577" s="7" t="str">
        <f t="shared" si="188"/>
        <v>…</v>
      </c>
      <c r="Z1577" s="7"/>
      <c r="AA1577" s="35" t="str">
        <f t="shared" si="189"/>
        <v>…</v>
      </c>
      <c r="AB1577" s="35" t="str">
        <f t="shared" si="190"/>
        <v>.</v>
      </c>
      <c r="AE1577" s="18" t="str">
        <f>IFERROR(VLOOKUP(O1577,AG3:AH5,2,0),"KO")</f>
        <v>KO</v>
      </c>
    </row>
    <row r="1578" spans="2:31">
      <c r="B1578" s="6"/>
      <c r="C1578" t="s">
        <v>1618</v>
      </c>
      <c r="D1578" s="24" t="s">
        <v>186</v>
      </c>
      <c r="E1578" s="17" t="s">
        <v>1081</v>
      </c>
      <c r="F1578" s="7" t="s">
        <v>4</v>
      </c>
      <c r="G1578" s="10" t="s">
        <v>742</v>
      </c>
      <c r="H1578" s="7">
        <v>31</v>
      </c>
      <c r="I1578" s="7">
        <v>46</v>
      </c>
      <c r="J1578" s="7">
        <v>23</v>
      </c>
      <c r="K1578" s="7" t="s">
        <v>16</v>
      </c>
      <c r="L1578" s="7">
        <v>1</v>
      </c>
      <c r="M1578" s="7">
        <v>8</v>
      </c>
      <c r="N1578" s="6" t="s">
        <v>47</v>
      </c>
      <c r="O1578" s="6" t="s">
        <v>17</v>
      </c>
      <c r="P1578" s="11">
        <v>36</v>
      </c>
      <c r="Q1578" s="12">
        <v>1.75</v>
      </c>
      <c r="R1578" s="13"/>
      <c r="S1578" s="21">
        <f t="shared" si="186"/>
        <v>47</v>
      </c>
      <c r="T1578" s="7" t="str">
        <f t="shared" si="187"/>
        <v>Over 0.5</v>
      </c>
      <c r="U1578" s="14"/>
      <c r="V1578" s="14" t="str">
        <f t="shared" si="191"/>
        <v>Under 1.5</v>
      </c>
      <c r="W1578" s="14" t="str">
        <f t="shared" si="192"/>
        <v>WON</v>
      </c>
      <c r="X1578" s="14"/>
      <c r="Y1578" s="7" t="str">
        <f t="shared" si="188"/>
        <v>…</v>
      </c>
      <c r="Z1578" s="7"/>
      <c r="AA1578" s="35" t="str">
        <f t="shared" si="189"/>
        <v>…</v>
      </c>
      <c r="AB1578" s="35" t="str">
        <f t="shared" si="190"/>
        <v>.</v>
      </c>
      <c r="AE1578" s="18" t="str">
        <f>IFERROR(VLOOKUP(O1578,AG3:AH5,2,0),"KO")</f>
        <v>KO</v>
      </c>
    </row>
    <row r="1579" spans="2:31">
      <c r="B1579" s="6" t="s">
        <v>11</v>
      </c>
      <c r="C1579" t="s">
        <v>262</v>
      </c>
      <c r="D1579" s="24" t="s">
        <v>186</v>
      </c>
      <c r="E1579" s="17" t="s">
        <v>1086</v>
      </c>
      <c r="F1579" s="7" t="s">
        <v>4</v>
      </c>
      <c r="G1579" s="10" t="s">
        <v>1085</v>
      </c>
      <c r="H1579" s="7">
        <v>18</v>
      </c>
      <c r="I1579" s="7">
        <v>70</v>
      </c>
      <c r="J1579" s="7">
        <v>12</v>
      </c>
      <c r="K1579" s="7" t="s">
        <v>16</v>
      </c>
      <c r="L1579" s="7" t="s">
        <v>2101</v>
      </c>
      <c r="M1579" s="7">
        <v>6</v>
      </c>
      <c r="N1579" s="6" t="s">
        <v>24</v>
      </c>
      <c r="O1579" s="6" t="s">
        <v>75</v>
      </c>
      <c r="P1579" s="11">
        <v>62</v>
      </c>
      <c r="Q1579" s="12">
        <v>1.52</v>
      </c>
      <c r="R1579" s="13"/>
      <c r="S1579" s="21">
        <f t="shared" si="186"/>
        <v>83.275000000000006</v>
      </c>
      <c r="T1579" s="7" t="str">
        <f t="shared" si="187"/>
        <v>Under 1.5</v>
      </c>
      <c r="U1579" s="14"/>
      <c r="V1579" s="14" t="str">
        <f t="shared" si="191"/>
        <v>Under 1.5</v>
      </c>
      <c r="W1579" s="14" t="str">
        <f t="shared" si="192"/>
        <v>WON</v>
      </c>
      <c r="X1579" s="14"/>
      <c r="Y1579" s="7" t="str">
        <f t="shared" si="188"/>
        <v>Prime</v>
      </c>
      <c r="Z1579" s="7"/>
      <c r="AA1579" s="35" t="str">
        <f t="shared" si="189"/>
        <v>U25g</v>
      </c>
      <c r="AB1579" s="35" t="str">
        <f t="shared" si="190"/>
        <v>WON</v>
      </c>
      <c r="AE1579" s="18" t="str">
        <f>IFERROR(VLOOKUP(O1579,AG3:AH5,2,0),"KO")</f>
        <v>KO</v>
      </c>
    </row>
    <row r="1580" spans="2:31">
      <c r="B1580" s="6" t="s">
        <v>11</v>
      </c>
      <c r="C1580" t="s">
        <v>12</v>
      </c>
      <c r="D1580" s="24" t="s">
        <v>1093</v>
      </c>
      <c r="E1580" s="17" t="s">
        <v>185</v>
      </c>
      <c r="F1580" s="7" t="s">
        <v>4</v>
      </c>
      <c r="G1580" s="10" t="s">
        <v>184</v>
      </c>
      <c r="H1580" s="7">
        <v>32</v>
      </c>
      <c r="I1580" s="7">
        <v>50</v>
      </c>
      <c r="J1580" s="7">
        <v>19</v>
      </c>
      <c r="K1580" s="7" t="s">
        <v>16</v>
      </c>
      <c r="L1580" s="7">
        <v>1</v>
      </c>
      <c r="M1580" s="7">
        <v>13</v>
      </c>
      <c r="N1580" s="6" t="s">
        <v>24</v>
      </c>
      <c r="O1580" s="6" t="s">
        <v>61</v>
      </c>
      <c r="P1580" s="11">
        <v>58</v>
      </c>
      <c r="Q1580" s="12">
        <v>1.55</v>
      </c>
      <c r="R1580" s="13"/>
      <c r="S1580" s="21">
        <f t="shared" si="186"/>
        <v>69.224999999999994</v>
      </c>
      <c r="T1580" s="7" t="str">
        <f t="shared" si="187"/>
        <v>Under 1.5</v>
      </c>
      <c r="U1580" s="14"/>
      <c r="V1580" s="14" t="str">
        <f t="shared" si="191"/>
        <v>Under 1.5</v>
      </c>
      <c r="W1580" s="14" t="str">
        <f t="shared" si="192"/>
        <v>WON</v>
      </c>
      <c r="X1580" s="14"/>
      <c r="Y1580" s="7" t="str">
        <f t="shared" si="188"/>
        <v>…</v>
      </c>
      <c r="Z1580" s="7"/>
      <c r="AA1580" s="35" t="str">
        <f t="shared" si="189"/>
        <v>U25g</v>
      </c>
      <c r="AB1580" s="35" t="str">
        <f t="shared" si="190"/>
        <v>WON</v>
      </c>
      <c r="AE1580" s="18" t="str">
        <f>IFERROR(VLOOKUP(O1580,AG3:AH5,2,0),"KO")</f>
        <v>KO</v>
      </c>
    </row>
    <row r="1581" spans="2:31">
      <c r="B1581" s="6" t="s">
        <v>11</v>
      </c>
      <c r="C1581" t="s">
        <v>92</v>
      </c>
      <c r="D1581" s="24" t="s">
        <v>198</v>
      </c>
      <c r="E1581" s="17" t="s">
        <v>593</v>
      </c>
      <c r="F1581" s="7" t="s">
        <v>4</v>
      </c>
      <c r="G1581" s="10" t="s">
        <v>1345</v>
      </c>
      <c r="H1581" s="7">
        <v>13</v>
      </c>
      <c r="I1581" s="7">
        <v>64</v>
      </c>
      <c r="J1581" s="7">
        <v>23</v>
      </c>
      <c r="K1581" s="7" t="s">
        <v>16</v>
      </c>
      <c r="L1581" s="7" t="s">
        <v>2101</v>
      </c>
      <c r="M1581" s="7">
        <v>10</v>
      </c>
      <c r="N1581" s="6" t="s">
        <v>120</v>
      </c>
      <c r="O1581" s="6" t="s">
        <v>120</v>
      </c>
      <c r="P1581" s="11">
        <v>62</v>
      </c>
      <c r="Q1581" s="12">
        <v>1.44</v>
      </c>
      <c r="R1581" s="13"/>
      <c r="S1581" s="21">
        <f t="shared" si="186"/>
        <v>77.400000000000006</v>
      </c>
      <c r="T1581" s="7" t="str">
        <f t="shared" si="187"/>
        <v>Under 1.5</v>
      </c>
      <c r="U1581" s="14"/>
      <c r="V1581" s="14" t="str">
        <f t="shared" si="191"/>
        <v>Under 1.5</v>
      </c>
      <c r="W1581" s="14" t="str">
        <f t="shared" si="192"/>
        <v>WON</v>
      </c>
      <c r="X1581" s="14"/>
      <c r="Y1581" s="7" t="str">
        <f t="shared" si="188"/>
        <v>Prime</v>
      </c>
      <c r="Z1581" s="7"/>
      <c r="AA1581" s="35" t="str">
        <f t="shared" si="189"/>
        <v>U25g</v>
      </c>
      <c r="AB1581" s="35" t="str">
        <f t="shared" si="190"/>
        <v>WON</v>
      </c>
      <c r="AE1581" s="18" t="str">
        <f>IFERROR(VLOOKUP(O1581,AG3:AH5,2,0),"KO")</f>
        <v>OK</v>
      </c>
    </row>
    <row r="1582" spans="2:31">
      <c r="B1582" s="6"/>
      <c r="C1582" t="s">
        <v>181</v>
      </c>
      <c r="D1582" s="24" t="s">
        <v>201</v>
      </c>
      <c r="E1582" s="17" t="s">
        <v>1574</v>
      </c>
      <c r="F1582" s="7" t="s">
        <v>4</v>
      </c>
      <c r="G1582" s="10" t="s">
        <v>1872</v>
      </c>
      <c r="H1582" s="7">
        <v>16</v>
      </c>
      <c r="I1582" s="7">
        <v>35</v>
      </c>
      <c r="J1582" s="7">
        <v>50</v>
      </c>
      <c r="K1582" s="7">
        <v>2</v>
      </c>
      <c r="L1582" s="7">
        <v>2</v>
      </c>
      <c r="M1582" s="7">
        <v>34</v>
      </c>
      <c r="N1582" s="6" t="s">
        <v>18</v>
      </c>
      <c r="O1582" s="6" t="s">
        <v>2359</v>
      </c>
      <c r="P1582" s="11">
        <v>52</v>
      </c>
      <c r="Q1582" s="12">
        <v>1.75</v>
      </c>
      <c r="R1582" s="13"/>
      <c r="S1582" s="21">
        <f t="shared" si="186"/>
        <v>34.774999999999999</v>
      </c>
      <c r="T1582" s="7" t="str">
        <f t="shared" si="187"/>
        <v>Over 0.5</v>
      </c>
      <c r="U1582" s="14"/>
      <c r="V1582" s="14" t="str">
        <f t="shared" si="191"/>
        <v>Over 0.5</v>
      </c>
      <c r="W1582" s="14" t="str">
        <f t="shared" si="192"/>
        <v>?</v>
      </c>
      <c r="X1582" s="14"/>
      <c r="Y1582" s="7" t="str">
        <f t="shared" si="188"/>
        <v>…</v>
      </c>
      <c r="Z1582" s="7"/>
      <c r="AA1582" s="35" t="str">
        <f t="shared" si="189"/>
        <v>…</v>
      </c>
      <c r="AB1582" s="35" t="str">
        <f t="shared" si="190"/>
        <v>.</v>
      </c>
      <c r="AE1582" s="18" t="str">
        <f>IFERROR(VLOOKUP(O1582,AG3:AH5,2,0),"KO")</f>
        <v>KO</v>
      </c>
    </row>
    <row r="1583" spans="2:31">
      <c r="B1583" s="6"/>
      <c r="C1583" t="s">
        <v>633</v>
      </c>
      <c r="D1583" s="24" t="s">
        <v>2183</v>
      </c>
      <c r="E1583" s="17" t="s">
        <v>1821</v>
      </c>
      <c r="F1583" s="7" t="s">
        <v>4</v>
      </c>
      <c r="G1583" s="10" t="s">
        <v>2360</v>
      </c>
      <c r="H1583" s="7">
        <v>25</v>
      </c>
      <c r="I1583" s="7">
        <v>47</v>
      </c>
      <c r="J1583" s="7">
        <v>28</v>
      </c>
      <c r="K1583" s="7" t="s">
        <v>16</v>
      </c>
      <c r="L1583" s="7">
        <v>2</v>
      </c>
      <c r="M1583" s="7">
        <v>3</v>
      </c>
      <c r="N1583" s="6" t="s">
        <v>120</v>
      </c>
      <c r="O1583" s="6" t="s">
        <v>299</v>
      </c>
      <c r="P1583" s="11">
        <v>36</v>
      </c>
      <c r="Q1583" s="12">
        <v>1.75</v>
      </c>
      <c r="R1583" s="13"/>
      <c r="S1583" s="21">
        <f t="shared" si="186"/>
        <v>52</v>
      </c>
      <c r="T1583" s="7" t="str">
        <f t="shared" si="187"/>
        <v>Over 0.5</v>
      </c>
      <c r="U1583" s="14"/>
      <c r="V1583" s="14" t="str">
        <f t="shared" si="191"/>
        <v>Under 1.5</v>
      </c>
      <c r="W1583" s="14" t="str">
        <f t="shared" si="192"/>
        <v>WON</v>
      </c>
      <c r="X1583" s="14"/>
      <c r="Y1583" s="7" t="str">
        <f t="shared" si="188"/>
        <v>…</v>
      </c>
      <c r="Z1583" s="7"/>
      <c r="AA1583" s="35" t="str">
        <f t="shared" si="189"/>
        <v>…</v>
      </c>
      <c r="AB1583" s="35" t="str">
        <f t="shared" si="190"/>
        <v>.</v>
      </c>
      <c r="AE1583" s="18" t="str">
        <f>IFERROR(VLOOKUP(O1583,AG3:AH5,2,0),"KO")</f>
        <v>KO</v>
      </c>
    </row>
    <row r="1584" spans="2:31">
      <c r="B1584" s="6"/>
      <c r="D1584" s="24"/>
      <c r="E1584" s="17"/>
      <c r="F1584" s="7"/>
      <c r="G1584" s="10"/>
      <c r="H1584" s="7"/>
      <c r="I1584" s="7"/>
      <c r="J1584" s="7"/>
      <c r="K1584" s="7"/>
      <c r="L1584" s="7"/>
      <c r="M1584" s="7"/>
      <c r="N1584" s="6"/>
      <c r="O1584" s="6"/>
      <c r="P1584" s="11"/>
      <c r="Q1584" s="12"/>
      <c r="R1584" s="13"/>
      <c r="S1584" s="21" t="str">
        <f t="shared" si="186"/>
        <v/>
      </c>
      <c r="T1584" s="7" t="str">
        <f t="shared" si="187"/>
        <v>Under 1.5</v>
      </c>
      <c r="U1584" s="14"/>
      <c r="V1584" s="14" t="str">
        <f t="shared" si="191"/>
        <v>Over 0.5</v>
      </c>
      <c r="W1584" s="14" t="str">
        <f t="shared" si="192"/>
        <v/>
      </c>
      <c r="X1584" s="14"/>
      <c r="Y1584" s="7" t="str">
        <f t="shared" si="188"/>
        <v>…</v>
      </c>
      <c r="Z1584" s="7"/>
      <c r="AA1584" s="35" t="str">
        <f t="shared" si="189"/>
        <v>…</v>
      </c>
      <c r="AB1584" s="35" t="str">
        <f t="shared" si="190"/>
        <v>.</v>
      </c>
      <c r="AE1584" s="18" t="str">
        <f>IFERROR(VLOOKUP(O1584,AG3:AH5,2,0),"KO")</f>
        <v>KO</v>
      </c>
    </row>
    <row r="1585" spans="1:31">
      <c r="A1585" s="16" t="s">
        <v>2362</v>
      </c>
      <c r="B1585" s="6"/>
      <c r="D1585" s="24"/>
      <c r="E1585" s="17"/>
      <c r="F1585" s="7"/>
      <c r="G1585" s="10"/>
      <c r="H1585" s="7"/>
      <c r="I1585" s="7"/>
      <c r="J1585" s="7"/>
      <c r="K1585" s="7"/>
      <c r="L1585" s="7"/>
      <c r="M1585" s="7"/>
      <c r="N1585" s="6"/>
      <c r="O1585" s="6"/>
      <c r="P1585" s="11"/>
      <c r="Q1585" s="12"/>
      <c r="R1585" s="13"/>
      <c r="S1585" s="21" t="str">
        <f t="shared" si="186"/>
        <v/>
      </c>
      <c r="T1585" s="7" t="str">
        <f t="shared" si="187"/>
        <v>Under 1.5</v>
      </c>
      <c r="U1585" s="14"/>
      <c r="V1585" s="14" t="str">
        <f t="shared" si="191"/>
        <v>Over 0.5</v>
      </c>
      <c r="W1585" s="14" t="str">
        <f t="shared" si="192"/>
        <v/>
      </c>
      <c r="X1585" s="14"/>
      <c r="Y1585" s="7" t="str">
        <f t="shared" si="188"/>
        <v>…</v>
      </c>
      <c r="Z1585" s="7"/>
      <c r="AA1585" s="35" t="str">
        <f t="shared" si="189"/>
        <v>…</v>
      </c>
      <c r="AB1585" s="35" t="str">
        <f t="shared" si="190"/>
        <v>.</v>
      </c>
      <c r="AE1585" s="18" t="str">
        <f>IFERROR(VLOOKUP(O1585,AG3:AH5,2,0),"KO")</f>
        <v>KO</v>
      </c>
    </row>
    <row r="1586" spans="1:31">
      <c r="B1586" s="6"/>
      <c r="C1586" t="s">
        <v>1834</v>
      </c>
      <c r="D1586" s="24" t="s">
        <v>63</v>
      </c>
      <c r="E1586" s="17" t="s">
        <v>1835</v>
      </c>
      <c r="F1586" s="7" t="s">
        <v>4</v>
      </c>
      <c r="G1586" s="10" t="s">
        <v>592</v>
      </c>
      <c r="H1586" s="7">
        <v>13</v>
      </c>
      <c r="I1586" s="7">
        <v>63</v>
      </c>
      <c r="J1586" s="7">
        <v>24</v>
      </c>
      <c r="K1586" s="7" t="s">
        <v>16</v>
      </c>
      <c r="L1586" s="7">
        <v>2</v>
      </c>
      <c r="M1586" s="7">
        <v>11</v>
      </c>
      <c r="N1586" s="6" t="s">
        <v>75</v>
      </c>
      <c r="O1586" s="6" t="s">
        <v>389</v>
      </c>
      <c r="P1586" s="11">
        <v>72</v>
      </c>
      <c r="Q1586" s="12">
        <v>1.67</v>
      </c>
      <c r="R1586" s="13"/>
      <c r="S1586" s="21">
        <f t="shared" si="186"/>
        <v>78.087500000000006</v>
      </c>
      <c r="T1586" s="7" t="str">
        <f t="shared" si="187"/>
        <v>Under 1.5</v>
      </c>
      <c r="U1586" s="14"/>
      <c r="V1586" s="14" t="str">
        <f t="shared" si="191"/>
        <v>Over 0.5</v>
      </c>
      <c r="W1586" s="14" t="str">
        <f t="shared" si="192"/>
        <v>LOST</v>
      </c>
      <c r="X1586" s="14"/>
      <c r="Y1586" s="7" t="str">
        <f t="shared" si="188"/>
        <v>…</v>
      </c>
      <c r="Z1586" s="7"/>
      <c r="AA1586" s="35" t="str">
        <f t="shared" si="189"/>
        <v>…</v>
      </c>
      <c r="AB1586" s="35" t="str">
        <f t="shared" si="190"/>
        <v>.</v>
      </c>
      <c r="AE1586" s="18" t="str">
        <f>IFERROR(VLOOKUP(O1586,AG3:AH5,2,0),"KO")</f>
        <v>KO</v>
      </c>
    </row>
    <row r="1587" spans="1:31">
      <c r="B1587" s="6" t="s">
        <v>11</v>
      </c>
      <c r="C1587" t="s">
        <v>58</v>
      </c>
      <c r="D1587" s="24" t="s">
        <v>93</v>
      </c>
      <c r="E1587" s="17" t="s">
        <v>1857</v>
      </c>
      <c r="F1587" s="7" t="s">
        <v>4</v>
      </c>
      <c r="G1587" s="10" t="s">
        <v>1077</v>
      </c>
      <c r="H1587" s="7">
        <v>22</v>
      </c>
      <c r="I1587" s="7">
        <v>52</v>
      </c>
      <c r="J1587" s="7">
        <v>26</v>
      </c>
      <c r="K1587" s="7" t="s">
        <v>16</v>
      </c>
      <c r="L1587" s="7" t="s">
        <v>2101</v>
      </c>
      <c r="M1587" s="7">
        <v>4</v>
      </c>
      <c r="N1587" s="6" t="s">
        <v>75</v>
      </c>
      <c r="O1587" s="6" t="s">
        <v>389</v>
      </c>
      <c r="P1587" s="11">
        <v>72</v>
      </c>
      <c r="Q1587" s="12">
        <v>1.75</v>
      </c>
      <c r="R1587" s="13"/>
      <c r="S1587" s="21">
        <f t="shared" si="186"/>
        <v>81.650000000000006</v>
      </c>
      <c r="T1587" s="7" t="str">
        <f t="shared" si="187"/>
        <v>Under 1.5</v>
      </c>
      <c r="U1587" s="14"/>
      <c r="V1587" s="14" t="str">
        <f t="shared" si="191"/>
        <v>Over 0.5</v>
      </c>
      <c r="W1587" s="14" t="str">
        <f t="shared" si="192"/>
        <v>LOST</v>
      </c>
      <c r="X1587" s="14"/>
      <c r="Y1587" s="7" t="str">
        <f t="shared" si="188"/>
        <v>…</v>
      </c>
      <c r="Z1587" s="7"/>
      <c r="AA1587" s="35" t="str">
        <f t="shared" si="189"/>
        <v>U25g</v>
      </c>
      <c r="AB1587" s="35" t="str">
        <f t="shared" si="190"/>
        <v>.</v>
      </c>
      <c r="AE1587" s="18" t="str">
        <f>IFERROR(VLOOKUP(O1587,AG3:AH5,2,0),"KO")</f>
        <v>KO</v>
      </c>
    </row>
    <row r="1588" spans="1:31">
      <c r="B1588" s="6" t="s">
        <v>11</v>
      </c>
      <c r="C1588" t="s">
        <v>279</v>
      </c>
      <c r="D1588" s="24" t="s">
        <v>135</v>
      </c>
      <c r="E1588" s="17" t="s">
        <v>403</v>
      </c>
      <c r="F1588" s="7" t="s">
        <v>4</v>
      </c>
      <c r="G1588" s="10" t="s">
        <v>2291</v>
      </c>
      <c r="H1588" s="7">
        <v>26</v>
      </c>
      <c r="I1588" s="7">
        <v>49</v>
      </c>
      <c r="J1588" s="7">
        <v>25</v>
      </c>
      <c r="K1588" s="7" t="s">
        <v>16</v>
      </c>
      <c r="L1588" s="7">
        <v>1</v>
      </c>
      <c r="M1588" s="7">
        <v>1</v>
      </c>
      <c r="N1588" s="6" t="s">
        <v>24</v>
      </c>
      <c r="O1588" s="6" t="s">
        <v>24</v>
      </c>
      <c r="P1588" s="11">
        <v>50</v>
      </c>
      <c r="Q1588" s="12">
        <v>1.45</v>
      </c>
      <c r="R1588" s="13"/>
      <c r="S1588" s="21">
        <f t="shared" ref="S1588:S1651" si="193">(IF(H1588=0,"",(40+IF(I1588&lt;50,0,I1588/3.2)+(IF(J1588&gt;I1588,-J1588/3.2,0)+(IF(H1588&gt;I1588,-H1588/3.2,0)+(IF(L1588="X",5,IF(L1588="2",2,0)))+(IF(M1588&gt;15,0,15-M1588))+(IF(P1588&lt;50,0,P1588/5)))))))</f>
        <v>64</v>
      </c>
      <c r="T1588" s="7" t="str">
        <f t="shared" ref="T1588:T1651" si="194">IF(S1588&lt;56,"Over 0.5","Under 1.5")</f>
        <v>Under 1.5</v>
      </c>
      <c r="U1588" s="14"/>
      <c r="V1588" s="14" t="str">
        <f t="shared" si="191"/>
        <v>Under 1.5</v>
      </c>
      <c r="W1588" s="14" t="str">
        <f t="shared" si="192"/>
        <v>WON</v>
      </c>
      <c r="X1588" s="14"/>
      <c r="Y1588" s="7" t="str">
        <f t="shared" si="188"/>
        <v>…</v>
      </c>
      <c r="Z1588" s="7"/>
      <c r="AA1588" s="35" t="str">
        <f t="shared" si="189"/>
        <v>…</v>
      </c>
      <c r="AB1588" s="35" t="str">
        <f t="shared" si="190"/>
        <v>.</v>
      </c>
      <c r="AE1588" s="18" t="str">
        <f>IFERROR(VLOOKUP(O1588,AG3:AH5,2,0),"KO")</f>
        <v>OK</v>
      </c>
    </row>
    <row r="1589" spans="1:31">
      <c r="B1589" s="6" t="s">
        <v>11</v>
      </c>
      <c r="C1589" t="s">
        <v>322</v>
      </c>
      <c r="D1589" s="24" t="s">
        <v>135</v>
      </c>
      <c r="E1589" s="17" t="s">
        <v>323</v>
      </c>
      <c r="F1589" s="7" t="s">
        <v>4</v>
      </c>
      <c r="G1589" s="10" t="s">
        <v>852</v>
      </c>
      <c r="H1589" s="7">
        <v>31</v>
      </c>
      <c r="I1589" s="7">
        <v>61</v>
      </c>
      <c r="J1589" s="7">
        <v>8</v>
      </c>
      <c r="K1589" s="7" t="s">
        <v>16</v>
      </c>
      <c r="L1589" s="7">
        <v>1</v>
      </c>
      <c r="M1589" s="7">
        <v>23</v>
      </c>
      <c r="N1589" s="6" t="s">
        <v>47</v>
      </c>
      <c r="O1589" s="6" t="s">
        <v>17</v>
      </c>
      <c r="P1589" s="11">
        <v>46</v>
      </c>
      <c r="Q1589" s="12">
        <v>1.45</v>
      </c>
      <c r="R1589" s="13"/>
      <c r="S1589" s="21">
        <f t="shared" si="193"/>
        <v>59.0625</v>
      </c>
      <c r="T1589" s="7" t="str">
        <f t="shared" si="194"/>
        <v>Under 1.5</v>
      </c>
      <c r="U1589" s="14"/>
      <c r="V1589" s="14" t="str">
        <f t="shared" si="191"/>
        <v>Under 1.5</v>
      </c>
      <c r="W1589" s="14" t="str">
        <f t="shared" si="192"/>
        <v>WON</v>
      </c>
      <c r="X1589" s="14"/>
      <c r="Y1589" s="7" t="str">
        <f t="shared" ref="Y1589:Y1652" si="195">IF(AND(B1589="OK",I1589&gt;52,M1589&lt;11,Q1589&lt;1.71),"Prime","…")</f>
        <v>…</v>
      </c>
      <c r="Z1589" s="7"/>
      <c r="AA1589" s="35" t="str">
        <f t="shared" si="189"/>
        <v>…</v>
      </c>
      <c r="AB1589" s="35" t="str">
        <f t="shared" si="190"/>
        <v>.</v>
      </c>
      <c r="AE1589" s="18" t="str">
        <f>IFERROR(VLOOKUP(O1589,AG3:AH5,2,0),"KO")</f>
        <v>KO</v>
      </c>
    </row>
    <row r="1590" spans="1:31">
      <c r="B1590" s="6"/>
      <c r="C1590" t="s">
        <v>1473</v>
      </c>
      <c r="D1590" s="24" t="s">
        <v>152</v>
      </c>
      <c r="E1590" s="17" t="s">
        <v>1675</v>
      </c>
      <c r="F1590" s="7" t="s">
        <v>4</v>
      </c>
      <c r="G1590" s="10" t="s">
        <v>1674</v>
      </c>
      <c r="H1590" s="7">
        <v>20</v>
      </c>
      <c r="I1590" s="7">
        <v>21</v>
      </c>
      <c r="J1590" s="7">
        <v>59</v>
      </c>
      <c r="K1590" s="7">
        <v>2</v>
      </c>
      <c r="L1590" s="7">
        <v>2</v>
      </c>
      <c r="M1590" s="7">
        <v>39</v>
      </c>
      <c r="N1590" s="6" t="s">
        <v>69</v>
      </c>
      <c r="O1590" s="6" t="s">
        <v>298</v>
      </c>
      <c r="P1590" s="11">
        <v>34</v>
      </c>
      <c r="Q1590" s="12">
        <v>1.42</v>
      </c>
      <c r="R1590" s="13"/>
      <c r="S1590" s="21">
        <f t="shared" si="193"/>
        <v>21.5625</v>
      </c>
      <c r="T1590" s="7" t="str">
        <f t="shared" si="194"/>
        <v>Over 0.5</v>
      </c>
      <c r="U1590" s="14"/>
      <c r="V1590" s="14" t="str">
        <f t="shared" si="191"/>
        <v>Over 0.5</v>
      </c>
      <c r="W1590" s="14" t="str">
        <f t="shared" si="192"/>
        <v>WON</v>
      </c>
      <c r="X1590" s="14"/>
      <c r="Y1590" s="7" t="str">
        <f t="shared" si="195"/>
        <v>…</v>
      </c>
      <c r="Z1590" s="7"/>
      <c r="AA1590" s="35" t="str">
        <f t="shared" si="189"/>
        <v>…</v>
      </c>
      <c r="AB1590" s="35" t="str">
        <f t="shared" si="190"/>
        <v>.</v>
      </c>
      <c r="AE1590" s="18" t="str">
        <f>IFERROR(VLOOKUP(O1590,AG3:AH5,2,0),"KO")</f>
        <v>KO</v>
      </c>
    </row>
    <row r="1591" spans="1:31">
      <c r="B1591" s="6"/>
      <c r="C1591" t="s">
        <v>134</v>
      </c>
      <c r="D1591" s="24" t="s">
        <v>152</v>
      </c>
      <c r="E1591" s="17" t="s">
        <v>2077</v>
      </c>
      <c r="F1591" s="7" t="s">
        <v>4</v>
      </c>
      <c r="G1591" s="10" t="s">
        <v>2111</v>
      </c>
      <c r="H1591" s="7">
        <v>47</v>
      </c>
      <c r="I1591" s="7">
        <v>40</v>
      </c>
      <c r="J1591" s="7">
        <v>13</v>
      </c>
      <c r="K1591" s="7">
        <v>1</v>
      </c>
      <c r="L1591" s="7">
        <v>1</v>
      </c>
      <c r="M1591" s="7">
        <v>34</v>
      </c>
      <c r="N1591" s="6" t="s">
        <v>120</v>
      </c>
      <c r="O1591" s="6" t="s">
        <v>69</v>
      </c>
      <c r="P1591" s="11">
        <v>57</v>
      </c>
      <c r="Q1591" s="12">
        <v>1.75</v>
      </c>
      <c r="R1591" s="13"/>
      <c r="S1591" s="21">
        <f t="shared" si="193"/>
        <v>36.712499999999999</v>
      </c>
      <c r="T1591" s="7" t="str">
        <f t="shared" si="194"/>
        <v>Over 0.5</v>
      </c>
      <c r="U1591" s="14"/>
      <c r="V1591" s="14" t="str">
        <f t="shared" si="191"/>
        <v>Under 1.5</v>
      </c>
      <c r="W1591" s="14" t="str">
        <f t="shared" si="192"/>
        <v>WON</v>
      </c>
      <c r="X1591" s="14"/>
      <c r="Y1591" s="7" t="str">
        <f t="shared" si="195"/>
        <v>…</v>
      </c>
      <c r="Z1591" s="7"/>
      <c r="AA1591" s="35" t="str">
        <f t="shared" si="189"/>
        <v>…</v>
      </c>
      <c r="AB1591" s="35" t="str">
        <f t="shared" si="190"/>
        <v>.</v>
      </c>
      <c r="AE1591" s="18" t="str">
        <f>IFERROR(VLOOKUP(O1591,AG3:AH5,2,0),"KO")</f>
        <v>KO</v>
      </c>
    </row>
    <row r="1592" spans="1:31">
      <c r="B1592" s="6" t="s">
        <v>11</v>
      </c>
      <c r="C1592" t="s">
        <v>322</v>
      </c>
      <c r="D1592" s="24" t="s">
        <v>164</v>
      </c>
      <c r="E1592" s="17" t="s">
        <v>1425</v>
      </c>
      <c r="F1592" s="7" t="s">
        <v>4</v>
      </c>
      <c r="G1592" s="10" t="s">
        <v>353</v>
      </c>
      <c r="H1592" s="7">
        <v>25</v>
      </c>
      <c r="I1592" s="7">
        <v>61</v>
      </c>
      <c r="J1592" s="7">
        <v>13</v>
      </c>
      <c r="K1592" s="7" t="s">
        <v>16</v>
      </c>
      <c r="L1592" s="7">
        <v>1</v>
      </c>
      <c r="M1592" s="7">
        <v>12</v>
      </c>
      <c r="N1592" s="6" t="s">
        <v>24</v>
      </c>
      <c r="O1592" s="6" t="s">
        <v>24</v>
      </c>
      <c r="P1592" s="11">
        <v>48</v>
      </c>
      <c r="Q1592" s="12">
        <v>1.75</v>
      </c>
      <c r="R1592" s="13"/>
      <c r="S1592" s="21">
        <f t="shared" si="193"/>
        <v>62.0625</v>
      </c>
      <c r="T1592" s="7" t="str">
        <f t="shared" si="194"/>
        <v>Under 1.5</v>
      </c>
      <c r="U1592" s="14"/>
      <c r="V1592" s="14" t="str">
        <f t="shared" si="191"/>
        <v>Under 1.5</v>
      </c>
      <c r="W1592" s="14" t="str">
        <f t="shared" si="192"/>
        <v>WON</v>
      </c>
      <c r="X1592" s="14"/>
      <c r="Y1592" s="7" t="str">
        <f t="shared" si="195"/>
        <v>…</v>
      </c>
      <c r="Z1592" s="7"/>
      <c r="AA1592" s="35" t="str">
        <f t="shared" si="189"/>
        <v>…</v>
      </c>
      <c r="AB1592" s="35" t="str">
        <f t="shared" si="190"/>
        <v>.</v>
      </c>
      <c r="AE1592" s="18" t="str">
        <f>IFERROR(VLOOKUP(O1592,AG3:AH5,2,0),"KO")</f>
        <v>OK</v>
      </c>
    </row>
    <row r="1593" spans="1:31">
      <c r="B1593" s="6"/>
      <c r="C1593" t="s">
        <v>43</v>
      </c>
      <c r="D1593" s="24" t="s">
        <v>167</v>
      </c>
      <c r="E1593" s="17" t="s">
        <v>2363</v>
      </c>
      <c r="F1593" s="7" t="s">
        <v>4</v>
      </c>
      <c r="G1593" s="10" t="s">
        <v>2364</v>
      </c>
      <c r="H1593" s="7">
        <v>12</v>
      </c>
      <c r="I1593" s="7">
        <v>65</v>
      </c>
      <c r="J1593" s="7">
        <v>22</v>
      </c>
      <c r="K1593" s="7" t="s">
        <v>16</v>
      </c>
      <c r="L1593" s="7" t="s">
        <v>2101</v>
      </c>
      <c r="M1593" s="7">
        <v>10</v>
      </c>
      <c r="N1593" s="6" t="s">
        <v>120</v>
      </c>
      <c r="O1593" s="6" t="s">
        <v>96</v>
      </c>
      <c r="P1593" s="11">
        <v>50</v>
      </c>
      <c r="Q1593" s="12">
        <v>1.71</v>
      </c>
      <c r="R1593" s="13"/>
      <c r="S1593" s="21">
        <f t="shared" si="193"/>
        <v>75.3125</v>
      </c>
      <c r="T1593" s="7" t="str">
        <f t="shared" si="194"/>
        <v>Under 1.5</v>
      </c>
      <c r="U1593" s="14"/>
      <c r="V1593" s="14" t="str">
        <f t="shared" si="191"/>
        <v>Under 1.5</v>
      </c>
      <c r="W1593" s="14" t="str">
        <f t="shared" si="192"/>
        <v>WON</v>
      </c>
      <c r="X1593" s="14"/>
      <c r="Y1593" s="7" t="str">
        <f t="shared" si="195"/>
        <v>…</v>
      </c>
      <c r="Z1593" s="7"/>
      <c r="AA1593" s="35" t="str">
        <f t="shared" si="189"/>
        <v>…</v>
      </c>
      <c r="AB1593" s="35" t="str">
        <f t="shared" si="190"/>
        <v>.</v>
      </c>
      <c r="AE1593" s="18" t="str">
        <f>IFERROR(VLOOKUP(O1593,AG3:AH5,2,0),"KO")</f>
        <v>KO</v>
      </c>
    </row>
    <row r="1594" spans="1:31">
      <c r="B1594" s="6" t="s">
        <v>11</v>
      </c>
      <c r="C1594" t="s">
        <v>231</v>
      </c>
      <c r="D1594" s="24" t="s">
        <v>874</v>
      </c>
      <c r="E1594" s="17" t="s">
        <v>320</v>
      </c>
      <c r="F1594" s="7" t="s">
        <v>4</v>
      </c>
      <c r="G1594" s="10" t="s">
        <v>328</v>
      </c>
      <c r="H1594" s="7">
        <v>10</v>
      </c>
      <c r="I1594" s="7">
        <v>80</v>
      </c>
      <c r="J1594" s="7">
        <v>10</v>
      </c>
      <c r="K1594" s="7" t="s">
        <v>16</v>
      </c>
      <c r="L1594" s="7" t="s">
        <v>2101</v>
      </c>
      <c r="M1594" s="7">
        <v>0</v>
      </c>
      <c r="N1594" s="6" t="s">
        <v>61</v>
      </c>
      <c r="O1594" s="6" t="s">
        <v>305</v>
      </c>
      <c r="P1594" s="11">
        <v>56</v>
      </c>
      <c r="Q1594" s="12">
        <v>1.6</v>
      </c>
      <c r="R1594" s="13"/>
      <c r="S1594" s="21">
        <f t="shared" si="193"/>
        <v>91.2</v>
      </c>
      <c r="T1594" s="7" t="str">
        <f t="shared" si="194"/>
        <v>Under 1.5</v>
      </c>
      <c r="U1594" s="14"/>
      <c r="V1594" s="14" t="str">
        <f t="shared" si="191"/>
        <v>Over 0.5</v>
      </c>
      <c r="W1594" s="14" t="str">
        <f t="shared" si="192"/>
        <v>LOST</v>
      </c>
      <c r="X1594" s="14"/>
      <c r="Y1594" s="7" t="str">
        <f t="shared" si="195"/>
        <v>Prime</v>
      </c>
      <c r="Z1594" s="7"/>
      <c r="AA1594" s="35" t="str">
        <f t="shared" si="189"/>
        <v>U25g</v>
      </c>
      <c r="AB1594" s="35" t="str">
        <f t="shared" si="190"/>
        <v>.</v>
      </c>
      <c r="AE1594" s="18" t="str">
        <f>IFERROR(VLOOKUP(O1594,AG3:AH5,2,0),"KO")</f>
        <v>KO</v>
      </c>
    </row>
    <row r="1595" spans="1:31">
      <c r="B1595" s="6" t="s">
        <v>11</v>
      </c>
      <c r="C1595" t="s">
        <v>92</v>
      </c>
      <c r="D1595" s="24" t="s">
        <v>265</v>
      </c>
      <c r="E1595" s="17" t="s">
        <v>1974</v>
      </c>
      <c r="F1595" s="7" t="s">
        <v>4</v>
      </c>
      <c r="G1595" s="10" t="s">
        <v>94</v>
      </c>
      <c r="H1595" s="7">
        <v>24</v>
      </c>
      <c r="I1595" s="7">
        <v>57</v>
      </c>
      <c r="J1595" s="7">
        <v>19</v>
      </c>
      <c r="K1595" s="7" t="s">
        <v>16</v>
      </c>
      <c r="L1595" s="7" t="s">
        <v>2101</v>
      </c>
      <c r="M1595" s="7">
        <v>5</v>
      </c>
      <c r="N1595" s="6" t="s">
        <v>120</v>
      </c>
      <c r="O1595" s="6" t="s">
        <v>120</v>
      </c>
      <c r="P1595" s="11">
        <v>62</v>
      </c>
      <c r="Q1595" s="12">
        <v>1.49</v>
      </c>
      <c r="R1595" s="13"/>
      <c r="S1595" s="21">
        <f t="shared" si="193"/>
        <v>80.212500000000006</v>
      </c>
      <c r="T1595" s="7" t="str">
        <f t="shared" si="194"/>
        <v>Under 1.5</v>
      </c>
      <c r="U1595" s="14"/>
      <c r="V1595" s="14" t="str">
        <f t="shared" si="191"/>
        <v>Under 1.5</v>
      </c>
      <c r="W1595" s="14" t="str">
        <f t="shared" si="192"/>
        <v>WON</v>
      </c>
      <c r="X1595" s="14"/>
      <c r="Y1595" s="7" t="str">
        <f t="shared" si="195"/>
        <v>Prime</v>
      </c>
      <c r="Z1595" s="7"/>
      <c r="AA1595" s="35" t="str">
        <f t="shared" si="189"/>
        <v>U25g</v>
      </c>
      <c r="AB1595" s="35" t="str">
        <f t="shared" si="190"/>
        <v>WON</v>
      </c>
      <c r="AE1595" s="18" t="str">
        <f>IFERROR(VLOOKUP(O1595,AG3:AH5,2,0),"KO")</f>
        <v>OK</v>
      </c>
    </row>
    <row r="1596" spans="1:31">
      <c r="B1596" s="6"/>
      <c r="D1596" s="24"/>
      <c r="E1596" s="17"/>
      <c r="F1596" s="7"/>
      <c r="G1596" s="10"/>
      <c r="H1596" s="7"/>
      <c r="I1596" s="7"/>
      <c r="J1596" s="7"/>
      <c r="K1596" s="7"/>
      <c r="L1596" s="7"/>
      <c r="M1596" s="7"/>
      <c r="N1596" s="6"/>
      <c r="O1596" s="6"/>
      <c r="P1596" s="11"/>
      <c r="Q1596" s="12"/>
      <c r="R1596" s="13"/>
      <c r="S1596" s="21" t="str">
        <f t="shared" si="193"/>
        <v/>
      </c>
      <c r="T1596" s="7" t="str">
        <f t="shared" si="194"/>
        <v>Under 1.5</v>
      </c>
      <c r="U1596" s="14"/>
      <c r="V1596" s="14" t="str">
        <f t="shared" si="191"/>
        <v>Over 0.5</v>
      </c>
      <c r="W1596" s="14" t="str">
        <f t="shared" si="192"/>
        <v/>
      </c>
      <c r="X1596" s="14"/>
      <c r="Y1596" s="7" t="str">
        <f t="shared" si="195"/>
        <v>…</v>
      </c>
      <c r="Z1596" s="7"/>
      <c r="AA1596" s="35" t="str">
        <f t="shared" si="189"/>
        <v>…</v>
      </c>
      <c r="AB1596" s="35" t="str">
        <f t="shared" si="190"/>
        <v>.</v>
      </c>
      <c r="AE1596" s="18" t="str">
        <f>IFERROR(VLOOKUP(O1596,AG3:AH5,2,0),"KO")</f>
        <v>KO</v>
      </c>
    </row>
    <row r="1597" spans="1:31">
      <c r="B1597" s="16" t="s">
        <v>2365</v>
      </c>
      <c r="D1597" s="24"/>
      <c r="E1597" s="17"/>
      <c r="F1597" s="7"/>
      <c r="G1597" s="10"/>
      <c r="H1597" s="7"/>
      <c r="I1597" s="7"/>
      <c r="J1597" s="7"/>
      <c r="K1597" s="7"/>
      <c r="L1597" s="7"/>
      <c r="M1597" s="7"/>
      <c r="N1597" s="6"/>
      <c r="O1597" s="6"/>
      <c r="P1597" s="11"/>
      <c r="Q1597" s="12"/>
      <c r="R1597" s="13"/>
      <c r="S1597" s="21" t="str">
        <f t="shared" si="193"/>
        <v/>
      </c>
      <c r="T1597" s="7" t="str">
        <f t="shared" si="194"/>
        <v>Under 1.5</v>
      </c>
      <c r="U1597" s="14"/>
      <c r="V1597" s="14" t="str">
        <f t="shared" si="191"/>
        <v>Over 0.5</v>
      </c>
      <c r="W1597" s="14" t="str">
        <f t="shared" si="192"/>
        <v/>
      </c>
      <c r="X1597" s="14"/>
      <c r="Y1597" s="7" t="str">
        <f t="shared" si="195"/>
        <v>…</v>
      </c>
      <c r="Z1597" s="7"/>
      <c r="AA1597" s="35" t="str">
        <f t="shared" si="189"/>
        <v>…</v>
      </c>
      <c r="AB1597" s="35" t="str">
        <f t="shared" si="190"/>
        <v>.</v>
      </c>
      <c r="AE1597" s="18" t="str">
        <f>IFERROR(VLOOKUP(O1597,AG3:AH5,2,0),"KO")</f>
        <v>KO</v>
      </c>
    </row>
    <row r="1598" spans="1:31">
      <c r="B1598" s="6"/>
      <c r="C1598" t="s">
        <v>1463</v>
      </c>
      <c r="D1598" s="24" t="s">
        <v>35</v>
      </c>
      <c r="E1598" s="17" t="s">
        <v>1707</v>
      </c>
      <c r="F1598" s="7" t="s">
        <v>4</v>
      </c>
      <c r="G1598" s="10" t="s">
        <v>1515</v>
      </c>
      <c r="H1598" s="7">
        <v>26</v>
      </c>
      <c r="I1598" s="7">
        <v>46</v>
      </c>
      <c r="J1598" s="7">
        <v>28</v>
      </c>
      <c r="K1598" s="7" t="s">
        <v>16</v>
      </c>
      <c r="L1598" s="7">
        <v>1</v>
      </c>
      <c r="M1598" s="7">
        <v>2</v>
      </c>
      <c r="N1598" s="6" t="s">
        <v>69</v>
      </c>
      <c r="O1598" s="6" t="s">
        <v>96</v>
      </c>
      <c r="P1598" s="11">
        <v>46</v>
      </c>
      <c r="Q1598" s="12">
        <v>1.48</v>
      </c>
      <c r="R1598" s="13"/>
      <c r="S1598" s="21">
        <f t="shared" si="193"/>
        <v>53</v>
      </c>
      <c r="T1598" s="7" t="str">
        <f t="shared" si="194"/>
        <v>Over 0.5</v>
      </c>
      <c r="U1598" s="14"/>
      <c r="V1598" s="14" t="str">
        <f t="shared" si="191"/>
        <v>Over 0.5</v>
      </c>
      <c r="W1598" s="14" t="str">
        <f t="shared" si="192"/>
        <v>WON</v>
      </c>
      <c r="X1598" s="14"/>
      <c r="Y1598" s="7" t="str">
        <f t="shared" si="195"/>
        <v>…</v>
      </c>
      <c r="Z1598" s="7"/>
      <c r="AA1598" s="35" t="str">
        <f t="shared" si="189"/>
        <v>…</v>
      </c>
      <c r="AB1598" s="35" t="str">
        <f t="shared" si="190"/>
        <v>.</v>
      </c>
      <c r="AE1598" s="18" t="str">
        <f>IFERROR(VLOOKUP(O1598,AG3:AH5,2,0),"KO")</f>
        <v>KO</v>
      </c>
    </row>
    <row r="1599" spans="1:31">
      <c r="B1599" s="6"/>
      <c r="C1599" t="s">
        <v>1463</v>
      </c>
      <c r="D1599" s="24" t="s">
        <v>35</v>
      </c>
      <c r="E1599" s="17" t="s">
        <v>1525</v>
      </c>
      <c r="F1599" s="7" t="s">
        <v>4</v>
      </c>
      <c r="G1599" s="10" t="s">
        <v>1465</v>
      </c>
      <c r="H1599" s="7">
        <v>24</v>
      </c>
      <c r="I1599" s="7">
        <v>44</v>
      </c>
      <c r="J1599" s="7">
        <v>32</v>
      </c>
      <c r="K1599" s="7" t="s">
        <v>16</v>
      </c>
      <c r="L1599" s="7" t="s">
        <v>2101</v>
      </c>
      <c r="M1599" s="7">
        <v>8</v>
      </c>
      <c r="N1599" s="6" t="s">
        <v>24</v>
      </c>
      <c r="O1599" s="6" t="s">
        <v>96</v>
      </c>
      <c r="P1599" s="11">
        <v>48</v>
      </c>
      <c r="Q1599" s="12">
        <v>1.68</v>
      </c>
      <c r="R1599" s="13"/>
      <c r="S1599" s="21">
        <f t="shared" si="193"/>
        <v>47</v>
      </c>
      <c r="T1599" s="7" t="str">
        <f t="shared" si="194"/>
        <v>Over 0.5</v>
      </c>
      <c r="U1599" s="14"/>
      <c r="V1599" s="14" t="str">
        <f t="shared" si="191"/>
        <v>Under 1.5</v>
      </c>
      <c r="W1599" s="14" t="str">
        <f t="shared" si="192"/>
        <v>LOST</v>
      </c>
      <c r="X1599" s="14"/>
      <c r="Y1599" s="7" t="str">
        <f t="shared" si="195"/>
        <v>…</v>
      </c>
      <c r="Z1599" s="7"/>
      <c r="AA1599" s="35" t="str">
        <f t="shared" si="189"/>
        <v>…</v>
      </c>
      <c r="AB1599" s="35" t="str">
        <f t="shared" si="190"/>
        <v>.</v>
      </c>
      <c r="AE1599" s="18" t="str">
        <f>IFERROR(VLOOKUP(O1599,AG3:AH5,2,0),"KO")</f>
        <v>KO</v>
      </c>
    </row>
    <row r="1600" spans="1:31">
      <c r="B1600" s="6"/>
      <c r="C1600" t="s">
        <v>1463</v>
      </c>
      <c r="D1600" s="24" t="s">
        <v>35</v>
      </c>
      <c r="E1600" s="17" t="s">
        <v>1528</v>
      </c>
      <c r="F1600" s="7" t="s">
        <v>4</v>
      </c>
      <c r="G1600" s="10" t="s">
        <v>1513</v>
      </c>
      <c r="H1600" s="7">
        <v>45</v>
      </c>
      <c r="I1600" s="7">
        <v>34</v>
      </c>
      <c r="J1600" s="7">
        <v>20</v>
      </c>
      <c r="K1600" s="7">
        <v>1</v>
      </c>
      <c r="L1600" s="7">
        <v>1</v>
      </c>
      <c r="M1600" s="7">
        <v>25</v>
      </c>
      <c r="N1600" s="6" t="s">
        <v>24</v>
      </c>
      <c r="O1600" s="6" t="s">
        <v>298</v>
      </c>
      <c r="P1600" s="11">
        <v>41</v>
      </c>
      <c r="Q1600" s="12">
        <v>1.43</v>
      </c>
      <c r="R1600" s="13"/>
      <c r="S1600" s="21">
        <f t="shared" si="193"/>
        <v>25.9375</v>
      </c>
      <c r="T1600" s="7" t="str">
        <f t="shared" si="194"/>
        <v>Over 0.5</v>
      </c>
      <c r="U1600" s="14"/>
      <c r="V1600" s="14" t="str">
        <f t="shared" si="191"/>
        <v>Under 1.5</v>
      </c>
      <c r="W1600" s="14" t="str">
        <f t="shared" si="192"/>
        <v>LOST</v>
      </c>
      <c r="X1600" s="14"/>
      <c r="Y1600" s="7" t="str">
        <f t="shared" si="195"/>
        <v>…</v>
      </c>
      <c r="Z1600" s="7"/>
      <c r="AA1600" s="35" t="str">
        <f t="shared" si="189"/>
        <v>…</v>
      </c>
      <c r="AB1600" s="35" t="str">
        <f t="shared" si="190"/>
        <v>.</v>
      </c>
      <c r="AE1600" s="18" t="str">
        <f>IFERROR(VLOOKUP(O1600,AG3:AH5,2,0),"KO")</f>
        <v>KO</v>
      </c>
    </row>
    <row r="1601" spans="2:31">
      <c r="B1601" s="6"/>
      <c r="C1601" t="s">
        <v>1463</v>
      </c>
      <c r="D1601" s="24" t="s">
        <v>35</v>
      </c>
      <c r="E1601" s="17" t="s">
        <v>1526</v>
      </c>
      <c r="F1601" s="7" t="s">
        <v>4</v>
      </c>
      <c r="G1601" s="10" t="s">
        <v>1514</v>
      </c>
      <c r="H1601" s="7">
        <v>10</v>
      </c>
      <c r="I1601" s="7">
        <v>41</v>
      </c>
      <c r="J1601" s="7">
        <v>48</v>
      </c>
      <c r="K1601" s="7">
        <v>2</v>
      </c>
      <c r="L1601" s="7">
        <v>2</v>
      </c>
      <c r="M1601" s="7">
        <v>38</v>
      </c>
      <c r="N1601" s="6" t="s">
        <v>47</v>
      </c>
      <c r="O1601" s="6" t="s">
        <v>33</v>
      </c>
      <c r="P1601" s="11">
        <v>50</v>
      </c>
      <c r="Q1601" s="12">
        <v>1.65</v>
      </c>
      <c r="R1601" s="13"/>
      <c r="S1601" s="21">
        <f t="shared" si="193"/>
        <v>35</v>
      </c>
      <c r="T1601" s="7" t="str">
        <f t="shared" si="194"/>
        <v>Over 0.5</v>
      </c>
      <c r="U1601" s="14"/>
      <c r="V1601" s="14" t="str">
        <f t="shared" si="191"/>
        <v>Under 1.5</v>
      </c>
      <c r="W1601" s="14" t="str">
        <f t="shared" si="192"/>
        <v>WON</v>
      </c>
      <c r="X1601" s="14"/>
      <c r="Y1601" s="7" t="str">
        <f t="shared" si="195"/>
        <v>…</v>
      </c>
      <c r="Z1601" s="7"/>
      <c r="AA1601" s="35" t="str">
        <f t="shared" si="189"/>
        <v>…</v>
      </c>
      <c r="AB1601" s="35" t="str">
        <f t="shared" si="190"/>
        <v>.</v>
      </c>
      <c r="AE1601" s="18" t="str">
        <f>IFERROR(VLOOKUP(O1601,AG3:AH5,2,0),"KO")</f>
        <v>KO</v>
      </c>
    </row>
    <row r="1602" spans="2:31">
      <c r="B1602" s="6" t="s">
        <v>11</v>
      </c>
      <c r="C1602" t="s">
        <v>1180</v>
      </c>
      <c r="D1602" s="24" t="s">
        <v>143</v>
      </c>
      <c r="E1602" s="17" t="s">
        <v>1182</v>
      </c>
      <c r="F1602" s="7" t="s">
        <v>4</v>
      </c>
      <c r="G1602" s="10" t="s">
        <v>1323</v>
      </c>
      <c r="H1602" s="7">
        <v>29</v>
      </c>
      <c r="I1602" s="7">
        <v>45</v>
      </c>
      <c r="J1602" s="7">
        <v>26</v>
      </c>
      <c r="K1602" s="7" t="s">
        <v>16</v>
      </c>
      <c r="L1602" s="7">
        <v>2</v>
      </c>
      <c r="M1602" s="7">
        <v>3</v>
      </c>
      <c r="N1602" s="6" t="s">
        <v>47</v>
      </c>
      <c r="O1602" s="6" t="s">
        <v>47</v>
      </c>
      <c r="P1602" s="11">
        <v>61</v>
      </c>
      <c r="Q1602" s="12">
        <v>1.57</v>
      </c>
      <c r="R1602" s="13"/>
      <c r="S1602" s="21">
        <f t="shared" si="193"/>
        <v>64.2</v>
      </c>
      <c r="T1602" s="7" t="str">
        <f t="shared" si="194"/>
        <v>Under 1.5</v>
      </c>
      <c r="U1602" s="14"/>
      <c r="V1602" s="14" t="str">
        <f t="shared" si="191"/>
        <v>Under 1.5</v>
      </c>
      <c r="W1602" s="14" t="str">
        <f t="shared" si="192"/>
        <v>WON</v>
      </c>
      <c r="X1602" s="14"/>
      <c r="Y1602" s="7" t="str">
        <f t="shared" si="195"/>
        <v>…</v>
      </c>
      <c r="Z1602" s="7"/>
      <c r="AA1602" s="35" t="str">
        <f t="shared" si="189"/>
        <v>…</v>
      </c>
      <c r="AB1602" s="35" t="str">
        <f t="shared" si="190"/>
        <v>.</v>
      </c>
      <c r="AE1602" s="18" t="str">
        <f>IFERROR(VLOOKUP(O1602,AG3:AH5,2,0),"KO")</f>
        <v>OK</v>
      </c>
    </row>
    <row r="1603" spans="2:31">
      <c r="B1603" s="6" t="s">
        <v>11</v>
      </c>
      <c r="C1603" t="s">
        <v>288</v>
      </c>
      <c r="D1603" s="24" t="s">
        <v>289</v>
      </c>
      <c r="E1603" s="17" t="s">
        <v>338</v>
      </c>
      <c r="F1603" s="7" t="s">
        <v>4</v>
      </c>
      <c r="G1603" s="10" t="s">
        <v>290</v>
      </c>
      <c r="H1603" s="7">
        <v>9</v>
      </c>
      <c r="I1603" s="7">
        <v>57</v>
      </c>
      <c r="J1603" s="7">
        <v>34</v>
      </c>
      <c r="K1603" s="7" t="s">
        <v>16</v>
      </c>
      <c r="L1603" s="7">
        <v>2</v>
      </c>
      <c r="M1603" s="7">
        <v>25</v>
      </c>
      <c r="N1603" s="6" t="s">
        <v>61</v>
      </c>
      <c r="O1603" s="6" t="s">
        <v>61</v>
      </c>
      <c r="P1603" s="11">
        <v>57</v>
      </c>
      <c r="Q1603" s="12">
        <v>1.52</v>
      </c>
      <c r="R1603" s="13"/>
      <c r="S1603" s="21">
        <f t="shared" si="193"/>
        <v>69.212500000000006</v>
      </c>
      <c r="T1603" s="7" t="str">
        <f t="shared" si="194"/>
        <v>Under 1.5</v>
      </c>
      <c r="U1603" s="14"/>
      <c r="V1603" s="14" t="str">
        <f t="shared" si="191"/>
        <v>Over 0.5</v>
      </c>
      <c r="W1603" s="14" t="str">
        <f t="shared" si="192"/>
        <v>LOST</v>
      </c>
      <c r="X1603" s="14"/>
      <c r="Y1603" s="7" t="str">
        <f t="shared" si="195"/>
        <v>…</v>
      </c>
      <c r="Z1603" s="7"/>
      <c r="AA1603" s="35" t="str">
        <f t="shared" si="189"/>
        <v>U25g</v>
      </c>
      <c r="AB1603" s="35" t="str">
        <f t="shared" si="190"/>
        <v>WON</v>
      </c>
      <c r="AE1603" s="18" t="str">
        <f>IFERROR(VLOOKUP(O1603,AG3:AH5,2,0),"KO")</f>
        <v>KO</v>
      </c>
    </row>
    <row r="1604" spans="2:31">
      <c r="B1604" s="6" t="s">
        <v>11</v>
      </c>
      <c r="C1604" t="s">
        <v>288</v>
      </c>
      <c r="D1604" s="24" t="s">
        <v>289</v>
      </c>
      <c r="E1604" s="17" t="s">
        <v>2366</v>
      </c>
      <c r="F1604" s="7" t="s">
        <v>4</v>
      </c>
      <c r="G1604" s="10" t="s">
        <v>337</v>
      </c>
      <c r="H1604" s="7">
        <v>23</v>
      </c>
      <c r="I1604" s="7">
        <v>52</v>
      </c>
      <c r="J1604" s="7">
        <v>25</v>
      </c>
      <c r="K1604" s="7" t="s">
        <v>16</v>
      </c>
      <c r="L1604" s="7">
        <v>2</v>
      </c>
      <c r="M1604" s="7">
        <v>2</v>
      </c>
      <c r="N1604" s="6" t="s">
        <v>24</v>
      </c>
      <c r="O1604" s="6" t="s">
        <v>24</v>
      </c>
      <c r="P1604" s="11">
        <v>66</v>
      </c>
      <c r="Q1604" s="12">
        <v>1.55</v>
      </c>
      <c r="R1604" s="13"/>
      <c r="S1604" s="21">
        <f t="shared" si="193"/>
        <v>82.45</v>
      </c>
      <c r="T1604" s="7" t="str">
        <f t="shared" si="194"/>
        <v>Under 1.5</v>
      </c>
      <c r="U1604" s="14"/>
      <c r="V1604" s="14" t="str">
        <f t="shared" si="191"/>
        <v>Under 1.5</v>
      </c>
      <c r="W1604" s="14" t="str">
        <f t="shared" si="192"/>
        <v>WON</v>
      </c>
      <c r="X1604" s="14"/>
      <c r="Y1604" s="7" t="str">
        <f t="shared" si="195"/>
        <v>…</v>
      </c>
      <c r="Z1604" s="7"/>
      <c r="AA1604" s="35" t="str">
        <f t="shared" si="189"/>
        <v>U25g</v>
      </c>
      <c r="AB1604" s="35" t="str">
        <f t="shared" si="190"/>
        <v>WON</v>
      </c>
      <c r="AE1604" s="18" t="str">
        <f>IFERROR(VLOOKUP(O1604,AG3:AH5,2,0),"KO")</f>
        <v>OK</v>
      </c>
    </row>
    <row r="1605" spans="2:31">
      <c r="B1605" s="6"/>
      <c r="D1605" s="24"/>
      <c r="E1605" s="17"/>
      <c r="F1605" s="7"/>
      <c r="G1605" s="10"/>
      <c r="H1605" s="7"/>
      <c r="I1605" s="7"/>
      <c r="J1605" s="7"/>
      <c r="K1605" s="7"/>
      <c r="L1605" s="7"/>
      <c r="M1605" s="7"/>
      <c r="N1605" s="6"/>
      <c r="O1605" s="6"/>
      <c r="P1605" s="11"/>
      <c r="Q1605" s="12"/>
      <c r="R1605" s="13"/>
      <c r="S1605" s="21" t="str">
        <f t="shared" si="193"/>
        <v/>
      </c>
      <c r="T1605" s="7" t="str">
        <f t="shared" si="194"/>
        <v>Under 1.5</v>
      </c>
      <c r="U1605" s="14"/>
      <c r="V1605" s="14" t="str">
        <f t="shared" si="191"/>
        <v>Over 0.5</v>
      </c>
      <c r="W1605" s="14" t="str">
        <f t="shared" si="192"/>
        <v/>
      </c>
      <c r="X1605" s="14"/>
      <c r="Y1605" s="7" t="str">
        <f t="shared" si="195"/>
        <v>…</v>
      </c>
      <c r="Z1605" s="7"/>
      <c r="AA1605" s="35" t="str">
        <f t="shared" si="189"/>
        <v>…</v>
      </c>
      <c r="AB1605" s="35" t="str">
        <f t="shared" si="190"/>
        <v>.</v>
      </c>
      <c r="AE1605" s="18" t="str">
        <f>IFERROR(VLOOKUP(O1605,AG3:AH5,2,0),"KO")</f>
        <v>KO</v>
      </c>
    </row>
    <row r="1606" spans="2:31">
      <c r="B1606" s="16" t="s">
        <v>2367</v>
      </c>
      <c r="D1606" s="24"/>
      <c r="E1606" s="17"/>
      <c r="F1606" s="7"/>
      <c r="G1606" s="10"/>
      <c r="H1606" s="7"/>
      <c r="I1606" s="7"/>
      <c r="J1606" s="7"/>
      <c r="K1606" s="7"/>
      <c r="L1606" s="7"/>
      <c r="M1606" s="7"/>
      <c r="N1606" s="6"/>
      <c r="O1606" s="6"/>
      <c r="P1606" s="11"/>
      <c r="Q1606" s="12"/>
      <c r="R1606" s="13"/>
      <c r="S1606" s="21" t="str">
        <f t="shared" si="193"/>
        <v/>
      </c>
      <c r="T1606" s="7" t="str">
        <f t="shared" si="194"/>
        <v>Under 1.5</v>
      </c>
      <c r="U1606" s="14"/>
      <c r="V1606" s="14" t="str">
        <f t="shared" si="191"/>
        <v>Over 0.5</v>
      </c>
      <c r="W1606" s="14" t="str">
        <f t="shared" si="192"/>
        <v/>
      </c>
      <c r="X1606" s="14"/>
      <c r="Y1606" s="7" t="str">
        <f t="shared" si="195"/>
        <v>…</v>
      </c>
      <c r="Z1606" s="7"/>
      <c r="AA1606" s="35" t="str">
        <f t="shared" ref="AA1606:AA1669" si="196">IF(AND(I1606&gt;49,P1606&gt;54,B1606="OK"),"U25g","…")</f>
        <v>…</v>
      </c>
      <c r="AB1606" s="35" t="str">
        <f t="shared" ref="AB1606:AB1669" si="197">IF(AND(AA1606="U25g",(OR(O1606="0-0",O1606="0-1",O1606="1-0",O1606="1-1",O1606="2-0",O1606="0-2"))),"WON",".")</f>
        <v>.</v>
      </c>
      <c r="AE1606" s="18" t="str">
        <f>IFERROR(VLOOKUP(O1606,AG3:AH5,2,0),"KO")</f>
        <v>KO</v>
      </c>
    </row>
    <row r="1607" spans="2:31">
      <c r="B1607" s="6"/>
      <c r="D1607" s="24"/>
      <c r="E1607" s="17"/>
      <c r="F1607" s="7"/>
      <c r="G1607" s="10"/>
      <c r="H1607" s="7"/>
      <c r="I1607" s="7"/>
      <c r="J1607" s="7"/>
      <c r="K1607" s="7"/>
      <c r="L1607" s="7"/>
      <c r="M1607" s="7"/>
      <c r="N1607" s="6"/>
      <c r="O1607" s="6"/>
      <c r="P1607" s="11"/>
      <c r="Q1607" s="12"/>
      <c r="R1607" s="13"/>
      <c r="S1607" s="21" t="str">
        <f t="shared" si="193"/>
        <v/>
      </c>
      <c r="T1607" s="7" t="str">
        <f t="shared" si="194"/>
        <v>Under 1.5</v>
      </c>
      <c r="U1607" s="14"/>
      <c r="V1607" s="14" t="str">
        <f t="shared" si="191"/>
        <v>Over 0.5</v>
      </c>
      <c r="W1607" s="14" t="str">
        <f t="shared" si="192"/>
        <v/>
      </c>
      <c r="X1607" s="14"/>
      <c r="Y1607" s="7" t="str">
        <f t="shared" si="195"/>
        <v>…</v>
      </c>
      <c r="Z1607" s="7"/>
      <c r="AA1607" s="35" t="str">
        <f t="shared" si="196"/>
        <v>…</v>
      </c>
      <c r="AB1607" s="35" t="str">
        <f t="shared" si="197"/>
        <v>.</v>
      </c>
      <c r="AE1607" s="18" t="str">
        <f>IFERROR(VLOOKUP(O1607,AG3:AH5,2,0),"KO")</f>
        <v>KO</v>
      </c>
    </row>
    <row r="1608" spans="2:31">
      <c r="B1608" s="6"/>
      <c r="D1608" s="24"/>
      <c r="E1608" s="17"/>
      <c r="F1608" s="7"/>
      <c r="G1608" s="10"/>
      <c r="H1608" s="7"/>
      <c r="I1608" s="7"/>
      <c r="J1608" s="7"/>
      <c r="K1608" s="7"/>
      <c r="L1608" s="7"/>
      <c r="M1608" s="7"/>
      <c r="N1608" s="6"/>
      <c r="O1608" s="6"/>
      <c r="P1608" s="11"/>
      <c r="Q1608" s="12"/>
      <c r="R1608" s="13"/>
      <c r="S1608" s="21" t="str">
        <f t="shared" si="193"/>
        <v/>
      </c>
      <c r="T1608" s="7" t="str">
        <f t="shared" si="194"/>
        <v>Under 1.5</v>
      </c>
      <c r="U1608" s="14"/>
      <c r="V1608" s="14" t="str">
        <f t="shared" si="191"/>
        <v>Over 0.5</v>
      </c>
      <c r="W1608" s="14" t="str">
        <f t="shared" si="192"/>
        <v/>
      </c>
      <c r="X1608" s="14"/>
      <c r="Y1608" s="7" t="str">
        <f t="shared" si="195"/>
        <v>…</v>
      </c>
      <c r="Z1608" s="7"/>
      <c r="AA1608" s="35" t="str">
        <f t="shared" si="196"/>
        <v>…</v>
      </c>
      <c r="AB1608" s="35" t="str">
        <f t="shared" si="197"/>
        <v>.</v>
      </c>
      <c r="AE1608" s="18" t="str">
        <f>IFERROR(VLOOKUP(O1608,AG3:AH5,2,0),"KO")</f>
        <v>KO</v>
      </c>
    </row>
    <row r="1609" spans="2:31">
      <c r="B1609" s="6"/>
      <c r="D1609" s="24"/>
      <c r="E1609" s="17"/>
      <c r="F1609" s="7"/>
      <c r="G1609" s="10"/>
      <c r="H1609" s="7"/>
      <c r="I1609" s="7"/>
      <c r="J1609" s="7"/>
      <c r="K1609" s="7"/>
      <c r="L1609" s="7"/>
      <c r="M1609" s="7"/>
      <c r="N1609" s="6"/>
      <c r="O1609" s="6"/>
      <c r="P1609" s="11"/>
      <c r="Q1609" s="12"/>
      <c r="R1609" s="13"/>
      <c r="S1609" s="21" t="str">
        <f t="shared" si="193"/>
        <v/>
      </c>
      <c r="T1609" s="7" t="str">
        <f t="shared" si="194"/>
        <v>Under 1.5</v>
      </c>
      <c r="U1609" s="14"/>
      <c r="V1609" s="14" t="str">
        <f t="shared" si="191"/>
        <v>Over 0.5</v>
      </c>
      <c r="W1609" s="14" t="str">
        <f t="shared" si="192"/>
        <v/>
      </c>
      <c r="X1609" s="14"/>
      <c r="Y1609" s="7" t="str">
        <f t="shared" si="195"/>
        <v>…</v>
      </c>
      <c r="Z1609" s="7"/>
      <c r="AA1609" s="35" t="str">
        <f t="shared" si="196"/>
        <v>…</v>
      </c>
      <c r="AB1609" s="35" t="str">
        <f t="shared" si="197"/>
        <v>.</v>
      </c>
      <c r="AE1609" s="18" t="str">
        <f>IFERROR(VLOOKUP(O1609,AG3:AH5,2,0),"KO")</f>
        <v>KO</v>
      </c>
    </row>
    <row r="1610" spans="2:31">
      <c r="B1610" s="6"/>
      <c r="D1610" s="24"/>
      <c r="E1610" s="17"/>
      <c r="F1610" s="7"/>
      <c r="G1610" s="10"/>
      <c r="H1610" s="7"/>
      <c r="I1610" s="7"/>
      <c r="J1610" s="7"/>
      <c r="K1610" s="7"/>
      <c r="L1610" s="7"/>
      <c r="M1610" s="7"/>
      <c r="N1610" s="6"/>
      <c r="O1610" s="6"/>
      <c r="P1610" s="11"/>
      <c r="Q1610" s="12"/>
      <c r="R1610" s="13"/>
      <c r="S1610" s="21" t="str">
        <f t="shared" si="193"/>
        <v/>
      </c>
      <c r="T1610" s="7" t="str">
        <f t="shared" si="194"/>
        <v>Under 1.5</v>
      </c>
      <c r="U1610" s="14"/>
      <c r="V1610" s="14" t="str">
        <f t="shared" si="191"/>
        <v>Over 0.5</v>
      </c>
      <c r="W1610" s="14" t="str">
        <f t="shared" si="192"/>
        <v/>
      </c>
      <c r="X1610" s="14"/>
      <c r="Y1610" s="7" t="str">
        <f t="shared" si="195"/>
        <v>…</v>
      </c>
      <c r="Z1610" s="7"/>
      <c r="AA1610" s="35" t="str">
        <f t="shared" si="196"/>
        <v>…</v>
      </c>
      <c r="AB1610" s="35" t="str">
        <f t="shared" si="197"/>
        <v>.</v>
      </c>
      <c r="AE1610" s="18" t="str">
        <f>IFERROR(VLOOKUP(O1610,AG3:AH5,2,0),"KO")</f>
        <v>KO</v>
      </c>
    </row>
    <row r="1611" spans="2:31">
      <c r="B1611" s="6"/>
      <c r="D1611" s="24"/>
      <c r="E1611" s="17"/>
      <c r="F1611" s="7"/>
      <c r="G1611" s="10"/>
      <c r="H1611" s="7"/>
      <c r="I1611" s="7"/>
      <c r="J1611" s="7"/>
      <c r="K1611" s="7"/>
      <c r="L1611" s="7"/>
      <c r="M1611" s="7"/>
      <c r="N1611" s="6"/>
      <c r="O1611" s="6"/>
      <c r="P1611" s="11"/>
      <c r="Q1611" s="12"/>
      <c r="R1611" s="13"/>
      <c r="S1611" s="21" t="str">
        <f t="shared" si="193"/>
        <v/>
      </c>
      <c r="T1611" s="7" t="str">
        <f t="shared" si="194"/>
        <v>Under 1.5</v>
      </c>
      <c r="U1611" s="14"/>
      <c r="V1611" s="14" t="str">
        <f t="shared" ref="V1611:V1674" si="198">IF(N1611="1-0","Under 1.5",IF(N1611="0-0","Under 1.5",IF(N1611="0-1","Under 1.5","Over 0.5")))</f>
        <v>Over 0.5</v>
      </c>
      <c r="W1611" s="14" t="str">
        <f t="shared" ref="W1611:W1674" si="199">IF(N1611=0,"",IF(N1611="?",N1611,IF(T1611=V1611,"WON",IF(N1611="0-1","WON",IF(N1611="1-0","WON","LOST")))))</f>
        <v/>
      </c>
      <c r="X1611" s="14"/>
      <c r="Y1611" s="7" t="str">
        <f t="shared" si="195"/>
        <v>…</v>
      </c>
      <c r="Z1611" s="7"/>
      <c r="AA1611" s="35" t="str">
        <f t="shared" si="196"/>
        <v>…</v>
      </c>
      <c r="AB1611" s="35" t="str">
        <f t="shared" si="197"/>
        <v>.</v>
      </c>
      <c r="AE1611" s="18" t="str">
        <f>IFERROR(VLOOKUP(O1611,AG3:AH5,2,0),"KO")</f>
        <v>KO</v>
      </c>
    </row>
    <row r="1612" spans="2:31">
      <c r="B1612" s="6"/>
      <c r="D1612" s="24"/>
      <c r="E1612" s="17"/>
      <c r="F1612" s="7"/>
      <c r="G1612" s="10"/>
      <c r="H1612" s="7"/>
      <c r="I1612" s="7"/>
      <c r="J1612" s="7"/>
      <c r="K1612" s="7"/>
      <c r="L1612" s="7"/>
      <c r="M1612" s="7"/>
      <c r="N1612" s="6"/>
      <c r="O1612" s="6"/>
      <c r="P1612" s="11"/>
      <c r="Q1612" s="12"/>
      <c r="R1612" s="13"/>
      <c r="S1612" s="21" t="str">
        <f t="shared" si="193"/>
        <v/>
      </c>
      <c r="T1612" s="7" t="str">
        <f t="shared" si="194"/>
        <v>Under 1.5</v>
      </c>
      <c r="U1612" s="14"/>
      <c r="V1612" s="14" t="str">
        <f t="shared" si="198"/>
        <v>Over 0.5</v>
      </c>
      <c r="W1612" s="14" t="str">
        <f t="shared" si="199"/>
        <v/>
      </c>
      <c r="X1612" s="14"/>
      <c r="Y1612" s="7" t="str">
        <f t="shared" si="195"/>
        <v>…</v>
      </c>
      <c r="Z1612" s="7"/>
      <c r="AA1612" s="35" t="str">
        <f t="shared" si="196"/>
        <v>…</v>
      </c>
      <c r="AB1612" s="35" t="str">
        <f t="shared" si="197"/>
        <v>.</v>
      </c>
      <c r="AE1612" s="18" t="str">
        <f>IFERROR(VLOOKUP(O1612,AG3:AH5,2,0),"KO")</f>
        <v>KO</v>
      </c>
    </row>
    <row r="1613" spans="2:31">
      <c r="B1613" s="6"/>
      <c r="D1613" s="24"/>
      <c r="E1613" s="17"/>
      <c r="F1613" s="7"/>
      <c r="G1613" s="10"/>
      <c r="H1613" s="7"/>
      <c r="I1613" s="7"/>
      <c r="J1613" s="7"/>
      <c r="K1613" s="7"/>
      <c r="L1613" s="7"/>
      <c r="M1613" s="7"/>
      <c r="N1613" s="6"/>
      <c r="O1613" s="6"/>
      <c r="P1613" s="11"/>
      <c r="Q1613" s="12"/>
      <c r="R1613" s="13"/>
      <c r="S1613" s="21" t="str">
        <f t="shared" si="193"/>
        <v/>
      </c>
      <c r="T1613" s="7" t="str">
        <f t="shared" si="194"/>
        <v>Under 1.5</v>
      </c>
      <c r="U1613" s="14"/>
      <c r="V1613" s="14" t="str">
        <f t="shared" si="198"/>
        <v>Over 0.5</v>
      </c>
      <c r="W1613" s="14" t="str">
        <f t="shared" si="199"/>
        <v/>
      </c>
      <c r="X1613" s="14"/>
      <c r="Y1613" s="7" t="str">
        <f t="shared" si="195"/>
        <v>…</v>
      </c>
      <c r="Z1613" s="7"/>
      <c r="AA1613" s="35" t="str">
        <f t="shared" si="196"/>
        <v>…</v>
      </c>
      <c r="AB1613" s="35" t="str">
        <f t="shared" si="197"/>
        <v>.</v>
      </c>
      <c r="AE1613" s="18" t="str">
        <f>IFERROR(VLOOKUP(O1613,AG3:AH5,2,0),"KO")</f>
        <v>KO</v>
      </c>
    </row>
    <row r="1614" spans="2:31">
      <c r="B1614" s="6"/>
      <c r="D1614" s="24"/>
      <c r="E1614" s="17"/>
      <c r="F1614" s="7"/>
      <c r="G1614" s="10"/>
      <c r="H1614" s="7"/>
      <c r="I1614" s="7"/>
      <c r="J1614" s="7"/>
      <c r="K1614" s="7"/>
      <c r="L1614" s="7"/>
      <c r="M1614" s="7"/>
      <c r="N1614" s="6"/>
      <c r="O1614" s="6"/>
      <c r="P1614" s="11"/>
      <c r="Q1614" s="12"/>
      <c r="R1614" s="13"/>
      <c r="S1614" s="21" t="str">
        <f t="shared" si="193"/>
        <v/>
      </c>
      <c r="T1614" s="7" t="str">
        <f t="shared" si="194"/>
        <v>Under 1.5</v>
      </c>
      <c r="U1614" s="14"/>
      <c r="V1614" s="14" t="str">
        <f t="shared" si="198"/>
        <v>Over 0.5</v>
      </c>
      <c r="W1614" s="14" t="str">
        <f t="shared" si="199"/>
        <v/>
      </c>
      <c r="X1614" s="14"/>
      <c r="Y1614" s="7" t="str">
        <f t="shared" si="195"/>
        <v>…</v>
      </c>
      <c r="Z1614" s="7"/>
      <c r="AA1614" s="35" t="str">
        <f t="shared" si="196"/>
        <v>…</v>
      </c>
      <c r="AB1614" s="35" t="str">
        <f t="shared" si="197"/>
        <v>.</v>
      </c>
      <c r="AE1614" s="18" t="str">
        <f>IFERROR(VLOOKUP(O1614,AG3:AH5,2,0),"KO")</f>
        <v>KO</v>
      </c>
    </row>
    <row r="1615" spans="2:31">
      <c r="B1615" s="6"/>
      <c r="D1615" s="24"/>
      <c r="E1615" s="17"/>
      <c r="F1615" s="7"/>
      <c r="G1615" s="10"/>
      <c r="H1615" s="7"/>
      <c r="I1615" s="7"/>
      <c r="J1615" s="7"/>
      <c r="K1615" s="7"/>
      <c r="L1615" s="7"/>
      <c r="M1615" s="7"/>
      <c r="N1615" s="6"/>
      <c r="O1615" s="6"/>
      <c r="P1615" s="11"/>
      <c r="Q1615" s="12"/>
      <c r="R1615" s="13"/>
      <c r="S1615" s="21" t="str">
        <f t="shared" si="193"/>
        <v/>
      </c>
      <c r="T1615" s="7" t="str">
        <f t="shared" si="194"/>
        <v>Under 1.5</v>
      </c>
      <c r="U1615" s="14"/>
      <c r="V1615" s="14" t="str">
        <f t="shared" si="198"/>
        <v>Over 0.5</v>
      </c>
      <c r="W1615" s="14" t="str">
        <f t="shared" si="199"/>
        <v/>
      </c>
      <c r="X1615" s="14"/>
      <c r="Y1615" s="7" t="str">
        <f t="shared" si="195"/>
        <v>…</v>
      </c>
      <c r="Z1615" s="7"/>
      <c r="AA1615" s="35" t="str">
        <f t="shared" si="196"/>
        <v>…</v>
      </c>
      <c r="AB1615" s="35" t="str">
        <f t="shared" si="197"/>
        <v>.</v>
      </c>
      <c r="AE1615" s="18" t="str">
        <f>IFERROR(VLOOKUP(O1615,AG3:AH5,2,0),"KO")</f>
        <v>KO</v>
      </c>
    </row>
    <row r="1616" spans="2:31">
      <c r="B1616" s="6"/>
      <c r="D1616" s="24"/>
      <c r="E1616" s="17"/>
      <c r="F1616" s="7"/>
      <c r="G1616" s="10"/>
      <c r="H1616" s="7"/>
      <c r="I1616" s="7"/>
      <c r="J1616" s="7"/>
      <c r="K1616" s="7"/>
      <c r="L1616" s="7"/>
      <c r="M1616" s="7"/>
      <c r="N1616" s="6"/>
      <c r="O1616" s="6"/>
      <c r="P1616" s="11"/>
      <c r="Q1616" s="12"/>
      <c r="R1616" s="13"/>
      <c r="S1616" s="21" t="str">
        <f t="shared" si="193"/>
        <v/>
      </c>
      <c r="T1616" s="7" t="str">
        <f t="shared" si="194"/>
        <v>Under 1.5</v>
      </c>
      <c r="U1616" s="14"/>
      <c r="V1616" s="14" t="str">
        <f t="shared" si="198"/>
        <v>Over 0.5</v>
      </c>
      <c r="W1616" s="14" t="str">
        <f t="shared" si="199"/>
        <v/>
      </c>
      <c r="X1616" s="14"/>
      <c r="Y1616" s="7" t="str">
        <f t="shared" si="195"/>
        <v>…</v>
      </c>
      <c r="Z1616" s="7"/>
      <c r="AA1616" s="35" t="str">
        <f t="shared" si="196"/>
        <v>…</v>
      </c>
      <c r="AB1616" s="35" t="str">
        <f t="shared" si="197"/>
        <v>.</v>
      </c>
      <c r="AE1616" s="18" t="str">
        <f>IFERROR(VLOOKUP(O1616,AG3:AH5,2,0),"KO")</f>
        <v>KO</v>
      </c>
    </row>
    <row r="1617" spans="2:31">
      <c r="B1617" s="6"/>
      <c r="D1617" s="24"/>
      <c r="E1617" s="17"/>
      <c r="F1617" s="7"/>
      <c r="G1617" s="10"/>
      <c r="H1617" s="7"/>
      <c r="I1617" s="7"/>
      <c r="J1617" s="7"/>
      <c r="K1617" s="7"/>
      <c r="L1617" s="7"/>
      <c r="M1617" s="7"/>
      <c r="N1617" s="6"/>
      <c r="O1617" s="6"/>
      <c r="P1617" s="11"/>
      <c r="Q1617" s="12"/>
      <c r="R1617" s="13"/>
      <c r="S1617" s="21" t="str">
        <f t="shared" si="193"/>
        <v/>
      </c>
      <c r="T1617" s="7" t="str">
        <f t="shared" si="194"/>
        <v>Under 1.5</v>
      </c>
      <c r="U1617" s="14"/>
      <c r="V1617" s="14" t="str">
        <f t="shared" si="198"/>
        <v>Over 0.5</v>
      </c>
      <c r="W1617" s="14" t="str">
        <f t="shared" si="199"/>
        <v/>
      </c>
      <c r="X1617" s="14"/>
      <c r="Y1617" s="7" t="str">
        <f t="shared" si="195"/>
        <v>…</v>
      </c>
      <c r="Z1617" s="7"/>
      <c r="AA1617" s="35" t="str">
        <f t="shared" si="196"/>
        <v>…</v>
      </c>
      <c r="AB1617" s="35" t="str">
        <f t="shared" si="197"/>
        <v>.</v>
      </c>
      <c r="AE1617" s="18" t="str">
        <f>IFERROR(VLOOKUP(O1617,AG3:AH5,2,0),"KO")</f>
        <v>KO</v>
      </c>
    </row>
    <row r="1618" spans="2:31">
      <c r="B1618" s="6"/>
      <c r="D1618" s="24"/>
      <c r="E1618" s="17"/>
      <c r="F1618" s="7"/>
      <c r="G1618" s="10"/>
      <c r="H1618" s="7"/>
      <c r="I1618" s="7"/>
      <c r="J1618" s="7"/>
      <c r="K1618" s="7"/>
      <c r="L1618" s="7"/>
      <c r="M1618" s="7"/>
      <c r="N1618" s="6"/>
      <c r="O1618" s="6"/>
      <c r="P1618" s="11"/>
      <c r="Q1618" s="12"/>
      <c r="R1618" s="13"/>
      <c r="S1618" s="21" t="str">
        <f t="shared" si="193"/>
        <v/>
      </c>
      <c r="T1618" s="7" t="str">
        <f t="shared" si="194"/>
        <v>Under 1.5</v>
      </c>
      <c r="U1618" s="14"/>
      <c r="V1618" s="14" t="str">
        <f t="shared" si="198"/>
        <v>Over 0.5</v>
      </c>
      <c r="W1618" s="14" t="str">
        <f t="shared" si="199"/>
        <v/>
      </c>
      <c r="X1618" s="14"/>
      <c r="Y1618" s="7" t="str">
        <f t="shared" si="195"/>
        <v>…</v>
      </c>
      <c r="Z1618" s="7"/>
      <c r="AA1618" s="35" t="str">
        <f t="shared" si="196"/>
        <v>…</v>
      </c>
      <c r="AB1618" s="35" t="str">
        <f t="shared" si="197"/>
        <v>.</v>
      </c>
      <c r="AE1618" s="18" t="str">
        <f>IFERROR(VLOOKUP(O1618,AG3:AH5,2,0),"KO")</f>
        <v>KO</v>
      </c>
    </row>
    <row r="1619" spans="2:31">
      <c r="B1619" s="6"/>
      <c r="D1619" s="24"/>
      <c r="E1619" s="17"/>
      <c r="F1619" s="7"/>
      <c r="G1619" s="10"/>
      <c r="H1619" s="7"/>
      <c r="I1619" s="7"/>
      <c r="J1619" s="7"/>
      <c r="K1619" s="7"/>
      <c r="L1619" s="7"/>
      <c r="M1619" s="7"/>
      <c r="N1619" s="6"/>
      <c r="O1619" s="6"/>
      <c r="P1619" s="11"/>
      <c r="Q1619" s="12"/>
      <c r="R1619" s="13"/>
      <c r="S1619" s="21" t="str">
        <f t="shared" si="193"/>
        <v/>
      </c>
      <c r="T1619" s="7" t="str">
        <f t="shared" si="194"/>
        <v>Under 1.5</v>
      </c>
      <c r="U1619" s="14"/>
      <c r="V1619" s="14" t="str">
        <f t="shared" si="198"/>
        <v>Over 0.5</v>
      </c>
      <c r="W1619" s="14" t="str">
        <f t="shared" si="199"/>
        <v/>
      </c>
      <c r="X1619" s="14"/>
      <c r="Y1619" s="7" t="str">
        <f t="shared" si="195"/>
        <v>…</v>
      </c>
      <c r="Z1619" s="7"/>
      <c r="AA1619" s="35" t="str">
        <f t="shared" si="196"/>
        <v>…</v>
      </c>
      <c r="AB1619" s="35" t="str">
        <f t="shared" si="197"/>
        <v>.</v>
      </c>
      <c r="AE1619" s="18" t="str">
        <f>IFERROR(VLOOKUP(O1619,AG3:AH5,2,0),"KO")</f>
        <v>KO</v>
      </c>
    </row>
    <row r="1620" spans="2:31">
      <c r="B1620" s="6"/>
      <c r="D1620" s="24"/>
      <c r="E1620" s="17"/>
      <c r="F1620" s="7"/>
      <c r="G1620" s="10"/>
      <c r="H1620" s="7"/>
      <c r="I1620" s="7"/>
      <c r="J1620" s="7"/>
      <c r="K1620" s="7"/>
      <c r="L1620" s="7"/>
      <c r="M1620" s="7"/>
      <c r="N1620" s="6"/>
      <c r="O1620" s="6"/>
      <c r="P1620" s="11"/>
      <c r="Q1620" s="12"/>
      <c r="R1620" s="13"/>
      <c r="S1620" s="21" t="str">
        <f t="shared" si="193"/>
        <v/>
      </c>
      <c r="T1620" s="7" t="str">
        <f t="shared" si="194"/>
        <v>Under 1.5</v>
      </c>
      <c r="U1620" s="14"/>
      <c r="V1620" s="14" t="str">
        <f t="shared" si="198"/>
        <v>Over 0.5</v>
      </c>
      <c r="W1620" s="14" t="str">
        <f t="shared" si="199"/>
        <v/>
      </c>
      <c r="X1620" s="14"/>
      <c r="Y1620" s="7" t="str">
        <f t="shared" si="195"/>
        <v>…</v>
      </c>
      <c r="Z1620" s="7"/>
      <c r="AA1620" s="35" t="str">
        <f t="shared" si="196"/>
        <v>…</v>
      </c>
      <c r="AB1620" s="35" t="str">
        <f t="shared" si="197"/>
        <v>.</v>
      </c>
      <c r="AE1620" s="18" t="str">
        <f>IFERROR(VLOOKUP(O1620,AG3:AH5,2,0),"KO")</f>
        <v>KO</v>
      </c>
    </row>
    <row r="1621" spans="2:31">
      <c r="B1621" s="6"/>
      <c r="D1621" s="24"/>
      <c r="E1621" s="17"/>
      <c r="F1621" s="7"/>
      <c r="G1621" s="10"/>
      <c r="H1621" s="7"/>
      <c r="I1621" s="7"/>
      <c r="J1621" s="7"/>
      <c r="K1621" s="7"/>
      <c r="L1621" s="7"/>
      <c r="M1621" s="7"/>
      <c r="N1621" s="6"/>
      <c r="O1621" s="6"/>
      <c r="P1621" s="11"/>
      <c r="Q1621" s="12"/>
      <c r="R1621" s="13"/>
      <c r="S1621" s="21" t="str">
        <f t="shared" si="193"/>
        <v/>
      </c>
      <c r="T1621" s="7" t="str">
        <f t="shared" si="194"/>
        <v>Under 1.5</v>
      </c>
      <c r="U1621" s="14"/>
      <c r="V1621" s="14" t="str">
        <f t="shared" si="198"/>
        <v>Over 0.5</v>
      </c>
      <c r="W1621" s="14" t="str">
        <f t="shared" si="199"/>
        <v/>
      </c>
      <c r="X1621" s="14"/>
      <c r="Y1621" s="7" t="str">
        <f t="shared" si="195"/>
        <v>…</v>
      </c>
      <c r="Z1621" s="7"/>
      <c r="AA1621" s="35" t="str">
        <f t="shared" si="196"/>
        <v>…</v>
      </c>
      <c r="AB1621" s="35" t="str">
        <f t="shared" si="197"/>
        <v>.</v>
      </c>
      <c r="AE1621" s="18" t="str">
        <f>IFERROR(VLOOKUP(O1621,AG3:AH5,2,0),"KO")</f>
        <v>KO</v>
      </c>
    </row>
    <row r="1622" spans="2:31">
      <c r="B1622" s="6"/>
      <c r="D1622" s="24"/>
      <c r="E1622" s="17"/>
      <c r="F1622" s="7"/>
      <c r="G1622" s="10"/>
      <c r="H1622" s="7"/>
      <c r="I1622" s="7"/>
      <c r="J1622" s="7"/>
      <c r="K1622" s="7"/>
      <c r="L1622" s="7"/>
      <c r="M1622" s="7"/>
      <c r="N1622" s="6"/>
      <c r="O1622" s="6"/>
      <c r="P1622" s="11"/>
      <c r="Q1622" s="12"/>
      <c r="R1622" s="13"/>
      <c r="S1622" s="21" t="str">
        <f t="shared" si="193"/>
        <v/>
      </c>
      <c r="T1622" s="7" t="str">
        <f t="shared" si="194"/>
        <v>Under 1.5</v>
      </c>
      <c r="U1622" s="14"/>
      <c r="V1622" s="14" t="str">
        <f t="shared" si="198"/>
        <v>Over 0.5</v>
      </c>
      <c r="W1622" s="14" t="str">
        <f t="shared" si="199"/>
        <v/>
      </c>
      <c r="X1622" s="14"/>
      <c r="Y1622" s="7" t="str">
        <f t="shared" si="195"/>
        <v>…</v>
      </c>
      <c r="Z1622" s="7"/>
      <c r="AA1622" s="35" t="str">
        <f t="shared" si="196"/>
        <v>…</v>
      </c>
      <c r="AB1622" s="35" t="str">
        <f t="shared" si="197"/>
        <v>.</v>
      </c>
      <c r="AE1622" s="18" t="str">
        <f>IFERROR(VLOOKUP(O1622,AG3:AH5,2,0),"KO")</f>
        <v>KO</v>
      </c>
    </row>
    <row r="1623" spans="2:31">
      <c r="B1623" s="6"/>
      <c r="D1623" s="24"/>
      <c r="E1623" s="17"/>
      <c r="F1623" s="7"/>
      <c r="G1623" s="10"/>
      <c r="H1623" s="7"/>
      <c r="I1623" s="7"/>
      <c r="J1623" s="7"/>
      <c r="K1623" s="7"/>
      <c r="L1623" s="7"/>
      <c r="M1623" s="7"/>
      <c r="N1623" s="6"/>
      <c r="O1623" s="6"/>
      <c r="P1623" s="11"/>
      <c r="Q1623" s="12"/>
      <c r="R1623" s="13"/>
      <c r="S1623" s="21" t="str">
        <f t="shared" si="193"/>
        <v/>
      </c>
      <c r="T1623" s="7" t="str">
        <f t="shared" si="194"/>
        <v>Under 1.5</v>
      </c>
      <c r="U1623" s="14"/>
      <c r="V1623" s="14" t="str">
        <f t="shared" si="198"/>
        <v>Over 0.5</v>
      </c>
      <c r="W1623" s="14" t="str">
        <f t="shared" si="199"/>
        <v/>
      </c>
      <c r="X1623" s="14"/>
      <c r="Y1623" s="7" t="str">
        <f t="shared" si="195"/>
        <v>…</v>
      </c>
      <c r="Z1623" s="7"/>
      <c r="AA1623" s="35" t="str">
        <f t="shared" si="196"/>
        <v>…</v>
      </c>
      <c r="AB1623" s="35" t="str">
        <f t="shared" si="197"/>
        <v>.</v>
      </c>
      <c r="AE1623" s="18" t="str">
        <f>IFERROR(VLOOKUP(O1623,AG3:AH5,2,0),"KO")</f>
        <v>KO</v>
      </c>
    </row>
    <row r="1624" spans="2:31">
      <c r="B1624" s="6"/>
      <c r="D1624" s="24"/>
      <c r="E1624" s="17"/>
      <c r="F1624" s="7"/>
      <c r="G1624" s="10"/>
      <c r="H1624" s="7"/>
      <c r="I1624" s="7"/>
      <c r="J1624" s="7"/>
      <c r="K1624" s="7"/>
      <c r="L1624" s="7"/>
      <c r="M1624" s="7"/>
      <c r="N1624" s="6"/>
      <c r="O1624" s="6"/>
      <c r="P1624" s="11"/>
      <c r="Q1624" s="12"/>
      <c r="R1624" s="13"/>
      <c r="S1624" s="21" t="str">
        <f t="shared" si="193"/>
        <v/>
      </c>
      <c r="T1624" s="7" t="str">
        <f t="shared" si="194"/>
        <v>Under 1.5</v>
      </c>
      <c r="U1624" s="14"/>
      <c r="V1624" s="14" t="str">
        <f t="shared" si="198"/>
        <v>Over 0.5</v>
      </c>
      <c r="W1624" s="14" t="str">
        <f t="shared" si="199"/>
        <v/>
      </c>
      <c r="X1624" s="14"/>
      <c r="Y1624" s="7" t="str">
        <f t="shared" si="195"/>
        <v>…</v>
      </c>
      <c r="Z1624" s="7"/>
      <c r="AA1624" s="35" t="str">
        <f t="shared" si="196"/>
        <v>…</v>
      </c>
      <c r="AB1624" s="35" t="str">
        <f t="shared" si="197"/>
        <v>.</v>
      </c>
      <c r="AE1624" s="18" t="str">
        <f>IFERROR(VLOOKUP(O1624,AG3:AH5,2,0),"KO")</f>
        <v>KO</v>
      </c>
    </row>
    <row r="1625" spans="2:31">
      <c r="B1625" s="6"/>
      <c r="D1625" s="24"/>
      <c r="E1625" s="17"/>
      <c r="F1625" s="7"/>
      <c r="G1625" s="10"/>
      <c r="H1625" s="7"/>
      <c r="I1625" s="7"/>
      <c r="J1625" s="7"/>
      <c r="K1625" s="7"/>
      <c r="L1625" s="7"/>
      <c r="M1625" s="7"/>
      <c r="N1625" s="6"/>
      <c r="O1625" s="6"/>
      <c r="P1625" s="11"/>
      <c r="Q1625" s="12"/>
      <c r="R1625" s="13"/>
      <c r="S1625" s="21" t="str">
        <f t="shared" si="193"/>
        <v/>
      </c>
      <c r="T1625" s="7" t="str">
        <f t="shared" si="194"/>
        <v>Under 1.5</v>
      </c>
      <c r="U1625" s="14"/>
      <c r="V1625" s="14" t="str">
        <f t="shared" si="198"/>
        <v>Over 0.5</v>
      </c>
      <c r="W1625" s="14" t="str">
        <f t="shared" si="199"/>
        <v/>
      </c>
      <c r="X1625" s="14"/>
      <c r="Y1625" s="7" t="str">
        <f t="shared" si="195"/>
        <v>…</v>
      </c>
      <c r="Z1625" s="7"/>
      <c r="AA1625" s="35" t="str">
        <f t="shared" si="196"/>
        <v>…</v>
      </c>
      <c r="AB1625" s="35" t="str">
        <f t="shared" si="197"/>
        <v>.</v>
      </c>
      <c r="AE1625" s="18" t="str">
        <f>IFERROR(VLOOKUP(O1625,AG3:AH5,2,0),"KO")</f>
        <v>KO</v>
      </c>
    </row>
    <row r="1626" spans="2:31">
      <c r="B1626" s="6"/>
      <c r="D1626" s="24"/>
      <c r="E1626" s="17"/>
      <c r="F1626" s="7"/>
      <c r="G1626" s="10"/>
      <c r="H1626" s="7"/>
      <c r="I1626" s="7"/>
      <c r="J1626" s="7"/>
      <c r="K1626" s="7"/>
      <c r="L1626" s="7"/>
      <c r="M1626" s="7"/>
      <c r="N1626" s="6"/>
      <c r="O1626" s="6"/>
      <c r="P1626" s="11"/>
      <c r="Q1626" s="12"/>
      <c r="R1626" s="13"/>
      <c r="S1626" s="21" t="str">
        <f t="shared" si="193"/>
        <v/>
      </c>
      <c r="T1626" s="7" t="str">
        <f t="shared" si="194"/>
        <v>Under 1.5</v>
      </c>
      <c r="U1626" s="14"/>
      <c r="V1626" s="14" t="str">
        <f t="shared" si="198"/>
        <v>Over 0.5</v>
      </c>
      <c r="W1626" s="14" t="str">
        <f t="shared" si="199"/>
        <v/>
      </c>
      <c r="X1626" s="14"/>
      <c r="Y1626" s="7" t="str">
        <f t="shared" si="195"/>
        <v>…</v>
      </c>
      <c r="Z1626" s="7"/>
      <c r="AA1626" s="35" t="str">
        <f t="shared" si="196"/>
        <v>…</v>
      </c>
      <c r="AB1626" s="35" t="str">
        <f t="shared" si="197"/>
        <v>.</v>
      </c>
      <c r="AE1626" s="18" t="str">
        <f>IFERROR(VLOOKUP(O1626,AG3:AH5,2,0),"KO")</f>
        <v>KO</v>
      </c>
    </row>
    <row r="1627" spans="2:31">
      <c r="B1627" s="6"/>
      <c r="D1627" s="24"/>
      <c r="E1627" s="17"/>
      <c r="F1627" s="7"/>
      <c r="G1627" s="10"/>
      <c r="H1627" s="7"/>
      <c r="I1627" s="7"/>
      <c r="J1627" s="7"/>
      <c r="K1627" s="7"/>
      <c r="L1627" s="7"/>
      <c r="M1627" s="7"/>
      <c r="N1627" s="6"/>
      <c r="O1627" s="6"/>
      <c r="P1627" s="11"/>
      <c r="Q1627" s="12"/>
      <c r="R1627" s="13"/>
      <c r="S1627" s="21" t="str">
        <f t="shared" si="193"/>
        <v/>
      </c>
      <c r="T1627" s="7" t="str">
        <f t="shared" si="194"/>
        <v>Under 1.5</v>
      </c>
      <c r="U1627" s="14"/>
      <c r="V1627" s="14" t="str">
        <f t="shared" si="198"/>
        <v>Over 0.5</v>
      </c>
      <c r="W1627" s="14" t="str">
        <f t="shared" si="199"/>
        <v/>
      </c>
      <c r="X1627" s="14"/>
      <c r="Y1627" s="7" t="str">
        <f t="shared" si="195"/>
        <v>…</v>
      </c>
      <c r="Z1627" s="7"/>
      <c r="AA1627" s="35" t="str">
        <f t="shared" si="196"/>
        <v>…</v>
      </c>
      <c r="AB1627" s="35" t="str">
        <f t="shared" si="197"/>
        <v>.</v>
      </c>
      <c r="AE1627" s="18" t="str">
        <f>IFERROR(VLOOKUP(O1627,AG3:AH5,2,0),"KO")</f>
        <v>KO</v>
      </c>
    </row>
    <row r="1628" spans="2:31">
      <c r="B1628" s="6"/>
      <c r="D1628" s="24"/>
      <c r="E1628" s="17"/>
      <c r="F1628" s="7"/>
      <c r="G1628" s="10"/>
      <c r="H1628" s="7"/>
      <c r="I1628" s="7"/>
      <c r="J1628" s="7"/>
      <c r="K1628" s="7"/>
      <c r="L1628" s="7"/>
      <c r="M1628" s="7"/>
      <c r="N1628" s="6"/>
      <c r="O1628" s="6"/>
      <c r="P1628" s="11"/>
      <c r="Q1628" s="12"/>
      <c r="R1628" s="13"/>
      <c r="S1628" s="21" t="str">
        <f t="shared" si="193"/>
        <v/>
      </c>
      <c r="T1628" s="7" t="str">
        <f t="shared" si="194"/>
        <v>Under 1.5</v>
      </c>
      <c r="U1628" s="14"/>
      <c r="V1628" s="14" t="str">
        <f t="shared" si="198"/>
        <v>Over 0.5</v>
      </c>
      <c r="W1628" s="14" t="str">
        <f t="shared" si="199"/>
        <v/>
      </c>
      <c r="X1628" s="14"/>
      <c r="Y1628" s="7" t="str">
        <f t="shared" si="195"/>
        <v>…</v>
      </c>
      <c r="Z1628" s="7"/>
      <c r="AA1628" s="35" t="str">
        <f t="shared" si="196"/>
        <v>…</v>
      </c>
      <c r="AB1628" s="35" t="str">
        <f t="shared" si="197"/>
        <v>.</v>
      </c>
      <c r="AE1628" s="18" t="str">
        <f>IFERROR(VLOOKUP(O1628,AG3:AH5,2,0),"KO")</f>
        <v>KO</v>
      </c>
    </row>
    <row r="1629" spans="2:31">
      <c r="B1629" s="6"/>
      <c r="D1629" s="24"/>
      <c r="E1629" s="17"/>
      <c r="F1629" s="7"/>
      <c r="G1629" s="10"/>
      <c r="H1629" s="7"/>
      <c r="I1629" s="7"/>
      <c r="J1629" s="7"/>
      <c r="K1629" s="7"/>
      <c r="L1629" s="7"/>
      <c r="M1629" s="7"/>
      <c r="N1629" s="6"/>
      <c r="O1629" s="6"/>
      <c r="P1629" s="11"/>
      <c r="Q1629" s="12"/>
      <c r="R1629" s="13"/>
      <c r="S1629" s="21" t="str">
        <f t="shared" si="193"/>
        <v/>
      </c>
      <c r="T1629" s="7" t="str">
        <f t="shared" si="194"/>
        <v>Under 1.5</v>
      </c>
      <c r="U1629" s="14"/>
      <c r="V1629" s="14" t="str">
        <f t="shared" si="198"/>
        <v>Over 0.5</v>
      </c>
      <c r="W1629" s="14" t="str">
        <f t="shared" si="199"/>
        <v/>
      </c>
      <c r="X1629" s="14"/>
      <c r="Y1629" s="7" t="str">
        <f t="shared" si="195"/>
        <v>…</v>
      </c>
      <c r="Z1629" s="7"/>
      <c r="AA1629" s="35" t="str">
        <f t="shared" si="196"/>
        <v>…</v>
      </c>
      <c r="AB1629" s="35" t="str">
        <f t="shared" si="197"/>
        <v>.</v>
      </c>
      <c r="AE1629" s="18" t="str">
        <f>IFERROR(VLOOKUP(O1629,AG3:AH5,2,0),"KO")</f>
        <v>KO</v>
      </c>
    </row>
    <row r="1630" spans="2:31">
      <c r="B1630" s="6"/>
      <c r="D1630" s="24"/>
      <c r="E1630" s="17"/>
      <c r="F1630" s="7"/>
      <c r="G1630" s="10"/>
      <c r="H1630" s="7"/>
      <c r="I1630" s="7"/>
      <c r="J1630" s="7"/>
      <c r="K1630" s="7"/>
      <c r="L1630" s="7"/>
      <c r="M1630" s="7"/>
      <c r="N1630" s="6"/>
      <c r="O1630" s="6"/>
      <c r="P1630" s="11"/>
      <c r="Q1630" s="12"/>
      <c r="R1630" s="13"/>
      <c r="S1630" s="21" t="str">
        <f t="shared" si="193"/>
        <v/>
      </c>
      <c r="T1630" s="7" t="str">
        <f t="shared" si="194"/>
        <v>Under 1.5</v>
      </c>
      <c r="U1630" s="14"/>
      <c r="V1630" s="14" t="str">
        <f t="shared" si="198"/>
        <v>Over 0.5</v>
      </c>
      <c r="W1630" s="14" t="str">
        <f t="shared" si="199"/>
        <v/>
      </c>
      <c r="X1630" s="14"/>
      <c r="Y1630" s="7" t="str">
        <f t="shared" si="195"/>
        <v>…</v>
      </c>
      <c r="Z1630" s="7"/>
      <c r="AA1630" s="35" t="str">
        <f t="shared" si="196"/>
        <v>…</v>
      </c>
      <c r="AB1630" s="35" t="str">
        <f t="shared" si="197"/>
        <v>.</v>
      </c>
      <c r="AE1630" s="18" t="str">
        <f>IFERROR(VLOOKUP(O1630,AG3:AH5,2,0),"KO")</f>
        <v>KO</v>
      </c>
    </row>
    <row r="1631" spans="2:31">
      <c r="B1631" s="6"/>
      <c r="D1631" s="24"/>
      <c r="E1631" s="17"/>
      <c r="F1631" s="7"/>
      <c r="G1631" s="10"/>
      <c r="H1631" s="7"/>
      <c r="I1631" s="7"/>
      <c r="J1631" s="7"/>
      <c r="K1631" s="7"/>
      <c r="L1631" s="7"/>
      <c r="M1631" s="7"/>
      <c r="N1631" s="6"/>
      <c r="O1631" s="6"/>
      <c r="P1631" s="11"/>
      <c r="Q1631" s="12"/>
      <c r="R1631" s="13"/>
      <c r="S1631" s="21" t="str">
        <f t="shared" si="193"/>
        <v/>
      </c>
      <c r="T1631" s="7" t="str">
        <f t="shared" si="194"/>
        <v>Under 1.5</v>
      </c>
      <c r="U1631" s="14"/>
      <c r="V1631" s="14" t="str">
        <f t="shared" si="198"/>
        <v>Over 0.5</v>
      </c>
      <c r="W1631" s="14" t="str">
        <f t="shared" si="199"/>
        <v/>
      </c>
      <c r="X1631" s="14"/>
      <c r="Y1631" s="7" t="str">
        <f t="shared" si="195"/>
        <v>…</v>
      </c>
      <c r="Z1631" s="7"/>
      <c r="AA1631" s="35" t="str">
        <f t="shared" si="196"/>
        <v>…</v>
      </c>
      <c r="AB1631" s="35" t="str">
        <f t="shared" si="197"/>
        <v>.</v>
      </c>
      <c r="AE1631" s="18" t="str">
        <f>IFERROR(VLOOKUP(O1631,AG3:AH5,2,0),"KO")</f>
        <v>KO</v>
      </c>
    </row>
    <row r="1632" spans="2:31">
      <c r="B1632" s="6"/>
      <c r="D1632" s="24"/>
      <c r="E1632" s="17"/>
      <c r="F1632" s="7"/>
      <c r="G1632" s="10"/>
      <c r="H1632" s="7"/>
      <c r="I1632" s="7"/>
      <c r="J1632" s="7"/>
      <c r="K1632" s="7"/>
      <c r="L1632" s="7"/>
      <c r="M1632" s="7"/>
      <c r="N1632" s="6"/>
      <c r="O1632" s="6"/>
      <c r="P1632" s="11"/>
      <c r="Q1632" s="12"/>
      <c r="R1632" s="13"/>
      <c r="S1632" s="21" t="str">
        <f t="shared" si="193"/>
        <v/>
      </c>
      <c r="T1632" s="7" t="str">
        <f t="shared" si="194"/>
        <v>Under 1.5</v>
      </c>
      <c r="U1632" s="14"/>
      <c r="V1632" s="14" t="str">
        <f t="shared" si="198"/>
        <v>Over 0.5</v>
      </c>
      <c r="W1632" s="14" t="str">
        <f t="shared" si="199"/>
        <v/>
      </c>
      <c r="X1632" s="14"/>
      <c r="Y1632" s="7" t="str">
        <f t="shared" si="195"/>
        <v>…</v>
      </c>
      <c r="Z1632" s="7"/>
      <c r="AA1632" s="35" t="str">
        <f t="shared" si="196"/>
        <v>…</v>
      </c>
      <c r="AB1632" s="35" t="str">
        <f t="shared" si="197"/>
        <v>.</v>
      </c>
      <c r="AE1632" s="18" t="str">
        <f>IFERROR(VLOOKUP(O1632,AG3:AH5,2,0),"KO")</f>
        <v>KO</v>
      </c>
    </row>
    <row r="1633" spans="2:31">
      <c r="B1633" s="6"/>
      <c r="D1633" s="24"/>
      <c r="E1633" s="17"/>
      <c r="F1633" s="7"/>
      <c r="G1633" s="10"/>
      <c r="H1633" s="7"/>
      <c r="I1633" s="7"/>
      <c r="J1633" s="7"/>
      <c r="K1633" s="7"/>
      <c r="L1633" s="7"/>
      <c r="M1633" s="7"/>
      <c r="N1633" s="6"/>
      <c r="O1633" s="6"/>
      <c r="P1633" s="11"/>
      <c r="Q1633" s="12"/>
      <c r="R1633" s="13"/>
      <c r="S1633" s="21" t="str">
        <f t="shared" si="193"/>
        <v/>
      </c>
      <c r="T1633" s="7" t="str">
        <f t="shared" si="194"/>
        <v>Under 1.5</v>
      </c>
      <c r="U1633" s="14"/>
      <c r="V1633" s="14" t="str">
        <f t="shared" si="198"/>
        <v>Over 0.5</v>
      </c>
      <c r="W1633" s="14" t="str">
        <f t="shared" si="199"/>
        <v/>
      </c>
      <c r="X1633" s="14"/>
      <c r="Y1633" s="7" t="str">
        <f t="shared" si="195"/>
        <v>…</v>
      </c>
      <c r="Z1633" s="7"/>
      <c r="AA1633" s="35" t="str">
        <f t="shared" si="196"/>
        <v>…</v>
      </c>
      <c r="AB1633" s="35" t="str">
        <f t="shared" si="197"/>
        <v>.</v>
      </c>
      <c r="AE1633" s="18" t="str">
        <f>IFERROR(VLOOKUP(O1633,AG3:AH5,2,0),"KO")</f>
        <v>KO</v>
      </c>
    </row>
    <row r="1634" spans="2:31">
      <c r="B1634" s="6"/>
      <c r="D1634" s="24"/>
      <c r="E1634" s="17"/>
      <c r="F1634" s="7"/>
      <c r="G1634" s="10"/>
      <c r="H1634" s="7"/>
      <c r="I1634" s="7"/>
      <c r="J1634" s="7"/>
      <c r="K1634" s="7"/>
      <c r="L1634" s="7"/>
      <c r="M1634" s="7"/>
      <c r="N1634" s="6"/>
      <c r="O1634" s="6"/>
      <c r="P1634" s="11"/>
      <c r="Q1634" s="12"/>
      <c r="R1634" s="13"/>
      <c r="S1634" s="21" t="str">
        <f t="shared" si="193"/>
        <v/>
      </c>
      <c r="T1634" s="7" t="str">
        <f t="shared" si="194"/>
        <v>Under 1.5</v>
      </c>
      <c r="U1634" s="14"/>
      <c r="V1634" s="14" t="str">
        <f t="shared" si="198"/>
        <v>Over 0.5</v>
      </c>
      <c r="W1634" s="14" t="str">
        <f t="shared" si="199"/>
        <v/>
      </c>
      <c r="X1634" s="14"/>
      <c r="Y1634" s="7" t="str">
        <f t="shared" si="195"/>
        <v>…</v>
      </c>
      <c r="Z1634" s="7"/>
      <c r="AA1634" s="35" t="str">
        <f t="shared" si="196"/>
        <v>…</v>
      </c>
      <c r="AB1634" s="35" t="str">
        <f t="shared" si="197"/>
        <v>.</v>
      </c>
      <c r="AE1634" s="18" t="str">
        <f>IFERROR(VLOOKUP(O1634,AG3:AH5,2,0),"KO")</f>
        <v>KO</v>
      </c>
    </row>
    <row r="1635" spans="2:31">
      <c r="B1635" s="6"/>
      <c r="D1635" s="24"/>
      <c r="E1635" s="17"/>
      <c r="F1635" s="7"/>
      <c r="G1635" s="10"/>
      <c r="H1635" s="7"/>
      <c r="I1635" s="7"/>
      <c r="J1635" s="7"/>
      <c r="K1635" s="7"/>
      <c r="L1635" s="7"/>
      <c r="M1635" s="7"/>
      <c r="N1635" s="6"/>
      <c r="O1635" s="6"/>
      <c r="P1635" s="11"/>
      <c r="Q1635" s="12"/>
      <c r="R1635" s="13"/>
      <c r="S1635" s="21" t="str">
        <f t="shared" si="193"/>
        <v/>
      </c>
      <c r="T1635" s="7" t="str">
        <f t="shared" si="194"/>
        <v>Under 1.5</v>
      </c>
      <c r="U1635" s="14"/>
      <c r="V1635" s="14" t="str">
        <f t="shared" si="198"/>
        <v>Over 0.5</v>
      </c>
      <c r="W1635" s="14" t="str">
        <f t="shared" si="199"/>
        <v/>
      </c>
      <c r="X1635" s="14"/>
      <c r="Y1635" s="7" t="str">
        <f t="shared" si="195"/>
        <v>…</v>
      </c>
      <c r="Z1635" s="7"/>
      <c r="AA1635" s="35" t="str">
        <f t="shared" si="196"/>
        <v>…</v>
      </c>
      <c r="AB1635" s="35" t="str">
        <f t="shared" si="197"/>
        <v>.</v>
      </c>
      <c r="AE1635" s="18" t="str">
        <f>IFERROR(VLOOKUP(O1635,AG3:AH5,2,0),"KO")</f>
        <v>KO</v>
      </c>
    </row>
    <row r="1636" spans="2:31">
      <c r="B1636" s="6"/>
      <c r="D1636" s="24"/>
      <c r="E1636" s="17"/>
      <c r="F1636" s="7"/>
      <c r="G1636" s="10"/>
      <c r="H1636" s="7"/>
      <c r="I1636" s="7"/>
      <c r="J1636" s="7"/>
      <c r="K1636" s="7"/>
      <c r="L1636" s="7"/>
      <c r="M1636" s="7"/>
      <c r="N1636" s="6"/>
      <c r="O1636" s="6"/>
      <c r="P1636" s="11"/>
      <c r="Q1636" s="12"/>
      <c r="R1636" s="13"/>
      <c r="S1636" s="21" t="str">
        <f t="shared" si="193"/>
        <v/>
      </c>
      <c r="T1636" s="7" t="str">
        <f t="shared" si="194"/>
        <v>Under 1.5</v>
      </c>
      <c r="U1636" s="14"/>
      <c r="V1636" s="14" t="str">
        <f t="shared" si="198"/>
        <v>Over 0.5</v>
      </c>
      <c r="W1636" s="14" t="str">
        <f t="shared" si="199"/>
        <v/>
      </c>
      <c r="X1636" s="14"/>
      <c r="Y1636" s="7" t="str">
        <f t="shared" si="195"/>
        <v>…</v>
      </c>
      <c r="Z1636" s="7"/>
      <c r="AA1636" s="35" t="str">
        <f t="shared" si="196"/>
        <v>…</v>
      </c>
      <c r="AB1636" s="35" t="str">
        <f t="shared" si="197"/>
        <v>.</v>
      </c>
      <c r="AE1636" s="18" t="str">
        <f>IFERROR(VLOOKUP(O1636,AG3:AH5,2,0),"KO")</f>
        <v>KO</v>
      </c>
    </row>
    <row r="1637" spans="2:31">
      <c r="B1637" s="6"/>
      <c r="D1637" s="24"/>
      <c r="E1637" s="17"/>
      <c r="F1637" s="7"/>
      <c r="G1637" s="10"/>
      <c r="H1637" s="7"/>
      <c r="I1637" s="7"/>
      <c r="J1637" s="7"/>
      <c r="K1637" s="7"/>
      <c r="L1637" s="7"/>
      <c r="M1637" s="7"/>
      <c r="N1637" s="6"/>
      <c r="O1637" s="6"/>
      <c r="P1637" s="11"/>
      <c r="Q1637" s="12"/>
      <c r="R1637" s="13"/>
      <c r="S1637" s="21" t="str">
        <f t="shared" si="193"/>
        <v/>
      </c>
      <c r="T1637" s="7" t="str">
        <f t="shared" si="194"/>
        <v>Under 1.5</v>
      </c>
      <c r="U1637" s="14"/>
      <c r="V1637" s="14" t="str">
        <f t="shared" si="198"/>
        <v>Over 0.5</v>
      </c>
      <c r="W1637" s="14" t="str">
        <f t="shared" si="199"/>
        <v/>
      </c>
      <c r="X1637" s="14"/>
      <c r="Y1637" s="7" t="str">
        <f t="shared" si="195"/>
        <v>…</v>
      </c>
      <c r="Z1637" s="7"/>
      <c r="AA1637" s="35" t="str">
        <f t="shared" si="196"/>
        <v>…</v>
      </c>
      <c r="AB1637" s="35" t="str">
        <f t="shared" si="197"/>
        <v>.</v>
      </c>
      <c r="AE1637" s="18" t="str">
        <f>IFERROR(VLOOKUP(O1637,AG3:AH5,2,0),"KO")</f>
        <v>KO</v>
      </c>
    </row>
    <row r="1638" spans="2:31">
      <c r="B1638" s="6"/>
      <c r="D1638" s="24"/>
      <c r="E1638" s="17"/>
      <c r="F1638" s="7"/>
      <c r="G1638" s="10"/>
      <c r="H1638" s="7"/>
      <c r="I1638" s="7"/>
      <c r="J1638" s="7"/>
      <c r="K1638" s="7"/>
      <c r="L1638" s="7"/>
      <c r="M1638" s="7"/>
      <c r="N1638" s="6"/>
      <c r="O1638" s="6"/>
      <c r="P1638" s="11"/>
      <c r="Q1638" s="12"/>
      <c r="R1638" s="13"/>
      <c r="S1638" s="21" t="str">
        <f t="shared" si="193"/>
        <v/>
      </c>
      <c r="T1638" s="7" t="str">
        <f t="shared" si="194"/>
        <v>Under 1.5</v>
      </c>
      <c r="U1638" s="14"/>
      <c r="V1638" s="14" t="str">
        <f t="shared" si="198"/>
        <v>Over 0.5</v>
      </c>
      <c r="W1638" s="14" t="str">
        <f t="shared" si="199"/>
        <v/>
      </c>
      <c r="X1638" s="14"/>
      <c r="Y1638" s="7" t="str">
        <f t="shared" si="195"/>
        <v>…</v>
      </c>
      <c r="Z1638" s="7"/>
      <c r="AA1638" s="35" t="str">
        <f t="shared" si="196"/>
        <v>…</v>
      </c>
      <c r="AB1638" s="35" t="str">
        <f t="shared" si="197"/>
        <v>.</v>
      </c>
      <c r="AE1638" s="18" t="str">
        <f>IFERROR(VLOOKUP(O1638,AG3:AH5,2,0),"KO")</f>
        <v>KO</v>
      </c>
    </row>
    <row r="1639" spans="2:31">
      <c r="B1639" s="6"/>
      <c r="D1639" s="24"/>
      <c r="E1639" s="17"/>
      <c r="F1639" s="7"/>
      <c r="G1639" s="10"/>
      <c r="H1639" s="7"/>
      <c r="I1639" s="7"/>
      <c r="J1639" s="7"/>
      <c r="K1639" s="7"/>
      <c r="L1639" s="7"/>
      <c r="M1639" s="7"/>
      <c r="N1639" s="6"/>
      <c r="O1639" s="6"/>
      <c r="P1639" s="11"/>
      <c r="Q1639" s="12"/>
      <c r="R1639" s="13"/>
      <c r="S1639" s="21" t="str">
        <f t="shared" si="193"/>
        <v/>
      </c>
      <c r="T1639" s="7" t="str">
        <f t="shared" si="194"/>
        <v>Under 1.5</v>
      </c>
      <c r="U1639" s="14"/>
      <c r="V1639" s="14" t="str">
        <f t="shared" si="198"/>
        <v>Over 0.5</v>
      </c>
      <c r="W1639" s="14" t="str">
        <f t="shared" si="199"/>
        <v/>
      </c>
      <c r="X1639" s="14"/>
      <c r="Y1639" s="7" t="str">
        <f t="shared" si="195"/>
        <v>…</v>
      </c>
      <c r="Z1639" s="7"/>
      <c r="AA1639" s="35" t="str">
        <f t="shared" si="196"/>
        <v>…</v>
      </c>
      <c r="AB1639" s="35" t="str">
        <f t="shared" si="197"/>
        <v>.</v>
      </c>
      <c r="AE1639" s="18" t="str">
        <f>IFERROR(VLOOKUP(O1639,AG3:AH5,2,0),"KO")</f>
        <v>KO</v>
      </c>
    </row>
    <row r="1640" spans="2:31">
      <c r="B1640" s="6"/>
      <c r="D1640" s="24"/>
      <c r="E1640" s="17"/>
      <c r="F1640" s="7"/>
      <c r="G1640" s="10"/>
      <c r="H1640" s="7"/>
      <c r="I1640" s="7"/>
      <c r="J1640" s="7"/>
      <c r="K1640" s="7"/>
      <c r="L1640" s="7"/>
      <c r="M1640" s="7"/>
      <c r="N1640" s="6"/>
      <c r="O1640" s="6"/>
      <c r="P1640" s="11"/>
      <c r="Q1640" s="12"/>
      <c r="R1640" s="13"/>
      <c r="S1640" s="21" t="str">
        <f t="shared" si="193"/>
        <v/>
      </c>
      <c r="T1640" s="7" t="str">
        <f t="shared" si="194"/>
        <v>Under 1.5</v>
      </c>
      <c r="U1640" s="14"/>
      <c r="V1640" s="14" t="str">
        <f t="shared" si="198"/>
        <v>Over 0.5</v>
      </c>
      <c r="W1640" s="14" t="str">
        <f t="shared" si="199"/>
        <v/>
      </c>
      <c r="X1640" s="14"/>
      <c r="Y1640" s="7" t="str">
        <f t="shared" si="195"/>
        <v>…</v>
      </c>
      <c r="Z1640" s="7"/>
      <c r="AA1640" s="35" t="str">
        <f t="shared" si="196"/>
        <v>…</v>
      </c>
      <c r="AB1640" s="35" t="str">
        <f t="shared" si="197"/>
        <v>.</v>
      </c>
      <c r="AE1640" s="18" t="str">
        <f>IFERROR(VLOOKUP(O1640,AG3:AH5,2,0),"KO")</f>
        <v>KO</v>
      </c>
    </row>
    <row r="1641" spans="2:31">
      <c r="B1641" s="6"/>
      <c r="D1641" s="24"/>
      <c r="E1641" s="17"/>
      <c r="F1641" s="7"/>
      <c r="G1641" s="10"/>
      <c r="H1641" s="7"/>
      <c r="I1641" s="7"/>
      <c r="J1641" s="7"/>
      <c r="K1641" s="7"/>
      <c r="L1641" s="7"/>
      <c r="M1641" s="7"/>
      <c r="N1641" s="6"/>
      <c r="O1641" s="6"/>
      <c r="P1641" s="11"/>
      <c r="Q1641" s="12"/>
      <c r="R1641" s="13"/>
      <c r="S1641" s="21" t="str">
        <f t="shared" si="193"/>
        <v/>
      </c>
      <c r="T1641" s="7" t="str">
        <f t="shared" si="194"/>
        <v>Under 1.5</v>
      </c>
      <c r="U1641" s="14"/>
      <c r="V1641" s="14" t="str">
        <f t="shared" si="198"/>
        <v>Over 0.5</v>
      </c>
      <c r="W1641" s="14" t="str">
        <f t="shared" si="199"/>
        <v/>
      </c>
      <c r="X1641" s="14"/>
      <c r="Y1641" s="7" t="str">
        <f t="shared" si="195"/>
        <v>…</v>
      </c>
      <c r="Z1641" s="7"/>
      <c r="AA1641" s="35" t="str">
        <f t="shared" si="196"/>
        <v>…</v>
      </c>
      <c r="AB1641" s="35" t="str">
        <f t="shared" si="197"/>
        <v>.</v>
      </c>
      <c r="AE1641" s="18" t="str">
        <f>IFERROR(VLOOKUP(O1641,AG3:AH5,2,0),"KO")</f>
        <v>KO</v>
      </c>
    </row>
    <row r="1642" spans="2:31">
      <c r="B1642" s="6"/>
      <c r="D1642" s="24"/>
      <c r="E1642" s="17"/>
      <c r="F1642" s="7"/>
      <c r="G1642" s="10"/>
      <c r="H1642" s="7"/>
      <c r="I1642" s="7"/>
      <c r="J1642" s="7"/>
      <c r="K1642" s="7"/>
      <c r="L1642" s="7"/>
      <c r="M1642" s="7"/>
      <c r="N1642" s="6"/>
      <c r="O1642" s="6"/>
      <c r="P1642" s="11"/>
      <c r="Q1642" s="12"/>
      <c r="R1642" s="13"/>
      <c r="S1642" s="21" t="str">
        <f t="shared" si="193"/>
        <v/>
      </c>
      <c r="T1642" s="7" t="str">
        <f t="shared" si="194"/>
        <v>Under 1.5</v>
      </c>
      <c r="U1642" s="14"/>
      <c r="V1642" s="14" t="str">
        <f t="shared" si="198"/>
        <v>Over 0.5</v>
      </c>
      <c r="W1642" s="14" t="str">
        <f t="shared" si="199"/>
        <v/>
      </c>
      <c r="X1642" s="14"/>
      <c r="Y1642" s="7" t="str">
        <f t="shared" si="195"/>
        <v>…</v>
      </c>
      <c r="Z1642" s="7"/>
      <c r="AA1642" s="35" t="str">
        <f t="shared" si="196"/>
        <v>…</v>
      </c>
      <c r="AB1642" s="35" t="str">
        <f t="shared" si="197"/>
        <v>.</v>
      </c>
      <c r="AE1642" s="18" t="str">
        <f>IFERROR(VLOOKUP(O1642,AG3:AH5,2,0),"KO")</f>
        <v>KO</v>
      </c>
    </row>
    <row r="1643" spans="2:31">
      <c r="B1643" s="6"/>
      <c r="D1643" s="24"/>
      <c r="E1643" s="17"/>
      <c r="F1643" s="7"/>
      <c r="G1643" s="10"/>
      <c r="H1643" s="7"/>
      <c r="I1643" s="7"/>
      <c r="J1643" s="7"/>
      <c r="K1643" s="7"/>
      <c r="L1643" s="7"/>
      <c r="M1643" s="7"/>
      <c r="N1643" s="6"/>
      <c r="O1643" s="6"/>
      <c r="P1643" s="11"/>
      <c r="Q1643" s="12"/>
      <c r="R1643" s="13"/>
      <c r="S1643" s="21" t="str">
        <f t="shared" si="193"/>
        <v/>
      </c>
      <c r="T1643" s="7" t="str">
        <f t="shared" si="194"/>
        <v>Under 1.5</v>
      </c>
      <c r="U1643" s="14"/>
      <c r="V1643" s="14" t="str">
        <f t="shared" si="198"/>
        <v>Over 0.5</v>
      </c>
      <c r="W1643" s="14" t="str">
        <f t="shared" si="199"/>
        <v/>
      </c>
      <c r="X1643" s="14"/>
      <c r="Y1643" s="7" t="str">
        <f t="shared" si="195"/>
        <v>…</v>
      </c>
      <c r="Z1643" s="7"/>
      <c r="AA1643" s="35" t="str">
        <f t="shared" si="196"/>
        <v>…</v>
      </c>
      <c r="AB1643" s="35" t="str">
        <f t="shared" si="197"/>
        <v>.</v>
      </c>
      <c r="AE1643" s="18" t="str">
        <f>IFERROR(VLOOKUP(O1643,AG3:AH5,2,0),"KO")</f>
        <v>KO</v>
      </c>
    </row>
    <row r="1644" spans="2:31">
      <c r="B1644" s="6"/>
      <c r="D1644" s="24"/>
      <c r="E1644" s="17"/>
      <c r="F1644" s="7"/>
      <c r="G1644" s="10"/>
      <c r="H1644" s="7"/>
      <c r="I1644" s="7"/>
      <c r="J1644" s="7"/>
      <c r="K1644" s="7"/>
      <c r="L1644" s="7"/>
      <c r="M1644" s="7"/>
      <c r="N1644" s="6"/>
      <c r="O1644" s="6"/>
      <c r="P1644" s="11"/>
      <c r="Q1644" s="12"/>
      <c r="R1644" s="13"/>
      <c r="S1644" s="21" t="str">
        <f t="shared" si="193"/>
        <v/>
      </c>
      <c r="T1644" s="7" t="str">
        <f t="shared" si="194"/>
        <v>Under 1.5</v>
      </c>
      <c r="U1644" s="14"/>
      <c r="V1644" s="14" t="str">
        <f t="shared" si="198"/>
        <v>Over 0.5</v>
      </c>
      <c r="W1644" s="14" t="str">
        <f t="shared" si="199"/>
        <v/>
      </c>
      <c r="X1644" s="14"/>
      <c r="Y1644" s="7" t="str">
        <f t="shared" si="195"/>
        <v>…</v>
      </c>
      <c r="Z1644" s="7"/>
      <c r="AA1644" s="35" t="str">
        <f t="shared" si="196"/>
        <v>…</v>
      </c>
      <c r="AB1644" s="35" t="str">
        <f t="shared" si="197"/>
        <v>.</v>
      </c>
      <c r="AE1644" s="18" t="str">
        <f>IFERROR(VLOOKUP(O1644,AG3:AH5,2,0),"KO")</f>
        <v>KO</v>
      </c>
    </row>
    <row r="1645" spans="2:31">
      <c r="B1645" s="6"/>
      <c r="D1645" s="24"/>
      <c r="E1645" s="17"/>
      <c r="F1645" s="7"/>
      <c r="G1645" s="10"/>
      <c r="H1645" s="7"/>
      <c r="I1645" s="7"/>
      <c r="J1645" s="7"/>
      <c r="K1645" s="7"/>
      <c r="L1645" s="7"/>
      <c r="M1645" s="7"/>
      <c r="N1645" s="6"/>
      <c r="O1645" s="6"/>
      <c r="P1645" s="11"/>
      <c r="Q1645" s="12"/>
      <c r="R1645" s="13"/>
      <c r="S1645" s="21" t="str">
        <f t="shared" si="193"/>
        <v/>
      </c>
      <c r="T1645" s="7" t="str">
        <f t="shared" si="194"/>
        <v>Under 1.5</v>
      </c>
      <c r="U1645" s="14"/>
      <c r="V1645" s="14" t="str">
        <f t="shared" si="198"/>
        <v>Over 0.5</v>
      </c>
      <c r="W1645" s="14" t="str">
        <f t="shared" si="199"/>
        <v/>
      </c>
      <c r="X1645" s="14"/>
      <c r="Y1645" s="7" t="str">
        <f t="shared" si="195"/>
        <v>…</v>
      </c>
      <c r="Z1645" s="7"/>
      <c r="AA1645" s="35" t="str">
        <f t="shared" si="196"/>
        <v>…</v>
      </c>
      <c r="AB1645" s="35" t="str">
        <f t="shared" si="197"/>
        <v>.</v>
      </c>
      <c r="AE1645" s="18" t="str">
        <f>IFERROR(VLOOKUP(O1645,AG3:AH5,2,0),"KO")</f>
        <v>KO</v>
      </c>
    </row>
    <row r="1646" spans="2:31">
      <c r="B1646" s="6"/>
      <c r="D1646" s="24"/>
      <c r="E1646" s="17"/>
      <c r="F1646" s="7"/>
      <c r="G1646" s="10"/>
      <c r="H1646" s="7"/>
      <c r="I1646" s="7"/>
      <c r="J1646" s="7"/>
      <c r="K1646" s="7"/>
      <c r="L1646" s="7"/>
      <c r="M1646" s="7"/>
      <c r="N1646" s="6"/>
      <c r="O1646" s="6"/>
      <c r="P1646" s="11"/>
      <c r="Q1646" s="12"/>
      <c r="R1646" s="13"/>
      <c r="S1646" s="21" t="str">
        <f t="shared" si="193"/>
        <v/>
      </c>
      <c r="T1646" s="7" t="str">
        <f t="shared" si="194"/>
        <v>Under 1.5</v>
      </c>
      <c r="U1646" s="14"/>
      <c r="V1646" s="14" t="str">
        <f t="shared" si="198"/>
        <v>Over 0.5</v>
      </c>
      <c r="W1646" s="14" t="str">
        <f t="shared" si="199"/>
        <v/>
      </c>
      <c r="X1646" s="14"/>
      <c r="Y1646" s="7" t="str">
        <f t="shared" si="195"/>
        <v>…</v>
      </c>
      <c r="Z1646" s="7"/>
      <c r="AA1646" s="35" t="str">
        <f t="shared" si="196"/>
        <v>…</v>
      </c>
      <c r="AB1646" s="35" t="str">
        <f t="shared" si="197"/>
        <v>.</v>
      </c>
      <c r="AE1646" s="18" t="str">
        <f>IFERROR(VLOOKUP(O1646,AG3:AH5,2,0),"KO")</f>
        <v>KO</v>
      </c>
    </row>
    <row r="1647" spans="2:31">
      <c r="B1647" s="6"/>
      <c r="D1647" s="24"/>
      <c r="E1647" s="17"/>
      <c r="F1647" s="7"/>
      <c r="G1647" s="10"/>
      <c r="H1647" s="7"/>
      <c r="I1647" s="7"/>
      <c r="J1647" s="7"/>
      <c r="K1647" s="7"/>
      <c r="L1647" s="7"/>
      <c r="M1647" s="7"/>
      <c r="N1647" s="6"/>
      <c r="O1647" s="6"/>
      <c r="P1647" s="11"/>
      <c r="Q1647" s="12"/>
      <c r="R1647" s="13"/>
      <c r="S1647" s="21" t="str">
        <f t="shared" si="193"/>
        <v/>
      </c>
      <c r="T1647" s="7" t="str">
        <f t="shared" si="194"/>
        <v>Under 1.5</v>
      </c>
      <c r="U1647" s="14"/>
      <c r="V1647" s="14" t="str">
        <f t="shared" si="198"/>
        <v>Over 0.5</v>
      </c>
      <c r="W1647" s="14" t="str">
        <f t="shared" si="199"/>
        <v/>
      </c>
      <c r="X1647" s="14"/>
      <c r="Y1647" s="7" t="str">
        <f t="shared" si="195"/>
        <v>…</v>
      </c>
      <c r="Z1647" s="7"/>
      <c r="AA1647" s="35" t="str">
        <f t="shared" si="196"/>
        <v>…</v>
      </c>
      <c r="AB1647" s="35" t="str">
        <f t="shared" si="197"/>
        <v>.</v>
      </c>
      <c r="AE1647" s="18" t="str">
        <f>IFERROR(VLOOKUP(O1647,AG3:AH5,2,0),"KO")</f>
        <v>KO</v>
      </c>
    </row>
    <row r="1648" spans="2:31">
      <c r="B1648" s="6"/>
      <c r="D1648" s="24"/>
      <c r="E1648" s="17"/>
      <c r="F1648" s="7"/>
      <c r="G1648" s="10"/>
      <c r="H1648" s="7"/>
      <c r="I1648" s="7"/>
      <c r="J1648" s="7"/>
      <c r="K1648" s="7"/>
      <c r="L1648" s="7"/>
      <c r="M1648" s="7"/>
      <c r="N1648" s="6"/>
      <c r="O1648" s="6"/>
      <c r="P1648" s="11"/>
      <c r="Q1648" s="12"/>
      <c r="R1648" s="13"/>
      <c r="S1648" s="21" t="str">
        <f t="shared" si="193"/>
        <v/>
      </c>
      <c r="T1648" s="7" t="str">
        <f t="shared" si="194"/>
        <v>Under 1.5</v>
      </c>
      <c r="U1648" s="14"/>
      <c r="V1648" s="14" t="str">
        <f t="shared" si="198"/>
        <v>Over 0.5</v>
      </c>
      <c r="W1648" s="14" t="str">
        <f t="shared" si="199"/>
        <v/>
      </c>
      <c r="X1648" s="14"/>
      <c r="Y1648" s="7" t="str">
        <f t="shared" si="195"/>
        <v>…</v>
      </c>
      <c r="Z1648" s="7"/>
      <c r="AA1648" s="35" t="str">
        <f t="shared" si="196"/>
        <v>…</v>
      </c>
      <c r="AB1648" s="35" t="str">
        <f t="shared" si="197"/>
        <v>.</v>
      </c>
      <c r="AE1648" s="18" t="str">
        <f>IFERROR(VLOOKUP(O1648,AG3:AH5,2,0),"KO")</f>
        <v>KO</v>
      </c>
    </row>
    <row r="1649" spans="2:31">
      <c r="B1649" s="6"/>
      <c r="D1649" s="24"/>
      <c r="E1649" s="17"/>
      <c r="F1649" s="7"/>
      <c r="G1649" s="10"/>
      <c r="H1649" s="7"/>
      <c r="I1649" s="7"/>
      <c r="J1649" s="7"/>
      <c r="K1649" s="7"/>
      <c r="L1649" s="7"/>
      <c r="M1649" s="7"/>
      <c r="N1649" s="6"/>
      <c r="O1649" s="6"/>
      <c r="P1649" s="11"/>
      <c r="Q1649" s="12"/>
      <c r="R1649" s="13"/>
      <c r="S1649" s="21" t="str">
        <f t="shared" si="193"/>
        <v/>
      </c>
      <c r="T1649" s="7" t="str">
        <f t="shared" si="194"/>
        <v>Under 1.5</v>
      </c>
      <c r="U1649" s="14"/>
      <c r="V1649" s="14" t="str">
        <f t="shared" si="198"/>
        <v>Over 0.5</v>
      </c>
      <c r="W1649" s="14" t="str">
        <f t="shared" si="199"/>
        <v/>
      </c>
      <c r="X1649" s="14"/>
      <c r="Y1649" s="7" t="str">
        <f t="shared" si="195"/>
        <v>…</v>
      </c>
      <c r="Z1649" s="7"/>
      <c r="AA1649" s="35" t="str">
        <f t="shared" si="196"/>
        <v>…</v>
      </c>
      <c r="AB1649" s="35" t="str">
        <f t="shared" si="197"/>
        <v>.</v>
      </c>
      <c r="AE1649" s="18" t="str">
        <f>IFERROR(VLOOKUP(O1649,AG3:AH5,2,0),"KO")</f>
        <v>KO</v>
      </c>
    </row>
    <row r="1650" spans="2:31">
      <c r="B1650" s="6"/>
      <c r="D1650" s="24"/>
      <c r="E1650" s="17"/>
      <c r="F1650" s="7"/>
      <c r="G1650" s="10"/>
      <c r="H1650" s="7"/>
      <c r="I1650" s="7"/>
      <c r="J1650" s="7"/>
      <c r="K1650" s="7"/>
      <c r="L1650" s="7"/>
      <c r="M1650" s="7"/>
      <c r="N1650" s="6"/>
      <c r="O1650" s="6"/>
      <c r="P1650" s="11"/>
      <c r="Q1650" s="12"/>
      <c r="R1650" s="13"/>
      <c r="S1650" s="21" t="str">
        <f t="shared" si="193"/>
        <v/>
      </c>
      <c r="T1650" s="7" t="str">
        <f t="shared" si="194"/>
        <v>Under 1.5</v>
      </c>
      <c r="U1650" s="14"/>
      <c r="V1650" s="14" t="str">
        <f t="shared" si="198"/>
        <v>Over 0.5</v>
      </c>
      <c r="W1650" s="14" t="str">
        <f t="shared" si="199"/>
        <v/>
      </c>
      <c r="X1650" s="14"/>
      <c r="Y1650" s="7" t="str">
        <f t="shared" si="195"/>
        <v>…</v>
      </c>
      <c r="Z1650" s="7"/>
      <c r="AA1650" s="35" t="str">
        <f t="shared" si="196"/>
        <v>…</v>
      </c>
      <c r="AB1650" s="35" t="str">
        <f t="shared" si="197"/>
        <v>.</v>
      </c>
      <c r="AE1650" s="18" t="str">
        <f>IFERROR(VLOOKUP(O1650,AG3:AH5,2,0),"KO")</f>
        <v>KO</v>
      </c>
    </row>
    <row r="1651" spans="2:31">
      <c r="B1651" s="6"/>
      <c r="D1651" s="24"/>
      <c r="E1651" s="17"/>
      <c r="F1651" s="7"/>
      <c r="G1651" s="10"/>
      <c r="H1651" s="7"/>
      <c r="I1651" s="7"/>
      <c r="J1651" s="7"/>
      <c r="K1651" s="7"/>
      <c r="L1651" s="7"/>
      <c r="M1651" s="7"/>
      <c r="N1651" s="6"/>
      <c r="O1651" s="6"/>
      <c r="P1651" s="11"/>
      <c r="Q1651" s="12"/>
      <c r="R1651" s="13"/>
      <c r="S1651" s="21" t="str">
        <f t="shared" si="193"/>
        <v/>
      </c>
      <c r="T1651" s="7" t="str">
        <f t="shared" si="194"/>
        <v>Under 1.5</v>
      </c>
      <c r="U1651" s="14"/>
      <c r="V1651" s="14" t="str">
        <f t="shared" si="198"/>
        <v>Over 0.5</v>
      </c>
      <c r="W1651" s="14" t="str">
        <f t="shared" si="199"/>
        <v/>
      </c>
      <c r="X1651" s="14"/>
      <c r="Y1651" s="7" t="str">
        <f t="shared" si="195"/>
        <v>…</v>
      </c>
      <c r="Z1651" s="7"/>
      <c r="AA1651" s="35" t="str">
        <f t="shared" si="196"/>
        <v>…</v>
      </c>
      <c r="AB1651" s="35" t="str">
        <f t="shared" si="197"/>
        <v>.</v>
      </c>
      <c r="AE1651" s="18" t="str">
        <f>IFERROR(VLOOKUP(O1651,AG3:AH5,2,0),"KO")</f>
        <v>KO</v>
      </c>
    </row>
    <row r="1652" spans="2:31">
      <c r="B1652" s="6"/>
      <c r="D1652" s="24"/>
      <c r="E1652" s="17"/>
      <c r="F1652" s="7"/>
      <c r="G1652" s="10"/>
      <c r="H1652" s="7"/>
      <c r="I1652" s="7"/>
      <c r="J1652" s="7"/>
      <c r="K1652" s="7"/>
      <c r="L1652" s="7"/>
      <c r="M1652" s="7"/>
      <c r="N1652" s="6"/>
      <c r="O1652" s="6"/>
      <c r="P1652" s="11"/>
      <c r="Q1652" s="12"/>
      <c r="R1652" s="13"/>
      <c r="S1652" s="21" t="str">
        <f t="shared" ref="S1652:S1715" si="200">(IF(H1652=0,"",(40+IF(I1652&lt;50,0,I1652/3.2)+(IF(J1652&gt;I1652,-J1652/3.2,0)+(IF(H1652&gt;I1652,-H1652/3.2,0)+(IF(L1652="X",5,IF(L1652="2",2,0)))+(IF(M1652&gt;15,0,15-M1652))+(IF(P1652&lt;50,0,P1652/5)))))))</f>
        <v/>
      </c>
      <c r="T1652" s="7" t="str">
        <f t="shared" ref="T1652:T1715" si="201">IF(S1652&lt;56,"Over 0.5","Under 1.5")</f>
        <v>Under 1.5</v>
      </c>
      <c r="U1652" s="14"/>
      <c r="V1652" s="14" t="str">
        <f t="shared" si="198"/>
        <v>Over 0.5</v>
      </c>
      <c r="W1652" s="14" t="str">
        <f t="shared" si="199"/>
        <v/>
      </c>
      <c r="X1652" s="14"/>
      <c r="Y1652" s="7" t="str">
        <f t="shared" si="195"/>
        <v>…</v>
      </c>
      <c r="Z1652" s="7"/>
      <c r="AA1652" s="35" t="str">
        <f t="shared" si="196"/>
        <v>…</v>
      </c>
      <c r="AB1652" s="35" t="str">
        <f t="shared" si="197"/>
        <v>.</v>
      </c>
      <c r="AE1652" s="18" t="str">
        <f>IFERROR(VLOOKUP(O1652,AG3:AH5,2,0),"KO")</f>
        <v>KO</v>
      </c>
    </row>
    <row r="1653" spans="2:31">
      <c r="B1653" s="6"/>
      <c r="D1653" s="24"/>
      <c r="E1653" s="17"/>
      <c r="F1653" s="7"/>
      <c r="G1653" s="10"/>
      <c r="H1653" s="7"/>
      <c r="I1653" s="7"/>
      <c r="J1653" s="7"/>
      <c r="K1653" s="7"/>
      <c r="L1653" s="7"/>
      <c r="M1653" s="7"/>
      <c r="N1653" s="6"/>
      <c r="O1653" s="6"/>
      <c r="P1653" s="11"/>
      <c r="Q1653" s="12"/>
      <c r="R1653" s="13"/>
      <c r="S1653" s="21" t="str">
        <f t="shared" si="200"/>
        <v/>
      </c>
      <c r="T1653" s="7" t="str">
        <f t="shared" si="201"/>
        <v>Under 1.5</v>
      </c>
      <c r="U1653" s="14"/>
      <c r="V1653" s="14" t="str">
        <f t="shared" si="198"/>
        <v>Over 0.5</v>
      </c>
      <c r="W1653" s="14" t="str">
        <f t="shared" si="199"/>
        <v/>
      </c>
      <c r="X1653" s="14"/>
      <c r="Y1653" s="7" t="str">
        <f t="shared" ref="Y1653:Y1716" si="202">IF(AND(B1653="OK",I1653&gt;52,M1653&lt;11,Q1653&lt;1.71),"Prime","…")</f>
        <v>…</v>
      </c>
      <c r="Z1653" s="7"/>
      <c r="AA1653" s="35" t="str">
        <f t="shared" si="196"/>
        <v>…</v>
      </c>
      <c r="AB1653" s="35" t="str">
        <f t="shared" si="197"/>
        <v>.</v>
      </c>
      <c r="AE1653" s="18" t="str">
        <f>IFERROR(VLOOKUP(O1653,AG3:AH5,2,0),"KO")</f>
        <v>KO</v>
      </c>
    </row>
    <row r="1654" spans="2:31">
      <c r="B1654" s="6"/>
      <c r="D1654" s="24"/>
      <c r="E1654" s="17"/>
      <c r="F1654" s="7"/>
      <c r="G1654" s="10"/>
      <c r="H1654" s="7"/>
      <c r="I1654" s="7"/>
      <c r="J1654" s="7"/>
      <c r="K1654" s="7"/>
      <c r="L1654" s="7"/>
      <c r="M1654" s="7"/>
      <c r="N1654" s="6"/>
      <c r="O1654" s="6"/>
      <c r="P1654" s="11"/>
      <c r="Q1654" s="12"/>
      <c r="R1654" s="13"/>
      <c r="S1654" s="21" t="str">
        <f t="shared" si="200"/>
        <v/>
      </c>
      <c r="T1654" s="7" t="str">
        <f t="shared" si="201"/>
        <v>Under 1.5</v>
      </c>
      <c r="U1654" s="14"/>
      <c r="V1654" s="14" t="str">
        <f t="shared" si="198"/>
        <v>Over 0.5</v>
      </c>
      <c r="W1654" s="14" t="str">
        <f t="shared" si="199"/>
        <v/>
      </c>
      <c r="X1654" s="14"/>
      <c r="Y1654" s="7" t="str">
        <f t="shared" si="202"/>
        <v>…</v>
      </c>
      <c r="Z1654" s="7"/>
      <c r="AA1654" s="35" t="str">
        <f t="shared" si="196"/>
        <v>…</v>
      </c>
      <c r="AB1654" s="35" t="str">
        <f t="shared" si="197"/>
        <v>.</v>
      </c>
      <c r="AE1654" s="18" t="str">
        <f>IFERROR(VLOOKUP(O1654,AG3:AH5,2,0),"KO")</f>
        <v>KO</v>
      </c>
    </row>
    <row r="1655" spans="2:31">
      <c r="B1655" s="6"/>
      <c r="D1655" s="24"/>
      <c r="E1655" s="17"/>
      <c r="F1655" s="7"/>
      <c r="G1655" s="10"/>
      <c r="H1655" s="7"/>
      <c r="I1655" s="7"/>
      <c r="J1655" s="7"/>
      <c r="K1655" s="7"/>
      <c r="L1655" s="7"/>
      <c r="M1655" s="7"/>
      <c r="N1655" s="6"/>
      <c r="O1655" s="6"/>
      <c r="P1655" s="11"/>
      <c r="Q1655" s="12"/>
      <c r="R1655" s="13"/>
      <c r="S1655" s="21" t="str">
        <f t="shared" si="200"/>
        <v/>
      </c>
      <c r="T1655" s="7" t="str">
        <f t="shared" si="201"/>
        <v>Under 1.5</v>
      </c>
      <c r="U1655" s="14"/>
      <c r="V1655" s="14" t="str">
        <f t="shared" si="198"/>
        <v>Over 0.5</v>
      </c>
      <c r="W1655" s="14" t="str">
        <f t="shared" si="199"/>
        <v/>
      </c>
      <c r="X1655" s="14"/>
      <c r="Y1655" s="7" t="str">
        <f t="shared" si="202"/>
        <v>…</v>
      </c>
      <c r="Z1655" s="7"/>
      <c r="AA1655" s="35" t="str">
        <f t="shared" si="196"/>
        <v>…</v>
      </c>
      <c r="AB1655" s="35" t="str">
        <f t="shared" si="197"/>
        <v>.</v>
      </c>
      <c r="AE1655" s="18" t="str">
        <f>IFERROR(VLOOKUP(O1655,AG3:AH5,2,0),"KO")</f>
        <v>KO</v>
      </c>
    </row>
    <row r="1656" spans="2:31">
      <c r="B1656" s="6"/>
      <c r="D1656" s="24"/>
      <c r="E1656" s="17"/>
      <c r="F1656" s="7"/>
      <c r="G1656" s="10"/>
      <c r="H1656" s="7"/>
      <c r="I1656" s="7"/>
      <c r="J1656" s="7"/>
      <c r="K1656" s="7"/>
      <c r="L1656" s="7"/>
      <c r="M1656" s="7"/>
      <c r="N1656" s="6"/>
      <c r="O1656" s="6"/>
      <c r="P1656" s="11"/>
      <c r="Q1656" s="12"/>
      <c r="R1656" s="13"/>
      <c r="S1656" s="21" t="str">
        <f t="shared" si="200"/>
        <v/>
      </c>
      <c r="T1656" s="7" t="str">
        <f t="shared" si="201"/>
        <v>Under 1.5</v>
      </c>
      <c r="U1656" s="14"/>
      <c r="V1656" s="14" t="str">
        <f t="shared" si="198"/>
        <v>Over 0.5</v>
      </c>
      <c r="W1656" s="14" t="str">
        <f t="shared" si="199"/>
        <v/>
      </c>
      <c r="X1656" s="14"/>
      <c r="Y1656" s="7" t="str">
        <f t="shared" si="202"/>
        <v>…</v>
      </c>
      <c r="Z1656" s="7"/>
      <c r="AA1656" s="35" t="str">
        <f t="shared" si="196"/>
        <v>…</v>
      </c>
      <c r="AB1656" s="35" t="str">
        <f t="shared" si="197"/>
        <v>.</v>
      </c>
      <c r="AE1656" s="18" t="str">
        <f>IFERROR(VLOOKUP(O1656,AG3:AH5,2,0),"KO")</f>
        <v>KO</v>
      </c>
    </row>
    <row r="1657" spans="2:31">
      <c r="B1657" s="6"/>
      <c r="D1657" s="24"/>
      <c r="E1657" s="17"/>
      <c r="F1657" s="7"/>
      <c r="G1657" s="10"/>
      <c r="H1657" s="7"/>
      <c r="I1657" s="7"/>
      <c r="J1657" s="7"/>
      <c r="K1657" s="7"/>
      <c r="L1657" s="7"/>
      <c r="M1657" s="7"/>
      <c r="N1657" s="6"/>
      <c r="O1657" s="6"/>
      <c r="P1657" s="11"/>
      <c r="Q1657" s="12"/>
      <c r="R1657" s="13"/>
      <c r="S1657" s="21" t="str">
        <f t="shared" si="200"/>
        <v/>
      </c>
      <c r="T1657" s="7" t="str">
        <f t="shared" si="201"/>
        <v>Under 1.5</v>
      </c>
      <c r="U1657" s="14"/>
      <c r="V1657" s="14" t="str">
        <f t="shared" si="198"/>
        <v>Over 0.5</v>
      </c>
      <c r="W1657" s="14" t="str">
        <f t="shared" si="199"/>
        <v/>
      </c>
      <c r="X1657" s="14"/>
      <c r="Y1657" s="7" t="str">
        <f t="shared" si="202"/>
        <v>…</v>
      </c>
      <c r="Z1657" s="7"/>
      <c r="AA1657" s="35" t="str">
        <f t="shared" si="196"/>
        <v>…</v>
      </c>
      <c r="AB1657" s="35" t="str">
        <f t="shared" si="197"/>
        <v>.</v>
      </c>
      <c r="AE1657" s="18" t="str">
        <f>IFERROR(VLOOKUP(O1657,AG3:AH5,2,0),"KO")</f>
        <v>KO</v>
      </c>
    </row>
    <row r="1658" spans="2:31">
      <c r="B1658" s="6"/>
      <c r="D1658" s="24"/>
      <c r="E1658" s="17"/>
      <c r="F1658" s="7"/>
      <c r="G1658" s="10"/>
      <c r="H1658" s="7"/>
      <c r="I1658" s="7"/>
      <c r="J1658" s="7"/>
      <c r="K1658" s="7"/>
      <c r="L1658" s="7"/>
      <c r="M1658" s="7"/>
      <c r="N1658" s="6"/>
      <c r="O1658" s="6"/>
      <c r="P1658" s="11"/>
      <c r="Q1658" s="12"/>
      <c r="R1658" s="13"/>
      <c r="S1658" s="21" t="str">
        <f t="shared" si="200"/>
        <v/>
      </c>
      <c r="T1658" s="7" t="str">
        <f t="shared" si="201"/>
        <v>Under 1.5</v>
      </c>
      <c r="U1658" s="14"/>
      <c r="V1658" s="14" t="str">
        <f t="shared" si="198"/>
        <v>Over 0.5</v>
      </c>
      <c r="W1658" s="14" t="str">
        <f t="shared" si="199"/>
        <v/>
      </c>
      <c r="X1658" s="14"/>
      <c r="Y1658" s="7" t="str">
        <f t="shared" si="202"/>
        <v>…</v>
      </c>
      <c r="Z1658" s="7"/>
      <c r="AA1658" s="35" t="str">
        <f t="shared" si="196"/>
        <v>…</v>
      </c>
      <c r="AB1658" s="35" t="str">
        <f t="shared" si="197"/>
        <v>.</v>
      </c>
      <c r="AE1658" s="18" t="str">
        <f>IFERROR(VLOOKUP(O1658,AG3:AH5,2,0),"KO")</f>
        <v>KO</v>
      </c>
    </row>
    <row r="1659" spans="2:31">
      <c r="B1659" s="6"/>
      <c r="D1659" s="24"/>
      <c r="E1659" s="17"/>
      <c r="F1659" s="7"/>
      <c r="G1659" s="10"/>
      <c r="H1659" s="7"/>
      <c r="I1659" s="7"/>
      <c r="J1659" s="7"/>
      <c r="K1659" s="7"/>
      <c r="L1659" s="7"/>
      <c r="M1659" s="7"/>
      <c r="N1659" s="6"/>
      <c r="O1659" s="6"/>
      <c r="P1659" s="11"/>
      <c r="Q1659" s="12"/>
      <c r="R1659" s="13"/>
      <c r="S1659" s="21" t="str">
        <f t="shared" si="200"/>
        <v/>
      </c>
      <c r="T1659" s="7" t="str">
        <f t="shared" si="201"/>
        <v>Under 1.5</v>
      </c>
      <c r="U1659" s="14"/>
      <c r="V1659" s="14" t="str">
        <f t="shared" si="198"/>
        <v>Over 0.5</v>
      </c>
      <c r="W1659" s="14" t="str">
        <f t="shared" si="199"/>
        <v/>
      </c>
      <c r="X1659" s="14"/>
      <c r="Y1659" s="7" t="str">
        <f t="shared" si="202"/>
        <v>…</v>
      </c>
      <c r="Z1659" s="7"/>
      <c r="AA1659" s="35" t="str">
        <f t="shared" si="196"/>
        <v>…</v>
      </c>
      <c r="AB1659" s="35" t="str">
        <f t="shared" si="197"/>
        <v>.</v>
      </c>
      <c r="AE1659" s="18" t="str">
        <f>IFERROR(VLOOKUP(O1659,AG3:AH5,2,0),"KO")</f>
        <v>KO</v>
      </c>
    </row>
    <row r="1660" spans="2:31">
      <c r="B1660" s="6"/>
      <c r="D1660" s="24"/>
      <c r="E1660" s="17"/>
      <c r="F1660" s="7"/>
      <c r="G1660" s="10"/>
      <c r="H1660" s="7"/>
      <c r="I1660" s="7"/>
      <c r="J1660" s="7"/>
      <c r="K1660" s="7"/>
      <c r="L1660" s="7"/>
      <c r="M1660" s="7"/>
      <c r="N1660" s="6"/>
      <c r="O1660" s="6"/>
      <c r="P1660" s="11"/>
      <c r="Q1660" s="12"/>
      <c r="R1660" s="13"/>
      <c r="S1660" s="21" t="str">
        <f t="shared" si="200"/>
        <v/>
      </c>
      <c r="T1660" s="7" t="str">
        <f t="shared" si="201"/>
        <v>Under 1.5</v>
      </c>
      <c r="U1660" s="14"/>
      <c r="V1660" s="14" t="str">
        <f t="shared" si="198"/>
        <v>Over 0.5</v>
      </c>
      <c r="W1660" s="14" t="str">
        <f t="shared" si="199"/>
        <v/>
      </c>
      <c r="X1660" s="14"/>
      <c r="Y1660" s="7" t="str">
        <f t="shared" si="202"/>
        <v>…</v>
      </c>
      <c r="Z1660" s="7"/>
      <c r="AA1660" s="35" t="str">
        <f t="shared" si="196"/>
        <v>…</v>
      </c>
      <c r="AB1660" s="35" t="str">
        <f t="shared" si="197"/>
        <v>.</v>
      </c>
      <c r="AE1660" s="18" t="str">
        <f>IFERROR(VLOOKUP(O1660,AG3:AH5,2,0),"KO")</f>
        <v>KO</v>
      </c>
    </row>
    <row r="1661" spans="2:31">
      <c r="B1661" s="6"/>
      <c r="D1661" s="24"/>
      <c r="E1661" s="17"/>
      <c r="F1661" s="7"/>
      <c r="G1661" s="10"/>
      <c r="H1661" s="7"/>
      <c r="I1661" s="7"/>
      <c r="J1661" s="7"/>
      <c r="K1661" s="7"/>
      <c r="L1661" s="7"/>
      <c r="M1661" s="7"/>
      <c r="N1661" s="6"/>
      <c r="O1661" s="6"/>
      <c r="P1661" s="11"/>
      <c r="Q1661" s="12"/>
      <c r="R1661" s="13"/>
      <c r="S1661" s="21" t="str">
        <f t="shared" si="200"/>
        <v/>
      </c>
      <c r="T1661" s="7" t="str">
        <f t="shared" si="201"/>
        <v>Under 1.5</v>
      </c>
      <c r="U1661" s="14"/>
      <c r="V1661" s="14" t="str">
        <f t="shared" si="198"/>
        <v>Over 0.5</v>
      </c>
      <c r="W1661" s="14" t="str">
        <f t="shared" si="199"/>
        <v/>
      </c>
      <c r="X1661" s="14"/>
      <c r="Y1661" s="7" t="str">
        <f t="shared" si="202"/>
        <v>…</v>
      </c>
      <c r="Z1661" s="7"/>
      <c r="AA1661" s="35" t="str">
        <f t="shared" si="196"/>
        <v>…</v>
      </c>
      <c r="AB1661" s="35" t="str">
        <f t="shared" si="197"/>
        <v>.</v>
      </c>
      <c r="AE1661" s="18" t="str">
        <f>IFERROR(VLOOKUP(O1661,AG3:AH5,2,0),"KO")</f>
        <v>KO</v>
      </c>
    </row>
    <row r="1662" spans="2:31">
      <c r="B1662" s="6"/>
      <c r="D1662" s="24"/>
      <c r="E1662" s="17"/>
      <c r="F1662" s="7"/>
      <c r="G1662" s="10"/>
      <c r="H1662" s="7"/>
      <c r="I1662" s="7"/>
      <c r="J1662" s="7"/>
      <c r="K1662" s="7"/>
      <c r="L1662" s="7"/>
      <c r="M1662" s="7"/>
      <c r="N1662" s="6"/>
      <c r="O1662" s="6"/>
      <c r="P1662" s="11"/>
      <c r="Q1662" s="12"/>
      <c r="R1662" s="13"/>
      <c r="S1662" s="21" t="str">
        <f t="shared" si="200"/>
        <v/>
      </c>
      <c r="T1662" s="7" t="str">
        <f t="shared" si="201"/>
        <v>Under 1.5</v>
      </c>
      <c r="U1662" s="14"/>
      <c r="V1662" s="14" t="str">
        <f t="shared" si="198"/>
        <v>Over 0.5</v>
      </c>
      <c r="W1662" s="14" t="str">
        <f t="shared" si="199"/>
        <v/>
      </c>
      <c r="X1662" s="14"/>
      <c r="Y1662" s="7" t="str">
        <f t="shared" si="202"/>
        <v>…</v>
      </c>
      <c r="Z1662" s="7"/>
      <c r="AA1662" s="35" t="str">
        <f t="shared" si="196"/>
        <v>…</v>
      </c>
      <c r="AB1662" s="35" t="str">
        <f t="shared" si="197"/>
        <v>.</v>
      </c>
      <c r="AE1662" s="18" t="str">
        <f>IFERROR(VLOOKUP(O1662,AG3:AH5,2,0),"KO")</f>
        <v>KO</v>
      </c>
    </row>
    <row r="1663" spans="2:31">
      <c r="B1663" s="6"/>
      <c r="D1663" s="24"/>
      <c r="E1663" s="17"/>
      <c r="F1663" s="7"/>
      <c r="G1663" s="10"/>
      <c r="H1663" s="7"/>
      <c r="I1663" s="7"/>
      <c r="J1663" s="7"/>
      <c r="K1663" s="7"/>
      <c r="L1663" s="7"/>
      <c r="M1663" s="7"/>
      <c r="N1663" s="6"/>
      <c r="O1663" s="6"/>
      <c r="P1663" s="11"/>
      <c r="Q1663" s="12"/>
      <c r="R1663" s="13"/>
      <c r="S1663" s="21" t="str">
        <f t="shared" si="200"/>
        <v/>
      </c>
      <c r="T1663" s="7" t="str">
        <f t="shared" si="201"/>
        <v>Under 1.5</v>
      </c>
      <c r="U1663" s="14"/>
      <c r="V1663" s="14" t="str">
        <f t="shared" si="198"/>
        <v>Over 0.5</v>
      </c>
      <c r="W1663" s="14" t="str">
        <f t="shared" si="199"/>
        <v/>
      </c>
      <c r="X1663" s="14"/>
      <c r="Y1663" s="7" t="str">
        <f t="shared" si="202"/>
        <v>…</v>
      </c>
      <c r="Z1663" s="7"/>
      <c r="AA1663" s="35" t="str">
        <f t="shared" si="196"/>
        <v>…</v>
      </c>
      <c r="AB1663" s="35" t="str">
        <f t="shared" si="197"/>
        <v>.</v>
      </c>
      <c r="AE1663" s="18" t="str">
        <f>IFERROR(VLOOKUP(O1663,AG3:AH5,2,0),"KO")</f>
        <v>KO</v>
      </c>
    </row>
    <row r="1664" spans="2:31">
      <c r="B1664" s="6"/>
      <c r="D1664" s="24"/>
      <c r="E1664" s="17"/>
      <c r="F1664" s="7"/>
      <c r="G1664" s="10"/>
      <c r="H1664" s="7"/>
      <c r="I1664" s="7"/>
      <c r="J1664" s="7"/>
      <c r="K1664" s="7"/>
      <c r="L1664" s="7"/>
      <c r="M1664" s="7"/>
      <c r="N1664" s="6"/>
      <c r="O1664" s="6"/>
      <c r="P1664" s="11"/>
      <c r="Q1664" s="12"/>
      <c r="R1664" s="13"/>
      <c r="S1664" s="21" t="str">
        <f t="shared" si="200"/>
        <v/>
      </c>
      <c r="T1664" s="7" t="str">
        <f t="shared" si="201"/>
        <v>Under 1.5</v>
      </c>
      <c r="U1664" s="14"/>
      <c r="V1664" s="14" t="str">
        <f t="shared" si="198"/>
        <v>Over 0.5</v>
      </c>
      <c r="W1664" s="14" t="str">
        <f t="shared" si="199"/>
        <v/>
      </c>
      <c r="X1664" s="14"/>
      <c r="Y1664" s="7" t="str">
        <f t="shared" si="202"/>
        <v>…</v>
      </c>
      <c r="Z1664" s="7"/>
      <c r="AA1664" s="35" t="str">
        <f t="shared" si="196"/>
        <v>…</v>
      </c>
      <c r="AB1664" s="35" t="str">
        <f t="shared" si="197"/>
        <v>.</v>
      </c>
      <c r="AE1664" s="18" t="str">
        <f>IFERROR(VLOOKUP(O1664,AG3:AH5,2,0),"KO")</f>
        <v>KO</v>
      </c>
    </row>
    <row r="1665" spans="2:31">
      <c r="B1665" s="6"/>
      <c r="D1665" s="24"/>
      <c r="E1665" s="17"/>
      <c r="F1665" s="7"/>
      <c r="G1665" s="10"/>
      <c r="H1665" s="7"/>
      <c r="I1665" s="7"/>
      <c r="J1665" s="7"/>
      <c r="K1665" s="7"/>
      <c r="L1665" s="7"/>
      <c r="M1665" s="7"/>
      <c r="N1665" s="6"/>
      <c r="O1665" s="6"/>
      <c r="P1665" s="11"/>
      <c r="Q1665" s="12"/>
      <c r="R1665" s="13"/>
      <c r="S1665" s="21" t="str">
        <f t="shared" si="200"/>
        <v/>
      </c>
      <c r="T1665" s="7" t="str">
        <f t="shared" si="201"/>
        <v>Under 1.5</v>
      </c>
      <c r="U1665" s="14"/>
      <c r="V1665" s="14" t="str">
        <f t="shared" si="198"/>
        <v>Over 0.5</v>
      </c>
      <c r="W1665" s="14" t="str">
        <f t="shared" si="199"/>
        <v/>
      </c>
      <c r="X1665" s="14"/>
      <c r="Y1665" s="7" t="str">
        <f t="shared" si="202"/>
        <v>…</v>
      </c>
      <c r="Z1665" s="7"/>
      <c r="AA1665" s="35" t="str">
        <f t="shared" si="196"/>
        <v>…</v>
      </c>
      <c r="AB1665" s="35" t="str">
        <f t="shared" si="197"/>
        <v>.</v>
      </c>
      <c r="AE1665" s="18" t="str">
        <f>IFERROR(VLOOKUP(O1665,AG3:AH5,2,0),"KO")</f>
        <v>KO</v>
      </c>
    </row>
    <row r="1666" spans="2:31">
      <c r="B1666" s="6"/>
      <c r="D1666" s="24"/>
      <c r="E1666" s="17"/>
      <c r="F1666" s="7"/>
      <c r="G1666" s="10"/>
      <c r="H1666" s="7"/>
      <c r="I1666" s="7"/>
      <c r="J1666" s="7"/>
      <c r="K1666" s="7"/>
      <c r="L1666" s="7"/>
      <c r="M1666" s="7"/>
      <c r="N1666" s="6"/>
      <c r="O1666" s="6"/>
      <c r="P1666" s="11"/>
      <c r="Q1666" s="12"/>
      <c r="R1666" s="13"/>
      <c r="S1666" s="21" t="str">
        <f t="shared" si="200"/>
        <v/>
      </c>
      <c r="T1666" s="7" t="str">
        <f t="shared" si="201"/>
        <v>Under 1.5</v>
      </c>
      <c r="U1666" s="14"/>
      <c r="V1666" s="14" t="str">
        <f t="shared" si="198"/>
        <v>Over 0.5</v>
      </c>
      <c r="W1666" s="14" t="str">
        <f t="shared" si="199"/>
        <v/>
      </c>
      <c r="X1666" s="14"/>
      <c r="Y1666" s="7" t="str">
        <f t="shared" si="202"/>
        <v>…</v>
      </c>
      <c r="Z1666" s="7"/>
      <c r="AA1666" s="35" t="str">
        <f t="shared" si="196"/>
        <v>…</v>
      </c>
      <c r="AB1666" s="35" t="str">
        <f t="shared" si="197"/>
        <v>.</v>
      </c>
      <c r="AE1666" s="18" t="str">
        <f>IFERROR(VLOOKUP(O1666,AG3:AH5,2,0),"KO")</f>
        <v>KO</v>
      </c>
    </row>
    <row r="1667" spans="2:31">
      <c r="B1667" s="6"/>
      <c r="D1667" s="24"/>
      <c r="E1667" s="17"/>
      <c r="F1667" s="7"/>
      <c r="G1667" s="10"/>
      <c r="H1667" s="7"/>
      <c r="I1667" s="7"/>
      <c r="J1667" s="7"/>
      <c r="K1667" s="7"/>
      <c r="L1667" s="7"/>
      <c r="M1667" s="7"/>
      <c r="N1667" s="6"/>
      <c r="O1667" s="6"/>
      <c r="P1667" s="11"/>
      <c r="Q1667" s="12"/>
      <c r="R1667" s="13"/>
      <c r="S1667" s="21" t="str">
        <f t="shared" si="200"/>
        <v/>
      </c>
      <c r="T1667" s="7" t="str">
        <f t="shared" si="201"/>
        <v>Under 1.5</v>
      </c>
      <c r="U1667" s="14"/>
      <c r="V1667" s="14" t="str">
        <f t="shared" si="198"/>
        <v>Over 0.5</v>
      </c>
      <c r="W1667" s="14" t="str">
        <f t="shared" si="199"/>
        <v/>
      </c>
      <c r="X1667" s="14"/>
      <c r="Y1667" s="7" t="str">
        <f t="shared" si="202"/>
        <v>…</v>
      </c>
      <c r="Z1667" s="7"/>
      <c r="AA1667" s="35" t="str">
        <f t="shared" si="196"/>
        <v>…</v>
      </c>
      <c r="AB1667" s="35" t="str">
        <f t="shared" si="197"/>
        <v>.</v>
      </c>
      <c r="AE1667" s="18" t="str">
        <f>IFERROR(VLOOKUP(O1667,AG3:AH5,2,0),"KO")</f>
        <v>KO</v>
      </c>
    </row>
    <row r="1668" spans="2:31">
      <c r="B1668" s="6"/>
      <c r="D1668" s="24"/>
      <c r="E1668" s="17"/>
      <c r="F1668" s="7"/>
      <c r="G1668" s="10"/>
      <c r="H1668" s="7"/>
      <c r="I1668" s="7"/>
      <c r="J1668" s="7"/>
      <c r="K1668" s="7"/>
      <c r="L1668" s="7"/>
      <c r="M1668" s="7"/>
      <c r="N1668" s="6"/>
      <c r="O1668" s="6"/>
      <c r="P1668" s="11"/>
      <c r="Q1668" s="12"/>
      <c r="R1668" s="13"/>
      <c r="S1668" s="21" t="str">
        <f t="shared" si="200"/>
        <v/>
      </c>
      <c r="T1668" s="7" t="str">
        <f t="shared" si="201"/>
        <v>Under 1.5</v>
      </c>
      <c r="U1668" s="14"/>
      <c r="V1668" s="14" t="str">
        <f t="shared" si="198"/>
        <v>Over 0.5</v>
      </c>
      <c r="W1668" s="14" t="str">
        <f t="shared" si="199"/>
        <v/>
      </c>
      <c r="X1668" s="14"/>
      <c r="Y1668" s="7" t="str">
        <f t="shared" si="202"/>
        <v>…</v>
      </c>
      <c r="Z1668" s="7"/>
      <c r="AA1668" s="35" t="str">
        <f t="shared" si="196"/>
        <v>…</v>
      </c>
      <c r="AB1668" s="35" t="str">
        <f t="shared" si="197"/>
        <v>.</v>
      </c>
      <c r="AE1668" s="18" t="str">
        <f>IFERROR(VLOOKUP(O1668,AG3:AH5,2,0),"KO")</f>
        <v>KO</v>
      </c>
    </row>
    <row r="1669" spans="2:31">
      <c r="B1669" s="6"/>
      <c r="D1669" s="24"/>
      <c r="E1669" s="17"/>
      <c r="F1669" s="7"/>
      <c r="G1669" s="10"/>
      <c r="H1669" s="7"/>
      <c r="I1669" s="7"/>
      <c r="J1669" s="7"/>
      <c r="K1669" s="7"/>
      <c r="L1669" s="7"/>
      <c r="M1669" s="7"/>
      <c r="N1669" s="6"/>
      <c r="O1669" s="6"/>
      <c r="P1669" s="11"/>
      <c r="Q1669" s="12"/>
      <c r="R1669" s="13"/>
      <c r="S1669" s="21" t="str">
        <f t="shared" si="200"/>
        <v/>
      </c>
      <c r="T1669" s="7" t="str">
        <f t="shared" si="201"/>
        <v>Under 1.5</v>
      </c>
      <c r="U1669" s="14"/>
      <c r="V1669" s="14" t="str">
        <f t="shared" si="198"/>
        <v>Over 0.5</v>
      </c>
      <c r="W1669" s="14" t="str">
        <f t="shared" si="199"/>
        <v/>
      </c>
      <c r="X1669" s="14"/>
      <c r="Y1669" s="7" t="str">
        <f t="shared" si="202"/>
        <v>…</v>
      </c>
      <c r="Z1669" s="7"/>
      <c r="AA1669" s="35" t="str">
        <f t="shared" si="196"/>
        <v>…</v>
      </c>
      <c r="AB1669" s="35" t="str">
        <f t="shared" si="197"/>
        <v>.</v>
      </c>
      <c r="AE1669" s="18" t="str">
        <f>IFERROR(VLOOKUP(O1669,AG3:AH5,2,0),"KO")</f>
        <v>KO</v>
      </c>
    </row>
    <row r="1670" spans="2:31">
      <c r="B1670" s="6"/>
      <c r="D1670" s="24"/>
      <c r="E1670" s="17"/>
      <c r="F1670" s="7"/>
      <c r="G1670" s="10"/>
      <c r="H1670" s="7"/>
      <c r="I1670" s="7"/>
      <c r="J1670" s="7"/>
      <c r="K1670" s="7"/>
      <c r="L1670" s="7"/>
      <c r="M1670" s="7"/>
      <c r="N1670" s="6"/>
      <c r="O1670" s="6"/>
      <c r="P1670" s="11"/>
      <c r="Q1670" s="12"/>
      <c r="R1670" s="13"/>
      <c r="S1670" s="21" t="str">
        <f t="shared" si="200"/>
        <v/>
      </c>
      <c r="T1670" s="7" t="str">
        <f t="shared" si="201"/>
        <v>Under 1.5</v>
      </c>
      <c r="U1670" s="14"/>
      <c r="V1670" s="14" t="str">
        <f t="shared" si="198"/>
        <v>Over 0.5</v>
      </c>
      <c r="W1670" s="14" t="str">
        <f t="shared" si="199"/>
        <v/>
      </c>
      <c r="X1670" s="14"/>
      <c r="Y1670" s="7" t="str">
        <f t="shared" si="202"/>
        <v>…</v>
      </c>
      <c r="Z1670" s="7"/>
      <c r="AA1670" s="35" t="str">
        <f t="shared" ref="AA1670:AA1733" si="203">IF(AND(I1670&gt;49,P1670&gt;54,B1670="OK"),"U25g","…")</f>
        <v>…</v>
      </c>
      <c r="AB1670" s="35" t="str">
        <f t="shared" ref="AB1670:AB1733" si="204">IF(AND(AA1670="U25g",(OR(O1670="0-0",O1670="0-1",O1670="1-0",O1670="1-1",O1670="2-0",O1670="0-2"))),"WON",".")</f>
        <v>.</v>
      </c>
      <c r="AE1670" s="18" t="str">
        <f>IFERROR(VLOOKUP(O1670,AG3:AH5,2,0),"KO")</f>
        <v>KO</v>
      </c>
    </row>
    <row r="1671" spans="2:31">
      <c r="B1671" s="6"/>
      <c r="D1671" s="24"/>
      <c r="E1671" s="17"/>
      <c r="F1671" s="7"/>
      <c r="G1671" s="10"/>
      <c r="H1671" s="7"/>
      <c r="I1671" s="7"/>
      <c r="J1671" s="7"/>
      <c r="K1671" s="7"/>
      <c r="L1671" s="7"/>
      <c r="M1671" s="7"/>
      <c r="N1671" s="6"/>
      <c r="O1671" s="6"/>
      <c r="P1671" s="11"/>
      <c r="Q1671" s="12"/>
      <c r="R1671" s="13"/>
      <c r="S1671" s="21" t="str">
        <f t="shared" si="200"/>
        <v/>
      </c>
      <c r="T1671" s="7" t="str">
        <f t="shared" si="201"/>
        <v>Under 1.5</v>
      </c>
      <c r="U1671" s="14"/>
      <c r="V1671" s="14" t="str">
        <f t="shared" si="198"/>
        <v>Over 0.5</v>
      </c>
      <c r="W1671" s="14" t="str">
        <f t="shared" si="199"/>
        <v/>
      </c>
      <c r="X1671" s="14"/>
      <c r="Y1671" s="7" t="str">
        <f t="shared" si="202"/>
        <v>…</v>
      </c>
      <c r="Z1671" s="7"/>
      <c r="AA1671" s="35" t="str">
        <f t="shared" si="203"/>
        <v>…</v>
      </c>
      <c r="AB1671" s="35" t="str">
        <f t="shared" si="204"/>
        <v>.</v>
      </c>
      <c r="AE1671" s="18" t="str">
        <f>IFERROR(VLOOKUP(O1671,AG3:AH5,2,0),"KO")</f>
        <v>KO</v>
      </c>
    </row>
    <row r="1672" spans="2:31">
      <c r="B1672" s="6"/>
      <c r="D1672" s="24"/>
      <c r="E1672" s="17"/>
      <c r="F1672" s="7"/>
      <c r="G1672" s="10"/>
      <c r="H1672" s="7"/>
      <c r="I1672" s="7"/>
      <c r="J1672" s="7"/>
      <c r="K1672" s="7"/>
      <c r="L1672" s="7"/>
      <c r="M1672" s="7"/>
      <c r="N1672" s="6"/>
      <c r="O1672" s="6"/>
      <c r="P1672" s="11"/>
      <c r="Q1672" s="12"/>
      <c r="R1672" s="13"/>
      <c r="S1672" s="21" t="str">
        <f t="shared" si="200"/>
        <v/>
      </c>
      <c r="T1672" s="7" t="str">
        <f t="shared" si="201"/>
        <v>Under 1.5</v>
      </c>
      <c r="U1672" s="14"/>
      <c r="V1672" s="14" t="str">
        <f t="shared" si="198"/>
        <v>Over 0.5</v>
      </c>
      <c r="W1672" s="14" t="str">
        <f t="shared" si="199"/>
        <v/>
      </c>
      <c r="X1672" s="14"/>
      <c r="Y1672" s="7" t="str">
        <f t="shared" si="202"/>
        <v>…</v>
      </c>
      <c r="Z1672" s="7"/>
      <c r="AA1672" s="35" t="str">
        <f t="shared" si="203"/>
        <v>…</v>
      </c>
      <c r="AB1672" s="35" t="str">
        <f t="shared" si="204"/>
        <v>.</v>
      </c>
      <c r="AE1672" s="18" t="str">
        <f>IFERROR(VLOOKUP(O1672,AG3:AH5,2,0),"KO")</f>
        <v>KO</v>
      </c>
    </row>
    <row r="1673" spans="2:31">
      <c r="B1673" s="6"/>
      <c r="D1673" s="24"/>
      <c r="E1673" s="17"/>
      <c r="F1673" s="7"/>
      <c r="G1673" s="10"/>
      <c r="H1673" s="7"/>
      <c r="I1673" s="7"/>
      <c r="J1673" s="7"/>
      <c r="K1673" s="7"/>
      <c r="L1673" s="7"/>
      <c r="M1673" s="7"/>
      <c r="N1673" s="6"/>
      <c r="O1673" s="6"/>
      <c r="P1673" s="11"/>
      <c r="Q1673" s="12"/>
      <c r="R1673" s="13"/>
      <c r="S1673" s="21" t="str">
        <f t="shared" si="200"/>
        <v/>
      </c>
      <c r="T1673" s="7" t="str">
        <f t="shared" si="201"/>
        <v>Under 1.5</v>
      </c>
      <c r="U1673" s="14"/>
      <c r="V1673" s="14" t="str">
        <f t="shared" si="198"/>
        <v>Over 0.5</v>
      </c>
      <c r="W1673" s="14" t="str">
        <f t="shared" si="199"/>
        <v/>
      </c>
      <c r="X1673" s="14"/>
      <c r="Y1673" s="7" t="str">
        <f t="shared" si="202"/>
        <v>…</v>
      </c>
      <c r="Z1673" s="7"/>
      <c r="AA1673" s="35" t="str">
        <f t="shared" si="203"/>
        <v>…</v>
      </c>
      <c r="AB1673" s="35" t="str">
        <f t="shared" si="204"/>
        <v>.</v>
      </c>
      <c r="AE1673" s="18" t="str">
        <f>IFERROR(VLOOKUP(O1673,AG3:AH5,2,0),"KO")</f>
        <v>KO</v>
      </c>
    </row>
    <row r="1674" spans="2:31">
      <c r="B1674" s="6"/>
      <c r="D1674" s="24"/>
      <c r="E1674" s="17"/>
      <c r="F1674" s="7"/>
      <c r="G1674" s="10"/>
      <c r="H1674" s="7"/>
      <c r="I1674" s="7"/>
      <c r="J1674" s="7"/>
      <c r="K1674" s="7"/>
      <c r="L1674" s="7"/>
      <c r="M1674" s="7"/>
      <c r="N1674" s="6"/>
      <c r="O1674" s="6"/>
      <c r="P1674" s="11"/>
      <c r="Q1674" s="12"/>
      <c r="R1674" s="13"/>
      <c r="S1674" s="21" t="str">
        <f t="shared" si="200"/>
        <v/>
      </c>
      <c r="T1674" s="7" t="str">
        <f t="shared" si="201"/>
        <v>Under 1.5</v>
      </c>
      <c r="U1674" s="14"/>
      <c r="V1674" s="14" t="str">
        <f t="shared" si="198"/>
        <v>Over 0.5</v>
      </c>
      <c r="W1674" s="14" t="str">
        <f t="shared" si="199"/>
        <v/>
      </c>
      <c r="X1674" s="14"/>
      <c r="Y1674" s="7" t="str">
        <f t="shared" si="202"/>
        <v>…</v>
      </c>
      <c r="Z1674" s="7"/>
      <c r="AA1674" s="35" t="str">
        <f t="shared" si="203"/>
        <v>…</v>
      </c>
      <c r="AB1674" s="35" t="str">
        <f t="shared" si="204"/>
        <v>.</v>
      </c>
      <c r="AE1674" s="18" t="str">
        <f>IFERROR(VLOOKUP(O1674,AG3:AH5,2,0),"KO")</f>
        <v>KO</v>
      </c>
    </row>
    <row r="1675" spans="2:31">
      <c r="B1675" s="6"/>
      <c r="D1675" s="24"/>
      <c r="E1675" s="17"/>
      <c r="F1675" s="7"/>
      <c r="G1675" s="10"/>
      <c r="H1675" s="7"/>
      <c r="I1675" s="7"/>
      <c r="J1675" s="7"/>
      <c r="K1675" s="7"/>
      <c r="L1675" s="7"/>
      <c r="M1675" s="7"/>
      <c r="N1675" s="6"/>
      <c r="O1675" s="6"/>
      <c r="P1675" s="11"/>
      <c r="Q1675" s="12"/>
      <c r="R1675" s="13"/>
      <c r="S1675" s="21" t="str">
        <f t="shared" si="200"/>
        <v/>
      </c>
      <c r="T1675" s="7" t="str">
        <f t="shared" si="201"/>
        <v>Under 1.5</v>
      </c>
      <c r="U1675" s="14"/>
      <c r="V1675" s="14" t="str">
        <f t="shared" ref="V1675:V1738" si="205">IF(N1675="1-0","Under 1.5",IF(N1675="0-0","Under 1.5",IF(N1675="0-1","Under 1.5","Over 0.5")))</f>
        <v>Over 0.5</v>
      </c>
      <c r="W1675" s="14" t="str">
        <f t="shared" ref="W1675:W1738" si="206">IF(N1675=0,"",IF(N1675="?",N1675,IF(T1675=V1675,"WON",IF(N1675="0-1","WON",IF(N1675="1-0","WON","LOST")))))</f>
        <v/>
      </c>
      <c r="X1675" s="14"/>
      <c r="Y1675" s="7" t="str">
        <f t="shared" si="202"/>
        <v>…</v>
      </c>
      <c r="Z1675" s="7"/>
      <c r="AA1675" s="35" t="str">
        <f t="shared" si="203"/>
        <v>…</v>
      </c>
      <c r="AB1675" s="35" t="str">
        <f t="shared" si="204"/>
        <v>.</v>
      </c>
      <c r="AE1675" s="18" t="str">
        <f>IFERROR(VLOOKUP(O1675,AG3:AH5,2,0),"KO")</f>
        <v>KO</v>
      </c>
    </row>
    <row r="1676" spans="2:31">
      <c r="B1676" s="6"/>
      <c r="D1676" s="24"/>
      <c r="E1676" s="17"/>
      <c r="F1676" s="7"/>
      <c r="G1676" s="10"/>
      <c r="H1676" s="7"/>
      <c r="I1676" s="7"/>
      <c r="J1676" s="7"/>
      <c r="K1676" s="7"/>
      <c r="L1676" s="7"/>
      <c r="M1676" s="7"/>
      <c r="N1676" s="6"/>
      <c r="O1676" s="6"/>
      <c r="P1676" s="11"/>
      <c r="Q1676" s="12"/>
      <c r="R1676" s="13"/>
      <c r="S1676" s="21" t="str">
        <f t="shared" si="200"/>
        <v/>
      </c>
      <c r="T1676" s="7" t="str">
        <f t="shared" si="201"/>
        <v>Under 1.5</v>
      </c>
      <c r="U1676" s="14"/>
      <c r="V1676" s="14" t="str">
        <f t="shared" si="205"/>
        <v>Over 0.5</v>
      </c>
      <c r="W1676" s="14" t="str">
        <f t="shared" si="206"/>
        <v/>
      </c>
      <c r="X1676" s="14"/>
      <c r="Y1676" s="7" t="str">
        <f t="shared" si="202"/>
        <v>…</v>
      </c>
      <c r="Z1676" s="7"/>
      <c r="AA1676" s="35" t="str">
        <f t="shared" si="203"/>
        <v>…</v>
      </c>
      <c r="AB1676" s="35" t="str">
        <f t="shared" si="204"/>
        <v>.</v>
      </c>
      <c r="AE1676" s="18" t="str">
        <f>IFERROR(VLOOKUP(O1676,AG3:AH5,2,0),"KO")</f>
        <v>KO</v>
      </c>
    </row>
    <row r="1677" spans="2:31">
      <c r="B1677" s="6"/>
      <c r="D1677" s="24"/>
      <c r="E1677" s="17"/>
      <c r="F1677" s="7"/>
      <c r="G1677" s="10"/>
      <c r="H1677" s="7"/>
      <c r="I1677" s="7"/>
      <c r="J1677" s="7"/>
      <c r="K1677" s="7"/>
      <c r="L1677" s="7"/>
      <c r="M1677" s="7"/>
      <c r="N1677" s="6"/>
      <c r="O1677" s="6"/>
      <c r="P1677" s="11"/>
      <c r="Q1677" s="12"/>
      <c r="R1677" s="13"/>
      <c r="S1677" s="21" t="str">
        <f t="shared" si="200"/>
        <v/>
      </c>
      <c r="T1677" s="7" t="str">
        <f t="shared" si="201"/>
        <v>Under 1.5</v>
      </c>
      <c r="U1677" s="14"/>
      <c r="V1677" s="14" t="str">
        <f t="shared" si="205"/>
        <v>Over 0.5</v>
      </c>
      <c r="W1677" s="14" t="str">
        <f t="shared" si="206"/>
        <v/>
      </c>
      <c r="X1677" s="14"/>
      <c r="Y1677" s="7" t="str">
        <f t="shared" si="202"/>
        <v>…</v>
      </c>
      <c r="Z1677" s="7"/>
      <c r="AA1677" s="35" t="str">
        <f t="shared" si="203"/>
        <v>…</v>
      </c>
      <c r="AB1677" s="35" t="str">
        <f t="shared" si="204"/>
        <v>.</v>
      </c>
      <c r="AE1677" s="18" t="str">
        <f>IFERROR(VLOOKUP(O1677,AG3:AH5,2,0),"KO")</f>
        <v>KO</v>
      </c>
    </row>
    <row r="1678" spans="2:31">
      <c r="B1678" s="6"/>
      <c r="D1678" s="24"/>
      <c r="E1678" s="17"/>
      <c r="F1678" s="7"/>
      <c r="G1678" s="10"/>
      <c r="H1678" s="7"/>
      <c r="I1678" s="7"/>
      <c r="J1678" s="7"/>
      <c r="K1678" s="7"/>
      <c r="L1678" s="7"/>
      <c r="M1678" s="7"/>
      <c r="N1678" s="6"/>
      <c r="O1678" s="6"/>
      <c r="P1678" s="11"/>
      <c r="Q1678" s="12"/>
      <c r="R1678" s="13"/>
      <c r="S1678" s="21" t="str">
        <f t="shared" si="200"/>
        <v/>
      </c>
      <c r="T1678" s="7" t="str">
        <f t="shared" si="201"/>
        <v>Under 1.5</v>
      </c>
      <c r="U1678" s="14"/>
      <c r="V1678" s="14" t="str">
        <f t="shared" si="205"/>
        <v>Over 0.5</v>
      </c>
      <c r="W1678" s="14" t="str">
        <f t="shared" si="206"/>
        <v/>
      </c>
      <c r="X1678" s="14"/>
      <c r="Y1678" s="7" t="str">
        <f t="shared" si="202"/>
        <v>…</v>
      </c>
      <c r="Z1678" s="7"/>
      <c r="AA1678" s="35" t="str">
        <f t="shared" si="203"/>
        <v>…</v>
      </c>
      <c r="AB1678" s="35" t="str">
        <f t="shared" si="204"/>
        <v>.</v>
      </c>
      <c r="AE1678" s="18" t="str">
        <f>IFERROR(VLOOKUP(O1678,AG3:AH5,2,0),"KO")</f>
        <v>KO</v>
      </c>
    </row>
    <row r="1679" spans="2:31">
      <c r="B1679" s="6"/>
      <c r="D1679" s="24"/>
      <c r="E1679" s="17"/>
      <c r="F1679" s="7"/>
      <c r="G1679" s="10"/>
      <c r="H1679" s="7"/>
      <c r="I1679" s="7"/>
      <c r="J1679" s="7"/>
      <c r="K1679" s="7"/>
      <c r="L1679" s="7"/>
      <c r="M1679" s="7"/>
      <c r="N1679" s="6"/>
      <c r="O1679" s="6"/>
      <c r="P1679" s="11"/>
      <c r="Q1679" s="12"/>
      <c r="R1679" s="13"/>
      <c r="S1679" s="21" t="str">
        <f t="shared" si="200"/>
        <v/>
      </c>
      <c r="T1679" s="7" t="str">
        <f t="shared" si="201"/>
        <v>Under 1.5</v>
      </c>
      <c r="U1679" s="14"/>
      <c r="V1679" s="14" t="str">
        <f t="shared" si="205"/>
        <v>Over 0.5</v>
      </c>
      <c r="W1679" s="14" t="str">
        <f t="shared" si="206"/>
        <v/>
      </c>
      <c r="X1679" s="14"/>
      <c r="Y1679" s="7" t="str">
        <f t="shared" si="202"/>
        <v>…</v>
      </c>
      <c r="Z1679" s="7"/>
      <c r="AA1679" s="35" t="str">
        <f t="shared" si="203"/>
        <v>…</v>
      </c>
      <c r="AB1679" s="35" t="str">
        <f t="shared" si="204"/>
        <v>.</v>
      </c>
      <c r="AE1679" s="18" t="str">
        <f>IFERROR(VLOOKUP(O1679,AG3:AH5,2,0),"KO")</f>
        <v>KO</v>
      </c>
    </row>
    <row r="1680" spans="2:31">
      <c r="B1680" s="6"/>
      <c r="D1680" s="24"/>
      <c r="E1680" s="17"/>
      <c r="F1680" s="7"/>
      <c r="G1680" s="10"/>
      <c r="H1680" s="7"/>
      <c r="I1680" s="7"/>
      <c r="J1680" s="7"/>
      <c r="K1680" s="7"/>
      <c r="L1680" s="7"/>
      <c r="M1680" s="7"/>
      <c r="N1680" s="6"/>
      <c r="O1680" s="6"/>
      <c r="P1680" s="11"/>
      <c r="Q1680" s="12"/>
      <c r="R1680" s="13"/>
      <c r="S1680" s="21" t="str">
        <f t="shared" si="200"/>
        <v/>
      </c>
      <c r="T1680" s="7" t="str">
        <f t="shared" si="201"/>
        <v>Under 1.5</v>
      </c>
      <c r="U1680" s="14"/>
      <c r="V1680" s="14" t="str">
        <f t="shared" si="205"/>
        <v>Over 0.5</v>
      </c>
      <c r="W1680" s="14" t="str">
        <f t="shared" si="206"/>
        <v/>
      </c>
      <c r="X1680" s="14"/>
      <c r="Y1680" s="7" t="str">
        <f t="shared" si="202"/>
        <v>…</v>
      </c>
      <c r="Z1680" s="7"/>
      <c r="AA1680" s="35" t="str">
        <f t="shared" si="203"/>
        <v>…</v>
      </c>
      <c r="AB1680" s="35" t="str">
        <f t="shared" si="204"/>
        <v>.</v>
      </c>
      <c r="AE1680" s="18" t="str">
        <f>IFERROR(VLOOKUP(O1680,AG3:AH5,2,0),"KO")</f>
        <v>KO</v>
      </c>
    </row>
    <row r="1681" spans="2:31">
      <c r="B1681" s="6"/>
      <c r="D1681" s="24"/>
      <c r="E1681" s="17"/>
      <c r="F1681" s="7"/>
      <c r="G1681" s="10"/>
      <c r="H1681" s="7"/>
      <c r="I1681" s="7"/>
      <c r="J1681" s="7"/>
      <c r="K1681" s="7"/>
      <c r="L1681" s="7"/>
      <c r="M1681" s="7"/>
      <c r="N1681" s="6"/>
      <c r="O1681" s="6"/>
      <c r="P1681" s="11"/>
      <c r="Q1681" s="12"/>
      <c r="R1681" s="13"/>
      <c r="S1681" s="21" t="str">
        <f t="shared" si="200"/>
        <v/>
      </c>
      <c r="T1681" s="7" t="str">
        <f t="shared" si="201"/>
        <v>Under 1.5</v>
      </c>
      <c r="U1681" s="14"/>
      <c r="V1681" s="14" t="str">
        <f t="shared" si="205"/>
        <v>Over 0.5</v>
      </c>
      <c r="W1681" s="14" t="str">
        <f t="shared" si="206"/>
        <v/>
      </c>
      <c r="X1681" s="14"/>
      <c r="Y1681" s="7" t="str">
        <f t="shared" si="202"/>
        <v>…</v>
      </c>
      <c r="Z1681" s="7"/>
      <c r="AA1681" s="35" t="str">
        <f t="shared" si="203"/>
        <v>…</v>
      </c>
      <c r="AB1681" s="35" t="str">
        <f t="shared" si="204"/>
        <v>.</v>
      </c>
      <c r="AE1681" s="18" t="str">
        <f>IFERROR(VLOOKUP(O1681,AG3:AH5,2,0),"KO")</f>
        <v>KO</v>
      </c>
    </row>
    <row r="1682" spans="2:31">
      <c r="B1682" s="6"/>
      <c r="D1682" s="24"/>
      <c r="E1682" s="17"/>
      <c r="F1682" s="7"/>
      <c r="G1682" s="10"/>
      <c r="H1682" s="7"/>
      <c r="I1682" s="7"/>
      <c r="J1682" s="7"/>
      <c r="K1682" s="7"/>
      <c r="L1682" s="7"/>
      <c r="M1682" s="7"/>
      <c r="N1682" s="6"/>
      <c r="O1682" s="6"/>
      <c r="P1682" s="11"/>
      <c r="Q1682" s="12"/>
      <c r="R1682" s="13"/>
      <c r="S1682" s="21" t="str">
        <f t="shared" si="200"/>
        <v/>
      </c>
      <c r="T1682" s="7" t="str">
        <f t="shared" si="201"/>
        <v>Under 1.5</v>
      </c>
      <c r="U1682" s="14"/>
      <c r="V1682" s="14" t="str">
        <f t="shared" si="205"/>
        <v>Over 0.5</v>
      </c>
      <c r="W1682" s="14" t="str">
        <f t="shared" si="206"/>
        <v/>
      </c>
      <c r="X1682" s="14"/>
      <c r="Y1682" s="7" t="str">
        <f t="shared" si="202"/>
        <v>…</v>
      </c>
      <c r="Z1682" s="7"/>
      <c r="AA1682" s="35" t="str">
        <f t="shared" si="203"/>
        <v>…</v>
      </c>
      <c r="AB1682" s="35" t="str">
        <f t="shared" si="204"/>
        <v>.</v>
      </c>
      <c r="AE1682" s="18" t="str">
        <f>IFERROR(VLOOKUP(O1682,AG3:AH5,2,0),"KO")</f>
        <v>KO</v>
      </c>
    </row>
    <row r="1683" spans="2:31">
      <c r="B1683" s="6"/>
      <c r="D1683" s="24"/>
      <c r="E1683" s="17"/>
      <c r="F1683" s="7"/>
      <c r="G1683" s="10"/>
      <c r="H1683" s="7"/>
      <c r="I1683" s="7"/>
      <c r="J1683" s="7"/>
      <c r="K1683" s="7"/>
      <c r="L1683" s="7"/>
      <c r="M1683" s="7"/>
      <c r="N1683" s="6"/>
      <c r="O1683" s="6"/>
      <c r="P1683" s="11"/>
      <c r="Q1683" s="12"/>
      <c r="R1683" s="13"/>
      <c r="S1683" s="21" t="str">
        <f t="shared" si="200"/>
        <v/>
      </c>
      <c r="T1683" s="7" t="str">
        <f t="shared" si="201"/>
        <v>Under 1.5</v>
      </c>
      <c r="U1683" s="14"/>
      <c r="V1683" s="14" t="str">
        <f t="shared" si="205"/>
        <v>Over 0.5</v>
      </c>
      <c r="W1683" s="14" t="str">
        <f t="shared" si="206"/>
        <v/>
      </c>
      <c r="X1683" s="14"/>
      <c r="Y1683" s="7" t="str">
        <f t="shared" si="202"/>
        <v>…</v>
      </c>
      <c r="Z1683" s="7"/>
      <c r="AA1683" s="35" t="str">
        <f t="shared" si="203"/>
        <v>…</v>
      </c>
      <c r="AB1683" s="35" t="str">
        <f t="shared" si="204"/>
        <v>.</v>
      </c>
      <c r="AE1683" s="18" t="str">
        <f>IFERROR(VLOOKUP(O1683,AG3:AH5,2,0),"KO")</f>
        <v>KO</v>
      </c>
    </row>
    <row r="1684" spans="2:31">
      <c r="B1684" s="6"/>
      <c r="D1684" s="24"/>
      <c r="E1684" s="17"/>
      <c r="F1684" s="7"/>
      <c r="G1684" s="10"/>
      <c r="H1684" s="7"/>
      <c r="I1684" s="7"/>
      <c r="J1684" s="7"/>
      <c r="K1684" s="7"/>
      <c r="L1684" s="7"/>
      <c r="M1684" s="7"/>
      <c r="N1684" s="6"/>
      <c r="O1684" s="6"/>
      <c r="P1684" s="11"/>
      <c r="Q1684" s="12"/>
      <c r="R1684" s="13"/>
      <c r="S1684" s="21" t="str">
        <f t="shared" si="200"/>
        <v/>
      </c>
      <c r="T1684" s="7" t="str">
        <f t="shared" si="201"/>
        <v>Under 1.5</v>
      </c>
      <c r="U1684" s="14"/>
      <c r="V1684" s="14" t="str">
        <f t="shared" si="205"/>
        <v>Over 0.5</v>
      </c>
      <c r="W1684" s="14" t="str">
        <f t="shared" si="206"/>
        <v/>
      </c>
      <c r="X1684" s="14"/>
      <c r="Y1684" s="7" t="str">
        <f t="shared" si="202"/>
        <v>…</v>
      </c>
      <c r="Z1684" s="7"/>
      <c r="AA1684" s="35" t="str">
        <f t="shared" si="203"/>
        <v>…</v>
      </c>
      <c r="AB1684" s="35" t="str">
        <f t="shared" si="204"/>
        <v>.</v>
      </c>
      <c r="AE1684" s="18" t="str">
        <f>IFERROR(VLOOKUP(O1684,AG3:AH5,2,0),"KO")</f>
        <v>KO</v>
      </c>
    </row>
    <row r="1685" spans="2:31">
      <c r="B1685" s="6"/>
      <c r="D1685" s="24"/>
      <c r="E1685" s="17"/>
      <c r="F1685" s="7"/>
      <c r="G1685" s="10"/>
      <c r="H1685" s="7"/>
      <c r="I1685" s="7"/>
      <c r="J1685" s="7"/>
      <c r="K1685" s="7"/>
      <c r="L1685" s="7"/>
      <c r="M1685" s="7"/>
      <c r="N1685" s="6"/>
      <c r="O1685" s="6"/>
      <c r="P1685" s="11"/>
      <c r="Q1685" s="12"/>
      <c r="R1685" s="13"/>
      <c r="S1685" s="21" t="str">
        <f t="shared" si="200"/>
        <v/>
      </c>
      <c r="T1685" s="7" t="str">
        <f t="shared" si="201"/>
        <v>Under 1.5</v>
      </c>
      <c r="U1685" s="14"/>
      <c r="V1685" s="14" t="str">
        <f t="shared" si="205"/>
        <v>Over 0.5</v>
      </c>
      <c r="W1685" s="14" t="str">
        <f t="shared" si="206"/>
        <v/>
      </c>
      <c r="X1685" s="14"/>
      <c r="Y1685" s="7" t="str">
        <f t="shared" si="202"/>
        <v>…</v>
      </c>
      <c r="Z1685" s="7"/>
      <c r="AA1685" s="35" t="str">
        <f t="shared" si="203"/>
        <v>…</v>
      </c>
      <c r="AB1685" s="35" t="str">
        <f t="shared" si="204"/>
        <v>.</v>
      </c>
      <c r="AE1685" s="18" t="str">
        <f>IFERROR(VLOOKUP(O1685,AG3:AH5,2,0),"KO")</f>
        <v>KO</v>
      </c>
    </row>
    <row r="1686" spans="2:31">
      <c r="B1686" s="6"/>
      <c r="D1686" s="24"/>
      <c r="E1686" s="17"/>
      <c r="F1686" s="7"/>
      <c r="G1686" s="10"/>
      <c r="H1686" s="7"/>
      <c r="I1686" s="7"/>
      <c r="J1686" s="7"/>
      <c r="K1686" s="7"/>
      <c r="L1686" s="7"/>
      <c r="M1686" s="7"/>
      <c r="N1686" s="6"/>
      <c r="O1686" s="6"/>
      <c r="P1686" s="11"/>
      <c r="Q1686" s="12"/>
      <c r="R1686" s="13"/>
      <c r="S1686" s="21" t="str">
        <f t="shared" si="200"/>
        <v/>
      </c>
      <c r="T1686" s="7" t="str">
        <f t="shared" si="201"/>
        <v>Under 1.5</v>
      </c>
      <c r="U1686" s="14"/>
      <c r="V1686" s="14" t="str">
        <f t="shared" si="205"/>
        <v>Over 0.5</v>
      </c>
      <c r="W1686" s="14" t="str">
        <f t="shared" si="206"/>
        <v/>
      </c>
      <c r="X1686" s="14"/>
      <c r="Y1686" s="7" t="str">
        <f t="shared" si="202"/>
        <v>…</v>
      </c>
      <c r="Z1686" s="7"/>
      <c r="AA1686" s="35" t="str">
        <f t="shared" si="203"/>
        <v>…</v>
      </c>
      <c r="AB1686" s="35" t="str">
        <f t="shared" si="204"/>
        <v>.</v>
      </c>
      <c r="AE1686" s="18" t="str">
        <f>IFERROR(VLOOKUP(O1686,AG3:AH5,2,0),"KO")</f>
        <v>KO</v>
      </c>
    </row>
    <row r="1687" spans="2:31">
      <c r="B1687" s="6"/>
      <c r="D1687" s="24"/>
      <c r="E1687" s="17"/>
      <c r="F1687" s="7"/>
      <c r="G1687" s="10"/>
      <c r="H1687" s="7"/>
      <c r="I1687" s="7"/>
      <c r="J1687" s="7"/>
      <c r="K1687" s="7"/>
      <c r="L1687" s="7"/>
      <c r="M1687" s="7"/>
      <c r="N1687" s="6"/>
      <c r="O1687" s="6"/>
      <c r="P1687" s="11"/>
      <c r="Q1687" s="12"/>
      <c r="R1687" s="13"/>
      <c r="S1687" s="21" t="str">
        <f t="shared" si="200"/>
        <v/>
      </c>
      <c r="T1687" s="7" t="str">
        <f t="shared" si="201"/>
        <v>Under 1.5</v>
      </c>
      <c r="U1687" s="14"/>
      <c r="V1687" s="14" t="str">
        <f t="shared" si="205"/>
        <v>Over 0.5</v>
      </c>
      <c r="W1687" s="14" t="str">
        <f t="shared" si="206"/>
        <v/>
      </c>
      <c r="X1687" s="14"/>
      <c r="Y1687" s="7" t="str">
        <f t="shared" si="202"/>
        <v>…</v>
      </c>
      <c r="Z1687" s="7"/>
      <c r="AA1687" s="35" t="str">
        <f t="shared" si="203"/>
        <v>…</v>
      </c>
      <c r="AB1687" s="35" t="str">
        <f t="shared" si="204"/>
        <v>.</v>
      </c>
      <c r="AE1687" s="18" t="str">
        <f>IFERROR(VLOOKUP(O1687,AG3:AH5,2,0),"KO")</f>
        <v>KO</v>
      </c>
    </row>
    <row r="1688" spans="2:31">
      <c r="B1688" s="6"/>
      <c r="D1688" s="24"/>
      <c r="E1688" s="17"/>
      <c r="F1688" s="7"/>
      <c r="G1688" s="10"/>
      <c r="H1688" s="7"/>
      <c r="I1688" s="7"/>
      <c r="J1688" s="7"/>
      <c r="K1688" s="7"/>
      <c r="L1688" s="7"/>
      <c r="M1688" s="7"/>
      <c r="N1688" s="6"/>
      <c r="O1688" s="6"/>
      <c r="P1688" s="11"/>
      <c r="Q1688" s="12"/>
      <c r="R1688" s="13"/>
      <c r="S1688" s="21" t="str">
        <f t="shared" si="200"/>
        <v/>
      </c>
      <c r="T1688" s="7" t="str">
        <f t="shared" si="201"/>
        <v>Under 1.5</v>
      </c>
      <c r="U1688" s="14"/>
      <c r="V1688" s="14" t="str">
        <f t="shared" si="205"/>
        <v>Over 0.5</v>
      </c>
      <c r="W1688" s="14" t="str">
        <f t="shared" si="206"/>
        <v/>
      </c>
      <c r="X1688" s="14"/>
      <c r="Y1688" s="7" t="str">
        <f t="shared" si="202"/>
        <v>…</v>
      </c>
      <c r="Z1688" s="7"/>
      <c r="AA1688" s="35" t="str">
        <f t="shared" si="203"/>
        <v>…</v>
      </c>
      <c r="AB1688" s="35" t="str">
        <f t="shared" si="204"/>
        <v>.</v>
      </c>
      <c r="AE1688" s="18" t="str">
        <f>IFERROR(VLOOKUP(O1688,AG3:AH5,2,0),"KO")</f>
        <v>KO</v>
      </c>
    </row>
    <row r="1689" spans="2:31">
      <c r="B1689" s="6"/>
      <c r="D1689" s="24"/>
      <c r="E1689" s="17"/>
      <c r="F1689" s="7"/>
      <c r="G1689" s="10"/>
      <c r="H1689" s="7"/>
      <c r="I1689" s="7"/>
      <c r="J1689" s="7"/>
      <c r="K1689" s="7"/>
      <c r="L1689" s="7"/>
      <c r="M1689" s="7"/>
      <c r="N1689" s="6"/>
      <c r="O1689" s="6"/>
      <c r="P1689" s="11"/>
      <c r="Q1689" s="12"/>
      <c r="R1689" s="13"/>
      <c r="S1689" s="21" t="str">
        <f t="shared" si="200"/>
        <v/>
      </c>
      <c r="T1689" s="7" t="str">
        <f t="shared" si="201"/>
        <v>Under 1.5</v>
      </c>
      <c r="U1689" s="14"/>
      <c r="V1689" s="14" t="str">
        <f t="shared" si="205"/>
        <v>Over 0.5</v>
      </c>
      <c r="W1689" s="14" t="str">
        <f t="shared" si="206"/>
        <v/>
      </c>
      <c r="X1689" s="14"/>
      <c r="Y1689" s="7" t="str">
        <f t="shared" si="202"/>
        <v>…</v>
      </c>
      <c r="Z1689" s="7"/>
      <c r="AA1689" s="35" t="str">
        <f t="shared" si="203"/>
        <v>…</v>
      </c>
      <c r="AB1689" s="35" t="str">
        <f t="shared" si="204"/>
        <v>.</v>
      </c>
      <c r="AE1689" s="18" t="str">
        <f>IFERROR(VLOOKUP(O1689,AG3:AH5,2,0),"KO")</f>
        <v>KO</v>
      </c>
    </row>
    <row r="1690" spans="2:31">
      <c r="B1690" s="6"/>
      <c r="D1690" s="24"/>
      <c r="E1690" s="17"/>
      <c r="F1690" s="7"/>
      <c r="G1690" s="10"/>
      <c r="H1690" s="7"/>
      <c r="I1690" s="7"/>
      <c r="J1690" s="7"/>
      <c r="K1690" s="7"/>
      <c r="L1690" s="7"/>
      <c r="M1690" s="7"/>
      <c r="N1690" s="6"/>
      <c r="O1690" s="6"/>
      <c r="P1690" s="11"/>
      <c r="Q1690" s="12"/>
      <c r="R1690" s="13"/>
      <c r="S1690" s="21" t="str">
        <f t="shared" si="200"/>
        <v/>
      </c>
      <c r="T1690" s="7" t="str">
        <f t="shared" si="201"/>
        <v>Under 1.5</v>
      </c>
      <c r="U1690" s="14"/>
      <c r="V1690" s="14" t="str">
        <f t="shared" si="205"/>
        <v>Over 0.5</v>
      </c>
      <c r="W1690" s="14" t="str">
        <f t="shared" si="206"/>
        <v/>
      </c>
      <c r="X1690" s="14"/>
      <c r="Y1690" s="7" t="str">
        <f t="shared" si="202"/>
        <v>…</v>
      </c>
      <c r="Z1690" s="7"/>
      <c r="AA1690" s="35" t="str">
        <f t="shared" si="203"/>
        <v>…</v>
      </c>
      <c r="AB1690" s="35" t="str">
        <f t="shared" si="204"/>
        <v>.</v>
      </c>
      <c r="AE1690" s="18" t="str">
        <f>IFERROR(VLOOKUP(O1690,AG3:AH5,2,0),"KO")</f>
        <v>KO</v>
      </c>
    </row>
    <row r="1691" spans="2:31">
      <c r="B1691" s="6"/>
      <c r="D1691" s="24"/>
      <c r="E1691" s="17"/>
      <c r="F1691" s="7"/>
      <c r="G1691" s="10"/>
      <c r="H1691" s="7"/>
      <c r="I1691" s="7"/>
      <c r="J1691" s="7"/>
      <c r="K1691" s="7"/>
      <c r="L1691" s="7"/>
      <c r="M1691" s="7"/>
      <c r="N1691" s="6"/>
      <c r="O1691" s="6"/>
      <c r="P1691" s="11"/>
      <c r="Q1691" s="12"/>
      <c r="R1691" s="13"/>
      <c r="S1691" s="21" t="str">
        <f t="shared" si="200"/>
        <v/>
      </c>
      <c r="T1691" s="7" t="str">
        <f t="shared" si="201"/>
        <v>Under 1.5</v>
      </c>
      <c r="U1691" s="14"/>
      <c r="V1691" s="14" t="str">
        <f t="shared" si="205"/>
        <v>Over 0.5</v>
      </c>
      <c r="W1691" s="14" t="str">
        <f t="shared" si="206"/>
        <v/>
      </c>
      <c r="X1691" s="14"/>
      <c r="Y1691" s="7" t="str">
        <f t="shared" si="202"/>
        <v>…</v>
      </c>
      <c r="Z1691" s="7"/>
      <c r="AA1691" s="35" t="str">
        <f t="shared" si="203"/>
        <v>…</v>
      </c>
      <c r="AB1691" s="35" t="str">
        <f t="shared" si="204"/>
        <v>.</v>
      </c>
      <c r="AE1691" s="18" t="str">
        <f>IFERROR(VLOOKUP(O1691,AG3:AH5,2,0),"KO")</f>
        <v>KO</v>
      </c>
    </row>
    <row r="1692" spans="2:31">
      <c r="B1692" s="6"/>
      <c r="D1692" s="24"/>
      <c r="E1692" s="17"/>
      <c r="F1692" s="7"/>
      <c r="G1692" s="10"/>
      <c r="H1692" s="7"/>
      <c r="I1692" s="7"/>
      <c r="J1692" s="7"/>
      <c r="K1692" s="7"/>
      <c r="L1692" s="7"/>
      <c r="M1692" s="7"/>
      <c r="N1692" s="6"/>
      <c r="O1692" s="6"/>
      <c r="P1692" s="11"/>
      <c r="Q1692" s="12"/>
      <c r="R1692" s="13"/>
      <c r="S1692" s="21" t="str">
        <f t="shared" si="200"/>
        <v/>
      </c>
      <c r="T1692" s="7" t="str">
        <f t="shared" si="201"/>
        <v>Under 1.5</v>
      </c>
      <c r="U1692" s="14"/>
      <c r="V1692" s="14" t="str">
        <f t="shared" si="205"/>
        <v>Over 0.5</v>
      </c>
      <c r="W1692" s="14" t="str">
        <f t="shared" si="206"/>
        <v/>
      </c>
      <c r="X1692" s="14"/>
      <c r="Y1692" s="7" t="str">
        <f t="shared" si="202"/>
        <v>…</v>
      </c>
      <c r="Z1692" s="7"/>
      <c r="AA1692" s="35" t="str">
        <f t="shared" si="203"/>
        <v>…</v>
      </c>
      <c r="AB1692" s="35" t="str">
        <f t="shared" si="204"/>
        <v>.</v>
      </c>
      <c r="AE1692" s="18" t="str">
        <f>IFERROR(VLOOKUP(O1692,AG3:AH5,2,0),"KO")</f>
        <v>KO</v>
      </c>
    </row>
    <row r="1693" spans="2:31">
      <c r="B1693" s="6"/>
      <c r="D1693" s="24"/>
      <c r="E1693" s="17"/>
      <c r="F1693" s="7"/>
      <c r="G1693" s="10"/>
      <c r="H1693" s="7"/>
      <c r="I1693" s="7"/>
      <c r="J1693" s="7"/>
      <c r="K1693" s="7"/>
      <c r="L1693" s="7"/>
      <c r="M1693" s="7"/>
      <c r="N1693" s="6"/>
      <c r="O1693" s="6"/>
      <c r="P1693" s="11"/>
      <c r="Q1693" s="12"/>
      <c r="R1693" s="13"/>
      <c r="S1693" s="21" t="str">
        <f t="shared" si="200"/>
        <v/>
      </c>
      <c r="T1693" s="7" t="str">
        <f t="shared" si="201"/>
        <v>Under 1.5</v>
      </c>
      <c r="U1693" s="14"/>
      <c r="V1693" s="14" t="str">
        <f t="shared" si="205"/>
        <v>Over 0.5</v>
      </c>
      <c r="W1693" s="14" t="str">
        <f t="shared" si="206"/>
        <v/>
      </c>
      <c r="X1693" s="14"/>
      <c r="Y1693" s="7" t="str">
        <f t="shared" si="202"/>
        <v>…</v>
      </c>
      <c r="Z1693" s="7"/>
      <c r="AA1693" s="35" t="str">
        <f t="shared" si="203"/>
        <v>…</v>
      </c>
      <c r="AB1693" s="35" t="str">
        <f t="shared" si="204"/>
        <v>.</v>
      </c>
      <c r="AE1693" s="18" t="str">
        <f>IFERROR(VLOOKUP(O1693,AG3:AH5,2,0),"KO")</f>
        <v>KO</v>
      </c>
    </row>
    <row r="1694" spans="2:31">
      <c r="B1694" s="6"/>
      <c r="D1694" s="24"/>
      <c r="E1694" s="17"/>
      <c r="F1694" s="7"/>
      <c r="G1694" s="10"/>
      <c r="H1694" s="7"/>
      <c r="I1694" s="7"/>
      <c r="J1694" s="7"/>
      <c r="K1694" s="7"/>
      <c r="L1694" s="7"/>
      <c r="M1694" s="7"/>
      <c r="N1694" s="6"/>
      <c r="O1694" s="6"/>
      <c r="P1694" s="11"/>
      <c r="Q1694" s="12"/>
      <c r="R1694" s="13"/>
      <c r="S1694" s="21" t="str">
        <f t="shared" si="200"/>
        <v/>
      </c>
      <c r="T1694" s="7" t="str">
        <f t="shared" si="201"/>
        <v>Under 1.5</v>
      </c>
      <c r="U1694" s="14"/>
      <c r="V1694" s="14" t="str">
        <f t="shared" si="205"/>
        <v>Over 0.5</v>
      </c>
      <c r="W1694" s="14" t="str">
        <f t="shared" si="206"/>
        <v/>
      </c>
      <c r="X1694" s="14"/>
      <c r="Y1694" s="7" t="str">
        <f t="shared" si="202"/>
        <v>…</v>
      </c>
      <c r="Z1694" s="7"/>
      <c r="AA1694" s="35" t="str">
        <f t="shared" si="203"/>
        <v>…</v>
      </c>
      <c r="AB1694" s="35" t="str">
        <f t="shared" si="204"/>
        <v>.</v>
      </c>
      <c r="AE1694" s="18" t="str">
        <f>IFERROR(VLOOKUP(O1694,AG3:AH5,2,0),"KO")</f>
        <v>KO</v>
      </c>
    </row>
    <row r="1695" spans="2:31">
      <c r="B1695" s="6"/>
      <c r="D1695" s="24"/>
      <c r="E1695" s="17"/>
      <c r="F1695" s="7"/>
      <c r="G1695" s="10"/>
      <c r="H1695" s="7"/>
      <c r="I1695" s="7"/>
      <c r="J1695" s="7"/>
      <c r="K1695" s="7"/>
      <c r="L1695" s="7"/>
      <c r="M1695" s="7"/>
      <c r="N1695" s="6"/>
      <c r="O1695" s="6"/>
      <c r="P1695" s="11"/>
      <c r="Q1695" s="12"/>
      <c r="R1695" s="13"/>
      <c r="S1695" s="21" t="str">
        <f t="shared" si="200"/>
        <v/>
      </c>
      <c r="T1695" s="7" t="str">
        <f t="shared" si="201"/>
        <v>Under 1.5</v>
      </c>
      <c r="U1695" s="14"/>
      <c r="V1695" s="14" t="str">
        <f t="shared" si="205"/>
        <v>Over 0.5</v>
      </c>
      <c r="W1695" s="14" t="str">
        <f t="shared" si="206"/>
        <v/>
      </c>
      <c r="X1695" s="14"/>
      <c r="Y1695" s="7" t="str">
        <f t="shared" si="202"/>
        <v>…</v>
      </c>
      <c r="Z1695" s="7"/>
      <c r="AA1695" s="35" t="str">
        <f t="shared" si="203"/>
        <v>…</v>
      </c>
      <c r="AB1695" s="35" t="str">
        <f t="shared" si="204"/>
        <v>.</v>
      </c>
      <c r="AE1695" s="18" t="str">
        <f>IFERROR(VLOOKUP(O1695,AG3:AH5,2,0),"KO")</f>
        <v>KO</v>
      </c>
    </row>
    <row r="1696" spans="2:31">
      <c r="B1696" s="6"/>
      <c r="D1696" s="24"/>
      <c r="E1696" s="17"/>
      <c r="F1696" s="7"/>
      <c r="G1696" s="10"/>
      <c r="H1696" s="7"/>
      <c r="I1696" s="7"/>
      <c r="J1696" s="7"/>
      <c r="K1696" s="7"/>
      <c r="L1696" s="7"/>
      <c r="M1696" s="7"/>
      <c r="N1696" s="6"/>
      <c r="O1696" s="6"/>
      <c r="P1696" s="11"/>
      <c r="Q1696" s="12"/>
      <c r="R1696" s="13"/>
      <c r="S1696" s="21" t="str">
        <f t="shared" si="200"/>
        <v/>
      </c>
      <c r="T1696" s="7" t="str">
        <f t="shared" si="201"/>
        <v>Under 1.5</v>
      </c>
      <c r="U1696" s="14"/>
      <c r="V1696" s="14" t="str">
        <f t="shared" si="205"/>
        <v>Over 0.5</v>
      </c>
      <c r="W1696" s="14" t="str">
        <f t="shared" si="206"/>
        <v/>
      </c>
      <c r="X1696" s="14"/>
      <c r="Y1696" s="7" t="str">
        <f t="shared" si="202"/>
        <v>…</v>
      </c>
      <c r="Z1696" s="7"/>
      <c r="AA1696" s="35" t="str">
        <f t="shared" si="203"/>
        <v>…</v>
      </c>
      <c r="AB1696" s="35" t="str">
        <f t="shared" si="204"/>
        <v>.</v>
      </c>
      <c r="AE1696" s="18" t="str">
        <f>IFERROR(VLOOKUP(O1696,AG3:AH5,2,0),"KO")</f>
        <v>KO</v>
      </c>
    </row>
    <row r="1697" spans="2:31">
      <c r="B1697" s="6"/>
      <c r="D1697" s="24"/>
      <c r="E1697" s="17"/>
      <c r="F1697" s="7"/>
      <c r="G1697" s="10"/>
      <c r="H1697" s="7"/>
      <c r="I1697" s="7"/>
      <c r="J1697" s="7"/>
      <c r="K1697" s="7"/>
      <c r="L1697" s="7"/>
      <c r="M1697" s="7"/>
      <c r="N1697" s="6"/>
      <c r="O1697" s="6"/>
      <c r="P1697" s="11"/>
      <c r="Q1697" s="12"/>
      <c r="R1697" s="13"/>
      <c r="S1697" s="21" t="str">
        <f t="shared" si="200"/>
        <v/>
      </c>
      <c r="T1697" s="7" t="str">
        <f t="shared" si="201"/>
        <v>Under 1.5</v>
      </c>
      <c r="U1697" s="14"/>
      <c r="V1697" s="14" t="str">
        <f t="shared" si="205"/>
        <v>Over 0.5</v>
      </c>
      <c r="W1697" s="14" t="str">
        <f t="shared" si="206"/>
        <v/>
      </c>
      <c r="X1697" s="14"/>
      <c r="Y1697" s="7" t="str">
        <f t="shared" si="202"/>
        <v>…</v>
      </c>
      <c r="Z1697" s="7"/>
      <c r="AA1697" s="35" t="str">
        <f t="shared" si="203"/>
        <v>…</v>
      </c>
      <c r="AB1697" s="35" t="str">
        <f t="shared" si="204"/>
        <v>.</v>
      </c>
      <c r="AE1697" s="18" t="str">
        <f>IFERROR(VLOOKUP(O1697,AG3:AH5,2,0),"KO")</f>
        <v>KO</v>
      </c>
    </row>
    <row r="1698" spans="2:31">
      <c r="B1698" s="6"/>
      <c r="D1698" s="24"/>
      <c r="E1698" s="17"/>
      <c r="F1698" s="7"/>
      <c r="G1698" s="10"/>
      <c r="H1698" s="7"/>
      <c r="I1698" s="7"/>
      <c r="J1698" s="7"/>
      <c r="K1698" s="7"/>
      <c r="L1698" s="7"/>
      <c r="M1698" s="7"/>
      <c r="N1698" s="6"/>
      <c r="O1698" s="6"/>
      <c r="P1698" s="11"/>
      <c r="Q1698" s="12"/>
      <c r="R1698" s="13"/>
      <c r="S1698" s="21" t="str">
        <f t="shared" si="200"/>
        <v/>
      </c>
      <c r="T1698" s="7" t="str">
        <f t="shared" si="201"/>
        <v>Under 1.5</v>
      </c>
      <c r="U1698" s="14"/>
      <c r="V1698" s="14" t="str">
        <f t="shared" si="205"/>
        <v>Over 0.5</v>
      </c>
      <c r="W1698" s="14" t="str">
        <f t="shared" si="206"/>
        <v/>
      </c>
      <c r="X1698" s="14"/>
      <c r="Y1698" s="7" t="str">
        <f t="shared" si="202"/>
        <v>…</v>
      </c>
      <c r="Z1698" s="7"/>
      <c r="AA1698" s="35" t="str">
        <f t="shared" si="203"/>
        <v>…</v>
      </c>
      <c r="AB1698" s="35" t="str">
        <f t="shared" si="204"/>
        <v>.</v>
      </c>
      <c r="AE1698" s="18" t="str">
        <f>IFERROR(VLOOKUP(O1698,AG3:AH5,2,0),"KO")</f>
        <v>KO</v>
      </c>
    </row>
    <row r="1699" spans="2:31">
      <c r="B1699" s="6"/>
      <c r="D1699" s="24"/>
      <c r="E1699" s="17"/>
      <c r="F1699" s="7"/>
      <c r="G1699" s="10"/>
      <c r="H1699" s="7"/>
      <c r="I1699" s="7"/>
      <c r="J1699" s="7"/>
      <c r="K1699" s="7"/>
      <c r="L1699" s="7"/>
      <c r="M1699" s="7"/>
      <c r="N1699" s="6"/>
      <c r="O1699" s="6"/>
      <c r="P1699" s="11"/>
      <c r="Q1699" s="12"/>
      <c r="R1699" s="13"/>
      <c r="S1699" s="21" t="str">
        <f t="shared" si="200"/>
        <v/>
      </c>
      <c r="T1699" s="7" t="str">
        <f t="shared" si="201"/>
        <v>Under 1.5</v>
      </c>
      <c r="U1699" s="14"/>
      <c r="V1699" s="14" t="str">
        <f t="shared" si="205"/>
        <v>Over 0.5</v>
      </c>
      <c r="W1699" s="14" t="str">
        <f t="shared" si="206"/>
        <v/>
      </c>
      <c r="X1699" s="14"/>
      <c r="Y1699" s="7" t="str">
        <f t="shared" si="202"/>
        <v>…</v>
      </c>
      <c r="Z1699" s="7"/>
      <c r="AA1699" s="35" t="str">
        <f t="shared" si="203"/>
        <v>…</v>
      </c>
      <c r="AB1699" s="35" t="str">
        <f t="shared" si="204"/>
        <v>.</v>
      </c>
      <c r="AE1699" s="18" t="str">
        <f>IFERROR(VLOOKUP(O1699,AG3:AH5,2,0),"KO")</f>
        <v>KO</v>
      </c>
    </row>
    <row r="1700" spans="2:31">
      <c r="B1700" s="6"/>
      <c r="D1700" s="24"/>
      <c r="E1700" s="17"/>
      <c r="F1700" s="7"/>
      <c r="G1700" s="10"/>
      <c r="H1700" s="7"/>
      <c r="I1700" s="7"/>
      <c r="J1700" s="7"/>
      <c r="K1700" s="7"/>
      <c r="L1700" s="7"/>
      <c r="M1700" s="7"/>
      <c r="N1700" s="6"/>
      <c r="O1700" s="6"/>
      <c r="P1700" s="11"/>
      <c r="Q1700" s="12"/>
      <c r="R1700" s="13"/>
      <c r="S1700" s="21" t="str">
        <f t="shared" si="200"/>
        <v/>
      </c>
      <c r="T1700" s="7" t="str">
        <f t="shared" si="201"/>
        <v>Under 1.5</v>
      </c>
      <c r="U1700" s="14"/>
      <c r="V1700" s="14" t="str">
        <f t="shared" si="205"/>
        <v>Over 0.5</v>
      </c>
      <c r="W1700" s="14" t="str">
        <f t="shared" si="206"/>
        <v/>
      </c>
      <c r="X1700" s="14"/>
      <c r="Y1700" s="7" t="str">
        <f t="shared" si="202"/>
        <v>…</v>
      </c>
      <c r="Z1700" s="7"/>
      <c r="AA1700" s="35" t="str">
        <f t="shared" si="203"/>
        <v>…</v>
      </c>
      <c r="AB1700" s="35" t="str">
        <f t="shared" si="204"/>
        <v>.</v>
      </c>
      <c r="AE1700" s="18" t="str">
        <f>IFERROR(VLOOKUP(O1700,AG3:AH5,2,0),"KO")</f>
        <v>KO</v>
      </c>
    </row>
    <row r="1701" spans="2:31">
      <c r="B1701" s="6"/>
      <c r="D1701" s="24"/>
      <c r="E1701" s="17"/>
      <c r="F1701" s="7"/>
      <c r="G1701" s="10"/>
      <c r="H1701" s="7"/>
      <c r="I1701" s="7"/>
      <c r="J1701" s="7"/>
      <c r="K1701" s="7"/>
      <c r="L1701" s="7"/>
      <c r="M1701" s="7"/>
      <c r="N1701" s="6"/>
      <c r="O1701" s="6"/>
      <c r="P1701" s="11"/>
      <c r="Q1701" s="12"/>
      <c r="R1701" s="13"/>
      <c r="S1701" s="21" t="str">
        <f t="shared" si="200"/>
        <v/>
      </c>
      <c r="T1701" s="7" t="str">
        <f t="shared" si="201"/>
        <v>Under 1.5</v>
      </c>
      <c r="U1701" s="14"/>
      <c r="V1701" s="14" t="str">
        <f t="shared" si="205"/>
        <v>Over 0.5</v>
      </c>
      <c r="W1701" s="14" t="str">
        <f t="shared" si="206"/>
        <v/>
      </c>
      <c r="X1701" s="14"/>
      <c r="Y1701" s="7" t="str">
        <f t="shared" si="202"/>
        <v>…</v>
      </c>
      <c r="Z1701" s="7"/>
      <c r="AA1701" s="35" t="str">
        <f t="shared" si="203"/>
        <v>…</v>
      </c>
      <c r="AB1701" s="35" t="str">
        <f t="shared" si="204"/>
        <v>.</v>
      </c>
      <c r="AE1701" s="18" t="str">
        <f>IFERROR(VLOOKUP(O1701,AG3:AH5,2,0),"KO")</f>
        <v>KO</v>
      </c>
    </row>
    <row r="1702" spans="2:31">
      <c r="B1702" s="6"/>
      <c r="D1702" s="24"/>
      <c r="E1702" s="17"/>
      <c r="F1702" s="7"/>
      <c r="G1702" s="10"/>
      <c r="H1702" s="7"/>
      <c r="I1702" s="7"/>
      <c r="J1702" s="7"/>
      <c r="K1702" s="7"/>
      <c r="L1702" s="7"/>
      <c r="M1702" s="7"/>
      <c r="N1702" s="6"/>
      <c r="O1702" s="6"/>
      <c r="P1702" s="11"/>
      <c r="Q1702" s="12"/>
      <c r="R1702" s="13"/>
      <c r="S1702" s="21" t="str">
        <f t="shared" si="200"/>
        <v/>
      </c>
      <c r="T1702" s="7" t="str">
        <f t="shared" si="201"/>
        <v>Under 1.5</v>
      </c>
      <c r="U1702" s="14"/>
      <c r="V1702" s="14" t="str">
        <f t="shared" si="205"/>
        <v>Over 0.5</v>
      </c>
      <c r="W1702" s="14" t="str">
        <f t="shared" si="206"/>
        <v/>
      </c>
      <c r="X1702" s="14"/>
      <c r="Y1702" s="7" t="str">
        <f t="shared" si="202"/>
        <v>…</v>
      </c>
      <c r="Z1702" s="7"/>
      <c r="AA1702" s="35" t="str">
        <f t="shared" si="203"/>
        <v>…</v>
      </c>
      <c r="AB1702" s="35" t="str">
        <f t="shared" si="204"/>
        <v>.</v>
      </c>
      <c r="AE1702" s="18" t="str">
        <f>IFERROR(VLOOKUP(O1702,AG3:AH5,2,0),"KO")</f>
        <v>KO</v>
      </c>
    </row>
    <row r="1703" spans="2:31">
      <c r="B1703" s="6"/>
      <c r="D1703" s="24"/>
      <c r="E1703" s="17"/>
      <c r="F1703" s="7"/>
      <c r="G1703" s="10"/>
      <c r="H1703" s="7"/>
      <c r="I1703" s="7"/>
      <c r="J1703" s="7"/>
      <c r="K1703" s="7"/>
      <c r="L1703" s="7"/>
      <c r="M1703" s="7"/>
      <c r="N1703" s="6"/>
      <c r="O1703" s="6"/>
      <c r="P1703" s="11"/>
      <c r="Q1703" s="12"/>
      <c r="R1703" s="13"/>
      <c r="S1703" s="21" t="str">
        <f t="shared" si="200"/>
        <v/>
      </c>
      <c r="T1703" s="7" t="str">
        <f t="shared" si="201"/>
        <v>Under 1.5</v>
      </c>
      <c r="U1703" s="14"/>
      <c r="V1703" s="14" t="str">
        <f t="shared" si="205"/>
        <v>Over 0.5</v>
      </c>
      <c r="W1703" s="14" t="str">
        <f t="shared" si="206"/>
        <v/>
      </c>
      <c r="X1703" s="14"/>
      <c r="Y1703" s="7" t="str">
        <f t="shared" si="202"/>
        <v>…</v>
      </c>
      <c r="Z1703" s="7"/>
      <c r="AA1703" s="35" t="str">
        <f t="shared" si="203"/>
        <v>…</v>
      </c>
      <c r="AB1703" s="35" t="str">
        <f t="shared" si="204"/>
        <v>.</v>
      </c>
      <c r="AE1703" s="18" t="str">
        <f>IFERROR(VLOOKUP(O1703,AG3:AH5,2,0),"KO")</f>
        <v>KO</v>
      </c>
    </row>
    <row r="1704" spans="2:31">
      <c r="B1704" s="6"/>
      <c r="D1704" s="24"/>
      <c r="E1704" s="17"/>
      <c r="F1704" s="7"/>
      <c r="G1704" s="10"/>
      <c r="H1704" s="7"/>
      <c r="I1704" s="7"/>
      <c r="J1704" s="7"/>
      <c r="K1704" s="7"/>
      <c r="L1704" s="7"/>
      <c r="M1704" s="7"/>
      <c r="N1704" s="6"/>
      <c r="O1704" s="6"/>
      <c r="P1704" s="11"/>
      <c r="Q1704" s="12"/>
      <c r="R1704" s="13"/>
      <c r="S1704" s="21" t="str">
        <f t="shared" si="200"/>
        <v/>
      </c>
      <c r="T1704" s="7" t="str">
        <f t="shared" si="201"/>
        <v>Under 1.5</v>
      </c>
      <c r="U1704" s="14"/>
      <c r="V1704" s="14" t="str">
        <f t="shared" si="205"/>
        <v>Over 0.5</v>
      </c>
      <c r="W1704" s="14" t="str">
        <f t="shared" si="206"/>
        <v/>
      </c>
      <c r="X1704" s="14"/>
      <c r="Y1704" s="7" t="str">
        <f t="shared" si="202"/>
        <v>…</v>
      </c>
      <c r="Z1704" s="7"/>
      <c r="AA1704" s="35" t="str">
        <f t="shared" si="203"/>
        <v>…</v>
      </c>
      <c r="AB1704" s="35" t="str">
        <f t="shared" si="204"/>
        <v>.</v>
      </c>
      <c r="AE1704" s="18" t="str">
        <f>IFERROR(VLOOKUP(O1704,AG3:AH5,2,0),"KO")</f>
        <v>KO</v>
      </c>
    </row>
    <row r="1705" spans="2:31">
      <c r="B1705" s="6"/>
      <c r="D1705" s="24"/>
      <c r="E1705" s="17"/>
      <c r="F1705" s="7"/>
      <c r="G1705" s="10"/>
      <c r="H1705" s="7"/>
      <c r="I1705" s="7"/>
      <c r="J1705" s="7"/>
      <c r="K1705" s="7"/>
      <c r="L1705" s="7"/>
      <c r="M1705" s="7"/>
      <c r="N1705" s="6"/>
      <c r="O1705" s="6"/>
      <c r="P1705" s="11"/>
      <c r="Q1705" s="12"/>
      <c r="R1705" s="13"/>
      <c r="S1705" s="21" t="str">
        <f t="shared" si="200"/>
        <v/>
      </c>
      <c r="T1705" s="7" t="str">
        <f t="shared" si="201"/>
        <v>Under 1.5</v>
      </c>
      <c r="U1705" s="14"/>
      <c r="V1705" s="14" t="str">
        <f t="shared" si="205"/>
        <v>Over 0.5</v>
      </c>
      <c r="W1705" s="14" t="str">
        <f t="shared" si="206"/>
        <v/>
      </c>
      <c r="X1705" s="14"/>
      <c r="Y1705" s="7" t="str">
        <f t="shared" si="202"/>
        <v>…</v>
      </c>
      <c r="Z1705" s="7"/>
      <c r="AA1705" s="35" t="str">
        <f t="shared" si="203"/>
        <v>…</v>
      </c>
      <c r="AB1705" s="35" t="str">
        <f t="shared" si="204"/>
        <v>.</v>
      </c>
      <c r="AE1705" s="18" t="str">
        <f>IFERROR(VLOOKUP(O1705,AG3:AH5,2,0),"KO")</f>
        <v>KO</v>
      </c>
    </row>
    <row r="1706" spans="2:31">
      <c r="B1706" s="6"/>
      <c r="D1706" s="24"/>
      <c r="E1706" s="17"/>
      <c r="F1706" s="7"/>
      <c r="G1706" s="10"/>
      <c r="H1706" s="7"/>
      <c r="I1706" s="7"/>
      <c r="J1706" s="7"/>
      <c r="K1706" s="7"/>
      <c r="L1706" s="7"/>
      <c r="M1706" s="7"/>
      <c r="N1706" s="6"/>
      <c r="O1706" s="6"/>
      <c r="P1706" s="11"/>
      <c r="Q1706" s="12"/>
      <c r="R1706" s="13"/>
      <c r="S1706" s="21" t="str">
        <f t="shared" si="200"/>
        <v/>
      </c>
      <c r="T1706" s="7" t="str">
        <f t="shared" si="201"/>
        <v>Under 1.5</v>
      </c>
      <c r="U1706" s="14"/>
      <c r="V1706" s="14" t="str">
        <f t="shared" si="205"/>
        <v>Over 0.5</v>
      </c>
      <c r="W1706" s="14" t="str">
        <f t="shared" si="206"/>
        <v/>
      </c>
      <c r="X1706" s="14"/>
      <c r="Y1706" s="7" t="str">
        <f t="shared" si="202"/>
        <v>…</v>
      </c>
      <c r="Z1706" s="7"/>
      <c r="AA1706" s="35" t="str">
        <f t="shared" si="203"/>
        <v>…</v>
      </c>
      <c r="AB1706" s="35" t="str">
        <f t="shared" si="204"/>
        <v>.</v>
      </c>
      <c r="AE1706" s="18" t="str">
        <f>IFERROR(VLOOKUP(O1706,AG3:AH5,2,0),"KO")</f>
        <v>KO</v>
      </c>
    </row>
    <row r="1707" spans="2:31">
      <c r="B1707" s="6"/>
      <c r="D1707" s="24"/>
      <c r="E1707" s="17"/>
      <c r="F1707" s="7"/>
      <c r="G1707" s="10"/>
      <c r="H1707" s="7"/>
      <c r="I1707" s="7"/>
      <c r="J1707" s="7"/>
      <c r="K1707" s="7"/>
      <c r="L1707" s="7"/>
      <c r="M1707" s="7"/>
      <c r="N1707" s="6"/>
      <c r="O1707" s="6"/>
      <c r="P1707" s="11"/>
      <c r="Q1707" s="12"/>
      <c r="R1707" s="13"/>
      <c r="S1707" s="21" t="str">
        <f t="shared" si="200"/>
        <v/>
      </c>
      <c r="T1707" s="7" t="str">
        <f t="shared" si="201"/>
        <v>Under 1.5</v>
      </c>
      <c r="U1707" s="14"/>
      <c r="V1707" s="14" t="str">
        <f t="shared" si="205"/>
        <v>Over 0.5</v>
      </c>
      <c r="W1707" s="14" t="str">
        <f t="shared" si="206"/>
        <v/>
      </c>
      <c r="X1707" s="14"/>
      <c r="Y1707" s="7" t="str">
        <f t="shared" si="202"/>
        <v>…</v>
      </c>
      <c r="Z1707" s="7"/>
      <c r="AA1707" s="35" t="str">
        <f t="shared" si="203"/>
        <v>…</v>
      </c>
      <c r="AB1707" s="35" t="str">
        <f t="shared" si="204"/>
        <v>.</v>
      </c>
      <c r="AE1707" s="18" t="str">
        <f>IFERROR(VLOOKUP(O1707,AG3:AH5,2,0),"KO")</f>
        <v>KO</v>
      </c>
    </row>
    <row r="1708" spans="2:31">
      <c r="B1708" s="6"/>
      <c r="D1708" s="24"/>
      <c r="E1708" s="17"/>
      <c r="F1708" s="7"/>
      <c r="G1708" s="10"/>
      <c r="H1708" s="7"/>
      <c r="I1708" s="7"/>
      <c r="J1708" s="7"/>
      <c r="K1708" s="7"/>
      <c r="L1708" s="7"/>
      <c r="M1708" s="7"/>
      <c r="N1708" s="6"/>
      <c r="O1708" s="6"/>
      <c r="P1708" s="11"/>
      <c r="Q1708" s="12"/>
      <c r="R1708" s="13"/>
      <c r="S1708" s="21" t="str">
        <f t="shared" si="200"/>
        <v/>
      </c>
      <c r="T1708" s="7" t="str">
        <f t="shared" si="201"/>
        <v>Under 1.5</v>
      </c>
      <c r="U1708" s="14"/>
      <c r="V1708" s="14" t="str">
        <f t="shared" si="205"/>
        <v>Over 0.5</v>
      </c>
      <c r="W1708" s="14" t="str">
        <f t="shared" si="206"/>
        <v/>
      </c>
      <c r="X1708" s="14"/>
      <c r="Y1708" s="7" t="str">
        <f t="shared" si="202"/>
        <v>…</v>
      </c>
      <c r="Z1708" s="7"/>
      <c r="AA1708" s="35" t="str">
        <f t="shared" si="203"/>
        <v>…</v>
      </c>
      <c r="AB1708" s="35" t="str">
        <f t="shared" si="204"/>
        <v>.</v>
      </c>
      <c r="AE1708" s="18" t="str">
        <f>IFERROR(VLOOKUP(O1708,AG3:AH5,2,0),"KO")</f>
        <v>KO</v>
      </c>
    </row>
    <row r="1709" spans="2:31">
      <c r="B1709" s="6"/>
      <c r="D1709" s="24"/>
      <c r="E1709" s="17"/>
      <c r="F1709" s="7"/>
      <c r="G1709" s="10"/>
      <c r="H1709" s="7"/>
      <c r="I1709" s="7"/>
      <c r="J1709" s="7"/>
      <c r="K1709" s="7"/>
      <c r="L1709" s="7"/>
      <c r="M1709" s="7"/>
      <c r="N1709" s="6"/>
      <c r="O1709" s="6"/>
      <c r="P1709" s="11"/>
      <c r="Q1709" s="12"/>
      <c r="R1709" s="13"/>
      <c r="S1709" s="21" t="str">
        <f t="shared" si="200"/>
        <v/>
      </c>
      <c r="T1709" s="7" t="str">
        <f t="shared" si="201"/>
        <v>Under 1.5</v>
      </c>
      <c r="U1709" s="14"/>
      <c r="V1709" s="14" t="str">
        <f t="shared" si="205"/>
        <v>Over 0.5</v>
      </c>
      <c r="W1709" s="14" t="str">
        <f t="shared" si="206"/>
        <v/>
      </c>
      <c r="X1709" s="14"/>
      <c r="Y1709" s="7" t="str">
        <f t="shared" si="202"/>
        <v>…</v>
      </c>
      <c r="Z1709" s="7"/>
      <c r="AA1709" s="35" t="str">
        <f t="shared" si="203"/>
        <v>…</v>
      </c>
      <c r="AB1709" s="35" t="str">
        <f t="shared" si="204"/>
        <v>.</v>
      </c>
      <c r="AE1709" s="18" t="str">
        <f>IFERROR(VLOOKUP(O1709,AG3:AH5,2,0),"KO")</f>
        <v>KO</v>
      </c>
    </row>
    <row r="1710" spans="2:31">
      <c r="B1710" s="6"/>
      <c r="D1710" s="24"/>
      <c r="E1710" s="17"/>
      <c r="F1710" s="7"/>
      <c r="G1710" s="10"/>
      <c r="H1710" s="7"/>
      <c r="I1710" s="7"/>
      <c r="J1710" s="7"/>
      <c r="K1710" s="7"/>
      <c r="L1710" s="7"/>
      <c r="M1710" s="7"/>
      <c r="N1710" s="6"/>
      <c r="O1710" s="6"/>
      <c r="P1710" s="11"/>
      <c r="Q1710" s="12"/>
      <c r="R1710" s="13"/>
      <c r="S1710" s="21" t="str">
        <f t="shared" si="200"/>
        <v/>
      </c>
      <c r="T1710" s="7" t="str">
        <f t="shared" si="201"/>
        <v>Under 1.5</v>
      </c>
      <c r="U1710" s="14"/>
      <c r="V1710" s="14" t="str">
        <f t="shared" si="205"/>
        <v>Over 0.5</v>
      </c>
      <c r="W1710" s="14" t="str">
        <f t="shared" si="206"/>
        <v/>
      </c>
      <c r="X1710" s="14"/>
      <c r="Y1710" s="7" t="str">
        <f t="shared" si="202"/>
        <v>…</v>
      </c>
      <c r="Z1710" s="7"/>
      <c r="AA1710" s="35" t="str">
        <f t="shared" si="203"/>
        <v>…</v>
      </c>
      <c r="AB1710" s="35" t="str">
        <f t="shared" si="204"/>
        <v>.</v>
      </c>
      <c r="AE1710" s="18" t="str">
        <f>IFERROR(VLOOKUP(O1710,AG3:AH5,2,0),"KO")</f>
        <v>KO</v>
      </c>
    </row>
    <row r="1711" spans="2:31">
      <c r="B1711" s="6"/>
      <c r="D1711" s="24"/>
      <c r="E1711" s="17"/>
      <c r="F1711" s="7"/>
      <c r="G1711" s="10"/>
      <c r="H1711" s="7"/>
      <c r="I1711" s="7"/>
      <c r="J1711" s="7"/>
      <c r="K1711" s="7"/>
      <c r="L1711" s="7"/>
      <c r="M1711" s="7"/>
      <c r="N1711" s="6"/>
      <c r="O1711" s="6"/>
      <c r="P1711" s="11"/>
      <c r="Q1711" s="12"/>
      <c r="R1711" s="13"/>
      <c r="S1711" s="21" t="str">
        <f t="shared" si="200"/>
        <v/>
      </c>
      <c r="T1711" s="7" t="str">
        <f t="shared" si="201"/>
        <v>Under 1.5</v>
      </c>
      <c r="U1711" s="14"/>
      <c r="V1711" s="14" t="str">
        <f t="shared" si="205"/>
        <v>Over 0.5</v>
      </c>
      <c r="W1711" s="14" t="str">
        <f t="shared" si="206"/>
        <v/>
      </c>
      <c r="X1711" s="14"/>
      <c r="Y1711" s="7" t="str">
        <f t="shared" si="202"/>
        <v>…</v>
      </c>
      <c r="Z1711" s="7"/>
      <c r="AA1711" s="35" t="str">
        <f t="shared" si="203"/>
        <v>…</v>
      </c>
      <c r="AB1711" s="35" t="str">
        <f t="shared" si="204"/>
        <v>.</v>
      </c>
      <c r="AE1711" s="18" t="str">
        <f>IFERROR(VLOOKUP(O1711,AG3:AH5,2,0),"KO")</f>
        <v>KO</v>
      </c>
    </row>
    <row r="1712" spans="2:31">
      <c r="B1712" s="6"/>
      <c r="D1712" s="24"/>
      <c r="E1712" s="17"/>
      <c r="F1712" s="7"/>
      <c r="G1712" s="10"/>
      <c r="H1712" s="7"/>
      <c r="I1712" s="7"/>
      <c r="J1712" s="7"/>
      <c r="K1712" s="7"/>
      <c r="L1712" s="7"/>
      <c r="M1712" s="7"/>
      <c r="N1712" s="6"/>
      <c r="O1712" s="6"/>
      <c r="P1712" s="11"/>
      <c r="Q1712" s="12"/>
      <c r="R1712" s="13"/>
      <c r="S1712" s="21" t="str">
        <f t="shared" si="200"/>
        <v/>
      </c>
      <c r="T1712" s="7" t="str">
        <f t="shared" si="201"/>
        <v>Under 1.5</v>
      </c>
      <c r="U1712" s="14"/>
      <c r="V1712" s="14" t="str">
        <f t="shared" si="205"/>
        <v>Over 0.5</v>
      </c>
      <c r="W1712" s="14" t="str">
        <f t="shared" si="206"/>
        <v/>
      </c>
      <c r="X1712" s="14"/>
      <c r="Y1712" s="7" t="str">
        <f t="shared" si="202"/>
        <v>…</v>
      </c>
      <c r="Z1712" s="7"/>
      <c r="AA1712" s="35" t="str">
        <f t="shared" si="203"/>
        <v>…</v>
      </c>
      <c r="AB1712" s="35" t="str">
        <f t="shared" si="204"/>
        <v>.</v>
      </c>
      <c r="AE1712" s="18" t="str">
        <f>IFERROR(VLOOKUP(O1712,AG3:AH5,2,0),"KO")</f>
        <v>KO</v>
      </c>
    </row>
    <row r="1713" spans="2:31">
      <c r="B1713" s="6"/>
      <c r="D1713" s="24"/>
      <c r="E1713" s="17"/>
      <c r="F1713" s="7"/>
      <c r="G1713" s="10"/>
      <c r="H1713" s="7"/>
      <c r="I1713" s="7"/>
      <c r="J1713" s="7"/>
      <c r="K1713" s="7"/>
      <c r="L1713" s="7"/>
      <c r="M1713" s="7"/>
      <c r="N1713" s="6"/>
      <c r="O1713" s="6"/>
      <c r="P1713" s="11"/>
      <c r="Q1713" s="12"/>
      <c r="R1713" s="13"/>
      <c r="S1713" s="21" t="str">
        <f t="shared" si="200"/>
        <v/>
      </c>
      <c r="T1713" s="7" t="str">
        <f t="shared" si="201"/>
        <v>Under 1.5</v>
      </c>
      <c r="U1713" s="14"/>
      <c r="V1713" s="14" t="str">
        <f t="shared" si="205"/>
        <v>Over 0.5</v>
      </c>
      <c r="W1713" s="14" t="str">
        <f t="shared" si="206"/>
        <v/>
      </c>
      <c r="X1713" s="14"/>
      <c r="Y1713" s="7" t="str">
        <f t="shared" si="202"/>
        <v>…</v>
      </c>
      <c r="Z1713" s="7"/>
      <c r="AA1713" s="35" t="str">
        <f t="shared" si="203"/>
        <v>…</v>
      </c>
      <c r="AB1713" s="35" t="str">
        <f t="shared" si="204"/>
        <v>.</v>
      </c>
      <c r="AE1713" s="18" t="str">
        <f>IFERROR(VLOOKUP(O1713,AG3:AH5,2,0),"KO")</f>
        <v>KO</v>
      </c>
    </row>
    <row r="1714" spans="2:31">
      <c r="B1714" s="6"/>
      <c r="D1714" s="24"/>
      <c r="E1714" s="17"/>
      <c r="F1714" s="7"/>
      <c r="G1714" s="10"/>
      <c r="H1714" s="7"/>
      <c r="I1714" s="7"/>
      <c r="J1714" s="7"/>
      <c r="K1714" s="7"/>
      <c r="L1714" s="7"/>
      <c r="M1714" s="7"/>
      <c r="N1714" s="6"/>
      <c r="O1714" s="6"/>
      <c r="P1714" s="11"/>
      <c r="Q1714" s="12"/>
      <c r="R1714" s="13"/>
      <c r="S1714" s="21" t="str">
        <f t="shared" si="200"/>
        <v/>
      </c>
      <c r="T1714" s="7" t="str">
        <f t="shared" si="201"/>
        <v>Under 1.5</v>
      </c>
      <c r="U1714" s="14"/>
      <c r="V1714" s="14" t="str">
        <f t="shared" si="205"/>
        <v>Over 0.5</v>
      </c>
      <c r="W1714" s="14" t="str">
        <f t="shared" si="206"/>
        <v/>
      </c>
      <c r="X1714" s="14"/>
      <c r="Y1714" s="7" t="str">
        <f t="shared" si="202"/>
        <v>…</v>
      </c>
      <c r="Z1714" s="7"/>
      <c r="AA1714" s="35" t="str">
        <f t="shared" si="203"/>
        <v>…</v>
      </c>
      <c r="AB1714" s="35" t="str">
        <f t="shared" si="204"/>
        <v>.</v>
      </c>
      <c r="AE1714" s="18" t="str">
        <f>IFERROR(VLOOKUP(O1714,AG3:AH5,2,0),"KO")</f>
        <v>KO</v>
      </c>
    </row>
    <row r="1715" spans="2:31">
      <c r="B1715" s="6"/>
      <c r="D1715" s="24"/>
      <c r="E1715" s="17"/>
      <c r="F1715" s="7"/>
      <c r="G1715" s="10"/>
      <c r="H1715" s="7"/>
      <c r="I1715" s="7"/>
      <c r="J1715" s="7"/>
      <c r="K1715" s="7"/>
      <c r="L1715" s="7"/>
      <c r="M1715" s="7"/>
      <c r="N1715" s="6"/>
      <c r="O1715" s="6"/>
      <c r="P1715" s="11"/>
      <c r="Q1715" s="12"/>
      <c r="R1715" s="13"/>
      <c r="S1715" s="21" t="str">
        <f t="shared" si="200"/>
        <v/>
      </c>
      <c r="T1715" s="7" t="str">
        <f t="shared" si="201"/>
        <v>Under 1.5</v>
      </c>
      <c r="U1715" s="14"/>
      <c r="V1715" s="14" t="str">
        <f t="shared" si="205"/>
        <v>Over 0.5</v>
      </c>
      <c r="W1715" s="14" t="str">
        <f t="shared" si="206"/>
        <v/>
      </c>
      <c r="X1715" s="14"/>
      <c r="Y1715" s="7" t="str">
        <f t="shared" si="202"/>
        <v>…</v>
      </c>
      <c r="Z1715" s="7"/>
      <c r="AA1715" s="35" t="str">
        <f t="shared" si="203"/>
        <v>…</v>
      </c>
      <c r="AB1715" s="35" t="str">
        <f t="shared" si="204"/>
        <v>.</v>
      </c>
      <c r="AE1715" s="18" t="str">
        <f>IFERROR(VLOOKUP(O1715,AG3:AH5,2,0),"KO")</f>
        <v>KO</v>
      </c>
    </row>
    <row r="1716" spans="2:31">
      <c r="B1716" s="6"/>
      <c r="D1716" s="24"/>
      <c r="E1716" s="17"/>
      <c r="F1716" s="7"/>
      <c r="G1716" s="10"/>
      <c r="H1716" s="7"/>
      <c r="I1716" s="7"/>
      <c r="J1716" s="7"/>
      <c r="K1716" s="7"/>
      <c r="L1716" s="7"/>
      <c r="M1716" s="7"/>
      <c r="N1716" s="6"/>
      <c r="O1716" s="6"/>
      <c r="P1716" s="11"/>
      <c r="Q1716" s="12"/>
      <c r="R1716" s="13"/>
      <c r="S1716" s="21" t="str">
        <f t="shared" ref="S1716:S1779" si="207">(IF(H1716=0,"",(40+IF(I1716&lt;50,0,I1716/3.2)+(IF(J1716&gt;I1716,-J1716/3.2,0)+(IF(H1716&gt;I1716,-H1716/3.2,0)+(IF(L1716="X",5,IF(L1716="2",2,0)))+(IF(M1716&gt;15,0,15-M1716))+(IF(P1716&lt;50,0,P1716/5)))))))</f>
        <v/>
      </c>
      <c r="T1716" s="7" t="str">
        <f t="shared" ref="T1716:T1779" si="208">IF(S1716&lt;56,"Over 0.5","Under 1.5")</f>
        <v>Under 1.5</v>
      </c>
      <c r="U1716" s="14"/>
      <c r="V1716" s="14" t="str">
        <f t="shared" si="205"/>
        <v>Over 0.5</v>
      </c>
      <c r="W1716" s="14" t="str">
        <f t="shared" si="206"/>
        <v/>
      </c>
      <c r="X1716" s="14"/>
      <c r="Y1716" s="7" t="str">
        <f t="shared" si="202"/>
        <v>…</v>
      </c>
      <c r="Z1716" s="7"/>
      <c r="AA1716" s="35" t="str">
        <f t="shared" si="203"/>
        <v>…</v>
      </c>
      <c r="AB1716" s="35" t="str">
        <f t="shared" si="204"/>
        <v>.</v>
      </c>
      <c r="AE1716" s="18" t="str">
        <f>IFERROR(VLOOKUP(O1716,AG3:AH5,2,0),"KO")</f>
        <v>KO</v>
      </c>
    </row>
    <row r="1717" spans="2:31">
      <c r="B1717" s="6"/>
      <c r="D1717" s="24"/>
      <c r="E1717" s="17"/>
      <c r="F1717" s="7"/>
      <c r="G1717" s="10"/>
      <c r="H1717" s="7"/>
      <c r="I1717" s="7"/>
      <c r="J1717" s="7"/>
      <c r="K1717" s="7"/>
      <c r="L1717" s="7"/>
      <c r="M1717" s="7"/>
      <c r="N1717" s="6"/>
      <c r="O1717" s="6"/>
      <c r="P1717" s="11"/>
      <c r="Q1717" s="12"/>
      <c r="R1717" s="13"/>
      <c r="S1717" s="21" t="str">
        <f t="shared" si="207"/>
        <v/>
      </c>
      <c r="T1717" s="7" t="str">
        <f t="shared" si="208"/>
        <v>Under 1.5</v>
      </c>
      <c r="U1717" s="14"/>
      <c r="V1717" s="14" t="str">
        <f t="shared" si="205"/>
        <v>Over 0.5</v>
      </c>
      <c r="W1717" s="14" t="str">
        <f t="shared" si="206"/>
        <v/>
      </c>
      <c r="X1717" s="14"/>
      <c r="Y1717" s="7" t="str">
        <f t="shared" ref="Y1717:Y1780" si="209">IF(AND(B1717="OK",I1717&gt;52,M1717&lt;11,Q1717&lt;1.71),"Prime","…")</f>
        <v>…</v>
      </c>
      <c r="Z1717" s="7"/>
      <c r="AA1717" s="35" t="str">
        <f t="shared" si="203"/>
        <v>…</v>
      </c>
      <c r="AB1717" s="35" t="str">
        <f t="shared" si="204"/>
        <v>.</v>
      </c>
      <c r="AE1717" s="18" t="str">
        <f>IFERROR(VLOOKUP(O1717,AG3:AH5,2,0),"KO")</f>
        <v>KO</v>
      </c>
    </row>
    <row r="1718" spans="2:31">
      <c r="B1718" s="6"/>
      <c r="D1718" s="24"/>
      <c r="E1718" s="17"/>
      <c r="F1718" s="7"/>
      <c r="G1718" s="10"/>
      <c r="H1718" s="7"/>
      <c r="I1718" s="7"/>
      <c r="J1718" s="7"/>
      <c r="K1718" s="7"/>
      <c r="L1718" s="7"/>
      <c r="M1718" s="7"/>
      <c r="N1718" s="6"/>
      <c r="O1718" s="6"/>
      <c r="P1718" s="11"/>
      <c r="Q1718" s="12"/>
      <c r="R1718" s="13"/>
      <c r="S1718" s="21" t="str">
        <f t="shared" si="207"/>
        <v/>
      </c>
      <c r="T1718" s="7" t="str">
        <f t="shared" si="208"/>
        <v>Under 1.5</v>
      </c>
      <c r="U1718" s="14"/>
      <c r="V1718" s="14" t="str">
        <f t="shared" si="205"/>
        <v>Over 0.5</v>
      </c>
      <c r="W1718" s="14" t="str">
        <f t="shared" si="206"/>
        <v/>
      </c>
      <c r="X1718" s="14"/>
      <c r="Y1718" s="7" t="str">
        <f t="shared" si="209"/>
        <v>…</v>
      </c>
      <c r="Z1718" s="7"/>
      <c r="AA1718" s="35" t="str">
        <f t="shared" si="203"/>
        <v>…</v>
      </c>
      <c r="AB1718" s="35" t="str">
        <f t="shared" si="204"/>
        <v>.</v>
      </c>
      <c r="AE1718" s="18" t="str">
        <f>IFERROR(VLOOKUP(O1718,AG3:AH5,2,0),"KO")</f>
        <v>KO</v>
      </c>
    </row>
    <row r="1719" spans="2:31">
      <c r="B1719" s="6"/>
      <c r="D1719" s="24"/>
      <c r="E1719" s="17"/>
      <c r="F1719" s="7"/>
      <c r="G1719" s="10"/>
      <c r="H1719" s="7"/>
      <c r="I1719" s="7"/>
      <c r="J1719" s="7"/>
      <c r="K1719" s="7"/>
      <c r="L1719" s="7"/>
      <c r="M1719" s="7"/>
      <c r="N1719" s="6"/>
      <c r="O1719" s="6"/>
      <c r="P1719" s="11"/>
      <c r="Q1719" s="12"/>
      <c r="R1719" s="13"/>
      <c r="S1719" s="21" t="str">
        <f t="shared" si="207"/>
        <v/>
      </c>
      <c r="T1719" s="7" t="str">
        <f t="shared" si="208"/>
        <v>Under 1.5</v>
      </c>
      <c r="U1719" s="14"/>
      <c r="V1719" s="14" t="str">
        <f t="shared" si="205"/>
        <v>Over 0.5</v>
      </c>
      <c r="W1719" s="14" t="str">
        <f t="shared" si="206"/>
        <v/>
      </c>
      <c r="X1719" s="14"/>
      <c r="Y1719" s="7" t="str">
        <f t="shared" si="209"/>
        <v>…</v>
      </c>
      <c r="Z1719" s="7"/>
      <c r="AA1719" s="35" t="str">
        <f t="shared" si="203"/>
        <v>…</v>
      </c>
      <c r="AB1719" s="35" t="str">
        <f t="shared" si="204"/>
        <v>.</v>
      </c>
      <c r="AE1719" s="18" t="str">
        <f>IFERROR(VLOOKUP(O1719,AG3:AH5,2,0),"KO")</f>
        <v>KO</v>
      </c>
    </row>
    <row r="1720" spans="2:31">
      <c r="B1720" s="6"/>
      <c r="D1720" s="24"/>
      <c r="E1720" s="17"/>
      <c r="F1720" s="7"/>
      <c r="G1720" s="10"/>
      <c r="H1720" s="7"/>
      <c r="I1720" s="7"/>
      <c r="J1720" s="7"/>
      <c r="K1720" s="7"/>
      <c r="L1720" s="7"/>
      <c r="M1720" s="7"/>
      <c r="N1720" s="6"/>
      <c r="O1720" s="6"/>
      <c r="P1720" s="11"/>
      <c r="Q1720" s="12"/>
      <c r="R1720" s="13"/>
      <c r="S1720" s="21" t="str">
        <f t="shared" si="207"/>
        <v/>
      </c>
      <c r="T1720" s="7" t="str">
        <f t="shared" si="208"/>
        <v>Under 1.5</v>
      </c>
      <c r="U1720" s="14"/>
      <c r="V1720" s="14" t="str">
        <f t="shared" si="205"/>
        <v>Over 0.5</v>
      </c>
      <c r="W1720" s="14" t="str">
        <f t="shared" si="206"/>
        <v/>
      </c>
      <c r="X1720" s="14"/>
      <c r="Y1720" s="7" t="str">
        <f t="shared" si="209"/>
        <v>…</v>
      </c>
      <c r="Z1720" s="7"/>
      <c r="AA1720" s="35" t="str">
        <f t="shared" si="203"/>
        <v>…</v>
      </c>
      <c r="AB1720" s="35" t="str">
        <f t="shared" si="204"/>
        <v>.</v>
      </c>
      <c r="AE1720" s="18" t="str">
        <f>IFERROR(VLOOKUP(O1720,AG3:AH5,2,0),"KO")</f>
        <v>KO</v>
      </c>
    </row>
    <row r="1721" spans="2:31">
      <c r="B1721" s="6"/>
      <c r="D1721" s="24"/>
      <c r="E1721" s="17"/>
      <c r="F1721" s="7"/>
      <c r="G1721" s="10"/>
      <c r="H1721" s="7"/>
      <c r="I1721" s="7"/>
      <c r="J1721" s="7"/>
      <c r="K1721" s="7"/>
      <c r="L1721" s="7"/>
      <c r="M1721" s="7"/>
      <c r="N1721" s="6"/>
      <c r="O1721" s="6"/>
      <c r="P1721" s="11"/>
      <c r="Q1721" s="12"/>
      <c r="R1721" s="13"/>
      <c r="S1721" s="21" t="str">
        <f t="shared" si="207"/>
        <v/>
      </c>
      <c r="T1721" s="7" t="str">
        <f t="shared" si="208"/>
        <v>Under 1.5</v>
      </c>
      <c r="U1721" s="14"/>
      <c r="V1721" s="14" t="str">
        <f t="shared" si="205"/>
        <v>Over 0.5</v>
      </c>
      <c r="W1721" s="14" t="str">
        <f t="shared" si="206"/>
        <v/>
      </c>
      <c r="X1721" s="14"/>
      <c r="Y1721" s="7" t="str">
        <f t="shared" si="209"/>
        <v>…</v>
      </c>
      <c r="Z1721" s="7"/>
      <c r="AA1721" s="35" t="str">
        <f t="shared" si="203"/>
        <v>…</v>
      </c>
      <c r="AB1721" s="35" t="str">
        <f t="shared" si="204"/>
        <v>.</v>
      </c>
      <c r="AE1721" s="18" t="str">
        <f>IFERROR(VLOOKUP(O1721,AG3:AH5,2,0),"KO")</f>
        <v>KO</v>
      </c>
    </row>
    <row r="1722" spans="2:31">
      <c r="B1722" s="6"/>
      <c r="D1722" s="24"/>
      <c r="E1722" s="17"/>
      <c r="F1722" s="7"/>
      <c r="G1722" s="10"/>
      <c r="H1722" s="7"/>
      <c r="I1722" s="7"/>
      <c r="J1722" s="7"/>
      <c r="K1722" s="7"/>
      <c r="L1722" s="7"/>
      <c r="M1722" s="7"/>
      <c r="N1722" s="6"/>
      <c r="O1722" s="6"/>
      <c r="P1722" s="11"/>
      <c r="Q1722" s="12"/>
      <c r="R1722" s="13"/>
      <c r="S1722" s="21" t="str">
        <f t="shared" si="207"/>
        <v/>
      </c>
      <c r="T1722" s="7" t="str">
        <f t="shared" si="208"/>
        <v>Under 1.5</v>
      </c>
      <c r="U1722" s="14"/>
      <c r="V1722" s="14" t="str">
        <f t="shared" si="205"/>
        <v>Over 0.5</v>
      </c>
      <c r="W1722" s="14" t="str">
        <f t="shared" si="206"/>
        <v/>
      </c>
      <c r="X1722" s="14"/>
      <c r="Y1722" s="7" t="str">
        <f t="shared" si="209"/>
        <v>…</v>
      </c>
      <c r="Z1722" s="7"/>
      <c r="AA1722" s="35" t="str">
        <f t="shared" si="203"/>
        <v>…</v>
      </c>
      <c r="AB1722" s="35" t="str">
        <f t="shared" si="204"/>
        <v>.</v>
      </c>
      <c r="AE1722" s="18" t="str">
        <f>IFERROR(VLOOKUP(O1722,AG3:AH5,2,0),"KO")</f>
        <v>KO</v>
      </c>
    </row>
    <row r="1723" spans="2:31">
      <c r="B1723" s="6"/>
      <c r="D1723" s="24"/>
      <c r="E1723" s="17"/>
      <c r="F1723" s="7"/>
      <c r="G1723" s="10"/>
      <c r="H1723" s="7"/>
      <c r="I1723" s="7"/>
      <c r="J1723" s="7"/>
      <c r="K1723" s="7"/>
      <c r="L1723" s="7"/>
      <c r="M1723" s="7"/>
      <c r="N1723" s="6"/>
      <c r="O1723" s="6"/>
      <c r="P1723" s="11"/>
      <c r="Q1723" s="12"/>
      <c r="R1723" s="13"/>
      <c r="S1723" s="21" t="str">
        <f t="shared" si="207"/>
        <v/>
      </c>
      <c r="T1723" s="7" t="str">
        <f t="shared" si="208"/>
        <v>Under 1.5</v>
      </c>
      <c r="U1723" s="14"/>
      <c r="V1723" s="14" t="str">
        <f t="shared" si="205"/>
        <v>Over 0.5</v>
      </c>
      <c r="W1723" s="14" t="str">
        <f t="shared" si="206"/>
        <v/>
      </c>
      <c r="X1723" s="14"/>
      <c r="Y1723" s="7" t="str">
        <f t="shared" si="209"/>
        <v>…</v>
      </c>
      <c r="Z1723" s="7"/>
      <c r="AA1723" s="35" t="str">
        <f t="shared" si="203"/>
        <v>…</v>
      </c>
      <c r="AB1723" s="35" t="str">
        <f t="shared" si="204"/>
        <v>.</v>
      </c>
      <c r="AE1723" s="18" t="str">
        <f>IFERROR(VLOOKUP(O1723,AG3:AH5,2,0),"KO")</f>
        <v>KO</v>
      </c>
    </row>
    <row r="1724" spans="2:31">
      <c r="B1724" s="6"/>
      <c r="D1724" s="24"/>
      <c r="E1724" s="17"/>
      <c r="F1724" s="7"/>
      <c r="G1724" s="10"/>
      <c r="H1724" s="7"/>
      <c r="I1724" s="7"/>
      <c r="J1724" s="7"/>
      <c r="K1724" s="7"/>
      <c r="L1724" s="7"/>
      <c r="M1724" s="7"/>
      <c r="N1724" s="6"/>
      <c r="O1724" s="6"/>
      <c r="P1724" s="11"/>
      <c r="Q1724" s="12"/>
      <c r="R1724" s="13"/>
      <c r="S1724" s="21" t="str">
        <f t="shared" si="207"/>
        <v/>
      </c>
      <c r="T1724" s="7" t="str">
        <f t="shared" si="208"/>
        <v>Under 1.5</v>
      </c>
      <c r="U1724" s="14"/>
      <c r="V1724" s="14" t="str">
        <f t="shared" si="205"/>
        <v>Over 0.5</v>
      </c>
      <c r="W1724" s="14" t="str">
        <f t="shared" si="206"/>
        <v/>
      </c>
      <c r="X1724" s="14"/>
      <c r="Y1724" s="7" t="str">
        <f t="shared" si="209"/>
        <v>…</v>
      </c>
      <c r="Z1724" s="7"/>
      <c r="AA1724" s="35" t="str">
        <f t="shared" si="203"/>
        <v>…</v>
      </c>
      <c r="AB1724" s="35" t="str">
        <f t="shared" si="204"/>
        <v>.</v>
      </c>
      <c r="AE1724" s="18" t="str">
        <f>IFERROR(VLOOKUP(O1724,AG3:AH5,2,0),"KO")</f>
        <v>KO</v>
      </c>
    </row>
    <row r="1725" spans="2:31">
      <c r="B1725" s="6"/>
      <c r="D1725" s="24"/>
      <c r="E1725" s="17"/>
      <c r="F1725" s="7"/>
      <c r="G1725" s="10"/>
      <c r="H1725" s="7"/>
      <c r="I1725" s="7"/>
      <c r="J1725" s="7"/>
      <c r="K1725" s="7"/>
      <c r="L1725" s="7"/>
      <c r="M1725" s="7"/>
      <c r="N1725" s="6"/>
      <c r="O1725" s="6"/>
      <c r="P1725" s="11"/>
      <c r="Q1725" s="12"/>
      <c r="R1725" s="13"/>
      <c r="S1725" s="21" t="str">
        <f t="shared" si="207"/>
        <v/>
      </c>
      <c r="T1725" s="7" t="str">
        <f t="shared" si="208"/>
        <v>Under 1.5</v>
      </c>
      <c r="U1725" s="14"/>
      <c r="V1725" s="14" t="str">
        <f t="shared" si="205"/>
        <v>Over 0.5</v>
      </c>
      <c r="W1725" s="14" t="str">
        <f t="shared" si="206"/>
        <v/>
      </c>
      <c r="X1725" s="14"/>
      <c r="Y1725" s="7" t="str">
        <f t="shared" si="209"/>
        <v>…</v>
      </c>
      <c r="Z1725" s="7"/>
      <c r="AA1725" s="35" t="str">
        <f t="shared" si="203"/>
        <v>…</v>
      </c>
      <c r="AB1725" s="35" t="str">
        <f t="shared" si="204"/>
        <v>.</v>
      </c>
      <c r="AE1725" s="18" t="str">
        <f>IFERROR(VLOOKUP(O1725,AG3:AH5,2,0),"KO")</f>
        <v>KO</v>
      </c>
    </row>
    <row r="1726" spans="2:31">
      <c r="B1726" s="6"/>
      <c r="D1726" s="24"/>
      <c r="E1726" s="17"/>
      <c r="F1726" s="7"/>
      <c r="G1726" s="10"/>
      <c r="H1726" s="7"/>
      <c r="I1726" s="7"/>
      <c r="J1726" s="7"/>
      <c r="K1726" s="7"/>
      <c r="L1726" s="7"/>
      <c r="M1726" s="7"/>
      <c r="N1726" s="6"/>
      <c r="O1726" s="6"/>
      <c r="P1726" s="11"/>
      <c r="Q1726" s="12"/>
      <c r="R1726" s="13"/>
      <c r="S1726" s="21" t="str">
        <f t="shared" si="207"/>
        <v/>
      </c>
      <c r="T1726" s="7" t="str">
        <f t="shared" si="208"/>
        <v>Under 1.5</v>
      </c>
      <c r="U1726" s="14"/>
      <c r="V1726" s="14" t="str">
        <f t="shared" si="205"/>
        <v>Over 0.5</v>
      </c>
      <c r="W1726" s="14" t="str">
        <f t="shared" si="206"/>
        <v/>
      </c>
      <c r="X1726" s="14"/>
      <c r="Y1726" s="7" t="str">
        <f t="shared" si="209"/>
        <v>…</v>
      </c>
      <c r="Z1726" s="7"/>
      <c r="AA1726" s="35" t="str">
        <f t="shared" si="203"/>
        <v>…</v>
      </c>
      <c r="AB1726" s="35" t="str">
        <f t="shared" si="204"/>
        <v>.</v>
      </c>
      <c r="AE1726" s="18" t="str">
        <f>IFERROR(VLOOKUP(O1726,AG3:AH5,2,0),"KO")</f>
        <v>KO</v>
      </c>
    </row>
    <row r="1727" spans="2:31">
      <c r="B1727" s="6"/>
      <c r="D1727" s="24"/>
      <c r="E1727" s="17"/>
      <c r="F1727" s="7"/>
      <c r="G1727" s="10"/>
      <c r="H1727" s="7"/>
      <c r="I1727" s="7"/>
      <c r="J1727" s="7"/>
      <c r="K1727" s="7"/>
      <c r="L1727" s="7"/>
      <c r="M1727" s="7"/>
      <c r="N1727" s="6"/>
      <c r="O1727" s="6"/>
      <c r="P1727" s="11"/>
      <c r="Q1727" s="12"/>
      <c r="R1727" s="13"/>
      <c r="S1727" s="21" t="str">
        <f t="shared" si="207"/>
        <v/>
      </c>
      <c r="T1727" s="7" t="str">
        <f t="shared" si="208"/>
        <v>Under 1.5</v>
      </c>
      <c r="U1727" s="14"/>
      <c r="V1727" s="14" t="str">
        <f t="shared" si="205"/>
        <v>Over 0.5</v>
      </c>
      <c r="W1727" s="14" t="str">
        <f t="shared" si="206"/>
        <v/>
      </c>
      <c r="X1727" s="14"/>
      <c r="Y1727" s="7" t="str">
        <f t="shared" si="209"/>
        <v>…</v>
      </c>
      <c r="Z1727" s="7"/>
      <c r="AA1727" s="35" t="str">
        <f t="shared" si="203"/>
        <v>…</v>
      </c>
      <c r="AB1727" s="35" t="str">
        <f t="shared" si="204"/>
        <v>.</v>
      </c>
      <c r="AE1727" s="18" t="str">
        <f>IFERROR(VLOOKUP(O1727,AG3:AH5,2,0),"KO")</f>
        <v>KO</v>
      </c>
    </row>
    <row r="1728" spans="2:31">
      <c r="B1728" s="6"/>
      <c r="D1728" s="24"/>
      <c r="E1728" s="17"/>
      <c r="F1728" s="7"/>
      <c r="G1728" s="10"/>
      <c r="H1728" s="7"/>
      <c r="I1728" s="7"/>
      <c r="J1728" s="7"/>
      <c r="K1728" s="7"/>
      <c r="L1728" s="7"/>
      <c r="M1728" s="7"/>
      <c r="N1728" s="6"/>
      <c r="O1728" s="6"/>
      <c r="P1728" s="11"/>
      <c r="Q1728" s="12"/>
      <c r="R1728" s="13"/>
      <c r="S1728" s="21" t="str">
        <f t="shared" si="207"/>
        <v/>
      </c>
      <c r="T1728" s="7" t="str">
        <f t="shared" si="208"/>
        <v>Under 1.5</v>
      </c>
      <c r="U1728" s="14"/>
      <c r="V1728" s="14" t="str">
        <f t="shared" si="205"/>
        <v>Over 0.5</v>
      </c>
      <c r="W1728" s="14" t="str">
        <f t="shared" si="206"/>
        <v/>
      </c>
      <c r="X1728" s="14"/>
      <c r="Y1728" s="7" t="str">
        <f t="shared" si="209"/>
        <v>…</v>
      </c>
      <c r="Z1728" s="7"/>
      <c r="AA1728" s="35" t="str">
        <f t="shared" si="203"/>
        <v>…</v>
      </c>
      <c r="AB1728" s="35" t="str">
        <f t="shared" si="204"/>
        <v>.</v>
      </c>
      <c r="AE1728" s="18" t="str">
        <f>IFERROR(VLOOKUP(O1728,AG3:AH5,2,0),"KO")</f>
        <v>KO</v>
      </c>
    </row>
    <row r="1729" spans="2:31">
      <c r="B1729" s="6"/>
      <c r="D1729" s="24"/>
      <c r="E1729" s="17"/>
      <c r="F1729" s="7"/>
      <c r="G1729" s="10"/>
      <c r="H1729" s="7"/>
      <c r="I1729" s="7"/>
      <c r="J1729" s="7"/>
      <c r="K1729" s="7"/>
      <c r="L1729" s="7"/>
      <c r="M1729" s="7"/>
      <c r="N1729" s="6"/>
      <c r="O1729" s="6"/>
      <c r="P1729" s="11"/>
      <c r="Q1729" s="12"/>
      <c r="R1729" s="13"/>
      <c r="S1729" s="21" t="str">
        <f t="shared" si="207"/>
        <v/>
      </c>
      <c r="T1729" s="7" t="str">
        <f t="shared" si="208"/>
        <v>Under 1.5</v>
      </c>
      <c r="U1729" s="14"/>
      <c r="V1729" s="14" t="str">
        <f t="shared" si="205"/>
        <v>Over 0.5</v>
      </c>
      <c r="W1729" s="14" t="str">
        <f t="shared" si="206"/>
        <v/>
      </c>
      <c r="X1729" s="14"/>
      <c r="Y1729" s="7" t="str">
        <f t="shared" si="209"/>
        <v>…</v>
      </c>
      <c r="Z1729" s="7"/>
      <c r="AA1729" s="35" t="str">
        <f t="shared" si="203"/>
        <v>…</v>
      </c>
      <c r="AB1729" s="35" t="str">
        <f t="shared" si="204"/>
        <v>.</v>
      </c>
      <c r="AE1729" s="18" t="str">
        <f>IFERROR(VLOOKUP(O1729,AG3:AH5,2,0),"KO")</f>
        <v>KO</v>
      </c>
    </row>
    <row r="1730" spans="2:31">
      <c r="B1730" s="6"/>
      <c r="D1730" s="24"/>
      <c r="E1730" s="17"/>
      <c r="F1730" s="7"/>
      <c r="G1730" s="10"/>
      <c r="H1730" s="7"/>
      <c r="I1730" s="7"/>
      <c r="J1730" s="7"/>
      <c r="K1730" s="7"/>
      <c r="L1730" s="7"/>
      <c r="M1730" s="7"/>
      <c r="N1730" s="6"/>
      <c r="O1730" s="6"/>
      <c r="P1730" s="11"/>
      <c r="Q1730" s="12"/>
      <c r="R1730" s="13"/>
      <c r="S1730" s="21" t="str">
        <f t="shared" si="207"/>
        <v/>
      </c>
      <c r="T1730" s="7" t="str">
        <f t="shared" si="208"/>
        <v>Under 1.5</v>
      </c>
      <c r="U1730" s="14"/>
      <c r="V1730" s="14" t="str">
        <f t="shared" si="205"/>
        <v>Over 0.5</v>
      </c>
      <c r="W1730" s="14" t="str">
        <f t="shared" si="206"/>
        <v/>
      </c>
      <c r="X1730" s="14"/>
      <c r="Y1730" s="7" t="str">
        <f t="shared" si="209"/>
        <v>…</v>
      </c>
      <c r="Z1730" s="7"/>
      <c r="AA1730" s="35" t="str">
        <f t="shared" si="203"/>
        <v>…</v>
      </c>
      <c r="AB1730" s="35" t="str">
        <f t="shared" si="204"/>
        <v>.</v>
      </c>
      <c r="AE1730" s="18" t="str">
        <f>IFERROR(VLOOKUP(O1730,AG3:AH5,2,0),"KO")</f>
        <v>KO</v>
      </c>
    </row>
    <row r="1731" spans="2:31">
      <c r="B1731" s="6"/>
      <c r="D1731" s="24"/>
      <c r="E1731" s="17"/>
      <c r="F1731" s="7"/>
      <c r="G1731" s="10"/>
      <c r="H1731" s="7"/>
      <c r="I1731" s="7"/>
      <c r="J1731" s="7"/>
      <c r="K1731" s="7"/>
      <c r="L1731" s="7"/>
      <c r="M1731" s="7"/>
      <c r="N1731" s="6"/>
      <c r="O1731" s="6"/>
      <c r="P1731" s="11"/>
      <c r="Q1731" s="12"/>
      <c r="R1731" s="13"/>
      <c r="S1731" s="21" t="str">
        <f t="shared" si="207"/>
        <v/>
      </c>
      <c r="T1731" s="7" t="str">
        <f t="shared" si="208"/>
        <v>Under 1.5</v>
      </c>
      <c r="U1731" s="14"/>
      <c r="V1731" s="14" t="str">
        <f t="shared" si="205"/>
        <v>Over 0.5</v>
      </c>
      <c r="W1731" s="14" t="str">
        <f t="shared" si="206"/>
        <v/>
      </c>
      <c r="X1731" s="14"/>
      <c r="Y1731" s="7" t="str">
        <f t="shared" si="209"/>
        <v>…</v>
      </c>
      <c r="Z1731" s="7"/>
      <c r="AA1731" s="35" t="str">
        <f t="shared" si="203"/>
        <v>…</v>
      </c>
      <c r="AB1731" s="35" t="str">
        <f t="shared" si="204"/>
        <v>.</v>
      </c>
      <c r="AE1731" s="18" t="str">
        <f>IFERROR(VLOOKUP(O1731,AG3:AH5,2,0),"KO")</f>
        <v>KO</v>
      </c>
    </row>
    <row r="1732" spans="2:31">
      <c r="B1732" s="6"/>
      <c r="D1732" s="24"/>
      <c r="E1732" s="17"/>
      <c r="F1732" s="7"/>
      <c r="G1732" s="10"/>
      <c r="H1732" s="7"/>
      <c r="I1732" s="7"/>
      <c r="J1732" s="7"/>
      <c r="K1732" s="7"/>
      <c r="L1732" s="7"/>
      <c r="M1732" s="7"/>
      <c r="N1732" s="6"/>
      <c r="O1732" s="6"/>
      <c r="P1732" s="11"/>
      <c r="Q1732" s="12"/>
      <c r="R1732" s="13"/>
      <c r="S1732" s="21" t="str">
        <f t="shared" si="207"/>
        <v/>
      </c>
      <c r="T1732" s="7" t="str">
        <f t="shared" si="208"/>
        <v>Under 1.5</v>
      </c>
      <c r="U1732" s="14"/>
      <c r="V1732" s="14" t="str">
        <f t="shared" si="205"/>
        <v>Over 0.5</v>
      </c>
      <c r="W1732" s="14" t="str">
        <f t="shared" si="206"/>
        <v/>
      </c>
      <c r="X1732" s="14"/>
      <c r="Y1732" s="7" t="str">
        <f t="shared" si="209"/>
        <v>…</v>
      </c>
      <c r="Z1732" s="7"/>
      <c r="AA1732" s="35" t="str">
        <f t="shared" si="203"/>
        <v>…</v>
      </c>
      <c r="AB1732" s="35" t="str">
        <f t="shared" si="204"/>
        <v>.</v>
      </c>
      <c r="AE1732" s="18" t="str">
        <f>IFERROR(VLOOKUP(O1732,AG3:AH5,2,0),"KO")</f>
        <v>KO</v>
      </c>
    </row>
    <row r="1733" spans="2:31">
      <c r="B1733" s="6"/>
      <c r="D1733" s="24"/>
      <c r="E1733" s="17"/>
      <c r="F1733" s="7"/>
      <c r="G1733" s="10"/>
      <c r="H1733" s="7"/>
      <c r="I1733" s="7"/>
      <c r="J1733" s="7"/>
      <c r="K1733" s="7"/>
      <c r="L1733" s="7"/>
      <c r="M1733" s="7"/>
      <c r="N1733" s="6"/>
      <c r="O1733" s="6"/>
      <c r="P1733" s="11"/>
      <c r="Q1733" s="12"/>
      <c r="R1733" s="13"/>
      <c r="S1733" s="21" t="str">
        <f t="shared" si="207"/>
        <v/>
      </c>
      <c r="T1733" s="7" t="str">
        <f t="shared" si="208"/>
        <v>Under 1.5</v>
      </c>
      <c r="U1733" s="14"/>
      <c r="V1733" s="14" t="str">
        <f t="shared" si="205"/>
        <v>Over 0.5</v>
      </c>
      <c r="W1733" s="14" t="str">
        <f t="shared" si="206"/>
        <v/>
      </c>
      <c r="X1733" s="14"/>
      <c r="Y1733" s="7" t="str">
        <f t="shared" si="209"/>
        <v>…</v>
      </c>
      <c r="Z1733" s="7"/>
      <c r="AA1733" s="35" t="str">
        <f t="shared" si="203"/>
        <v>…</v>
      </c>
      <c r="AB1733" s="35" t="str">
        <f t="shared" si="204"/>
        <v>.</v>
      </c>
      <c r="AE1733" s="18" t="str">
        <f>IFERROR(VLOOKUP(O1733,AG3:AH5,2,0),"KO")</f>
        <v>KO</v>
      </c>
    </row>
    <row r="1734" spans="2:31">
      <c r="B1734" s="6"/>
      <c r="D1734" s="24"/>
      <c r="E1734" s="17"/>
      <c r="F1734" s="7"/>
      <c r="G1734" s="10"/>
      <c r="H1734" s="7"/>
      <c r="I1734" s="7"/>
      <c r="J1734" s="7"/>
      <c r="K1734" s="7"/>
      <c r="L1734" s="7"/>
      <c r="M1734" s="7"/>
      <c r="N1734" s="6"/>
      <c r="O1734" s="6"/>
      <c r="P1734" s="11"/>
      <c r="Q1734" s="12"/>
      <c r="R1734" s="13"/>
      <c r="S1734" s="21" t="str">
        <f t="shared" si="207"/>
        <v/>
      </c>
      <c r="T1734" s="7" t="str">
        <f t="shared" si="208"/>
        <v>Under 1.5</v>
      </c>
      <c r="U1734" s="14"/>
      <c r="V1734" s="14" t="str">
        <f t="shared" si="205"/>
        <v>Over 0.5</v>
      </c>
      <c r="W1734" s="14" t="str">
        <f t="shared" si="206"/>
        <v/>
      </c>
      <c r="X1734" s="14"/>
      <c r="Y1734" s="7" t="str">
        <f t="shared" si="209"/>
        <v>…</v>
      </c>
      <c r="Z1734" s="7"/>
      <c r="AA1734" s="35" t="str">
        <f t="shared" ref="AA1734:AA1797" si="210">IF(AND(I1734&gt;49,P1734&gt;54,B1734="OK"),"U25g","…")</f>
        <v>…</v>
      </c>
      <c r="AB1734" s="35" t="str">
        <f t="shared" ref="AB1734:AB1797" si="211">IF(AND(AA1734="U25g",(OR(O1734="0-0",O1734="0-1",O1734="1-0",O1734="1-1",O1734="2-0",O1734="0-2"))),"WON",".")</f>
        <v>.</v>
      </c>
      <c r="AE1734" s="18" t="str">
        <f>IFERROR(VLOOKUP(O1734,AG3:AH5,2,0),"KO")</f>
        <v>KO</v>
      </c>
    </row>
    <row r="1735" spans="2:31">
      <c r="B1735" s="6"/>
      <c r="D1735" s="24"/>
      <c r="E1735" s="17"/>
      <c r="F1735" s="7"/>
      <c r="G1735" s="10"/>
      <c r="H1735" s="7"/>
      <c r="I1735" s="7"/>
      <c r="J1735" s="7"/>
      <c r="K1735" s="7"/>
      <c r="L1735" s="7"/>
      <c r="M1735" s="7"/>
      <c r="N1735" s="6"/>
      <c r="O1735" s="6"/>
      <c r="P1735" s="11"/>
      <c r="Q1735" s="12"/>
      <c r="R1735" s="13"/>
      <c r="S1735" s="21" t="str">
        <f t="shared" si="207"/>
        <v/>
      </c>
      <c r="T1735" s="7" t="str">
        <f t="shared" si="208"/>
        <v>Under 1.5</v>
      </c>
      <c r="U1735" s="14"/>
      <c r="V1735" s="14" t="str">
        <f t="shared" si="205"/>
        <v>Over 0.5</v>
      </c>
      <c r="W1735" s="14" t="str">
        <f t="shared" si="206"/>
        <v/>
      </c>
      <c r="X1735" s="14"/>
      <c r="Y1735" s="7" t="str">
        <f t="shared" si="209"/>
        <v>…</v>
      </c>
      <c r="Z1735" s="7"/>
      <c r="AA1735" s="35" t="str">
        <f t="shared" si="210"/>
        <v>…</v>
      </c>
      <c r="AB1735" s="35" t="str">
        <f t="shared" si="211"/>
        <v>.</v>
      </c>
      <c r="AE1735" s="18" t="str">
        <f>IFERROR(VLOOKUP(O1735,AG3:AH5,2,0),"KO")</f>
        <v>KO</v>
      </c>
    </row>
    <row r="1736" spans="2:31">
      <c r="B1736" s="6"/>
      <c r="D1736" s="24"/>
      <c r="E1736" s="17"/>
      <c r="F1736" s="7"/>
      <c r="G1736" s="10"/>
      <c r="H1736" s="7"/>
      <c r="I1736" s="7"/>
      <c r="J1736" s="7"/>
      <c r="K1736" s="7"/>
      <c r="L1736" s="7"/>
      <c r="M1736" s="7"/>
      <c r="N1736" s="6"/>
      <c r="O1736" s="6"/>
      <c r="P1736" s="11"/>
      <c r="Q1736" s="12"/>
      <c r="R1736" s="13"/>
      <c r="S1736" s="21" t="str">
        <f t="shared" si="207"/>
        <v/>
      </c>
      <c r="T1736" s="7" t="str">
        <f t="shared" si="208"/>
        <v>Under 1.5</v>
      </c>
      <c r="U1736" s="14"/>
      <c r="V1736" s="14" t="str">
        <f t="shared" si="205"/>
        <v>Over 0.5</v>
      </c>
      <c r="W1736" s="14" t="str">
        <f t="shared" si="206"/>
        <v/>
      </c>
      <c r="X1736" s="14"/>
      <c r="Y1736" s="7" t="str">
        <f t="shared" si="209"/>
        <v>…</v>
      </c>
      <c r="Z1736" s="7"/>
      <c r="AA1736" s="35" t="str">
        <f t="shared" si="210"/>
        <v>…</v>
      </c>
      <c r="AB1736" s="35" t="str">
        <f t="shared" si="211"/>
        <v>.</v>
      </c>
      <c r="AE1736" s="18" t="str">
        <f>IFERROR(VLOOKUP(O1736,AG3:AH5,2,0),"KO")</f>
        <v>KO</v>
      </c>
    </row>
    <row r="1737" spans="2:31">
      <c r="B1737" s="6"/>
      <c r="D1737" s="24"/>
      <c r="E1737" s="17"/>
      <c r="F1737" s="7"/>
      <c r="G1737" s="10"/>
      <c r="H1737" s="7"/>
      <c r="I1737" s="7"/>
      <c r="J1737" s="7"/>
      <c r="K1737" s="7"/>
      <c r="L1737" s="7"/>
      <c r="M1737" s="7"/>
      <c r="N1737" s="6"/>
      <c r="O1737" s="6"/>
      <c r="P1737" s="11"/>
      <c r="Q1737" s="12"/>
      <c r="R1737" s="13"/>
      <c r="S1737" s="21" t="str">
        <f t="shared" si="207"/>
        <v/>
      </c>
      <c r="T1737" s="7" t="str">
        <f t="shared" si="208"/>
        <v>Under 1.5</v>
      </c>
      <c r="U1737" s="14"/>
      <c r="V1737" s="14" t="str">
        <f t="shared" si="205"/>
        <v>Over 0.5</v>
      </c>
      <c r="W1737" s="14" t="str">
        <f t="shared" si="206"/>
        <v/>
      </c>
      <c r="X1737" s="14"/>
      <c r="Y1737" s="7" t="str">
        <f t="shared" si="209"/>
        <v>…</v>
      </c>
      <c r="Z1737" s="7"/>
      <c r="AA1737" s="35" t="str">
        <f t="shared" si="210"/>
        <v>…</v>
      </c>
      <c r="AB1737" s="35" t="str">
        <f t="shared" si="211"/>
        <v>.</v>
      </c>
      <c r="AE1737" s="18" t="str">
        <f>IFERROR(VLOOKUP(O1737,AG3:AH5,2,0),"KO")</f>
        <v>KO</v>
      </c>
    </row>
    <row r="1738" spans="2:31">
      <c r="B1738" s="6"/>
      <c r="D1738" s="24"/>
      <c r="E1738" s="17"/>
      <c r="F1738" s="7"/>
      <c r="G1738" s="10"/>
      <c r="H1738" s="7"/>
      <c r="I1738" s="7"/>
      <c r="J1738" s="7"/>
      <c r="K1738" s="7"/>
      <c r="L1738" s="7"/>
      <c r="M1738" s="7"/>
      <c r="N1738" s="6"/>
      <c r="O1738" s="6"/>
      <c r="P1738" s="11"/>
      <c r="Q1738" s="12"/>
      <c r="R1738" s="13"/>
      <c r="S1738" s="21" t="str">
        <f t="shared" si="207"/>
        <v/>
      </c>
      <c r="T1738" s="7" t="str">
        <f t="shared" si="208"/>
        <v>Under 1.5</v>
      </c>
      <c r="U1738" s="14"/>
      <c r="V1738" s="14" t="str">
        <f t="shared" si="205"/>
        <v>Over 0.5</v>
      </c>
      <c r="W1738" s="14" t="str">
        <f t="shared" si="206"/>
        <v/>
      </c>
      <c r="X1738" s="14"/>
      <c r="Y1738" s="7" t="str">
        <f t="shared" si="209"/>
        <v>…</v>
      </c>
      <c r="Z1738" s="7"/>
      <c r="AA1738" s="35" t="str">
        <f t="shared" si="210"/>
        <v>…</v>
      </c>
      <c r="AB1738" s="35" t="str">
        <f t="shared" si="211"/>
        <v>.</v>
      </c>
      <c r="AE1738" s="18" t="str">
        <f>IFERROR(VLOOKUP(O1738,AG3:AH5,2,0),"KO")</f>
        <v>KO</v>
      </c>
    </row>
    <row r="1739" spans="2:31">
      <c r="B1739" s="6"/>
      <c r="D1739" s="24"/>
      <c r="E1739" s="17"/>
      <c r="F1739" s="7"/>
      <c r="G1739" s="10"/>
      <c r="H1739" s="7"/>
      <c r="I1739" s="7"/>
      <c r="J1739" s="7"/>
      <c r="K1739" s="7"/>
      <c r="L1739" s="7"/>
      <c r="M1739" s="7"/>
      <c r="N1739" s="6"/>
      <c r="O1739" s="6"/>
      <c r="P1739" s="11"/>
      <c r="Q1739" s="12"/>
      <c r="R1739" s="13"/>
      <c r="S1739" s="21" t="str">
        <f t="shared" si="207"/>
        <v/>
      </c>
      <c r="T1739" s="7" t="str">
        <f t="shared" si="208"/>
        <v>Under 1.5</v>
      </c>
      <c r="U1739" s="14"/>
      <c r="V1739" s="14" t="str">
        <f t="shared" ref="V1739:V1802" si="212">IF(N1739="1-0","Under 1.5",IF(N1739="0-0","Under 1.5",IF(N1739="0-1","Under 1.5","Over 0.5")))</f>
        <v>Over 0.5</v>
      </c>
      <c r="W1739" s="14" t="str">
        <f t="shared" ref="W1739:W1802" si="213">IF(N1739=0,"",IF(N1739="?",N1739,IF(T1739=V1739,"WON",IF(N1739="0-1","WON",IF(N1739="1-0","WON","LOST")))))</f>
        <v/>
      </c>
      <c r="X1739" s="14"/>
      <c r="Y1739" s="7" t="str">
        <f t="shared" si="209"/>
        <v>…</v>
      </c>
      <c r="Z1739" s="7"/>
      <c r="AA1739" s="35" t="str">
        <f t="shared" si="210"/>
        <v>…</v>
      </c>
      <c r="AB1739" s="35" t="str">
        <f t="shared" si="211"/>
        <v>.</v>
      </c>
      <c r="AE1739" s="18" t="str">
        <f>IFERROR(VLOOKUP(O1739,AG3:AH5,2,0),"KO")</f>
        <v>KO</v>
      </c>
    </row>
    <row r="1740" spans="2:31">
      <c r="B1740" s="6"/>
      <c r="D1740" s="24"/>
      <c r="E1740" s="17"/>
      <c r="F1740" s="7"/>
      <c r="G1740" s="10"/>
      <c r="H1740" s="7"/>
      <c r="I1740" s="7"/>
      <c r="J1740" s="7"/>
      <c r="K1740" s="7"/>
      <c r="L1740" s="7"/>
      <c r="M1740" s="7"/>
      <c r="N1740" s="6"/>
      <c r="O1740" s="6"/>
      <c r="P1740" s="11"/>
      <c r="Q1740" s="12"/>
      <c r="R1740" s="13"/>
      <c r="S1740" s="21" t="str">
        <f t="shared" si="207"/>
        <v/>
      </c>
      <c r="T1740" s="7" t="str">
        <f t="shared" si="208"/>
        <v>Under 1.5</v>
      </c>
      <c r="U1740" s="14"/>
      <c r="V1740" s="14" t="str">
        <f t="shared" si="212"/>
        <v>Over 0.5</v>
      </c>
      <c r="W1740" s="14" t="str">
        <f t="shared" si="213"/>
        <v/>
      </c>
      <c r="X1740" s="14"/>
      <c r="Y1740" s="7" t="str">
        <f t="shared" si="209"/>
        <v>…</v>
      </c>
      <c r="Z1740" s="7"/>
      <c r="AA1740" s="35" t="str">
        <f t="shared" si="210"/>
        <v>…</v>
      </c>
      <c r="AB1740" s="35" t="str">
        <f t="shared" si="211"/>
        <v>.</v>
      </c>
      <c r="AE1740" s="18" t="str">
        <f>IFERROR(VLOOKUP(O1740,AG3:AH5,2,0),"KO")</f>
        <v>KO</v>
      </c>
    </row>
    <row r="1741" spans="2:31">
      <c r="B1741" s="6"/>
      <c r="D1741" s="24"/>
      <c r="E1741" s="17"/>
      <c r="F1741" s="7"/>
      <c r="G1741" s="10"/>
      <c r="H1741" s="7"/>
      <c r="I1741" s="7"/>
      <c r="J1741" s="7"/>
      <c r="K1741" s="7"/>
      <c r="L1741" s="7"/>
      <c r="M1741" s="7"/>
      <c r="N1741" s="6"/>
      <c r="O1741" s="6"/>
      <c r="P1741" s="11"/>
      <c r="Q1741" s="12"/>
      <c r="R1741" s="13"/>
      <c r="S1741" s="21" t="str">
        <f t="shared" si="207"/>
        <v/>
      </c>
      <c r="T1741" s="7" t="str">
        <f t="shared" si="208"/>
        <v>Under 1.5</v>
      </c>
      <c r="U1741" s="14"/>
      <c r="V1741" s="14" t="str">
        <f t="shared" si="212"/>
        <v>Over 0.5</v>
      </c>
      <c r="W1741" s="14" t="str">
        <f t="shared" si="213"/>
        <v/>
      </c>
      <c r="X1741" s="14"/>
      <c r="Y1741" s="7" t="str">
        <f t="shared" si="209"/>
        <v>…</v>
      </c>
      <c r="Z1741" s="7"/>
      <c r="AA1741" s="35" t="str">
        <f t="shared" si="210"/>
        <v>…</v>
      </c>
      <c r="AB1741" s="35" t="str">
        <f t="shared" si="211"/>
        <v>.</v>
      </c>
      <c r="AE1741" s="18" t="str">
        <f>IFERROR(VLOOKUP(O1741,AG3:AH5,2,0),"KO")</f>
        <v>KO</v>
      </c>
    </row>
    <row r="1742" spans="2:31">
      <c r="B1742" s="6"/>
      <c r="D1742" s="24"/>
      <c r="E1742" s="17"/>
      <c r="F1742" s="7"/>
      <c r="G1742" s="10"/>
      <c r="H1742" s="7"/>
      <c r="I1742" s="7"/>
      <c r="J1742" s="7"/>
      <c r="K1742" s="7"/>
      <c r="L1742" s="7"/>
      <c r="M1742" s="7"/>
      <c r="N1742" s="6"/>
      <c r="O1742" s="6"/>
      <c r="P1742" s="11"/>
      <c r="Q1742" s="12"/>
      <c r="R1742" s="13"/>
      <c r="S1742" s="21" t="str">
        <f t="shared" si="207"/>
        <v/>
      </c>
      <c r="T1742" s="7" t="str">
        <f t="shared" si="208"/>
        <v>Under 1.5</v>
      </c>
      <c r="U1742" s="14"/>
      <c r="V1742" s="14" t="str">
        <f t="shared" si="212"/>
        <v>Over 0.5</v>
      </c>
      <c r="W1742" s="14" t="str">
        <f t="shared" si="213"/>
        <v/>
      </c>
      <c r="X1742" s="14"/>
      <c r="Y1742" s="7" t="str">
        <f t="shared" si="209"/>
        <v>…</v>
      </c>
      <c r="Z1742" s="7"/>
      <c r="AA1742" s="35" t="str">
        <f t="shared" si="210"/>
        <v>…</v>
      </c>
      <c r="AB1742" s="35" t="str">
        <f t="shared" si="211"/>
        <v>.</v>
      </c>
      <c r="AE1742" s="18" t="str">
        <f>IFERROR(VLOOKUP(O1742,AG3:AH5,2,0),"KO")</f>
        <v>KO</v>
      </c>
    </row>
    <row r="1743" spans="2:31">
      <c r="B1743" s="6"/>
      <c r="D1743" s="24"/>
      <c r="E1743" s="17"/>
      <c r="F1743" s="7"/>
      <c r="G1743" s="10"/>
      <c r="H1743" s="7"/>
      <c r="I1743" s="7"/>
      <c r="J1743" s="7"/>
      <c r="K1743" s="7"/>
      <c r="L1743" s="7"/>
      <c r="M1743" s="7"/>
      <c r="N1743" s="6"/>
      <c r="O1743" s="6"/>
      <c r="P1743" s="11"/>
      <c r="Q1743" s="12"/>
      <c r="R1743" s="13"/>
      <c r="S1743" s="21" t="str">
        <f t="shared" si="207"/>
        <v/>
      </c>
      <c r="T1743" s="7" t="str">
        <f t="shared" si="208"/>
        <v>Under 1.5</v>
      </c>
      <c r="U1743" s="14"/>
      <c r="V1743" s="14" t="str">
        <f t="shared" si="212"/>
        <v>Over 0.5</v>
      </c>
      <c r="W1743" s="14" t="str">
        <f t="shared" si="213"/>
        <v/>
      </c>
      <c r="X1743" s="14"/>
      <c r="Y1743" s="7" t="str">
        <f t="shared" si="209"/>
        <v>…</v>
      </c>
      <c r="Z1743" s="7"/>
      <c r="AA1743" s="35" t="str">
        <f t="shared" si="210"/>
        <v>…</v>
      </c>
      <c r="AB1743" s="35" t="str">
        <f t="shared" si="211"/>
        <v>.</v>
      </c>
      <c r="AE1743" s="18" t="str">
        <f>IFERROR(VLOOKUP(O1743,AG3:AH5,2,0),"KO")</f>
        <v>KO</v>
      </c>
    </row>
    <row r="1744" spans="2:31">
      <c r="B1744" s="6"/>
      <c r="D1744" s="24"/>
      <c r="E1744" s="17"/>
      <c r="F1744" s="7"/>
      <c r="G1744" s="10"/>
      <c r="H1744" s="7"/>
      <c r="I1744" s="7"/>
      <c r="J1744" s="7"/>
      <c r="K1744" s="7"/>
      <c r="L1744" s="7"/>
      <c r="M1744" s="7"/>
      <c r="N1744" s="6"/>
      <c r="O1744" s="6"/>
      <c r="P1744" s="11"/>
      <c r="Q1744" s="12"/>
      <c r="R1744" s="13"/>
      <c r="S1744" s="21" t="str">
        <f t="shared" si="207"/>
        <v/>
      </c>
      <c r="T1744" s="7" t="str">
        <f t="shared" si="208"/>
        <v>Under 1.5</v>
      </c>
      <c r="U1744" s="14"/>
      <c r="V1744" s="14" t="str">
        <f t="shared" si="212"/>
        <v>Over 0.5</v>
      </c>
      <c r="W1744" s="14" t="str">
        <f t="shared" si="213"/>
        <v/>
      </c>
      <c r="X1744" s="14"/>
      <c r="Y1744" s="7" t="str">
        <f t="shared" si="209"/>
        <v>…</v>
      </c>
      <c r="Z1744" s="7"/>
      <c r="AA1744" s="35" t="str">
        <f t="shared" si="210"/>
        <v>…</v>
      </c>
      <c r="AB1744" s="35" t="str">
        <f t="shared" si="211"/>
        <v>.</v>
      </c>
      <c r="AE1744" s="18" t="str">
        <f>IFERROR(VLOOKUP(O1744,AG3:AH5,2,0),"KO")</f>
        <v>KO</v>
      </c>
    </row>
    <row r="1745" spans="2:31">
      <c r="B1745" s="6"/>
      <c r="D1745" s="24"/>
      <c r="E1745" s="17"/>
      <c r="F1745" s="7"/>
      <c r="G1745" s="10"/>
      <c r="H1745" s="7"/>
      <c r="I1745" s="7"/>
      <c r="J1745" s="7"/>
      <c r="K1745" s="7"/>
      <c r="L1745" s="7"/>
      <c r="M1745" s="7"/>
      <c r="N1745" s="6"/>
      <c r="O1745" s="6"/>
      <c r="P1745" s="11"/>
      <c r="Q1745" s="12"/>
      <c r="R1745" s="13"/>
      <c r="S1745" s="21" t="str">
        <f t="shared" si="207"/>
        <v/>
      </c>
      <c r="T1745" s="7" t="str">
        <f t="shared" si="208"/>
        <v>Under 1.5</v>
      </c>
      <c r="U1745" s="14"/>
      <c r="V1745" s="14" t="str">
        <f t="shared" si="212"/>
        <v>Over 0.5</v>
      </c>
      <c r="W1745" s="14" t="str">
        <f t="shared" si="213"/>
        <v/>
      </c>
      <c r="X1745" s="14"/>
      <c r="Y1745" s="7" t="str">
        <f t="shared" si="209"/>
        <v>…</v>
      </c>
      <c r="Z1745" s="7"/>
      <c r="AA1745" s="35" t="str">
        <f t="shared" si="210"/>
        <v>…</v>
      </c>
      <c r="AB1745" s="35" t="str">
        <f t="shared" si="211"/>
        <v>.</v>
      </c>
      <c r="AE1745" s="18" t="str">
        <f>IFERROR(VLOOKUP(O1745,AG3:AH5,2,0),"KO")</f>
        <v>KO</v>
      </c>
    </row>
    <row r="1746" spans="2:31">
      <c r="B1746" s="6"/>
      <c r="D1746" s="24"/>
      <c r="E1746" s="17"/>
      <c r="F1746" s="7"/>
      <c r="G1746" s="10"/>
      <c r="H1746" s="7"/>
      <c r="I1746" s="7"/>
      <c r="J1746" s="7"/>
      <c r="K1746" s="7"/>
      <c r="L1746" s="7"/>
      <c r="M1746" s="7"/>
      <c r="N1746" s="6"/>
      <c r="O1746" s="6"/>
      <c r="P1746" s="11"/>
      <c r="Q1746" s="12"/>
      <c r="R1746" s="13"/>
      <c r="S1746" s="21" t="str">
        <f t="shared" si="207"/>
        <v/>
      </c>
      <c r="T1746" s="7" t="str">
        <f t="shared" si="208"/>
        <v>Under 1.5</v>
      </c>
      <c r="U1746" s="14"/>
      <c r="V1746" s="14" t="str">
        <f t="shared" si="212"/>
        <v>Over 0.5</v>
      </c>
      <c r="W1746" s="14" t="str">
        <f t="shared" si="213"/>
        <v/>
      </c>
      <c r="X1746" s="14"/>
      <c r="Y1746" s="7" t="str">
        <f t="shared" si="209"/>
        <v>…</v>
      </c>
      <c r="Z1746" s="7"/>
      <c r="AA1746" s="35" t="str">
        <f t="shared" si="210"/>
        <v>…</v>
      </c>
      <c r="AB1746" s="35" t="str">
        <f t="shared" si="211"/>
        <v>.</v>
      </c>
      <c r="AE1746" s="18" t="str">
        <f>IFERROR(VLOOKUP(O1746,AG3:AH5,2,0),"KO")</f>
        <v>KO</v>
      </c>
    </row>
    <row r="1747" spans="2:31">
      <c r="B1747" s="6"/>
      <c r="D1747" s="24"/>
      <c r="E1747" s="17"/>
      <c r="F1747" s="7"/>
      <c r="G1747" s="10"/>
      <c r="H1747" s="7"/>
      <c r="I1747" s="7"/>
      <c r="J1747" s="7"/>
      <c r="K1747" s="7"/>
      <c r="L1747" s="7"/>
      <c r="M1747" s="7"/>
      <c r="N1747" s="6"/>
      <c r="O1747" s="6"/>
      <c r="P1747" s="11"/>
      <c r="Q1747" s="12"/>
      <c r="R1747" s="13"/>
      <c r="S1747" s="21" t="str">
        <f t="shared" si="207"/>
        <v/>
      </c>
      <c r="T1747" s="7" t="str">
        <f t="shared" si="208"/>
        <v>Under 1.5</v>
      </c>
      <c r="U1747" s="14"/>
      <c r="V1747" s="14" t="str">
        <f t="shared" si="212"/>
        <v>Over 0.5</v>
      </c>
      <c r="W1747" s="14" t="str">
        <f t="shared" si="213"/>
        <v/>
      </c>
      <c r="X1747" s="14"/>
      <c r="Y1747" s="7" t="str">
        <f t="shared" si="209"/>
        <v>…</v>
      </c>
      <c r="Z1747" s="7"/>
      <c r="AA1747" s="35" t="str">
        <f t="shared" si="210"/>
        <v>…</v>
      </c>
      <c r="AB1747" s="35" t="str">
        <f t="shared" si="211"/>
        <v>.</v>
      </c>
      <c r="AE1747" s="18" t="str">
        <f>IFERROR(VLOOKUP(O1747,AG3:AH5,2,0),"KO")</f>
        <v>KO</v>
      </c>
    </row>
    <row r="1748" spans="2:31">
      <c r="B1748" s="6"/>
      <c r="D1748" s="24"/>
      <c r="E1748" s="17"/>
      <c r="F1748" s="7"/>
      <c r="G1748" s="10"/>
      <c r="H1748" s="7"/>
      <c r="I1748" s="7"/>
      <c r="J1748" s="7"/>
      <c r="K1748" s="7"/>
      <c r="L1748" s="7"/>
      <c r="M1748" s="7"/>
      <c r="N1748" s="6"/>
      <c r="O1748" s="6"/>
      <c r="P1748" s="11"/>
      <c r="Q1748" s="12"/>
      <c r="R1748" s="13"/>
      <c r="S1748" s="21" t="str">
        <f t="shared" si="207"/>
        <v/>
      </c>
      <c r="T1748" s="7" t="str">
        <f t="shared" si="208"/>
        <v>Under 1.5</v>
      </c>
      <c r="U1748" s="14"/>
      <c r="V1748" s="14" t="str">
        <f t="shared" si="212"/>
        <v>Over 0.5</v>
      </c>
      <c r="W1748" s="14" t="str">
        <f t="shared" si="213"/>
        <v/>
      </c>
      <c r="X1748" s="14"/>
      <c r="Y1748" s="7" t="str">
        <f t="shared" si="209"/>
        <v>…</v>
      </c>
      <c r="Z1748" s="7"/>
      <c r="AA1748" s="35" t="str">
        <f t="shared" si="210"/>
        <v>…</v>
      </c>
      <c r="AB1748" s="35" t="str">
        <f t="shared" si="211"/>
        <v>.</v>
      </c>
      <c r="AE1748" s="18" t="str">
        <f>IFERROR(VLOOKUP(O1748,AG3:AH5,2,0),"KO")</f>
        <v>KO</v>
      </c>
    </row>
    <row r="1749" spans="2:31">
      <c r="B1749" s="6"/>
      <c r="D1749" s="24"/>
      <c r="E1749" s="17"/>
      <c r="F1749" s="7"/>
      <c r="G1749" s="10"/>
      <c r="H1749" s="7"/>
      <c r="I1749" s="7"/>
      <c r="J1749" s="7"/>
      <c r="K1749" s="7"/>
      <c r="L1749" s="7"/>
      <c r="M1749" s="7"/>
      <c r="N1749" s="6"/>
      <c r="O1749" s="6"/>
      <c r="P1749" s="11"/>
      <c r="Q1749" s="12"/>
      <c r="R1749" s="13"/>
      <c r="S1749" s="21" t="str">
        <f t="shared" si="207"/>
        <v/>
      </c>
      <c r="T1749" s="7" t="str">
        <f t="shared" si="208"/>
        <v>Under 1.5</v>
      </c>
      <c r="U1749" s="14"/>
      <c r="V1749" s="14" t="str">
        <f t="shared" si="212"/>
        <v>Over 0.5</v>
      </c>
      <c r="W1749" s="14" t="str">
        <f t="shared" si="213"/>
        <v/>
      </c>
      <c r="X1749" s="14"/>
      <c r="Y1749" s="7" t="str">
        <f t="shared" si="209"/>
        <v>…</v>
      </c>
      <c r="Z1749" s="7"/>
      <c r="AA1749" s="35" t="str">
        <f t="shared" si="210"/>
        <v>…</v>
      </c>
      <c r="AB1749" s="35" t="str">
        <f t="shared" si="211"/>
        <v>.</v>
      </c>
      <c r="AE1749" s="18" t="str">
        <f>IFERROR(VLOOKUP(O1749,AG3:AH5,2,0),"KO")</f>
        <v>KO</v>
      </c>
    </row>
    <row r="1750" spans="2:31">
      <c r="B1750" s="6"/>
      <c r="D1750" s="24"/>
      <c r="E1750" s="17"/>
      <c r="F1750" s="7"/>
      <c r="G1750" s="10"/>
      <c r="H1750" s="7"/>
      <c r="I1750" s="7"/>
      <c r="J1750" s="7"/>
      <c r="K1750" s="7"/>
      <c r="L1750" s="7"/>
      <c r="M1750" s="7"/>
      <c r="N1750" s="6"/>
      <c r="O1750" s="6"/>
      <c r="P1750" s="11"/>
      <c r="Q1750" s="12"/>
      <c r="R1750" s="13"/>
      <c r="S1750" s="21" t="str">
        <f t="shared" si="207"/>
        <v/>
      </c>
      <c r="T1750" s="7" t="str">
        <f t="shared" si="208"/>
        <v>Under 1.5</v>
      </c>
      <c r="U1750" s="14"/>
      <c r="V1750" s="14" t="str">
        <f t="shared" si="212"/>
        <v>Over 0.5</v>
      </c>
      <c r="W1750" s="14" t="str">
        <f t="shared" si="213"/>
        <v/>
      </c>
      <c r="X1750" s="14"/>
      <c r="Y1750" s="7" t="str">
        <f t="shared" si="209"/>
        <v>…</v>
      </c>
      <c r="Z1750" s="7"/>
      <c r="AA1750" s="35" t="str">
        <f t="shared" si="210"/>
        <v>…</v>
      </c>
      <c r="AB1750" s="35" t="str">
        <f t="shared" si="211"/>
        <v>.</v>
      </c>
      <c r="AE1750" s="18" t="str">
        <f>IFERROR(VLOOKUP(O1750,AG3:AH5,2,0),"KO")</f>
        <v>KO</v>
      </c>
    </row>
    <row r="1751" spans="2:31">
      <c r="B1751" s="6"/>
      <c r="D1751" s="24"/>
      <c r="E1751" s="17"/>
      <c r="F1751" s="7"/>
      <c r="G1751" s="10"/>
      <c r="H1751" s="7"/>
      <c r="I1751" s="7"/>
      <c r="J1751" s="7"/>
      <c r="K1751" s="7"/>
      <c r="L1751" s="7"/>
      <c r="M1751" s="7"/>
      <c r="N1751" s="6"/>
      <c r="O1751" s="6"/>
      <c r="P1751" s="11"/>
      <c r="Q1751" s="12"/>
      <c r="R1751" s="13"/>
      <c r="S1751" s="21" t="str">
        <f t="shared" si="207"/>
        <v/>
      </c>
      <c r="T1751" s="7" t="str">
        <f t="shared" si="208"/>
        <v>Under 1.5</v>
      </c>
      <c r="U1751" s="14"/>
      <c r="V1751" s="14" t="str">
        <f t="shared" si="212"/>
        <v>Over 0.5</v>
      </c>
      <c r="W1751" s="14" t="str">
        <f t="shared" si="213"/>
        <v/>
      </c>
      <c r="X1751" s="14"/>
      <c r="Y1751" s="7" t="str">
        <f t="shared" si="209"/>
        <v>…</v>
      </c>
      <c r="Z1751" s="7"/>
      <c r="AA1751" s="35" t="str">
        <f t="shared" si="210"/>
        <v>…</v>
      </c>
      <c r="AB1751" s="35" t="str">
        <f t="shared" si="211"/>
        <v>.</v>
      </c>
      <c r="AE1751" s="18" t="str">
        <f>IFERROR(VLOOKUP(O1751,AG3:AH5,2,0),"KO")</f>
        <v>KO</v>
      </c>
    </row>
    <row r="1752" spans="2:31">
      <c r="B1752" s="6"/>
      <c r="D1752" s="24"/>
      <c r="E1752" s="17"/>
      <c r="F1752" s="7"/>
      <c r="G1752" s="10"/>
      <c r="H1752" s="7"/>
      <c r="I1752" s="7"/>
      <c r="J1752" s="7"/>
      <c r="K1752" s="7"/>
      <c r="L1752" s="7"/>
      <c r="M1752" s="7"/>
      <c r="N1752" s="6"/>
      <c r="O1752" s="6"/>
      <c r="P1752" s="11"/>
      <c r="Q1752" s="12"/>
      <c r="R1752" s="13"/>
      <c r="S1752" s="21" t="str">
        <f t="shared" si="207"/>
        <v/>
      </c>
      <c r="T1752" s="7" t="str">
        <f t="shared" si="208"/>
        <v>Under 1.5</v>
      </c>
      <c r="U1752" s="14"/>
      <c r="V1752" s="14" t="str">
        <f t="shared" si="212"/>
        <v>Over 0.5</v>
      </c>
      <c r="W1752" s="14" t="str">
        <f t="shared" si="213"/>
        <v/>
      </c>
      <c r="X1752" s="14"/>
      <c r="Y1752" s="7" t="str">
        <f t="shared" si="209"/>
        <v>…</v>
      </c>
      <c r="Z1752" s="7"/>
      <c r="AA1752" s="35" t="str">
        <f t="shared" si="210"/>
        <v>…</v>
      </c>
      <c r="AB1752" s="35" t="str">
        <f t="shared" si="211"/>
        <v>.</v>
      </c>
      <c r="AE1752" s="18" t="str">
        <f>IFERROR(VLOOKUP(O1752,AG3:AH5,2,0),"KO")</f>
        <v>KO</v>
      </c>
    </row>
    <row r="1753" spans="2:31">
      <c r="B1753" s="6"/>
      <c r="D1753" s="24"/>
      <c r="E1753" s="17"/>
      <c r="F1753" s="7"/>
      <c r="G1753" s="10"/>
      <c r="H1753" s="7"/>
      <c r="I1753" s="7"/>
      <c r="J1753" s="7"/>
      <c r="K1753" s="7"/>
      <c r="L1753" s="7"/>
      <c r="M1753" s="7"/>
      <c r="N1753" s="6"/>
      <c r="O1753" s="6"/>
      <c r="P1753" s="11"/>
      <c r="Q1753" s="12"/>
      <c r="R1753" s="13"/>
      <c r="S1753" s="21" t="str">
        <f t="shared" si="207"/>
        <v/>
      </c>
      <c r="T1753" s="7" t="str">
        <f t="shared" si="208"/>
        <v>Under 1.5</v>
      </c>
      <c r="U1753" s="14"/>
      <c r="V1753" s="14" t="str">
        <f t="shared" si="212"/>
        <v>Over 0.5</v>
      </c>
      <c r="W1753" s="14" t="str">
        <f t="shared" si="213"/>
        <v/>
      </c>
      <c r="X1753" s="14"/>
      <c r="Y1753" s="7" t="str">
        <f t="shared" si="209"/>
        <v>…</v>
      </c>
      <c r="Z1753" s="7"/>
      <c r="AA1753" s="35" t="str">
        <f t="shared" si="210"/>
        <v>…</v>
      </c>
      <c r="AB1753" s="35" t="str">
        <f t="shared" si="211"/>
        <v>.</v>
      </c>
      <c r="AE1753" s="18" t="str">
        <f>IFERROR(VLOOKUP(O1753,AG3:AH5,2,0),"KO")</f>
        <v>KO</v>
      </c>
    </row>
    <row r="1754" spans="2:31">
      <c r="B1754" s="6"/>
      <c r="D1754" s="24"/>
      <c r="E1754" s="17"/>
      <c r="F1754" s="7"/>
      <c r="G1754" s="10"/>
      <c r="H1754" s="7"/>
      <c r="I1754" s="7"/>
      <c r="J1754" s="7"/>
      <c r="K1754" s="7"/>
      <c r="L1754" s="7"/>
      <c r="M1754" s="7"/>
      <c r="N1754" s="6"/>
      <c r="O1754" s="6"/>
      <c r="P1754" s="11"/>
      <c r="Q1754" s="12"/>
      <c r="R1754" s="13"/>
      <c r="S1754" s="21" t="str">
        <f t="shared" si="207"/>
        <v/>
      </c>
      <c r="T1754" s="7" t="str">
        <f t="shared" si="208"/>
        <v>Under 1.5</v>
      </c>
      <c r="U1754" s="14"/>
      <c r="V1754" s="14" t="str">
        <f t="shared" si="212"/>
        <v>Over 0.5</v>
      </c>
      <c r="W1754" s="14" t="str">
        <f t="shared" si="213"/>
        <v/>
      </c>
      <c r="X1754" s="14"/>
      <c r="Y1754" s="7" t="str">
        <f t="shared" si="209"/>
        <v>…</v>
      </c>
      <c r="Z1754" s="7"/>
      <c r="AA1754" s="35" t="str">
        <f t="shared" si="210"/>
        <v>…</v>
      </c>
      <c r="AB1754" s="35" t="str">
        <f t="shared" si="211"/>
        <v>.</v>
      </c>
      <c r="AE1754" s="18" t="str">
        <f>IFERROR(VLOOKUP(O1754,AG3:AH5,2,0),"KO")</f>
        <v>KO</v>
      </c>
    </row>
    <row r="1755" spans="2:31">
      <c r="B1755" s="6"/>
      <c r="D1755" s="24"/>
      <c r="E1755" s="17"/>
      <c r="F1755" s="7"/>
      <c r="G1755" s="10"/>
      <c r="H1755" s="7"/>
      <c r="I1755" s="7"/>
      <c r="J1755" s="7"/>
      <c r="K1755" s="7"/>
      <c r="L1755" s="7"/>
      <c r="M1755" s="7"/>
      <c r="N1755" s="6"/>
      <c r="O1755" s="6"/>
      <c r="P1755" s="11"/>
      <c r="Q1755" s="12"/>
      <c r="R1755" s="13"/>
      <c r="S1755" s="21" t="str">
        <f t="shared" si="207"/>
        <v/>
      </c>
      <c r="T1755" s="7" t="str">
        <f t="shared" si="208"/>
        <v>Under 1.5</v>
      </c>
      <c r="U1755" s="14"/>
      <c r="V1755" s="14" t="str">
        <f t="shared" si="212"/>
        <v>Over 0.5</v>
      </c>
      <c r="W1755" s="14" t="str">
        <f t="shared" si="213"/>
        <v/>
      </c>
      <c r="X1755" s="14"/>
      <c r="Y1755" s="7" t="str">
        <f t="shared" si="209"/>
        <v>…</v>
      </c>
      <c r="Z1755" s="7"/>
      <c r="AA1755" s="35" t="str">
        <f t="shared" si="210"/>
        <v>…</v>
      </c>
      <c r="AB1755" s="35" t="str">
        <f t="shared" si="211"/>
        <v>.</v>
      </c>
      <c r="AE1755" s="18" t="str">
        <f>IFERROR(VLOOKUP(O1755,AG3:AH5,2,0),"KO")</f>
        <v>KO</v>
      </c>
    </row>
    <row r="1756" spans="2:31">
      <c r="B1756" s="6"/>
      <c r="D1756" s="24"/>
      <c r="E1756" s="17"/>
      <c r="F1756" s="7"/>
      <c r="G1756" s="10"/>
      <c r="H1756" s="7"/>
      <c r="I1756" s="7"/>
      <c r="J1756" s="7"/>
      <c r="K1756" s="7"/>
      <c r="L1756" s="7"/>
      <c r="M1756" s="7"/>
      <c r="N1756" s="6"/>
      <c r="O1756" s="6"/>
      <c r="P1756" s="11"/>
      <c r="Q1756" s="12"/>
      <c r="R1756" s="13"/>
      <c r="S1756" s="21" t="str">
        <f t="shared" si="207"/>
        <v/>
      </c>
      <c r="T1756" s="7" t="str">
        <f t="shared" si="208"/>
        <v>Under 1.5</v>
      </c>
      <c r="U1756" s="14"/>
      <c r="V1756" s="14" t="str">
        <f t="shared" si="212"/>
        <v>Over 0.5</v>
      </c>
      <c r="W1756" s="14" t="str">
        <f t="shared" si="213"/>
        <v/>
      </c>
      <c r="X1756" s="14"/>
      <c r="Y1756" s="7" t="str">
        <f t="shared" si="209"/>
        <v>…</v>
      </c>
      <c r="Z1756" s="7"/>
      <c r="AA1756" s="35" t="str">
        <f t="shared" si="210"/>
        <v>…</v>
      </c>
      <c r="AB1756" s="35" t="str">
        <f t="shared" si="211"/>
        <v>.</v>
      </c>
      <c r="AE1756" s="18" t="str">
        <f>IFERROR(VLOOKUP(O1756,AG3:AH5,2,0),"KO")</f>
        <v>KO</v>
      </c>
    </row>
    <row r="1757" spans="2:31">
      <c r="B1757" s="6"/>
      <c r="D1757" s="24"/>
      <c r="E1757" s="17"/>
      <c r="F1757" s="7"/>
      <c r="G1757" s="10"/>
      <c r="H1757" s="7"/>
      <c r="I1757" s="7"/>
      <c r="J1757" s="7"/>
      <c r="K1757" s="7"/>
      <c r="L1757" s="7"/>
      <c r="M1757" s="7"/>
      <c r="N1757" s="6"/>
      <c r="O1757" s="6"/>
      <c r="P1757" s="11"/>
      <c r="Q1757" s="12"/>
      <c r="R1757" s="13"/>
      <c r="S1757" s="21" t="str">
        <f t="shared" si="207"/>
        <v/>
      </c>
      <c r="T1757" s="7" t="str">
        <f t="shared" si="208"/>
        <v>Under 1.5</v>
      </c>
      <c r="U1757" s="14"/>
      <c r="V1757" s="14" t="str">
        <f t="shared" si="212"/>
        <v>Over 0.5</v>
      </c>
      <c r="W1757" s="14" t="str">
        <f t="shared" si="213"/>
        <v/>
      </c>
      <c r="X1757" s="14"/>
      <c r="Y1757" s="7" t="str">
        <f t="shared" si="209"/>
        <v>…</v>
      </c>
      <c r="Z1757" s="7"/>
      <c r="AA1757" s="35" t="str">
        <f t="shared" si="210"/>
        <v>…</v>
      </c>
      <c r="AB1757" s="35" t="str">
        <f t="shared" si="211"/>
        <v>.</v>
      </c>
      <c r="AE1757" s="18" t="str">
        <f>IFERROR(VLOOKUP(O1757,AG3:AH5,2,0),"KO")</f>
        <v>KO</v>
      </c>
    </row>
    <row r="1758" spans="2:31">
      <c r="B1758" s="6"/>
      <c r="D1758" s="24"/>
      <c r="E1758" s="17"/>
      <c r="F1758" s="7"/>
      <c r="G1758" s="10"/>
      <c r="H1758" s="7"/>
      <c r="I1758" s="7"/>
      <c r="J1758" s="7"/>
      <c r="K1758" s="7"/>
      <c r="L1758" s="7"/>
      <c r="M1758" s="7"/>
      <c r="N1758" s="6"/>
      <c r="O1758" s="6"/>
      <c r="P1758" s="11"/>
      <c r="Q1758" s="12"/>
      <c r="R1758" s="13"/>
      <c r="S1758" s="21" t="str">
        <f t="shared" si="207"/>
        <v/>
      </c>
      <c r="T1758" s="7" t="str">
        <f t="shared" si="208"/>
        <v>Under 1.5</v>
      </c>
      <c r="U1758" s="14"/>
      <c r="V1758" s="14" t="str">
        <f t="shared" si="212"/>
        <v>Over 0.5</v>
      </c>
      <c r="W1758" s="14" t="str">
        <f t="shared" si="213"/>
        <v/>
      </c>
      <c r="X1758" s="14"/>
      <c r="Y1758" s="7" t="str">
        <f t="shared" si="209"/>
        <v>…</v>
      </c>
      <c r="Z1758" s="7"/>
      <c r="AA1758" s="35" t="str">
        <f t="shared" si="210"/>
        <v>…</v>
      </c>
      <c r="AB1758" s="35" t="str">
        <f t="shared" si="211"/>
        <v>.</v>
      </c>
      <c r="AE1758" s="18" t="str">
        <f>IFERROR(VLOOKUP(O1758,AG3:AH5,2,0),"KO")</f>
        <v>KO</v>
      </c>
    </row>
    <row r="1759" spans="2:31">
      <c r="B1759" s="6"/>
      <c r="D1759" s="24"/>
      <c r="E1759" s="17"/>
      <c r="F1759" s="7"/>
      <c r="G1759" s="10"/>
      <c r="H1759" s="7"/>
      <c r="I1759" s="7"/>
      <c r="J1759" s="7"/>
      <c r="K1759" s="7"/>
      <c r="L1759" s="7"/>
      <c r="M1759" s="7"/>
      <c r="N1759" s="6"/>
      <c r="O1759" s="6"/>
      <c r="P1759" s="11"/>
      <c r="Q1759" s="12"/>
      <c r="R1759" s="13"/>
      <c r="S1759" s="21" t="str">
        <f t="shared" si="207"/>
        <v/>
      </c>
      <c r="T1759" s="7" t="str">
        <f t="shared" si="208"/>
        <v>Under 1.5</v>
      </c>
      <c r="U1759" s="14"/>
      <c r="V1759" s="14" t="str">
        <f t="shared" si="212"/>
        <v>Over 0.5</v>
      </c>
      <c r="W1759" s="14" t="str">
        <f t="shared" si="213"/>
        <v/>
      </c>
      <c r="X1759" s="14"/>
      <c r="Y1759" s="7" t="str">
        <f t="shared" si="209"/>
        <v>…</v>
      </c>
      <c r="Z1759" s="7"/>
      <c r="AA1759" s="35" t="str">
        <f t="shared" si="210"/>
        <v>…</v>
      </c>
      <c r="AB1759" s="35" t="str">
        <f t="shared" si="211"/>
        <v>.</v>
      </c>
      <c r="AE1759" s="18" t="str">
        <f>IFERROR(VLOOKUP(O1759,AG3:AH5,2,0),"KO")</f>
        <v>KO</v>
      </c>
    </row>
    <row r="1760" spans="2:31">
      <c r="B1760" s="6"/>
      <c r="D1760" s="24"/>
      <c r="E1760" s="17"/>
      <c r="F1760" s="7"/>
      <c r="G1760" s="10"/>
      <c r="H1760" s="7"/>
      <c r="I1760" s="7"/>
      <c r="J1760" s="7"/>
      <c r="K1760" s="7"/>
      <c r="L1760" s="7"/>
      <c r="M1760" s="7"/>
      <c r="N1760" s="6"/>
      <c r="O1760" s="6"/>
      <c r="P1760" s="11"/>
      <c r="Q1760" s="12"/>
      <c r="R1760" s="13"/>
      <c r="S1760" s="21" t="str">
        <f t="shared" si="207"/>
        <v/>
      </c>
      <c r="T1760" s="7" t="str">
        <f t="shared" si="208"/>
        <v>Under 1.5</v>
      </c>
      <c r="U1760" s="14"/>
      <c r="V1760" s="14" t="str">
        <f t="shared" si="212"/>
        <v>Over 0.5</v>
      </c>
      <c r="W1760" s="14" t="str">
        <f t="shared" si="213"/>
        <v/>
      </c>
      <c r="X1760" s="14"/>
      <c r="Y1760" s="7" t="str">
        <f t="shared" si="209"/>
        <v>…</v>
      </c>
      <c r="Z1760" s="7"/>
      <c r="AA1760" s="35" t="str">
        <f t="shared" si="210"/>
        <v>…</v>
      </c>
      <c r="AB1760" s="35" t="str">
        <f t="shared" si="211"/>
        <v>.</v>
      </c>
      <c r="AE1760" s="18" t="str">
        <f>IFERROR(VLOOKUP(O1760,AG3:AH5,2,0),"KO")</f>
        <v>KO</v>
      </c>
    </row>
    <row r="1761" spans="2:31">
      <c r="B1761" s="6"/>
      <c r="D1761" s="24"/>
      <c r="E1761" s="17"/>
      <c r="F1761" s="7"/>
      <c r="G1761" s="10"/>
      <c r="H1761" s="7"/>
      <c r="I1761" s="7"/>
      <c r="J1761" s="7"/>
      <c r="K1761" s="7"/>
      <c r="L1761" s="7"/>
      <c r="M1761" s="7"/>
      <c r="N1761" s="6"/>
      <c r="O1761" s="6"/>
      <c r="P1761" s="11"/>
      <c r="Q1761" s="12"/>
      <c r="R1761" s="13"/>
      <c r="S1761" s="21" t="str">
        <f t="shared" si="207"/>
        <v/>
      </c>
      <c r="T1761" s="7" t="str">
        <f t="shared" si="208"/>
        <v>Under 1.5</v>
      </c>
      <c r="U1761" s="14"/>
      <c r="V1761" s="14" t="str">
        <f t="shared" si="212"/>
        <v>Over 0.5</v>
      </c>
      <c r="W1761" s="14" t="str">
        <f t="shared" si="213"/>
        <v/>
      </c>
      <c r="X1761" s="14"/>
      <c r="Y1761" s="7" t="str">
        <f t="shared" si="209"/>
        <v>…</v>
      </c>
      <c r="Z1761" s="7"/>
      <c r="AA1761" s="35" t="str">
        <f t="shared" si="210"/>
        <v>…</v>
      </c>
      <c r="AB1761" s="35" t="str">
        <f t="shared" si="211"/>
        <v>.</v>
      </c>
      <c r="AE1761" s="18" t="str">
        <f>IFERROR(VLOOKUP(O1761,AG3:AH5,2,0),"KO")</f>
        <v>KO</v>
      </c>
    </row>
    <row r="1762" spans="2:31">
      <c r="B1762" s="6"/>
      <c r="D1762" s="24"/>
      <c r="E1762" s="17"/>
      <c r="F1762" s="7"/>
      <c r="G1762" s="10"/>
      <c r="H1762" s="7"/>
      <c r="I1762" s="7"/>
      <c r="J1762" s="7"/>
      <c r="K1762" s="7"/>
      <c r="L1762" s="7"/>
      <c r="M1762" s="7"/>
      <c r="N1762" s="6"/>
      <c r="O1762" s="6"/>
      <c r="P1762" s="11"/>
      <c r="Q1762" s="12"/>
      <c r="R1762" s="13"/>
      <c r="S1762" s="21" t="str">
        <f t="shared" si="207"/>
        <v/>
      </c>
      <c r="T1762" s="7" t="str">
        <f t="shared" si="208"/>
        <v>Under 1.5</v>
      </c>
      <c r="U1762" s="14"/>
      <c r="V1762" s="14" t="str">
        <f t="shared" si="212"/>
        <v>Over 0.5</v>
      </c>
      <c r="W1762" s="14" t="str">
        <f t="shared" si="213"/>
        <v/>
      </c>
      <c r="X1762" s="14"/>
      <c r="Y1762" s="7" t="str">
        <f t="shared" si="209"/>
        <v>…</v>
      </c>
      <c r="Z1762" s="7"/>
      <c r="AA1762" s="35" t="str">
        <f t="shared" si="210"/>
        <v>…</v>
      </c>
      <c r="AB1762" s="35" t="str">
        <f t="shared" si="211"/>
        <v>.</v>
      </c>
      <c r="AE1762" s="18" t="str">
        <f>IFERROR(VLOOKUP(O1762,AG3:AH5,2,0),"KO")</f>
        <v>KO</v>
      </c>
    </row>
    <row r="1763" spans="2:31">
      <c r="B1763" s="6"/>
      <c r="D1763" s="24"/>
      <c r="E1763" s="17"/>
      <c r="F1763" s="7"/>
      <c r="G1763" s="10"/>
      <c r="H1763" s="7"/>
      <c r="I1763" s="7"/>
      <c r="J1763" s="7"/>
      <c r="K1763" s="7"/>
      <c r="L1763" s="7"/>
      <c r="M1763" s="7"/>
      <c r="N1763" s="6"/>
      <c r="O1763" s="6"/>
      <c r="P1763" s="11"/>
      <c r="Q1763" s="12"/>
      <c r="R1763" s="13"/>
      <c r="S1763" s="21" t="str">
        <f t="shared" si="207"/>
        <v/>
      </c>
      <c r="T1763" s="7" t="str">
        <f t="shared" si="208"/>
        <v>Under 1.5</v>
      </c>
      <c r="U1763" s="14"/>
      <c r="V1763" s="14" t="str">
        <f t="shared" si="212"/>
        <v>Over 0.5</v>
      </c>
      <c r="W1763" s="14" t="str">
        <f t="shared" si="213"/>
        <v/>
      </c>
      <c r="X1763" s="14"/>
      <c r="Y1763" s="7" t="str">
        <f t="shared" si="209"/>
        <v>…</v>
      </c>
      <c r="Z1763" s="7"/>
      <c r="AA1763" s="35" t="str">
        <f t="shared" si="210"/>
        <v>…</v>
      </c>
      <c r="AB1763" s="35" t="str">
        <f t="shared" si="211"/>
        <v>.</v>
      </c>
      <c r="AE1763" s="18" t="str">
        <f>IFERROR(VLOOKUP(O1763,AG3:AH5,2,0),"KO")</f>
        <v>KO</v>
      </c>
    </row>
    <row r="1764" spans="2:31">
      <c r="B1764" s="6"/>
      <c r="D1764" s="24"/>
      <c r="E1764" s="17"/>
      <c r="F1764" s="7"/>
      <c r="G1764" s="10"/>
      <c r="H1764" s="7"/>
      <c r="I1764" s="7"/>
      <c r="J1764" s="7"/>
      <c r="K1764" s="7"/>
      <c r="L1764" s="7"/>
      <c r="M1764" s="7"/>
      <c r="N1764" s="6"/>
      <c r="O1764" s="6"/>
      <c r="P1764" s="11"/>
      <c r="Q1764" s="12"/>
      <c r="R1764" s="13"/>
      <c r="S1764" s="21" t="str">
        <f t="shared" si="207"/>
        <v/>
      </c>
      <c r="T1764" s="7" t="str">
        <f t="shared" si="208"/>
        <v>Under 1.5</v>
      </c>
      <c r="U1764" s="14"/>
      <c r="V1764" s="14" t="str">
        <f t="shared" si="212"/>
        <v>Over 0.5</v>
      </c>
      <c r="W1764" s="14" t="str">
        <f t="shared" si="213"/>
        <v/>
      </c>
      <c r="X1764" s="14"/>
      <c r="Y1764" s="7" t="str">
        <f t="shared" si="209"/>
        <v>…</v>
      </c>
      <c r="Z1764" s="7"/>
      <c r="AA1764" s="35" t="str">
        <f t="shared" si="210"/>
        <v>…</v>
      </c>
      <c r="AB1764" s="35" t="str">
        <f t="shared" si="211"/>
        <v>.</v>
      </c>
      <c r="AE1764" s="18" t="str">
        <f>IFERROR(VLOOKUP(O1764,AG3:AH5,2,0),"KO")</f>
        <v>KO</v>
      </c>
    </row>
    <row r="1765" spans="2:31">
      <c r="B1765" s="6"/>
      <c r="D1765" s="24"/>
      <c r="E1765" s="17"/>
      <c r="F1765" s="7"/>
      <c r="G1765" s="10"/>
      <c r="H1765" s="7"/>
      <c r="I1765" s="7"/>
      <c r="J1765" s="7"/>
      <c r="K1765" s="7"/>
      <c r="L1765" s="7"/>
      <c r="M1765" s="7"/>
      <c r="N1765" s="6"/>
      <c r="O1765" s="6"/>
      <c r="P1765" s="11"/>
      <c r="Q1765" s="12"/>
      <c r="R1765" s="13"/>
      <c r="S1765" s="21" t="str">
        <f t="shared" si="207"/>
        <v/>
      </c>
      <c r="T1765" s="7" t="str">
        <f t="shared" si="208"/>
        <v>Under 1.5</v>
      </c>
      <c r="U1765" s="14"/>
      <c r="V1765" s="14" t="str">
        <f t="shared" si="212"/>
        <v>Over 0.5</v>
      </c>
      <c r="W1765" s="14" t="str">
        <f t="shared" si="213"/>
        <v/>
      </c>
      <c r="X1765" s="14"/>
      <c r="Y1765" s="7" t="str">
        <f t="shared" si="209"/>
        <v>…</v>
      </c>
      <c r="Z1765" s="7"/>
      <c r="AA1765" s="35" t="str">
        <f t="shared" si="210"/>
        <v>…</v>
      </c>
      <c r="AB1765" s="35" t="str">
        <f t="shared" si="211"/>
        <v>.</v>
      </c>
      <c r="AE1765" s="18" t="str">
        <f>IFERROR(VLOOKUP(O1765,AG3:AH5,2,0),"KO")</f>
        <v>KO</v>
      </c>
    </row>
    <row r="1766" spans="2:31">
      <c r="B1766" s="6"/>
      <c r="D1766" s="24"/>
      <c r="E1766" s="17"/>
      <c r="F1766" s="7"/>
      <c r="G1766" s="10"/>
      <c r="H1766" s="7"/>
      <c r="I1766" s="7"/>
      <c r="J1766" s="7"/>
      <c r="K1766" s="7"/>
      <c r="L1766" s="7"/>
      <c r="M1766" s="7"/>
      <c r="N1766" s="6"/>
      <c r="O1766" s="6"/>
      <c r="P1766" s="11"/>
      <c r="Q1766" s="12"/>
      <c r="R1766" s="13"/>
      <c r="S1766" s="21" t="str">
        <f t="shared" si="207"/>
        <v/>
      </c>
      <c r="T1766" s="7" t="str">
        <f t="shared" si="208"/>
        <v>Under 1.5</v>
      </c>
      <c r="U1766" s="14"/>
      <c r="V1766" s="14" t="str">
        <f t="shared" si="212"/>
        <v>Over 0.5</v>
      </c>
      <c r="W1766" s="14" t="str">
        <f t="shared" si="213"/>
        <v/>
      </c>
      <c r="X1766" s="14"/>
      <c r="Y1766" s="7" t="str">
        <f t="shared" si="209"/>
        <v>…</v>
      </c>
      <c r="Z1766" s="7"/>
      <c r="AA1766" s="35" t="str">
        <f t="shared" si="210"/>
        <v>…</v>
      </c>
      <c r="AB1766" s="35" t="str">
        <f t="shared" si="211"/>
        <v>.</v>
      </c>
      <c r="AE1766" s="18" t="str">
        <f>IFERROR(VLOOKUP(O1766,AG3:AH5,2,0),"KO")</f>
        <v>KO</v>
      </c>
    </row>
    <row r="1767" spans="2:31">
      <c r="B1767" s="6"/>
      <c r="D1767" s="24"/>
      <c r="E1767" s="17"/>
      <c r="F1767" s="7"/>
      <c r="G1767" s="10"/>
      <c r="H1767" s="7"/>
      <c r="I1767" s="7"/>
      <c r="J1767" s="7"/>
      <c r="K1767" s="7"/>
      <c r="L1767" s="7"/>
      <c r="M1767" s="7"/>
      <c r="N1767" s="6"/>
      <c r="O1767" s="6"/>
      <c r="P1767" s="11"/>
      <c r="Q1767" s="12"/>
      <c r="R1767" s="13"/>
      <c r="S1767" s="21" t="str">
        <f t="shared" si="207"/>
        <v/>
      </c>
      <c r="T1767" s="7" t="str">
        <f t="shared" si="208"/>
        <v>Under 1.5</v>
      </c>
      <c r="U1767" s="14"/>
      <c r="V1767" s="14" t="str">
        <f t="shared" si="212"/>
        <v>Over 0.5</v>
      </c>
      <c r="W1767" s="14" t="str">
        <f t="shared" si="213"/>
        <v/>
      </c>
      <c r="X1767" s="14"/>
      <c r="Y1767" s="7" t="str">
        <f t="shared" si="209"/>
        <v>…</v>
      </c>
      <c r="Z1767" s="7"/>
      <c r="AA1767" s="35" t="str">
        <f t="shared" si="210"/>
        <v>…</v>
      </c>
      <c r="AB1767" s="35" t="str">
        <f t="shared" si="211"/>
        <v>.</v>
      </c>
      <c r="AE1767" s="18" t="str">
        <f>IFERROR(VLOOKUP(O1767,AG3:AH5,2,0),"KO")</f>
        <v>KO</v>
      </c>
    </row>
    <row r="1768" spans="2:31">
      <c r="B1768" s="6"/>
      <c r="D1768" s="24"/>
      <c r="E1768" s="17"/>
      <c r="F1768" s="7"/>
      <c r="G1768" s="10"/>
      <c r="H1768" s="7"/>
      <c r="I1768" s="7"/>
      <c r="J1768" s="7"/>
      <c r="K1768" s="7"/>
      <c r="L1768" s="7"/>
      <c r="M1768" s="7"/>
      <c r="N1768" s="6"/>
      <c r="O1768" s="6"/>
      <c r="P1768" s="11"/>
      <c r="Q1768" s="12"/>
      <c r="R1768" s="13"/>
      <c r="S1768" s="21" t="str">
        <f t="shared" si="207"/>
        <v/>
      </c>
      <c r="T1768" s="7" t="str">
        <f t="shared" si="208"/>
        <v>Under 1.5</v>
      </c>
      <c r="U1768" s="14"/>
      <c r="V1768" s="14" t="str">
        <f t="shared" si="212"/>
        <v>Over 0.5</v>
      </c>
      <c r="W1768" s="14" t="str">
        <f t="shared" si="213"/>
        <v/>
      </c>
      <c r="X1768" s="14"/>
      <c r="Y1768" s="7" t="str">
        <f t="shared" si="209"/>
        <v>…</v>
      </c>
      <c r="Z1768" s="7"/>
      <c r="AA1768" s="35" t="str">
        <f t="shared" si="210"/>
        <v>…</v>
      </c>
      <c r="AB1768" s="35" t="str">
        <f t="shared" si="211"/>
        <v>.</v>
      </c>
      <c r="AE1768" s="18" t="str">
        <f>IFERROR(VLOOKUP(O1768,AG3:AH5,2,0),"KO")</f>
        <v>KO</v>
      </c>
    </row>
    <row r="1769" spans="2:31">
      <c r="B1769" s="6"/>
      <c r="D1769" s="24"/>
      <c r="E1769" s="17"/>
      <c r="F1769" s="7"/>
      <c r="G1769" s="10"/>
      <c r="H1769" s="7"/>
      <c r="I1769" s="7"/>
      <c r="J1769" s="7"/>
      <c r="K1769" s="7"/>
      <c r="L1769" s="7"/>
      <c r="M1769" s="7"/>
      <c r="N1769" s="6"/>
      <c r="O1769" s="6"/>
      <c r="P1769" s="11"/>
      <c r="Q1769" s="12"/>
      <c r="R1769" s="13"/>
      <c r="S1769" s="21" t="str">
        <f t="shared" si="207"/>
        <v/>
      </c>
      <c r="T1769" s="7" t="str">
        <f t="shared" si="208"/>
        <v>Under 1.5</v>
      </c>
      <c r="U1769" s="14"/>
      <c r="V1769" s="14" t="str">
        <f t="shared" si="212"/>
        <v>Over 0.5</v>
      </c>
      <c r="W1769" s="14" t="str">
        <f t="shared" si="213"/>
        <v/>
      </c>
      <c r="X1769" s="14"/>
      <c r="Y1769" s="7" t="str">
        <f t="shared" si="209"/>
        <v>…</v>
      </c>
      <c r="Z1769" s="7"/>
      <c r="AA1769" s="35" t="str">
        <f t="shared" si="210"/>
        <v>…</v>
      </c>
      <c r="AB1769" s="35" t="str">
        <f t="shared" si="211"/>
        <v>.</v>
      </c>
      <c r="AE1769" s="18" t="str">
        <f>IFERROR(VLOOKUP(O1769,AG3:AH5,2,0),"KO")</f>
        <v>KO</v>
      </c>
    </row>
    <row r="1770" spans="2:31">
      <c r="B1770" s="6"/>
      <c r="D1770" s="24"/>
      <c r="E1770" s="17"/>
      <c r="F1770" s="7"/>
      <c r="G1770" s="10"/>
      <c r="H1770" s="7"/>
      <c r="I1770" s="7"/>
      <c r="J1770" s="7"/>
      <c r="K1770" s="7"/>
      <c r="L1770" s="7"/>
      <c r="M1770" s="7"/>
      <c r="N1770" s="6"/>
      <c r="O1770" s="6"/>
      <c r="P1770" s="11"/>
      <c r="Q1770" s="12"/>
      <c r="R1770" s="13"/>
      <c r="S1770" s="21" t="str">
        <f t="shared" si="207"/>
        <v/>
      </c>
      <c r="T1770" s="7" t="str">
        <f t="shared" si="208"/>
        <v>Under 1.5</v>
      </c>
      <c r="U1770" s="14"/>
      <c r="V1770" s="14" t="str">
        <f t="shared" si="212"/>
        <v>Over 0.5</v>
      </c>
      <c r="W1770" s="14" t="str">
        <f t="shared" si="213"/>
        <v/>
      </c>
      <c r="X1770" s="14"/>
      <c r="Y1770" s="7" t="str">
        <f t="shared" si="209"/>
        <v>…</v>
      </c>
      <c r="Z1770" s="7"/>
      <c r="AA1770" s="35" t="str">
        <f t="shared" si="210"/>
        <v>…</v>
      </c>
      <c r="AB1770" s="35" t="str">
        <f t="shared" si="211"/>
        <v>.</v>
      </c>
      <c r="AE1770" s="18" t="str">
        <f>IFERROR(VLOOKUP(O1770,AG3:AH5,2,0),"KO")</f>
        <v>KO</v>
      </c>
    </row>
    <row r="1771" spans="2:31">
      <c r="B1771" s="6"/>
      <c r="D1771" s="24"/>
      <c r="E1771" s="17"/>
      <c r="F1771" s="7"/>
      <c r="G1771" s="10"/>
      <c r="H1771" s="7"/>
      <c r="I1771" s="7"/>
      <c r="J1771" s="7"/>
      <c r="K1771" s="7"/>
      <c r="L1771" s="7"/>
      <c r="M1771" s="7"/>
      <c r="N1771" s="6"/>
      <c r="O1771" s="6"/>
      <c r="P1771" s="11"/>
      <c r="Q1771" s="12"/>
      <c r="R1771" s="13"/>
      <c r="S1771" s="21" t="str">
        <f t="shared" si="207"/>
        <v/>
      </c>
      <c r="T1771" s="7" t="str">
        <f t="shared" si="208"/>
        <v>Under 1.5</v>
      </c>
      <c r="U1771" s="14"/>
      <c r="V1771" s="14" t="str">
        <f t="shared" si="212"/>
        <v>Over 0.5</v>
      </c>
      <c r="W1771" s="14" t="str">
        <f t="shared" si="213"/>
        <v/>
      </c>
      <c r="X1771" s="14"/>
      <c r="Y1771" s="7" t="str">
        <f t="shared" si="209"/>
        <v>…</v>
      </c>
      <c r="Z1771" s="7"/>
      <c r="AA1771" s="35" t="str">
        <f t="shared" si="210"/>
        <v>…</v>
      </c>
      <c r="AB1771" s="35" t="str">
        <f t="shared" si="211"/>
        <v>.</v>
      </c>
      <c r="AE1771" s="18" t="str">
        <f>IFERROR(VLOOKUP(O1771,AG3:AH5,2,0),"KO")</f>
        <v>KO</v>
      </c>
    </row>
    <row r="1772" spans="2:31">
      <c r="B1772" s="6"/>
      <c r="D1772" s="24"/>
      <c r="E1772" s="17"/>
      <c r="F1772" s="7"/>
      <c r="G1772" s="10"/>
      <c r="H1772" s="7"/>
      <c r="I1772" s="7"/>
      <c r="J1772" s="7"/>
      <c r="K1772" s="7"/>
      <c r="L1772" s="7"/>
      <c r="M1772" s="7"/>
      <c r="N1772" s="6"/>
      <c r="O1772" s="6"/>
      <c r="P1772" s="11"/>
      <c r="Q1772" s="12"/>
      <c r="R1772" s="13"/>
      <c r="S1772" s="21" t="str">
        <f t="shared" si="207"/>
        <v/>
      </c>
      <c r="T1772" s="7" t="str">
        <f t="shared" si="208"/>
        <v>Under 1.5</v>
      </c>
      <c r="U1772" s="14"/>
      <c r="V1772" s="14" t="str">
        <f t="shared" si="212"/>
        <v>Over 0.5</v>
      </c>
      <c r="W1772" s="14" t="str">
        <f t="shared" si="213"/>
        <v/>
      </c>
      <c r="X1772" s="14"/>
      <c r="Y1772" s="7" t="str">
        <f t="shared" si="209"/>
        <v>…</v>
      </c>
      <c r="Z1772" s="7"/>
      <c r="AA1772" s="35" t="str">
        <f t="shared" si="210"/>
        <v>…</v>
      </c>
      <c r="AB1772" s="35" t="str">
        <f t="shared" si="211"/>
        <v>.</v>
      </c>
      <c r="AE1772" s="18" t="str">
        <f>IFERROR(VLOOKUP(O1772,AG3:AH5,2,0),"KO")</f>
        <v>KO</v>
      </c>
    </row>
    <row r="1773" spans="2:31">
      <c r="B1773" s="6"/>
      <c r="D1773" s="24"/>
      <c r="E1773" s="17"/>
      <c r="F1773" s="7"/>
      <c r="G1773" s="10"/>
      <c r="H1773" s="7"/>
      <c r="I1773" s="7"/>
      <c r="J1773" s="7"/>
      <c r="K1773" s="7"/>
      <c r="L1773" s="7"/>
      <c r="M1773" s="7"/>
      <c r="N1773" s="6"/>
      <c r="O1773" s="6"/>
      <c r="P1773" s="11"/>
      <c r="Q1773" s="12"/>
      <c r="R1773" s="13"/>
      <c r="S1773" s="21" t="str">
        <f t="shared" si="207"/>
        <v/>
      </c>
      <c r="T1773" s="7" t="str">
        <f t="shared" si="208"/>
        <v>Under 1.5</v>
      </c>
      <c r="U1773" s="14"/>
      <c r="V1773" s="14" t="str">
        <f t="shared" si="212"/>
        <v>Over 0.5</v>
      </c>
      <c r="W1773" s="14" t="str">
        <f t="shared" si="213"/>
        <v/>
      </c>
      <c r="X1773" s="14"/>
      <c r="Y1773" s="7" t="str">
        <f t="shared" si="209"/>
        <v>…</v>
      </c>
      <c r="Z1773" s="7"/>
      <c r="AA1773" s="35" t="str">
        <f t="shared" si="210"/>
        <v>…</v>
      </c>
      <c r="AB1773" s="35" t="str">
        <f t="shared" si="211"/>
        <v>.</v>
      </c>
      <c r="AE1773" s="18" t="str">
        <f>IFERROR(VLOOKUP(O1773,AG3:AH5,2,0),"KO")</f>
        <v>KO</v>
      </c>
    </row>
    <row r="1774" spans="2:31">
      <c r="B1774" s="6"/>
      <c r="D1774" s="24"/>
      <c r="E1774" s="17"/>
      <c r="F1774" s="7"/>
      <c r="G1774" s="10"/>
      <c r="H1774" s="7"/>
      <c r="I1774" s="7"/>
      <c r="J1774" s="7"/>
      <c r="K1774" s="7"/>
      <c r="L1774" s="7"/>
      <c r="M1774" s="7"/>
      <c r="N1774" s="6"/>
      <c r="O1774" s="6"/>
      <c r="P1774" s="11"/>
      <c r="Q1774" s="12"/>
      <c r="R1774" s="13"/>
      <c r="S1774" s="21" t="str">
        <f t="shared" si="207"/>
        <v/>
      </c>
      <c r="T1774" s="7" t="str">
        <f t="shared" si="208"/>
        <v>Under 1.5</v>
      </c>
      <c r="U1774" s="14"/>
      <c r="V1774" s="14" t="str">
        <f t="shared" si="212"/>
        <v>Over 0.5</v>
      </c>
      <c r="W1774" s="14" t="str">
        <f t="shared" si="213"/>
        <v/>
      </c>
      <c r="X1774" s="14"/>
      <c r="Y1774" s="7" t="str">
        <f t="shared" si="209"/>
        <v>…</v>
      </c>
      <c r="Z1774" s="7"/>
      <c r="AA1774" s="35" t="str">
        <f t="shared" si="210"/>
        <v>…</v>
      </c>
      <c r="AB1774" s="35" t="str">
        <f t="shared" si="211"/>
        <v>.</v>
      </c>
      <c r="AE1774" s="18" t="str">
        <f>IFERROR(VLOOKUP(O1774,AG3:AH5,2,0),"KO")</f>
        <v>KO</v>
      </c>
    </row>
    <row r="1775" spans="2:31">
      <c r="B1775" s="6"/>
      <c r="D1775" s="24"/>
      <c r="E1775" s="17"/>
      <c r="F1775" s="7"/>
      <c r="G1775" s="10"/>
      <c r="H1775" s="7"/>
      <c r="I1775" s="7"/>
      <c r="J1775" s="7"/>
      <c r="K1775" s="7"/>
      <c r="L1775" s="7"/>
      <c r="M1775" s="7"/>
      <c r="N1775" s="6"/>
      <c r="O1775" s="6"/>
      <c r="P1775" s="11"/>
      <c r="Q1775" s="12"/>
      <c r="R1775" s="13"/>
      <c r="S1775" s="21" t="str">
        <f t="shared" si="207"/>
        <v/>
      </c>
      <c r="T1775" s="7" t="str">
        <f t="shared" si="208"/>
        <v>Under 1.5</v>
      </c>
      <c r="U1775" s="14"/>
      <c r="V1775" s="14" t="str">
        <f t="shared" si="212"/>
        <v>Over 0.5</v>
      </c>
      <c r="W1775" s="14" t="str">
        <f t="shared" si="213"/>
        <v/>
      </c>
      <c r="X1775" s="14"/>
      <c r="Y1775" s="7" t="str">
        <f t="shared" si="209"/>
        <v>…</v>
      </c>
      <c r="Z1775" s="7"/>
      <c r="AA1775" s="35" t="str">
        <f t="shared" si="210"/>
        <v>…</v>
      </c>
      <c r="AB1775" s="35" t="str">
        <f t="shared" si="211"/>
        <v>.</v>
      </c>
      <c r="AE1775" s="18" t="str">
        <f>IFERROR(VLOOKUP(O1775,AG3:AH5,2,0),"KO")</f>
        <v>KO</v>
      </c>
    </row>
    <row r="1776" spans="2:31">
      <c r="B1776" s="6"/>
      <c r="D1776" s="24"/>
      <c r="E1776" s="17"/>
      <c r="F1776" s="7"/>
      <c r="G1776" s="10"/>
      <c r="H1776" s="7"/>
      <c r="I1776" s="7"/>
      <c r="J1776" s="7"/>
      <c r="K1776" s="7"/>
      <c r="L1776" s="7"/>
      <c r="M1776" s="7"/>
      <c r="N1776" s="6"/>
      <c r="O1776" s="6"/>
      <c r="P1776" s="11"/>
      <c r="Q1776" s="12"/>
      <c r="R1776" s="13"/>
      <c r="S1776" s="21" t="str">
        <f t="shared" si="207"/>
        <v/>
      </c>
      <c r="T1776" s="7" t="str">
        <f t="shared" si="208"/>
        <v>Under 1.5</v>
      </c>
      <c r="U1776" s="14"/>
      <c r="V1776" s="14" t="str">
        <f t="shared" si="212"/>
        <v>Over 0.5</v>
      </c>
      <c r="W1776" s="14" t="str">
        <f t="shared" si="213"/>
        <v/>
      </c>
      <c r="X1776" s="14"/>
      <c r="Y1776" s="7" t="str">
        <f t="shared" si="209"/>
        <v>…</v>
      </c>
      <c r="Z1776" s="7"/>
      <c r="AA1776" s="35" t="str">
        <f t="shared" si="210"/>
        <v>…</v>
      </c>
      <c r="AB1776" s="35" t="str">
        <f t="shared" si="211"/>
        <v>.</v>
      </c>
      <c r="AE1776" s="18" t="str">
        <f>IFERROR(VLOOKUP(O1776,AG3:AH5,2,0),"KO")</f>
        <v>KO</v>
      </c>
    </row>
    <row r="1777" spans="2:31">
      <c r="B1777" s="6"/>
      <c r="D1777" s="24"/>
      <c r="E1777" s="17"/>
      <c r="F1777" s="7"/>
      <c r="G1777" s="10"/>
      <c r="H1777" s="7"/>
      <c r="I1777" s="7"/>
      <c r="J1777" s="7"/>
      <c r="K1777" s="7"/>
      <c r="L1777" s="7"/>
      <c r="M1777" s="7"/>
      <c r="N1777" s="6"/>
      <c r="O1777" s="6"/>
      <c r="P1777" s="11"/>
      <c r="Q1777" s="12"/>
      <c r="R1777" s="13"/>
      <c r="S1777" s="21" t="str">
        <f t="shared" si="207"/>
        <v/>
      </c>
      <c r="T1777" s="7" t="str">
        <f t="shared" si="208"/>
        <v>Under 1.5</v>
      </c>
      <c r="U1777" s="14"/>
      <c r="V1777" s="14" t="str">
        <f t="shared" si="212"/>
        <v>Over 0.5</v>
      </c>
      <c r="W1777" s="14" t="str">
        <f t="shared" si="213"/>
        <v/>
      </c>
      <c r="X1777" s="14"/>
      <c r="Y1777" s="7" t="str">
        <f t="shared" si="209"/>
        <v>…</v>
      </c>
      <c r="Z1777" s="7"/>
      <c r="AA1777" s="35" t="str">
        <f t="shared" si="210"/>
        <v>…</v>
      </c>
      <c r="AB1777" s="35" t="str">
        <f t="shared" si="211"/>
        <v>.</v>
      </c>
      <c r="AE1777" s="18" t="str">
        <f>IFERROR(VLOOKUP(O1777,AG3:AH5,2,0),"KO")</f>
        <v>KO</v>
      </c>
    </row>
    <row r="1778" spans="2:31">
      <c r="B1778" s="6"/>
      <c r="D1778" s="24"/>
      <c r="E1778" s="17"/>
      <c r="F1778" s="7"/>
      <c r="G1778" s="10"/>
      <c r="H1778" s="7"/>
      <c r="I1778" s="7"/>
      <c r="J1778" s="7"/>
      <c r="K1778" s="7"/>
      <c r="L1778" s="7"/>
      <c r="M1778" s="7"/>
      <c r="N1778" s="6"/>
      <c r="O1778" s="6"/>
      <c r="P1778" s="11"/>
      <c r="Q1778" s="12"/>
      <c r="R1778" s="13"/>
      <c r="S1778" s="21" t="str">
        <f t="shared" si="207"/>
        <v/>
      </c>
      <c r="T1778" s="7" t="str">
        <f t="shared" si="208"/>
        <v>Under 1.5</v>
      </c>
      <c r="U1778" s="14"/>
      <c r="V1778" s="14" t="str">
        <f t="shared" si="212"/>
        <v>Over 0.5</v>
      </c>
      <c r="W1778" s="14" t="str">
        <f t="shared" si="213"/>
        <v/>
      </c>
      <c r="X1778" s="14"/>
      <c r="Y1778" s="7" t="str">
        <f t="shared" si="209"/>
        <v>…</v>
      </c>
      <c r="Z1778" s="7"/>
      <c r="AA1778" s="35" t="str">
        <f t="shared" si="210"/>
        <v>…</v>
      </c>
      <c r="AB1778" s="35" t="str">
        <f t="shared" si="211"/>
        <v>.</v>
      </c>
      <c r="AE1778" s="18" t="str">
        <f>IFERROR(VLOOKUP(O1778,AG3:AH5,2,0),"KO")</f>
        <v>KO</v>
      </c>
    </row>
    <row r="1779" spans="2:31">
      <c r="B1779" s="6"/>
      <c r="D1779" s="24"/>
      <c r="E1779" s="17"/>
      <c r="F1779" s="7"/>
      <c r="G1779" s="10"/>
      <c r="H1779" s="7"/>
      <c r="I1779" s="7"/>
      <c r="J1779" s="7"/>
      <c r="K1779" s="7"/>
      <c r="L1779" s="7"/>
      <c r="M1779" s="7"/>
      <c r="N1779" s="6"/>
      <c r="O1779" s="6"/>
      <c r="P1779" s="11"/>
      <c r="Q1779" s="12"/>
      <c r="R1779" s="13"/>
      <c r="S1779" s="21" t="str">
        <f t="shared" si="207"/>
        <v/>
      </c>
      <c r="T1779" s="7" t="str">
        <f t="shared" si="208"/>
        <v>Under 1.5</v>
      </c>
      <c r="U1779" s="14"/>
      <c r="V1779" s="14" t="str">
        <f t="shared" si="212"/>
        <v>Over 0.5</v>
      </c>
      <c r="W1779" s="14" t="str">
        <f t="shared" si="213"/>
        <v/>
      </c>
      <c r="X1779" s="14"/>
      <c r="Y1779" s="7" t="str">
        <f t="shared" si="209"/>
        <v>…</v>
      </c>
      <c r="Z1779" s="7"/>
      <c r="AA1779" s="35" t="str">
        <f t="shared" si="210"/>
        <v>…</v>
      </c>
      <c r="AB1779" s="35" t="str">
        <f t="shared" si="211"/>
        <v>.</v>
      </c>
      <c r="AE1779" s="18" t="str">
        <f>IFERROR(VLOOKUP(O1779,AG3:AH5,2,0),"KO")</f>
        <v>KO</v>
      </c>
    </row>
    <row r="1780" spans="2:31">
      <c r="B1780" s="6"/>
      <c r="D1780" s="24"/>
      <c r="E1780" s="17"/>
      <c r="F1780" s="7"/>
      <c r="G1780" s="10"/>
      <c r="H1780" s="7"/>
      <c r="I1780" s="7"/>
      <c r="J1780" s="7"/>
      <c r="K1780" s="7"/>
      <c r="L1780" s="7"/>
      <c r="M1780" s="7"/>
      <c r="N1780" s="6"/>
      <c r="O1780" s="6"/>
      <c r="P1780" s="11"/>
      <c r="Q1780" s="12"/>
      <c r="R1780" s="13"/>
      <c r="S1780" s="21" t="str">
        <f t="shared" ref="S1780:S1843" si="214">(IF(H1780=0,"",(40+IF(I1780&lt;50,0,I1780/3.2)+(IF(J1780&gt;I1780,-J1780/3.2,0)+(IF(H1780&gt;I1780,-H1780/3.2,0)+(IF(L1780="X",5,IF(L1780="2",2,0)))+(IF(M1780&gt;15,0,15-M1780))+(IF(P1780&lt;50,0,P1780/5)))))))</f>
        <v/>
      </c>
      <c r="T1780" s="7" t="str">
        <f t="shared" ref="T1780:T1843" si="215">IF(S1780&lt;56,"Over 0.5","Under 1.5")</f>
        <v>Under 1.5</v>
      </c>
      <c r="U1780" s="14"/>
      <c r="V1780" s="14" t="str">
        <f t="shared" si="212"/>
        <v>Over 0.5</v>
      </c>
      <c r="W1780" s="14" t="str">
        <f t="shared" si="213"/>
        <v/>
      </c>
      <c r="X1780" s="14"/>
      <c r="Y1780" s="7" t="str">
        <f t="shared" si="209"/>
        <v>…</v>
      </c>
      <c r="Z1780" s="7"/>
      <c r="AA1780" s="35" t="str">
        <f t="shared" si="210"/>
        <v>…</v>
      </c>
      <c r="AB1780" s="35" t="str">
        <f t="shared" si="211"/>
        <v>.</v>
      </c>
      <c r="AE1780" s="18" t="str">
        <f>IFERROR(VLOOKUP(O1780,AG3:AH5,2,0),"KO")</f>
        <v>KO</v>
      </c>
    </row>
    <row r="1781" spans="2:31">
      <c r="B1781" s="6"/>
      <c r="D1781" s="24"/>
      <c r="E1781" s="17"/>
      <c r="F1781" s="7"/>
      <c r="G1781" s="10"/>
      <c r="H1781" s="7"/>
      <c r="I1781" s="7"/>
      <c r="J1781" s="7"/>
      <c r="K1781" s="7"/>
      <c r="L1781" s="7"/>
      <c r="M1781" s="7"/>
      <c r="N1781" s="6"/>
      <c r="O1781" s="6"/>
      <c r="P1781" s="11"/>
      <c r="Q1781" s="12"/>
      <c r="R1781" s="13"/>
      <c r="S1781" s="21" t="str">
        <f t="shared" si="214"/>
        <v/>
      </c>
      <c r="T1781" s="7" t="str">
        <f t="shared" si="215"/>
        <v>Under 1.5</v>
      </c>
      <c r="U1781" s="14"/>
      <c r="V1781" s="14" t="str">
        <f t="shared" si="212"/>
        <v>Over 0.5</v>
      </c>
      <c r="W1781" s="14" t="str">
        <f t="shared" si="213"/>
        <v/>
      </c>
      <c r="X1781" s="14"/>
      <c r="Y1781" s="7" t="str">
        <f t="shared" ref="Y1781:Y1844" si="216">IF(AND(B1781="OK",I1781&gt;52,M1781&lt;11,Q1781&lt;1.71),"Prime","…")</f>
        <v>…</v>
      </c>
      <c r="Z1781" s="7"/>
      <c r="AA1781" s="35" t="str">
        <f t="shared" si="210"/>
        <v>…</v>
      </c>
      <c r="AB1781" s="35" t="str">
        <f t="shared" si="211"/>
        <v>.</v>
      </c>
      <c r="AE1781" s="18" t="str">
        <f>IFERROR(VLOOKUP(O1781,AG3:AH5,2,0),"KO")</f>
        <v>KO</v>
      </c>
    </row>
    <row r="1782" spans="2:31">
      <c r="B1782" s="6"/>
      <c r="D1782" s="24"/>
      <c r="E1782" s="17"/>
      <c r="F1782" s="7"/>
      <c r="G1782" s="10"/>
      <c r="H1782" s="7"/>
      <c r="I1782" s="7"/>
      <c r="J1782" s="7"/>
      <c r="K1782" s="7"/>
      <c r="L1782" s="7"/>
      <c r="M1782" s="7"/>
      <c r="N1782" s="6"/>
      <c r="O1782" s="6"/>
      <c r="P1782" s="11"/>
      <c r="Q1782" s="12"/>
      <c r="R1782" s="13"/>
      <c r="S1782" s="21" t="str">
        <f t="shared" si="214"/>
        <v/>
      </c>
      <c r="T1782" s="7" t="str">
        <f t="shared" si="215"/>
        <v>Under 1.5</v>
      </c>
      <c r="U1782" s="14"/>
      <c r="V1782" s="14" t="str">
        <f t="shared" si="212"/>
        <v>Over 0.5</v>
      </c>
      <c r="W1782" s="14" t="str">
        <f t="shared" si="213"/>
        <v/>
      </c>
      <c r="X1782" s="14"/>
      <c r="Y1782" s="7" t="str">
        <f t="shared" si="216"/>
        <v>…</v>
      </c>
      <c r="Z1782" s="7"/>
      <c r="AA1782" s="35" t="str">
        <f t="shared" si="210"/>
        <v>…</v>
      </c>
      <c r="AB1782" s="35" t="str">
        <f t="shared" si="211"/>
        <v>.</v>
      </c>
      <c r="AE1782" s="18" t="str">
        <f>IFERROR(VLOOKUP(O1782,AG3:AH5,2,0),"KO")</f>
        <v>KO</v>
      </c>
    </row>
    <row r="1783" spans="2:31">
      <c r="B1783" s="6"/>
      <c r="D1783" s="24"/>
      <c r="E1783" s="17"/>
      <c r="F1783" s="7"/>
      <c r="G1783" s="10"/>
      <c r="H1783" s="7"/>
      <c r="I1783" s="7"/>
      <c r="J1783" s="7"/>
      <c r="K1783" s="7"/>
      <c r="L1783" s="7"/>
      <c r="M1783" s="7"/>
      <c r="N1783" s="6"/>
      <c r="O1783" s="6"/>
      <c r="P1783" s="11"/>
      <c r="Q1783" s="12"/>
      <c r="R1783" s="13"/>
      <c r="S1783" s="21" t="str">
        <f t="shared" si="214"/>
        <v/>
      </c>
      <c r="T1783" s="7" t="str">
        <f t="shared" si="215"/>
        <v>Under 1.5</v>
      </c>
      <c r="U1783" s="14"/>
      <c r="V1783" s="14" t="str">
        <f t="shared" si="212"/>
        <v>Over 0.5</v>
      </c>
      <c r="W1783" s="14" t="str">
        <f t="shared" si="213"/>
        <v/>
      </c>
      <c r="X1783" s="14"/>
      <c r="Y1783" s="7" t="str">
        <f t="shared" si="216"/>
        <v>…</v>
      </c>
      <c r="Z1783" s="7"/>
      <c r="AA1783" s="35" t="str">
        <f t="shared" si="210"/>
        <v>…</v>
      </c>
      <c r="AB1783" s="35" t="str">
        <f t="shared" si="211"/>
        <v>.</v>
      </c>
      <c r="AE1783" s="18" t="str">
        <f>IFERROR(VLOOKUP(O1783,AG3:AH5,2,0),"KO")</f>
        <v>KO</v>
      </c>
    </row>
    <row r="1784" spans="2:31">
      <c r="B1784" s="6"/>
      <c r="D1784" s="24"/>
      <c r="E1784" s="17"/>
      <c r="F1784" s="7"/>
      <c r="G1784" s="10"/>
      <c r="H1784" s="7"/>
      <c r="I1784" s="7"/>
      <c r="J1784" s="7"/>
      <c r="K1784" s="7"/>
      <c r="L1784" s="7"/>
      <c r="M1784" s="7"/>
      <c r="N1784" s="6"/>
      <c r="O1784" s="6"/>
      <c r="P1784" s="11"/>
      <c r="Q1784" s="12"/>
      <c r="R1784" s="13"/>
      <c r="S1784" s="21" t="str">
        <f t="shared" si="214"/>
        <v/>
      </c>
      <c r="T1784" s="7" t="str">
        <f t="shared" si="215"/>
        <v>Under 1.5</v>
      </c>
      <c r="U1784" s="14"/>
      <c r="V1784" s="14" t="str">
        <f t="shared" si="212"/>
        <v>Over 0.5</v>
      </c>
      <c r="W1784" s="14" t="str">
        <f t="shared" si="213"/>
        <v/>
      </c>
      <c r="X1784" s="14"/>
      <c r="Y1784" s="7" t="str">
        <f t="shared" si="216"/>
        <v>…</v>
      </c>
      <c r="Z1784" s="7"/>
      <c r="AA1784" s="35" t="str">
        <f t="shared" si="210"/>
        <v>…</v>
      </c>
      <c r="AB1784" s="35" t="str">
        <f t="shared" si="211"/>
        <v>.</v>
      </c>
      <c r="AE1784" s="18" t="str">
        <f>IFERROR(VLOOKUP(O1784,AG3:AH5,2,0),"KO")</f>
        <v>KO</v>
      </c>
    </row>
    <row r="1785" spans="2:31">
      <c r="B1785" s="6"/>
      <c r="D1785" s="24"/>
      <c r="E1785" s="17"/>
      <c r="F1785" s="7"/>
      <c r="G1785" s="10"/>
      <c r="H1785" s="7"/>
      <c r="I1785" s="7"/>
      <c r="J1785" s="7"/>
      <c r="K1785" s="7"/>
      <c r="L1785" s="7"/>
      <c r="M1785" s="7"/>
      <c r="N1785" s="6"/>
      <c r="O1785" s="6"/>
      <c r="P1785" s="11"/>
      <c r="Q1785" s="12"/>
      <c r="R1785" s="13"/>
      <c r="S1785" s="21" t="str">
        <f t="shared" si="214"/>
        <v/>
      </c>
      <c r="T1785" s="7" t="str">
        <f t="shared" si="215"/>
        <v>Under 1.5</v>
      </c>
      <c r="U1785" s="14"/>
      <c r="V1785" s="14" t="str">
        <f t="shared" si="212"/>
        <v>Over 0.5</v>
      </c>
      <c r="W1785" s="14" t="str">
        <f t="shared" si="213"/>
        <v/>
      </c>
      <c r="X1785" s="14"/>
      <c r="Y1785" s="7" t="str">
        <f t="shared" si="216"/>
        <v>…</v>
      </c>
      <c r="Z1785" s="7"/>
      <c r="AA1785" s="35" t="str">
        <f t="shared" si="210"/>
        <v>…</v>
      </c>
      <c r="AB1785" s="35" t="str">
        <f t="shared" si="211"/>
        <v>.</v>
      </c>
      <c r="AE1785" s="18" t="str">
        <f>IFERROR(VLOOKUP(O1785,AG3:AH5,2,0),"KO")</f>
        <v>KO</v>
      </c>
    </row>
    <row r="1786" spans="2:31">
      <c r="B1786" s="6"/>
      <c r="D1786" s="24"/>
      <c r="E1786" s="17"/>
      <c r="F1786" s="7"/>
      <c r="G1786" s="10"/>
      <c r="H1786" s="7"/>
      <c r="I1786" s="7"/>
      <c r="J1786" s="7"/>
      <c r="K1786" s="7"/>
      <c r="L1786" s="7"/>
      <c r="M1786" s="7"/>
      <c r="N1786" s="6"/>
      <c r="O1786" s="6"/>
      <c r="P1786" s="11"/>
      <c r="Q1786" s="12"/>
      <c r="R1786" s="13"/>
      <c r="S1786" s="21" t="str">
        <f t="shared" si="214"/>
        <v/>
      </c>
      <c r="T1786" s="7" t="str">
        <f t="shared" si="215"/>
        <v>Under 1.5</v>
      </c>
      <c r="U1786" s="14"/>
      <c r="V1786" s="14" t="str">
        <f t="shared" si="212"/>
        <v>Over 0.5</v>
      </c>
      <c r="W1786" s="14" t="str">
        <f t="shared" si="213"/>
        <v/>
      </c>
      <c r="X1786" s="14"/>
      <c r="Y1786" s="7" t="str">
        <f t="shared" si="216"/>
        <v>…</v>
      </c>
      <c r="Z1786" s="7"/>
      <c r="AA1786" s="35" t="str">
        <f t="shared" si="210"/>
        <v>…</v>
      </c>
      <c r="AB1786" s="35" t="str">
        <f t="shared" si="211"/>
        <v>.</v>
      </c>
      <c r="AE1786" s="18" t="str">
        <f>IFERROR(VLOOKUP(O1786,AG3:AH5,2,0),"KO")</f>
        <v>KO</v>
      </c>
    </row>
    <row r="1787" spans="2:31">
      <c r="B1787" s="6"/>
      <c r="D1787" s="24"/>
      <c r="E1787" s="17"/>
      <c r="F1787" s="7"/>
      <c r="G1787" s="10"/>
      <c r="H1787" s="7"/>
      <c r="I1787" s="7"/>
      <c r="J1787" s="7"/>
      <c r="K1787" s="7"/>
      <c r="L1787" s="7"/>
      <c r="M1787" s="7"/>
      <c r="N1787" s="6"/>
      <c r="O1787" s="6"/>
      <c r="P1787" s="11"/>
      <c r="Q1787" s="12"/>
      <c r="R1787" s="13"/>
      <c r="S1787" s="21" t="str">
        <f t="shared" si="214"/>
        <v/>
      </c>
      <c r="T1787" s="7" t="str">
        <f t="shared" si="215"/>
        <v>Under 1.5</v>
      </c>
      <c r="U1787" s="14"/>
      <c r="V1787" s="14" t="str">
        <f t="shared" si="212"/>
        <v>Over 0.5</v>
      </c>
      <c r="W1787" s="14" t="str">
        <f t="shared" si="213"/>
        <v/>
      </c>
      <c r="X1787" s="14"/>
      <c r="Y1787" s="7" t="str">
        <f t="shared" si="216"/>
        <v>…</v>
      </c>
      <c r="Z1787" s="7"/>
      <c r="AA1787" s="35" t="str">
        <f t="shared" si="210"/>
        <v>…</v>
      </c>
      <c r="AB1787" s="35" t="str">
        <f t="shared" si="211"/>
        <v>.</v>
      </c>
      <c r="AE1787" s="18" t="str">
        <f>IFERROR(VLOOKUP(O1787,AG3:AH5,2,0),"KO")</f>
        <v>KO</v>
      </c>
    </row>
    <row r="1788" spans="2:31">
      <c r="B1788" s="6"/>
      <c r="D1788" s="24"/>
      <c r="E1788" s="17"/>
      <c r="F1788" s="7"/>
      <c r="G1788" s="10"/>
      <c r="H1788" s="7"/>
      <c r="I1788" s="7"/>
      <c r="J1788" s="7"/>
      <c r="K1788" s="7"/>
      <c r="L1788" s="7"/>
      <c r="M1788" s="7"/>
      <c r="N1788" s="6"/>
      <c r="O1788" s="6"/>
      <c r="P1788" s="11"/>
      <c r="Q1788" s="12"/>
      <c r="R1788" s="13"/>
      <c r="S1788" s="21" t="str">
        <f t="shared" si="214"/>
        <v/>
      </c>
      <c r="T1788" s="7" t="str">
        <f t="shared" si="215"/>
        <v>Under 1.5</v>
      </c>
      <c r="U1788" s="14"/>
      <c r="V1788" s="14" t="str">
        <f t="shared" si="212"/>
        <v>Over 0.5</v>
      </c>
      <c r="W1788" s="14" t="str">
        <f t="shared" si="213"/>
        <v/>
      </c>
      <c r="X1788" s="14"/>
      <c r="Y1788" s="7" t="str">
        <f t="shared" si="216"/>
        <v>…</v>
      </c>
      <c r="Z1788" s="7"/>
      <c r="AA1788" s="35" t="str">
        <f t="shared" si="210"/>
        <v>…</v>
      </c>
      <c r="AB1788" s="35" t="str">
        <f t="shared" si="211"/>
        <v>.</v>
      </c>
      <c r="AE1788" s="18" t="str">
        <f>IFERROR(VLOOKUP(O1788,AG3:AH5,2,0),"KO")</f>
        <v>KO</v>
      </c>
    </row>
    <row r="1789" spans="2:31">
      <c r="B1789" s="6"/>
      <c r="D1789" s="24"/>
      <c r="E1789" s="17"/>
      <c r="F1789" s="7"/>
      <c r="G1789" s="10"/>
      <c r="H1789" s="7"/>
      <c r="I1789" s="7"/>
      <c r="J1789" s="7"/>
      <c r="K1789" s="7"/>
      <c r="L1789" s="7"/>
      <c r="M1789" s="7"/>
      <c r="N1789" s="6"/>
      <c r="O1789" s="6"/>
      <c r="P1789" s="11"/>
      <c r="Q1789" s="12"/>
      <c r="R1789" s="13"/>
      <c r="S1789" s="21" t="str">
        <f t="shared" si="214"/>
        <v/>
      </c>
      <c r="T1789" s="7" t="str">
        <f t="shared" si="215"/>
        <v>Under 1.5</v>
      </c>
      <c r="U1789" s="14"/>
      <c r="V1789" s="14" t="str">
        <f t="shared" si="212"/>
        <v>Over 0.5</v>
      </c>
      <c r="W1789" s="14" t="str">
        <f t="shared" si="213"/>
        <v/>
      </c>
      <c r="X1789" s="14"/>
      <c r="Y1789" s="7" t="str">
        <f t="shared" si="216"/>
        <v>…</v>
      </c>
      <c r="Z1789" s="7"/>
      <c r="AA1789" s="35" t="str">
        <f t="shared" si="210"/>
        <v>…</v>
      </c>
      <c r="AB1789" s="35" t="str">
        <f t="shared" si="211"/>
        <v>.</v>
      </c>
      <c r="AE1789" s="18" t="str">
        <f>IFERROR(VLOOKUP(O1789,AG3:AH5,2,0),"KO")</f>
        <v>KO</v>
      </c>
    </row>
    <row r="1790" spans="2:31">
      <c r="B1790" s="6"/>
      <c r="D1790" s="24"/>
      <c r="E1790" s="17"/>
      <c r="F1790" s="7"/>
      <c r="G1790" s="10"/>
      <c r="H1790" s="7"/>
      <c r="I1790" s="7"/>
      <c r="J1790" s="7"/>
      <c r="K1790" s="7"/>
      <c r="L1790" s="7"/>
      <c r="M1790" s="7"/>
      <c r="N1790" s="6"/>
      <c r="O1790" s="6"/>
      <c r="P1790" s="11"/>
      <c r="Q1790" s="12"/>
      <c r="R1790" s="13"/>
      <c r="S1790" s="21" t="str">
        <f t="shared" si="214"/>
        <v/>
      </c>
      <c r="T1790" s="7" t="str">
        <f t="shared" si="215"/>
        <v>Under 1.5</v>
      </c>
      <c r="U1790" s="14"/>
      <c r="V1790" s="14" t="str">
        <f t="shared" si="212"/>
        <v>Over 0.5</v>
      </c>
      <c r="W1790" s="14" t="str">
        <f t="shared" si="213"/>
        <v/>
      </c>
      <c r="X1790" s="14"/>
      <c r="Y1790" s="7" t="str">
        <f t="shared" si="216"/>
        <v>…</v>
      </c>
      <c r="Z1790" s="7"/>
      <c r="AA1790" s="35" t="str">
        <f t="shared" si="210"/>
        <v>…</v>
      </c>
      <c r="AB1790" s="35" t="str">
        <f t="shared" si="211"/>
        <v>.</v>
      </c>
      <c r="AE1790" s="18" t="str">
        <f>IFERROR(VLOOKUP(O1790,AG3:AH5,2,0),"KO")</f>
        <v>KO</v>
      </c>
    </row>
    <row r="1791" spans="2:31">
      <c r="B1791" s="6"/>
      <c r="D1791" s="24"/>
      <c r="E1791" s="17"/>
      <c r="F1791" s="7"/>
      <c r="G1791" s="10"/>
      <c r="H1791" s="7"/>
      <c r="I1791" s="7"/>
      <c r="J1791" s="7"/>
      <c r="K1791" s="7"/>
      <c r="L1791" s="7"/>
      <c r="M1791" s="7"/>
      <c r="N1791" s="6"/>
      <c r="O1791" s="6"/>
      <c r="P1791" s="11"/>
      <c r="Q1791" s="12"/>
      <c r="R1791" s="13"/>
      <c r="S1791" s="21" t="str">
        <f t="shared" si="214"/>
        <v/>
      </c>
      <c r="T1791" s="7" t="str">
        <f t="shared" si="215"/>
        <v>Under 1.5</v>
      </c>
      <c r="U1791" s="14"/>
      <c r="V1791" s="14" t="str">
        <f t="shared" si="212"/>
        <v>Over 0.5</v>
      </c>
      <c r="W1791" s="14" t="str">
        <f t="shared" si="213"/>
        <v/>
      </c>
      <c r="X1791" s="14"/>
      <c r="Y1791" s="7" t="str">
        <f t="shared" si="216"/>
        <v>…</v>
      </c>
      <c r="Z1791" s="7"/>
      <c r="AA1791" s="35" t="str">
        <f t="shared" si="210"/>
        <v>…</v>
      </c>
      <c r="AB1791" s="35" t="str">
        <f t="shared" si="211"/>
        <v>.</v>
      </c>
      <c r="AE1791" s="18" t="str">
        <f>IFERROR(VLOOKUP(O1791,AG3:AH5,2,0),"KO")</f>
        <v>KO</v>
      </c>
    </row>
    <row r="1792" spans="2:31">
      <c r="B1792" s="6"/>
      <c r="D1792" s="24"/>
      <c r="E1792" s="17"/>
      <c r="F1792" s="7"/>
      <c r="G1792" s="10"/>
      <c r="H1792" s="7"/>
      <c r="I1792" s="7"/>
      <c r="J1792" s="7"/>
      <c r="K1792" s="7"/>
      <c r="L1792" s="7"/>
      <c r="M1792" s="7"/>
      <c r="N1792" s="6"/>
      <c r="O1792" s="6"/>
      <c r="P1792" s="11"/>
      <c r="Q1792" s="12"/>
      <c r="R1792" s="13"/>
      <c r="S1792" s="21" t="str">
        <f t="shared" si="214"/>
        <v/>
      </c>
      <c r="T1792" s="7" t="str">
        <f t="shared" si="215"/>
        <v>Under 1.5</v>
      </c>
      <c r="U1792" s="14"/>
      <c r="V1792" s="14" t="str">
        <f t="shared" si="212"/>
        <v>Over 0.5</v>
      </c>
      <c r="W1792" s="14" t="str">
        <f t="shared" si="213"/>
        <v/>
      </c>
      <c r="X1792" s="14"/>
      <c r="Y1792" s="7" t="str">
        <f t="shared" si="216"/>
        <v>…</v>
      </c>
      <c r="Z1792" s="7"/>
      <c r="AA1792" s="35" t="str">
        <f t="shared" si="210"/>
        <v>…</v>
      </c>
      <c r="AB1792" s="35" t="str">
        <f t="shared" si="211"/>
        <v>.</v>
      </c>
      <c r="AE1792" s="18" t="str">
        <f>IFERROR(VLOOKUP(O1792,AG3:AH5,2,0),"KO")</f>
        <v>KO</v>
      </c>
    </row>
    <row r="1793" spans="2:31">
      <c r="B1793" s="6"/>
      <c r="D1793" s="24"/>
      <c r="E1793" s="17"/>
      <c r="F1793" s="7"/>
      <c r="G1793" s="10"/>
      <c r="H1793" s="7"/>
      <c r="I1793" s="7"/>
      <c r="J1793" s="7"/>
      <c r="K1793" s="7"/>
      <c r="L1793" s="7"/>
      <c r="M1793" s="7"/>
      <c r="N1793" s="6"/>
      <c r="O1793" s="6"/>
      <c r="P1793" s="11"/>
      <c r="Q1793" s="12"/>
      <c r="R1793" s="13"/>
      <c r="S1793" s="21" t="str">
        <f t="shared" si="214"/>
        <v/>
      </c>
      <c r="T1793" s="7" t="str">
        <f t="shared" si="215"/>
        <v>Under 1.5</v>
      </c>
      <c r="U1793" s="14"/>
      <c r="V1793" s="14" t="str">
        <f t="shared" si="212"/>
        <v>Over 0.5</v>
      </c>
      <c r="W1793" s="14" t="str">
        <f t="shared" si="213"/>
        <v/>
      </c>
      <c r="X1793" s="14"/>
      <c r="Y1793" s="7" t="str">
        <f t="shared" si="216"/>
        <v>…</v>
      </c>
      <c r="Z1793" s="7"/>
      <c r="AA1793" s="35" t="str">
        <f t="shared" si="210"/>
        <v>…</v>
      </c>
      <c r="AB1793" s="35" t="str">
        <f t="shared" si="211"/>
        <v>.</v>
      </c>
      <c r="AE1793" s="18" t="str">
        <f>IFERROR(VLOOKUP(O1793,AG3:AH5,2,0),"KO")</f>
        <v>KO</v>
      </c>
    </row>
    <row r="1794" spans="2:31">
      <c r="B1794" s="6"/>
      <c r="D1794" s="24"/>
      <c r="E1794" s="17"/>
      <c r="F1794" s="7"/>
      <c r="G1794" s="10"/>
      <c r="H1794" s="7"/>
      <c r="I1794" s="7"/>
      <c r="J1794" s="7"/>
      <c r="K1794" s="7"/>
      <c r="L1794" s="7"/>
      <c r="M1794" s="7"/>
      <c r="N1794" s="6"/>
      <c r="O1794" s="6"/>
      <c r="P1794" s="11"/>
      <c r="Q1794" s="12"/>
      <c r="R1794" s="13"/>
      <c r="S1794" s="21" t="str">
        <f t="shared" si="214"/>
        <v/>
      </c>
      <c r="T1794" s="7" t="str">
        <f t="shared" si="215"/>
        <v>Under 1.5</v>
      </c>
      <c r="U1794" s="14"/>
      <c r="V1794" s="14" t="str">
        <f t="shared" si="212"/>
        <v>Over 0.5</v>
      </c>
      <c r="W1794" s="14" t="str">
        <f t="shared" si="213"/>
        <v/>
      </c>
      <c r="X1794" s="14"/>
      <c r="Y1794" s="7" t="str">
        <f t="shared" si="216"/>
        <v>…</v>
      </c>
      <c r="Z1794" s="7"/>
      <c r="AA1794" s="35" t="str">
        <f t="shared" si="210"/>
        <v>…</v>
      </c>
      <c r="AB1794" s="35" t="str">
        <f t="shared" si="211"/>
        <v>.</v>
      </c>
      <c r="AE1794" s="18" t="str">
        <f>IFERROR(VLOOKUP(O1794,AG3:AH5,2,0),"KO")</f>
        <v>KO</v>
      </c>
    </row>
    <row r="1795" spans="2:31">
      <c r="B1795" s="6"/>
      <c r="D1795" s="24"/>
      <c r="E1795" s="17"/>
      <c r="F1795" s="7"/>
      <c r="G1795" s="10"/>
      <c r="H1795" s="7"/>
      <c r="I1795" s="7"/>
      <c r="J1795" s="7"/>
      <c r="K1795" s="7"/>
      <c r="L1795" s="7"/>
      <c r="M1795" s="7"/>
      <c r="N1795" s="6"/>
      <c r="O1795" s="6"/>
      <c r="P1795" s="11"/>
      <c r="Q1795" s="12"/>
      <c r="R1795" s="13"/>
      <c r="S1795" s="21" t="str">
        <f t="shared" si="214"/>
        <v/>
      </c>
      <c r="T1795" s="7" t="str">
        <f t="shared" si="215"/>
        <v>Under 1.5</v>
      </c>
      <c r="U1795" s="14"/>
      <c r="V1795" s="14" t="str">
        <f t="shared" si="212"/>
        <v>Over 0.5</v>
      </c>
      <c r="W1795" s="14" t="str">
        <f t="shared" si="213"/>
        <v/>
      </c>
      <c r="X1795" s="14"/>
      <c r="Y1795" s="7" t="str">
        <f t="shared" si="216"/>
        <v>…</v>
      </c>
      <c r="Z1795" s="7"/>
      <c r="AA1795" s="35" t="str">
        <f t="shared" si="210"/>
        <v>…</v>
      </c>
      <c r="AB1795" s="35" t="str">
        <f t="shared" si="211"/>
        <v>.</v>
      </c>
      <c r="AE1795" s="18" t="str">
        <f>IFERROR(VLOOKUP(O1795,AG3:AH5,2,0),"KO")</f>
        <v>KO</v>
      </c>
    </row>
    <row r="1796" spans="2:31">
      <c r="B1796" s="6"/>
      <c r="D1796" s="24"/>
      <c r="E1796" s="17"/>
      <c r="F1796" s="7"/>
      <c r="G1796" s="10"/>
      <c r="H1796" s="7"/>
      <c r="I1796" s="7"/>
      <c r="J1796" s="7"/>
      <c r="K1796" s="7"/>
      <c r="L1796" s="7"/>
      <c r="M1796" s="7"/>
      <c r="N1796" s="6"/>
      <c r="O1796" s="6"/>
      <c r="P1796" s="11"/>
      <c r="Q1796" s="12"/>
      <c r="R1796" s="13"/>
      <c r="S1796" s="21" t="str">
        <f t="shared" si="214"/>
        <v/>
      </c>
      <c r="T1796" s="7" t="str">
        <f t="shared" si="215"/>
        <v>Under 1.5</v>
      </c>
      <c r="U1796" s="14"/>
      <c r="V1796" s="14" t="str">
        <f t="shared" si="212"/>
        <v>Over 0.5</v>
      </c>
      <c r="W1796" s="14" t="str">
        <f t="shared" si="213"/>
        <v/>
      </c>
      <c r="X1796" s="14"/>
      <c r="Y1796" s="7" t="str">
        <f t="shared" si="216"/>
        <v>…</v>
      </c>
      <c r="Z1796" s="7"/>
      <c r="AA1796" s="35" t="str">
        <f t="shared" si="210"/>
        <v>…</v>
      </c>
      <c r="AB1796" s="35" t="str">
        <f t="shared" si="211"/>
        <v>.</v>
      </c>
      <c r="AE1796" s="18" t="str">
        <f>IFERROR(VLOOKUP(O1796,AG3:AH5,2,0),"KO")</f>
        <v>KO</v>
      </c>
    </row>
    <row r="1797" spans="2:31">
      <c r="B1797" s="6"/>
      <c r="D1797" s="24"/>
      <c r="E1797" s="17"/>
      <c r="F1797" s="7"/>
      <c r="G1797" s="10"/>
      <c r="H1797" s="7"/>
      <c r="I1797" s="7"/>
      <c r="J1797" s="7"/>
      <c r="K1797" s="7"/>
      <c r="L1797" s="7"/>
      <c r="M1797" s="7"/>
      <c r="N1797" s="6"/>
      <c r="O1797" s="6"/>
      <c r="P1797" s="11"/>
      <c r="Q1797" s="12"/>
      <c r="R1797" s="13"/>
      <c r="S1797" s="21" t="str">
        <f t="shared" si="214"/>
        <v/>
      </c>
      <c r="T1797" s="7" t="str">
        <f t="shared" si="215"/>
        <v>Under 1.5</v>
      </c>
      <c r="U1797" s="14"/>
      <c r="V1797" s="14" t="str">
        <f t="shared" si="212"/>
        <v>Over 0.5</v>
      </c>
      <c r="W1797" s="14" t="str">
        <f t="shared" si="213"/>
        <v/>
      </c>
      <c r="X1797" s="14"/>
      <c r="Y1797" s="7" t="str">
        <f t="shared" si="216"/>
        <v>…</v>
      </c>
      <c r="Z1797" s="7"/>
      <c r="AA1797" s="35" t="str">
        <f t="shared" si="210"/>
        <v>…</v>
      </c>
      <c r="AB1797" s="35" t="str">
        <f t="shared" si="211"/>
        <v>.</v>
      </c>
      <c r="AE1797" s="18" t="str">
        <f>IFERROR(VLOOKUP(O1797,AG3:AH5,2,0),"KO")</f>
        <v>KO</v>
      </c>
    </row>
    <row r="1798" spans="2:31">
      <c r="B1798" s="6"/>
      <c r="D1798" s="24"/>
      <c r="E1798" s="17"/>
      <c r="F1798" s="7"/>
      <c r="G1798" s="10"/>
      <c r="H1798" s="7"/>
      <c r="I1798" s="7"/>
      <c r="J1798" s="7"/>
      <c r="K1798" s="7"/>
      <c r="L1798" s="7"/>
      <c r="M1798" s="7"/>
      <c r="N1798" s="6"/>
      <c r="O1798" s="6"/>
      <c r="P1798" s="11"/>
      <c r="Q1798" s="12"/>
      <c r="R1798" s="13"/>
      <c r="S1798" s="21" t="str">
        <f t="shared" si="214"/>
        <v/>
      </c>
      <c r="T1798" s="7" t="str">
        <f t="shared" si="215"/>
        <v>Under 1.5</v>
      </c>
      <c r="U1798" s="14"/>
      <c r="V1798" s="14" t="str">
        <f t="shared" si="212"/>
        <v>Over 0.5</v>
      </c>
      <c r="W1798" s="14" t="str">
        <f t="shared" si="213"/>
        <v/>
      </c>
      <c r="X1798" s="14"/>
      <c r="Y1798" s="7" t="str">
        <f t="shared" si="216"/>
        <v>…</v>
      </c>
      <c r="Z1798" s="7"/>
      <c r="AA1798" s="35" t="str">
        <f t="shared" ref="AA1798:AA1861" si="217">IF(AND(I1798&gt;49,P1798&gt;54,B1798="OK"),"U25g","…")</f>
        <v>…</v>
      </c>
      <c r="AB1798" s="35" t="str">
        <f t="shared" ref="AB1798:AB1861" si="218">IF(AND(AA1798="U25g",(OR(O1798="0-0",O1798="0-1",O1798="1-0",O1798="1-1",O1798="2-0",O1798="0-2"))),"WON",".")</f>
        <v>.</v>
      </c>
      <c r="AE1798" s="18" t="str">
        <f>IFERROR(VLOOKUP(O1798,AG3:AH5,2,0),"KO")</f>
        <v>KO</v>
      </c>
    </row>
    <row r="1799" spans="2:31">
      <c r="B1799" s="6"/>
      <c r="D1799" s="24"/>
      <c r="E1799" s="17"/>
      <c r="F1799" s="7"/>
      <c r="G1799" s="10"/>
      <c r="H1799" s="7"/>
      <c r="I1799" s="7"/>
      <c r="J1799" s="7"/>
      <c r="K1799" s="7"/>
      <c r="L1799" s="7"/>
      <c r="M1799" s="7"/>
      <c r="N1799" s="6"/>
      <c r="O1799" s="6"/>
      <c r="P1799" s="11"/>
      <c r="Q1799" s="12"/>
      <c r="R1799" s="13"/>
      <c r="S1799" s="21" t="str">
        <f t="shared" si="214"/>
        <v/>
      </c>
      <c r="T1799" s="7" t="str">
        <f t="shared" si="215"/>
        <v>Under 1.5</v>
      </c>
      <c r="U1799" s="14"/>
      <c r="V1799" s="14" t="str">
        <f t="shared" si="212"/>
        <v>Over 0.5</v>
      </c>
      <c r="W1799" s="14" t="str">
        <f t="shared" si="213"/>
        <v/>
      </c>
      <c r="X1799" s="14"/>
      <c r="Y1799" s="7" t="str">
        <f t="shared" si="216"/>
        <v>…</v>
      </c>
      <c r="Z1799" s="7"/>
      <c r="AA1799" s="35" t="str">
        <f t="shared" si="217"/>
        <v>…</v>
      </c>
      <c r="AB1799" s="35" t="str">
        <f t="shared" si="218"/>
        <v>.</v>
      </c>
      <c r="AE1799" s="18" t="str">
        <f>IFERROR(VLOOKUP(O1799,AG3:AH5,2,0),"KO")</f>
        <v>KO</v>
      </c>
    </row>
    <row r="1800" spans="2:31">
      <c r="B1800" s="6"/>
      <c r="D1800" s="24"/>
      <c r="E1800" s="17"/>
      <c r="F1800" s="7"/>
      <c r="G1800" s="10"/>
      <c r="H1800" s="7"/>
      <c r="I1800" s="7"/>
      <c r="J1800" s="7"/>
      <c r="K1800" s="7"/>
      <c r="L1800" s="7"/>
      <c r="M1800" s="7"/>
      <c r="N1800" s="6"/>
      <c r="O1800" s="6"/>
      <c r="P1800" s="11"/>
      <c r="Q1800" s="12"/>
      <c r="R1800" s="13"/>
      <c r="S1800" s="21" t="str">
        <f t="shared" si="214"/>
        <v/>
      </c>
      <c r="T1800" s="7" t="str">
        <f t="shared" si="215"/>
        <v>Under 1.5</v>
      </c>
      <c r="U1800" s="14"/>
      <c r="V1800" s="14" t="str">
        <f t="shared" si="212"/>
        <v>Over 0.5</v>
      </c>
      <c r="W1800" s="14" t="str">
        <f t="shared" si="213"/>
        <v/>
      </c>
      <c r="X1800" s="14"/>
      <c r="Y1800" s="7" t="str">
        <f t="shared" si="216"/>
        <v>…</v>
      </c>
      <c r="Z1800" s="7"/>
      <c r="AA1800" s="35" t="str">
        <f t="shared" si="217"/>
        <v>…</v>
      </c>
      <c r="AB1800" s="35" t="str">
        <f t="shared" si="218"/>
        <v>.</v>
      </c>
      <c r="AE1800" s="18" t="str">
        <f>IFERROR(VLOOKUP(O1800,AG3:AH5,2,0),"KO")</f>
        <v>KO</v>
      </c>
    </row>
    <row r="1801" spans="2:31">
      <c r="B1801" s="6"/>
      <c r="D1801" s="24"/>
      <c r="E1801" s="17"/>
      <c r="F1801" s="7"/>
      <c r="G1801" s="10"/>
      <c r="H1801" s="7"/>
      <c r="I1801" s="7"/>
      <c r="J1801" s="7"/>
      <c r="K1801" s="7"/>
      <c r="L1801" s="7"/>
      <c r="M1801" s="7"/>
      <c r="N1801" s="6"/>
      <c r="O1801" s="6"/>
      <c r="P1801" s="11"/>
      <c r="Q1801" s="12"/>
      <c r="R1801" s="13"/>
      <c r="S1801" s="21" t="str">
        <f t="shared" si="214"/>
        <v/>
      </c>
      <c r="T1801" s="7" t="str">
        <f t="shared" si="215"/>
        <v>Under 1.5</v>
      </c>
      <c r="U1801" s="14"/>
      <c r="V1801" s="14" t="str">
        <f t="shared" si="212"/>
        <v>Over 0.5</v>
      </c>
      <c r="W1801" s="14" t="str">
        <f t="shared" si="213"/>
        <v/>
      </c>
      <c r="X1801" s="14"/>
      <c r="Y1801" s="7" t="str">
        <f t="shared" si="216"/>
        <v>…</v>
      </c>
      <c r="Z1801" s="7"/>
      <c r="AA1801" s="35" t="str">
        <f t="shared" si="217"/>
        <v>…</v>
      </c>
      <c r="AB1801" s="35" t="str">
        <f t="shared" si="218"/>
        <v>.</v>
      </c>
      <c r="AE1801" s="18" t="str">
        <f>IFERROR(VLOOKUP(O1801,AG3:AH5,2,0),"KO")</f>
        <v>KO</v>
      </c>
    </row>
    <row r="1802" spans="2:31">
      <c r="B1802" s="6"/>
      <c r="D1802" s="24"/>
      <c r="E1802" s="17"/>
      <c r="F1802" s="7"/>
      <c r="G1802" s="10"/>
      <c r="H1802" s="7"/>
      <c r="I1802" s="7"/>
      <c r="J1802" s="7"/>
      <c r="K1802" s="7"/>
      <c r="L1802" s="7"/>
      <c r="M1802" s="7"/>
      <c r="N1802" s="6"/>
      <c r="O1802" s="6"/>
      <c r="P1802" s="11"/>
      <c r="Q1802" s="12"/>
      <c r="R1802" s="13"/>
      <c r="S1802" s="21" t="str">
        <f t="shared" si="214"/>
        <v/>
      </c>
      <c r="T1802" s="7" t="str">
        <f t="shared" si="215"/>
        <v>Under 1.5</v>
      </c>
      <c r="U1802" s="14"/>
      <c r="V1802" s="14" t="str">
        <f t="shared" si="212"/>
        <v>Over 0.5</v>
      </c>
      <c r="W1802" s="14" t="str">
        <f t="shared" si="213"/>
        <v/>
      </c>
      <c r="X1802" s="14"/>
      <c r="Y1802" s="7" t="str">
        <f t="shared" si="216"/>
        <v>…</v>
      </c>
      <c r="Z1802" s="7"/>
      <c r="AA1802" s="35" t="str">
        <f t="shared" si="217"/>
        <v>…</v>
      </c>
      <c r="AB1802" s="35" t="str">
        <f t="shared" si="218"/>
        <v>.</v>
      </c>
      <c r="AE1802" s="18" t="str">
        <f>IFERROR(VLOOKUP(O1802,AG3:AH5,2,0),"KO")</f>
        <v>KO</v>
      </c>
    </row>
    <row r="1803" spans="2:31">
      <c r="B1803" s="6"/>
      <c r="D1803" s="24"/>
      <c r="E1803" s="17"/>
      <c r="F1803" s="7"/>
      <c r="G1803" s="10"/>
      <c r="H1803" s="7"/>
      <c r="I1803" s="7"/>
      <c r="J1803" s="7"/>
      <c r="K1803" s="7"/>
      <c r="L1803" s="7"/>
      <c r="M1803" s="7"/>
      <c r="N1803" s="6"/>
      <c r="O1803" s="6"/>
      <c r="P1803" s="11"/>
      <c r="Q1803" s="12"/>
      <c r="R1803" s="13"/>
      <c r="S1803" s="21" t="str">
        <f t="shared" si="214"/>
        <v/>
      </c>
      <c r="T1803" s="7" t="str">
        <f t="shared" si="215"/>
        <v>Under 1.5</v>
      </c>
      <c r="U1803" s="14"/>
      <c r="V1803" s="14" t="str">
        <f t="shared" ref="V1803:V1866" si="219">IF(N1803="1-0","Under 1.5",IF(N1803="0-0","Under 1.5",IF(N1803="0-1","Under 1.5","Over 0.5")))</f>
        <v>Over 0.5</v>
      </c>
      <c r="W1803" s="14" t="str">
        <f t="shared" ref="W1803:W1866" si="220">IF(N1803=0,"",IF(N1803="?",N1803,IF(T1803=V1803,"WON",IF(N1803="0-1","WON",IF(N1803="1-0","WON","LOST")))))</f>
        <v/>
      </c>
      <c r="X1803" s="14"/>
      <c r="Y1803" s="7" t="str">
        <f t="shared" si="216"/>
        <v>…</v>
      </c>
      <c r="Z1803" s="7"/>
      <c r="AA1803" s="35" t="str">
        <f t="shared" si="217"/>
        <v>…</v>
      </c>
      <c r="AB1803" s="35" t="str">
        <f t="shared" si="218"/>
        <v>.</v>
      </c>
      <c r="AE1803" s="18" t="str">
        <f>IFERROR(VLOOKUP(O1803,AG3:AH5,2,0),"KO")</f>
        <v>KO</v>
      </c>
    </row>
    <row r="1804" spans="2:31">
      <c r="B1804" s="6"/>
      <c r="D1804" s="24"/>
      <c r="E1804" s="17"/>
      <c r="F1804" s="7"/>
      <c r="G1804" s="10"/>
      <c r="H1804" s="7"/>
      <c r="I1804" s="7"/>
      <c r="J1804" s="7"/>
      <c r="K1804" s="7"/>
      <c r="L1804" s="7"/>
      <c r="M1804" s="7"/>
      <c r="N1804" s="6"/>
      <c r="O1804" s="6"/>
      <c r="P1804" s="11"/>
      <c r="Q1804" s="12"/>
      <c r="R1804" s="13"/>
      <c r="S1804" s="21" t="str">
        <f t="shared" si="214"/>
        <v/>
      </c>
      <c r="T1804" s="7" t="str">
        <f t="shared" si="215"/>
        <v>Under 1.5</v>
      </c>
      <c r="U1804" s="14"/>
      <c r="V1804" s="14" t="str">
        <f t="shared" si="219"/>
        <v>Over 0.5</v>
      </c>
      <c r="W1804" s="14" t="str">
        <f t="shared" si="220"/>
        <v/>
      </c>
      <c r="X1804" s="14"/>
      <c r="Y1804" s="7" t="str">
        <f t="shared" si="216"/>
        <v>…</v>
      </c>
      <c r="Z1804" s="7"/>
      <c r="AA1804" s="35" t="str">
        <f t="shared" si="217"/>
        <v>…</v>
      </c>
      <c r="AB1804" s="35" t="str">
        <f t="shared" si="218"/>
        <v>.</v>
      </c>
      <c r="AE1804" s="18" t="str">
        <f>IFERROR(VLOOKUP(O1804,AG3:AH5,2,0),"KO")</f>
        <v>KO</v>
      </c>
    </row>
    <row r="1805" spans="2:31">
      <c r="B1805" s="6"/>
      <c r="D1805" s="24"/>
      <c r="E1805" s="17"/>
      <c r="F1805" s="7"/>
      <c r="G1805" s="10"/>
      <c r="H1805" s="7"/>
      <c r="I1805" s="7"/>
      <c r="J1805" s="7"/>
      <c r="K1805" s="7"/>
      <c r="L1805" s="7"/>
      <c r="M1805" s="7"/>
      <c r="N1805" s="6"/>
      <c r="O1805" s="6"/>
      <c r="P1805" s="11"/>
      <c r="Q1805" s="12"/>
      <c r="R1805" s="13"/>
      <c r="S1805" s="21" t="str">
        <f t="shared" si="214"/>
        <v/>
      </c>
      <c r="T1805" s="7" t="str">
        <f t="shared" si="215"/>
        <v>Under 1.5</v>
      </c>
      <c r="U1805" s="14"/>
      <c r="V1805" s="14" t="str">
        <f t="shared" si="219"/>
        <v>Over 0.5</v>
      </c>
      <c r="W1805" s="14" t="str">
        <f t="shared" si="220"/>
        <v/>
      </c>
      <c r="X1805" s="14"/>
      <c r="Y1805" s="7" t="str">
        <f t="shared" si="216"/>
        <v>…</v>
      </c>
      <c r="Z1805" s="7"/>
      <c r="AA1805" s="35" t="str">
        <f t="shared" si="217"/>
        <v>…</v>
      </c>
      <c r="AB1805" s="35" t="str">
        <f t="shared" si="218"/>
        <v>.</v>
      </c>
      <c r="AE1805" s="18" t="str">
        <f>IFERROR(VLOOKUP(O1805,AG3:AH5,2,0),"KO")</f>
        <v>KO</v>
      </c>
    </row>
    <row r="1806" spans="2:31">
      <c r="B1806" s="6"/>
      <c r="D1806" s="24"/>
      <c r="E1806" s="17"/>
      <c r="F1806" s="7"/>
      <c r="G1806" s="10"/>
      <c r="H1806" s="7"/>
      <c r="I1806" s="7"/>
      <c r="J1806" s="7"/>
      <c r="K1806" s="7"/>
      <c r="L1806" s="7"/>
      <c r="M1806" s="7"/>
      <c r="N1806" s="6"/>
      <c r="O1806" s="6"/>
      <c r="P1806" s="11"/>
      <c r="Q1806" s="12"/>
      <c r="R1806" s="13"/>
      <c r="S1806" s="21" t="str">
        <f t="shared" si="214"/>
        <v/>
      </c>
      <c r="T1806" s="7" t="str">
        <f t="shared" si="215"/>
        <v>Under 1.5</v>
      </c>
      <c r="U1806" s="14"/>
      <c r="V1806" s="14" t="str">
        <f t="shared" si="219"/>
        <v>Over 0.5</v>
      </c>
      <c r="W1806" s="14" t="str">
        <f t="shared" si="220"/>
        <v/>
      </c>
      <c r="X1806" s="14"/>
      <c r="Y1806" s="7" t="str">
        <f t="shared" si="216"/>
        <v>…</v>
      </c>
      <c r="Z1806" s="7"/>
      <c r="AA1806" s="35" t="str">
        <f t="shared" si="217"/>
        <v>…</v>
      </c>
      <c r="AB1806" s="35" t="str">
        <f t="shared" si="218"/>
        <v>.</v>
      </c>
      <c r="AE1806" s="18" t="str">
        <f>IFERROR(VLOOKUP(O1806,AG3:AH5,2,0),"KO")</f>
        <v>KO</v>
      </c>
    </row>
    <row r="1807" spans="2:31">
      <c r="B1807" s="6"/>
      <c r="D1807" s="24"/>
      <c r="E1807" s="17"/>
      <c r="F1807" s="7"/>
      <c r="G1807" s="10"/>
      <c r="H1807" s="7"/>
      <c r="I1807" s="7"/>
      <c r="J1807" s="7"/>
      <c r="K1807" s="7"/>
      <c r="L1807" s="7"/>
      <c r="M1807" s="7"/>
      <c r="N1807" s="6"/>
      <c r="O1807" s="6"/>
      <c r="P1807" s="11"/>
      <c r="Q1807" s="12"/>
      <c r="R1807" s="13"/>
      <c r="S1807" s="21" t="str">
        <f t="shared" si="214"/>
        <v/>
      </c>
      <c r="T1807" s="7" t="str">
        <f t="shared" si="215"/>
        <v>Under 1.5</v>
      </c>
      <c r="U1807" s="14"/>
      <c r="V1807" s="14" t="str">
        <f t="shared" si="219"/>
        <v>Over 0.5</v>
      </c>
      <c r="W1807" s="14" t="str">
        <f t="shared" si="220"/>
        <v/>
      </c>
      <c r="X1807" s="14"/>
      <c r="Y1807" s="7" t="str">
        <f t="shared" si="216"/>
        <v>…</v>
      </c>
      <c r="Z1807" s="7"/>
      <c r="AA1807" s="35" t="str">
        <f t="shared" si="217"/>
        <v>…</v>
      </c>
      <c r="AB1807" s="35" t="str">
        <f t="shared" si="218"/>
        <v>.</v>
      </c>
      <c r="AE1807" s="18" t="str">
        <f>IFERROR(VLOOKUP(O1807,AG3:AH5,2,0),"KO")</f>
        <v>KO</v>
      </c>
    </row>
    <row r="1808" spans="2:31">
      <c r="B1808" s="6"/>
      <c r="D1808" s="24"/>
      <c r="E1808" s="17"/>
      <c r="F1808" s="7"/>
      <c r="G1808" s="10"/>
      <c r="H1808" s="7"/>
      <c r="I1808" s="7"/>
      <c r="J1808" s="7"/>
      <c r="K1808" s="7"/>
      <c r="L1808" s="7"/>
      <c r="M1808" s="7"/>
      <c r="N1808" s="6"/>
      <c r="O1808" s="6"/>
      <c r="P1808" s="11"/>
      <c r="Q1808" s="12"/>
      <c r="R1808" s="13"/>
      <c r="S1808" s="21" t="str">
        <f t="shared" si="214"/>
        <v/>
      </c>
      <c r="T1808" s="7" t="str">
        <f t="shared" si="215"/>
        <v>Under 1.5</v>
      </c>
      <c r="U1808" s="14"/>
      <c r="V1808" s="14" t="str">
        <f t="shared" si="219"/>
        <v>Over 0.5</v>
      </c>
      <c r="W1808" s="14" t="str">
        <f t="shared" si="220"/>
        <v/>
      </c>
      <c r="X1808" s="14"/>
      <c r="Y1808" s="7" t="str">
        <f t="shared" si="216"/>
        <v>…</v>
      </c>
      <c r="Z1808" s="7"/>
      <c r="AA1808" s="35" t="str">
        <f t="shared" si="217"/>
        <v>…</v>
      </c>
      <c r="AB1808" s="35" t="str">
        <f t="shared" si="218"/>
        <v>.</v>
      </c>
      <c r="AE1808" s="18" t="str">
        <f>IFERROR(VLOOKUP(O1808,AG3:AH5,2,0),"KO")</f>
        <v>KO</v>
      </c>
    </row>
    <row r="1809" spans="2:31">
      <c r="B1809" s="6"/>
      <c r="D1809" s="24"/>
      <c r="E1809" s="17"/>
      <c r="F1809" s="7"/>
      <c r="G1809" s="10"/>
      <c r="H1809" s="7"/>
      <c r="I1809" s="7"/>
      <c r="J1809" s="7"/>
      <c r="K1809" s="7"/>
      <c r="L1809" s="7"/>
      <c r="M1809" s="7"/>
      <c r="N1809" s="6"/>
      <c r="O1809" s="6"/>
      <c r="P1809" s="11"/>
      <c r="Q1809" s="12"/>
      <c r="R1809" s="13"/>
      <c r="S1809" s="21" t="str">
        <f t="shared" si="214"/>
        <v/>
      </c>
      <c r="T1809" s="7" t="str">
        <f t="shared" si="215"/>
        <v>Under 1.5</v>
      </c>
      <c r="U1809" s="14"/>
      <c r="V1809" s="14" t="str">
        <f t="shared" si="219"/>
        <v>Over 0.5</v>
      </c>
      <c r="W1809" s="14" t="str">
        <f t="shared" si="220"/>
        <v/>
      </c>
      <c r="X1809" s="14"/>
      <c r="Y1809" s="7" t="str">
        <f t="shared" si="216"/>
        <v>…</v>
      </c>
      <c r="Z1809" s="7"/>
      <c r="AA1809" s="35" t="str">
        <f t="shared" si="217"/>
        <v>…</v>
      </c>
      <c r="AB1809" s="35" t="str">
        <f t="shared" si="218"/>
        <v>.</v>
      </c>
      <c r="AE1809" s="18" t="str">
        <f>IFERROR(VLOOKUP(O1809,AG3:AH5,2,0),"KO")</f>
        <v>KO</v>
      </c>
    </row>
    <row r="1810" spans="2:31">
      <c r="B1810" s="6"/>
      <c r="D1810" s="24"/>
      <c r="E1810" s="17"/>
      <c r="F1810" s="7"/>
      <c r="G1810" s="10"/>
      <c r="H1810" s="7"/>
      <c r="I1810" s="7"/>
      <c r="J1810" s="7"/>
      <c r="K1810" s="7"/>
      <c r="L1810" s="7"/>
      <c r="M1810" s="7"/>
      <c r="N1810" s="6"/>
      <c r="O1810" s="6"/>
      <c r="P1810" s="11"/>
      <c r="Q1810" s="12"/>
      <c r="R1810" s="13"/>
      <c r="S1810" s="21" t="str">
        <f t="shared" si="214"/>
        <v/>
      </c>
      <c r="T1810" s="7" t="str">
        <f t="shared" si="215"/>
        <v>Under 1.5</v>
      </c>
      <c r="U1810" s="14"/>
      <c r="V1810" s="14" t="str">
        <f t="shared" si="219"/>
        <v>Over 0.5</v>
      </c>
      <c r="W1810" s="14" t="str">
        <f t="shared" si="220"/>
        <v/>
      </c>
      <c r="X1810" s="14"/>
      <c r="Y1810" s="7" t="str">
        <f t="shared" si="216"/>
        <v>…</v>
      </c>
      <c r="Z1810" s="7"/>
      <c r="AA1810" s="35" t="str">
        <f t="shared" si="217"/>
        <v>…</v>
      </c>
      <c r="AB1810" s="35" t="str">
        <f t="shared" si="218"/>
        <v>.</v>
      </c>
      <c r="AE1810" s="18" t="str">
        <f>IFERROR(VLOOKUP(O1810,AG3:AH5,2,0),"KO")</f>
        <v>KO</v>
      </c>
    </row>
    <row r="1811" spans="2:31">
      <c r="B1811" s="6"/>
      <c r="D1811" s="24"/>
      <c r="E1811" s="17"/>
      <c r="F1811" s="7"/>
      <c r="G1811" s="10"/>
      <c r="H1811" s="7"/>
      <c r="I1811" s="7"/>
      <c r="J1811" s="7"/>
      <c r="K1811" s="7"/>
      <c r="L1811" s="7"/>
      <c r="M1811" s="7"/>
      <c r="N1811" s="6"/>
      <c r="O1811" s="6"/>
      <c r="P1811" s="11"/>
      <c r="Q1811" s="12"/>
      <c r="R1811" s="13"/>
      <c r="S1811" s="21" t="str">
        <f t="shared" si="214"/>
        <v/>
      </c>
      <c r="T1811" s="7" t="str">
        <f t="shared" si="215"/>
        <v>Under 1.5</v>
      </c>
      <c r="U1811" s="14"/>
      <c r="V1811" s="14" t="str">
        <f t="shared" si="219"/>
        <v>Over 0.5</v>
      </c>
      <c r="W1811" s="14" t="str">
        <f t="shared" si="220"/>
        <v/>
      </c>
      <c r="X1811" s="14"/>
      <c r="Y1811" s="7" t="str">
        <f t="shared" si="216"/>
        <v>…</v>
      </c>
      <c r="Z1811" s="7"/>
      <c r="AA1811" s="35" t="str">
        <f t="shared" si="217"/>
        <v>…</v>
      </c>
      <c r="AB1811" s="35" t="str">
        <f t="shared" si="218"/>
        <v>.</v>
      </c>
      <c r="AE1811" s="18" t="str">
        <f>IFERROR(VLOOKUP(O1811,AG3:AH5,2,0),"KO")</f>
        <v>KO</v>
      </c>
    </row>
    <row r="1812" spans="2:31">
      <c r="B1812" s="6"/>
      <c r="D1812" s="24"/>
      <c r="E1812" s="17"/>
      <c r="F1812" s="7"/>
      <c r="G1812" s="10"/>
      <c r="H1812" s="7"/>
      <c r="I1812" s="7"/>
      <c r="J1812" s="7"/>
      <c r="K1812" s="7"/>
      <c r="L1812" s="7"/>
      <c r="M1812" s="7"/>
      <c r="N1812" s="6"/>
      <c r="O1812" s="6"/>
      <c r="P1812" s="11"/>
      <c r="Q1812" s="12"/>
      <c r="R1812" s="13"/>
      <c r="S1812" s="21" t="str">
        <f t="shared" si="214"/>
        <v/>
      </c>
      <c r="T1812" s="7" t="str">
        <f t="shared" si="215"/>
        <v>Under 1.5</v>
      </c>
      <c r="U1812" s="14"/>
      <c r="V1812" s="14" t="str">
        <f t="shared" si="219"/>
        <v>Over 0.5</v>
      </c>
      <c r="W1812" s="14" t="str">
        <f t="shared" si="220"/>
        <v/>
      </c>
      <c r="X1812" s="14"/>
      <c r="Y1812" s="7" t="str">
        <f t="shared" si="216"/>
        <v>…</v>
      </c>
      <c r="Z1812" s="7"/>
      <c r="AA1812" s="35" t="str">
        <f t="shared" si="217"/>
        <v>…</v>
      </c>
      <c r="AB1812" s="35" t="str">
        <f t="shared" si="218"/>
        <v>.</v>
      </c>
      <c r="AE1812" s="18" t="str">
        <f>IFERROR(VLOOKUP(O1812,AG3:AH5,2,0),"KO")</f>
        <v>KO</v>
      </c>
    </row>
    <row r="1813" spans="2:31">
      <c r="B1813" s="6"/>
      <c r="D1813" s="24"/>
      <c r="E1813" s="17"/>
      <c r="F1813" s="7"/>
      <c r="G1813" s="10"/>
      <c r="H1813" s="7"/>
      <c r="I1813" s="7"/>
      <c r="J1813" s="7"/>
      <c r="K1813" s="7"/>
      <c r="L1813" s="7"/>
      <c r="M1813" s="7"/>
      <c r="N1813" s="6"/>
      <c r="O1813" s="6"/>
      <c r="P1813" s="11"/>
      <c r="Q1813" s="12"/>
      <c r="R1813" s="13"/>
      <c r="S1813" s="21" t="str">
        <f t="shared" si="214"/>
        <v/>
      </c>
      <c r="T1813" s="7" t="str">
        <f t="shared" si="215"/>
        <v>Under 1.5</v>
      </c>
      <c r="U1813" s="14"/>
      <c r="V1813" s="14" t="str">
        <f t="shared" si="219"/>
        <v>Over 0.5</v>
      </c>
      <c r="W1813" s="14" t="str">
        <f t="shared" si="220"/>
        <v/>
      </c>
      <c r="X1813" s="14"/>
      <c r="Y1813" s="7" t="str">
        <f t="shared" si="216"/>
        <v>…</v>
      </c>
      <c r="Z1813" s="7"/>
      <c r="AA1813" s="35" t="str">
        <f t="shared" si="217"/>
        <v>…</v>
      </c>
      <c r="AB1813" s="35" t="str">
        <f t="shared" si="218"/>
        <v>.</v>
      </c>
      <c r="AE1813" s="18" t="str">
        <f>IFERROR(VLOOKUP(O1813,AG3:AH5,2,0),"KO")</f>
        <v>KO</v>
      </c>
    </row>
    <row r="1814" spans="2:31">
      <c r="B1814" s="6"/>
      <c r="D1814" s="24"/>
      <c r="E1814" s="17"/>
      <c r="F1814" s="7"/>
      <c r="G1814" s="10"/>
      <c r="H1814" s="7"/>
      <c r="I1814" s="7"/>
      <c r="J1814" s="7"/>
      <c r="K1814" s="7"/>
      <c r="L1814" s="7"/>
      <c r="M1814" s="7"/>
      <c r="N1814" s="6"/>
      <c r="O1814" s="6"/>
      <c r="P1814" s="11"/>
      <c r="Q1814" s="12"/>
      <c r="R1814" s="13"/>
      <c r="S1814" s="21" t="str">
        <f t="shared" si="214"/>
        <v/>
      </c>
      <c r="T1814" s="7" t="str">
        <f t="shared" si="215"/>
        <v>Under 1.5</v>
      </c>
      <c r="U1814" s="14"/>
      <c r="V1814" s="14" t="str">
        <f t="shared" si="219"/>
        <v>Over 0.5</v>
      </c>
      <c r="W1814" s="14" t="str">
        <f t="shared" si="220"/>
        <v/>
      </c>
      <c r="X1814" s="14"/>
      <c r="Y1814" s="7" t="str">
        <f t="shared" si="216"/>
        <v>…</v>
      </c>
      <c r="Z1814" s="7"/>
      <c r="AA1814" s="35" t="str">
        <f t="shared" si="217"/>
        <v>…</v>
      </c>
      <c r="AB1814" s="35" t="str">
        <f t="shared" si="218"/>
        <v>.</v>
      </c>
      <c r="AE1814" s="18" t="str">
        <f>IFERROR(VLOOKUP(O1814,AG3:AH5,2,0),"KO")</f>
        <v>KO</v>
      </c>
    </row>
    <row r="1815" spans="2:31">
      <c r="B1815" s="6"/>
      <c r="D1815" s="24"/>
      <c r="E1815" s="17"/>
      <c r="F1815" s="7"/>
      <c r="G1815" s="10"/>
      <c r="H1815" s="7"/>
      <c r="I1815" s="7"/>
      <c r="J1815" s="7"/>
      <c r="K1815" s="7"/>
      <c r="L1815" s="7"/>
      <c r="M1815" s="7"/>
      <c r="N1815" s="6"/>
      <c r="O1815" s="6"/>
      <c r="P1815" s="11"/>
      <c r="Q1815" s="12"/>
      <c r="R1815" s="13"/>
      <c r="S1815" s="21" t="str">
        <f t="shared" si="214"/>
        <v/>
      </c>
      <c r="T1815" s="7" t="str">
        <f t="shared" si="215"/>
        <v>Under 1.5</v>
      </c>
      <c r="U1815" s="14"/>
      <c r="V1815" s="14" t="str">
        <f t="shared" si="219"/>
        <v>Over 0.5</v>
      </c>
      <c r="W1815" s="14" t="str">
        <f t="shared" si="220"/>
        <v/>
      </c>
      <c r="X1815" s="14"/>
      <c r="Y1815" s="7" t="str">
        <f t="shared" si="216"/>
        <v>…</v>
      </c>
      <c r="Z1815" s="7"/>
      <c r="AA1815" s="35" t="str">
        <f t="shared" si="217"/>
        <v>…</v>
      </c>
      <c r="AB1815" s="35" t="str">
        <f t="shared" si="218"/>
        <v>.</v>
      </c>
      <c r="AE1815" s="18" t="str">
        <f>IFERROR(VLOOKUP(O1815,AG3:AH5,2,0),"KO")</f>
        <v>KO</v>
      </c>
    </row>
    <row r="1816" spans="2:31">
      <c r="B1816" s="6"/>
      <c r="D1816" s="24"/>
      <c r="E1816" s="17"/>
      <c r="F1816" s="7"/>
      <c r="G1816" s="10"/>
      <c r="H1816" s="7"/>
      <c r="I1816" s="7"/>
      <c r="J1816" s="7"/>
      <c r="K1816" s="7"/>
      <c r="L1816" s="7"/>
      <c r="M1816" s="7"/>
      <c r="N1816" s="6"/>
      <c r="O1816" s="6"/>
      <c r="P1816" s="11"/>
      <c r="Q1816" s="12"/>
      <c r="R1816" s="13"/>
      <c r="S1816" s="21" t="str">
        <f t="shared" si="214"/>
        <v/>
      </c>
      <c r="T1816" s="7" t="str">
        <f t="shared" si="215"/>
        <v>Under 1.5</v>
      </c>
      <c r="U1816" s="14"/>
      <c r="V1816" s="14" t="str">
        <f t="shared" si="219"/>
        <v>Over 0.5</v>
      </c>
      <c r="W1816" s="14" t="str">
        <f t="shared" si="220"/>
        <v/>
      </c>
      <c r="X1816" s="14"/>
      <c r="Y1816" s="7" t="str">
        <f t="shared" si="216"/>
        <v>…</v>
      </c>
      <c r="Z1816" s="7"/>
      <c r="AA1816" s="35" t="str">
        <f t="shared" si="217"/>
        <v>…</v>
      </c>
      <c r="AB1816" s="35" t="str">
        <f t="shared" si="218"/>
        <v>.</v>
      </c>
      <c r="AE1816" s="18" t="str">
        <f>IFERROR(VLOOKUP(O1816,AG3:AH5,2,0),"KO")</f>
        <v>KO</v>
      </c>
    </row>
    <row r="1817" spans="2:31">
      <c r="B1817" s="6"/>
      <c r="D1817" s="24"/>
      <c r="E1817" s="17"/>
      <c r="F1817" s="7"/>
      <c r="G1817" s="10"/>
      <c r="H1817" s="7"/>
      <c r="I1817" s="7"/>
      <c r="J1817" s="7"/>
      <c r="K1817" s="7"/>
      <c r="L1817" s="7"/>
      <c r="M1817" s="7"/>
      <c r="N1817" s="6"/>
      <c r="O1817" s="6"/>
      <c r="P1817" s="11"/>
      <c r="Q1817" s="12"/>
      <c r="R1817" s="13"/>
      <c r="S1817" s="21" t="str">
        <f t="shared" si="214"/>
        <v/>
      </c>
      <c r="T1817" s="7" t="str">
        <f t="shared" si="215"/>
        <v>Under 1.5</v>
      </c>
      <c r="U1817" s="14"/>
      <c r="V1817" s="14" t="str">
        <f t="shared" si="219"/>
        <v>Over 0.5</v>
      </c>
      <c r="W1817" s="14" t="str">
        <f t="shared" si="220"/>
        <v/>
      </c>
      <c r="X1817" s="14"/>
      <c r="Y1817" s="7" t="str">
        <f t="shared" si="216"/>
        <v>…</v>
      </c>
      <c r="Z1817" s="7"/>
      <c r="AA1817" s="35" t="str">
        <f t="shared" si="217"/>
        <v>…</v>
      </c>
      <c r="AB1817" s="35" t="str">
        <f t="shared" si="218"/>
        <v>.</v>
      </c>
      <c r="AE1817" s="18" t="str">
        <f>IFERROR(VLOOKUP(O1817,AG3:AH5,2,0),"KO")</f>
        <v>KO</v>
      </c>
    </row>
    <row r="1818" spans="2:31">
      <c r="B1818" s="6"/>
      <c r="D1818" s="24"/>
      <c r="E1818" s="17"/>
      <c r="F1818" s="7"/>
      <c r="G1818" s="10"/>
      <c r="H1818" s="7"/>
      <c r="I1818" s="7"/>
      <c r="J1818" s="7"/>
      <c r="K1818" s="7"/>
      <c r="L1818" s="7"/>
      <c r="M1818" s="7"/>
      <c r="N1818" s="6"/>
      <c r="O1818" s="6"/>
      <c r="P1818" s="11"/>
      <c r="Q1818" s="12"/>
      <c r="R1818" s="13"/>
      <c r="S1818" s="21" t="str">
        <f t="shared" si="214"/>
        <v/>
      </c>
      <c r="T1818" s="7" t="str">
        <f t="shared" si="215"/>
        <v>Under 1.5</v>
      </c>
      <c r="U1818" s="14"/>
      <c r="V1818" s="14" t="str">
        <f t="shared" si="219"/>
        <v>Over 0.5</v>
      </c>
      <c r="W1818" s="14" t="str">
        <f t="shared" si="220"/>
        <v/>
      </c>
      <c r="X1818" s="14"/>
      <c r="Y1818" s="7" t="str">
        <f t="shared" si="216"/>
        <v>…</v>
      </c>
      <c r="Z1818" s="7"/>
      <c r="AA1818" s="35" t="str">
        <f t="shared" si="217"/>
        <v>…</v>
      </c>
      <c r="AB1818" s="35" t="str">
        <f t="shared" si="218"/>
        <v>.</v>
      </c>
      <c r="AE1818" s="18" t="str">
        <f>IFERROR(VLOOKUP(O1818,AG3:AH5,2,0),"KO")</f>
        <v>KO</v>
      </c>
    </row>
    <row r="1819" spans="2:31">
      <c r="B1819" s="6"/>
      <c r="D1819" s="24"/>
      <c r="E1819" s="17"/>
      <c r="F1819" s="7"/>
      <c r="G1819" s="10"/>
      <c r="H1819" s="7"/>
      <c r="I1819" s="7"/>
      <c r="J1819" s="7"/>
      <c r="K1819" s="7"/>
      <c r="L1819" s="7"/>
      <c r="M1819" s="7"/>
      <c r="N1819" s="6"/>
      <c r="O1819" s="6"/>
      <c r="P1819" s="11"/>
      <c r="Q1819" s="12"/>
      <c r="R1819" s="13"/>
      <c r="S1819" s="21" t="str">
        <f t="shared" si="214"/>
        <v/>
      </c>
      <c r="T1819" s="7" t="str">
        <f t="shared" si="215"/>
        <v>Under 1.5</v>
      </c>
      <c r="U1819" s="14"/>
      <c r="V1819" s="14" t="str">
        <f t="shared" si="219"/>
        <v>Over 0.5</v>
      </c>
      <c r="W1819" s="14" t="str">
        <f t="shared" si="220"/>
        <v/>
      </c>
      <c r="X1819" s="14"/>
      <c r="Y1819" s="7" t="str">
        <f t="shared" si="216"/>
        <v>…</v>
      </c>
      <c r="Z1819" s="7"/>
      <c r="AA1819" s="35" t="str">
        <f t="shared" si="217"/>
        <v>…</v>
      </c>
      <c r="AB1819" s="35" t="str">
        <f t="shared" si="218"/>
        <v>.</v>
      </c>
      <c r="AE1819" s="18" t="str">
        <f>IFERROR(VLOOKUP(O1819,AG3:AH5,2,0),"KO")</f>
        <v>KO</v>
      </c>
    </row>
    <row r="1820" spans="2:31">
      <c r="B1820" s="6"/>
      <c r="D1820" s="24"/>
      <c r="E1820" s="17"/>
      <c r="F1820" s="7"/>
      <c r="G1820" s="10"/>
      <c r="H1820" s="7"/>
      <c r="I1820" s="7"/>
      <c r="J1820" s="7"/>
      <c r="K1820" s="7"/>
      <c r="L1820" s="7"/>
      <c r="M1820" s="7"/>
      <c r="N1820" s="6"/>
      <c r="O1820" s="6"/>
      <c r="P1820" s="11"/>
      <c r="Q1820" s="12"/>
      <c r="R1820" s="13"/>
      <c r="S1820" s="21" t="str">
        <f t="shared" si="214"/>
        <v/>
      </c>
      <c r="T1820" s="7" t="str">
        <f t="shared" si="215"/>
        <v>Under 1.5</v>
      </c>
      <c r="U1820" s="14"/>
      <c r="V1820" s="14" t="str">
        <f t="shared" si="219"/>
        <v>Over 0.5</v>
      </c>
      <c r="W1820" s="14" t="str">
        <f t="shared" si="220"/>
        <v/>
      </c>
      <c r="X1820" s="14"/>
      <c r="Y1820" s="7" t="str">
        <f t="shared" si="216"/>
        <v>…</v>
      </c>
      <c r="Z1820" s="7"/>
      <c r="AA1820" s="35" t="str">
        <f t="shared" si="217"/>
        <v>…</v>
      </c>
      <c r="AB1820" s="35" t="str">
        <f t="shared" si="218"/>
        <v>.</v>
      </c>
      <c r="AE1820" s="18" t="str">
        <f>IFERROR(VLOOKUP(O1820,AG3:AH5,2,0),"KO")</f>
        <v>KO</v>
      </c>
    </row>
    <row r="1821" spans="2:31">
      <c r="B1821" s="6"/>
      <c r="D1821" s="24"/>
      <c r="E1821" s="17"/>
      <c r="F1821" s="7"/>
      <c r="G1821" s="10"/>
      <c r="H1821" s="7"/>
      <c r="I1821" s="7"/>
      <c r="J1821" s="7"/>
      <c r="K1821" s="7"/>
      <c r="L1821" s="7"/>
      <c r="M1821" s="7"/>
      <c r="N1821" s="6"/>
      <c r="O1821" s="6"/>
      <c r="P1821" s="11"/>
      <c r="Q1821" s="12"/>
      <c r="R1821" s="13"/>
      <c r="S1821" s="21" t="str">
        <f t="shared" si="214"/>
        <v/>
      </c>
      <c r="T1821" s="7" t="str">
        <f t="shared" si="215"/>
        <v>Under 1.5</v>
      </c>
      <c r="U1821" s="14"/>
      <c r="V1821" s="14" t="str">
        <f t="shared" si="219"/>
        <v>Over 0.5</v>
      </c>
      <c r="W1821" s="14" t="str">
        <f t="shared" si="220"/>
        <v/>
      </c>
      <c r="X1821" s="14"/>
      <c r="Y1821" s="7" t="str">
        <f t="shared" si="216"/>
        <v>…</v>
      </c>
      <c r="Z1821" s="7"/>
      <c r="AA1821" s="35" t="str">
        <f t="shared" si="217"/>
        <v>…</v>
      </c>
      <c r="AB1821" s="35" t="str">
        <f t="shared" si="218"/>
        <v>.</v>
      </c>
      <c r="AE1821" s="18" t="str">
        <f>IFERROR(VLOOKUP(O1821,AG3:AH5,2,0),"KO")</f>
        <v>KO</v>
      </c>
    </row>
    <row r="1822" spans="2:31">
      <c r="B1822" s="6"/>
      <c r="D1822" s="24"/>
      <c r="E1822" s="17"/>
      <c r="F1822" s="7"/>
      <c r="G1822" s="10"/>
      <c r="H1822" s="7"/>
      <c r="I1822" s="7"/>
      <c r="J1822" s="7"/>
      <c r="K1822" s="7"/>
      <c r="L1822" s="7"/>
      <c r="M1822" s="7"/>
      <c r="N1822" s="6"/>
      <c r="O1822" s="6"/>
      <c r="P1822" s="11"/>
      <c r="Q1822" s="12"/>
      <c r="R1822" s="13"/>
      <c r="S1822" s="21" t="str">
        <f t="shared" si="214"/>
        <v/>
      </c>
      <c r="T1822" s="7" t="str">
        <f t="shared" si="215"/>
        <v>Under 1.5</v>
      </c>
      <c r="U1822" s="14"/>
      <c r="V1822" s="14" t="str">
        <f t="shared" si="219"/>
        <v>Over 0.5</v>
      </c>
      <c r="W1822" s="14" t="str">
        <f t="shared" si="220"/>
        <v/>
      </c>
      <c r="X1822" s="14"/>
      <c r="Y1822" s="7" t="str">
        <f t="shared" si="216"/>
        <v>…</v>
      </c>
      <c r="Z1822" s="7"/>
      <c r="AA1822" s="35" t="str">
        <f t="shared" si="217"/>
        <v>…</v>
      </c>
      <c r="AB1822" s="35" t="str">
        <f t="shared" si="218"/>
        <v>.</v>
      </c>
      <c r="AE1822" s="18" t="str">
        <f>IFERROR(VLOOKUP(O1822,AG3:AH5,2,0),"KO")</f>
        <v>KO</v>
      </c>
    </row>
    <row r="1823" spans="2:31">
      <c r="B1823" s="6"/>
      <c r="D1823" s="24"/>
      <c r="E1823" s="17"/>
      <c r="F1823" s="7"/>
      <c r="G1823" s="10"/>
      <c r="H1823" s="7"/>
      <c r="I1823" s="7"/>
      <c r="J1823" s="7"/>
      <c r="K1823" s="7"/>
      <c r="L1823" s="7"/>
      <c r="M1823" s="7"/>
      <c r="N1823" s="6"/>
      <c r="O1823" s="6"/>
      <c r="P1823" s="11"/>
      <c r="Q1823" s="12"/>
      <c r="R1823" s="13"/>
      <c r="S1823" s="21" t="str">
        <f t="shared" si="214"/>
        <v/>
      </c>
      <c r="T1823" s="7" t="str">
        <f t="shared" si="215"/>
        <v>Under 1.5</v>
      </c>
      <c r="U1823" s="14"/>
      <c r="V1823" s="14" t="str">
        <f t="shared" si="219"/>
        <v>Over 0.5</v>
      </c>
      <c r="W1823" s="14" t="str">
        <f t="shared" si="220"/>
        <v/>
      </c>
      <c r="X1823" s="14"/>
      <c r="Y1823" s="7" t="str">
        <f t="shared" si="216"/>
        <v>…</v>
      </c>
      <c r="Z1823" s="7"/>
      <c r="AA1823" s="35" t="str">
        <f t="shared" si="217"/>
        <v>…</v>
      </c>
      <c r="AB1823" s="35" t="str">
        <f t="shared" si="218"/>
        <v>.</v>
      </c>
      <c r="AE1823" s="18" t="str">
        <f>IFERROR(VLOOKUP(O1823,AG3:AH5,2,0),"KO")</f>
        <v>KO</v>
      </c>
    </row>
    <row r="1824" spans="2:31">
      <c r="B1824" s="6"/>
      <c r="D1824" s="24"/>
      <c r="E1824" s="17"/>
      <c r="F1824" s="7"/>
      <c r="G1824" s="10"/>
      <c r="H1824" s="7"/>
      <c r="I1824" s="7"/>
      <c r="J1824" s="7"/>
      <c r="K1824" s="7"/>
      <c r="L1824" s="7"/>
      <c r="M1824" s="7"/>
      <c r="N1824" s="6"/>
      <c r="O1824" s="6"/>
      <c r="P1824" s="11"/>
      <c r="Q1824" s="12"/>
      <c r="R1824" s="13"/>
      <c r="S1824" s="21" t="str">
        <f t="shared" si="214"/>
        <v/>
      </c>
      <c r="T1824" s="7" t="str">
        <f t="shared" si="215"/>
        <v>Under 1.5</v>
      </c>
      <c r="U1824" s="14"/>
      <c r="V1824" s="14" t="str">
        <f t="shared" si="219"/>
        <v>Over 0.5</v>
      </c>
      <c r="W1824" s="14" t="str">
        <f t="shared" si="220"/>
        <v/>
      </c>
      <c r="X1824" s="14"/>
      <c r="Y1824" s="7" t="str">
        <f t="shared" si="216"/>
        <v>…</v>
      </c>
      <c r="Z1824" s="7"/>
      <c r="AA1824" s="35" t="str">
        <f t="shared" si="217"/>
        <v>…</v>
      </c>
      <c r="AB1824" s="35" t="str">
        <f t="shared" si="218"/>
        <v>.</v>
      </c>
      <c r="AE1824" s="18" t="str">
        <f>IFERROR(VLOOKUP(O1824,AG3:AH5,2,0),"KO")</f>
        <v>KO</v>
      </c>
    </row>
    <row r="1825" spans="2:31">
      <c r="B1825" s="6"/>
      <c r="D1825" s="24"/>
      <c r="E1825" s="17"/>
      <c r="F1825" s="7"/>
      <c r="G1825" s="10"/>
      <c r="H1825" s="7"/>
      <c r="I1825" s="7"/>
      <c r="J1825" s="7"/>
      <c r="K1825" s="7"/>
      <c r="L1825" s="7"/>
      <c r="M1825" s="7"/>
      <c r="N1825" s="6"/>
      <c r="O1825" s="6"/>
      <c r="P1825" s="11"/>
      <c r="Q1825" s="12"/>
      <c r="R1825" s="13"/>
      <c r="S1825" s="21" t="str">
        <f t="shared" si="214"/>
        <v/>
      </c>
      <c r="T1825" s="7" t="str">
        <f t="shared" si="215"/>
        <v>Under 1.5</v>
      </c>
      <c r="U1825" s="14"/>
      <c r="V1825" s="14" t="str">
        <f t="shared" si="219"/>
        <v>Over 0.5</v>
      </c>
      <c r="W1825" s="14" t="str">
        <f t="shared" si="220"/>
        <v/>
      </c>
      <c r="X1825" s="14"/>
      <c r="Y1825" s="7" t="str">
        <f t="shared" si="216"/>
        <v>…</v>
      </c>
      <c r="Z1825" s="7"/>
      <c r="AA1825" s="35" t="str">
        <f t="shared" si="217"/>
        <v>…</v>
      </c>
      <c r="AB1825" s="35" t="str">
        <f t="shared" si="218"/>
        <v>.</v>
      </c>
      <c r="AE1825" s="18" t="str">
        <f>IFERROR(VLOOKUP(O1825,AG3:AH5,2,0),"KO")</f>
        <v>KO</v>
      </c>
    </row>
    <row r="1826" spans="2:31">
      <c r="B1826" s="6"/>
      <c r="D1826" s="24"/>
      <c r="E1826" s="17"/>
      <c r="F1826" s="7"/>
      <c r="G1826" s="10"/>
      <c r="H1826" s="7"/>
      <c r="I1826" s="7"/>
      <c r="J1826" s="7"/>
      <c r="K1826" s="7"/>
      <c r="L1826" s="7"/>
      <c r="M1826" s="7"/>
      <c r="N1826" s="6"/>
      <c r="O1826" s="6"/>
      <c r="P1826" s="11"/>
      <c r="Q1826" s="12"/>
      <c r="R1826" s="13"/>
      <c r="S1826" s="21" t="str">
        <f t="shared" si="214"/>
        <v/>
      </c>
      <c r="T1826" s="7" t="str">
        <f t="shared" si="215"/>
        <v>Under 1.5</v>
      </c>
      <c r="U1826" s="14"/>
      <c r="V1826" s="14" t="str">
        <f t="shared" si="219"/>
        <v>Over 0.5</v>
      </c>
      <c r="W1826" s="14" t="str">
        <f t="shared" si="220"/>
        <v/>
      </c>
      <c r="X1826" s="14"/>
      <c r="Y1826" s="7" t="str">
        <f t="shared" si="216"/>
        <v>…</v>
      </c>
      <c r="Z1826" s="7"/>
      <c r="AA1826" s="35" t="str">
        <f t="shared" si="217"/>
        <v>…</v>
      </c>
      <c r="AB1826" s="35" t="str">
        <f t="shared" si="218"/>
        <v>.</v>
      </c>
      <c r="AE1826" s="18" t="str">
        <f>IFERROR(VLOOKUP(O1826,AG3:AH5,2,0),"KO")</f>
        <v>KO</v>
      </c>
    </row>
    <row r="1827" spans="2:31">
      <c r="B1827" s="6"/>
      <c r="D1827" s="24"/>
      <c r="E1827" s="17"/>
      <c r="F1827" s="7"/>
      <c r="G1827" s="10"/>
      <c r="H1827" s="7"/>
      <c r="I1827" s="7"/>
      <c r="J1827" s="7"/>
      <c r="K1827" s="7"/>
      <c r="L1827" s="7"/>
      <c r="M1827" s="7"/>
      <c r="N1827" s="6"/>
      <c r="O1827" s="6"/>
      <c r="P1827" s="11"/>
      <c r="Q1827" s="12"/>
      <c r="R1827" s="13"/>
      <c r="S1827" s="21" t="str">
        <f t="shared" si="214"/>
        <v/>
      </c>
      <c r="T1827" s="7" t="str">
        <f t="shared" si="215"/>
        <v>Under 1.5</v>
      </c>
      <c r="U1827" s="14"/>
      <c r="V1827" s="14" t="str">
        <f t="shared" si="219"/>
        <v>Over 0.5</v>
      </c>
      <c r="W1827" s="14" t="str">
        <f t="shared" si="220"/>
        <v/>
      </c>
      <c r="X1827" s="14"/>
      <c r="Y1827" s="7" t="str">
        <f t="shared" si="216"/>
        <v>…</v>
      </c>
      <c r="Z1827" s="7"/>
      <c r="AA1827" s="35" t="str">
        <f t="shared" si="217"/>
        <v>…</v>
      </c>
      <c r="AB1827" s="35" t="str">
        <f t="shared" si="218"/>
        <v>.</v>
      </c>
      <c r="AE1827" s="18" t="str">
        <f>IFERROR(VLOOKUP(O1827,AG3:AH5,2,0),"KO")</f>
        <v>KO</v>
      </c>
    </row>
    <row r="1828" spans="2:31">
      <c r="B1828" s="6"/>
      <c r="D1828" s="24"/>
      <c r="E1828" s="17"/>
      <c r="F1828" s="7"/>
      <c r="G1828" s="10"/>
      <c r="H1828" s="7"/>
      <c r="I1828" s="7"/>
      <c r="J1828" s="7"/>
      <c r="K1828" s="7"/>
      <c r="L1828" s="7"/>
      <c r="M1828" s="7"/>
      <c r="N1828" s="6"/>
      <c r="O1828" s="6"/>
      <c r="P1828" s="11"/>
      <c r="Q1828" s="12"/>
      <c r="R1828" s="13"/>
      <c r="S1828" s="21" t="str">
        <f t="shared" si="214"/>
        <v/>
      </c>
      <c r="T1828" s="7" t="str">
        <f t="shared" si="215"/>
        <v>Under 1.5</v>
      </c>
      <c r="U1828" s="14"/>
      <c r="V1828" s="14" t="str">
        <f t="shared" si="219"/>
        <v>Over 0.5</v>
      </c>
      <c r="W1828" s="14" t="str">
        <f t="shared" si="220"/>
        <v/>
      </c>
      <c r="X1828" s="14"/>
      <c r="Y1828" s="7" t="str">
        <f t="shared" si="216"/>
        <v>…</v>
      </c>
      <c r="Z1828" s="7"/>
      <c r="AA1828" s="35" t="str">
        <f t="shared" si="217"/>
        <v>…</v>
      </c>
      <c r="AB1828" s="35" t="str">
        <f t="shared" si="218"/>
        <v>.</v>
      </c>
      <c r="AE1828" s="18" t="str">
        <f>IFERROR(VLOOKUP(O1828,AG3:AH5,2,0),"KO")</f>
        <v>KO</v>
      </c>
    </row>
    <row r="1829" spans="2:31">
      <c r="B1829" s="6"/>
      <c r="D1829" s="24"/>
      <c r="E1829" s="17"/>
      <c r="F1829" s="7"/>
      <c r="G1829" s="10"/>
      <c r="H1829" s="7"/>
      <c r="I1829" s="7"/>
      <c r="J1829" s="7"/>
      <c r="K1829" s="7"/>
      <c r="L1829" s="7"/>
      <c r="M1829" s="7"/>
      <c r="N1829" s="6"/>
      <c r="O1829" s="6"/>
      <c r="P1829" s="11"/>
      <c r="Q1829" s="12"/>
      <c r="R1829" s="13"/>
      <c r="S1829" s="21" t="str">
        <f t="shared" si="214"/>
        <v/>
      </c>
      <c r="T1829" s="7" t="str">
        <f t="shared" si="215"/>
        <v>Under 1.5</v>
      </c>
      <c r="U1829" s="14"/>
      <c r="V1829" s="14" t="str">
        <f t="shared" si="219"/>
        <v>Over 0.5</v>
      </c>
      <c r="W1829" s="14" t="str">
        <f t="shared" si="220"/>
        <v/>
      </c>
      <c r="X1829" s="14"/>
      <c r="Y1829" s="7" t="str">
        <f t="shared" si="216"/>
        <v>…</v>
      </c>
      <c r="Z1829" s="7"/>
      <c r="AA1829" s="35" t="str">
        <f t="shared" si="217"/>
        <v>…</v>
      </c>
      <c r="AB1829" s="35" t="str">
        <f t="shared" si="218"/>
        <v>.</v>
      </c>
      <c r="AE1829" s="18" t="str">
        <f>IFERROR(VLOOKUP(O1829,AG3:AH5,2,0),"KO")</f>
        <v>KO</v>
      </c>
    </row>
    <row r="1830" spans="2:31">
      <c r="B1830" s="6"/>
      <c r="D1830" s="24"/>
      <c r="E1830" s="17"/>
      <c r="F1830" s="7"/>
      <c r="G1830" s="10"/>
      <c r="H1830" s="7"/>
      <c r="I1830" s="7"/>
      <c r="J1830" s="7"/>
      <c r="K1830" s="7"/>
      <c r="L1830" s="7"/>
      <c r="M1830" s="7"/>
      <c r="N1830" s="6"/>
      <c r="O1830" s="6"/>
      <c r="P1830" s="11"/>
      <c r="Q1830" s="12"/>
      <c r="R1830" s="13"/>
      <c r="S1830" s="21" t="str">
        <f t="shared" si="214"/>
        <v/>
      </c>
      <c r="T1830" s="7" t="str">
        <f t="shared" si="215"/>
        <v>Under 1.5</v>
      </c>
      <c r="U1830" s="14"/>
      <c r="V1830" s="14" t="str">
        <f t="shared" si="219"/>
        <v>Over 0.5</v>
      </c>
      <c r="W1830" s="14" t="str">
        <f t="shared" si="220"/>
        <v/>
      </c>
      <c r="X1830" s="14"/>
      <c r="Y1830" s="7" t="str">
        <f t="shared" si="216"/>
        <v>…</v>
      </c>
      <c r="Z1830" s="7"/>
      <c r="AA1830" s="35" t="str">
        <f t="shared" si="217"/>
        <v>…</v>
      </c>
      <c r="AB1830" s="35" t="str">
        <f t="shared" si="218"/>
        <v>.</v>
      </c>
      <c r="AE1830" s="18" t="str">
        <f>IFERROR(VLOOKUP(O1830,AG3:AH5,2,0),"KO")</f>
        <v>KO</v>
      </c>
    </row>
    <row r="1831" spans="2:31">
      <c r="B1831" s="6"/>
      <c r="D1831" s="24"/>
      <c r="E1831" s="17"/>
      <c r="F1831" s="7"/>
      <c r="G1831" s="10"/>
      <c r="H1831" s="7"/>
      <c r="I1831" s="7"/>
      <c r="J1831" s="7"/>
      <c r="K1831" s="7"/>
      <c r="L1831" s="7"/>
      <c r="M1831" s="7"/>
      <c r="N1831" s="6"/>
      <c r="O1831" s="6"/>
      <c r="P1831" s="11"/>
      <c r="Q1831" s="12"/>
      <c r="R1831" s="13"/>
      <c r="S1831" s="21" t="str">
        <f t="shared" si="214"/>
        <v/>
      </c>
      <c r="T1831" s="7" t="str">
        <f t="shared" si="215"/>
        <v>Under 1.5</v>
      </c>
      <c r="U1831" s="14"/>
      <c r="V1831" s="14" t="str">
        <f t="shared" si="219"/>
        <v>Over 0.5</v>
      </c>
      <c r="W1831" s="14" t="str">
        <f t="shared" si="220"/>
        <v/>
      </c>
      <c r="X1831" s="14"/>
      <c r="Y1831" s="7" t="str">
        <f t="shared" si="216"/>
        <v>…</v>
      </c>
      <c r="Z1831" s="7"/>
      <c r="AA1831" s="35" t="str">
        <f t="shared" si="217"/>
        <v>…</v>
      </c>
      <c r="AB1831" s="35" t="str">
        <f t="shared" si="218"/>
        <v>.</v>
      </c>
      <c r="AE1831" s="18" t="str">
        <f>IFERROR(VLOOKUP(O1831,AG3:AH5,2,0),"KO")</f>
        <v>KO</v>
      </c>
    </row>
    <row r="1832" spans="2:31">
      <c r="B1832" s="6"/>
      <c r="D1832" s="24"/>
      <c r="E1832" s="17"/>
      <c r="F1832" s="7"/>
      <c r="G1832" s="10"/>
      <c r="H1832" s="7"/>
      <c r="I1832" s="7"/>
      <c r="J1832" s="7"/>
      <c r="K1832" s="7"/>
      <c r="L1832" s="7"/>
      <c r="M1832" s="7"/>
      <c r="N1832" s="6"/>
      <c r="O1832" s="6"/>
      <c r="P1832" s="11"/>
      <c r="Q1832" s="12"/>
      <c r="R1832" s="13"/>
      <c r="S1832" s="21" t="str">
        <f t="shared" si="214"/>
        <v/>
      </c>
      <c r="T1832" s="7" t="str">
        <f t="shared" si="215"/>
        <v>Under 1.5</v>
      </c>
      <c r="U1832" s="14"/>
      <c r="V1832" s="14" t="str">
        <f t="shared" si="219"/>
        <v>Over 0.5</v>
      </c>
      <c r="W1832" s="14" t="str">
        <f t="shared" si="220"/>
        <v/>
      </c>
      <c r="X1832" s="14"/>
      <c r="Y1832" s="7" t="str">
        <f t="shared" si="216"/>
        <v>…</v>
      </c>
      <c r="Z1832" s="7"/>
      <c r="AA1832" s="35" t="str">
        <f t="shared" si="217"/>
        <v>…</v>
      </c>
      <c r="AB1832" s="35" t="str">
        <f t="shared" si="218"/>
        <v>.</v>
      </c>
      <c r="AE1832" s="18" t="str">
        <f>IFERROR(VLOOKUP(O1832,AG3:AH5,2,0),"KO")</f>
        <v>KO</v>
      </c>
    </row>
    <row r="1833" spans="2:31">
      <c r="B1833" s="6"/>
      <c r="D1833" s="24"/>
      <c r="E1833" s="17"/>
      <c r="F1833" s="7"/>
      <c r="G1833" s="10"/>
      <c r="H1833" s="7"/>
      <c r="I1833" s="7"/>
      <c r="J1833" s="7"/>
      <c r="K1833" s="7"/>
      <c r="L1833" s="7"/>
      <c r="M1833" s="7"/>
      <c r="N1833" s="6"/>
      <c r="O1833" s="6"/>
      <c r="P1833" s="11"/>
      <c r="Q1833" s="12"/>
      <c r="R1833" s="13"/>
      <c r="S1833" s="21" t="str">
        <f t="shared" si="214"/>
        <v/>
      </c>
      <c r="T1833" s="7" t="str">
        <f t="shared" si="215"/>
        <v>Under 1.5</v>
      </c>
      <c r="U1833" s="14"/>
      <c r="V1833" s="14" t="str">
        <f t="shared" si="219"/>
        <v>Over 0.5</v>
      </c>
      <c r="W1833" s="14" t="str">
        <f t="shared" si="220"/>
        <v/>
      </c>
      <c r="X1833" s="14"/>
      <c r="Y1833" s="7" t="str">
        <f t="shared" si="216"/>
        <v>…</v>
      </c>
      <c r="Z1833" s="7"/>
      <c r="AA1833" s="35" t="str">
        <f t="shared" si="217"/>
        <v>…</v>
      </c>
      <c r="AB1833" s="35" t="str">
        <f t="shared" si="218"/>
        <v>.</v>
      </c>
      <c r="AE1833" s="18" t="str">
        <f>IFERROR(VLOOKUP(O1833,AG3:AH5,2,0),"KO")</f>
        <v>KO</v>
      </c>
    </row>
    <row r="1834" spans="2:31">
      <c r="B1834" s="6"/>
      <c r="D1834" s="24"/>
      <c r="E1834" s="17"/>
      <c r="F1834" s="7"/>
      <c r="G1834" s="10"/>
      <c r="H1834" s="7"/>
      <c r="I1834" s="7"/>
      <c r="J1834" s="7"/>
      <c r="K1834" s="7"/>
      <c r="L1834" s="7"/>
      <c r="M1834" s="7"/>
      <c r="N1834" s="6"/>
      <c r="O1834" s="6"/>
      <c r="P1834" s="11"/>
      <c r="Q1834" s="12"/>
      <c r="R1834" s="13"/>
      <c r="S1834" s="21" t="str">
        <f t="shared" si="214"/>
        <v/>
      </c>
      <c r="T1834" s="7" t="str">
        <f t="shared" si="215"/>
        <v>Under 1.5</v>
      </c>
      <c r="U1834" s="14"/>
      <c r="V1834" s="14" t="str">
        <f t="shared" si="219"/>
        <v>Over 0.5</v>
      </c>
      <c r="W1834" s="14" t="str">
        <f t="shared" si="220"/>
        <v/>
      </c>
      <c r="X1834" s="14"/>
      <c r="Y1834" s="7" t="str">
        <f t="shared" si="216"/>
        <v>…</v>
      </c>
      <c r="Z1834" s="7"/>
      <c r="AA1834" s="35" t="str">
        <f t="shared" si="217"/>
        <v>…</v>
      </c>
      <c r="AB1834" s="35" t="str">
        <f t="shared" si="218"/>
        <v>.</v>
      </c>
      <c r="AE1834" s="18" t="str">
        <f>IFERROR(VLOOKUP(O1834,AG3:AH5,2,0),"KO")</f>
        <v>KO</v>
      </c>
    </row>
    <row r="1835" spans="2:31">
      <c r="B1835" s="6"/>
      <c r="D1835" s="24"/>
      <c r="E1835" s="17"/>
      <c r="F1835" s="7"/>
      <c r="G1835" s="10"/>
      <c r="H1835" s="7"/>
      <c r="I1835" s="7"/>
      <c r="J1835" s="7"/>
      <c r="K1835" s="7"/>
      <c r="L1835" s="7"/>
      <c r="M1835" s="7"/>
      <c r="N1835" s="6"/>
      <c r="O1835" s="6"/>
      <c r="P1835" s="11"/>
      <c r="Q1835" s="12"/>
      <c r="R1835" s="13"/>
      <c r="S1835" s="21" t="str">
        <f t="shared" si="214"/>
        <v/>
      </c>
      <c r="T1835" s="7" t="str">
        <f t="shared" si="215"/>
        <v>Under 1.5</v>
      </c>
      <c r="U1835" s="14"/>
      <c r="V1835" s="14" t="str">
        <f t="shared" si="219"/>
        <v>Over 0.5</v>
      </c>
      <c r="W1835" s="14" t="str">
        <f t="shared" si="220"/>
        <v/>
      </c>
      <c r="X1835" s="14"/>
      <c r="Y1835" s="7" t="str">
        <f t="shared" si="216"/>
        <v>…</v>
      </c>
      <c r="Z1835" s="7"/>
      <c r="AA1835" s="35" t="str">
        <f t="shared" si="217"/>
        <v>…</v>
      </c>
      <c r="AB1835" s="35" t="str">
        <f t="shared" si="218"/>
        <v>.</v>
      </c>
      <c r="AE1835" s="18" t="str">
        <f>IFERROR(VLOOKUP(O1835,AG3:AH5,2,0),"KO")</f>
        <v>KO</v>
      </c>
    </row>
    <row r="1836" spans="2:31">
      <c r="B1836" s="6"/>
      <c r="D1836" s="24"/>
      <c r="E1836" s="17"/>
      <c r="F1836" s="7"/>
      <c r="G1836" s="10"/>
      <c r="H1836" s="7"/>
      <c r="I1836" s="7"/>
      <c r="J1836" s="7"/>
      <c r="K1836" s="7"/>
      <c r="L1836" s="7"/>
      <c r="M1836" s="7"/>
      <c r="N1836" s="6"/>
      <c r="O1836" s="6"/>
      <c r="P1836" s="11"/>
      <c r="Q1836" s="12"/>
      <c r="R1836" s="13"/>
      <c r="S1836" s="21" t="str">
        <f t="shared" si="214"/>
        <v/>
      </c>
      <c r="T1836" s="7" t="str">
        <f t="shared" si="215"/>
        <v>Under 1.5</v>
      </c>
      <c r="U1836" s="14"/>
      <c r="V1836" s="14" t="str">
        <f t="shared" si="219"/>
        <v>Over 0.5</v>
      </c>
      <c r="W1836" s="14" t="str">
        <f t="shared" si="220"/>
        <v/>
      </c>
      <c r="X1836" s="14"/>
      <c r="Y1836" s="7" t="str">
        <f t="shared" si="216"/>
        <v>…</v>
      </c>
      <c r="Z1836" s="7"/>
      <c r="AA1836" s="35" t="str">
        <f t="shared" si="217"/>
        <v>…</v>
      </c>
      <c r="AB1836" s="35" t="str">
        <f t="shared" si="218"/>
        <v>.</v>
      </c>
      <c r="AE1836" s="18" t="str">
        <f>IFERROR(VLOOKUP(O1836,AG3:AH5,2,0),"KO")</f>
        <v>KO</v>
      </c>
    </row>
    <row r="1837" spans="2:31">
      <c r="B1837" s="6"/>
      <c r="D1837" s="24"/>
      <c r="E1837" s="17"/>
      <c r="F1837" s="7"/>
      <c r="G1837" s="10"/>
      <c r="H1837" s="7"/>
      <c r="I1837" s="7"/>
      <c r="J1837" s="7"/>
      <c r="K1837" s="7"/>
      <c r="L1837" s="7"/>
      <c r="M1837" s="7"/>
      <c r="N1837" s="6"/>
      <c r="O1837" s="6"/>
      <c r="P1837" s="11"/>
      <c r="Q1837" s="12"/>
      <c r="R1837" s="13"/>
      <c r="S1837" s="21" t="str">
        <f t="shared" si="214"/>
        <v/>
      </c>
      <c r="T1837" s="7" t="str">
        <f t="shared" si="215"/>
        <v>Under 1.5</v>
      </c>
      <c r="U1837" s="14"/>
      <c r="V1837" s="14" t="str">
        <f t="shared" si="219"/>
        <v>Over 0.5</v>
      </c>
      <c r="W1837" s="14" t="str">
        <f t="shared" si="220"/>
        <v/>
      </c>
      <c r="X1837" s="14"/>
      <c r="Y1837" s="7" t="str">
        <f t="shared" si="216"/>
        <v>…</v>
      </c>
      <c r="Z1837" s="7"/>
      <c r="AA1837" s="35" t="str">
        <f t="shared" si="217"/>
        <v>…</v>
      </c>
      <c r="AB1837" s="35" t="str">
        <f t="shared" si="218"/>
        <v>.</v>
      </c>
      <c r="AE1837" s="18" t="str">
        <f>IFERROR(VLOOKUP(O1837,AG3:AH5,2,0),"KO")</f>
        <v>KO</v>
      </c>
    </row>
    <row r="1838" spans="2:31">
      <c r="B1838" s="6"/>
      <c r="D1838" s="24"/>
      <c r="E1838" s="17"/>
      <c r="F1838" s="7"/>
      <c r="G1838" s="10"/>
      <c r="H1838" s="7"/>
      <c r="I1838" s="7"/>
      <c r="J1838" s="7"/>
      <c r="K1838" s="7"/>
      <c r="L1838" s="7"/>
      <c r="M1838" s="7"/>
      <c r="N1838" s="6"/>
      <c r="O1838" s="6"/>
      <c r="P1838" s="11"/>
      <c r="Q1838" s="12"/>
      <c r="R1838" s="13"/>
      <c r="S1838" s="21" t="str">
        <f t="shared" si="214"/>
        <v/>
      </c>
      <c r="T1838" s="7" t="str">
        <f t="shared" si="215"/>
        <v>Under 1.5</v>
      </c>
      <c r="U1838" s="14"/>
      <c r="V1838" s="14" t="str">
        <f t="shared" si="219"/>
        <v>Over 0.5</v>
      </c>
      <c r="W1838" s="14" t="str">
        <f t="shared" si="220"/>
        <v/>
      </c>
      <c r="X1838" s="14"/>
      <c r="Y1838" s="7" t="str">
        <f t="shared" si="216"/>
        <v>…</v>
      </c>
      <c r="Z1838" s="7"/>
      <c r="AA1838" s="35" t="str">
        <f t="shared" si="217"/>
        <v>…</v>
      </c>
      <c r="AB1838" s="35" t="str">
        <f t="shared" si="218"/>
        <v>.</v>
      </c>
      <c r="AE1838" s="18" t="str">
        <f>IFERROR(VLOOKUP(O1838,AG3:AH5,2,0),"KO")</f>
        <v>KO</v>
      </c>
    </row>
    <row r="1839" spans="2:31">
      <c r="B1839" s="6"/>
      <c r="D1839" s="24"/>
      <c r="E1839" s="17"/>
      <c r="F1839" s="7"/>
      <c r="G1839" s="10"/>
      <c r="H1839" s="7"/>
      <c r="I1839" s="7"/>
      <c r="J1839" s="7"/>
      <c r="K1839" s="7"/>
      <c r="L1839" s="7"/>
      <c r="M1839" s="7"/>
      <c r="N1839" s="6"/>
      <c r="O1839" s="6"/>
      <c r="P1839" s="11"/>
      <c r="Q1839" s="12"/>
      <c r="R1839" s="13"/>
      <c r="S1839" s="21" t="str">
        <f t="shared" si="214"/>
        <v/>
      </c>
      <c r="T1839" s="7" t="str">
        <f t="shared" si="215"/>
        <v>Under 1.5</v>
      </c>
      <c r="U1839" s="14"/>
      <c r="V1839" s="14" t="str">
        <f t="shared" si="219"/>
        <v>Over 0.5</v>
      </c>
      <c r="W1839" s="14" t="str">
        <f t="shared" si="220"/>
        <v/>
      </c>
      <c r="X1839" s="14"/>
      <c r="Y1839" s="7" t="str">
        <f t="shared" si="216"/>
        <v>…</v>
      </c>
      <c r="Z1839" s="7"/>
      <c r="AA1839" s="35" t="str">
        <f t="shared" si="217"/>
        <v>…</v>
      </c>
      <c r="AB1839" s="35" t="str">
        <f t="shared" si="218"/>
        <v>.</v>
      </c>
      <c r="AE1839" s="18" t="str">
        <f>IFERROR(VLOOKUP(O1839,AG3:AH5,2,0),"KO")</f>
        <v>KO</v>
      </c>
    </row>
    <row r="1840" spans="2:31">
      <c r="B1840" s="6"/>
      <c r="D1840" s="24"/>
      <c r="E1840" s="17"/>
      <c r="F1840" s="7"/>
      <c r="G1840" s="10"/>
      <c r="H1840" s="7"/>
      <c r="I1840" s="7"/>
      <c r="J1840" s="7"/>
      <c r="K1840" s="7"/>
      <c r="L1840" s="7"/>
      <c r="M1840" s="7"/>
      <c r="N1840" s="6"/>
      <c r="O1840" s="6"/>
      <c r="P1840" s="11"/>
      <c r="Q1840" s="12"/>
      <c r="R1840" s="13"/>
      <c r="S1840" s="21" t="str">
        <f t="shared" si="214"/>
        <v/>
      </c>
      <c r="T1840" s="7" t="str">
        <f t="shared" si="215"/>
        <v>Under 1.5</v>
      </c>
      <c r="U1840" s="14"/>
      <c r="V1840" s="14" t="str">
        <f t="shared" si="219"/>
        <v>Over 0.5</v>
      </c>
      <c r="W1840" s="14" t="str">
        <f t="shared" si="220"/>
        <v/>
      </c>
      <c r="X1840" s="14"/>
      <c r="Y1840" s="7" t="str">
        <f t="shared" si="216"/>
        <v>…</v>
      </c>
      <c r="Z1840" s="7"/>
      <c r="AA1840" s="35" t="str">
        <f t="shared" si="217"/>
        <v>…</v>
      </c>
      <c r="AB1840" s="35" t="str">
        <f t="shared" si="218"/>
        <v>.</v>
      </c>
      <c r="AE1840" s="18" t="str">
        <f>IFERROR(VLOOKUP(O1840,AG3:AH5,2,0),"KO")</f>
        <v>KO</v>
      </c>
    </row>
    <row r="1841" spans="2:31">
      <c r="B1841" s="6"/>
      <c r="D1841" s="24"/>
      <c r="E1841" s="17"/>
      <c r="F1841" s="7"/>
      <c r="G1841" s="10"/>
      <c r="H1841" s="7"/>
      <c r="I1841" s="7"/>
      <c r="J1841" s="7"/>
      <c r="K1841" s="7"/>
      <c r="L1841" s="7"/>
      <c r="M1841" s="7"/>
      <c r="N1841" s="6"/>
      <c r="O1841" s="6"/>
      <c r="P1841" s="11"/>
      <c r="Q1841" s="12"/>
      <c r="R1841" s="13"/>
      <c r="S1841" s="21" t="str">
        <f t="shared" si="214"/>
        <v/>
      </c>
      <c r="T1841" s="7" t="str">
        <f t="shared" si="215"/>
        <v>Under 1.5</v>
      </c>
      <c r="U1841" s="14"/>
      <c r="V1841" s="14" t="str">
        <f t="shared" si="219"/>
        <v>Over 0.5</v>
      </c>
      <c r="W1841" s="14" t="str">
        <f t="shared" si="220"/>
        <v/>
      </c>
      <c r="X1841" s="14"/>
      <c r="Y1841" s="7" t="str">
        <f t="shared" si="216"/>
        <v>…</v>
      </c>
      <c r="Z1841" s="7"/>
      <c r="AA1841" s="35" t="str">
        <f t="shared" si="217"/>
        <v>…</v>
      </c>
      <c r="AB1841" s="35" t="str">
        <f t="shared" si="218"/>
        <v>.</v>
      </c>
      <c r="AE1841" s="18" t="str">
        <f>IFERROR(VLOOKUP(O1841,AG3:AH5,2,0),"KO")</f>
        <v>KO</v>
      </c>
    </row>
    <row r="1842" spans="2:31">
      <c r="B1842" s="6"/>
      <c r="D1842" s="24"/>
      <c r="E1842" s="17"/>
      <c r="F1842" s="7"/>
      <c r="G1842" s="10"/>
      <c r="H1842" s="7"/>
      <c r="I1842" s="7"/>
      <c r="J1842" s="7"/>
      <c r="K1842" s="7"/>
      <c r="L1842" s="7"/>
      <c r="M1842" s="7"/>
      <c r="N1842" s="6"/>
      <c r="O1842" s="6"/>
      <c r="P1842" s="11"/>
      <c r="Q1842" s="12"/>
      <c r="R1842" s="13"/>
      <c r="S1842" s="21" t="str">
        <f t="shared" si="214"/>
        <v/>
      </c>
      <c r="T1842" s="7" t="str">
        <f t="shared" si="215"/>
        <v>Under 1.5</v>
      </c>
      <c r="U1842" s="14"/>
      <c r="V1842" s="14" t="str">
        <f t="shared" si="219"/>
        <v>Over 0.5</v>
      </c>
      <c r="W1842" s="14" t="str">
        <f t="shared" si="220"/>
        <v/>
      </c>
      <c r="X1842" s="14"/>
      <c r="Y1842" s="7" t="str">
        <f t="shared" si="216"/>
        <v>…</v>
      </c>
      <c r="Z1842" s="7"/>
      <c r="AA1842" s="35" t="str">
        <f t="shared" si="217"/>
        <v>…</v>
      </c>
      <c r="AB1842" s="35" t="str">
        <f t="shared" si="218"/>
        <v>.</v>
      </c>
      <c r="AE1842" s="18" t="str">
        <f>IFERROR(VLOOKUP(O1842,AG3:AH5,2,0),"KO")</f>
        <v>KO</v>
      </c>
    </row>
    <row r="1843" spans="2:31">
      <c r="B1843" s="6"/>
      <c r="D1843" s="24"/>
      <c r="E1843" s="17"/>
      <c r="F1843" s="7"/>
      <c r="G1843" s="10"/>
      <c r="H1843" s="7"/>
      <c r="I1843" s="7"/>
      <c r="J1843" s="7"/>
      <c r="K1843" s="7"/>
      <c r="L1843" s="7"/>
      <c r="M1843" s="7"/>
      <c r="N1843" s="6"/>
      <c r="O1843" s="6"/>
      <c r="P1843" s="11"/>
      <c r="Q1843" s="12"/>
      <c r="R1843" s="13"/>
      <c r="S1843" s="21" t="str">
        <f t="shared" si="214"/>
        <v/>
      </c>
      <c r="T1843" s="7" t="str">
        <f t="shared" si="215"/>
        <v>Under 1.5</v>
      </c>
      <c r="U1843" s="14"/>
      <c r="V1843" s="14" t="str">
        <f t="shared" si="219"/>
        <v>Over 0.5</v>
      </c>
      <c r="W1843" s="14" t="str">
        <f t="shared" si="220"/>
        <v/>
      </c>
      <c r="X1843" s="14"/>
      <c r="Y1843" s="7" t="str">
        <f t="shared" si="216"/>
        <v>…</v>
      </c>
      <c r="Z1843" s="7"/>
      <c r="AA1843" s="35" t="str">
        <f t="shared" si="217"/>
        <v>…</v>
      </c>
      <c r="AB1843" s="35" t="str">
        <f t="shared" si="218"/>
        <v>.</v>
      </c>
      <c r="AE1843" s="18" t="str">
        <f>IFERROR(VLOOKUP(O1843,AG3:AH5,2,0),"KO")</f>
        <v>KO</v>
      </c>
    </row>
    <row r="1844" spans="2:31">
      <c r="B1844" s="6"/>
      <c r="D1844" s="24"/>
      <c r="E1844" s="17"/>
      <c r="F1844" s="7"/>
      <c r="G1844" s="10"/>
      <c r="H1844" s="7"/>
      <c r="I1844" s="7"/>
      <c r="J1844" s="7"/>
      <c r="K1844" s="7"/>
      <c r="L1844" s="7"/>
      <c r="M1844" s="7"/>
      <c r="N1844" s="6"/>
      <c r="O1844" s="6"/>
      <c r="P1844" s="11"/>
      <c r="Q1844" s="12"/>
      <c r="R1844" s="13"/>
      <c r="S1844" s="21" t="str">
        <f t="shared" ref="S1844:S1907" si="221">(IF(H1844=0,"",(40+IF(I1844&lt;50,0,I1844/3.2)+(IF(J1844&gt;I1844,-J1844/3.2,0)+(IF(H1844&gt;I1844,-H1844/3.2,0)+(IF(L1844="X",5,IF(L1844="2",2,0)))+(IF(M1844&gt;15,0,15-M1844))+(IF(P1844&lt;50,0,P1844/5)))))))</f>
        <v/>
      </c>
      <c r="T1844" s="7" t="str">
        <f t="shared" ref="T1844:T1907" si="222">IF(S1844&lt;56,"Over 0.5","Under 1.5")</f>
        <v>Under 1.5</v>
      </c>
      <c r="U1844" s="14"/>
      <c r="V1844" s="14" t="str">
        <f t="shared" si="219"/>
        <v>Over 0.5</v>
      </c>
      <c r="W1844" s="14" t="str">
        <f t="shared" si="220"/>
        <v/>
      </c>
      <c r="X1844" s="14"/>
      <c r="Y1844" s="7" t="str">
        <f t="shared" si="216"/>
        <v>…</v>
      </c>
      <c r="Z1844" s="7"/>
      <c r="AA1844" s="35" t="str">
        <f t="shared" si="217"/>
        <v>…</v>
      </c>
      <c r="AB1844" s="35" t="str">
        <f t="shared" si="218"/>
        <v>.</v>
      </c>
      <c r="AE1844" s="18" t="str">
        <f>IFERROR(VLOOKUP(O1844,AG3:AH5,2,0),"KO")</f>
        <v>KO</v>
      </c>
    </row>
    <row r="1845" spans="2:31">
      <c r="B1845" s="6"/>
      <c r="D1845" s="24"/>
      <c r="E1845" s="17"/>
      <c r="F1845" s="7"/>
      <c r="G1845" s="10"/>
      <c r="H1845" s="7"/>
      <c r="I1845" s="7"/>
      <c r="J1845" s="7"/>
      <c r="K1845" s="7"/>
      <c r="L1845" s="7"/>
      <c r="M1845" s="7"/>
      <c r="N1845" s="6"/>
      <c r="O1845" s="6"/>
      <c r="P1845" s="11"/>
      <c r="Q1845" s="12"/>
      <c r="R1845" s="13"/>
      <c r="S1845" s="21" t="str">
        <f t="shared" si="221"/>
        <v/>
      </c>
      <c r="T1845" s="7" t="str">
        <f t="shared" si="222"/>
        <v>Under 1.5</v>
      </c>
      <c r="U1845" s="14"/>
      <c r="V1845" s="14" t="str">
        <f t="shared" si="219"/>
        <v>Over 0.5</v>
      </c>
      <c r="W1845" s="14" t="str">
        <f t="shared" si="220"/>
        <v/>
      </c>
      <c r="X1845" s="14"/>
      <c r="Y1845" s="7" t="str">
        <f t="shared" ref="Y1845:Y1908" si="223">IF(AND(B1845="OK",I1845&gt;52,M1845&lt;11,Q1845&lt;1.71),"Prime","…")</f>
        <v>…</v>
      </c>
      <c r="Z1845" s="7"/>
      <c r="AA1845" s="35" t="str">
        <f t="shared" si="217"/>
        <v>…</v>
      </c>
      <c r="AB1845" s="35" t="str">
        <f t="shared" si="218"/>
        <v>.</v>
      </c>
      <c r="AE1845" s="18" t="str">
        <f>IFERROR(VLOOKUP(O1845,AG3:AH5,2,0),"KO")</f>
        <v>KO</v>
      </c>
    </row>
    <row r="1846" spans="2:31">
      <c r="B1846" s="6"/>
      <c r="D1846" s="24"/>
      <c r="E1846" s="17"/>
      <c r="F1846" s="7"/>
      <c r="G1846" s="10"/>
      <c r="H1846" s="7"/>
      <c r="I1846" s="7"/>
      <c r="J1846" s="7"/>
      <c r="K1846" s="7"/>
      <c r="L1846" s="7"/>
      <c r="M1846" s="7"/>
      <c r="N1846" s="6"/>
      <c r="O1846" s="6"/>
      <c r="P1846" s="11"/>
      <c r="Q1846" s="12"/>
      <c r="R1846" s="13"/>
      <c r="S1846" s="21" t="str">
        <f t="shared" si="221"/>
        <v/>
      </c>
      <c r="T1846" s="7" t="str">
        <f t="shared" si="222"/>
        <v>Under 1.5</v>
      </c>
      <c r="U1846" s="14"/>
      <c r="V1846" s="14" t="str">
        <f t="shared" si="219"/>
        <v>Over 0.5</v>
      </c>
      <c r="W1846" s="14" t="str">
        <f t="shared" si="220"/>
        <v/>
      </c>
      <c r="X1846" s="14"/>
      <c r="Y1846" s="7" t="str">
        <f t="shared" si="223"/>
        <v>…</v>
      </c>
      <c r="Z1846" s="7"/>
      <c r="AA1846" s="35" t="str">
        <f t="shared" si="217"/>
        <v>…</v>
      </c>
      <c r="AB1846" s="35" t="str">
        <f t="shared" si="218"/>
        <v>.</v>
      </c>
      <c r="AE1846" s="18" t="str">
        <f>IFERROR(VLOOKUP(O1846,AG3:AH5,2,0),"KO")</f>
        <v>KO</v>
      </c>
    </row>
    <row r="1847" spans="2:31">
      <c r="B1847" s="6"/>
      <c r="D1847" s="24"/>
      <c r="E1847" s="17"/>
      <c r="F1847" s="7"/>
      <c r="G1847" s="10"/>
      <c r="H1847" s="7"/>
      <c r="I1847" s="7"/>
      <c r="J1847" s="7"/>
      <c r="K1847" s="7"/>
      <c r="L1847" s="7"/>
      <c r="M1847" s="7"/>
      <c r="N1847" s="6"/>
      <c r="O1847" s="6"/>
      <c r="P1847" s="11"/>
      <c r="Q1847" s="12"/>
      <c r="R1847" s="13"/>
      <c r="S1847" s="21" t="str">
        <f t="shared" si="221"/>
        <v/>
      </c>
      <c r="T1847" s="7" t="str">
        <f t="shared" si="222"/>
        <v>Under 1.5</v>
      </c>
      <c r="U1847" s="14"/>
      <c r="V1847" s="14" t="str">
        <f t="shared" si="219"/>
        <v>Over 0.5</v>
      </c>
      <c r="W1847" s="14" t="str">
        <f t="shared" si="220"/>
        <v/>
      </c>
      <c r="X1847" s="14"/>
      <c r="Y1847" s="7" t="str">
        <f t="shared" si="223"/>
        <v>…</v>
      </c>
      <c r="Z1847" s="7"/>
      <c r="AA1847" s="35" t="str">
        <f t="shared" si="217"/>
        <v>…</v>
      </c>
      <c r="AB1847" s="35" t="str">
        <f t="shared" si="218"/>
        <v>.</v>
      </c>
      <c r="AE1847" s="18" t="str">
        <f>IFERROR(VLOOKUP(O1847,AG3:AH5,2,0),"KO")</f>
        <v>KO</v>
      </c>
    </row>
    <row r="1848" spans="2:31">
      <c r="B1848" s="6"/>
      <c r="D1848" s="24"/>
      <c r="E1848" s="17"/>
      <c r="F1848" s="7"/>
      <c r="G1848" s="10"/>
      <c r="H1848" s="7"/>
      <c r="I1848" s="7"/>
      <c r="J1848" s="7"/>
      <c r="K1848" s="7"/>
      <c r="L1848" s="7"/>
      <c r="M1848" s="7"/>
      <c r="N1848" s="6"/>
      <c r="O1848" s="6"/>
      <c r="P1848" s="11"/>
      <c r="Q1848" s="12"/>
      <c r="R1848" s="13"/>
      <c r="S1848" s="21" t="str">
        <f t="shared" si="221"/>
        <v/>
      </c>
      <c r="T1848" s="7" t="str">
        <f t="shared" si="222"/>
        <v>Under 1.5</v>
      </c>
      <c r="U1848" s="14"/>
      <c r="V1848" s="14" t="str">
        <f t="shared" si="219"/>
        <v>Over 0.5</v>
      </c>
      <c r="W1848" s="14" t="str">
        <f t="shared" si="220"/>
        <v/>
      </c>
      <c r="X1848" s="14"/>
      <c r="Y1848" s="7" t="str">
        <f t="shared" si="223"/>
        <v>…</v>
      </c>
      <c r="Z1848" s="7"/>
      <c r="AA1848" s="35" t="str">
        <f t="shared" si="217"/>
        <v>…</v>
      </c>
      <c r="AB1848" s="35" t="str">
        <f t="shared" si="218"/>
        <v>.</v>
      </c>
      <c r="AE1848" s="18" t="str">
        <f>IFERROR(VLOOKUP(O1848,AG3:AH5,2,0),"KO")</f>
        <v>KO</v>
      </c>
    </row>
    <row r="1849" spans="2:31">
      <c r="B1849" s="6"/>
      <c r="D1849" s="24"/>
      <c r="E1849" s="17"/>
      <c r="F1849" s="7"/>
      <c r="G1849" s="10"/>
      <c r="H1849" s="7"/>
      <c r="I1849" s="7"/>
      <c r="J1849" s="7"/>
      <c r="K1849" s="7"/>
      <c r="L1849" s="7"/>
      <c r="M1849" s="7"/>
      <c r="N1849" s="6"/>
      <c r="O1849" s="6"/>
      <c r="P1849" s="11"/>
      <c r="Q1849" s="12"/>
      <c r="R1849" s="13"/>
      <c r="S1849" s="21" t="str">
        <f t="shared" si="221"/>
        <v/>
      </c>
      <c r="T1849" s="7" t="str">
        <f t="shared" si="222"/>
        <v>Under 1.5</v>
      </c>
      <c r="U1849" s="14"/>
      <c r="V1849" s="14" t="str">
        <f t="shared" si="219"/>
        <v>Over 0.5</v>
      </c>
      <c r="W1849" s="14" t="str">
        <f t="shared" si="220"/>
        <v/>
      </c>
      <c r="X1849" s="14"/>
      <c r="Y1849" s="7" t="str">
        <f t="shared" si="223"/>
        <v>…</v>
      </c>
      <c r="Z1849" s="7"/>
      <c r="AA1849" s="35" t="str">
        <f t="shared" si="217"/>
        <v>…</v>
      </c>
      <c r="AB1849" s="35" t="str">
        <f t="shared" si="218"/>
        <v>.</v>
      </c>
      <c r="AE1849" s="18" t="str">
        <f>IFERROR(VLOOKUP(O1849,AG3:AH5,2,0),"KO")</f>
        <v>KO</v>
      </c>
    </row>
    <row r="1850" spans="2:31">
      <c r="B1850" s="6"/>
      <c r="D1850" s="24"/>
      <c r="E1850" s="17"/>
      <c r="F1850" s="7"/>
      <c r="G1850" s="10"/>
      <c r="H1850" s="7"/>
      <c r="I1850" s="7"/>
      <c r="J1850" s="7"/>
      <c r="K1850" s="7"/>
      <c r="L1850" s="7"/>
      <c r="M1850" s="7"/>
      <c r="N1850" s="6"/>
      <c r="O1850" s="6"/>
      <c r="P1850" s="11"/>
      <c r="Q1850" s="12"/>
      <c r="R1850" s="13"/>
      <c r="S1850" s="21" t="str">
        <f t="shared" si="221"/>
        <v/>
      </c>
      <c r="T1850" s="7" t="str">
        <f t="shared" si="222"/>
        <v>Under 1.5</v>
      </c>
      <c r="U1850" s="14"/>
      <c r="V1850" s="14" t="str">
        <f t="shared" si="219"/>
        <v>Over 0.5</v>
      </c>
      <c r="W1850" s="14" t="str">
        <f t="shared" si="220"/>
        <v/>
      </c>
      <c r="X1850" s="14"/>
      <c r="Y1850" s="7" t="str">
        <f t="shared" si="223"/>
        <v>…</v>
      </c>
      <c r="Z1850" s="7"/>
      <c r="AA1850" s="35" t="str">
        <f t="shared" si="217"/>
        <v>…</v>
      </c>
      <c r="AB1850" s="35" t="str">
        <f t="shared" si="218"/>
        <v>.</v>
      </c>
      <c r="AE1850" s="18" t="str">
        <f>IFERROR(VLOOKUP(O1850,AG3:AH5,2,0),"KO")</f>
        <v>KO</v>
      </c>
    </row>
    <row r="1851" spans="2:31">
      <c r="B1851" s="6"/>
      <c r="D1851" s="24"/>
      <c r="E1851" s="17"/>
      <c r="F1851" s="7"/>
      <c r="G1851" s="10"/>
      <c r="H1851" s="7"/>
      <c r="I1851" s="7"/>
      <c r="J1851" s="7"/>
      <c r="K1851" s="7"/>
      <c r="L1851" s="7"/>
      <c r="M1851" s="7"/>
      <c r="N1851" s="6"/>
      <c r="O1851" s="6"/>
      <c r="P1851" s="11"/>
      <c r="Q1851" s="12"/>
      <c r="R1851" s="13"/>
      <c r="S1851" s="21" t="str">
        <f t="shared" si="221"/>
        <v/>
      </c>
      <c r="T1851" s="7" t="str">
        <f t="shared" si="222"/>
        <v>Under 1.5</v>
      </c>
      <c r="U1851" s="14"/>
      <c r="V1851" s="14" t="str">
        <f t="shared" si="219"/>
        <v>Over 0.5</v>
      </c>
      <c r="W1851" s="14" t="str">
        <f t="shared" si="220"/>
        <v/>
      </c>
      <c r="X1851" s="14"/>
      <c r="Y1851" s="7" t="str">
        <f t="shared" si="223"/>
        <v>…</v>
      </c>
      <c r="Z1851" s="7"/>
      <c r="AA1851" s="35" t="str">
        <f t="shared" si="217"/>
        <v>…</v>
      </c>
      <c r="AB1851" s="35" t="str">
        <f t="shared" si="218"/>
        <v>.</v>
      </c>
      <c r="AE1851" s="18" t="str">
        <f>IFERROR(VLOOKUP(O1851,AG3:AH5,2,0),"KO")</f>
        <v>KO</v>
      </c>
    </row>
    <row r="1852" spans="2:31">
      <c r="B1852" s="6"/>
      <c r="D1852" s="24"/>
      <c r="E1852" s="17"/>
      <c r="F1852" s="7"/>
      <c r="G1852" s="10"/>
      <c r="H1852" s="7"/>
      <c r="I1852" s="7"/>
      <c r="J1852" s="7"/>
      <c r="K1852" s="7"/>
      <c r="L1852" s="7"/>
      <c r="M1852" s="7"/>
      <c r="N1852" s="6"/>
      <c r="O1852" s="6"/>
      <c r="P1852" s="11"/>
      <c r="Q1852" s="12"/>
      <c r="R1852" s="13"/>
      <c r="S1852" s="21" t="str">
        <f t="shared" si="221"/>
        <v/>
      </c>
      <c r="T1852" s="7" t="str">
        <f t="shared" si="222"/>
        <v>Under 1.5</v>
      </c>
      <c r="U1852" s="14"/>
      <c r="V1852" s="14" t="str">
        <f t="shared" si="219"/>
        <v>Over 0.5</v>
      </c>
      <c r="W1852" s="14" t="str">
        <f t="shared" si="220"/>
        <v/>
      </c>
      <c r="X1852" s="14"/>
      <c r="Y1852" s="7" t="str">
        <f t="shared" si="223"/>
        <v>…</v>
      </c>
      <c r="Z1852" s="7"/>
      <c r="AA1852" s="35" t="str">
        <f t="shared" si="217"/>
        <v>…</v>
      </c>
      <c r="AB1852" s="35" t="str">
        <f t="shared" si="218"/>
        <v>.</v>
      </c>
      <c r="AE1852" s="18" t="str">
        <f>IFERROR(VLOOKUP(O1852,AG3:AH5,2,0),"KO")</f>
        <v>KO</v>
      </c>
    </row>
    <row r="1853" spans="2:31">
      <c r="B1853" s="6"/>
      <c r="D1853" s="24"/>
      <c r="E1853" s="17"/>
      <c r="F1853" s="7"/>
      <c r="G1853" s="10"/>
      <c r="H1853" s="7"/>
      <c r="I1853" s="7"/>
      <c r="J1853" s="7"/>
      <c r="K1853" s="7"/>
      <c r="L1853" s="7"/>
      <c r="M1853" s="7"/>
      <c r="N1853" s="6"/>
      <c r="O1853" s="6"/>
      <c r="P1853" s="11"/>
      <c r="Q1853" s="12"/>
      <c r="R1853" s="13"/>
      <c r="S1853" s="21" t="str">
        <f t="shared" si="221"/>
        <v/>
      </c>
      <c r="T1853" s="7" t="str">
        <f t="shared" si="222"/>
        <v>Under 1.5</v>
      </c>
      <c r="U1853" s="14"/>
      <c r="V1853" s="14" t="str">
        <f t="shared" si="219"/>
        <v>Over 0.5</v>
      </c>
      <c r="W1853" s="14" t="str">
        <f t="shared" si="220"/>
        <v/>
      </c>
      <c r="X1853" s="14"/>
      <c r="Y1853" s="7" t="str">
        <f t="shared" si="223"/>
        <v>…</v>
      </c>
      <c r="Z1853" s="7"/>
      <c r="AA1853" s="35" t="str">
        <f t="shared" si="217"/>
        <v>…</v>
      </c>
      <c r="AB1853" s="35" t="str">
        <f t="shared" si="218"/>
        <v>.</v>
      </c>
      <c r="AE1853" s="18" t="str">
        <f>IFERROR(VLOOKUP(O1853,AG3:AH5,2,0),"KO")</f>
        <v>KO</v>
      </c>
    </row>
    <row r="1854" spans="2:31">
      <c r="B1854" s="6"/>
      <c r="D1854" s="24"/>
      <c r="E1854" s="17"/>
      <c r="F1854" s="7"/>
      <c r="G1854" s="10"/>
      <c r="H1854" s="7"/>
      <c r="I1854" s="7"/>
      <c r="J1854" s="7"/>
      <c r="K1854" s="7"/>
      <c r="L1854" s="7"/>
      <c r="M1854" s="7"/>
      <c r="N1854" s="6"/>
      <c r="O1854" s="6"/>
      <c r="P1854" s="11"/>
      <c r="Q1854" s="12"/>
      <c r="R1854" s="13"/>
      <c r="S1854" s="21" t="str">
        <f t="shared" si="221"/>
        <v/>
      </c>
      <c r="T1854" s="7" t="str">
        <f t="shared" si="222"/>
        <v>Under 1.5</v>
      </c>
      <c r="U1854" s="14"/>
      <c r="V1854" s="14" t="str">
        <f t="shared" si="219"/>
        <v>Over 0.5</v>
      </c>
      <c r="W1854" s="14" t="str">
        <f t="shared" si="220"/>
        <v/>
      </c>
      <c r="X1854" s="14"/>
      <c r="Y1854" s="7" t="str">
        <f t="shared" si="223"/>
        <v>…</v>
      </c>
      <c r="Z1854" s="7"/>
      <c r="AA1854" s="35" t="str">
        <f t="shared" si="217"/>
        <v>…</v>
      </c>
      <c r="AB1854" s="35" t="str">
        <f t="shared" si="218"/>
        <v>.</v>
      </c>
      <c r="AE1854" s="18" t="str">
        <f>IFERROR(VLOOKUP(O1854,AG3:AH5,2,0),"KO")</f>
        <v>KO</v>
      </c>
    </row>
    <row r="1855" spans="2:31">
      <c r="B1855" s="6"/>
      <c r="D1855" s="24"/>
      <c r="E1855" s="17"/>
      <c r="F1855" s="7"/>
      <c r="G1855" s="10"/>
      <c r="H1855" s="7"/>
      <c r="I1855" s="7"/>
      <c r="J1855" s="7"/>
      <c r="K1855" s="7"/>
      <c r="L1855" s="7"/>
      <c r="M1855" s="7"/>
      <c r="N1855" s="6"/>
      <c r="O1855" s="6"/>
      <c r="P1855" s="11"/>
      <c r="Q1855" s="12"/>
      <c r="R1855" s="13"/>
      <c r="S1855" s="21" t="str">
        <f t="shared" si="221"/>
        <v/>
      </c>
      <c r="T1855" s="7" t="str">
        <f t="shared" si="222"/>
        <v>Under 1.5</v>
      </c>
      <c r="U1855" s="14"/>
      <c r="V1855" s="14" t="str">
        <f t="shared" si="219"/>
        <v>Over 0.5</v>
      </c>
      <c r="W1855" s="14" t="str">
        <f t="shared" si="220"/>
        <v/>
      </c>
      <c r="X1855" s="14"/>
      <c r="Y1855" s="7" t="str">
        <f t="shared" si="223"/>
        <v>…</v>
      </c>
      <c r="Z1855" s="7"/>
      <c r="AA1855" s="35" t="str">
        <f t="shared" si="217"/>
        <v>…</v>
      </c>
      <c r="AB1855" s="35" t="str">
        <f t="shared" si="218"/>
        <v>.</v>
      </c>
      <c r="AE1855" s="18" t="str">
        <f>IFERROR(VLOOKUP(O1855,AG3:AH5,2,0),"KO")</f>
        <v>KO</v>
      </c>
    </row>
    <row r="1856" spans="2:31">
      <c r="B1856" s="6"/>
      <c r="D1856" s="24"/>
      <c r="E1856" s="17"/>
      <c r="F1856" s="7"/>
      <c r="G1856" s="10"/>
      <c r="H1856" s="7"/>
      <c r="I1856" s="7"/>
      <c r="J1856" s="7"/>
      <c r="K1856" s="7"/>
      <c r="L1856" s="7"/>
      <c r="M1856" s="7"/>
      <c r="N1856" s="6"/>
      <c r="O1856" s="6"/>
      <c r="P1856" s="11"/>
      <c r="Q1856" s="12"/>
      <c r="R1856" s="13"/>
      <c r="S1856" s="21" t="str">
        <f t="shared" si="221"/>
        <v/>
      </c>
      <c r="T1856" s="7" t="str">
        <f t="shared" si="222"/>
        <v>Under 1.5</v>
      </c>
      <c r="U1856" s="14"/>
      <c r="V1856" s="14" t="str">
        <f t="shared" si="219"/>
        <v>Over 0.5</v>
      </c>
      <c r="W1856" s="14" t="str">
        <f t="shared" si="220"/>
        <v/>
      </c>
      <c r="X1856" s="14"/>
      <c r="Y1856" s="7" t="str">
        <f t="shared" si="223"/>
        <v>…</v>
      </c>
      <c r="Z1856" s="7"/>
      <c r="AA1856" s="35" t="str">
        <f t="shared" si="217"/>
        <v>…</v>
      </c>
      <c r="AB1856" s="35" t="str">
        <f t="shared" si="218"/>
        <v>.</v>
      </c>
      <c r="AE1856" s="18" t="str">
        <f>IFERROR(VLOOKUP(O1856,AG3:AH5,2,0),"KO")</f>
        <v>KO</v>
      </c>
    </row>
    <row r="1857" spans="2:31">
      <c r="B1857" s="6"/>
      <c r="D1857" s="24"/>
      <c r="E1857" s="17"/>
      <c r="F1857" s="7"/>
      <c r="G1857" s="10"/>
      <c r="H1857" s="7"/>
      <c r="I1857" s="7"/>
      <c r="J1857" s="7"/>
      <c r="K1857" s="7"/>
      <c r="L1857" s="7"/>
      <c r="M1857" s="7"/>
      <c r="N1857" s="6"/>
      <c r="O1857" s="6"/>
      <c r="P1857" s="11"/>
      <c r="Q1857" s="12"/>
      <c r="R1857" s="13"/>
      <c r="S1857" s="21" t="str">
        <f t="shared" si="221"/>
        <v/>
      </c>
      <c r="T1857" s="7" t="str">
        <f t="shared" si="222"/>
        <v>Under 1.5</v>
      </c>
      <c r="U1857" s="14"/>
      <c r="V1857" s="14" t="str">
        <f t="shared" si="219"/>
        <v>Over 0.5</v>
      </c>
      <c r="W1857" s="14" t="str">
        <f t="shared" si="220"/>
        <v/>
      </c>
      <c r="X1857" s="14"/>
      <c r="Y1857" s="7" t="str">
        <f t="shared" si="223"/>
        <v>…</v>
      </c>
      <c r="Z1857" s="7"/>
      <c r="AA1857" s="35" t="str">
        <f t="shared" si="217"/>
        <v>…</v>
      </c>
      <c r="AB1857" s="35" t="str">
        <f t="shared" si="218"/>
        <v>.</v>
      </c>
      <c r="AE1857" s="18" t="str">
        <f>IFERROR(VLOOKUP(O1857,AG3:AH5,2,0),"KO")</f>
        <v>KO</v>
      </c>
    </row>
    <row r="1858" spans="2:31">
      <c r="B1858" s="6"/>
      <c r="D1858" s="24"/>
      <c r="E1858" s="17"/>
      <c r="F1858" s="7"/>
      <c r="G1858" s="10"/>
      <c r="H1858" s="7"/>
      <c r="I1858" s="7"/>
      <c r="J1858" s="7"/>
      <c r="K1858" s="7"/>
      <c r="L1858" s="7"/>
      <c r="M1858" s="7"/>
      <c r="N1858" s="6"/>
      <c r="O1858" s="6"/>
      <c r="P1858" s="11"/>
      <c r="Q1858" s="12"/>
      <c r="R1858" s="13"/>
      <c r="S1858" s="21" t="str">
        <f t="shared" si="221"/>
        <v/>
      </c>
      <c r="T1858" s="7" t="str">
        <f t="shared" si="222"/>
        <v>Under 1.5</v>
      </c>
      <c r="U1858" s="14"/>
      <c r="V1858" s="14" t="str">
        <f t="shared" si="219"/>
        <v>Over 0.5</v>
      </c>
      <c r="W1858" s="14" t="str">
        <f t="shared" si="220"/>
        <v/>
      </c>
      <c r="X1858" s="14"/>
      <c r="Y1858" s="7" t="str">
        <f t="shared" si="223"/>
        <v>…</v>
      </c>
      <c r="Z1858" s="7"/>
      <c r="AA1858" s="35" t="str">
        <f t="shared" si="217"/>
        <v>…</v>
      </c>
      <c r="AB1858" s="35" t="str">
        <f t="shared" si="218"/>
        <v>.</v>
      </c>
      <c r="AE1858" s="18" t="str">
        <f>IFERROR(VLOOKUP(O1858,AG3:AH5,2,0),"KO")</f>
        <v>KO</v>
      </c>
    </row>
    <row r="1859" spans="2:31">
      <c r="B1859" s="6"/>
      <c r="D1859" s="24"/>
      <c r="E1859" s="17"/>
      <c r="F1859" s="7"/>
      <c r="G1859" s="10"/>
      <c r="H1859" s="7"/>
      <c r="I1859" s="7"/>
      <c r="J1859" s="7"/>
      <c r="K1859" s="7"/>
      <c r="L1859" s="7"/>
      <c r="M1859" s="7"/>
      <c r="N1859" s="6"/>
      <c r="O1859" s="6"/>
      <c r="P1859" s="11"/>
      <c r="Q1859" s="12"/>
      <c r="R1859" s="13"/>
      <c r="S1859" s="21" t="str">
        <f t="shared" si="221"/>
        <v/>
      </c>
      <c r="T1859" s="7" t="str">
        <f t="shared" si="222"/>
        <v>Under 1.5</v>
      </c>
      <c r="U1859" s="14"/>
      <c r="V1859" s="14" t="str">
        <f t="shared" si="219"/>
        <v>Over 0.5</v>
      </c>
      <c r="W1859" s="14" t="str">
        <f t="shared" si="220"/>
        <v/>
      </c>
      <c r="X1859" s="14"/>
      <c r="Y1859" s="7" t="str">
        <f t="shared" si="223"/>
        <v>…</v>
      </c>
      <c r="Z1859" s="7"/>
      <c r="AA1859" s="35" t="str">
        <f t="shared" si="217"/>
        <v>…</v>
      </c>
      <c r="AB1859" s="35" t="str">
        <f t="shared" si="218"/>
        <v>.</v>
      </c>
      <c r="AE1859" s="18" t="str">
        <f>IFERROR(VLOOKUP(O1859,AG3:AH5,2,0),"KO")</f>
        <v>KO</v>
      </c>
    </row>
    <row r="1860" spans="2:31">
      <c r="B1860" s="6"/>
      <c r="D1860" s="24"/>
      <c r="E1860" s="17"/>
      <c r="F1860" s="7"/>
      <c r="G1860" s="10"/>
      <c r="H1860" s="7"/>
      <c r="I1860" s="7"/>
      <c r="J1860" s="7"/>
      <c r="K1860" s="7"/>
      <c r="L1860" s="7"/>
      <c r="M1860" s="7"/>
      <c r="N1860" s="6"/>
      <c r="O1860" s="6"/>
      <c r="P1860" s="11"/>
      <c r="Q1860" s="12"/>
      <c r="R1860" s="13"/>
      <c r="S1860" s="21" t="str">
        <f t="shared" si="221"/>
        <v/>
      </c>
      <c r="T1860" s="7" t="str">
        <f t="shared" si="222"/>
        <v>Under 1.5</v>
      </c>
      <c r="U1860" s="14"/>
      <c r="V1860" s="14" t="str">
        <f t="shared" si="219"/>
        <v>Over 0.5</v>
      </c>
      <c r="W1860" s="14" t="str">
        <f t="shared" si="220"/>
        <v/>
      </c>
      <c r="X1860" s="14"/>
      <c r="Y1860" s="7" t="str">
        <f t="shared" si="223"/>
        <v>…</v>
      </c>
      <c r="Z1860" s="7"/>
      <c r="AA1860" s="35" t="str">
        <f t="shared" si="217"/>
        <v>…</v>
      </c>
      <c r="AB1860" s="35" t="str">
        <f t="shared" si="218"/>
        <v>.</v>
      </c>
      <c r="AE1860" s="18" t="str">
        <f>IFERROR(VLOOKUP(O1860,AG3:AH5,2,0),"KO")</f>
        <v>KO</v>
      </c>
    </row>
    <row r="1861" spans="2:31">
      <c r="B1861" s="6"/>
      <c r="D1861" s="24"/>
      <c r="E1861" s="17"/>
      <c r="F1861" s="7"/>
      <c r="G1861" s="10"/>
      <c r="H1861" s="7"/>
      <c r="I1861" s="7"/>
      <c r="J1861" s="7"/>
      <c r="K1861" s="7"/>
      <c r="L1861" s="7"/>
      <c r="M1861" s="7"/>
      <c r="N1861" s="6"/>
      <c r="O1861" s="6"/>
      <c r="P1861" s="11"/>
      <c r="Q1861" s="12"/>
      <c r="R1861" s="13"/>
      <c r="S1861" s="21" t="str">
        <f t="shared" si="221"/>
        <v/>
      </c>
      <c r="T1861" s="7" t="str">
        <f t="shared" si="222"/>
        <v>Under 1.5</v>
      </c>
      <c r="U1861" s="14"/>
      <c r="V1861" s="14" t="str">
        <f t="shared" si="219"/>
        <v>Over 0.5</v>
      </c>
      <c r="W1861" s="14" t="str">
        <f t="shared" si="220"/>
        <v/>
      </c>
      <c r="X1861" s="14"/>
      <c r="Y1861" s="7" t="str">
        <f t="shared" si="223"/>
        <v>…</v>
      </c>
      <c r="Z1861" s="7"/>
      <c r="AA1861" s="35" t="str">
        <f t="shared" si="217"/>
        <v>…</v>
      </c>
      <c r="AB1861" s="35" t="str">
        <f t="shared" si="218"/>
        <v>.</v>
      </c>
      <c r="AE1861" s="18" t="str">
        <f>IFERROR(VLOOKUP(O1861,AG3:AH5,2,0),"KO")</f>
        <v>KO</v>
      </c>
    </row>
    <row r="1862" spans="2:31">
      <c r="B1862" s="6"/>
      <c r="D1862" s="24"/>
      <c r="E1862" s="17"/>
      <c r="F1862" s="7"/>
      <c r="G1862" s="10"/>
      <c r="H1862" s="7"/>
      <c r="I1862" s="7"/>
      <c r="J1862" s="7"/>
      <c r="K1862" s="7"/>
      <c r="L1862" s="7"/>
      <c r="M1862" s="7"/>
      <c r="N1862" s="6"/>
      <c r="O1862" s="6"/>
      <c r="P1862" s="11"/>
      <c r="Q1862" s="12"/>
      <c r="R1862" s="13"/>
      <c r="S1862" s="21" t="str">
        <f t="shared" si="221"/>
        <v/>
      </c>
      <c r="T1862" s="7" t="str">
        <f t="shared" si="222"/>
        <v>Under 1.5</v>
      </c>
      <c r="U1862" s="14"/>
      <c r="V1862" s="14" t="str">
        <f t="shared" si="219"/>
        <v>Over 0.5</v>
      </c>
      <c r="W1862" s="14" t="str">
        <f t="shared" si="220"/>
        <v/>
      </c>
      <c r="X1862" s="14"/>
      <c r="Y1862" s="7" t="str">
        <f t="shared" si="223"/>
        <v>…</v>
      </c>
      <c r="Z1862" s="7"/>
      <c r="AA1862" s="35" t="str">
        <f t="shared" ref="AA1862:AA1925" si="224">IF(AND(I1862&gt;49,P1862&gt;54,B1862="OK"),"U25g","…")</f>
        <v>…</v>
      </c>
      <c r="AB1862" s="35" t="str">
        <f t="shared" ref="AB1862:AB1925" si="225">IF(AND(AA1862="U25g",(OR(O1862="0-0",O1862="0-1",O1862="1-0",O1862="1-1",O1862="2-0",O1862="0-2"))),"WON",".")</f>
        <v>.</v>
      </c>
      <c r="AE1862" s="18" t="str">
        <f>IFERROR(VLOOKUP(O1862,AG3:AH5,2,0),"KO")</f>
        <v>KO</v>
      </c>
    </row>
    <row r="1863" spans="2:31">
      <c r="B1863" s="6"/>
      <c r="D1863" s="24"/>
      <c r="E1863" s="17"/>
      <c r="F1863" s="7"/>
      <c r="G1863" s="10"/>
      <c r="H1863" s="7"/>
      <c r="I1863" s="7"/>
      <c r="J1863" s="7"/>
      <c r="K1863" s="7"/>
      <c r="L1863" s="7"/>
      <c r="M1863" s="7"/>
      <c r="N1863" s="6"/>
      <c r="O1863" s="6"/>
      <c r="P1863" s="11"/>
      <c r="Q1863" s="12"/>
      <c r="R1863" s="13"/>
      <c r="S1863" s="21" t="str">
        <f t="shared" si="221"/>
        <v/>
      </c>
      <c r="T1863" s="7" t="str">
        <f t="shared" si="222"/>
        <v>Under 1.5</v>
      </c>
      <c r="U1863" s="14"/>
      <c r="V1863" s="14" t="str">
        <f t="shared" si="219"/>
        <v>Over 0.5</v>
      </c>
      <c r="W1863" s="14" t="str">
        <f t="shared" si="220"/>
        <v/>
      </c>
      <c r="X1863" s="14"/>
      <c r="Y1863" s="7" t="str">
        <f t="shared" si="223"/>
        <v>…</v>
      </c>
      <c r="Z1863" s="7"/>
      <c r="AA1863" s="35" t="str">
        <f t="shared" si="224"/>
        <v>…</v>
      </c>
      <c r="AB1863" s="35" t="str">
        <f t="shared" si="225"/>
        <v>.</v>
      </c>
      <c r="AE1863" s="18" t="str">
        <f>IFERROR(VLOOKUP(O1863,AG3:AH5,2,0),"KO")</f>
        <v>KO</v>
      </c>
    </row>
    <row r="1864" spans="2:31">
      <c r="B1864" s="6"/>
      <c r="D1864" s="24"/>
      <c r="E1864" s="17"/>
      <c r="F1864" s="7"/>
      <c r="G1864" s="10"/>
      <c r="H1864" s="7"/>
      <c r="I1864" s="7"/>
      <c r="J1864" s="7"/>
      <c r="K1864" s="7"/>
      <c r="L1864" s="7"/>
      <c r="M1864" s="7"/>
      <c r="N1864" s="6"/>
      <c r="O1864" s="6"/>
      <c r="P1864" s="11"/>
      <c r="Q1864" s="12"/>
      <c r="R1864" s="13"/>
      <c r="S1864" s="21" t="str">
        <f t="shared" si="221"/>
        <v/>
      </c>
      <c r="T1864" s="7" t="str">
        <f t="shared" si="222"/>
        <v>Under 1.5</v>
      </c>
      <c r="U1864" s="14"/>
      <c r="V1864" s="14" t="str">
        <f t="shared" si="219"/>
        <v>Over 0.5</v>
      </c>
      <c r="W1864" s="14" t="str">
        <f t="shared" si="220"/>
        <v/>
      </c>
      <c r="X1864" s="14"/>
      <c r="Y1864" s="7" t="str">
        <f t="shared" si="223"/>
        <v>…</v>
      </c>
      <c r="Z1864" s="7"/>
      <c r="AA1864" s="35" t="str">
        <f t="shared" si="224"/>
        <v>…</v>
      </c>
      <c r="AB1864" s="35" t="str">
        <f t="shared" si="225"/>
        <v>.</v>
      </c>
      <c r="AE1864" s="18" t="str">
        <f>IFERROR(VLOOKUP(O1864,AG3:AH5,2,0),"KO")</f>
        <v>KO</v>
      </c>
    </row>
    <row r="1865" spans="2:31">
      <c r="B1865" s="6"/>
      <c r="D1865" s="24"/>
      <c r="E1865" s="17"/>
      <c r="F1865" s="7"/>
      <c r="G1865" s="10"/>
      <c r="H1865" s="7"/>
      <c r="I1865" s="7"/>
      <c r="J1865" s="7"/>
      <c r="K1865" s="7"/>
      <c r="L1865" s="7"/>
      <c r="M1865" s="7"/>
      <c r="N1865" s="6"/>
      <c r="O1865" s="6"/>
      <c r="P1865" s="11"/>
      <c r="Q1865" s="12"/>
      <c r="R1865" s="13"/>
      <c r="S1865" s="21" t="str">
        <f t="shared" si="221"/>
        <v/>
      </c>
      <c r="T1865" s="7" t="str">
        <f t="shared" si="222"/>
        <v>Under 1.5</v>
      </c>
      <c r="U1865" s="14"/>
      <c r="V1865" s="14" t="str">
        <f t="shared" si="219"/>
        <v>Over 0.5</v>
      </c>
      <c r="W1865" s="14" t="str">
        <f t="shared" si="220"/>
        <v/>
      </c>
      <c r="X1865" s="14"/>
      <c r="Y1865" s="7" t="str">
        <f t="shared" si="223"/>
        <v>…</v>
      </c>
      <c r="Z1865" s="7"/>
      <c r="AA1865" s="35" t="str">
        <f t="shared" si="224"/>
        <v>…</v>
      </c>
      <c r="AB1865" s="35" t="str">
        <f t="shared" si="225"/>
        <v>.</v>
      </c>
      <c r="AE1865" s="18" t="str">
        <f>IFERROR(VLOOKUP(O1865,AG3:AH5,2,0),"KO")</f>
        <v>KO</v>
      </c>
    </row>
    <row r="1866" spans="2:31">
      <c r="B1866" s="6"/>
      <c r="D1866" s="24"/>
      <c r="E1866" s="17"/>
      <c r="F1866" s="7"/>
      <c r="G1866" s="10"/>
      <c r="H1866" s="7"/>
      <c r="I1866" s="7"/>
      <c r="J1866" s="7"/>
      <c r="K1866" s="7"/>
      <c r="L1866" s="7"/>
      <c r="M1866" s="7"/>
      <c r="N1866" s="6"/>
      <c r="O1866" s="6"/>
      <c r="P1866" s="11"/>
      <c r="Q1866" s="12"/>
      <c r="R1866" s="13"/>
      <c r="S1866" s="21" t="str">
        <f t="shared" si="221"/>
        <v/>
      </c>
      <c r="T1866" s="7" t="str">
        <f t="shared" si="222"/>
        <v>Under 1.5</v>
      </c>
      <c r="U1866" s="14"/>
      <c r="V1866" s="14" t="str">
        <f t="shared" si="219"/>
        <v>Over 0.5</v>
      </c>
      <c r="W1866" s="14" t="str">
        <f t="shared" si="220"/>
        <v/>
      </c>
      <c r="X1866" s="14"/>
      <c r="Y1866" s="7" t="str">
        <f t="shared" si="223"/>
        <v>…</v>
      </c>
      <c r="Z1866" s="7"/>
      <c r="AA1866" s="35" t="str">
        <f t="shared" si="224"/>
        <v>…</v>
      </c>
      <c r="AB1866" s="35" t="str">
        <f t="shared" si="225"/>
        <v>.</v>
      </c>
      <c r="AE1866" s="18" t="str">
        <f>IFERROR(VLOOKUP(O1866,AG3:AH5,2,0),"KO")</f>
        <v>KO</v>
      </c>
    </row>
    <row r="1867" spans="2:31">
      <c r="B1867" s="6"/>
      <c r="D1867" s="24"/>
      <c r="E1867" s="17"/>
      <c r="F1867" s="7"/>
      <c r="G1867" s="10"/>
      <c r="H1867" s="7"/>
      <c r="I1867" s="7"/>
      <c r="J1867" s="7"/>
      <c r="K1867" s="7"/>
      <c r="L1867" s="7"/>
      <c r="M1867" s="7"/>
      <c r="N1867" s="6"/>
      <c r="O1867" s="6"/>
      <c r="P1867" s="11"/>
      <c r="Q1867" s="12"/>
      <c r="R1867" s="13"/>
      <c r="S1867" s="21" t="str">
        <f t="shared" si="221"/>
        <v/>
      </c>
      <c r="T1867" s="7" t="str">
        <f t="shared" si="222"/>
        <v>Under 1.5</v>
      </c>
      <c r="U1867" s="14"/>
      <c r="V1867" s="14" t="str">
        <f t="shared" ref="V1867:V1930" si="226">IF(N1867="1-0","Under 1.5",IF(N1867="0-0","Under 1.5",IF(N1867="0-1","Under 1.5","Over 0.5")))</f>
        <v>Over 0.5</v>
      </c>
      <c r="W1867" s="14" t="str">
        <f t="shared" ref="W1867:W1930" si="227">IF(N1867=0,"",IF(N1867="?",N1867,IF(T1867=V1867,"WON",IF(N1867="0-1","WON",IF(N1867="1-0","WON","LOST")))))</f>
        <v/>
      </c>
      <c r="X1867" s="14"/>
      <c r="Y1867" s="7" t="str">
        <f t="shared" si="223"/>
        <v>…</v>
      </c>
      <c r="Z1867" s="7"/>
      <c r="AA1867" s="35" t="str">
        <f t="shared" si="224"/>
        <v>…</v>
      </c>
      <c r="AB1867" s="35" t="str">
        <f t="shared" si="225"/>
        <v>.</v>
      </c>
      <c r="AE1867" s="18" t="str">
        <f>IFERROR(VLOOKUP(O1867,AG3:AH5,2,0),"KO")</f>
        <v>KO</v>
      </c>
    </row>
    <row r="1868" spans="2:31">
      <c r="B1868" s="6"/>
      <c r="D1868" s="24"/>
      <c r="E1868" s="17"/>
      <c r="F1868" s="7"/>
      <c r="G1868" s="10"/>
      <c r="H1868" s="7"/>
      <c r="I1868" s="7"/>
      <c r="J1868" s="7"/>
      <c r="K1868" s="7"/>
      <c r="L1868" s="7"/>
      <c r="M1868" s="7"/>
      <c r="N1868" s="6"/>
      <c r="O1868" s="6"/>
      <c r="P1868" s="11"/>
      <c r="Q1868" s="12"/>
      <c r="R1868" s="13"/>
      <c r="S1868" s="21" t="str">
        <f t="shared" si="221"/>
        <v/>
      </c>
      <c r="T1868" s="7" t="str">
        <f t="shared" si="222"/>
        <v>Under 1.5</v>
      </c>
      <c r="U1868" s="14"/>
      <c r="V1868" s="14" t="str">
        <f t="shared" si="226"/>
        <v>Over 0.5</v>
      </c>
      <c r="W1868" s="14" t="str">
        <f t="shared" si="227"/>
        <v/>
      </c>
      <c r="X1868" s="14"/>
      <c r="Y1868" s="7" t="str">
        <f t="shared" si="223"/>
        <v>…</v>
      </c>
      <c r="Z1868" s="7"/>
      <c r="AA1868" s="35" t="str">
        <f t="shared" si="224"/>
        <v>…</v>
      </c>
      <c r="AB1868" s="35" t="str">
        <f t="shared" si="225"/>
        <v>.</v>
      </c>
      <c r="AE1868" s="18" t="str">
        <f>IFERROR(VLOOKUP(O1868,AG3:AH5,2,0),"KO")</f>
        <v>KO</v>
      </c>
    </row>
    <row r="1869" spans="2:31">
      <c r="B1869" s="6"/>
      <c r="D1869" s="24"/>
      <c r="E1869" s="17"/>
      <c r="F1869" s="7"/>
      <c r="G1869" s="10"/>
      <c r="H1869" s="7"/>
      <c r="I1869" s="7"/>
      <c r="J1869" s="7"/>
      <c r="K1869" s="7"/>
      <c r="L1869" s="7"/>
      <c r="M1869" s="7"/>
      <c r="N1869" s="6"/>
      <c r="O1869" s="6"/>
      <c r="P1869" s="11"/>
      <c r="Q1869" s="12"/>
      <c r="R1869" s="13"/>
      <c r="S1869" s="21" t="str">
        <f t="shared" si="221"/>
        <v/>
      </c>
      <c r="T1869" s="7" t="str">
        <f t="shared" si="222"/>
        <v>Under 1.5</v>
      </c>
      <c r="U1869" s="14"/>
      <c r="V1869" s="14" t="str">
        <f t="shared" si="226"/>
        <v>Over 0.5</v>
      </c>
      <c r="W1869" s="14" t="str">
        <f t="shared" si="227"/>
        <v/>
      </c>
      <c r="X1869" s="14"/>
      <c r="Y1869" s="7" t="str">
        <f t="shared" si="223"/>
        <v>…</v>
      </c>
      <c r="Z1869" s="7"/>
      <c r="AA1869" s="35" t="str">
        <f t="shared" si="224"/>
        <v>…</v>
      </c>
      <c r="AB1869" s="35" t="str">
        <f t="shared" si="225"/>
        <v>.</v>
      </c>
      <c r="AE1869" s="18" t="str">
        <f>IFERROR(VLOOKUP(O1869,AG3:AH5,2,0),"KO")</f>
        <v>KO</v>
      </c>
    </row>
    <row r="1870" spans="2:31">
      <c r="B1870" s="6"/>
      <c r="D1870" s="24"/>
      <c r="E1870" s="17"/>
      <c r="F1870" s="7"/>
      <c r="G1870" s="10"/>
      <c r="H1870" s="7"/>
      <c r="I1870" s="7"/>
      <c r="J1870" s="7"/>
      <c r="K1870" s="7"/>
      <c r="L1870" s="7"/>
      <c r="M1870" s="7"/>
      <c r="N1870" s="6"/>
      <c r="O1870" s="6"/>
      <c r="P1870" s="11"/>
      <c r="Q1870" s="12"/>
      <c r="R1870" s="13"/>
      <c r="S1870" s="21" t="str">
        <f t="shared" si="221"/>
        <v/>
      </c>
      <c r="T1870" s="7" t="str">
        <f t="shared" si="222"/>
        <v>Under 1.5</v>
      </c>
      <c r="U1870" s="14"/>
      <c r="V1870" s="14" t="str">
        <f t="shared" si="226"/>
        <v>Over 0.5</v>
      </c>
      <c r="W1870" s="14" t="str">
        <f t="shared" si="227"/>
        <v/>
      </c>
      <c r="X1870" s="14"/>
      <c r="Y1870" s="7" t="str">
        <f t="shared" si="223"/>
        <v>…</v>
      </c>
      <c r="Z1870" s="7"/>
      <c r="AA1870" s="35" t="str">
        <f t="shared" si="224"/>
        <v>…</v>
      </c>
      <c r="AB1870" s="35" t="str">
        <f t="shared" si="225"/>
        <v>.</v>
      </c>
      <c r="AE1870" s="18" t="str">
        <f>IFERROR(VLOOKUP(O1870,AG3:AH5,2,0),"KO")</f>
        <v>KO</v>
      </c>
    </row>
    <row r="1871" spans="2:31">
      <c r="B1871" s="6"/>
      <c r="D1871" s="24"/>
      <c r="E1871" s="17"/>
      <c r="F1871" s="7"/>
      <c r="G1871" s="10"/>
      <c r="H1871" s="7"/>
      <c r="I1871" s="7"/>
      <c r="J1871" s="7"/>
      <c r="K1871" s="7"/>
      <c r="L1871" s="7"/>
      <c r="M1871" s="7"/>
      <c r="N1871" s="6"/>
      <c r="O1871" s="6"/>
      <c r="P1871" s="11"/>
      <c r="Q1871" s="12"/>
      <c r="R1871" s="13"/>
      <c r="S1871" s="21" t="str">
        <f t="shared" si="221"/>
        <v/>
      </c>
      <c r="T1871" s="7" t="str">
        <f t="shared" si="222"/>
        <v>Under 1.5</v>
      </c>
      <c r="U1871" s="14"/>
      <c r="V1871" s="14" t="str">
        <f t="shared" si="226"/>
        <v>Over 0.5</v>
      </c>
      <c r="W1871" s="14" t="str">
        <f t="shared" si="227"/>
        <v/>
      </c>
      <c r="X1871" s="14"/>
      <c r="Y1871" s="7" t="str">
        <f t="shared" si="223"/>
        <v>…</v>
      </c>
      <c r="Z1871" s="7"/>
      <c r="AA1871" s="35" t="str">
        <f t="shared" si="224"/>
        <v>…</v>
      </c>
      <c r="AB1871" s="35" t="str">
        <f t="shared" si="225"/>
        <v>.</v>
      </c>
      <c r="AE1871" s="18" t="str">
        <f>IFERROR(VLOOKUP(O1871,AG3:AH5,2,0),"KO")</f>
        <v>KO</v>
      </c>
    </row>
    <row r="1872" spans="2:31">
      <c r="B1872" s="6"/>
      <c r="D1872" s="24"/>
      <c r="E1872" s="17"/>
      <c r="F1872" s="7"/>
      <c r="G1872" s="10"/>
      <c r="H1872" s="7"/>
      <c r="I1872" s="7"/>
      <c r="J1872" s="7"/>
      <c r="K1872" s="7"/>
      <c r="L1872" s="7"/>
      <c r="M1872" s="7"/>
      <c r="N1872" s="6"/>
      <c r="O1872" s="6"/>
      <c r="P1872" s="11"/>
      <c r="Q1872" s="12"/>
      <c r="R1872" s="13"/>
      <c r="S1872" s="21" t="str">
        <f t="shared" si="221"/>
        <v/>
      </c>
      <c r="T1872" s="7" t="str">
        <f t="shared" si="222"/>
        <v>Under 1.5</v>
      </c>
      <c r="U1872" s="14"/>
      <c r="V1872" s="14" t="str">
        <f t="shared" si="226"/>
        <v>Over 0.5</v>
      </c>
      <c r="W1872" s="14" t="str">
        <f t="shared" si="227"/>
        <v/>
      </c>
      <c r="X1872" s="14"/>
      <c r="Y1872" s="7" t="str">
        <f t="shared" si="223"/>
        <v>…</v>
      </c>
      <c r="Z1872" s="7"/>
      <c r="AA1872" s="35" t="str">
        <f t="shared" si="224"/>
        <v>…</v>
      </c>
      <c r="AB1872" s="35" t="str">
        <f t="shared" si="225"/>
        <v>.</v>
      </c>
      <c r="AE1872" s="18" t="str">
        <f>IFERROR(VLOOKUP(O1872,AG3:AH5,2,0),"KO")</f>
        <v>KO</v>
      </c>
    </row>
    <row r="1873" spans="2:31">
      <c r="B1873" s="6"/>
      <c r="D1873" s="24"/>
      <c r="E1873" s="17"/>
      <c r="F1873" s="7"/>
      <c r="G1873" s="10"/>
      <c r="H1873" s="7"/>
      <c r="I1873" s="7"/>
      <c r="J1873" s="7"/>
      <c r="K1873" s="7"/>
      <c r="L1873" s="7"/>
      <c r="M1873" s="7"/>
      <c r="N1873" s="6"/>
      <c r="O1873" s="6"/>
      <c r="P1873" s="11"/>
      <c r="Q1873" s="12"/>
      <c r="R1873" s="13"/>
      <c r="S1873" s="21" t="str">
        <f t="shared" si="221"/>
        <v/>
      </c>
      <c r="T1873" s="7" t="str">
        <f t="shared" si="222"/>
        <v>Under 1.5</v>
      </c>
      <c r="U1873" s="14"/>
      <c r="V1873" s="14" t="str">
        <f t="shared" si="226"/>
        <v>Over 0.5</v>
      </c>
      <c r="W1873" s="14" t="str">
        <f t="shared" si="227"/>
        <v/>
      </c>
      <c r="X1873" s="14"/>
      <c r="Y1873" s="7" t="str">
        <f t="shared" si="223"/>
        <v>…</v>
      </c>
      <c r="Z1873" s="7"/>
      <c r="AA1873" s="35" t="str">
        <f t="shared" si="224"/>
        <v>…</v>
      </c>
      <c r="AB1873" s="35" t="str">
        <f t="shared" si="225"/>
        <v>.</v>
      </c>
      <c r="AE1873" s="18" t="str">
        <f>IFERROR(VLOOKUP(O1873,AG3:AH5,2,0),"KO")</f>
        <v>KO</v>
      </c>
    </row>
    <row r="1874" spans="2:31">
      <c r="B1874" s="6"/>
      <c r="D1874" s="24"/>
      <c r="E1874" s="17"/>
      <c r="F1874" s="7"/>
      <c r="G1874" s="10"/>
      <c r="H1874" s="7"/>
      <c r="I1874" s="7"/>
      <c r="J1874" s="7"/>
      <c r="K1874" s="7"/>
      <c r="L1874" s="7"/>
      <c r="M1874" s="7"/>
      <c r="N1874" s="6"/>
      <c r="O1874" s="6"/>
      <c r="P1874" s="11"/>
      <c r="Q1874" s="12"/>
      <c r="R1874" s="13"/>
      <c r="S1874" s="21" t="str">
        <f t="shared" si="221"/>
        <v/>
      </c>
      <c r="T1874" s="7" t="str">
        <f t="shared" si="222"/>
        <v>Under 1.5</v>
      </c>
      <c r="U1874" s="14"/>
      <c r="V1874" s="14" t="str">
        <f t="shared" si="226"/>
        <v>Over 0.5</v>
      </c>
      <c r="W1874" s="14" t="str">
        <f t="shared" si="227"/>
        <v/>
      </c>
      <c r="X1874" s="14"/>
      <c r="Y1874" s="7" t="str">
        <f t="shared" si="223"/>
        <v>…</v>
      </c>
      <c r="Z1874" s="7"/>
      <c r="AA1874" s="35" t="str">
        <f t="shared" si="224"/>
        <v>…</v>
      </c>
      <c r="AB1874" s="35" t="str">
        <f t="shared" si="225"/>
        <v>.</v>
      </c>
      <c r="AE1874" s="18" t="str">
        <f>IFERROR(VLOOKUP(O1874,AG3:AH5,2,0),"KO")</f>
        <v>KO</v>
      </c>
    </row>
    <row r="1875" spans="2:31">
      <c r="B1875" s="6"/>
      <c r="D1875" s="24"/>
      <c r="E1875" s="17"/>
      <c r="F1875" s="7"/>
      <c r="G1875" s="10"/>
      <c r="H1875" s="7"/>
      <c r="I1875" s="7"/>
      <c r="J1875" s="7"/>
      <c r="K1875" s="7"/>
      <c r="L1875" s="7"/>
      <c r="M1875" s="7"/>
      <c r="N1875" s="6"/>
      <c r="O1875" s="6"/>
      <c r="P1875" s="11"/>
      <c r="Q1875" s="12"/>
      <c r="R1875" s="13"/>
      <c r="S1875" s="21" t="str">
        <f t="shared" si="221"/>
        <v/>
      </c>
      <c r="T1875" s="7" t="str">
        <f t="shared" si="222"/>
        <v>Under 1.5</v>
      </c>
      <c r="U1875" s="14"/>
      <c r="V1875" s="14" t="str">
        <f t="shared" si="226"/>
        <v>Over 0.5</v>
      </c>
      <c r="W1875" s="14" t="str">
        <f t="shared" si="227"/>
        <v/>
      </c>
      <c r="X1875" s="14"/>
      <c r="Y1875" s="7" t="str">
        <f t="shared" si="223"/>
        <v>…</v>
      </c>
      <c r="Z1875" s="7"/>
      <c r="AA1875" s="35" t="str">
        <f t="shared" si="224"/>
        <v>…</v>
      </c>
      <c r="AB1875" s="35" t="str">
        <f t="shared" si="225"/>
        <v>.</v>
      </c>
      <c r="AE1875" s="18" t="str">
        <f>IFERROR(VLOOKUP(O1875,AG3:AH5,2,0),"KO")</f>
        <v>KO</v>
      </c>
    </row>
    <row r="1876" spans="2:31">
      <c r="B1876" s="6"/>
      <c r="D1876" s="24"/>
      <c r="E1876" s="17"/>
      <c r="F1876" s="7"/>
      <c r="G1876" s="10"/>
      <c r="H1876" s="7"/>
      <c r="I1876" s="7"/>
      <c r="J1876" s="7"/>
      <c r="K1876" s="7"/>
      <c r="L1876" s="7"/>
      <c r="M1876" s="7"/>
      <c r="N1876" s="6"/>
      <c r="O1876" s="6"/>
      <c r="P1876" s="11"/>
      <c r="Q1876" s="12"/>
      <c r="R1876" s="13"/>
      <c r="S1876" s="21" t="str">
        <f t="shared" si="221"/>
        <v/>
      </c>
      <c r="T1876" s="7" t="str">
        <f t="shared" si="222"/>
        <v>Under 1.5</v>
      </c>
      <c r="U1876" s="14"/>
      <c r="V1876" s="14" t="str">
        <f t="shared" si="226"/>
        <v>Over 0.5</v>
      </c>
      <c r="W1876" s="14" t="str">
        <f t="shared" si="227"/>
        <v/>
      </c>
      <c r="X1876" s="14"/>
      <c r="Y1876" s="7" t="str">
        <f t="shared" si="223"/>
        <v>…</v>
      </c>
      <c r="Z1876" s="7"/>
      <c r="AA1876" s="35" t="str">
        <f t="shared" si="224"/>
        <v>…</v>
      </c>
      <c r="AB1876" s="35" t="str">
        <f t="shared" si="225"/>
        <v>.</v>
      </c>
      <c r="AE1876" s="18" t="str">
        <f>IFERROR(VLOOKUP(O1876,AG3:AH5,2,0),"KO")</f>
        <v>KO</v>
      </c>
    </row>
    <row r="1877" spans="2:31">
      <c r="B1877" s="6"/>
      <c r="D1877" s="24"/>
      <c r="E1877" s="17"/>
      <c r="F1877" s="7"/>
      <c r="G1877" s="10"/>
      <c r="H1877" s="7"/>
      <c r="I1877" s="7"/>
      <c r="J1877" s="7"/>
      <c r="K1877" s="7"/>
      <c r="L1877" s="7"/>
      <c r="M1877" s="7"/>
      <c r="N1877" s="6"/>
      <c r="O1877" s="6"/>
      <c r="P1877" s="11"/>
      <c r="Q1877" s="12"/>
      <c r="R1877" s="13"/>
      <c r="S1877" s="21" t="str">
        <f t="shared" si="221"/>
        <v/>
      </c>
      <c r="T1877" s="7" t="str">
        <f t="shared" si="222"/>
        <v>Under 1.5</v>
      </c>
      <c r="U1877" s="14"/>
      <c r="V1877" s="14" t="str">
        <f t="shared" si="226"/>
        <v>Over 0.5</v>
      </c>
      <c r="W1877" s="14" t="str">
        <f t="shared" si="227"/>
        <v/>
      </c>
      <c r="X1877" s="14"/>
      <c r="Y1877" s="7" t="str">
        <f t="shared" si="223"/>
        <v>…</v>
      </c>
      <c r="Z1877" s="7"/>
      <c r="AA1877" s="35" t="str">
        <f t="shared" si="224"/>
        <v>…</v>
      </c>
      <c r="AB1877" s="35" t="str">
        <f t="shared" si="225"/>
        <v>.</v>
      </c>
      <c r="AE1877" s="18" t="str">
        <f>IFERROR(VLOOKUP(O1877,AG3:AH5,2,0),"KO")</f>
        <v>KO</v>
      </c>
    </row>
    <row r="1878" spans="2:31">
      <c r="B1878" s="6"/>
      <c r="D1878" s="24"/>
      <c r="E1878" s="17"/>
      <c r="F1878" s="7"/>
      <c r="G1878" s="10"/>
      <c r="H1878" s="7"/>
      <c r="I1878" s="7"/>
      <c r="J1878" s="7"/>
      <c r="K1878" s="7"/>
      <c r="L1878" s="7"/>
      <c r="M1878" s="7"/>
      <c r="N1878" s="6"/>
      <c r="O1878" s="6"/>
      <c r="P1878" s="11"/>
      <c r="Q1878" s="12"/>
      <c r="R1878" s="13"/>
      <c r="S1878" s="21" t="str">
        <f t="shared" si="221"/>
        <v/>
      </c>
      <c r="T1878" s="7" t="str">
        <f t="shared" si="222"/>
        <v>Under 1.5</v>
      </c>
      <c r="U1878" s="14"/>
      <c r="V1878" s="14" t="str">
        <f t="shared" si="226"/>
        <v>Over 0.5</v>
      </c>
      <c r="W1878" s="14" t="str">
        <f t="shared" si="227"/>
        <v/>
      </c>
      <c r="X1878" s="14"/>
      <c r="Y1878" s="7" t="str">
        <f t="shared" si="223"/>
        <v>…</v>
      </c>
      <c r="Z1878" s="7"/>
      <c r="AA1878" s="35" t="str">
        <f t="shared" si="224"/>
        <v>…</v>
      </c>
      <c r="AB1878" s="35" t="str">
        <f t="shared" si="225"/>
        <v>.</v>
      </c>
      <c r="AE1878" s="18" t="str">
        <f>IFERROR(VLOOKUP(O1878,AG3:AH5,2,0),"KO")</f>
        <v>KO</v>
      </c>
    </row>
    <row r="1879" spans="2:31">
      <c r="B1879" s="6"/>
      <c r="D1879" s="24"/>
      <c r="E1879" s="17"/>
      <c r="F1879" s="7"/>
      <c r="G1879" s="10"/>
      <c r="H1879" s="7"/>
      <c r="I1879" s="7"/>
      <c r="J1879" s="7"/>
      <c r="K1879" s="7"/>
      <c r="L1879" s="7"/>
      <c r="M1879" s="7"/>
      <c r="N1879" s="6"/>
      <c r="O1879" s="6"/>
      <c r="P1879" s="11"/>
      <c r="Q1879" s="12"/>
      <c r="R1879" s="13"/>
      <c r="S1879" s="21" t="str">
        <f t="shared" si="221"/>
        <v/>
      </c>
      <c r="T1879" s="7" t="str">
        <f t="shared" si="222"/>
        <v>Under 1.5</v>
      </c>
      <c r="U1879" s="14"/>
      <c r="V1879" s="14" t="str">
        <f t="shared" si="226"/>
        <v>Over 0.5</v>
      </c>
      <c r="W1879" s="14" t="str">
        <f t="shared" si="227"/>
        <v/>
      </c>
      <c r="X1879" s="14"/>
      <c r="Y1879" s="7" t="str">
        <f t="shared" si="223"/>
        <v>…</v>
      </c>
      <c r="Z1879" s="7"/>
      <c r="AA1879" s="35" t="str">
        <f t="shared" si="224"/>
        <v>…</v>
      </c>
      <c r="AB1879" s="35" t="str">
        <f t="shared" si="225"/>
        <v>.</v>
      </c>
      <c r="AE1879" s="18" t="str">
        <f>IFERROR(VLOOKUP(O1879,AG3:AH5,2,0),"KO")</f>
        <v>KO</v>
      </c>
    </row>
    <row r="1880" spans="2:31">
      <c r="B1880" s="6"/>
      <c r="D1880" s="24"/>
      <c r="E1880" s="17"/>
      <c r="F1880" s="7"/>
      <c r="G1880" s="10"/>
      <c r="H1880" s="7"/>
      <c r="I1880" s="7"/>
      <c r="J1880" s="7"/>
      <c r="K1880" s="7"/>
      <c r="L1880" s="7"/>
      <c r="M1880" s="7"/>
      <c r="N1880" s="6"/>
      <c r="O1880" s="6"/>
      <c r="P1880" s="11"/>
      <c r="Q1880" s="12"/>
      <c r="R1880" s="13"/>
      <c r="S1880" s="21" t="str">
        <f t="shared" si="221"/>
        <v/>
      </c>
      <c r="T1880" s="7" t="str">
        <f t="shared" si="222"/>
        <v>Under 1.5</v>
      </c>
      <c r="U1880" s="14"/>
      <c r="V1880" s="14" t="str">
        <f t="shared" si="226"/>
        <v>Over 0.5</v>
      </c>
      <c r="W1880" s="14" t="str">
        <f t="shared" si="227"/>
        <v/>
      </c>
      <c r="X1880" s="14"/>
      <c r="Y1880" s="7" t="str">
        <f t="shared" si="223"/>
        <v>…</v>
      </c>
      <c r="Z1880" s="7"/>
      <c r="AA1880" s="35" t="str">
        <f t="shared" si="224"/>
        <v>…</v>
      </c>
      <c r="AB1880" s="35" t="str">
        <f t="shared" si="225"/>
        <v>.</v>
      </c>
      <c r="AE1880" s="18" t="str">
        <f>IFERROR(VLOOKUP(O1880,AG3:AH5,2,0),"KO")</f>
        <v>KO</v>
      </c>
    </row>
    <row r="1881" spans="2:31">
      <c r="B1881" s="6"/>
      <c r="D1881" s="24"/>
      <c r="E1881" s="17"/>
      <c r="F1881" s="7"/>
      <c r="G1881" s="10"/>
      <c r="H1881" s="7"/>
      <c r="I1881" s="7"/>
      <c r="J1881" s="7"/>
      <c r="K1881" s="7"/>
      <c r="L1881" s="7"/>
      <c r="M1881" s="7"/>
      <c r="N1881" s="6"/>
      <c r="O1881" s="6"/>
      <c r="P1881" s="11"/>
      <c r="Q1881" s="12"/>
      <c r="R1881" s="13"/>
      <c r="S1881" s="21" t="str">
        <f t="shared" si="221"/>
        <v/>
      </c>
      <c r="T1881" s="7" t="str">
        <f t="shared" si="222"/>
        <v>Under 1.5</v>
      </c>
      <c r="U1881" s="14"/>
      <c r="V1881" s="14" t="str">
        <f t="shared" si="226"/>
        <v>Over 0.5</v>
      </c>
      <c r="W1881" s="14" t="str">
        <f t="shared" si="227"/>
        <v/>
      </c>
      <c r="X1881" s="14"/>
      <c r="Y1881" s="7" t="str">
        <f t="shared" si="223"/>
        <v>…</v>
      </c>
      <c r="Z1881" s="7"/>
      <c r="AA1881" s="35" t="str">
        <f t="shared" si="224"/>
        <v>…</v>
      </c>
      <c r="AB1881" s="35" t="str">
        <f t="shared" si="225"/>
        <v>.</v>
      </c>
      <c r="AE1881" s="18" t="str">
        <f>IFERROR(VLOOKUP(O1881,AG3:AH5,2,0),"KO")</f>
        <v>KO</v>
      </c>
    </row>
    <row r="1882" spans="2:31">
      <c r="B1882" s="6"/>
      <c r="D1882" s="24"/>
      <c r="E1882" s="17"/>
      <c r="F1882" s="7"/>
      <c r="G1882" s="10"/>
      <c r="H1882" s="7"/>
      <c r="I1882" s="7"/>
      <c r="J1882" s="7"/>
      <c r="K1882" s="7"/>
      <c r="L1882" s="7"/>
      <c r="M1882" s="7"/>
      <c r="N1882" s="6"/>
      <c r="O1882" s="6"/>
      <c r="P1882" s="11"/>
      <c r="Q1882" s="12"/>
      <c r="R1882" s="13"/>
      <c r="S1882" s="21" t="str">
        <f t="shared" si="221"/>
        <v/>
      </c>
      <c r="T1882" s="7" t="str">
        <f t="shared" si="222"/>
        <v>Under 1.5</v>
      </c>
      <c r="U1882" s="14"/>
      <c r="V1882" s="14" t="str">
        <f t="shared" si="226"/>
        <v>Over 0.5</v>
      </c>
      <c r="W1882" s="14" t="str">
        <f t="shared" si="227"/>
        <v/>
      </c>
      <c r="X1882" s="14"/>
      <c r="Y1882" s="7" t="str">
        <f t="shared" si="223"/>
        <v>…</v>
      </c>
      <c r="Z1882" s="7"/>
      <c r="AA1882" s="35" t="str">
        <f t="shared" si="224"/>
        <v>…</v>
      </c>
      <c r="AB1882" s="35" t="str">
        <f t="shared" si="225"/>
        <v>.</v>
      </c>
      <c r="AE1882" s="18" t="str">
        <f>IFERROR(VLOOKUP(O1882,AG3:AH5,2,0),"KO")</f>
        <v>KO</v>
      </c>
    </row>
    <row r="1883" spans="2:31">
      <c r="B1883" s="6"/>
      <c r="D1883" s="24"/>
      <c r="E1883" s="17"/>
      <c r="F1883" s="7"/>
      <c r="G1883" s="10"/>
      <c r="H1883" s="7"/>
      <c r="I1883" s="7"/>
      <c r="J1883" s="7"/>
      <c r="K1883" s="7"/>
      <c r="L1883" s="7"/>
      <c r="M1883" s="7"/>
      <c r="N1883" s="6"/>
      <c r="O1883" s="6"/>
      <c r="P1883" s="11"/>
      <c r="Q1883" s="12"/>
      <c r="R1883" s="13"/>
      <c r="S1883" s="21" t="str">
        <f t="shared" si="221"/>
        <v/>
      </c>
      <c r="T1883" s="7" t="str">
        <f t="shared" si="222"/>
        <v>Under 1.5</v>
      </c>
      <c r="U1883" s="14"/>
      <c r="V1883" s="14" t="str">
        <f t="shared" si="226"/>
        <v>Over 0.5</v>
      </c>
      <c r="W1883" s="14" t="str">
        <f t="shared" si="227"/>
        <v/>
      </c>
      <c r="X1883" s="14"/>
      <c r="Y1883" s="7" t="str">
        <f t="shared" si="223"/>
        <v>…</v>
      </c>
      <c r="Z1883" s="7"/>
      <c r="AA1883" s="35" t="str">
        <f t="shared" si="224"/>
        <v>…</v>
      </c>
      <c r="AB1883" s="35" t="str">
        <f t="shared" si="225"/>
        <v>.</v>
      </c>
      <c r="AE1883" s="18" t="str">
        <f>IFERROR(VLOOKUP(O1883,AG3:AH5,2,0),"KO")</f>
        <v>KO</v>
      </c>
    </row>
    <row r="1884" spans="2:31">
      <c r="B1884" s="6"/>
      <c r="D1884" s="24"/>
      <c r="E1884" s="17"/>
      <c r="F1884" s="7"/>
      <c r="G1884" s="10"/>
      <c r="H1884" s="7"/>
      <c r="I1884" s="7"/>
      <c r="J1884" s="7"/>
      <c r="K1884" s="7"/>
      <c r="L1884" s="7"/>
      <c r="M1884" s="7"/>
      <c r="N1884" s="6"/>
      <c r="O1884" s="6"/>
      <c r="P1884" s="11"/>
      <c r="Q1884" s="12"/>
      <c r="R1884" s="13"/>
      <c r="S1884" s="21" t="str">
        <f t="shared" si="221"/>
        <v/>
      </c>
      <c r="T1884" s="7" t="str">
        <f t="shared" si="222"/>
        <v>Under 1.5</v>
      </c>
      <c r="U1884" s="14"/>
      <c r="V1884" s="14" t="str">
        <f t="shared" si="226"/>
        <v>Over 0.5</v>
      </c>
      <c r="W1884" s="14" t="str">
        <f t="shared" si="227"/>
        <v/>
      </c>
      <c r="X1884" s="14"/>
      <c r="Y1884" s="7" t="str">
        <f t="shared" si="223"/>
        <v>…</v>
      </c>
      <c r="Z1884" s="7"/>
      <c r="AA1884" s="35" t="str">
        <f t="shared" si="224"/>
        <v>…</v>
      </c>
      <c r="AB1884" s="35" t="str">
        <f t="shared" si="225"/>
        <v>.</v>
      </c>
      <c r="AE1884" s="18" t="str">
        <f>IFERROR(VLOOKUP(O1884,AG3:AH5,2,0),"KO")</f>
        <v>KO</v>
      </c>
    </row>
    <row r="1885" spans="2:31">
      <c r="B1885" s="6"/>
      <c r="D1885" s="24"/>
      <c r="E1885" s="17"/>
      <c r="F1885" s="7"/>
      <c r="G1885" s="10"/>
      <c r="H1885" s="7"/>
      <c r="I1885" s="7"/>
      <c r="J1885" s="7"/>
      <c r="K1885" s="7"/>
      <c r="L1885" s="7"/>
      <c r="M1885" s="7"/>
      <c r="N1885" s="6"/>
      <c r="O1885" s="6"/>
      <c r="P1885" s="11"/>
      <c r="Q1885" s="12"/>
      <c r="R1885" s="13"/>
      <c r="S1885" s="21" t="str">
        <f t="shared" si="221"/>
        <v/>
      </c>
      <c r="T1885" s="7" t="str">
        <f t="shared" si="222"/>
        <v>Under 1.5</v>
      </c>
      <c r="U1885" s="14"/>
      <c r="V1885" s="14" t="str">
        <f t="shared" si="226"/>
        <v>Over 0.5</v>
      </c>
      <c r="W1885" s="14" t="str">
        <f t="shared" si="227"/>
        <v/>
      </c>
      <c r="X1885" s="14"/>
      <c r="Y1885" s="7" t="str">
        <f t="shared" si="223"/>
        <v>…</v>
      </c>
      <c r="Z1885" s="7"/>
      <c r="AA1885" s="35" t="str">
        <f t="shared" si="224"/>
        <v>…</v>
      </c>
      <c r="AB1885" s="35" t="str">
        <f t="shared" si="225"/>
        <v>.</v>
      </c>
      <c r="AE1885" s="18" t="str">
        <f>IFERROR(VLOOKUP(O1885,AG3:AH5,2,0),"KO")</f>
        <v>KO</v>
      </c>
    </row>
    <row r="1886" spans="2:31">
      <c r="B1886" s="6"/>
      <c r="D1886" s="24"/>
      <c r="E1886" s="17"/>
      <c r="F1886" s="7"/>
      <c r="G1886" s="10"/>
      <c r="H1886" s="7"/>
      <c r="I1886" s="7"/>
      <c r="J1886" s="7"/>
      <c r="K1886" s="7"/>
      <c r="L1886" s="7"/>
      <c r="M1886" s="7"/>
      <c r="N1886" s="6"/>
      <c r="O1886" s="6"/>
      <c r="P1886" s="11"/>
      <c r="Q1886" s="12"/>
      <c r="R1886" s="13"/>
      <c r="S1886" s="21" t="str">
        <f t="shared" si="221"/>
        <v/>
      </c>
      <c r="T1886" s="7" t="str">
        <f t="shared" si="222"/>
        <v>Under 1.5</v>
      </c>
      <c r="U1886" s="14"/>
      <c r="V1886" s="14" t="str">
        <f t="shared" si="226"/>
        <v>Over 0.5</v>
      </c>
      <c r="W1886" s="14" t="str">
        <f t="shared" si="227"/>
        <v/>
      </c>
      <c r="X1886" s="14"/>
      <c r="Y1886" s="7" t="str">
        <f t="shared" si="223"/>
        <v>…</v>
      </c>
      <c r="Z1886" s="7"/>
      <c r="AA1886" s="35" t="str">
        <f t="shared" si="224"/>
        <v>…</v>
      </c>
      <c r="AB1886" s="35" t="str">
        <f t="shared" si="225"/>
        <v>.</v>
      </c>
      <c r="AE1886" s="18" t="str">
        <f>IFERROR(VLOOKUP(O1886,AG3:AH5,2,0),"KO")</f>
        <v>KO</v>
      </c>
    </row>
    <row r="1887" spans="2:31">
      <c r="B1887" s="6"/>
      <c r="D1887" s="24"/>
      <c r="E1887" s="17"/>
      <c r="F1887" s="7"/>
      <c r="G1887" s="10"/>
      <c r="H1887" s="7"/>
      <c r="I1887" s="7"/>
      <c r="J1887" s="7"/>
      <c r="K1887" s="7"/>
      <c r="L1887" s="7"/>
      <c r="M1887" s="7"/>
      <c r="N1887" s="6"/>
      <c r="O1887" s="6"/>
      <c r="P1887" s="11"/>
      <c r="Q1887" s="12"/>
      <c r="R1887" s="13"/>
      <c r="S1887" s="21" t="str">
        <f t="shared" si="221"/>
        <v/>
      </c>
      <c r="T1887" s="7" t="str">
        <f t="shared" si="222"/>
        <v>Under 1.5</v>
      </c>
      <c r="U1887" s="14"/>
      <c r="V1887" s="14" t="str">
        <f t="shared" si="226"/>
        <v>Over 0.5</v>
      </c>
      <c r="W1887" s="14" t="str">
        <f t="shared" si="227"/>
        <v/>
      </c>
      <c r="X1887" s="14"/>
      <c r="Y1887" s="7" t="str">
        <f t="shared" si="223"/>
        <v>…</v>
      </c>
      <c r="Z1887" s="7"/>
      <c r="AA1887" s="35" t="str">
        <f t="shared" si="224"/>
        <v>…</v>
      </c>
      <c r="AB1887" s="35" t="str">
        <f t="shared" si="225"/>
        <v>.</v>
      </c>
      <c r="AE1887" s="18" t="str">
        <f>IFERROR(VLOOKUP(O1887,AG3:AH5,2,0),"KO")</f>
        <v>KO</v>
      </c>
    </row>
    <row r="1888" spans="2:31">
      <c r="B1888" s="6"/>
      <c r="D1888" s="24"/>
      <c r="E1888" s="17"/>
      <c r="F1888" s="7"/>
      <c r="G1888" s="10"/>
      <c r="H1888" s="7"/>
      <c r="I1888" s="7"/>
      <c r="J1888" s="7"/>
      <c r="K1888" s="7"/>
      <c r="L1888" s="7"/>
      <c r="M1888" s="7"/>
      <c r="N1888" s="6"/>
      <c r="O1888" s="6"/>
      <c r="P1888" s="11"/>
      <c r="Q1888" s="12"/>
      <c r="R1888" s="13"/>
      <c r="S1888" s="21" t="str">
        <f t="shared" si="221"/>
        <v/>
      </c>
      <c r="T1888" s="7" t="str">
        <f t="shared" si="222"/>
        <v>Under 1.5</v>
      </c>
      <c r="U1888" s="14"/>
      <c r="V1888" s="14" t="str">
        <f t="shared" si="226"/>
        <v>Over 0.5</v>
      </c>
      <c r="W1888" s="14" t="str">
        <f t="shared" si="227"/>
        <v/>
      </c>
      <c r="X1888" s="14"/>
      <c r="Y1888" s="7" t="str">
        <f t="shared" si="223"/>
        <v>…</v>
      </c>
      <c r="Z1888" s="7"/>
      <c r="AA1888" s="35" t="str">
        <f t="shared" si="224"/>
        <v>…</v>
      </c>
      <c r="AB1888" s="35" t="str">
        <f t="shared" si="225"/>
        <v>.</v>
      </c>
      <c r="AE1888" s="18" t="str">
        <f>IFERROR(VLOOKUP(O1888,AG3:AH5,2,0),"KO")</f>
        <v>KO</v>
      </c>
    </row>
    <row r="1889" spans="2:31">
      <c r="B1889" s="6"/>
      <c r="D1889" s="24"/>
      <c r="E1889" s="17"/>
      <c r="F1889" s="7"/>
      <c r="G1889" s="10"/>
      <c r="H1889" s="7"/>
      <c r="I1889" s="7"/>
      <c r="J1889" s="7"/>
      <c r="K1889" s="7"/>
      <c r="L1889" s="7"/>
      <c r="M1889" s="7"/>
      <c r="N1889" s="6"/>
      <c r="O1889" s="6"/>
      <c r="P1889" s="11"/>
      <c r="Q1889" s="12"/>
      <c r="R1889" s="13"/>
      <c r="S1889" s="21" t="str">
        <f t="shared" si="221"/>
        <v/>
      </c>
      <c r="T1889" s="7" t="str">
        <f t="shared" si="222"/>
        <v>Under 1.5</v>
      </c>
      <c r="U1889" s="14"/>
      <c r="V1889" s="14" t="str">
        <f t="shared" si="226"/>
        <v>Over 0.5</v>
      </c>
      <c r="W1889" s="14" t="str">
        <f t="shared" si="227"/>
        <v/>
      </c>
      <c r="X1889" s="14"/>
      <c r="Y1889" s="7" t="str">
        <f t="shared" si="223"/>
        <v>…</v>
      </c>
      <c r="Z1889" s="7"/>
      <c r="AA1889" s="35" t="str">
        <f t="shared" si="224"/>
        <v>…</v>
      </c>
      <c r="AB1889" s="35" t="str">
        <f t="shared" si="225"/>
        <v>.</v>
      </c>
      <c r="AE1889" s="18" t="str">
        <f>IFERROR(VLOOKUP(O1889,AG3:AH5,2,0),"KO")</f>
        <v>KO</v>
      </c>
    </row>
    <row r="1890" spans="2:31">
      <c r="B1890" s="6"/>
      <c r="D1890" s="24"/>
      <c r="E1890" s="17"/>
      <c r="F1890" s="7"/>
      <c r="G1890" s="10"/>
      <c r="H1890" s="7"/>
      <c r="I1890" s="7"/>
      <c r="J1890" s="7"/>
      <c r="K1890" s="7"/>
      <c r="L1890" s="7"/>
      <c r="M1890" s="7"/>
      <c r="N1890" s="6"/>
      <c r="O1890" s="6"/>
      <c r="P1890" s="11"/>
      <c r="Q1890" s="12"/>
      <c r="R1890" s="13"/>
      <c r="S1890" s="21" t="str">
        <f t="shared" si="221"/>
        <v/>
      </c>
      <c r="T1890" s="7" t="str">
        <f t="shared" si="222"/>
        <v>Under 1.5</v>
      </c>
      <c r="U1890" s="14"/>
      <c r="V1890" s="14" t="str">
        <f t="shared" si="226"/>
        <v>Over 0.5</v>
      </c>
      <c r="W1890" s="14" t="str">
        <f t="shared" si="227"/>
        <v/>
      </c>
      <c r="X1890" s="14"/>
      <c r="Y1890" s="7" t="str">
        <f t="shared" si="223"/>
        <v>…</v>
      </c>
      <c r="Z1890" s="7"/>
      <c r="AA1890" s="35" t="str">
        <f t="shared" si="224"/>
        <v>…</v>
      </c>
      <c r="AB1890" s="35" t="str">
        <f t="shared" si="225"/>
        <v>.</v>
      </c>
      <c r="AE1890" s="18" t="str">
        <f>IFERROR(VLOOKUP(O1890,AG3:AH5,2,0),"KO")</f>
        <v>KO</v>
      </c>
    </row>
    <row r="1891" spans="2:31">
      <c r="B1891" s="6"/>
      <c r="D1891" s="24"/>
      <c r="E1891" s="17"/>
      <c r="F1891" s="7"/>
      <c r="G1891" s="10"/>
      <c r="H1891" s="7"/>
      <c r="I1891" s="7"/>
      <c r="J1891" s="7"/>
      <c r="K1891" s="7"/>
      <c r="L1891" s="7"/>
      <c r="M1891" s="7"/>
      <c r="N1891" s="6"/>
      <c r="O1891" s="6"/>
      <c r="P1891" s="11"/>
      <c r="Q1891" s="12"/>
      <c r="R1891" s="13"/>
      <c r="S1891" s="21" t="str">
        <f t="shared" si="221"/>
        <v/>
      </c>
      <c r="T1891" s="7" t="str">
        <f t="shared" si="222"/>
        <v>Under 1.5</v>
      </c>
      <c r="U1891" s="14"/>
      <c r="V1891" s="14" t="str">
        <f t="shared" si="226"/>
        <v>Over 0.5</v>
      </c>
      <c r="W1891" s="14" t="str">
        <f t="shared" si="227"/>
        <v/>
      </c>
      <c r="X1891" s="14"/>
      <c r="Y1891" s="7" t="str">
        <f t="shared" si="223"/>
        <v>…</v>
      </c>
      <c r="Z1891" s="7"/>
      <c r="AA1891" s="35" t="str">
        <f t="shared" si="224"/>
        <v>…</v>
      </c>
      <c r="AB1891" s="35" t="str">
        <f t="shared" si="225"/>
        <v>.</v>
      </c>
      <c r="AE1891" s="18" t="str">
        <f>IFERROR(VLOOKUP(O1891,AG3:AH5,2,0),"KO")</f>
        <v>KO</v>
      </c>
    </row>
    <row r="1892" spans="2:31">
      <c r="B1892" s="6"/>
      <c r="D1892" s="24"/>
      <c r="E1892" s="17"/>
      <c r="F1892" s="7"/>
      <c r="G1892" s="10"/>
      <c r="H1892" s="7"/>
      <c r="I1892" s="7"/>
      <c r="J1892" s="7"/>
      <c r="K1892" s="7"/>
      <c r="L1892" s="7"/>
      <c r="M1892" s="7"/>
      <c r="N1892" s="6"/>
      <c r="O1892" s="6"/>
      <c r="P1892" s="11"/>
      <c r="Q1892" s="12"/>
      <c r="R1892" s="13"/>
      <c r="S1892" s="21" t="str">
        <f t="shared" si="221"/>
        <v/>
      </c>
      <c r="T1892" s="7" t="str">
        <f t="shared" si="222"/>
        <v>Under 1.5</v>
      </c>
      <c r="U1892" s="14"/>
      <c r="V1892" s="14" t="str">
        <f t="shared" si="226"/>
        <v>Over 0.5</v>
      </c>
      <c r="W1892" s="14" t="str">
        <f t="shared" si="227"/>
        <v/>
      </c>
      <c r="X1892" s="14"/>
      <c r="Y1892" s="7" t="str">
        <f t="shared" si="223"/>
        <v>…</v>
      </c>
      <c r="Z1892" s="7"/>
      <c r="AA1892" s="35" t="str">
        <f t="shared" si="224"/>
        <v>…</v>
      </c>
      <c r="AB1892" s="35" t="str">
        <f t="shared" si="225"/>
        <v>.</v>
      </c>
      <c r="AE1892" s="18" t="str">
        <f>IFERROR(VLOOKUP(O1892,AG3:AH5,2,0),"KO")</f>
        <v>KO</v>
      </c>
    </row>
    <row r="1893" spans="2:31">
      <c r="B1893" s="6"/>
      <c r="D1893" s="24"/>
      <c r="E1893" s="17"/>
      <c r="F1893" s="7"/>
      <c r="G1893" s="10"/>
      <c r="H1893" s="7"/>
      <c r="I1893" s="7"/>
      <c r="J1893" s="7"/>
      <c r="K1893" s="7"/>
      <c r="L1893" s="7"/>
      <c r="M1893" s="7"/>
      <c r="N1893" s="6"/>
      <c r="O1893" s="6"/>
      <c r="P1893" s="11"/>
      <c r="Q1893" s="12"/>
      <c r="R1893" s="13"/>
      <c r="S1893" s="21" t="str">
        <f t="shared" si="221"/>
        <v/>
      </c>
      <c r="T1893" s="7" t="str">
        <f t="shared" si="222"/>
        <v>Under 1.5</v>
      </c>
      <c r="U1893" s="14"/>
      <c r="V1893" s="14" t="str">
        <f t="shared" si="226"/>
        <v>Over 0.5</v>
      </c>
      <c r="W1893" s="14" t="str">
        <f t="shared" si="227"/>
        <v/>
      </c>
      <c r="X1893" s="14"/>
      <c r="Y1893" s="7" t="str">
        <f t="shared" si="223"/>
        <v>…</v>
      </c>
      <c r="Z1893" s="7"/>
      <c r="AA1893" s="35" t="str">
        <f t="shared" si="224"/>
        <v>…</v>
      </c>
      <c r="AB1893" s="35" t="str">
        <f t="shared" si="225"/>
        <v>.</v>
      </c>
      <c r="AE1893" s="18" t="str">
        <f>IFERROR(VLOOKUP(O1893,AG3:AH5,2,0),"KO")</f>
        <v>KO</v>
      </c>
    </row>
    <row r="1894" spans="2:31">
      <c r="B1894" s="6"/>
      <c r="D1894" s="24"/>
      <c r="E1894" s="17"/>
      <c r="F1894" s="7"/>
      <c r="G1894" s="10"/>
      <c r="H1894" s="7"/>
      <c r="I1894" s="7"/>
      <c r="J1894" s="7"/>
      <c r="K1894" s="7"/>
      <c r="L1894" s="7"/>
      <c r="M1894" s="7"/>
      <c r="N1894" s="6"/>
      <c r="O1894" s="6"/>
      <c r="P1894" s="11"/>
      <c r="Q1894" s="12"/>
      <c r="R1894" s="13"/>
      <c r="S1894" s="21" t="str">
        <f t="shared" si="221"/>
        <v/>
      </c>
      <c r="T1894" s="7" t="str">
        <f t="shared" si="222"/>
        <v>Under 1.5</v>
      </c>
      <c r="U1894" s="14"/>
      <c r="V1894" s="14" t="str">
        <f t="shared" si="226"/>
        <v>Over 0.5</v>
      </c>
      <c r="W1894" s="14" t="str">
        <f t="shared" si="227"/>
        <v/>
      </c>
      <c r="X1894" s="14"/>
      <c r="Y1894" s="7" t="str">
        <f t="shared" si="223"/>
        <v>…</v>
      </c>
      <c r="Z1894" s="7"/>
      <c r="AA1894" s="35" t="str">
        <f t="shared" si="224"/>
        <v>…</v>
      </c>
      <c r="AB1894" s="35" t="str">
        <f t="shared" si="225"/>
        <v>.</v>
      </c>
      <c r="AE1894" s="18" t="str">
        <f>IFERROR(VLOOKUP(O1894,AG3:AH5,2,0),"KO")</f>
        <v>KO</v>
      </c>
    </row>
    <row r="1895" spans="2:31">
      <c r="B1895" s="6"/>
      <c r="D1895" s="24"/>
      <c r="E1895" s="17"/>
      <c r="F1895" s="7"/>
      <c r="G1895" s="10"/>
      <c r="H1895" s="7"/>
      <c r="I1895" s="7"/>
      <c r="J1895" s="7"/>
      <c r="K1895" s="7"/>
      <c r="L1895" s="7"/>
      <c r="M1895" s="7"/>
      <c r="N1895" s="6"/>
      <c r="O1895" s="6"/>
      <c r="P1895" s="11"/>
      <c r="Q1895" s="12"/>
      <c r="R1895" s="13"/>
      <c r="S1895" s="21" t="str">
        <f t="shared" si="221"/>
        <v/>
      </c>
      <c r="T1895" s="7" t="str">
        <f t="shared" si="222"/>
        <v>Under 1.5</v>
      </c>
      <c r="U1895" s="14"/>
      <c r="V1895" s="14" t="str">
        <f t="shared" si="226"/>
        <v>Over 0.5</v>
      </c>
      <c r="W1895" s="14" t="str">
        <f t="shared" si="227"/>
        <v/>
      </c>
      <c r="X1895" s="14"/>
      <c r="Y1895" s="7" t="str">
        <f t="shared" si="223"/>
        <v>…</v>
      </c>
      <c r="Z1895" s="7"/>
      <c r="AA1895" s="35" t="str">
        <f t="shared" si="224"/>
        <v>…</v>
      </c>
      <c r="AB1895" s="35" t="str">
        <f t="shared" si="225"/>
        <v>.</v>
      </c>
      <c r="AE1895" s="18" t="str">
        <f>IFERROR(VLOOKUP(O1895,AG3:AH5,2,0),"KO")</f>
        <v>KO</v>
      </c>
    </row>
    <row r="1896" spans="2:31">
      <c r="B1896" s="6"/>
      <c r="D1896" s="24"/>
      <c r="E1896" s="17"/>
      <c r="F1896" s="7"/>
      <c r="G1896" s="10"/>
      <c r="H1896" s="7"/>
      <c r="I1896" s="7"/>
      <c r="J1896" s="7"/>
      <c r="K1896" s="7"/>
      <c r="L1896" s="7"/>
      <c r="M1896" s="7"/>
      <c r="N1896" s="6"/>
      <c r="O1896" s="6"/>
      <c r="P1896" s="11"/>
      <c r="Q1896" s="12"/>
      <c r="R1896" s="13"/>
      <c r="S1896" s="21" t="str">
        <f t="shared" si="221"/>
        <v/>
      </c>
      <c r="T1896" s="7" t="str">
        <f t="shared" si="222"/>
        <v>Under 1.5</v>
      </c>
      <c r="U1896" s="14"/>
      <c r="V1896" s="14" t="str">
        <f t="shared" si="226"/>
        <v>Over 0.5</v>
      </c>
      <c r="W1896" s="14" t="str">
        <f t="shared" si="227"/>
        <v/>
      </c>
      <c r="X1896" s="14"/>
      <c r="Y1896" s="7" t="str">
        <f t="shared" si="223"/>
        <v>…</v>
      </c>
      <c r="Z1896" s="7"/>
      <c r="AA1896" s="35" t="str">
        <f t="shared" si="224"/>
        <v>…</v>
      </c>
      <c r="AB1896" s="35" t="str">
        <f t="shared" si="225"/>
        <v>.</v>
      </c>
      <c r="AE1896" s="18" t="str">
        <f>IFERROR(VLOOKUP(O1896,AG3:AH5,2,0),"KO")</f>
        <v>KO</v>
      </c>
    </row>
    <row r="1897" spans="2:31">
      <c r="B1897" s="6"/>
      <c r="D1897" s="24"/>
      <c r="E1897" s="17"/>
      <c r="F1897" s="7"/>
      <c r="G1897" s="10"/>
      <c r="H1897" s="7"/>
      <c r="I1897" s="7"/>
      <c r="J1897" s="7"/>
      <c r="K1897" s="7"/>
      <c r="L1897" s="7"/>
      <c r="M1897" s="7"/>
      <c r="N1897" s="6"/>
      <c r="O1897" s="6"/>
      <c r="P1897" s="11"/>
      <c r="Q1897" s="12"/>
      <c r="R1897" s="13"/>
      <c r="S1897" s="21" t="str">
        <f t="shared" si="221"/>
        <v/>
      </c>
      <c r="T1897" s="7" t="str">
        <f t="shared" si="222"/>
        <v>Under 1.5</v>
      </c>
      <c r="U1897" s="14"/>
      <c r="V1897" s="14" t="str">
        <f t="shared" si="226"/>
        <v>Over 0.5</v>
      </c>
      <c r="W1897" s="14" t="str">
        <f t="shared" si="227"/>
        <v/>
      </c>
      <c r="X1897" s="14"/>
      <c r="Y1897" s="7" t="str">
        <f t="shared" si="223"/>
        <v>…</v>
      </c>
      <c r="Z1897" s="7"/>
      <c r="AA1897" s="35" t="str">
        <f t="shared" si="224"/>
        <v>…</v>
      </c>
      <c r="AB1897" s="35" t="str">
        <f t="shared" si="225"/>
        <v>.</v>
      </c>
      <c r="AE1897" s="18" t="str">
        <f>IFERROR(VLOOKUP(O1897,AG3:AH5,2,0),"KO")</f>
        <v>KO</v>
      </c>
    </row>
    <row r="1898" spans="2:31">
      <c r="B1898" s="6"/>
      <c r="D1898" s="24"/>
      <c r="E1898" s="17"/>
      <c r="F1898" s="7"/>
      <c r="G1898" s="10"/>
      <c r="H1898" s="7"/>
      <c r="I1898" s="7"/>
      <c r="J1898" s="7"/>
      <c r="K1898" s="7"/>
      <c r="L1898" s="7"/>
      <c r="M1898" s="7"/>
      <c r="N1898" s="6"/>
      <c r="O1898" s="6"/>
      <c r="P1898" s="11"/>
      <c r="Q1898" s="12"/>
      <c r="R1898" s="13"/>
      <c r="S1898" s="21" t="str">
        <f t="shared" si="221"/>
        <v/>
      </c>
      <c r="T1898" s="7" t="str">
        <f t="shared" si="222"/>
        <v>Under 1.5</v>
      </c>
      <c r="U1898" s="14"/>
      <c r="V1898" s="14" t="str">
        <f t="shared" si="226"/>
        <v>Over 0.5</v>
      </c>
      <c r="W1898" s="14" t="str">
        <f t="shared" si="227"/>
        <v/>
      </c>
      <c r="X1898" s="14"/>
      <c r="Y1898" s="7" t="str">
        <f t="shared" si="223"/>
        <v>…</v>
      </c>
      <c r="Z1898" s="7"/>
      <c r="AA1898" s="35" t="str">
        <f t="shared" si="224"/>
        <v>…</v>
      </c>
      <c r="AB1898" s="35" t="str">
        <f t="shared" si="225"/>
        <v>.</v>
      </c>
      <c r="AE1898" s="18" t="str">
        <f>IFERROR(VLOOKUP(O1898,AG3:AH5,2,0),"KO")</f>
        <v>KO</v>
      </c>
    </row>
    <row r="1899" spans="2:31">
      <c r="B1899" s="6"/>
      <c r="D1899" s="24"/>
      <c r="E1899" s="17"/>
      <c r="F1899" s="7"/>
      <c r="G1899" s="10"/>
      <c r="H1899" s="7"/>
      <c r="I1899" s="7"/>
      <c r="J1899" s="7"/>
      <c r="K1899" s="7"/>
      <c r="L1899" s="7"/>
      <c r="M1899" s="7"/>
      <c r="N1899" s="6"/>
      <c r="O1899" s="6"/>
      <c r="P1899" s="11"/>
      <c r="Q1899" s="12"/>
      <c r="R1899" s="13"/>
      <c r="S1899" s="21" t="str">
        <f t="shared" si="221"/>
        <v/>
      </c>
      <c r="T1899" s="7" t="str">
        <f t="shared" si="222"/>
        <v>Under 1.5</v>
      </c>
      <c r="U1899" s="14"/>
      <c r="V1899" s="14" t="str">
        <f t="shared" si="226"/>
        <v>Over 0.5</v>
      </c>
      <c r="W1899" s="14" t="str">
        <f t="shared" si="227"/>
        <v/>
      </c>
      <c r="X1899" s="14"/>
      <c r="Y1899" s="7" t="str">
        <f t="shared" si="223"/>
        <v>…</v>
      </c>
      <c r="Z1899" s="7"/>
      <c r="AA1899" s="35" t="str">
        <f t="shared" si="224"/>
        <v>…</v>
      </c>
      <c r="AB1899" s="35" t="str">
        <f t="shared" si="225"/>
        <v>.</v>
      </c>
      <c r="AE1899" s="18" t="str">
        <f>IFERROR(VLOOKUP(O1899,AG3:AH5,2,0),"KO")</f>
        <v>KO</v>
      </c>
    </row>
    <row r="1900" spans="2:31">
      <c r="B1900" s="6"/>
      <c r="D1900" s="24"/>
      <c r="E1900" s="17"/>
      <c r="F1900" s="7"/>
      <c r="G1900" s="10"/>
      <c r="H1900" s="7"/>
      <c r="I1900" s="7"/>
      <c r="J1900" s="7"/>
      <c r="K1900" s="7"/>
      <c r="L1900" s="7"/>
      <c r="M1900" s="7"/>
      <c r="N1900" s="6"/>
      <c r="O1900" s="6"/>
      <c r="P1900" s="11"/>
      <c r="Q1900" s="12"/>
      <c r="R1900" s="13"/>
      <c r="S1900" s="21" t="str">
        <f t="shared" si="221"/>
        <v/>
      </c>
      <c r="T1900" s="7" t="str">
        <f t="shared" si="222"/>
        <v>Under 1.5</v>
      </c>
      <c r="U1900" s="14"/>
      <c r="V1900" s="14" t="str">
        <f t="shared" si="226"/>
        <v>Over 0.5</v>
      </c>
      <c r="W1900" s="14" t="str">
        <f t="shared" si="227"/>
        <v/>
      </c>
      <c r="X1900" s="14"/>
      <c r="Y1900" s="7" t="str">
        <f t="shared" si="223"/>
        <v>…</v>
      </c>
      <c r="Z1900" s="7"/>
      <c r="AA1900" s="35" t="str">
        <f t="shared" si="224"/>
        <v>…</v>
      </c>
      <c r="AB1900" s="35" t="str">
        <f t="shared" si="225"/>
        <v>.</v>
      </c>
      <c r="AE1900" s="18" t="str">
        <f>IFERROR(VLOOKUP(O1900,AG3:AH5,2,0),"KO")</f>
        <v>KO</v>
      </c>
    </row>
    <row r="1901" spans="2:31">
      <c r="B1901" s="6"/>
      <c r="D1901" s="24"/>
      <c r="E1901" s="17"/>
      <c r="F1901" s="7"/>
      <c r="G1901" s="10"/>
      <c r="H1901" s="7"/>
      <c r="I1901" s="7"/>
      <c r="J1901" s="7"/>
      <c r="K1901" s="7"/>
      <c r="L1901" s="7"/>
      <c r="M1901" s="7"/>
      <c r="N1901" s="6"/>
      <c r="O1901" s="6"/>
      <c r="P1901" s="11"/>
      <c r="Q1901" s="12"/>
      <c r="R1901" s="13"/>
      <c r="S1901" s="21" t="str">
        <f t="shared" si="221"/>
        <v/>
      </c>
      <c r="T1901" s="7" t="str">
        <f t="shared" si="222"/>
        <v>Under 1.5</v>
      </c>
      <c r="U1901" s="14"/>
      <c r="V1901" s="14" t="str">
        <f t="shared" si="226"/>
        <v>Over 0.5</v>
      </c>
      <c r="W1901" s="14" t="str">
        <f t="shared" si="227"/>
        <v/>
      </c>
      <c r="X1901" s="14"/>
      <c r="Y1901" s="7" t="str">
        <f t="shared" si="223"/>
        <v>…</v>
      </c>
      <c r="Z1901" s="7"/>
      <c r="AA1901" s="35" t="str">
        <f t="shared" si="224"/>
        <v>…</v>
      </c>
      <c r="AB1901" s="35" t="str">
        <f t="shared" si="225"/>
        <v>.</v>
      </c>
      <c r="AE1901" s="18" t="str">
        <f>IFERROR(VLOOKUP(O1901,AG3:AH5,2,0),"KO")</f>
        <v>KO</v>
      </c>
    </row>
    <row r="1902" spans="2:31">
      <c r="B1902" s="6"/>
      <c r="D1902" s="24"/>
      <c r="E1902" s="17"/>
      <c r="F1902" s="7"/>
      <c r="G1902" s="10"/>
      <c r="H1902" s="7"/>
      <c r="I1902" s="7"/>
      <c r="J1902" s="7"/>
      <c r="K1902" s="7"/>
      <c r="L1902" s="7"/>
      <c r="M1902" s="7"/>
      <c r="N1902" s="6"/>
      <c r="O1902" s="6"/>
      <c r="P1902" s="11"/>
      <c r="Q1902" s="12"/>
      <c r="R1902" s="13"/>
      <c r="S1902" s="21" t="str">
        <f t="shared" si="221"/>
        <v/>
      </c>
      <c r="T1902" s="7" t="str">
        <f t="shared" si="222"/>
        <v>Under 1.5</v>
      </c>
      <c r="U1902" s="14"/>
      <c r="V1902" s="14" t="str">
        <f t="shared" si="226"/>
        <v>Over 0.5</v>
      </c>
      <c r="W1902" s="14" t="str">
        <f t="shared" si="227"/>
        <v/>
      </c>
      <c r="X1902" s="14"/>
      <c r="Y1902" s="7" t="str">
        <f t="shared" si="223"/>
        <v>…</v>
      </c>
      <c r="Z1902" s="7"/>
      <c r="AA1902" s="35" t="str">
        <f t="shared" si="224"/>
        <v>…</v>
      </c>
      <c r="AB1902" s="35" t="str">
        <f t="shared" si="225"/>
        <v>.</v>
      </c>
      <c r="AE1902" s="18" t="str">
        <f>IFERROR(VLOOKUP(O1902,AG3:AH5,2,0),"KO")</f>
        <v>KO</v>
      </c>
    </row>
    <row r="1903" spans="2:31">
      <c r="B1903" s="6"/>
      <c r="D1903" s="24"/>
      <c r="E1903" s="17"/>
      <c r="F1903" s="7"/>
      <c r="G1903" s="10"/>
      <c r="H1903" s="7"/>
      <c r="I1903" s="7"/>
      <c r="J1903" s="7"/>
      <c r="K1903" s="7"/>
      <c r="L1903" s="7"/>
      <c r="M1903" s="7"/>
      <c r="N1903" s="6"/>
      <c r="O1903" s="6"/>
      <c r="P1903" s="11"/>
      <c r="Q1903" s="12"/>
      <c r="R1903" s="13"/>
      <c r="S1903" s="21" t="str">
        <f t="shared" si="221"/>
        <v/>
      </c>
      <c r="T1903" s="7" t="str">
        <f t="shared" si="222"/>
        <v>Under 1.5</v>
      </c>
      <c r="U1903" s="14"/>
      <c r="V1903" s="14" t="str">
        <f t="shared" si="226"/>
        <v>Over 0.5</v>
      </c>
      <c r="W1903" s="14" t="str">
        <f t="shared" si="227"/>
        <v/>
      </c>
      <c r="X1903" s="14"/>
      <c r="Y1903" s="7" t="str">
        <f t="shared" si="223"/>
        <v>…</v>
      </c>
      <c r="Z1903" s="7"/>
      <c r="AA1903" s="35" t="str">
        <f t="shared" si="224"/>
        <v>…</v>
      </c>
      <c r="AB1903" s="35" t="str">
        <f t="shared" si="225"/>
        <v>.</v>
      </c>
      <c r="AE1903" s="18" t="str">
        <f>IFERROR(VLOOKUP(O1903,AG3:AH5,2,0),"KO")</f>
        <v>KO</v>
      </c>
    </row>
    <row r="1904" spans="2:31">
      <c r="B1904" s="6"/>
      <c r="D1904" s="24"/>
      <c r="E1904" s="17"/>
      <c r="F1904" s="7"/>
      <c r="G1904" s="10"/>
      <c r="H1904" s="7"/>
      <c r="I1904" s="7"/>
      <c r="J1904" s="7"/>
      <c r="K1904" s="7"/>
      <c r="L1904" s="7"/>
      <c r="M1904" s="7"/>
      <c r="N1904" s="6"/>
      <c r="O1904" s="6"/>
      <c r="P1904" s="11"/>
      <c r="Q1904" s="12"/>
      <c r="R1904" s="13"/>
      <c r="S1904" s="21" t="str">
        <f t="shared" si="221"/>
        <v/>
      </c>
      <c r="T1904" s="7" t="str">
        <f t="shared" si="222"/>
        <v>Under 1.5</v>
      </c>
      <c r="U1904" s="14"/>
      <c r="V1904" s="14" t="str">
        <f t="shared" si="226"/>
        <v>Over 0.5</v>
      </c>
      <c r="W1904" s="14" t="str">
        <f t="shared" si="227"/>
        <v/>
      </c>
      <c r="X1904" s="14"/>
      <c r="Y1904" s="7" t="str">
        <f t="shared" si="223"/>
        <v>…</v>
      </c>
      <c r="Z1904" s="7"/>
      <c r="AA1904" s="35" t="str">
        <f t="shared" si="224"/>
        <v>…</v>
      </c>
      <c r="AB1904" s="35" t="str">
        <f t="shared" si="225"/>
        <v>.</v>
      </c>
      <c r="AE1904" s="18" t="str">
        <f>IFERROR(VLOOKUP(O1904,AG3:AH5,2,0),"KO")</f>
        <v>KO</v>
      </c>
    </row>
    <row r="1905" spans="2:31">
      <c r="B1905" s="6"/>
      <c r="D1905" s="24"/>
      <c r="E1905" s="17"/>
      <c r="F1905" s="7"/>
      <c r="G1905" s="10"/>
      <c r="H1905" s="7"/>
      <c r="I1905" s="7"/>
      <c r="J1905" s="7"/>
      <c r="K1905" s="7"/>
      <c r="L1905" s="7"/>
      <c r="M1905" s="7"/>
      <c r="N1905" s="6"/>
      <c r="O1905" s="6"/>
      <c r="P1905" s="11"/>
      <c r="Q1905" s="12"/>
      <c r="R1905" s="13"/>
      <c r="S1905" s="21" t="str">
        <f t="shared" si="221"/>
        <v/>
      </c>
      <c r="T1905" s="7" t="str">
        <f t="shared" si="222"/>
        <v>Under 1.5</v>
      </c>
      <c r="U1905" s="14"/>
      <c r="V1905" s="14" t="str">
        <f t="shared" si="226"/>
        <v>Over 0.5</v>
      </c>
      <c r="W1905" s="14" t="str">
        <f t="shared" si="227"/>
        <v/>
      </c>
      <c r="X1905" s="14"/>
      <c r="Y1905" s="7" t="str">
        <f t="shared" si="223"/>
        <v>…</v>
      </c>
      <c r="Z1905" s="7"/>
      <c r="AA1905" s="35" t="str">
        <f t="shared" si="224"/>
        <v>…</v>
      </c>
      <c r="AB1905" s="35" t="str">
        <f t="shared" si="225"/>
        <v>.</v>
      </c>
      <c r="AE1905" s="18" t="str">
        <f>IFERROR(VLOOKUP(O1905,AG3:AH5,2,0),"KO")</f>
        <v>KO</v>
      </c>
    </row>
    <row r="1906" spans="2:31">
      <c r="B1906" s="6"/>
      <c r="D1906" s="24"/>
      <c r="E1906" s="17"/>
      <c r="F1906" s="7"/>
      <c r="G1906" s="10"/>
      <c r="H1906" s="7"/>
      <c r="I1906" s="7"/>
      <c r="J1906" s="7"/>
      <c r="K1906" s="7"/>
      <c r="L1906" s="7"/>
      <c r="M1906" s="7"/>
      <c r="N1906" s="6"/>
      <c r="O1906" s="6"/>
      <c r="P1906" s="11"/>
      <c r="Q1906" s="12"/>
      <c r="R1906" s="13"/>
      <c r="S1906" s="21" t="str">
        <f t="shared" si="221"/>
        <v/>
      </c>
      <c r="T1906" s="7" t="str">
        <f t="shared" si="222"/>
        <v>Under 1.5</v>
      </c>
      <c r="U1906" s="14"/>
      <c r="V1906" s="14" t="str">
        <f t="shared" si="226"/>
        <v>Over 0.5</v>
      </c>
      <c r="W1906" s="14" t="str">
        <f t="shared" si="227"/>
        <v/>
      </c>
      <c r="X1906" s="14"/>
      <c r="Y1906" s="7" t="str">
        <f t="shared" si="223"/>
        <v>…</v>
      </c>
      <c r="Z1906" s="7"/>
      <c r="AA1906" s="35" t="str">
        <f t="shared" si="224"/>
        <v>…</v>
      </c>
      <c r="AB1906" s="35" t="str">
        <f t="shared" si="225"/>
        <v>.</v>
      </c>
      <c r="AE1906" s="18" t="str">
        <f>IFERROR(VLOOKUP(O1906,AG3:AH5,2,0),"KO")</f>
        <v>KO</v>
      </c>
    </row>
    <row r="1907" spans="2:31">
      <c r="B1907" s="6"/>
      <c r="D1907" s="24"/>
      <c r="E1907" s="17"/>
      <c r="F1907" s="7"/>
      <c r="G1907" s="10"/>
      <c r="H1907" s="7"/>
      <c r="I1907" s="7"/>
      <c r="J1907" s="7"/>
      <c r="K1907" s="7"/>
      <c r="L1907" s="7"/>
      <c r="M1907" s="7"/>
      <c r="N1907" s="6"/>
      <c r="O1907" s="6"/>
      <c r="P1907" s="11"/>
      <c r="Q1907" s="12"/>
      <c r="R1907" s="13"/>
      <c r="S1907" s="21" t="str">
        <f t="shared" si="221"/>
        <v/>
      </c>
      <c r="T1907" s="7" t="str">
        <f t="shared" si="222"/>
        <v>Under 1.5</v>
      </c>
      <c r="U1907" s="14"/>
      <c r="V1907" s="14" t="str">
        <f t="shared" si="226"/>
        <v>Over 0.5</v>
      </c>
      <c r="W1907" s="14" t="str">
        <f t="shared" si="227"/>
        <v/>
      </c>
      <c r="X1907" s="14"/>
      <c r="Y1907" s="7" t="str">
        <f t="shared" si="223"/>
        <v>…</v>
      </c>
      <c r="Z1907" s="7"/>
      <c r="AA1907" s="35" t="str">
        <f t="shared" si="224"/>
        <v>…</v>
      </c>
      <c r="AB1907" s="35" t="str">
        <f t="shared" si="225"/>
        <v>.</v>
      </c>
      <c r="AE1907" s="18" t="str">
        <f>IFERROR(VLOOKUP(O1907,AG3:AH5,2,0),"KO")</f>
        <v>KO</v>
      </c>
    </row>
    <row r="1908" spans="2:31">
      <c r="B1908" s="6"/>
      <c r="D1908" s="24"/>
      <c r="E1908" s="17"/>
      <c r="F1908" s="7"/>
      <c r="G1908" s="10"/>
      <c r="H1908" s="7"/>
      <c r="I1908" s="7"/>
      <c r="J1908" s="7"/>
      <c r="K1908" s="7"/>
      <c r="L1908" s="7"/>
      <c r="M1908" s="7"/>
      <c r="N1908" s="6"/>
      <c r="O1908" s="6"/>
      <c r="P1908" s="11"/>
      <c r="Q1908" s="12"/>
      <c r="R1908" s="13"/>
      <c r="S1908" s="21" t="str">
        <f t="shared" ref="S1908:S1971" si="228">(IF(H1908=0,"",(40+IF(I1908&lt;50,0,I1908/3.2)+(IF(J1908&gt;I1908,-J1908/3.2,0)+(IF(H1908&gt;I1908,-H1908/3.2,0)+(IF(L1908="X",5,IF(L1908="2",2,0)))+(IF(M1908&gt;15,0,15-M1908))+(IF(P1908&lt;50,0,P1908/5)))))))</f>
        <v/>
      </c>
      <c r="T1908" s="7" t="str">
        <f t="shared" ref="T1908:T1971" si="229">IF(S1908&lt;56,"Over 0.5","Under 1.5")</f>
        <v>Under 1.5</v>
      </c>
      <c r="U1908" s="14"/>
      <c r="V1908" s="14" t="str">
        <f t="shared" si="226"/>
        <v>Over 0.5</v>
      </c>
      <c r="W1908" s="14" t="str">
        <f t="shared" si="227"/>
        <v/>
      </c>
      <c r="X1908" s="14"/>
      <c r="Y1908" s="7" t="str">
        <f t="shared" si="223"/>
        <v>…</v>
      </c>
      <c r="Z1908" s="7"/>
      <c r="AA1908" s="35" t="str">
        <f t="shared" si="224"/>
        <v>…</v>
      </c>
      <c r="AB1908" s="35" t="str">
        <f t="shared" si="225"/>
        <v>.</v>
      </c>
      <c r="AE1908" s="18" t="str">
        <f>IFERROR(VLOOKUP(O1908,AG3:AH5,2,0),"KO")</f>
        <v>KO</v>
      </c>
    </row>
    <row r="1909" spans="2:31">
      <c r="B1909" s="6"/>
      <c r="D1909" s="24"/>
      <c r="E1909" s="17"/>
      <c r="F1909" s="7"/>
      <c r="G1909" s="10"/>
      <c r="H1909" s="7"/>
      <c r="I1909" s="7"/>
      <c r="J1909" s="7"/>
      <c r="K1909" s="7"/>
      <c r="L1909" s="7"/>
      <c r="M1909" s="7"/>
      <c r="N1909" s="6"/>
      <c r="O1909" s="6"/>
      <c r="P1909" s="11"/>
      <c r="Q1909" s="12"/>
      <c r="R1909" s="13"/>
      <c r="S1909" s="21" t="str">
        <f t="shared" si="228"/>
        <v/>
      </c>
      <c r="T1909" s="7" t="str">
        <f t="shared" si="229"/>
        <v>Under 1.5</v>
      </c>
      <c r="U1909" s="14"/>
      <c r="V1909" s="14" t="str">
        <f t="shared" si="226"/>
        <v>Over 0.5</v>
      </c>
      <c r="W1909" s="14" t="str">
        <f t="shared" si="227"/>
        <v/>
      </c>
      <c r="X1909" s="14"/>
      <c r="Y1909" s="7" t="str">
        <f t="shared" ref="Y1909:Y1972" si="230">IF(AND(B1909="OK",I1909&gt;52,M1909&lt;11,Q1909&lt;1.71),"Prime","…")</f>
        <v>…</v>
      </c>
      <c r="Z1909" s="7"/>
      <c r="AA1909" s="35" t="str">
        <f t="shared" si="224"/>
        <v>…</v>
      </c>
      <c r="AB1909" s="35" t="str">
        <f t="shared" si="225"/>
        <v>.</v>
      </c>
      <c r="AE1909" s="18" t="str">
        <f>IFERROR(VLOOKUP(O1909,AG3:AH5,2,0),"KO")</f>
        <v>KO</v>
      </c>
    </row>
    <row r="1910" spans="2:31">
      <c r="B1910" s="6"/>
      <c r="D1910" s="24"/>
      <c r="E1910" s="17"/>
      <c r="F1910" s="7"/>
      <c r="G1910" s="10"/>
      <c r="H1910" s="7"/>
      <c r="I1910" s="7"/>
      <c r="J1910" s="7"/>
      <c r="K1910" s="7"/>
      <c r="L1910" s="7"/>
      <c r="M1910" s="7"/>
      <c r="N1910" s="6"/>
      <c r="O1910" s="6"/>
      <c r="P1910" s="11"/>
      <c r="Q1910" s="12"/>
      <c r="R1910" s="13"/>
      <c r="S1910" s="21" t="str">
        <f t="shared" si="228"/>
        <v/>
      </c>
      <c r="T1910" s="7" t="str">
        <f t="shared" si="229"/>
        <v>Under 1.5</v>
      </c>
      <c r="U1910" s="14"/>
      <c r="V1910" s="14" t="str">
        <f t="shared" si="226"/>
        <v>Over 0.5</v>
      </c>
      <c r="W1910" s="14" t="str">
        <f t="shared" si="227"/>
        <v/>
      </c>
      <c r="X1910" s="14"/>
      <c r="Y1910" s="7" t="str">
        <f t="shared" si="230"/>
        <v>…</v>
      </c>
      <c r="Z1910" s="7"/>
      <c r="AA1910" s="35" t="str">
        <f t="shared" si="224"/>
        <v>…</v>
      </c>
      <c r="AB1910" s="35" t="str">
        <f t="shared" si="225"/>
        <v>.</v>
      </c>
      <c r="AE1910" s="18" t="str">
        <f>IFERROR(VLOOKUP(O1910,AG3:AH5,2,0),"KO")</f>
        <v>KO</v>
      </c>
    </row>
    <row r="1911" spans="2:31">
      <c r="B1911" s="6"/>
      <c r="D1911" s="24"/>
      <c r="E1911" s="17"/>
      <c r="F1911" s="7"/>
      <c r="G1911" s="10"/>
      <c r="H1911" s="7"/>
      <c r="I1911" s="7"/>
      <c r="J1911" s="7"/>
      <c r="K1911" s="7"/>
      <c r="L1911" s="7"/>
      <c r="M1911" s="7"/>
      <c r="N1911" s="6"/>
      <c r="O1911" s="6"/>
      <c r="P1911" s="11"/>
      <c r="Q1911" s="12"/>
      <c r="R1911" s="13"/>
      <c r="S1911" s="21" t="str">
        <f t="shared" si="228"/>
        <v/>
      </c>
      <c r="T1911" s="7" t="str">
        <f t="shared" si="229"/>
        <v>Under 1.5</v>
      </c>
      <c r="U1911" s="14"/>
      <c r="V1911" s="14" t="str">
        <f t="shared" si="226"/>
        <v>Over 0.5</v>
      </c>
      <c r="W1911" s="14" t="str">
        <f t="shared" si="227"/>
        <v/>
      </c>
      <c r="X1911" s="14"/>
      <c r="Y1911" s="7" t="str">
        <f t="shared" si="230"/>
        <v>…</v>
      </c>
      <c r="Z1911" s="7"/>
      <c r="AA1911" s="35" t="str">
        <f t="shared" si="224"/>
        <v>…</v>
      </c>
      <c r="AB1911" s="35" t="str">
        <f t="shared" si="225"/>
        <v>.</v>
      </c>
      <c r="AE1911" s="18" t="str">
        <f>IFERROR(VLOOKUP(O1911,AG3:AH5,2,0),"KO")</f>
        <v>KO</v>
      </c>
    </row>
    <row r="1912" spans="2:31">
      <c r="B1912" s="6"/>
      <c r="D1912" s="24"/>
      <c r="E1912" s="17"/>
      <c r="F1912" s="7"/>
      <c r="G1912" s="10"/>
      <c r="H1912" s="7"/>
      <c r="I1912" s="7"/>
      <c r="J1912" s="7"/>
      <c r="K1912" s="7"/>
      <c r="L1912" s="7"/>
      <c r="M1912" s="7"/>
      <c r="N1912" s="6"/>
      <c r="O1912" s="6"/>
      <c r="P1912" s="11"/>
      <c r="Q1912" s="12"/>
      <c r="R1912" s="13"/>
      <c r="S1912" s="21" t="str">
        <f t="shared" si="228"/>
        <v/>
      </c>
      <c r="T1912" s="7" t="str">
        <f t="shared" si="229"/>
        <v>Under 1.5</v>
      </c>
      <c r="U1912" s="14"/>
      <c r="V1912" s="14" t="str">
        <f t="shared" si="226"/>
        <v>Over 0.5</v>
      </c>
      <c r="W1912" s="14" t="str">
        <f t="shared" si="227"/>
        <v/>
      </c>
      <c r="X1912" s="14"/>
      <c r="Y1912" s="7" t="str">
        <f t="shared" si="230"/>
        <v>…</v>
      </c>
      <c r="Z1912" s="7"/>
      <c r="AA1912" s="35" t="str">
        <f t="shared" si="224"/>
        <v>…</v>
      </c>
      <c r="AB1912" s="35" t="str">
        <f t="shared" si="225"/>
        <v>.</v>
      </c>
      <c r="AE1912" s="18" t="str">
        <f>IFERROR(VLOOKUP(O1912,AG3:AH5,2,0),"KO")</f>
        <v>KO</v>
      </c>
    </row>
    <row r="1913" spans="2:31">
      <c r="B1913" s="6"/>
      <c r="D1913" s="24"/>
      <c r="E1913" s="17"/>
      <c r="F1913" s="7"/>
      <c r="G1913" s="10"/>
      <c r="H1913" s="7"/>
      <c r="I1913" s="7"/>
      <c r="J1913" s="7"/>
      <c r="K1913" s="7"/>
      <c r="L1913" s="7"/>
      <c r="M1913" s="7"/>
      <c r="N1913" s="6"/>
      <c r="O1913" s="6"/>
      <c r="P1913" s="11"/>
      <c r="Q1913" s="12"/>
      <c r="R1913" s="13"/>
      <c r="S1913" s="21" t="str">
        <f t="shared" si="228"/>
        <v/>
      </c>
      <c r="T1913" s="7" t="str">
        <f t="shared" si="229"/>
        <v>Under 1.5</v>
      </c>
      <c r="U1913" s="14"/>
      <c r="V1913" s="14" t="str">
        <f t="shared" si="226"/>
        <v>Over 0.5</v>
      </c>
      <c r="W1913" s="14" t="str">
        <f t="shared" si="227"/>
        <v/>
      </c>
      <c r="X1913" s="14"/>
      <c r="Y1913" s="7" t="str">
        <f t="shared" si="230"/>
        <v>…</v>
      </c>
      <c r="Z1913" s="7"/>
      <c r="AA1913" s="35" t="str">
        <f t="shared" si="224"/>
        <v>…</v>
      </c>
      <c r="AB1913" s="35" t="str">
        <f t="shared" si="225"/>
        <v>.</v>
      </c>
      <c r="AE1913" s="18" t="str">
        <f>IFERROR(VLOOKUP(O1913,AG3:AH5,2,0),"KO")</f>
        <v>KO</v>
      </c>
    </row>
    <row r="1914" spans="2:31">
      <c r="B1914" s="6"/>
      <c r="D1914" s="24"/>
      <c r="E1914" s="17"/>
      <c r="F1914" s="7"/>
      <c r="G1914" s="10"/>
      <c r="H1914" s="7"/>
      <c r="I1914" s="7"/>
      <c r="J1914" s="7"/>
      <c r="K1914" s="7"/>
      <c r="L1914" s="7"/>
      <c r="M1914" s="7"/>
      <c r="N1914" s="6"/>
      <c r="O1914" s="6"/>
      <c r="P1914" s="11"/>
      <c r="Q1914" s="12"/>
      <c r="R1914" s="13"/>
      <c r="S1914" s="21" t="str">
        <f t="shared" si="228"/>
        <v/>
      </c>
      <c r="T1914" s="7" t="str">
        <f t="shared" si="229"/>
        <v>Under 1.5</v>
      </c>
      <c r="U1914" s="14"/>
      <c r="V1914" s="14" t="str">
        <f t="shared" si="226"/>
        <v>Over 0.5</v>
      </c>
      <c r="W1914" s="14" t="str">
        <f t="shared" si="227"/>
        <v/>
      </c>
      <c r="X1914" s="14"/>
      <c r="Y1914" s="7" t="str">
        <f t="shared" si="230"/>
        <v>…</v>
      </c>
      <c r="Z1914" s="7"/>
      <c r="AA1914" s="35" t="str">
        <f t="shared" si="224"/>
        <v>…</v>
      </c>
      <c r="AB1914" s="35" t="str">
        <f t="shared" si="225"/>
        <v>.</v>
      </c>
      <c r="AE1914" s="18" t="str">
        <f>IFERROR(VLOOKUP(O1914,AG3:AH5,2,0),"KO")</f>
        <v>KO</v>
      </c>
    </row>
    <row r="1915" spans="2:31">
      <c r="B1915" s="6"/>
      <c r="D1915" s="24"/>
      <c r="E1915" s="17"/>
      <c r="F1915" s="7"/>
      <c r="G1915" s="10"/>
      <c r="H1915" s="7"/>
      <c r="I1915" s="7"/>
      <c r="J1915" s="7"/>
      <c r="K1915" s="7"/>
      <c r="L1915" s="7"/>
      <c r="M1915" s="7"/>
      <c r="N1915" s="6"/>
      <c r="O1915" s="6"/>
      <c r="P1915" s="11"/>
      <c r="Q1915" s="12"/>
      <c r="R1915" s="13"/>
      <c r="S1915" s="21" t="str">
        <f t="shared" si="228"/>
        <v/>
      </c>
      <c r="T1915" s="7" t="str">
        <f t="shared" si="229"/>
        <v>Under 1.5</v>
      </c>
      <c r="U1915" s="14"/>
      <c r="V1915" s="14" t="str">
        <f t="shared" si="226"/>
        <v>Over 0.5</v>
      </c>
      <c r="W1915" s="14" t="str">
        <f t="shared" si="227"/>
        <v/>
      </c>
      <c r="X1915" s="14"/>
      <c r="Y1915" s="7" t="str">
        <f t="shared" si="230"/>
        <v>…</v>
      </c>
      <c r="Z1915" s="7"/>
      <c r="AA1915" s="35" t="str">
        <f t="shared" si="224"/>
        <v>…</v>
      </c>
      <c r="AB1915" s="35" t="str">
        <f t="shared" si="225"/>
        <v>.</v>
      </c>
      <c r="AE1915" s="18" t="str">
        <f>IFERROR(VLOOKUP(O1915,AG3:AH5,2,0),"KO")</f>
        <v>KO</v>
      </c>
    </row>
    <row r="1916" spans="2:31">
      <c r="B1916" s="6"/>
      <c r="D1916" s="24"/>
      <c r="E1916" s="17"/>
      <c r="F1916" s="7"/>
      <c r="G1916" s="10"/>
      <c r="H1916" s="7"/>
      <c r="I1916" s="7"/>
      <c r="J1916" s="7"/>
      <c r="K1916" s="7"/>
      <c r="L1916" s="7"/>
      <c r="M1916" s="7"/>
      <c r="N1916" s="6"/>
      <c r="O1916" s="6"/>
      <c r="P1916" s="11"/>
      <c r="Q1916" s="12"/>
      <c r="R1916" s="13"/>
      <c r="S1916" s="21" t="str">
        <f t="shared" si="228"/>
        <v/>
      </c>
      <c r="T1916" s="7" t="str">
        <f t="shared" si="229"/>
        <v>Under 1.5</v>
      </c>
      <c r="U1916" s="14"/>
      <c r="V1916" s="14" t="str">
        <f t="shared" si="226"/>
        <v>Over 0.5</v>
      </c>
      <c r="W1916" s="14" t="str">
        <f t="shared" si="227"/>
        <v/>
      </c>
      <c r="X1916" s="14"/>
      <c r="Y1916" s="7" t="str">
        <f t="shared" si="230"/>
        <v>…</v>
      </c>
      <c r="Z1916" s="7"/>
      <c r="AA1916" s="35" t="str">
        <f t="shared" si="224"/>
        <v>…</v>
      </c>
      <c r="AB1916" s="35" t="str">
        <f t="shared" si="225"/>
        <v>.</v>
      </c>
      <c r="AE1916" s="18" t="str">
        <f>IFERROR(VLOOKUP(O1916,AG3:AH5,2,0),"KO")</f>
        <v>KO</v>
      </c>
    </row>
    <row r="1917" spans="2:31">
      <c r="B1917" s="6"/>
      <c r="D1917" s="24"/>
      <c r="E1917" s="17"/>
      <c r="F1917" s="7"/>
      <c r="G1917" s="10"/>
      <c r="H1917" s="7"/>
      <c r="I1917" s="7"/>
      <c r="J1917" s="7"/>
      <c r="K1917" s="7"/>
      <c r="L1917" s="7"/>
      <c r="M1917" s="7"/>
      <c r="N1917" s="6"/>
      <c r="O1917" s="6"/>
      <c r="P1917" s="11"/>
      <c r="Q1917" s="12"/>
      <c r="R1917" s="13"/>
      <c r="S1917" s="21" t="str">
        <f t="shared" si="228"/>
        <v/>
      </c>
      <c r="T1917" s="7" t="str">
        <f t="shared" si="229"/>
        <v>Under 1.5</v>
      </c>
      <c r="U1917" s="14"/>
      <c r="V1917" s="14" t="str">
        <f t="shared" si="226"/>
        <v>Over 0.5</v>
      </c>
      <c r="W1917" s="14" t="str">
        <f t="shared" si="227"/>
        <v/>
      </c>
      <c r="X1917" s="14"/>
      <c r="Y1917" s="7" t="str">
        <f t="shared" si="230"/>
        <v>…</v>
      </c>
      <c r="Z1917" s="7"/>
      <c r="AA1917" s="35" t="str">
        <f t="shared" si="224"/>
        <v>…</v>
      </c>
      <c r="AB1917" s="35" t="str">
        <f t="shared" si="225"/>
        <v>.</v>
      </c>
      <c r="AE1917" s="18" t="str">
        <f>IFERROR(VLOOKUP(O1917,AG3:AH5,2,0),"KO")</f>
        <v>KO</v>
      </c>
    </row>
    <row r="1918" spans="2:31">
      <c r="B1918" s="6"/>
      <c r="D1918" s="24"/>
      <c r="E1918" s="17"/>
      <c r="F1918" s="7"/>
      <c r="G1918" s="10"/>
      <c r="H1918" s="7"/>
      <c r="I1918" s="7"/>
      <c r="J1918" s="7"/>
      <c r="K1918" s="7"/>
      <c r="L1918" s="7"/>
      <c r="M1918" s="7"/>
      <c r="N1918" s="6"/>
      <c r="O1918" s="6"/>
      <c r="P1918" s="11"/>
      <c r="Q1918" s="12"/>
      <c r="R1918" s="13"/>
      <c r="S1918" s="21" t="str">
        <f t="shared" si="228"/>
        <v/>
      </c>
      <c r="T1918" s="7" t="str">
        <f t="shared" si="229"/>
        <v>Under 1.5</v>
      </c>
      <c r="U1918" s="14"/>
      <c r="V1918" s="14" t="str">
        <f t="shared" si="226"/>
        <v>Over 0.5</v>
      </c>
      <c r="W1918" s="14" t="str">
        <f t="shared" si="227"/>
        <v/>
      </c>
      <c r="X1918" s="14"/>
      <c r="Y1918" s="7" t="str">
        <f t="shared" si="230"/>
        <v>…</v>
      </c>
      <c r="Z1918" s="7"/>
      <c r="AA1918" s="35" t="str">
        <f t="shared" si="224"/>
        <v>…</v>
      </c>
      <c r="AB1918" s="35" t="str">
        <f t="shared" si="225"/>
        <v>.</v>
      </c>
      <c r="AE1918" s="18" t="str">
        <f>IFERROR(VLOOKUP(O1918,AG3:AH5,2,0),"KO")</f>
        <v>KO</v>
      </c>
    </row>
    <row r="1919" spans="2:31">
      <c r="B1919" s="6"/>
      <c r="D1919" s="24"/>
      <c r="E1919" s="17"/>
      <c r="F1919" s="7"/>
      <c r="G1919" s="10"/>
      <c r="H1919" s="7"/>
      <c r="I1919" s="7"/>
      <c r="J1919" s="7"/>
      <c r="K1919" s="7"/>
      <c r="L1919" s="7"/>
      <c r="M1919" s="7"/>
      <c r="N1919" s="6"/>
      <c r="O1919" s="6"/>
      <c r="P1919" s="11"/>
      <c r="Q1919" s="12"/>
      <c r="R1919" s="13"/>
      <c r="S1919" s="21" t="str">
        <f t="shared" si="228"/>
        <v/>
      </c>
      <c r="T1919" s="7" t="str">
        <f t="shared" si="229"/>
        <v>Under 1.5</v>
      </c>
      <c r="U1919" s="14"/>
      <c r="V1919" s="14" t="str">
        <f t="shared" si="226"/>
        <v>Over 0.5</v>
      </c>
      <c r="W1919" s="14" t="str">
        <f t="shared" si="227"/>
        <v/>
      </c>
      <c r="X1919" s="14"/>
      <c r="Y1919" s="7" t="str">
        <f t="shared" si="230"/>
        <v>…</v>
      </c>
      <c r="Z1919" s="7"/>
      <c r="AA1919" s="35" t="str">
        <f t="shared" si="224"/>
        <v>…</v>
      </c>
      <c r="AB1919" s="35" t="str">
        <f t="shared" si="225"/>
        <v>.</v>
      </c>
      <c r="AE1919" s="18" t="str">
        <f>IFERROR(VLOOKUP(O1919,AG3:AH5,2,0),"KO")</f>
        <v>KO</v>
      </c>
    </row>
    <row r="1920" spans="2:31">
      <c r="B1920" s="6"/>
      <c r="D1920" s="24"/>
      <c r="E1920" s="17"/>
      <c r="F1920" s="7"/>
      <c r="G1920" s="10"/>
      <c r="H1920" s="7"/>
      <c r="I1920" s="7"/>
      <c r="J1920" s="7"/>
      <c r="K1920" s="7"/>
      <c r="L1920" s="7"/>
      <c r="M1920" s="7"/>
      <c r="N1920" s="6"/>
      <c r="O1920" s="6"/>
      <c r="P1920" s="11"/>
      <c r="Q1920" s="12"/>
      <c r="R1920" s="13"/>
      <c r="S1920" s="21" t="str">
        <f t="shared" si="228"/>
        <v/>
      </c>
      <c r="T1920" s="7" t="str">
        <f t="shared" si="229"/>
        <v>Under 1.5</v>
      </c>
      <c r="U1920" s="14"/>
      <c r="V1920" s="14" t="str">
        <f t="shared" si="226"/>
        <v>Over 0.5</v>
      </c>
      <c r="W1920" s="14" t="str">
        <f t="shared" si="227"/>
        <v/>
      </c>
      <c r="X1920" s="14"/>
      <c r="Y1920" s="7" t="str">
        <f t="shared" si="230"/>
        <v>…</v>
      </c>
      <c r="Z1920" s="7"/>
      <c r="AA1920" s="35" t="str">
        <f t="shared" si="224"/>
        <v>…</v>
      </c>
      <c r="AB1920" s="35" t="str">
        <f t="shared" si="225"/>
        <v>.</v>
      </c>
      <c r="AE1920" s="18" t="str">
        <f>IFERROR(VLOOKUP(O1920,AG3:AH5,2,0),"KO")</f>
        <v>KO</v>
      </c>
    </row>
    <row r="1921" spans="2:31">
      <c r="B1921" s="6"/>
      <c r="D1921" s="24"/>
      <c r="E1921" s="17"/>
      <c r="F1921" s="7"/>
      <c r="G1921" s="10"/>
      <c r="H1921" s="7"/>
      <c r="I1921" s="7"/>
      <c r="J1921" s="7"/>
      <c r="K1921" s="7"/>
      <c r="L1921" s="7"/>
      <c r="M1921" s="7"/>
      <c r="N1921" s="6"/>
      <c r="O1921" s="6"/>
      <c r="P1921" s="11"/>
      <c r="Q1921" s="12"/>
      <c r="R1921" s="13"/>
      <c r="S1921" s="21" t="str">
        <f t="shared" si="228"/>
        <v/>
      </c>
      <c r="T1921" s="7" t="str">
        <f t="shared" si="229"/>
        <v>Under 1.5</v>
      </c>
      <c r="U1921" s="14"/>
      <c r="V1921" s="14" t="str">
        <f t="shared" si="226"/>
        <v>Over 0.5</v>
      </c>
      <c r="W1921" s="14" t="str">
        <f t="shared" si="227"/>
        <v/>
      </c>
      <c r="X1921" s="14"/>
      <c r="Y1921" s="7" t="str">
        <f t="shared" si="230"/>
        <v>…</v>
      </c>
      <c r="Z1921" s="7"/>
      <c r="AA1921" s="35" t="str">
        <f t="shared" si="224"/>
        <v>…</v>
      </c>
      <c r="AB1921" s="35" t="str">
        <f t="shared" si="225"/>
        <v>.</v>
      </c>
      <c r="AE1921" s="18" t="str">
        <f>IFERROR(VLOOKUP(O1921,AG3:AH5,2,0),"KO")</f>
        <v>KO</v>
      </c>
    </row>
    <row r="1922" spans="2:31">
      <c r="B1922" s="6"/>
      <c r="D1922" s="24"/>
      <c r="E1922" s="17"/>
      <c r="F1922" s="7"/>
      <c r="G1922" s="10"/>
      <c r="H1922" s="7"/>
      <c r="I1922" s="7"/>
      <c r="J1922" s="7"/>
      <c r="K1922" s="7"/>
      <c r="L1922" s="7"/>
      <c r="M1922" s="7"/>
      <c r="N1922" s="6"/>
      <c r="O1922" s="6"/>
      <c r="P1922" s="11"/>
      <c r="Q1922" s="12"/>
      <c r="R1922" s="13"/>
      <c r="S1922" s="21" t="str">
        <f t="shared" si="228"/>
        <v/>
      </c>
      <c r="T1922" s="7" t="str">
        <f t="shared" si="229"/>
        <v>Under 1.5</v>
      </c>
      <c r="U1922" s="14"/>
      <c r="V1922" s="14" t="str">
        <f t="shared" si="226"/>
        <v>Over 0.5</v>
      </c>
      <c r="W1922" s="14" t="str">
        <f t="shared" si="227"/>
        <v/>
      </c>
      <c r="X1922" s="14"/>
      <c r="Y1922" s="7" t="str">
        <f t="shared" si="230"/>
        <v>…</v>
      </c>
      <c r="Z1922" s="7"/>
      <c r="AA1922" s="35" t="str">
        <f t="shared" si="224"/>
        <v>…</v>
      </c>
      <c r="AB1922" s="35" t="str">
        <f t="shared" si="225"/>
        <v>.</v>
      </c>
      <c r="AE1922" s="18" t="str">
        <f>IFERROR(VLOOKUP(O1922,AG3:AH5,2,0),"KO")</f>
        <v>KO</v>
      </c>
    </row>
    <row r="1923" spans="2:31">
      <c r="B1923" s="6"/>
      <c r="D1923" s="24"/>
      <c r="E1923" s="17"/>
      <c r="F1923" s="7"/>
      <c r="G1923" s="10"/>
      <c r="H1923" s="7"/>
      <c r="I1923" s="7"/>
      <c r="J1923" s="7"/>
      <c r="K1923" s="7"/>
      <c r="L1923" s="7"/>
      <c r="M1923" s="7"/>
      <c r="N1923" s="6"/>
      <c r="O1923" s="6"/>
      <c r="P1923" s="11"/>
      <c r="Q1923" s="12"/>
      <c r="R1923" s="13"/>
      <c r="S1923" s="21" t="str">
        <f t="shared" si="228"/>
        <v/>
      </c>
      <c r="T1923" s="7" t="str">
        <f t="shared" si="229"/>
        <v>Under 1.5</v>
      </c>
      <c r="U1923" s="14"/>
      <c r="V1923" s="14" t="str">
        <f t="shared" si="226"/>
        <v>Over 0.5</v>
      </c>
      <c r="W1923" s="14" t="str">
        <f t="shared" si="227"/>
        <v/>
      </c>
      <c r="X1923" s="14"/>
      <c r="Y1923" s="7" t="str">
        <f t="shared" si="230"/>
        <v>…</v>
      </c>
      <c r="Z1923" s="7"/>
      <c r="AA1923" s="35" t="str">
        <f t="shared" si="224"/>
        <v>…</v>
      </c>
      <c r="AB1923" s="35" t="str">
        <f t="shared" si="225"/>
        <v>.</v>
      </c>
      <c r="AE1923" s="18" t="str">
        <f>IFERROR(VLOOKUP(O1923,AG3:AH5,2,0),"KO")</f>
        <v>KO</v>
      </c>
    </row>
    <row r="1924" spans="2:31">
      <c r="B1924" s="6"/>
      <c r="D1924" s="24"/>
      <c r="E1924" s="17"/>
      <c r="F1924" s="7"/>
      <c r="G1924" s="10"/>
      <c r="H1924" s="7"/>
      <c r="I1924" s="7"/>
      <c r="J1924" s="7"/>
      <c r="K1924" s="7"/>
      <c r="L1924" s="7"/>
      <c r="M1924" s="7"/>
      <c r="N1924" s="6"/>
      <c r="O1924" s="6"/>
      <c r="P1924" s="11"/>
      <c r="Q1924" s="12"/>
      <c r="R1924" s="13"/>
      <c r="S1924" s="21" t="str">
        <f t="shared" si="228"/>
        <v/>
      </c>
      <c r="T1924" s="7" t="str">
        <f t="shared" si="229"/>
        <v>Under 1.5</v>
      </c>
      <c r="U1924" s="14"/>
      <c r="V1924" s="14" t="str">
        <f t="shared" si="226"/>
        <v>Over 0.5</v>
      </c>
      <c r="W1924" s="14" t="str">
        <f t="shared" si="227"/>
        <v/>
      </c>
      <c r="X1924" s="14"/>
      <c r="Y1924" s="7" t="str">
        <f t="shared" si="230"/>
        <v>…</v>
      </c>
      <c r="Z1924" s="7"/>
      <c r="AA1924" s="35" t="str">
        <f t="shared" si="224"/>
        <v>…</v>
      </c>
      <c r="AB1924" s="35" t="str">
        <f t="shared" si="225"/>
        <v>.</v>
      </c>
      <c r="AE1924" s="18" t="str">
        <f>IFERROR(VLOOKUP(O1924,AG3:AH5,2,0),"KO")</f>
        <v>KO</v>
      </c>
    </row>
    <row r="1925" spans="2:31">
      <c r="B1925" s="6"/>
      <c r="D1925" s="24"/>
      <c r="E1925" s="17"/>
      <c r="F1925" s="7"/>
      <c r="G1925" s="10"/>
      <c r="H1925" s="7"/>
      <c r="I1925" s="7"/>
      <c r="J1925" s="7"/>
      <c r="K1925" s="7"/>
      <c r="L1925" s="7"/>
      <c r="M1925" s="7"/>
      <c r="N1925" s="6"/>
      <c r="O1925" s="6"/>
      <c r="P1925" s="11"/>
      <c r="Q1925" s="12"/>
      <c r="R1925" s="13"/>
      <c r="S1925" s="21" t="str">
        <f t="shared" si="228"/>
        <v/>
      </c>
      <c r="T1925" s="7" t="str">
        <f t="shared" si="229"/>
        <v>Under 1.5</v>
      </c>
      <c r="U1925" s="14"/>
      <c r="V1925" s="14" t="str">
        <f t="shared" si="226"/>
        <v>Over 0.5</v>
      </c>
      <c r="W1925" s="14" t="str">
        <f t="shared" si="227"/>
        <v/>
      </c>
      <c r="X1925" s="14"/>
      <c r="Y1925" s="7" t="str">
        <f t="shared" si="230"/>
        <v>…</v>
      </c>
      <c r="Z1925" s="7"/>
      <c r="AA1925" s="35" t="str">
        <f t="shared" si="224"/>
        <v>…</v>
      </c>
      <c r="AB1925" s="35" t="str">
        <f t="shared" si="225"/>
        <v>.</v>
      </c>
      <c r="AE1925" s="18" t="str">
        <f>IFERROR(VLOOKUP(O1925,AG3:AH5,2,0),"KO")</f>
        <v>KO</v>
      </c>
    </row>
    <row r="1926" spans="2:31">
      <c r="B1926" s="6"/>
      <c r="D1926" s="24"/>
      <c r="E1926" s="17"/>
      <c r="F1926" s="7"/>
      <c r="G1926" s="10"/>
      <c r="H1926" s="7"/>
      <c r="I1926" s="7"/>
      <c r="J1926" s="7"/>
      <c r="K1926" s="7"/>
      <c r="L1926" s="7"/>
      <c r="M1926" s="7"/>
      <c r="N1926" s="6"/>
      <c r="O1926" s="6"/>
      <c r="P1926" s="11"/>
      <c r="Q1926" s="12"/>
      <c r="R1926" s="13"/>
      <c r="S1926" s="21" t="str">
        <f t="shared" si="228"/>
        <v/>
      </c>
      <c r="T1926" s="7" t="str">
        <f t="shared" si="229"/>
        <v>Under 1.5</v>
      </c>
      <c r="U1926" s="14"/>
      <c r="V1926" s="14" t="str">
        <f t="shared" si="226"/>
        <v>Over 0.5</v>
      </c>
      <c r="W1926" s="14" t="str">
        <f t="shared" si="227"/>
        <v/>
      </c>
      <c r="X1926" s="14"/>
      <c r="Y1926" s="7" t="str">
        <f t="shared" si="230"/>
        <v>…</v>
      </c>
      <c r="Z1926" s="7"/>
      <c r="AA1926" s="35" t="str">
        <f t="shared" ref="AA1926:AA1989" si="231">IF(AND(I1926&gt;49,P1926&gt;54,B1926="OK"),"U25g","…")</f>
        <v>…</v>
      </c>
      <c r="AB1926" s="35" t="str">
        <f t="shared" ref="AB1926:AB1989" si="232">IF(AND(AA1926="U25g",(OR(O1926="0-0",O1926="0-1",O1926="1-0",O1926="1-1",O1926="2-0",O1926="0-2"))),"WON",".")</f>
        <v>.</v>
      </c>
      <c r="AE1926" s="18" t="str">
        <f>IFERROR(VLOOKUP(O1926,AG3:AH5,2,0),"KO")</f>
        <v>KO</v>
      </c>
    </row>
    <row r="1927" spans="2:31">
      <c r="B1927" s="6"/>
      <c r="D1927" s="24"/>
      <c r="E1927" s="17"/>
      <c r="F1927" s="7"/>
      <c r="G1927" s="10"/>
      <c r="H1927" s="7"/>
      <c r="I1927" s="7"/>
      <c r="J1927" s="7"/>
      <c r="K1927" s="7"/>
      <c r="L1927" s="7"/>
      <c r="M1927" s="7"/>
      <c r="N1927" s="6"/>
      <c r="O1927" s="6"/>
      <c r="P1927" s="11"/>
      <c r="Q1927" s="12"/>
      <c r="R1927" s="13"/>
      <c r="S1927" s="21" t="str">
        <f t="shared" si="228"/>
        <v/>
      </c>
      <c r="T1927" s="7" t="str">
        <f t="shared" si="229"/>
        <v>Under 1.5</v>
      </c>
      <c r="U1927" s="14"/>
      <c r="V1927" s="14" t="str">
        <f t="shared" si="226"/>
        <v>Over 0.5</v>
      </c>
      <c r="W1927" s="14" t="str">
        <f t="shared" si="227"/>
        <v/>
      </c>
      <c r="X1927" s="14"/>
      <c r="Y1927" s="7" t="str">
        <f t="shared" si="230"/>
        <v>…</v>
      </c>
      <c r="Z1927" s="7"/>
      <c r="AA1927" s="35" t="str">
        <f t="shared" si="231"/>
        <v>…</v>
      </c>
      <c r="AB1927" s="35" t="str">
        <f t="shared" si="232"/>
        <v>.</v>
      </c>
      <c r="AE1927" s="18" t="str">
        <f>IFERROR(VLOOKUP(O1927,AG3:AH5,2,0),"KO")</f>
        <v>KO</v>
      </c>
    </row>
    <row r="1928" spans="2:31">
      <c r="B1928" s="6"/>
      <c r="D1928" s="24"/>
      <c r="E1928" s="17"/>
      <c r="F1928" s="7"/>
      <c r="G1928" s="10"/>
      <c r="H1928" s="7"/>
      <c r="I1928" s="7"/>
      <c r="J1928" s="7"/>
      <c r="K1928" s="7"/>
      <c r="L1928" s="7"/>
      <c r="M1928" s="7"/>
      <c r="N1928" s="6"/>
      <c r="O1928" s="6"/>
      <c r="P1928" s="11"/>
      <c r="Q1928" s="12"/>
      <c r="R1928" s="13"/>
      <c r="S1928" s="21" t="str">
        <f t="shared" si="228"/>
        <v/>
      </c>
      <c r="T1928" s="7" t="str">
        <f t="shared" si="229"/>
        <v>Under 1.5</v>
      </c>
      <c r="U1928" s="14"/>
      <c r="V1928" s="14" t="str">
        <f t="shared" si="226"/>
        <v>Over 0.5</v>
      </c>
      <c r="W1928" s="14" t="str">
        <f t="shared" si="227"/>
        <v/>
      </c>
      <c r="X1928" s="14"/>
      <c r="Y1928" s="7" t="str">
        <f t="shared" si="230"/>
        <v>…</v>
      </c>
      <c r="Z1928" s="7"/>
      <c r="AA1928" s="35" t="str">
        <f t="shared" si="231"/>
        <v>…</v>
      </c>
      <c r="AB1928" s="35" t="str">
        <f t="shared" si="232"/>
        <v>.</v>
      </c>
      <c r="AE1928" s="18" t="str">
        <f>IFERROR(VLOOKUP(O1928,AG3:AH5,2,0),"KO")</f>
        <v>KO</v>
      </c>
    </row>
    <row r="1929" spans="2:31">
      <c r="B1929" s="6"/>
      <c r="D1929" s="24"/>
      <c r="E1929" s="17"/>
      <c r="F1929" s="7"/>
      <c r="G1929" s="10"/>
      <c r="H1929" s="7"/>
      <c r="I1929" s="7"/>
      <c r="J1929" s="7"/>
      <c r="K1929" s="7"/>
      <c r="L1929" s="7"/>
      <c r="M1929" s="7"/>
      <c r="N1929" s="6"/>
      <c r="O1929" s="6"/>
      <c r="P1929" s="11"/>
      <c r="Q1929" s="12"/>
      <c r="R1929" s="13"/>
      <c r="S1929" s="21" t="str">
        <f t="shared" si="228"/>
        <v/>
      </c>
      <c r="T1929" s="7" t="str">
        <f t="shared" si="229"/>
        <v>Under 1.5</v>
      </c>
      <c r="U1929" s="14"/>
      <c r="V1929" s="14" t="str">
        <f t="shared" si="226"/>
        <v>Over 0.5</v>
      </c>
      <c r="W1929" s="14" t="str">
        <f t="shared" si="227"/>
        <v/>
      </c>
      <c r="X1929" s="14"/>
      <c r="Y1929" s="7" t="str">
        <f t="shared" si="230"/>
        <v>…</v>
      </c>
      <c r="Z1929" s="7"/>
      <c r="AA1929" s="35" t="str">
        <f t="shared" si="231"/>
        <v>…</v>
      </c>
      <c r="AB1929" s="35" t="str">
        <f t="shared" si="232"/>
        <v>.</v>
      </c>
      <c r="AE1929" s="18" t="str">
        <f>IFERROR(VLOOKUP(O1929,AG3:AH5,2,0),"KO")</f>
        <v>KO</v>
      </c>
    </row>
    <row r="1930" spans="2:31">
      <c r="B1930" s="6"/>
      <c r="D1930" s="24"/>
      <c r="E1930" s="17"/>
      <c r="F1930" s="7"/>
      <c r="G1930" s="10"/>
      <c r="H1930" s="7"/>
      <c r="I1930" s="7"/>
      <c r="J1930" s="7"/>
      <c r="K1930" s="7"/>
      <c r="L1930" s="7"/>
      <c r="M1930" s="7"/>
      <c r="N1930" s="6"/>
      <c r="O1930" s="6"/>
      <c r="P1930" s="11"/>
      <c r="Q1930" s="12"/>
      <c r="R1930" s="13"/>
      <c r="S1930" s="21" t="str">
        <f t="shared" si="228"/>
        <v/>
      </c>
      <c r="T1930" s="7" t="str">
        <f t="shared" si="229"/>
        <v>Under 1.5</v>
      </c>
      <c r="U1930" s="14"/>
      <c r="V1930" s="14" t="str">
        <f t="shared" si="226"/>
        <v>Over 0.5</v>
      </c>
      <c r="W1930" s="14" t="str">
        <f t="shared" si="227"/>
        <v/>
      </c>
      <c r="X1930" s="14"/>
      <c r="Y1930" s="7" t="str">
        <f t="shared" si="230"/>
        <v>…</v>
      </c>
      <c r="Z1930" s="7"/>
      <c r="AA1930" s="35" t="str">
        <f t="shared" si="231"/>
        <v>…</v>
      </c>
      <c r="AB1930" s="35" t="str">
        <f t="shared" si="232"/>
        <v>.</v>
      </c>
      <c r="AE1930" s="18" t="str">
        <f>IFERROR(VLOOKUP(O1930,AG3:AH5,2,0),"KO")</f>
        <v>KO</v>
      </c>
    </row>
    <row r="1931" spans="2:31">
      <c r="B1931" s="6"/>
      <c r="D1931" s="24"/>
      <c r="E1931" s="17"/>
      <c r="F1931" s="7"/>
      <c r="G1931" s="10"/>
      <c r="H1931" s="7"/>
      <c r="I1931" s="7"/>
      <c r="J1931" s="7"/>
      <c r="K1931" s="7"/>
      <c r="L1931" s="7"/>
      <c r="M1931" s="7"/>
      <c r="N1931" s="6"/>
      <c r="O1931" s="6"/>
      <c r="P1931" s="11"/>
      <c r="Q1931" s="12"/>
      <c r="R1931" s="13"/>
      <c r="S1931" s="21" t="str">
        <f t="shared" si="228"/>
        <v/>
      </c>
      <c r="T1931" s="7" t="str">
        <f t="shared" si="229"/>
        <v>Under 1.5</v>
      </c>
      <c r="U1931" s="14"/>
      <c r="V1931" s="14" t="str">
        <f t="shared" ref="V1931:V1994" si="233">IF(N1931="1-0","Under 1.5",IF(N1931="0-0","Under 1.5",IF(N1931="0-1","Under 1.5","Over 0.5")))</f>
        <v>Over 0.5</v>
      </c>
      <c r="W1931" s="14" t="str">
        <f t="shared" ref="W1931:W1994" si="234">IF(N1931=0,"",IF(N1931="?",N1931,IF(T1931=V1931,"WON",IF(N1931="0-1","WON",IF(N1931="1-0","WON","LOST")))))</f>
        <v/>
      </c>
      <c r="X1931" s="14"/>
      <c r="Y1931" s="7" t="str">
        <f t="shared" si="230"/>
        <v>…</v>
      </c>
      <c r="Z1931" s="7"/>
      <c r="AA1931" s="35" t="str">
        <f t="shared" si="231"/>
        <v>…</v>
      </c>
      <c r="AB1931" s="35" t="str">
        <f t="shared" si="232"/>
        <v>.</v>
      </c>
      <c r="AE1931" s="18" t="str">
        <f>IFERROR(VLOOKUP(O1931,AG3:AH5,2,0),"KO")</f>
        <v>KO</v>
      </c>
    </row>
    <row r="1932" spans="2:31">
      <c r="B1932" s="6"/>
      <c r="D1932" s="24"/>
      <c r="E1932" s="17"/>
      <c r="F1932" s="7"/>
      <c r="G1932" s="10"/>
      <c r="H1932" s="7"/>
      <c r="I1932" s="7"/>
      <c r="J1932" s="7"/>
      <c r="K1932" s="7"/>
      <c r="L1932" s="7"/>
      <c r="M1932" s="7"/>
      <c r="N1932" s="6"/>
      <c r="O1932" s="6"/>
      <c r="P1932" s="11"/>
      <c r="Q1932" s="12"/>
      <c r="R1932" s="13"/>
      <c r="S1932" s="21" t="str">
        <f t="shared" si="228"/>
        <v/>
      </c>
      <c r="T1932" s="7" t="str">
        <f t="shared" si="229"/>
        <v>Under 1.5</v>
      </c>
      <c r="U1932" s="14"/>
      <c r="V1932" s="14" t="str">
        <f t="shared" si="233"/>
        <v>Over 0.5</v>
      </c>
      <c r="W1932" s="14" t="str">
        <f t="shared" si="234"/>
        <v/>
      </c>
      <c r="X1932" s="14"/>
      <c r="Y1932" s="7" t="str">
        <f t="shared" si="230"/>
        <v>…</v>
      </c>
      <c r="Z1932" s="7"/>
      <c r="AA1932" s="35" t="str">
        <f t="shared" si="231"/>
        <v>…</v>
      </c>
      <c r="AB1932" s="35" t="str">
        <f t="shared" si="232"/>
        <v>.</v>
      </c>
      <c r="AE1932" s="18" t="str">
        <f>IFERROR(VLOOKUP(O1932,AG3:AH5,2,0),"KO")</f>
        <v>KO</v>
      </c>
    </row>
    <row r="1933" spans="2:31">
      <c r="B1933" s="6"/>
      <c r="D1933" s="24"/>
      <c r="E1933" s="17"/>
      <c r="F1933" s="7"/>
      <c r="G1933" s="10"/>
      <c r="H1933" s="7"/>
      <c r="I1933" s="7"/>
      <c r="J1933" s="7"/>
      <c r="K1933" s="7"/>
      <c r="L1933" s="7"/>
      <c r="M1933" s="7"/>
      <c r="N1933" s="6"/>
      <c r="O1933" s="6"/>
      <c r="P1933" s="11"/>
      <c r="Q1933" s="12"/>
      <c r="R1933" s="13"/>
      <c r="S1933" s="21" t="str">
        <f t="shared" si="228"/>
        <v/>
      </c>
      <c r="T1933" s="7" t="str">
        <f t="shared" si="229"/>
        <v>Under 1.5</v>
      </c>
      <c r="U1933" s="14"/>
      <c r="V1933" s="14" t="str">
        <f t="shared" si="233"/>
        <v>Over 0.5</v>
      </c>
      <c r="W1933" s="14" t="str">
        <f t="shared" si="234"/>
        <v/>
      </c>
      <c r="X1933" s="14"/>
      <c r="Y1933" s="7" t="str">
        <f t="shared" si="230"/>
        <v>…</v>
      </c>
      <c r="Z1933" s="7"/>
      <c r="AA1933" s="35" t="str">
        <f t="shared" si="231"/>
        <v>…</v>
      </c>
      <c r="AB1933" s="35" t="str">
        <f t="shared" si="232"/>
        <v>.</v>
      </c>
      <c r="AE1933" s="18" t="str">
        <f>IFERROR(VLOOKUP(O1933,AG3:AH5,2,0),"KO")</f>
        <v>KO</v>
      </c>
    </row>
    <row r="1934" spans="2:31">
      <c r="B1934" s="6"/>
      <c r="D1934" s="24"/>
      <c r="E1934" s="17"/>
      <c r="F1934" s="7"/>
      <c r="G1934" s="10"/>
      <c r="H1934" s="7"/>
      <c r="I1934" s="7"/>
      <c r="J1934" s="7"/>
      <c r="K1934" s="7"/>
      <c r="L1934" s="7"/>
      <c r="M1934" s="7"/>
      <c r="N1934" s="6"/>
      <c r="O1934" s="6"/>
      <c r="P1934" s="11"/>
      <c r="Q1934" s="12"/>
      <c r="R1934" s="13"/>
      <c r="S1934" s="21" t="str">
        <f t="shared" si="228"/>
        <v/>
      </c>
      <c r="T1934" s="7" t="str">
        <f t="shared" si="229"/>
        <v>Under 1.5</v>
      </c>
      <c r="U1934" s="14"/>
      <c r="V1934" s="14" t="str">
        <f t="shared" si="233"/>
        <v>Over 0.5</v>
      </c>
      <c r="W1934" s="14" t="str">
        <f t="shared" si="234"/>
        <v/>
      </c>
      <c r="X1934" s="14"/>
      <c r="Y1934" s="7" t="str">
        <f t="shared" si="230"/>
        <v>…</v>
      </c>
      <c r="Z1934" s="7"/>
      <c r="AA1934" s="35" t="str">
        <f t="shared" si="231"/>
        <v>…</v>
      </c>
      <c r="AB1934" s="35" t="str">
        <f t="shared" si="232"/>
        <v>.</v>
      </c>
      <c r="AE1934" s="18" t="str">
        <f>IFERROR(VLOOKUP(O1934,AG3:AH5,2,0),"KO")</f>
        <v>KO</v>
      </c>
    </row>
    <row r="1935" spans="2:31">
      <c r="B1935" s="6"/>
      <c r="D1935" s="24"/>
      <c r="E1935" s="17"/>
      <c r="F1935" s="7"/>
      <c r="G1935" s="10"/>
      <c r="H1935" s="7"/>
      <c r="I1935" s="7"/>
      <c r="J1935" s="7"/>
      <c r="K1935" s="7"/>
      <c r="L1935" s="7"/>
      <c r="M1935" s="7"/>
      <c r="N1935" s="6"/>
      <c r="O1935" s="6"/>
      <c r="P1935" s="11"/>
      <c r="Q1935" s="12"/>
      <c r="R1935" s="13"/>
      <c r="S1935" s="21" t="str">
        <f t="shared" si="228"/>
        <v/>
      </c>
      <c r="T1935" s="7" t="str">
        <f t="shared" si="229"/>
        <v>Under 1.5</v>
      </c>
      <c r="U1935" s="14"/>
      <c r="V1935" s="14" t="str">
        <f t="shared" si="233"/>
        <v>Over 0.5</v>
      </c>
      <c r="W1935" s="14" t="str">
        <f t="shared" si="234"/>
        <v/>
      </c>
      <c r="X1935" s="14"/>
      <c r="Y1935" s="7" t="str">
        <f t="shared" si="230"/>
        <v>…</v>
      </c>
      <c r="Z1935" s="7"/>
      <c r="AA1935" s="35" t="str">
        <f t="shared" si="231"/>
        <v>…</v>
      </c>
      <c r="AB1935" s="35" t="str">
        <f t="shared" si="232"/>
        <v>.</v>
      </c>
      <c r="AE1935" s="18" t="str">
        <f>IFERROR(VLOOKUP(O1935,AG3:AH5,2,0),"KO")</f>
        <v>KO</v>
      </c>
    </row>
    <row r="1936" spans="2:31">
      <c r="B1936" s="6"/>
      <c r="D1936" s="24"/>
      <c r="E1936" s="17"/>
      <c r="F1936" s="7"/>
      <c r="G1936" s="10"/>
      <c r="H1936" s="7"/>
      <c r="I1936" s="7"/>
      <c r="J1936" s="7"/>
      <c r="K1936" s="7"/>
      <c r="L1936" s="7"/>
      <c r="M1936" s="7"/>
      <c r="N1936" s="6"/>
      <c r="O1936" s="6"/>
      <c r="P1936" s="11"/>
      <c r="Q1936" s="12"/>
      <c r="R1936" s="13"/>
      <c r="S1936" s="21" t="str">
        <f t="shared" si="228"/>
        <v/>
      </c>
      <c r="T1936" s="7" t="str">
        <f t="shared" si="229"/>
        <v>Under 1.5</v>
      </c>
      <c r="U1936" s="14"/>
      <c r="V1936" s="14" t="str">
        <f t="shared" si="233"/>
        <v>Over 0.5</v>
      </c>
      <c r="W1936" s="14" t="str">
        <f t="shared" si="234"/>
        <v/>
      </c>
      <c r="X1936" s="14"/>
      <c r="Y1936" s="7" t="str">
        <f t="shared" si="230"/>
        <v>…</v>
      </c>
      <c r="Z1936" s="7"/>
      <c r="AA1936" s="35" t="str">
        <f t="shared" si="231"/>
        <v>…</v>
      </c>
      <c r="AB1936" s="35" t="str">
        <f t="shared" si="232"/>
        <v>.</v>
      </c>
      <c r="AE1936" s="18" t="str">
        <f>IFERROR(VLOOKUP(O1936,AG3:AH5,2,0),"KO")</f>
        <v>KO</v>
      </c>
    </row>
    <row r="1937" spans="2:31">
      <c r="B1937" s="6"/>
      <c r="D1937" s="24"/>
      <c r="E1937" s="17"/>
      <c r="F1937" s="7"/>
      <c r="G1937" s="10"/>
      <c r="H1937" s="7"/>
      <c r="I1937" s="7"/>
      <c r="J1937" s="7"/>
      <c r="K1937" s="7"/>
      <c r="L1937" s="7"/>
      <c r="M1937" s="7"/>
      <c r="N1937" s="6"/>
      <c r="O1937" s="6"/>
      <c r="P1937" s="11"/>
      <c r="Q1937" s="12"/>
      <c r="R1937" s="13"/>
      <c r="S1937" s="21" t="str">
        <f t="shared" si="228"/>
        <v/>
      </c>
      <c r="T1937" s="7" t="str">
        <f t="shared" si="229"/>
        <v>Under 1.5</v>
      </c>
      <c r="U1937" s="14"/>
      <c r="V1937" s="14" t="str">
        <f t="shared" si="233"/>
        <v>Over 0.5</v>
      </c>
      <c r="W1937" s="14" t="str">
        <f t="shared" si="234"/>
        <v/>
      </c>
      <c r="X1937" s="14"/>
      <c r="Y1937" s="7" t="str">
        <f t="shared" si="230"/>
        <v>…</v>
      </c>
      <c r="Z1937" s="7"/>
      <c r="AA1937" s="35" t="str">
        <f t="shared" si="231"/>
        <v>…</v>
      </c>
      <c r="AB1937" s="35" t="str">
        <f t="shared" si="232"/>
        <v>.</v>
      </c>
      <c r="AE1937" s="18" t="str">
        <f>IFERROR(VLOOKUP(O1937,AG3:AH5,2,0),"KO")</f>
        <v>KO</v>
      </c>
    </row>
    <row r="1938" spans="2:31">
      <c r="B1938" s="6"/>
      <c r="D1938" s="24"/>
      <c r="E1938" s="17"/>
      <c r="F1938" s="7"/>
      <c r="G1938" s="10"/>
      <c r="H1938" s="7"/>
      <c r="I1938" s="7"/>
      <c r="J1938" s="7"/>
      <c r="K1938" s="7"/>
      <c r="L1938" s="7"/>
      <c r="M1938" s="7"/>
      <c r="N1938" s="6"/>
      <c r="O1938" s="6"/>
      <c r="P1938" s="11"/>
      <c r="Q1938" s="12"/>
      <c r="R1938" s="13"/>
      <c r="S1938" s="21" t="str">
        <f t="shared" si="228"/>
        <v/>
      </c>
      <c r="T1938" s="7" t="str">
        <f t="shared" si="229"/>
        <v>Under 1.5</v>
      </c>
      <c r="U1938" s="14"/>
      <c r="V1938" s="14" t="str">
        <f t="shared" si="233"/>
        <v>Over 0.5</v>
      </c>
      <c r="W1938" s="14" t="str">
        <f t="shared" si="234"/>
        <v/>
      </c>
      <c r="X1938" s="14"/>
      <c r="Y1938" s="7" t="str">
        <f t="shared" si="230"/>
        <v>…</v>
      </c>
      <c r="Z1938" s="7"/>
      <c r="AA1938" s="35" t="str">
        <f t="shared" si="231"/>
        <v>…</v>
      </c>
      <c r="AB1938" s="35" t="str">
        <f t="shared" si="232"/>
        <v>.</v>
      </c>
      <c r="AE1938" s="18" t="str">
        <f>IFERROR(VLOOKUP(O1938,AG3:AH5,2,0),"KO")</f>
        <v>KO</v>
      </c>
    </row>
    <row r="1939" spans="2:31">
      <c r="B1939" s="6"/>
      <c r="D1939" s="24"/>
      <c r="E1939" s="17"/>
      <c r="F1939" s="7"/>
      <c r="G1939" s="10"/>
      <c r="H1939" s="7"/>
      <c r="I1939" s="7"/>
      <c r="J1939" s="7"/>
      <c r="K1939" s="7"/>
      <c r="L1939" s="7"/>
      <c r="M1939" s="7"/>
      <c r="N1939" s="6"/>
      <c r="O1939" s="6"/>
      <c r="P1939" s="11"/>
      <c r="Q1939" s="12"/>
      <c r="R1939" s="13"/>
      <c r="S1939" s="21" t="str">
        <f t="shared" si="228"/>
        <v/>
      </c>
      <c r="T1939" s="7" t="str">
        <f t="shared" si="229"/>
        <v>Under 1.5</v>
      </c>
      <c r="U1939" s="14"/>
      <c r="V1939" s="14" t="str">
        <f t="shared" si="233"/>
        <v>Over 0.5</v>
      </c>
      <c r="W1939" s="14" t="str">
        <f t="shared" si="234"/>
        <v/>
      </c>
      <c r="X1939" s="14"/>
      <c r="Y1939" s="7" t="str">
        <f t="shared" si="230"/>
        <v>…</v>
      </c>
      <c r="Z1939" s="7"/>
      <c r="AA1939" s="35" t="str">
        <f t="shared" si="231"/>
        <v>…</v>
      </c>
      <c r="AB1939" s="35" t="str">
        <f t="shared" si="232"/>
        <v>.</v>
      </c>
      <c r="AE1939" s="18" t="str">
        <f>IFERROR(VLOOKUP(O1939,AG3:AH5,2,0),"KO")</f>
        <v>KO</v>
      </c>
    </row>
    <row r="1940" spans="2:31">
      <c r="B1940" s="6"/>
      <c r="D1940" s="24"/>
      <c r="E1940" s="17"/>
      <c r="F1940" s="7"/>
      <c r="G1940" s="10"/>
      <c r="H1940" s="7"/>
      <c r="I1940" s="7"/>
      <c r="J1940" s="7"/>
      <c r="K1940" s="7"/>
      <c r="L1940" s="7"/>
      <c r="M1940" s="7"/>
      <c r="N1940" s="6"/>
      <c r="O1940" s="6"/>
      <c r="P1940" s="11"/>
      <c r="Q1940" s="12"/>
      <c r="R1940" s="13"/>
      <c r="S1940" s="21" t="str">
        <f t="shared" si="228"/>
        <v/>
      </c>
      <c r="T1940" s="7" t="str">
        <f t="shared" si="229"/>
        <v>Under 1.5</v>
      </c>
      <c r="U1940" s="14"/>
      <c r="V1940" s="14" t="str">
        <f t="shared" si="233"/>
        <v>Over 0.5</v>
      </c>
      <c r="W1940" s="14" t="str">
        <f t="shared" si="234"/>
        <v/>
      </c>
      <c r="X1940" s="14"/>
      <c r="Y1940" s="7" t="str">
        <f t="shared" si="230"/>
        <v>…</v>
      </c>
      <c r="Z1940" s="7"/>
      <c r="AA1940" s="35" t="str">
        <f t="shared" si="231"/>
        <v>…</v>
      </c>
      <c r="AB1940" s="35" t="str">
        <f t="shared" si="232"/>
        <v>.</v>
      </c>
      <c r="AE1940" s="18" t="str">
        <f>IFERROR(VLOOKUP(O1940,AG3:AH5,2,0),"KO")</f>
        <v>KO</v>
      </c>
    </row>
    <row r="1941" spans="2:31">
      <c r="B1941" s="6"/>
      <c r="D1941" s="24"/>
      <c r="E1941" s="17"/>
      <c r="F1941" s="7"/>
      <c r="G1941" s="10"/>
      <c r="H1941" s="7"/>
      <c r="I1941" s="7"/>
      <c r="J1941" s="7"/>
      <c r="K1941" s="7"/>
      <c r="L1941" s="7"/>
      <c r="M1941" s="7"/>
      <c r="N1941" s="6"/>
      <c r="O1941" s="6"/>
      <c r="P1941" s="11"/>
      <c r="Q1941" s="12"/>
      <c r="R1941" s="13"/>
      <c r="S1941" s="21" t="str">
        <f t="shared" si="228"/>
        <v/>
      </c>
      <c r="T1941" s="7" t="str">
        <f t="shared" si="229"/>
        <v>Under 1.5</v>
      </c>
      <c r="U1941" s="14"/>
      <c r="V1941" s="14" t="str">
        <f t="shared" si="233"/>
        <v>Over 0.5</v>
      </c>
      <c r="W1941" s="14" t="str">
        <f t="shared" si="234"/>
        <v/>
      </c>
      <c r="X1941" s="14"/>
      <c r="Y1941" s="7" t="str">
        <f t="shared" si="230"/>
        <v>…</v>
      </c>
      <c r="Z1941" s="7"/>
      <c r="AA1941" s="35" t="str">
        <f t="shared" si="231"/>
        <v>…</v>
      </c>
      <c r="AB1941" s="35" t="str">
        <f t="shared" si="232"/>
        <v>.</v>
      </c>
      <c r="AE1941" s="18" t="str">
        <f>IFERROR(VLOOKUP(O1941,AG3:AH5,2,0),"KO")</f>
        <v>KO</v>
      </c>
    </row>
    <row r="1942" spans="2:31">
      <c r="B1942" s="6"/>
      <c r="D1942" s="24"/>
      <c r="E1942" s="17"/>
      <c r="F1942" s="7"/>
      <c r="G1942" s="10"/>
      <c r="H1942" s="7"/>
      <c r="I1942" s="7"/>
      <c r="J1942" s="7"/>
      <c r="K1942" s="7"/>
      <c r="L1942" s="7"/>
      <c r="M1942" s="7"/>
      <c r="N1942" s="6"/>
      <c r="O1942" s="6"/>
      <c r="P1942" s="11"/>
      <c r="Q1942" s="12"/>
      <c r="R1942" s="13"/>
      <c r="S1942" s="21" t="str">
        <f t="shared" si="228"/>
        <v/>
      </c>
      <c r="T1942" s="7" t="str">
        <f t="shared" si="229"/>
        <v>Under 1.5</v>
      </c>
      <c r="U1942" s="14"/>
      <c r="V1942" s="14" t="str">
        <f t="shared" si="233"/>
        <v>Over 0.5</v>
      </c>
      <c r="W1942" s="14" t="str">
        <f t="shared" si="234"/>
        <v/>
      </c>
      <c r="X1942" s="14"/>
      <c r="Y1942" s="7" t="str">
        <f t="shared" si="230"/>
        <v>…</v>
      </c>
      <c r="Z1942" s="7"/>
      <c r="AA1942" s="35" t="str">
        <f t="shared" si="231"/>
        <v>…</v>
      </c>
      <c r="AB1942" s="35" t="str">
        <f t="shared" si="232"/>
        <v>.</v>
      </c>
      <c r="AE1942" s="18" t="str">
        <f>IFERROR(VLOOKUP(O1942,AG3:AH5,2,0),"KO")</f>
        <v>KO</v>
      </c>
    </row>
    <row r="1943" spans="2:31">
      <c r="B1943" s="6"/>
      <c r="D1943" s="24"/>
      <c r="E1943" s="17"/>
      <c r="F1943" s="7"/>
      <c r="G1943" s="10"/>
      <c r="H1943" s="7"/>
      <c r="I1943" s="7"/>
      <c r="J1943" s="7"/>
      <c r="K1943" s="7"/>
      <c r="L1943" s="7"/>
      <c r="M1943" s="7"/>
      <c r="N1943" s="6"/>
      <c r="O1943" s="6"/>
      <c r="P1943" s="11"/>
      <c r="Q1943" s="12"/>
      <c r="R1943" s="13"/>
      <c r="S1943" s="21" t="str">
        <f t="shared" si="228"/>
        <v/>
      </c>
      <c r="T1943" s="7" t="str">
        <f t="shared" si="229"/>
        <v>Under 1.5</v>
      </c>
      <c r="U1943" s="14"/>
      <c r="V1943" s="14" t="str">
        <f t="shared" si="233"/>
        <v>Over 0.5</v>
      </c>
      <c r="W1943" s="14" t="str">
        <f t="shared" si="234"/>
        <v/>
      </c>
      <c r="X1943" s="14"/>
      <c r="Y1943" s="7" t="str">
        <f t="shared" si="230"/>
        <v>…</v>
      </c>
      <c r="Z1943" s="7"/>
      <c r="AA1943" s="35" t="str">
        <f t="shared" si="231"/>
        <v>…</v>
      </c>
      <c r="AB1943" s="35" t="str">
        <f t="shared" si="232"/>
        <v>.</v>
      </c>
      <c r="AE1943" s="18" t="str">
        <f>IFERROR(VLOOKUP(O1943,AG3:AH5,2,0),"KO")</f>
        <v>KO</v>
      </c>
    </row>
    <row r="1944" spans="2:31">
      <c r="B1944" s="6"/>
      <c r="D1944" s="24"/>
      <c r="E1944" s="17"/>
      <c r="F1944" s="7"/>
      <c r="G1944" s="10"/>
      <c r="H1944" s="7"/>
      <c r="I1944" s="7"/>
      <c r="J1944" s="7"/>
      <c r="K1944" s="7"/>
      <c r="L1944" s="7"/>
      <c r="M1944" s="7"/>
      <c r="N1944" s="6"/>
      <c r="O1944" s="6"/>
      <c r="P1944" s="11"/>
      <c r="Q1944" s="12"/>
      <c r="R1944" s="13"/>
      <c r="S1944" s="21" t="str">
        <f t="shared" si="228"/>
        <v/>
      </c>
      <c r="T1944" s="7" t="str">
        <f t="shared" si="229"/>
        <v>Under 1.5</v>
      </c>
      <c r="U1944" s="14"/>
      <c r="V1944" s="14" t="str">
        <f t="shared" si="233"/>
        <v>Over 0.5</v>
      </c>
      <c r="W1944" s="14" t="str">
        <f t="shared" si="234"/>
        <v/>
      </c>
      <c r="X1944" s="14"/>
      <c r="Y1944" s="7" t="str">
        <f t="shared" si="230"/>
        <v>…</v>
      </c>
      <c r="Z1944" s="7"/>
      <c r="AA1944" s="35" t="str">
        <f t="shared" si="231"/>
        <v>…</v>
      </c>
      <c r="AB1944" s="35" t="str">
        <f t="shared" si="232"/>
        <v>.</v>
      </c>
      <c r="AE1944" s="18" t="str">
        <f>IFERROR(VLOOKUP(O1944,AG3:AH5,2,0),"KO")</f>
        <v>KO</v>
      </c>
    </row>
    <row r="1945" spans="2:31">
      <c r="B1945" s="6"/>
      <c r="D1945" s="24"/>
      <c r="E1945" s="17"/>
      <c r="F1945" s="7"/>
      <c r="G1945" s="10"/>
      <c r="H1945" s="7"/>
      <c r="I1945" s="7"/>
      <c r="J1945" s="7"/>
      <c r="K1945" s="7"/>
      <c r="L1945" s="7"/>
      <c r="M1945" s="7"/>
      <c r="N1945" s="6"/>
      <c r="O1945" s="6"/>
      <c r="P1945" s="11"/>
      <c r="Q1945" s="12"/>
      <c r="R1945" s="13"/>
      <c r="S1945" s="21" t="str">
        <f t="shared" si="228"/>
        <v/>
      </c>
      <c r="T1945" s="7" t="str">
        <f t="shared" si="229"/>
        <v>Under 1.5</v>
      </c>
      <c r="U1945" s="14"/>
      <c r="V1945" s="14" t="str">
        <f t="shared" si="233"/>
        <v>Over 0.5</v>
      </c>
      <c r="W1945" s="14" t="str">
        <f t="shared" si="234"/>
        <v/>
      </c>
      <c r="X1945" s="14"/>
      <c r="Y1945" s="7" t="str">
        <f t="shared" si="230"/>
        <v>…</v>
      </c>
      <c r="Z1945" s="7"/>
      <c r="AA1945" s="35" t="str">
        <f t="shared" si="231"/>
        <v>…</v>
      </c>
      <c r="AB1945" s="35" t="str">
        <f t="shared" si="232"/>
        <v>.</v>
      </c>
      <c r="AE1945" s="18" t="str">
        <f>IFERROR(VLOOKUP(O1945,AG3:AH5,2,0),"KO")</f>
        <v>KO</v>
      </c>
    </row>
    <row r="1946" spans="2:31">
      <c r="B1946" s="6"/>
      <c r="D1946" s="24"/>
      <c r="E1946" s="17"/>
      <c r="F1946" s="7"/>
      <c r="G1946" s="10"/>
      <c r="H1946" s="7"/>
      <c r="I1946" s="7"/>
      <c r="J1946" s="7"/>
      <c r="K1946" s="7"/>
      <c r="L1946" s="7"/>
      <c r="M1946" s="7"/>
      <c r="N1946" s="6"/>
      <c r="O1946" s="6"/>
      <c r="P1946" s="11"/>
      <c r="Q1946" s="12"/>
      <c r="R1946" s="13"/>
      <c r="S1946" s="21" t="str">
        <f t="shared" si="228"/>
        <v/>
      </c>
      <c r="T1946" s="7" t="str">
        <f t="shared" si="229"/>
        <v>Under 1.5</v>
      </c>
      <c r="U1946" s="14"/>
      <c r="V1946" s="14" t="str">
        <f t="shared" si="233"/>
        <v>Over 0.5</v>
      </c>
      <c r="W1946" s="14" t="str">
        <f t="shared" si="234"/>
        <v/>
      </c>
      <c r="X1946" s="14"/>
      <c r="Y1946" s="7" t="str">
        <f t="shared" si="230"/>
        <v>…</v>
      </c>
      <c r="Z1946" s="7"/>
      <c r="AA1946" s="35" t="str">
        <f t="shared" si="231"/>
        <v>…</v>
      </c>
      <c r="AB1946" s="35" t="str">
        <f t="shared" si="232"/>
        <v>.</v>
      </c>
      <c r="AE1946" s="18" t="str">
        <f>IFERROR(VLOOKUP(O1946,AG3:AH5,2,0),"KO")</f>
        <v>KO</v>
      </c>
    </row>
    <row r="1947" spans="2:31">
      <c r="B1947" s="6"/>
      <c r="D1947" s="24"/>
      <c r="E1947" s="17"/>
      <c r="F1947" s="7"/>
      <c r="G1947" s="10"/>
      <c r="H1947" s="7"/>
      <c r="I1947" s="7"/>
      <c r="J1947" s="7"/>
      <c r="K1947" s="7"/>
      <c r="L1947" s="7"/>
      <c r="M1947" s="7"/>
      <c r="N1947" s="6"/>
      <c r="O1947" s="6"/>
      <c r="P1947" s="11"/>
      <c r="Q1947" s="12"/>
      <c r="R1947" s="13"/>
      <c r="S1947" s="21" t="str">
        <f t="shared" si="228"/>
        <v/>
      </c>
      <c r="T1947" s="7" t="str">
        <f t="shared" si="229"/>
        <v>Under 1.5</v>
      </c>
      <c r="U1947" s="14"/>
      <c r="V1947" s="14" t="str">
        <f t="shared" si="233"/>
        <v>Over 0.5</v>
      </c>
      <c r="W1947" s="14" t="str">
        <f t="shared" si="234"/>
        <v/>
      </c>
      <c r="X1947" s="14"/>
      <c r="Y1947" s="7" t="str">
        <f t="shared" si="230"/>
        <v>…</v>
      </c>
      <c r="Z1947" s="7"/>
      <c r="AA1947" s="35" t="str">
        <f t="shared" si="231"/>
        <v>…</v>
      </c>
      <c r="AB1947" s="35" t="str">
        <f t="shared" si="232"/>
        <v>.</v>
      </c>
      <c r="AE1947" s="18" t="str">
        <f>IFERROR(VLOOKUP(O1947,AG3:AH5,2,0),"KO")</f>
        <v>KO</v>
      </c>
    </row>
    <row r="1948" spans="2:31">
      <c r="B1948" s="6"/>
      <c r="D1948" s="24"/>
      <c r="E1948" s="17"/>
      <c r="F1948" s="7"/>
      <c r="G1948" s="10"/>
      <c r="H1948" s="7"/>
      <c r="I1948" s="7"/>
      <c r="J1948" s="7"/>
      <c r="K1948" s="7"/>
      <c r="L1948" s="7"/>
      <c r="M1948" s="7"/>
      <c r="N1948" s="6"/>
      <c r="O1948" s="6"/>
      <c r="P1948" s="11"/>
      <c r="Q1948" s="12"/>
      <c r="R1948" s="13"/>
      <c r="S1948" s="21" t="str">
        <f t="shared" si="228"/>
        <v/>
      </c>
      <c r="T1948" s="7" t="str">
        <f t="shared" si="229"/>
        <v>Under 1.5</v>
      </c>
      <c r="U1948" s="14"/>
      <c r="V1948" s="14" t="str">
        <f t="shared" si="233"/>
        <v>Over 0.5</v>
      </c>
      <c r="W1948" s="14" t="str">
        <f t="shared" si="234"/>
        <v/>
      </c>
      <c r="X1948" s="14"/>
      <c r="Y1948" s="7" t="str">
        <f t="shared" si="230"/>
        <v>…</v>
      </c>
      <c r="Z1948" s="7"/>
      <c r="AA1948" s="35" t="str">
        <f t="shared" si="231"/>
        <v>…</v>
      </c>
      <c r="AB1948" s="35" t="str">
        <f t="shared" si="232"/>
        <v>.</v>
      </c>
      <c r="AE1948" s="18" t="str">
        <f>IFERROR(VLOOKUP(O1948,AG3:AH5,2,0),"KO")</f>
        <v>KO</v>
      </c>
    </row>
    <row r="1949" spans="2:31">
      <c r="B1949" s="6"/>
      <c r="D1949" s="24"/>
      <c r="E1949" s="17"/>
      <c r="F1949" s="7"/>
      <c r="G1949" s="10"/>
      <c r="H1949" s="7"/>
      <c r="I1949" s="7"/>
      <c r="J1949" s="7"/>
      <c r="K1949" s="7"/>
      <c r="L1949" s="7"/>
      <c r="M1949" s="7"/>
      <c r="N1949" s="6"/>
      <c r="O1949" s="6"/>
      <c r="P1949" s="11"/>
      <c r="Q1949" s="12"/>
      <c r="R1949" s="13"/>
      <c r="S1949" s="21" t="str">
        <f t="shared" si="228"/>
        <v/>
      </c>
      <c r="T1949" s="7" t="str">
        <f t="shared" si="229"/>
        <v>Under 1.5</v>
      </c>
      <c r="U1949" s="14"/>
      <c r="V1949" s="14" t="str">
        <f t="shared" si="233"/>
        <v>Over 0.5</v>
      </c>
      <c r="W1949" s="14" t="str">
        <f t="shared" si="234"/>
        <v/>
      </c>
      <c r="X1949" s="14"/>
      <c r="Y1949" s="7" t="str">
        <f t="shared" si="230"/>
        <v>…</v>
      </c>
      <c r="Z1949" s="7"/>
      <c r="AA1949" s="35" t="str">
        <f t="shared" si="231"/>
        <v>…</v>
      </c>
      <c r="AB1949" s="35" t="str">
        <f t="shared" si="232"/>
        <v>.</v>
      </c>
      <c r="AE1949" s="18" t="str">
        <f>IFERROR(VLOOKUP(O1949,AG3:AH5,2,0),"KO")</f>
        <v>KO</v>
      </c>
    </row>
    <row r="1950" spans="2:31">
      <c r="B1950" s="6"/>
      <c r="D1950" s="24"/>
      <c r="E1950" s="17"/>
      <c r="F1950" s="7"/>
      <c r="G1950" s="10"/>
      <c r="H1950" s="7"/>
      <c r="I1950" s="7"/>
      <c r="J1950" s="7"/>
      <c r="K1950" s="7"/>
      <c r="L1950" s="7"/>
      <c r="M1950" s="7"/>
      <c r="N1950" s="6"/>
      <c r="O1950" s="6"/>
      <c r="P1950" s="11"/>
      <c r="Q1950" s="12"/>
      <c r="R1950" s="13"/>
      <c r="S1950" s="21" t="str">
        <f t="shared" si="228"/>
        <v/>
      </c>
      <c r="T1950" s="7" t="str">
        <f t="shared" si="229"/>
        <v>Under 1.5</v>
      </c>
      <c r="U1950" s="14"/>
      <c r="V1950" s="14" t="str">
        <f t="shared" si="233"/>
        <v>Over 0.5</v>
      </c>
      <c r="W1950" s="14" t="str">
        <f t="shared" si="234"/>
        <v/>
      </c>
      <c r="X1950" s="14"/>
      <c r="Y1950" s="7" t="str">
        <f t="shared" si="230"/>
        <v>…</v>
      </c>
      <c r="Z1950" s="7"/>
      <c r="AA1950" s="35" t="str">
        <f t="shared" si="231"/>
        <v>…</v>
      </c>
      <c r="AB1950" s="35" t="str">
        <f t="shared" si="232"/>
        <v>.</v>
      </c>
      <c r="AE1950" s="18" t="str">
        <f>IFERROR(VLOOKUP(O1950,AG3:AH5,2,0),"KO")</f>
        <v>KO</v>
      </c>
    </row>
    <row r="1951" spans="2:31">
      <c r="B1951" s="6"/>
      <c r="D1951" s="24"/>
      <c r="E1951" s="17"/>
      <c r="F1951" s="7"/>
      <c r="G1951" s="10"/>
      <c r="H1951" s="7"/>
      <c r="I1951" s="7"/>
      <c r="J1951" s="7"/>
      <c r="K1951" s="7"/>
      <c r="L1951" s="7"/>
      <c r="M1951" s="7"/>
      <c r="N1951" s="6"/>
      <c r="O1951" s="6"/>
      <c r="P1951" s="11"/>
      <c r="Q1951" s="12"/>
      <c r="R1951" s="13"/>
      <c r="S1951" s="21" t="str">
        <f t="shared" si="228"/>
        <v/>
      </c>
      <c r="T1951" s="7" t="str">
        <f t="shared" si="229"/>
        <v>Under 1.5</v>
      </c>
      <c r="U1951" s="14"/>
      <c r="V1951" s="14" t="str">
        <f t="shared" si="233"/>
        <v>Over 0.5</v>
      </c>
      <c r="W1951" s="14" t="str">
        <f t="shared" si="234"/>
        <v/>
      </c>
      <c r="X1951" s="14"/>
      <c r="Y1951" s="7" t="str">
        <f t="shared" si="230"/>
        <v>…</v>
      </c>
      <c r="Z1951" s="7"/>
      <c r="AA1951" s="35" t="str">
        <f t="shared" si="231"/>
        <v>…</v>
      </c>
      <c r="AB1951" s="35" t="str">
        <f t="shared" si="232"/>
        <v>.</v>
      </c>
      <c r="AE1951" s="18" t="str">
        <f>IFERROR(VLOOKUP(O1951,AG3:AH5,2,0),"KO")</f>
        <v>KO</v>
      </c>
    </row>
    <row r="1952" spans="2:31">
      <c r="B1952" s="6"/>
      <c r="D1952" s="24"/>
      <c r="E1952" s="17"/>
      <c r="F1952" s="7"/>
      <c r="G1952" s="10"/>
      <c r="H1952" s="7"/>
      <c r="I1952" s="7"/>
      <c r="J1952" s="7"/>
      <c r="K1952" s="7"/>
      <c r="L1952" s="7"/>
      <c r="M1952" s="7"/>
      <c r="N1952" s="6"/>
      <c r="O1952" s="6"/>
      <c r="P1952" s="11"/>
      <c r="Q1952" s="12"/>
      <c r="R1952" s="13"/>
      <c r="S1952" s="21" t="str">
        <f t="shared" si="228"/>
        <v/>
      </c>
      <c r="T1952" s="7" t="str">
        <f t="shared" si="229"/>
        <v>Under 1.5</v>
      </c>
      <c r="U1952" s="14"/>
      <c r="V1952" s="14" t="str">
        <f t="shared" si="233"/>
        <v>Over 0.5</v>
      </c>
      <c r="W1952" s="14" t="str">
        <f t="shared" si="234"/>
        <v/>
      </c>
      <c r="X1952" s="14"/>
      <c r="Y1952" s="7" t="str">
        <f t="shared" si="230"/>
        <v>…</v>
      </c>
      <c r="Z1952" s="7"/>
      <c r="AA1952" s="35" t="str">
        <f t="shared" si="231"/>
        <v>…</v>
      </c>
      <c r="AB1952" s="35" t="str">
        <f t="shared" si="232"/>
        <v>.</v>
      </c>
      <c r="AE1952" s="18" t="str">
        <f>IFERROR(VLOOKUP(O1952,AG3:AH5,2,0),"KO")</f>
        <v>KO</v>
      </c>
    </row>
    <row r="1953" spans="2:31">
      <c r="B1953" s="6"/>
      <c r="D1953" s="24"/>
      <c r="E1953" s="17"/>
      <c r="F1953" s="7"/>
      <c r="G1953" s="10"/>
      <c r="H1953" s="7"/>
      <c r="I1953" s="7"/>
      <c r="J1953" s="7"/>
      <c r="K1953" s="7"/>
      <c r="L1953" s="7"/>
      <c r="M1953" s="7"/>
      <c r="N1953" s="6"/>
      <c r="O1953" s="6"/>
      <c r="P1953" s="11"/>
      <c r="Q1953" s="12"/>
      <c r="R1953" s="13"/>
      <c r="S1953" s="21" t="str">
        <f t="shared" si="228"/>
        <v/>
      </c>
      <c r="T1953" s="7" t="str">
        <f t="shared" si="229"/>
        <v>Under 1.5</v>
      </c>
      <c r="U1953" s="14"/>
      <c r="V1953" s="14" t="str">
        <f t="shared" si="233"/>
        <v>Over 0.5</v>
      </c>
      <c r="W1953" s="14" t="str">
        <f t="shared" si="234"/>
        <v/>
      </c>
      <c r="X1953" s="14"/>
      <c r="Y1953" s="7" t="str">
        <f t="shared" si="230"/>
        <v>…</v>
      </c>
      <c r="Z1953" s="7"/>
      <c r="AA1953" s="35" t="str">
        <f t="shared" si="231"/>
        <v>…</v>
      </c>
      <c r="AB1953" s="35" t="str">
        <f t="shared" si="232"/>
        <v>.</v>
      </c>
      <c r="AE1953" s="18" t="str">
        <f>IFERROR(VLOOKUP(O1953,AG3:AH5,2,0),"KO")</f>
        <v>KO</v>
      </c>
    </row>
    <row r="1954" spans="2:31">
      <c r="B1954" s="6"/>
      <c r="D1954" s="24"/>
      <c r="E1954" s="17"/>
      <c r="F1954" s="7"/>
      <c r="G1954" s="10"/>
      <c r="H1954" s="7"/>
      <c r="I1954" s="7"/>
      <c r="J1954" s="7"/>
      <c r="K1954" s="7"/>
      <c r="L1954" s="7"/>
      <c r="M1954" s="7"/>
      <c r="N1954" s="6"/>
      <c r="O1954" s="6"/>
      <c r="P1954" s="11"/>
      <c r="Q1954" s="12"/>
      <c r="R1954" s="13"/>
      <c r="S1954" s="21" t="str">
        <f t="shared" si="228"/>
        <v/>
      </c>
      <c r="T1954" s="7" t="str">
        <f t="shared" si="229"/>
        <v>Under 1.5</v>
      </c>
      <c r="U1954" s="14"/>
      <c r="V1954" s="14" t="str">
        <f t="shared" si="233"/>
        <v>Over 0.5</v>
      </c>
      <c r="W1954" s="14" t="str">
        <f t="shared" si="234"/>
        <v/>
      </c>
      <c r="X1954" s="14"/>
      <c r="Y1954" s="7" t="str">
        <f t="shared" si="230"/>
        <v>…</v>
      </c>
      <c r="Z1954" s="7"/>
      <c r="AA1954" s="35" t="str">
        <f t="shared" si="231"/>
        <v>…</v>
      </c>
      <c r="AB1954" s="35" t="str">
        <f t="shared" si="232"/>
        <v>.</v>
      </c>
      <c r="AE1954" s="18" t="str">
        <f>IFERROR(VLOOKUP(O1954,AG3:AH5,2,0),"KO")</f>
        <v>KO</v>
      </c>
    </row>
    <row r="1955" spans="2:31">
      <c r="B1955" s="6"/>
      <c r="D1955" s="24"/>
      <c r="E1955" s="17"/>
      <c r="F1955" s="7"/>
      <c r="G1955" s="10"/>
      <c r="H1955" s="7"/>
      <c r="I1955" s="7"/>
      <c r="J1955" s="7"/>
      <c r="K1955" s="7"/>
      <c r="L1955" s="7"/>
      <c r="M1955" s="7"/>
      <c r="N1955" s="6"/>
      <c r="O1955" s="6"/>
      <c r="P1955" s="11"/>
      <c r="Q1955" s="12"/>
      <c r="R1955" s="13"/>
      <c r="S1955" s="21" t="str">
        <f t="shared" si="228"/>
        <v/>
      </c>
      <c r="T1955" s="7" t="str">
        <f t="shared" si="229"/>
        <v>Under 1.5</v>
      </c>
      <c r="U1955" s="14"/>
      <c r="V1955" s="14" t="str">
        <f t="shared" si="233"/>
        <v>Over 0.5</v>
      </c>
      <c r="W1955" s="14" t="str">
        <f t="shared" si="234"/>
        <v/>
      </c>
      <c r="X1955" s="14"/>
      <c r="Y1955" s="7" t="str">
        <f t="shared" si="230"/>
        <v>…</v>
      </c>
      <c r="Z1955" s="7"/>
      <c r="AA1955" s="35" t="str">
        <f t="shared" si="231"/>
        <v>…</v>
      </c>
      <c r="AB1955" s="35" t="str">
        <f t="shared" si="232"/>
        <v>.</v>
      </c>
      <c r="AE1955" s="18" t="str">
        <f>IFERROR(VLOOKUP(O1955,AG3:AH5,2,0),"KO")</f>
        <v>KO</v>
      </c>
    </row>
    <row r="1956" spans="2:31">
      <c r="B1956" s="6"/>
      <c r="D1956" s="24"/>
      <c r="E1956" s="17"/>
      <c r="F1956" s="7"/>
      <c r="G1956" s="10"/>
      <c r="H1956" s="7"/>
      <c r="I1956" s="7"/>
      <c r="J1956" s="7"/>
      <c r="K1956" s="7"/>
      <c r="L1956" s="7"/>
      <c r="M1956" s="7"/>
      <c r="N1956" s="6"/>
      <c r="O1956" s="6"/>
      <c r="P1956" s="11"/>
      <c r="Q1956" s="12"/>
      <c r="R1956" s="13"/>
      <c r="S1956" s="21" t="str">
        <f t="shared" si="228"/>
        <v/>
      </c>
      <c r="T1956" s="7" t="str">
        <f t="shared" si="229"/>
        <v>Under 1.5</v>
      </c>
      <c r="U1956" s="14"/>
      <c r="V1956" s="14" t="str">
        <f t="shared" si="233"/>
        <v>Over 0.5</v>
      </c>
      <c r="W1956" s="14" t="str">
        <f t="shared" si="234"/>
        <v/>
      </c>
      <c r="X1956" s="14"/>
      <c r="Y1956" s="7" t="str">
        <f t="shared" si="230"/>
        <v>…</v>
      </c>
      <c r="Z1956" s="7"/>
      <c r="AA1956" s="35" t="str">
        <f t="shared" si="231"/>
        <v>…</v>
      </c>
      <c r="AB1956" s="35" t="str">
        <f t="shared" si="232"/>
        <v>.</v>
      </c>
      <c r="AE1956" s="18" t="str">
        <f>IFERROR(VLOOKUP(O1956,AG3:AH5,2,0),"KO")</f>
        <v>KO</v>
      </c>
    </row>
    <row r="1957" spans="2:31">
      <c r="B1957" s="6"/>
      <c r="D1957" s="24"/>
      <c r="E1957" s="17"/>
      <c r="F1957" s="7"/>
      <c r="G1957" s="10"/>
      <c r="H1957" s="7"/>
      <c r="I1957" s="7"/>
      <c r="J1957" s="7"/>
      <c r="K1957" s="7"/>
      <c r="L1957" s="7"/>
      <c r="M1957" s="7"/>
      <c r="N1957" s="6"/>
      <c r="O1957" s="6"/>
      <c r="P1957" s="11"/>
      <c r="Q1957" s="12"/>
      <c r="R1957" s="13"/>
      <c r="S1957" s="21" t="str">
        <f t="shared" si="228"/>
        <v/>
      </c>
      <c r="T1957" s="7" t="str">
        <f t="shared" si="229"/>
        <v>Under 1.5</v>
      </c>
      <c r="U1957" s="14"/>
      <c r="V1957" s="14" t="str">
        <f t="shared" si="233"/>
        <v>Over 0.5</v>
      </c>
      <c r="W1957" s="14" t="str">
        <f t="shared" si="234"/>
        <v/>
      </c>
      <c r="X1957" s="14"/>
      <c r="Y1957" s="7" t="str">
        <f t="shared" si="230"/>
        <v>…</v>
      </c>
      <c r="Z1957" s="7"/>
      <c r="AA1957" s="35" t="str">
        <f t="shared" si="231"/>
        <v>…</v>
      </c>
      <c r="AB1957" s="35" t="str">
        <f t="shared" si="232"/>
        <v>.</v>
      </c>
      <c r="AE1957" s="18" t="str">
        <f>IFERROR(VLOOKUP(O1957,AG3:AH5,2,0),"KO")</f>
        <v>KO</v>
      </c>
    </row>
    <row r="1958" spans="2:31">
      <c r="B1958" s="6"/>
      <c r="D1958" s="24"/>
      <c r="E1958" s="17"/>
      <c r="F1958" s="7"/>
      <c r="G1958" s="10"/>
      <c r="H1958" s="7"/>
      <c r="I1958" s="7"/>
      <c r="J1958" s="7"/>
      <c r="K1958" s="7"/>
      <c r="L1958" s="7"/>
      <c r="M1958" s="7"/>
      <c r="N1958" s="6"/>
      <c r="O1958" s="6"/>
      <c r="P1958" s="11"/>
      <c r="Q1958" s="12"/>
      <c r="R1958" s="13"/>
      <c r="S1958" s="21" t="str">
        <f t="shared" si="228"/>
        <v/>
      </c>
      <c r="T1958" s="7" t="str">
        <f t="shared" si="229"/>
        <v>Under 1.5</v>
      </c>
      <c r="U1958" s="14"/>
      <c r="V1958" s="14" t="str">
        <f t="shared" si="233"/>
        <v>Over 0.5</v>
      </c>
      <c r="W1958" s="14" t="str">
        <f t="shared" si="234"/>
        <v/>
      </c>
      <c r="X1958" s="14"/>
      <c r="Y1958" s="7" t="str">
        <f t="shared" si="230"/>
        <v>…</v>
      </c>
      <c r="Z1958" s="7"/>
      <c r="AA1958" s="35" t="str">
        <f t="shared" si="231"/>
        <v>…</v>
      </c>
      <c r="AB1958" s="35" t="str">
        <f t="shared" si="232"/>
        <v>.</v>
      </c>
      <c r="AE1958" s="18" t="str">
        <f>IFERROR(VLOOKUP(O1958,AG3:AH5,2,0),"KO")</f>
        <v>KO</v>
      </c>
    </row>
    <row r="1959" spans="2:31">
      <c r="B1959" s="6"/>
      <c r="D1959" s="24"/>
      <c r="E1959" s="17"/>
      <c r="F1959" s="7"/>
      <c r="G1959" s="10"/>
      <c r="H1959" s="7"/>
      <c r="I1959" s="7"/>
      <c r="J1959" s="7"/>
      <c r="K1959" s="7"/>
      <c r="L1959" s="7"/>
      <c r="M1959" s="7"/>
      <c r="N1959" s="6"/>
      <c r="O1959" s="6"/>
      <c r="P1959" s="11"/>
      <c r="Q1959" s="12"/>
      <c r="R1959" s="13"/>
      <c r="S1959" s="21" t="str">
        <f t="shared" si="228"/>
        <v/>
      </c>
      <c r="T1959" s="7" t="str">
        <f t="shared" si="229"/>
        <v>Under 1.5</v>
      </c>
      <c r="U1959" s="14"/>
      <c r="V1959" s="14" t="str">
        <f t="shared" si="233"/>
        <v>Over 0.5</v>
      </c>
      <c r="W1959" s="14" t="str">
        <f t="shared" si="234"/>
        <v/>
      </c>
      <c r="X1959" s="14"/>
      <c r="Y1959" s="7" t="str">
        <f t="shared" si="230"/>
        <v>…</v>
      </c>
      <c r="Z1959" s="7"/>
      <c r="AA1959" s="35" t="str">
        <f t="shared" si="231"/>
        <v>…</v>
      </c>
      <c r="AB1959" s="35" t="str">
        <f t="shared" si="232"/>
        <v>.</v>
      </c>
      <c r="AE1959" s="18" t="str">
        <f>IFERROR(VLOOKUP(O1959,AG3:AH5,2,0),"KO")</f>
        <v>KO</v>
      </c>
    </row>
    <row r="1960" spans="2:31">
      <c r="B1960" s="6"/>
      <c r="D1960" s="24"/>
      <c r="E1960" s="17"/>
      <c r="F1960" s="7"/>
      <c r="G1960" s="10"/>
      <c r="H1960" s="7"/>
      <c r="I1960" s="7"/>
      <c r="J1960" s="7"/>
      <c r="K1960" s="7"/>
      <c r="L1960" s="7"/>
      <c r="M1960" s="7"/>
      <c r="N1960" s="6"/>
      <c r="O1960" s="6"/>
      <c r="P1960" s="11"/>
      <c r="Q1960" s="12"/>
      <c r="R1960" s="13"/>
      <c r="S1960" s="21" t="str">
        <f t="shared" si="228"/>
        <v/>
      </c>
      <c r="T1960" s="7" t="str">
        <f t="shared" si="229"/>
        <v>Under 1.5</v>
      </c>
      <c r="U1960" s="14"/>
      <c r="V1960" s="14" t="str">
        <f t="shared" si="233"/>
        <v>Over 0.5</v>
      </c>
      <c r="W1960" s="14" t="str">
        <f t="shared" si="234"/>
        <v/>
      </c>
      <c r="X1960" s="14"/>
      <c r="Y1960" s="7" t="str">
        <f t="shared" si="230"/>
        <v>…</v>
      </c>
      <c r="Z1960" s="7"/>
      <c r="AA1960" s="35" t="str">
        <f t="shared" si="231"/>
        <v>…</v>
      </c>
      <c r="AB1960" s="35" t="str">
        <f t="shared" si="232"/>
        <v>.</v>
      </c>
      <c r="AE1960" s="18" t="str">
        <f>IFERROR(VLOOKUP(O1960,AG3:AH5,2,0),"KO")</f>
        <v>KO</v>
      </c>
    </row>
    <row r="1961" spans="2:31">
      <c r="B1961" s="6"/>
      <c r="D1961" s="24"/>
      <c r="E1961" s="17"/>
      <c r="F1961" s="7"/>
      <c r="G1961" s="10"/>
      <c r="H1961" s="7"/>
      <c r="I1961" s="7"/>
      <c r="J1961" s="7"/>
      <c r="K1961" s="7"/>
      <c r="L1961" s="7"/>
      <c r="M1961" s="7"/>
      <c r="N1961" s="6"/>
      <c r="O1961" s="6"/>
      <c r="P1961" s="11"/>
      <c r="Q1961" s="12"/>
      <c r="R1961" s="13"/>
      <c r="S1961" s="21" t="str">
        <f t="shared" si="228"/>
        <v/>
      </c>
      <c r="T1961" s="7" t="str">
        <f t="shared" si="229"/>
        <v>Under 1.5</v>
      </c>
      <c r="U1961" s="14"/>
      <c r="V1961" s="14" t="str">
        <f t="shared" si="233"/>
        <v>Over 0.5</v>
      </c>
      <c r="W1961" s="14" t="str">
        <f t="shared" si="234"/>
        <v/>
      </c>
      <c r="X1961" s="14"/>
      <c r="Y1961" s="7" t="str">
        <f t="shared" si="230"/>
        <v>…</v>
      </c>
      <c r="Z1961" s="7"/>
      <c r="AA1961" s="35" t="str">
        <f t="shared" si="231"/>
        <v>…</v>
      </c>
      <c r="AB1961" s="35" t="str">
        <f t="shared" si="232"/>
        <v>.</v>
      </c>
      <c r="AE1961" s="18" t="str">
        <f>IFERROR(VLOOKUP(O1961,AG3:AH5,2,0),"KO")</f>
        <v>KO</v>
      </c>
    </row>
    <row r="1962" spans="2:31">
      <c r="B1962" s="6"/>
      <c r="D1962" s="24"/>
      <c r="E1962" s="17"/>
      <c r="F1962" s="7"/>
      <c r="G1962" s="10"/>
      <c r="H1962" s="7"/>
      <c r="I1962" s="7"/>
      <c r="J1962" s="7"/>
      <c r="K1962" s="7"/>
      <c r="L1962" s="7"/>
      <c r="M1962" s="7"/>
      <c r="N1962" s="6"/>
      <c r="O1962" s="6"/>
      <c r="P1962" s="11"/>
      <c r="Q1962" s="12"/>
      <c r="R1962" s="13"/>
      <c r="S1962" s="21" t="str">
        <f t="shared" si="228"/>
        <v/>
      </c>
      <c r="T1962" s="7" t="str">
        <f t="shared" si="229"/>
        <v>Under 1.5</v>
      </c>
      <c r="U1962" s="14"/>
      <c r="V1962" s="14" t="str">
        <f t="shared" si="233"/>
        <v>Over 0.5</v>
      </c>
      <c r="W1962" s="14" t="str">
        <f t="shared" si="234"/>
        <v/>
      </c>
      <c r="X1962" s="14"/>
      <c r="Y1962" s="7" t="str">
        <f t="shared" si="230"/>
        <v>…</v>
      </c>
      <c r="Z1962" s="7"/>
      <c r="AA1962" s="35" t="str">
        <f t="shared" si="231"/>
        <v>…</v>
      </c>
      <c r="AB1962" s="35" t="str">
        <f t="shared" si="232"/>
        <v>.</v>
      </c>
      <c r="AE1962" s="18" t="str">
        <f>IFERROR(VLOOKUP(O1962,AG3:AH5,2,0),"KO")</f>
        <v>KO</v>
      </c>
    </row>
    <row r="1963" spans="2:31">
      <c r="B1963" s="6"/>
      <c r="D1963" s="24"/>
      <c r="E1963" s="17"/>
      <c r="F1963" s="7"/>
      <c r="G1963" s="10"/>
      <c r="H1963" s="7"/>
      <c r="I1963" s="7"/>
      <c r="J1963" s="7"/>
      <c r="K1963" s="7"/>
      <c r="L1963" s="7"/>
      <c r="M1963" s="7"/>
      <c r="N1963" s="6"/>
      <c r="O1963" s="6"/>
      <c r="P1963" s="11"/>
      <c r="Q1963" s="12"/>
      <c r="R1963" s="13"/>
      <c r="S1963" s="21" t="str">
        <f t="shared" si="228"/>
        <v/>
      </c>
      <c r="T1963" s="7" t="str">
        <f t="shared" si="229"/>
        <v>Under 1.5</v>
      </c>
      <c r="U1963" s="14"/>
      <c r="V1963" s="14" t="str">
        <f t="shared" si="233"/>
        <v>Over 0.5</v>
      </c>
      <c r="W1963" s="14" t="str">
        <f t="shared" si="234"/>
        <v/>
      </c>
      <c r="X1963" s="14"/>
      <c r="Y1963" s="7" t="str">
        <f t="shared" si="230"/>
        <v>…</v>
      </c>
      <c r="Z1963" s="7"/>
      <c r="AA1963" s="35" t="str">
        <f t="shared" si="231"/>
        <v>…</v>
      </c>
      <c r="AB1963" s="35" t="str">
        <f t="shared" si="232"/>
        <v>.</v>
      </c>
      <c r="AE1963" s="18" t="str">
        <f>IFERROR(VLOOKUP(O1963,AG3:AH5,2,0),"KO")</f>
        <v>KO</v>
      </c>
    </row>
    <row r="1964" spans="2:31">
      <c r="B1964" s="6"/>
      <c r="D1964" s="24"/>
      <c r="E1964" s="17"/>
      <c r="F1964" s="7"/>
      <c r="G1964" s="10"/>
      <c r="H1964" s="7"/>
      <c r="I1964" s="7"/>
      <c r="J1964" s="7"/>
      <c r="K1964" s="7"/>
      <c r="L1964" s="7"/>
      <c r="M1964" s="7"/>
      <c r="N1964" s="6"/>
      <c r="O1964" s="6"/>
      <c r="P1964" s="11"/>
      <c r="Q1964" s="12"/>
      <c r="R1964" s="13"/>
      <c r="S1964" s="21" t="str">
        <f t="shared" si="228"/>
        <v/>
      </c>
      <c r="T1964" s="7" t="str">
        <f t="shared" si="229"/>
        <v>Under 1.5</v>
      </c>
      <c r="U1964" s="14"/>
      <c r="V1964" s="14" t="str">
        <f t="shared" si="233"/>
        <v>Over 0.5</v>
      </c>
      <c r="W1964" s="14" t="str">
        <f t="shared" si="234"/>
        <v/>
      </c>
      <c r="X1964" s="14"/>
      <c r="Y1964" s="7" t="str">
        <f t="shared" si="230"/>
        <v>…</v>
      </c>
      <c r="Z1964" s="7"/>
      <c r="AA1964" s="35" t="str">
        <f t="shared" si="231"/>
        <v>…</v>
      </c>
      <c r="AB1964" s="35" t="str">
        <f t="shared" si="232"/>
        <v>.</v>
      </c>
      <c r="AE1964" s="18" t="str">
        <f>IFERROR(VLOOKUP(O1964,AG3:AH5,2,0),"KO")</f>
        <v>KO</v>
      </c>
    </row>
    <row r="1965" spans="2:31">
      <c r="B1965" s="6"/>
      <c r="D1965" s="24"/>
      <c r="E1965" s="17"/>
      <c r="F1965" s="7"/>
      <c r="G1965" s="10"/>
      <c r="H1965" s="7"/>
      <c r="I1965" s="7"/>
      <c r="J1965" s="7"/>
      <c r="K1965" s="7"/>
      <c r="L1965" s="7"/>
      <c r="M1965" s="7"/>
      <c r="N1965" s="6"/>
      <c r="O1965" s="6"/>
      <c r="P1965" s="11"/>
      <c r="Q1965" s="12"/>
      <c r="R1965" s="13"/>
      <c r="S1965" s="21" t="str">
        <f t="shared" si="228"/>
        <v/>
      </c>
      <c r="T1965" s="7" t="str">
        <f t="shared" si="229"/>
        <v>Under 1.5</v>
      </c>
      <c r="U1965" s="14"/>
      <c r="V1965" s="14" t="str">
        <f t="shared" si="233"/>
        <v>Over 0.5</v>
      </c>
      <c r="W1965" s="14" t="str">
        <f t="shared" si="234"/>
        <v/>
      </c>
      <c r="X1965" s="14"/>
      <c r="Y1965" s="7" t="str">
        <f t="shared" si="230"/>
        <v>…</v>
      </c>
      <c r="Z1965" s="7"/>
      <c r="AA1965" s="35" t="str">
        <f t="shared" si="231"/>
        <v>…</v>
      </c>
      <c r="AB1965" s="35" t="str">
        <f t="shared" si="232"/>
        <v>.</v>
      </c>
      <c r="AE1965" s="18" t="str">
        <f>IFERROR(VLOOKUP(O1965,AG3:AH5,2,0),"KO")</f>
        <v>KO</v>
      </c>
    </row>
    <row r="1966" spans="2:31">
      <c r="B1966" s="6"/>
      <c r="D1966" s="24"/>
      <c r="E1966" s="17"/>
      <c r="F1966" s="7"/>
      <c r="G1966" s="10"/>
      <c r="H1966" s="7"/>
      <c r="I1966" s="7"/>
      <c r="J1966" s="7"/>
      <c r="K1966" s="7"/>
      <c r="L1966" s="7"/>
      <c r="M1966" s="7"/>
      <c r="N1966" s="6"/>
      <c r="O1966" s="6"/>
      <c r="P1966" s="11"/>
      <c r="Q1966" s="12"/>
      <c r="R1966" s="13"/>
      <c r="S1966" s="21" t="str">
        <f t="shared" si="228"/>
        <v/>
      </c>
      <c r="T1966" s="7" t="str">
        <f t="shared" si="229"/>
        <v>Under 1.5</v>
      </c>
      <c r="U1966" s="14"/>
      <c r="V1966" s="14" t="str">
        <f t="shared" si="233"/>
        <v>Over 0.5</v>
      </c>
      <c r="W1966" s="14" t="str">
        <f t="shared" si="234"/>
        <v/>
      </c>
      <c r="X1966" s="14"/>
      <c r="Y1966" s="7" t="str">
        <f t="shared" si="230"/>
        <v>…</v>
      </c>
      <c r="Z1966" s="7"/>
      <c r="AA1966" s="35" t="str">
        <f t="shared" si="231"/>
        <v>…</v>
      </c>
      <c r="AB1966" s="35" t="str">
        <f t="shared" si="232"/>
        <v>.</v>
      </c>
      <c r="AE1966" s="18" t="str">
        <f>IFERROR(VLOOKUP(O1966,AG3:AH5,2,0),"KO")</f>
        <v>KO</v>
      </c>
    </row>
    <row r="1967" spans="2:31">
      <c r="B1967" s="6"/>
      <c r="D1967" s="24"/>
      <c r="E1967" s="17"/>
      <c r="F1967" s="7"/>
      <c r="G1967" s="10"/>
      <c r="H1967" s="7"/>
      <c r="I1967" s="7"/>
      <c r="J1967" s="7"/>
      <c r="K1967" s="7"/>
      <c r="L1967" s="7"/>
      <c r="M1967" s="7"/>
      <c r="N1967" s="6"/>
      <c r="O1967" s="6"/>
      <c r="P1967" s="11"/>
      <c r="Q1967" s="12"/>
      <c r="R1967" s="13"/>
      <c r="S1967" s="21" t="str">
        <f t="shared" si="228"/>
        <v/>
      </c>
      <c r="T1967" s="7" t="str">
        <f t="shared" si="229"/>
        <v>Under 1.5</v>
      </c>
      <c r="U1967" s="14"/>
      <c r="V1967" s="14" t="str">
        <f t="shared" si="233"/>
        <v>Over 0.5</v>
      </c>
      <c r="W1967" s="14" t="str">
        <f t="shared" si="234"/>
        <v/>
      </c>
      <c r="X1967" s="14"/>
      <c r="Y1967" s="7" t="str">
        <f t="shared" si="230"/>
        <v>…</v>
      </c>
      <c r="Z1967" s="7"/>
      <c r="AA1967" s="35" t="str">
        <f t="shared" si="231"/>
        <v>…</v>
      </c>
      <c r="AB1967" s="35" t="str">
        <f t="shared" si="232"/>
        <v>.</v>
      </c>
      <c r="AE1967" s="18" t="str">
        <f>IFERROR(VLOOKUP(O1967,AG3:AH5,2,0),"KO")</f>
        <v>KO</v>
      </c>
    </row>
    <row r="1968" spans="2:31">
      <c r="B1968" s="6"/>
      <c r="D1968" s="24"/>
      <c r="E1968" s="17"/>
      <c r="F1968" s="7"/>
      <c r="G1968" s="10"/>
      <c r="H1968" s="7"/>
      <c r="I1968" s="7"/>
      <c r="J1968" s="7"/>
      <c r="K1968" s="7"/>
      <c r="L1968" s="7"/>
      <c r="M1968" s="7"/>
      <c r="N1968" s="6"/>
      <c r="O1968" s="6"/>
      <c r="P1968" s="11"/>
      <c r="Q1968" s="12"/>
      <c r="R1968" s="13"/>
      <c r="S1968" s="21" t="str">
        <f t="shared" si="228"/>
        <v/>
      </c>
      <c r="T1968" s="7" t="str">
        <f t="shared" si="229"/>
        <v>Under 1.5</v>
      </c>
      <c r="U1968" s="14"/>
      <c r="V1968" s="14" t="str">
        <f t="shared" si="233"/>
        <v>Over 0.5</v>
      </c>
      <c r="W1968" s="14" t="str">
        <f t="shared" si="234"/>
        <v/>
      </c>
      <c r="X1968" s="14"/>
      <c r="Y1968" s="7" t="str">
        <f t="shared" si="230"/>
        <v>…</v>
      </c>
      <c r="Z1968" s="7"/>
      <c r="AA1968" s="35" t="str">
        <f t="shared" si="231"/>
        <v>…</v>
      </c>
      <c r="AB1968" s="35" t="str">
        <f t="shared" si="232"/>
        <v>.</v>
      </c>
      <c r="AE1968" s="18" t="str">
        <f>IFERROR(VLOOKUP(O1968,AG3:AH5,2,0),"KO")</f>
        <v>KO</v>
      </c>
    </row>
    <row r="1969" spans="2:31">
      <c r="B1969" s="6"/>
      <c r="D1969" s="24"/>
      <c r="E1969" s="17"/>
      <c r="F1969" s="7"/>
      <c r="G1969" s="10"/>
      <c r="H1969" s="7"/>
      <c r="I1969" s="7"/>
      <c r="J1969" s="7"/>
      <c r="K1969" s="7"/>
      <c r="L1969" s="7"/>
      <c r="M1969" s="7"/>
      <c r="N1969" s="6"/>
      <c r="O1969" s="6"/>
      <c r="P1969" s="11"/>
      <c r="Q1969" s="12"/>
      <c r="R1969" s="13"/>
      <c r="S1969" s="21" t="str">
        <f t="shared" si="228"/>
        <v/>
      </c>
      <c r="T1969" s="7" t="str">
        <f t="shared" si="229"/>
        <v>Under 1.5</v>
      </c>
      <c r="U1969" s="14"/>
      <c r="V1969" s="14" t="str">
        <f t="shared" si="233"/>
        <v>Over 0.5</v>
      </c>
      <c r="W1969" s="14" t="str">
        <f t="shared" si="234"/>
        <v/>
      </c>
      <c r="X1969" s="14"/>
      <c r="Y1969" s="7" t="str">
        <f t="shared" si="230"/>
        <v>…</v>
      </c>
      <c r="Z1969" s="7"/>
      <c r="AA1969" s="35" t="str">
        <f t="shared" si="231"/>
        <v>…</v>
      </c>
      <c r="AB1969" s="35" t="str">
        <f t="shared" si="232"/>
        <v>.</v>
      </c>
      <c r="AE1969" s="18" t="str">
        <f>IFERROR(VLOOKUP(O1969,AG3:AH5,2,0),"KO")</f>
        <v>KO</v>
      </c>
    </row>
    <row r="1970" spans="2:31">
      <c r="B1970" s="6"/>
      <c r="D1970" s="24"/>
      <c r="E1970" s="17"/>
      <c r="F1970" s="7"/>
      <c r="G1970" s="10"/>
      <c r="H1970" s="7"/>
      <c r="I1970" s="7"/>
      <c r="J1970" s="7"/>
      <c r="K1970" s="7"/>
      <c r="L1970" s="7"/>
      <c r="M1970" s="7"/>
      <c r="N1970" s="6"/>
      <c r="O1970" s="6"/>
      <c r="P1970" s="11"/>
      <c r="Q1970" s="12"/>
      <c r="R1970" s="13"/>
      <c r="S1970" s="21" t="str">
        <f t="shared" si="228"/>
        <v/>
      </c>
      <c r="T1970" s="7" t="str">
        <f t="shared" si="229"/>
        <v>Under 1.5</v>
      </c>
      <c r="U1970" s="14"/>
      <c r="V1970" s="14" t="str">
        <f t="shared" si="233"/>
        <v>Over 0.5</v>
      </c>
      <c r="W1970" s="14" t="str">
        <f t="shared" si="234"/>
        <v/>
      </c>
      <c r="X1970" s="14"/>
      <c r="Y1970" s="7" t="str">
        <f t="shared" si="230"/>
        <v>…</v>
      </c>
      <c r="Z1970" s="7"/>
      <c r="AA1970" s="35" t="str">
        <f t="shared" si="231"/>
        <v>…</v>
      </c>
      <c r="AB1970" s="35" t="str">
        <f t="shared" si="232"/>
        <v>.</v>
      </c>
      <c r="AE1970" s="18" t="str">
        <f>IFERROR(VLOOKUP(O1970,AG3:AH5,2,0),"KO")</f>
        <v>KO</v>
      </c>
    </row>
    <row r="1971" spans="2:31">
      <c r="B1971" s="6"/>
      <c r="D1971" s="24"/>
      <c r="E1971" s="17"/>
      <c r="F1971" s="7"/>
      <c r="G1971" s="10"/>
      <c r="H1971" s="7"/>
      <c r="I1971" s="7"/>
      <c r="J1971" s="7"/>
      <c r="K1971" s="7"/>
      <c r="L1971" s="7"/>
      <c r="M1971" s="7"/>
      <c r="N1971" s="6"/>
      <c r="O1971" s="6"/>
      <c r="P1971" s="11"/>
      <c r="Q1971" s="12"/>
      <c r="R1971" s="13"/>
      <c r="S1971" s="21" t="str">
        <f t="shared" si="228"/>
        <v/>
      </c>
      <c r="T1971" s="7" t="str">
        <f t="shared" si="229"/>
        <v>Under 1.5</v>
      </c>
      <c r="U1971" s="14"/>
      <c r="V1971" s="14" t="str">
        <f t="shared" si="233"/>
        <v>Over 0.5</v>
      </c>
      <c r="W1971" s="14" t="str">
        <f t="shared" si="234"/>
        <v/>
      </c>
      <c r="X1971" s="14"/>
      <c r="Y1971" s="7" t="str">
        <f t="shared" si="230"/>
        <v>…</v>
      </c>
      <c r="Z1971" s="7"/>
      <c r="AA1971" s="35" t="str">
        <f t="shared" si="231"/>
        <v>…</v>
      </c>
      <c r="AB1971" s="35" t="str">
        <f t="shared" si="232"/>
        <v>.</v>
      </c>
      <c r="AE1971" s="18" t="str">
        <f>IFERROR(VLOOKUP(O1971,AG3:AH5,2,0),"KO")</f>
        <v>KO</v>
      </c>
    </row>
    <row r="1972" spans="2:31">
      <c r="B1972" s="6"/>
      <c r="D1972" s="24"/>
      <c r="E1972" s="17"/>
      <c r="F1972" s="7"/>
      <c r="G1972" s="10"/>
      <c r="H1972" s="7"/>
      <c r="I1972" s="7"/>
      <c r="J1972" s="7"/>
      <c r="K1972" s="7"/>
      <c r="L1972" s="7"/>
      <c r="M1972" s="7"/>
      <c r="N1972" s="6"/>
      <c r="O1972" s="6"/>
      <c r="P1972" s="11"/>
      <c r="Q1972" s="12"/>
      <c r="R1972" s="13"/>
      <c r="S1972" s="21" t="str">
        <f t="shared" ref="S1972:S2035" si="235">(IF(H1972=0,"",(40+IF(I1972&lt;50,0,I1972/3.2)+(IF(J1972&gt;I1972,-J1972/3.2,0)+(IF(H1972&gt;I1972,-H1972/3.2,0)+(IF(L1972="X",5,IF(L1972="2",2,0)))+(IF(M1972&gt;15,0,15-M1972))+(IF(P1972&lt;50,0,P1972/5)))))))</f>
        <v/>
      </c>
      <c r="T1972" s="7" t="str">
        <f t="shared" ref="T1972:T2035" si="236">IF(S1972&lt;56,"Over 0.5","Under 1.5")</f>
        <v>Under 1.5</v>
      </c>
      <c r="U1972" s="14"/>
      <c r="V1972" s="14" t="str">
        <f t="shared" si="233"/>
        <v>Over 0.5</v>
      </c>
      <c r="W1972" s="14" t="str">
        <f t="shared" si="234"/>
        <v/>
      </c>
      <c r="X1972" s="14"/>
      <c r="Y1972" s="7" t="str">
        <f t="shared" si="230"/>
        <v>…</v>
      </c>
      <c r="Z1972" s="7"/>
      <c r="AA1972" s="35" t="str">
        <f t="shared" si="231"/>
        <v>…</v>
      </c>
      <c r="AB1972" s="35" t="str">
        <f t="shared" si="232"/>
        <v>.</v>
      </c>
      <c r="AE1972" s="18" t="str">
        <f>IFERROR(VLOOKUP(O1972,AG3:AH5,2,0),"KO")</f>
        <v>KO</v>
      </c>
    </row>
    <row r="1973" spans="2:31">
      <c r="B1973" s="6"/>
      <c r="D1973" s="24"/>
      <c r="E1973" s="17"/>
      <c r="F1973" s="7"/>
      <c r="G1973" s="10"/>
      <c r="H1973" s="7"/>
      <c r="I1973" s="7"/>
      <c r="J1973" s="7"/>
      <c r="K1973" s="7"/>
      <c r="L1973" s="7"/>
      <c r="M1973" s="7"/>
      <c r="N1973" s="6"/>
      <c r="O1973" s="6"/>
      <c r="P1973" s="11"/>
      <c r="Q1973" s="12"/>
      <c r="R1973" s="13"/>
      <c r="S1973" s="21" t="str">
        <f t="shared" si="235"/>
        <v/>
      </c>
      <c r="T1973" s="7" t="str">
        <f t="shared" si="236"/>
        <v>Under 1.5</v>
      </c>
      <c r="U1973" s="14"/>
      <c r="V1973" s="14" t="str">
        <f t="shared" si="233"/>
        <v>Over 0.5</v>
      </c>
      <c r="W1973" s="14" t="str">
        <f t="shared" si="234"/>
        <v/>
      </c>
      <c r="X1973" s="14"/>
      <c r="Y1973" s="7" t="str">
        <f t="shared" ref="Y1973:Y2036" si="237">IF(AND(B1973="OK",I1973&gt;52,M1973&lt;11,Q1973&lt;1.71),"Prime","…")</f>
        <v>…</v>
      </c>
      <c r="Z1973" s="7"/>
      <c r="AA1973" s="35" t="str">
        <f t="shared" si="231"/>
        <v>…</v>
      </c>
      <c r="AB1973" s="35" t="str">
        <f t="shared" si="232"/>
        <v>.</v>
      </c>
      <c r="AE1973" s="18" t="str">
        <f>IFERROR(VLOOKUP(O1973,AG3:AH5,2,0),"KO")</f>
        <v>KO</v>
      </c>
    </row>
    <row r="1974" spans="2:31">
      <c r="B1974" s="6"/>
      <c r="D1974" s="24"/>
      <c r="E1974" s="17"/>
      <c r="F1974" s="7"/>
      <c r="G1974" s="10"/>
      <c r="H1974" s="7"/>
      <c r="I1974" s="7"/>
      <c r="J1974" s="7"/>
      <c r="K1974" s="7"/>
      <c r="L1974" s="7"/>
      <c r="M1974" s="7"/>
      <c r="N1974" s="6"/>
      <c r="O1974" s="6"/>
      <c r="P1974" s="11"/>
      <c r="Q1974" s="12"/>
      <c r="R1974" s="13"/>
      <c r="S1974" s="21" t="str">
        <f t="shared" si="235"/>
        <v/>
      </c>
      <c r="T1974" s="7" t="str">
        <f t="shared" si="236"/>
        <v>Under 1.5</v>
      </c>
      <c r="U1974" s="14"/>
      <c r="V1974" s="14" t="str">
        <f t="shared" si="233"/>
        <v>Over 0.5</v>
      </c>
      <c r="W1974" s="14" t="str">
        <f t="shared" si="234"/>
        <v/>
      </c>
      <c r="X1974" s="14"/>
      <c r="Y1974" s="7" t="str">
        <f t="shared" si="237"/>
        <v>…</v>
      </c>
      <c r="Z1974" s="7"/>
      <c r="AA1974" s="35" t="str">
        <f t="shared" si="231"/>
        <v>…</v>
      </c>
      <c r="AB1974" s="35" t="str">
        <f t="shared" si="232"/>
        <v>.</v>
      </c>
      <c r="AE1974" s="18" t="str">
        <f>IFERROR(VLOOKUP(O1974,AG3:AH5,2,0),"KO")</f>
        <v>KO</v>
      </c>
    </row>
    <row r="1975" spans="2:31">
      <c r="B1975" s="6"/>
      <c r="D1975" s="24"/>
      <c r="E1975" s="17"/>
      <c r="F1975" s="7"/>
      <c r="G1975" s="10"/>
      <c r="H1975" s="7"/>
      <c r="I1975" s="7"/>
      <c r="J1975" s="7"/>
      <c r="K1975" s="7"/>
      <c r="L1975" s="7"/>
      <c r="M1975" s="7"/>
      <c r="N1975" s="6"/>
      <c r="O1975" s="6"/>
      <c r="P1975" s="11"/>
      <c r="Q1975" s="12"/>
      <c r="R1975" s="13"/>
      <c r="S1975" s="21" t="str">
        <f t="shared" si="235"/>
        <v/>
      </c>
      <c r="T1975" s="7" t="str">
        <f t="shared" si="236"/>
        <v>Under 1.5</v>
      </c>
      <c r="U1975" s="14"/>
      <c r="V1975" s="14" t="str">
        <f t="shared" si="233"/>
        <v>Over 0.5</v>
      </c>
      <c r="W1975" s="14" t="str">
        <f t="shared" si="234"/>
        <v/>
      </c>
      <c r="X1975" s="14"/>
      <c r="Y1975" s="7" t="str">
        <f t="shared" si="237"/>
        <v>…</v>
      </c>
      <c r="Z1975" s="7"/>
      <c r="AA1975" s="35" t="str">
        <f t="shared" si="231"/>
        <v>…</v>
      </c>
      <c r="AB1975" s="35" t="str">
        <f t="shared" si="232"/>
        <v>.</v>
      </c>
      <c r="AE1975" s="18" t="str">
        <f>IFERROR(VLOOKUP(O1975,AG3:AH5,2,0),"KO")</f>
        <v>KO</v>
      </c>
    </row>
    <row r="1976" spans="2:31">
      <c r="B1976" s="6"/>
      <c r="D1976" s="24"/>
      <c r="E1976" s="17"/>
      <c r="F1976" s="7"/>
      <c r="G1976" s="10"/>
      <c r="H1976" s="7"/>
      <c r="I1976" s="7"/>
      <c r="J1976" s="7"/>
      <c r="K1976" s="7"/>
      <c r="L1976" s="7"/>
      <c r="M1976" s="7"/>
      <c r="N1976" s="6"/>
      <c r="O1976" s="6"/>
      <c r="P1976" s="11"/>
      <c r="Q1976" s="12"/>
      <c r="R1976" s="13"/>
      <c r="S1976" s="21" t="str">
        <f t="shared" si="235"/>
        <v/>
      </c>
      <c r="T1976" s="7" t="str">
        <f t="shared" si="236"/>
        <v>Under 1.5</v>
      </c>
      <c r="U1976" s="14"/>
      <c r="V1976" s="14" t="str">
        <f t="shared" si="233"/>
        <v>Over 0.5</v>
      </c>
      <c r="W1976" s="14" t="str">
        <f t="shared" si="234"/>
        <v/>
      </c>
      <c r="X1976" s="14"/>
      <c r="Y1976" s="7" t="str">
        <f t="shared" si="237"/>
        <v>…</v>
      </c>
      <c r="Z1976" s="7"/>
      <c r="AA1976" s="35" t="str">
        <f t="shared" si="231"/>
        <v>…</v>
      </c>
      <c r="AB1976" s="35" t="str">
        <f t="shared" si="232"/>
        <v>.</v>
      </c>
      <c r="AE1976" s="18" t="str">
        <f>IFERROR(VLOOKUP(O1976,AG3:AH5,2,0),"KO")</f>
        <v>KO</v>
      </c>
    </row>
    <row r="1977" spans="2:31">
      <c r="B1977" s="6"/>
      <c r="D1977" s="24"/>
      <c r="E1977" s="17"/>
      <c r="F1977" s="7"/>
      <c r="G1977" s="10"/>
      <c r="H1977" s="7"/>
      <c r="I1977" s="7"/>
      <c r="J1977" s="7"/>
      <c r="K1977" s="7"/>
      <c r="L1977" s="7"/>
      <c r="M1977" s="7"/>
      <c r="N1977" s="6"/>
      <c r="O1977" s="6"/>
      <c r="P1977" s="11"/>
      <c r="Q1977" s="12"/>
      <c r="R1977" s="13"/>
      <c r="S1977" s="21" t="str">
        <f t="shared" si="235"/>
        <v/>
      </c>
      <c r="T1977" s="7" t="str">
        <f t="shared" si="236"/>
        <v>Under 1.5</v>
      </c>
      <c r="U1977" s="14"/>
      <c r="V1977" s="14" t="str">
        <f t="shared" si="233"/>
        <v>Over 0.5</v>
      </c>
      <c r="W1977" s="14" t="str">
        <f t="shared" si="234"/>
        <v/>
      </c>
      <c r="X1977" s="14"/>
      <c r="Y1977" s="7" t="str">
        <f t="shared" si="237"/>
        <v>…</v>
      </c>
      <c r="Z1977" s="7"/>
      <c r="AA1977" s="35" t="str">
        <f t="shared" si="231"/>
        <v>…</v>
      </c>
      <c r="AB1977" s="35" t="str">
        <f t="shared" si="232"/>
        <v>.</v>
      </c>
      <c r="AE1977" s="18" t="str">
        <f>IFERROR(VLOOKUP(O1977,AG3:AH5,2,0),"KO")</f>
        <v>KO</v>
      </c>
    </row>
    <row r="1978" spans="2:31">
      <c r="B1978" s="6"/>
      <c r="D1978" s="24"/>
      <c r="E1978" s="17"/>
      <c r="F1978" s="7"/>
      <c r="G1978" s="10"/>
      <c r="H1978" s="7"/>
      <c r="I1978" s="7"/>
      <c r="J1978" s="7"/>
      <c r="K1978" s="7"/>
      <c r="L1978" s="7"/>
      <c r="M1978" s="7"/>
      <c r="N1978" s="6"/>
      <c r="O1978" s="6"/>
      <c r="P1978" s="11"/>
      <c r="Q1978" s="12"/>
      <c r="R1978" s="13"/>
      <c r="S1978" s="21" t="str">
        <f t="shared" si="235"/>
        <v/>
      </c>
      <c r="T1978" s="7" t="str">
        <f t="shared" si="236"/>
        <v>Under 1.5</v>
      </c>
      <c r="U1978" s="14"/>
      <c r="V1978" s="14" t="str">
        <f t="shared" si="233"/>
        <v>Over 0.5</v>
      </c>
      <c r="W1978" s="14" t="str">
        <f t="shared" si="234"/>
        <v/>
      </c>
      <c r="X1978" s="14"/>
      <c r="Y1978" s="7" t="str">
        <f t="shared" si="237"/>
        <v>…</v>
      </c>
      <c r="Z1978" s="7"/>
      <c r="AA1978" s="35" t="str">
        <f t="shared" si="231"/>
        <v>…</v>
      </c>
      <c r="AB1978" s="35" t="str">
        <f t="shared" si="232"/>
        <v>.</v>
      </c>
      <c r="AE1978" s="18" t="str">
        <f>IFERROR(VLOOKUP(O1978,AG3:AH5,2,0),"KO")</f>
        <v>KO</v>
      </c>
    </row>
    <row r="1979" spans="2:31">
      <c r="B1979" s="6"/>
      <c r="D1979" s="24"/>
      <c r="E1979" s="17"/>
      <c r="F1979" s="7"/>
      <c r="G1979" s="10"/>
      <c r="H1979" s="7"/>
      <c r="I1979" s="7"/>
      <c r="J1979" s="7"/>
      <c r="K1979" s="7"/>
      <c r="L1979" s="7"/>
      <c r="M1979" s="7"/>
      <c r="N1979" s="6"/>
      <c r="O1979" s="6"/>
      <c r="P1979" s="11"/>
      <c r="Q1979" s="12"/>
      <c r="R1979" s="13"/>
      <c r="S1979" s="21" t="str">
        <f t="shared" si="235"/>
        <v/>
      </c>
      <c r="T1979" s="7" t="str">
        <f t="shared" si="236"/>
        <v>Under 1.5</v>
      </c>
      <c r="U1979" s="14"/>
      <c r="V1979" s="14" t="str">
        <f t="shared" si="233"/>
        <v>Over 0.5</v>
      </c>
      <c r="W1979" s="14" t="str">
        <f t="shared" si="234"/>
        <v/>
      </c>
      <c r="X1979" s="14"/>
      <c r="Y1979" s="7" t="str">
        <f t="shared" si="237"/>
        <v>…</v>
      </c>
      <c r="Z1979" s="7"/>
      <c r="AA1979" s="35" t="str">
        <f t="shared" si="231"/>
        <v>…</v>
      </c>
      <c r="AB1979" s="35" t="str">
        <f t="shared" si="232"/>
        <v>.</v>
      </c>
      <c r="AE1979" s="18" t="str">
        <f>IFERROR(VLOOKUP(O1979,AG3:AH5,2,0),"KO")</f>
        <v>KO</v>
      </c>
    </row>
    <row r="1980" spans="2:31">
      <c r="B1980" s="6"/>
      <c r="D1980" s="24"/>
      <c r="E1980" s="17"/>
      <c r="F1980" s="7"/>
      <c r="G1980" s="10"/>
      <c r="H1980" s="7"/>
      <c r="I1980" s="7"/>
      <c r="J1980" s="7"/>
      <c r="K1980" s="7"/>
      <c r="L1980" s="7"/>
      <c r="M1980" s="7"/>
      <c r="N1980" s="6"/>
      <c r="O1980" s="6"/>
      <c r="P1980" s="11"/>
      <c r="Q1980" s="12"/>
      <c r="R1980" s="13"/>
      <c r="S1980" s="21" t="str">
        <f t="shared" si="235"/>
        <v/>
      </c>
      <c r="T1980" s="7" t="str">
        <f t="shared" si="236"/>
        <v>Under 1.5</v>
      </c>
      <c r="U1980" s="14"/>
      <c r="V1980" s="14" t="str">
        <f t="shared" si="233"/>
        <v>Over 0.5</v>
      </c>
      <c r="W1980" s="14" t="str">
        <f t="shared" si="234"/>
        <v/>
      </c>
      <c r="X1980" s="14"/>
      <c r="Y1980" s="7" t="str">
        <f t="shared" si="237"/>
        <v>…</v>
      </c>
      <c r="Z1980" s="7"/>
      <c r="AA1980" s="35" t="str">
        <f t="shared" si="231"/>
        <v>…</v>
      </c>
      <c r="AB1980" s="35" t="str">
        <f t="shared" si="232"/>
        <v>.</v>
      </c>
      <c r="AE1980" s="18" t="str">
        <f>IFERROR(VLOOKUP(O1980,AG3:AH5,2,0),"KO")</f>
        <v>KO</v>
      </c>
    </row>
    <row r="1981" spans="2:31">
      <c r="B1981" s="6"/>
      <c r="D1981" s="24"/>
      <c r="E1981" s="17"/>
      <c r="F1981" s="7"/>
      <c r="G1981" s="10"/>
      <c r="H1981" s="7"/>
      <c r="I1981" s="7"/>
      <c r="J1981" s="7"/>
      <c r="K1981" s="7"/>
      <c r="L1981" s="7"/>
      <c r="M1981" s="7"/>
      <c r="N1981" s="6"/>
      <c r="O1981" s="6"/>
      <c r="P1981" s="11"/>
      <c r="Q1981" s="12"/>
      <c r="R1981" s="13"/>
      <c r="S1981" s="21" t="str">
        <f t="shared" si="235"/>
        <v/>
      </c>
      <c r="T1981" s="7" t="str">
        <f t="shared" si="236"/>
        <v>Under 1.5</v>
      </c>
      <c r="U1981" s="14"/>
      <c r="V1981" s="14" t="str">
        <f t="shared" si="233"/>
        <v>Over 0.5</v>
      </c>
      <c r="W1981" s="14" t="str">
        <f t="shared" si="234"/>
        <v/>
      </c>
      <c r="X1981" s="14"/>
      <c r="Y1981" s="7" t="str">
        <f t="shared" si="237"/>
        <v>…</v>
      </c>
      <c r="Z1981" s="7"/>
      <c r="AA1981" s="35" t="str">
        <f t="shared" si="231"/>
        <v>…</v>
      </c>
      <c r="AB1981" s="35" t="str">
        <f t="shared" si="232"/>
        <v>.</v>
      </c>
      <c r="AE1981" s="18" t="str">
        <f>IFERROR(VLOOKUP(O1981,AG3:AH5,2,0),"KO")</f>
        <v>KO</v>
      </c>
    </row>
    <row r="1982" spans="2:31">
      <c r="B1982" s="6"/>
      <c r="D1982" s="24"/>
      <c r="E1982" s="17"/>
      <c r="F1982" s="7"/>
      <c r="G1982" s="10"/>
      <c r="H1982" s="7"/>
      <c r="I1982" s="7"/>
      <c r="J1982" s="7"/>
      <c r="K1982" s="7"/>
      <c r="L1982" s="7"/>
      <c r="M1982" s="7"/>
      <c r="N1982" s="6"/>
      <c r="O1982" s="6"/>
      <c r="P1982" s="11"/>
      <c r="Q1982" s="12"/>
      <c r="R1982" s="13"/>
      <c r="S1982" s="21" t="str">
        <f t="shared" si="235"/>
        <v/>
      </c>
      <c r="T1982" s="7" t="str">
        <f t="shared" si="236"/>
        <v>Under 1.5</v>
      </c>
      <c r="U1982" s="14"/>
      <c r="V1982" s="14" t="str">
        <f t="shared" si="233"/>
        <v>Over 0.5</v>
      </c>
      <c r="W1982" s="14" t="str">
        <f t="shared" si="234"/>
        <v/>
      </c>
      <c r="X1982" s="14"/>
      <c r="Y1982" s="7" t="str">
        <f t="shared" si="237"/>
        <v>…</v>
      </c>
      <c r="Z1982" s="7"/>
      <c r="AA1982" s="35" t="str">
        <f t="shared" si="231"/>
        <v>…</v>
      </c>
      <c r="AB1982" s="35" t="str">
        <f t="shared" si="232"/>
        <v>.</v>
      </c>
      <c r="AE1982" s="18" t="str">
        <f>IFERROR(VLOOKUP(O1982,AG3:AH5,2,0),"KO")</f>
        <v>KO</v>
      </c>
    </row>
    <row r="1983" spans="2:31">
      <c r="B1983" s="6"/>
      <c r="D1983" s="24"/>
      <c r="E1983" s="17"/>
      <c r="F1983" s="7"/>
      <c r="G1983" s="10"/>
      <c r="H1983" s="7"/>
      <c r="I1983" s="7"/>
      <c r="J1983" s="7"/>
      <c r="K1983" s="7"/>
      <c r="L1983" s="7"/>
      <c r="M1983" s="7"/>
      <c r="N1983" s="6"/>
      <c r="O1983" s="6"/>
      <c r="P1983" s="11"/>
      <c r="Q1983" s="12"/>
      <c r="R1983" s="13"/>
      <c r="S1983" s="21" t="str">
        <f t="shared" si="235"/>
        <v/>
      </c>
      <c r="T1983" s="7" t="str">
        <f t="shared" si="236"/>
        <v>Under 1.5</v>
      </c>
      <c r="U1983" s="14"/>
      <c r="V1983" s="14" t="str">
        <f t="shared" si="233"/>
        <v>Over 0.5</v>
      </c>
      <c r="W1983" s="14" t="str">
        <f t="shared" si="234"/>
        <v/>
      </c>
      <c r="X1983" s="14"/>
      <c r="Y1983" s="7" t="str">
        <f t="shared" si="237"/>
        <v>…</v>
      </c>
      <c r="Z1983" s="7"/>
      <c r="AA1983" s="35" t="str">
        <f t="shared" si="231"/>
        <v>…</v>
      </c>
      <c r="AB1983" s="35" t="str">
        <f t="shared" si="232"/>
        <v>.</v>
      </c>
      <c r="AE1983" s="18" t="str">
        <f>IFERROR(VLOOKUP(O1983,AG3:AH5,2,0),"KO")</f>
        <v>KO</v>
      </c>
    </row>
    <row r="1984" spans="2:31">
      <c r="B1984" s="6"/>
      <c r="D1984" s="24"/>
      <c r="E1984" s="17"/>
      <c r="F1984" s="7"/>
      <c r="G1984" s="10"/>
      <c r="H1984" s="7"/>
      <c r="I1984" s="7"/>
      <c r="J1984" s="7"/>
      <c r="K1984" s="7"/>
      <c r="L1984" s="7"/>
      <c r="M1984" s="7"/>
      <c r="N1984" s="6"/>
      <c r="O1984" s="6"/>
      <c r="P1984" s="11"/>
      <c r="Q1984" s="12"/>
      <c r="R1984" s="13"/>
      <c r="S1984" s="21" t="str">
        <f t="shared" si="235"/>
        <v/>
      </c>
      <c r="T1984" s="7" t="str">
        <f t="shared" si="236"/>
        <v>Under 1.5</v>
      </c>
      <c r="U1984" s="14"/>
      <c r="V1984" s="14" t="str">
        <f t="shared" si="233"/>
        <v>Over 0.5</v>
      </c>
      <c r="W1984" s="14" t="str">
        <f t="shared" si="234"/>
        <v/>
      </c>
      <c r="X1984" s="14"/>
      <c r="Y1984" s="7" t="str">
        <f t="shared" si="237"/>
        <v>…</v>
      </c>
      <c r="Z1984" s="7"/>
      <c r="AA1984" s="35" t="str">
        <f t="shared" si="231"/>
        <v>…</v>
      </c>
      <c r="AB1984" s="35" t="str">
        <f t="shared" si="232"/>
        <v>.</v>
      </c>
      <c r="AE1984" s="18" t="str">
        <f>IFERROR(VLOOKUP(O1984,AG3:AH5,2,0),"KO")</f>
        <v>KO</v>
      </c>
    </row>
    <row r="1985" spans="2:31">
      <c r="B1985" s="6"/>
      <c r="D1985" s="24"/>
      <c r="E1985" s="17"/>
      <c r="F1985" s="7"/>
      <c r="G1985" s="10"/>
      <c r="H1985" s="7"/>
      <c r="I1985" s="7"/>
      <c r="J1985" s="7"/>
      <c r="K1985" s="7"/>
      <c r="L1985" s="7"/>
      <c r="M1985" s="7"/>
      <c r="N1985" s="6"/>
      <c r="O1985" s="6"/>
      <c r="P1985" s="11"/>
      <c r="Q1985" s="12"/>
      <c r="R1985" s="13"/>
      <c r="S1985" s="21" t="str">
        <f t="shared" si="235"/>
        <v/>
      </c>
      <c r="T1985" s="7" t="str">
        <f t="shared" si="236"/>
        <v>Under 1.5</v>
      </c>
      <c r="U1985" s="14"/>
      <c r="V1985" s="14" t="str">
        <f t="shared" si="233"/>
        <v>Over 0.5</v>
      </c>
      <c r="W1985" s="14" t="str">
        <f t="shared" si="234"/>
        <v/>
      </c>
      <c r="X1985" s="14"/>
      <c r="Y1985" s="7" t="str">
        <f t="shared" si="237"/>
        <v>…</v>
      </c>
      <c r="Z1985" s="7"/>
      <c r="AA1985" s="35" t="str">
        <f t="shared" si="231"/>
        <v>…</v>
      </c>
      <c r="AB1985" s="35" t="str">
        <f t="shared" si="232"/>
        <v>.</v>
      </c>
      <c r="AE1985" s="18" t="str">
        <f>IFERROR(VLOOKUP(O1985,AG3:AH5,2,0),"KO")</f>
        <v>KO</v>
      </c>
    </row>
    <row r="1986" spans="2:31">
      <c r="B1986" s="6"/>
      <c r="D1986" s="24"/>
      <c r="E1986" s="17"/>
      <c r="F1986" s="7"/>
      <c r="G1986" s="10"/>
      <c r="H1986" s="7"/>
      <c r="I1986" s="7"/>
      <c r="J1986" s="7"/>
      <c r="K1986" s="7"/>
      <c r="L1986" s="7"/>
      <c r="M1986" s="7"/>
      <c r="N1986" s="6"/>
      <c r="O1986" s="6"/>
      <c r="P1986" s="11"/>
      <c r="Q1986" s="12"/>
      <c r="R1986" s="13"/>
      <c r="S1986" s="21" t="str">
        <f t="shared" si="235"/>
        <v/>
      </c>
      <c r="T1986" s="7" t="str">
        <f t="shared" si="236"/>
        <v>Under 1.5</v>
      </c>
      <c r="U1986" s="14"/>
      <c r="V1986" s="14" t="str">
        <f t="shared" si="233"/>
        <v>Over 0.5</v>
      </c>
      <c r="W1986" s="14" t="str">
        <f t="shared" si="234"/>
        <v/>
      </c>
      <c r="X1986" s="14"/>
      <c r="Y1986" s="7" t="str">
        <f t="shared" si="237"/>
        <v>…</v>
      </c>
      <c r="Z1986" s="7"/>
      <c r="AA1986" s="35" t="str">
        <f t="shared" si="231"/>
        <v>…</v>
      </c>
      <c r="AB1986" s="35" t="str">
        <f t="shared" si="232"/>
        <v>.</v>
      </c>
      <c r="AE1986" s="18" t="str">
        <f>IFERROR(VLOOKUP(O1986,AG3:AH5,2,0),"KO")</f>
        <v>KO</v>
      </c>
    </row>
    <row r="1987" spans="2:31">
      <c r="B1987" s="6"/>
      <c r="D1987" s="24"/>
      <c r="E1987" s="17"/>
      <c r="F1987" s="7"/>
      <c r="G1987" s="10"/>
      <c r="H1987" s="7"/>
      <c r="I1987" s="7"/>
      <c r="J1987" s="7"/>
      <c r="K1987" s="7"/>
      <c r="L1987" s="7"/>
      <c r="M1987" s="7"/>
      <c r="N1987" s="6"/>
      <c r="O1987" s="6"/>
      <c r="P1987" s="11"/>
      <c r="Q1987" s="12"/>
      <c r="R1987" s="13"/>
      <c r="S1987" s="21" t="str">
        <f t="shared" si="235"/>
        <v/>
      </c>
      <c r="T1987" s="7" t="str">
        <f t="shared" si="236"/>
        <v>Under 1.5</v>
      </c>
      <c r="U1987" s="14"/>
      <c r="V1987" s="14" t="str">
        <f t="shared" si="233"/>
        <v>Over 0.5</v>
      </c>
      <c r="W1987" s="14" t="str">
        <f t="shared" si="234"/>
        <v/>
      </c>
      <c r="X1987" s="14"/>
      <c r="Y1987" s="7" t="str">
        <f t="shared" si="237"/>
        <v>…</v>
      </c>
      <c r="Z1987" s="7"/>
      <c r="AA1987" s="35" t="str">
        <f t="shared" si="231"/>
        <v>…</v>
      </c>
      <c r="AB1987" s="35" t="str">
        <f t="shared" si="232"/>
        <v>.</v>
      </c>
      <c r="AE1987" s="18" t="str">
        <f>IFERROR(VLOOKUP(O1987,AG3:AH5,2,0),"KO")</f>
        <v>KO</v>
      </c>
    </row>
    <row r="1988" spans="2:31">
      <c r="B1988" s="6"/>
      <c r="D1988" s="24"/>
      <c r="E1988" s="17"/>
      <c r="F1988" s="7"/>
      <c r="G1988" s="10"/>
      <c r="H1988" s="7"/>
      <c r="I1988" s="7"/>
      <c r="J1988" s="7"/>
      <c r="K1988" s="7"/>
      <c r="L1988" s="7"/>
      <c r="M1988" s="7"/>
      <c r="N1988" s="6"/>
      <c r="O1988" s="6"/>
      <c r="P1988" s="11"/>
      <c r="Q1988" s="12"/>
      <c r="R1988" s="13"/>
      <c r="S1988" s="21" t="str">
        <f t="shared" si="235"/>
        <v/>
      </c>
      <c r="T1988" s="7" t="str">
        <f t="shared" si="236"/>
        <v>Under 1.5</v>
      </c>
      <c r="U1988" s="14"/>
      <c r="V1988" s="14" t="str">
        <f t="shared" si="233"/>
        <v>Over 0.5</v>
      </c>
      <c r="W1988" s="14" t="str">
        <f t="shared" si="234"/>
        <v/>
      </c>
      <c r="X1988" s="14"/>
      <c r="Y1988" s="7" t="str">
        <f t="shared" si="237"/>
        <v>…</v>
      </c>
      <c r="Z1988" s="7"/>
      <c r="AA1988" s="35" t="str">
        <f t="shared" si="231"/>
        <v>…</v>
      </c>
      <c r="AB1988" s="35" t="str">
        <f t="shared" si="232"/>
        <v>.</v>
      </c>
      <c r="AE1988" s="18" t="str">
        <f>IFERROR(VLOOKUP(O1988,AG3:AH5,2,0),"KO")</f>
        <v>KO</v>
      </c>
    </row>
    <row r="1989" spans="2:31">
      <c r="B1989" s="6"/>
      <c r="D1989" s="24"/>
      <c r="E1989" s="17"/>
      <c r="F1989" s="7"/>
      <c r="G1989" s="10"/>
      <c r="H1989" s="7"/>
      <c r="I1989" s="7"/>
      <c r="J1989" s="7"/>
      <c r="K1989" s="7"/>
      <c r="L1989" s="7"/>
      <c r="M1989" s="7"/>
      <c r="N1989" s="6"/>
      <c r="O1989" s="6"/>
      <c r="P1989" s="11"/>
      <c r="Q1989" s="12"/>
      <c r="R1989" s="13"/>
      <c r="S1989" s="21" t="str">
        <f t="shared" si="235"/>
        <v/>
      </c>
      <c r="T1989" s="7" t="str">
        <f t="shared" si="236"/>
        <v>Under 1.5</v>
      </c>
      <c r="U1989" s="14"/>
      <c r="V1989" s="14" t="str">
        <f t="shared" si="233"/>
        <v>Over 0.5</v>
      </c>
      <c r="W1989" s="14" t="str">
        <f t="shared" si="234"/>
        <v/>
      </c>
      <c r="X1989" s="14"/>
      <c r="Y1989" s="7" t="str">
        <f t="shared" si="237"/>
        <v>…</v>
      </c>
      <c r="Z1989" s="7"/>
      <c r="AA1989" s="35" t="str">
        <f t="shared" si="231"/>
        <v>…</v>
      </c>
      <c r="AB1989" s="35" t="str">
        <f t="shared" si="232"/>
        <v>.</v>
      </c>
      <c r="AE1989" s="18" t="str">
        <f>IFERROR(VLOOKUP(O1989,AG3:AH5,2,0),"KO")</f>
        <v>KO</v>
      </c>
    </row>
    <row r="1990" spans="2:31">
      <c r="B1990" s="6"/>
      <c r="D1990" s="24"/>
      <c r="E1990" s="17"/>
      <c r="F1990" s="7"/>
      <c r="G1990" s="10"/>
      <c r="H1990" s="7"/>
      <c r="I1990" s="7"/>
      <c r="J1990" s="7"/>
      <c r="K1990" s="7"/>
      <c r="L1990" s="7"/>
      <c r="M1990" s="7"/>
      <c r="N1990" s="6"/>
      <c r="O1990" s="6"/>
      <c r="P1990" s="11"/>
      <c r="Q1990" s="12"/>
      <c r="R1990" s="13"/>
      <c r="S1990" s="21" t="str">
        <f t="shared" si="235"/>
        <v/>
      </c>
      <c r="T1990" s="7" t="str">
        <f t="shared" si="236"/>
        <v>Under 1.5</v>
      </c>
      <c r="U1990" s="14"/>
      <c r="V1990" s="14" t="str">
        <f t="shared" si="233"/>
        <v>Over 0.5</v>
      </c>
      <c r="W1990" s="14" t="str">
        <f t="shared" si="234"/>
        <v/>
      </c>
      <c r="X1990" s="14"/>
      <c r="Y1990" s="7" t="str">
        <f t="shared" si="237"/>
        <v>…</v>
      </c>
      <c r="Z1990" s="7"/>
      <c r="AA1990" s="35" t="str">
        <f t="shared" ref="AA1990:AA2053" si="238">IF(AND(I1990&gt;49,P1990&gt;54,B1990="OK"),"U25g","…")</f>
        <v>…</v>
      </c>
      <c r="AB1990" s="35" t="str">
        <f t="shared" ref="AB1990:AB2053" si="239">IF(AND(AA1990="U25g",(OR(O1990="0-0",O1990="0-1",O1990="1-0",O1990="1-1",O1990="2-0",O1990="0-2"))),"WON",".")</f>
        <v>.</v>
      </c>
      <c r="AE1990" s="18" t="str">
        <f>IFERROR(VLOOKUP(O1990,AG3:AH5,2,0),"KO")</f>
        <v>KO</v>
      </c>
    </row>
    <row r="1991" spans="2:31">
      <c r="B1991" s="6"/>
      <c r="D1991" s="24"/>
      <c r="E1991" s="17"/>
      <c r="F1991" s="7"/>
      <c r="G1991" s="10"/>
      <c r="H1991" s="7"/>
      <c r="I1991" s="7"/>
      <c r="J1991" s="7"/>
      <c r="K1991" s="7"/>
      <c r="L1991" s="7"/>
      <c r="M1991" s="7"/>
      <c r="N1991" s="6"/>
      <c r="O1991" s="6"/>
      <c r="P1991" s="11"/>
      <c r="Q1991" s="12"/>
      <c r="R1991" s="13"/>
      <c r="S1991" s="21" t="str">
        <f t="shared" si="235"/>
        <v/>
      </c>
      <c r="T1991" s="7" t="str">
        <f t="shared" si="236"/>
        <v>Under 1.5</v>
      </c>
      <c r="U1991" s="14"/>
      <c r="V1991" s="14" t="str">
        <f t="shared" si="233"/>
        <v>Over 0.5</v>
      </c>
      <c r="W1991" s="14" t="str">
        <f t="shared" si="234"/>
        <v/>
      </c>
      <c r="X1991" s="14"/>
      <c r="Y1991" s="7" t="str">
        <f t="shared" si="237"/>
        <v>…</v>
      </c>
      <c r="Z1991" s="7"/>
      <c r="AA1991" s="35" t="str">
        <f t="shared" si="238"/>
        <v>…</v>
      </c>
      <c r="AB1991" s="35" t="str">
        <f t="shared" si="239"/>
        <v>.</v>
      </c>
      <c r="AE1991" s="18" t="str">
        <f>IFERROR(VLOOKUP(O1991,AG3:AH5,2,0),"KO")</f>
        <v>KO</v>
      </c>
    </row>
    <row r="1992" spans="2:31">
      <c r="B1992" s="6"/>
      <c r="D1992" s="24"/>
      <c r="E1992" s="17"/>
      <c r="F1992" s="7"/>
      <c r="G1992" s="10"/>
      <c r="H1992" s="7"/>
      <c r="I1992" s="7"/>
      <c r="J1992" s="7"/>
      <c r="K1992" s="7"/>
      <c r="L1992" s="7"/>
      <c r="M1992" s="7"/>
      <c r="N1992" s="6"/>
      <c r="O1992" s="6"/>
      <c r="P1992" s="11"/>
      <c r="Q1992" s="12"/>
      <c r="R1992" s="13"/>
      <c r="S1992" s="21" t="str">
        <f t="shared" si="235"/>
        <v/>
      </c>
      <c r="T1992" s="7" t="str">
        <f t="shared" si="236"/>
        <v>Under 1.5</v>
      </c>
      <c r="U1992" s="14"/>
      <c r="V1992" s="14" t="str">
        <f t="shared" si="233"/>
        <v>Over 0.5</v>
      </c>
      <c r="W1992" s="14" t="str">
        <f t="shared" si="234"/>
        <v/>
      </c>
      <c r="X1992" s="14"/>
      <c r="Y1992" s="7" t="str">
        <f t="shared" si="237"/>
        <v>…</v>
      </c>
      <c r="Z1992" s="7"/>
      <c r="AA1992" s="35" t="str">
        <f t="shared" si="238"/>
        <v>…</v>
      </c>
      <c r="AB1992" s="35" t="str">
        <f t="shared" si="239"/>
        <v>.</v>
      </c>
      <c r="AE1992" s="18" t="str">
        <f>IFERROR(VLOOKUP(O1992,AG3:AH5,2,0),"KO")</f>
        <v>KO</v>
      </c>
    </row>
    <row r="1993" spans="2:31">
      <c r="B1993" s="6"/>
      <c r="D1993" s="24"/>
      <c r="E1993" s="17"/>
      <c r="F1993" s="7"/>
      <c r="G1993" s="10"/>
      <c r="H1993" s="7"/>
      <c r="I1993" s="7"/>
      <c r="J1993" s="7"/>
      <c r="K1993" s="7"/>
      <c r="L1993" s="7"/>
      <c r="M1993" s="7"/>
      <c r="N1993" s="6"/>
      <c r="O1993" s="6"/>
      <c r="P1993" s="11"/>
      <c r="Q1993" s="12"/>
      <c r="R1993" s="13"/>
      <c r="S1993" s="21" t="str">
        <f t="shared" si="235"/>
        <v/>
      </c>
      <c r="T1993" s="7" t="str">
        <f t="shared" si="236"/>
        <v>Under 1.5</v>
      </c>
      <c r="U1993" s="14"/>
      <c r="V1993" s="14" t="str">
        <f t="shared" si="233"/>
        <v>Over 0.5</v>
      </c>
      <c r="W1993" s="14" t="str">
        <f t="shared" si="234"/>
        <v/>
      </c>
      <c r="X1993" s="14"/>
      <c r="Y1993" s="7" t="str">
        <f t="shared" si="237"/>
        <v>…</v>
      </c>
      <c r="Z1993" s="7"/>
      <c r="AA1993" s="35" t="str">
        <f t="shared" si="238"/>
        <v>…</v>
      </c>
      <c r="AB1993" s="35" t="str">
        <f t="shared" si="239"/>
        <v>.</v>
      </c>
      <c r="AE1993" s="18" t="str">
        <f>IFERROR(VLOOKUP(O1993,AG3:AH5,2,0),"KO")</f>
        <v>KO</v>
      </c>
    </row>
    <row r="1994" spans="2:31">
      <c r="B1994" s="6"/>
      <c r="D1994" s="24"/>
      <c r="E1994" s="17"/>
      <c r="F1994" s="7"/>
      <c r="G1994" s="10"/>
      <c r="H1994" s="7"/>
      <c r="I1994" s="7"/>
      <c r="J1994" s="7"/>
      <c r="K1994" s="7"/>
      <c r="L1994" s="7"/>
      <c r="M1994" s="7"/>
      <c r="N1994" s="6"/>
      <c r="O1994" s="6"/>
      <c r="P1994" s="11"/>
      <c r="Q1994" s="12"/>
      <c r="R1994" s="13"/>
      <c r="S1994" s="21" t="str">
        <f t="shared" si="235"/>
        <v/>
      </c>
      <c r="T1994" s="7" t="str">
        <f t="shared" si="236"/>
        <v>Under 1.5</v>
      </c>
      <c r="U1994" s="14"/>
      <c r="V1994" s="14" t="str">
        <f t="shared" si="233"/>
        <v>Over 0.5</v>
      </c>
      <c r="W1994" s="14" t="str">
        <f t="shared" si="234"/>
        <v/>
      </c>
      <c r="X1994" s="14"/>
      <c r="Y1994" s="7" t="str">
        <f t="shared" si="237"/>
        <v>…</v>
      </c>
      <c r="Z1994" s="7"/>
      <c r="AA1994" s="35" t="str">
        <f t="shared" si="238"/>
        <v>…</v>
      </c>
      <c r="AB1994" s="35" t="str">
        <f t="shared" si="239"/>
        <v>.</v>
      </c>
      <c r="AE1994" s="18" t="str">
        <f>IFERROR(VLOOKUP(O1994,AG3:AH5,2,0),"KO")</f>
        <v>KO</v>
      </c>
    </row>
    <row r="1995" spans="2:31">
      <c r="B1995" s="6"/>
      <c r="D1995" s="24"/>
      <c r="E1995" s="17"/>
      <c r="F1995" s="7"/>
      <c r="G1995" s="10"/>
      <c r="H1995" s="7"/>
      <c r="I1995" s="7"/>
      <c r="J1995" s="7"/>
      <c r="K1995" s="7"/>
      <c r="L1995" s="7"/>
      <c r="M1995" s="7"/>
      <c r="N1995" s="6"/>
      <c r="O1995" s="6"/>
      <c r="P1995" s="11"/>
      <c r="Q1995" s="12"/>
      <c r="R1995" s="13"/>
      <c r="S1995" s="21" t="str">
        <f t="shared" si="235"/>
        <v/>
      </c>
      <c r="T1995" s="7" t="str">
        <f t="shared" si="236"/>
        <v>Under 1.5</v>
      </c>
      <c r="U1995" s="14"/>
      <c r="V1995" s="14" t="str">
        <f t="shared" ref="V1995:V2058" si="240">IF(N1995="1-0","Under 1.5",IF(N1995="0-0","Under 1.5",IF(N1995="0-1","Under 1.5","Over 0.5")))</f>
        <v>Over 0.5</v>
      </c>
      <c r="W1995" s="14" t="str">
        <f t="shared" ref="W1995:W2058" si="241">IF(N1995=0,"",IF(N1995="?",N1995,IF(T1995=V1995,"WON",IF(N1995="0-1","WON",IF(N1995="1-0","WON","LOST")))))</f>
        <v/>
      </c>
      <c r="X1995" s="14"/>
      <c r="Y1995" s="7" t="str">
        <f t="shared" si="237"/>
        <v>…</v>
      </c>
      <c r="Z1995" s="7"/>
      <c r="AA1995" s="35" t="str">
        <f t="shared" si="238"/>
        <v>…</v>
      </c>
      <c r="AB1995" s="35" t="str">
        <f t="shared" si="239"/>
        <v>.</v>
      </c>
      <c r="AE1995" s="18" t="str">
        <f>IFERROR(VLOOKUP(O1995,AG3:AH5,2,0),"KO")</f>
        <v>KO</v>
      </c>
    </row>
    <row r="1996" spans="2:31">
      <c r="B1996" s="6"/>
      <c r="D1996" s="24"/>
      <c r="E1996" s="17"/>
      <c r="F1996" s="7"/>
      <c r="G1996" s="10"/>
      <c r="H1996" s="7"/>
      <c r="I1996" s="7"/>
      <c r="J1996" s="7"/>
      <c r="K1996" s="7"/>
      <c r="L1996" s="7"/>
      <c r="M1996" s="7"/>
      <c r="N1996" s="6"/>
      <c r="O1996" s="6"/>
      <c r="P1996" s="11"/>
      <c r="Q1996" s="12"/>
      <c r="R1996" s="13"/>
      <c r="S1996" s="21" t="str">
        <f t="shared" si="235"/>
        <v/>
      </c>
      <c r="T1996" s="7" t="str">
        <f t="shared" si="236"/>
        <v>Under 1.5</v>
      </c>
      <c r="U1996" s="14"/>
      <c r="V1996" s="14" t="str">
        <f t="shared" si="240"/>
        <v>Over 0.5</v>
      </c>
      <c r="W1996" s="14" t="str">
        <f t="shared" si="241"/>
        <v/>
      </c>
      <c r="X1996" s="14"/>
      <c r="Y1996" s="7" t="str">
        <f t="shared" si="237"/>
        <v>…</v>
      </c>
      <c r="Z1996" s="7"/>
      <c r="AA1996" s="35" t="str">
        <f t="shared" si="238"/>
        <v>…</v>
      </c>
      <c r="AB1996" s="35" t="str">
        <f t="shared" si="239"/>
        <v>.</v>
      </c>
      <c r="AE1996" s="18" t="str">
        <f>IFERROR(VLOOKUP(O1996,AG3:AH5,2,0),"KO")</f>
        <v>KO</v>
      </c>
    </row>
    <row r="1997" spans="2:31">
      <c r="B1997" s="6"/>
      <c r="D1997" s="24"/>
      <c r="E1997" s="17"/>
      <c r="F1997" s="7"/>
      <c r="G1997" s="10"/>
      <c r="H1997" s="7"/>
      <c r="I1997" s="7"/>
      <c r="J1997" s="7"/>
      <c r="K1997" s="7"/>
      <c r="L1997" s="7"/>
      <c r="M1997" s="7"/>
      <c r="N1997" s="6"/>
      <c r="O1997" s="6"/>
      <c r="P1997" s="11"/>
      <c r="Q1997" s="12"/>
      <c r="R1997" s="13"/>
      <c r="S1997" s="21" t="str">
        <f t="shared" si="235"/>
        <v/>
      </c>
      <c r="T1997" s="7" t="str">
        <f t="shared" si="236"/>
        <v>Under 1.5</v>
      </c>
      <c r="U1997" s="14"/>
      <c r="V1997" s="14" t="str">
        <f t="shared" si="240"/>
        <v>Over 0.5</v>
      </c>
      <c r="W1997" s="14" t="str">
        <f t="shared" si="241"/>
        <v/>
      </c>
      <c r="X1997" s="14"/>
      <c r="Y1997" s="7" t="str">
        <f t="shared" si="237"/>
        <v>…</v>
      </c>
      <c r="Z1997" s="7"/>
      <c r="AA1997" s="35" t="str">
        <f t="shared" si="238"/>
        <v>…</v>
      </c>
      <c r="AB1997" s="35" t="str">
        <f t="shared" si="239"/>
        <v>.</v>
      </c>
      <c r="AE1997" s="18" t="str">
        <f>IFERROR(VLOOKUP(O1997,AG3:AH5,2,0),"KO")</f>
        <v>KO</v>
      </c>
    </row>
    <row r="1998" spans="2:31">
      <c r="B1998" s="6"/>
      <c r="D1998" s="24"/>
      <c r="E1998" s="17"/>
      <c r="F1998" s="7"/>
      <c r="G1998" s="10"/>
      <c r="H1998" s="7"/>
      <c r="I1998" s="7"/>
      <c r="J1998" s="7"/>
      <c r="K1998" s="7"/>
      <c r="L1998" s="7"/>
      <c r="M1998" s="7"/>
      <c r="N1998" s="6"/>
      <c r="O1998" s="6"/>
      <c r="P1998" s="11"/>
      <c r="Q1998" s="12"/>
      <c r="R1998" s="13"/>
      <c r="S1998" s="21" t="str">
        <f t="shared" si="235"/>
        <v/>
      </c>
      <c r="T1998" s="7" t="str">
        <f t="shared" si="236"/>
        <v>Under 1.5</v>
      </c>
      <c r="U1998" s="14"/>
      <c r="V1998" s="14" t="str">
        <f t="shared" si="240"/>
        <v>Over 0.5</v>
      </c>
      <c r="W1998" s="14" t="str">
        <f t="shared" si="241"/>
        <v/>
      </c>
      <c r="X1998" s="14"/>
      <c r="Y1998" s="7" t="str">
        <f t="shared" si="237"/>
        <v>…</v>
      </c>
      <c r="Z1998" s="7"/>
      <c r="AA1998" s="35" t="str">
        <f t="shared" si="238"/>
        <v>…</v>
      </c>
      <c r="AB1998" s="35" t="str">
        <f t="shared" si="239"/>
        <v>.</v>
      </c>
      <c r="AE1998" s="18" t="str">
        <f>IFERROR(VLOOKUP(O1998,AG3:AH5,2,0),"KO")</f>
        <v>KO</v>
      </c>
    </row>
    <row r="1999" spans="2:31">
      <c r="B1999" s="6"/>
      <c r="D1999" s="24"/>
      <c r="E1999" s="17"/>
      <c r="F1999" s="7"/>
      <c r="G1999" s="10"/>
      <c r="H1999" s="7"/>
      <c r="I1999" s="7"/>
      <c r="J1999" s="7"/>
      <c r="K1999" s="7"/>
      <c r="L1999" s="7"/>
      <c r="M1999" s="7"/>
      <c r="N1999" s="6"/>
      <c r="O1999" s="6"/>
      <c r="P1999" s="11"/>
      <c r="Q1999" s="12"/>
      <c r="R1999" s="13"/>
      <c r="S1999" s="21" t="str">
        <f t="shared" si="235"/>
        <v/>
      </c>
      <c r="T1999" s="7" t="str">
        <f t="shared" si="236"/>
        <v>Under 1.5</v>
      </c>
      <c r="U1999" s="14"/>
      <c r="V1999" s="14" t="str">
        <f t="shared" si="240"/>
        <v>Over 0.5</v>
      </c>
      <c r="W1999" s="14" t="str">
        <f t="shared" si="241"/>
        <v/>
      </c>
      <c r="X1999" s="14"/>
      <c r="Y1999" s="7" t="str">
        <f t="shared" si="237"/>
        <v>…</v>
      </c>
      <c r="Z1999" s="7"/>
      <c r="AA1999" s="35" t="str">
        <f t="shared" si="238"/>
        <v>…</v>
      </c>
      <c r="AB1999" s="35" t="str">
        <f t="shared" si="239"/>
        <v>.</v>
      </c>
      <c r="AE1999" s="18" t="str">
        <f>IFERROR(VLOOKUP(O1999,AG3:AH5,2,0),"KO")</f>
        <v>KO</v>
      </c>
    </row>
    <row r="2000" spans="2:31">
      <c r="B2000" s="6"/>
      <c r="D2000" s="24"/>
      <c r="E2000" s="17"/>
      <c r="F2000" s="7"/>
      <c r="G2000" s="10"/>
      <c r="H2000" s="7"/>
      <c r="I2000" s="7"/>
      <c r="J2000" s="7"/>
      <c r="K2000" s="7"/>
      <c r="L2000" s="7"/>
      <c r="M2000" s="7"/>
      <c r="N2000" s="6"/>
      <c r="O2000" s="6"/>
      <c r="P2000" s="11"/>
      <c r="Q2000" s="12"/>
      <c r="R2000" s="13"/>
      <c r="S2000" s="21" t="str">
        <f t="shared" si="235"/>
        <v/>
      </c>
      <c r="T2000" s="7" t="str">
        <f t="shared" si="236"/>
        <v>Under 1.5</v>
      </c>
      <c r="U2000" s="14"/>
      <c r="V2000" s="14" t="str">
        <f t="shared" si="240"/>
        <v>Over 0.5</v>
      </c>
      <c r="W2000" s="14" t="str">
        <f t="shared" si="241"/>
        <v/>
      </c>
      <c r="X2000" s="14"/>
      <c r="Y2000" s="7" t="str">
        <f t="shared" si="237"/>
        <v>…</v>
      </c>
      <c r="Z2000" s="7"/>
      <c r="AA2000" s="35" t="str">
        <f t="shared" si="238"/>
        <v>…</v>
      </c>
      <c r="AB2000" s="35" t="str">
        <f t="shared" si="239"/>
        <v>.</v>
      </c>
      <c r="AE2000" s="18" t="str">
        <f>IFERROR(VLOOKUP(O2000,AG3:AH5,2,0),"KO")</f>
        <v>KO</v>
      </c>
    </row>
    <row r="2001" spans="2:31">
      <c r="B2001" s="6"/>
      <c r="D2001" s="24"/>
      <c r="E2001" s="17"/>
      <c r="F2001" s="7"/>
      <c r="G2001" s="10"/>
      <c r="H2001" s="7"/>
      <c r="I2001" s="7"/>
      <c r="J2001" s="7"/>
      <c r="K2001" s="7"/>
      <c r="L2001" s="7"/>
      <c r="M2001" s="7"/>
      <c r="N2001" s="6"/>
      <c r="O2001" s="6"/>
      <c r="P2001" s="11"/>
      <c r="Q2001" s="12"/>
      <c r="R2001" s="13"/>
      <c r="S2001" s="21" t="str">
        <f t="shared" si="235"/>
        <v/>
      </c>
      <c r="T2001" s="7" t="str">
        <f t="shared" si="236"/>
        <v>Under 1.5</v>
      </c>
      <c r="U2001" s="14"/>
      <c r="V2001" s="14" t="str">
        <f t="shared" si="240"/>
        <v>Over 0.5</v>
      </c>
      <c r="W2001" s="14" t="str">
        <f t="shared" si="241"/>
        <v/>
      </c>
      <c r="X2001" s="14"/>
      <c r="Y2001" s="7" t="str">
        <f t="shared" si="237"/>
        <v>…</v>
      </c>
      <c r="Z2001" s="7"/>
      <c r="AA2001" s="35" t="str">
        <f t="shared" si="238"/>
        <v>…</v>
      </c>
      <c r="AB2001" s="35" t="str">
        <f t="shared" si="239"/>
        <v>.</v>
      </c>
      <c r="AE2001" s="18" t="str">
        <f>IFERROR(VLOOKUP(O2001,AG3:AH5,2,0),"KO")</f>
        <v>KO</v>
      </c>
    </row>
    <row r="2002" spans="2:31">
      <c r="B2002" s="6"/>
      <c r="D2002" s="24"/>
      <c r="E2002" s="17"/>
      <c r="F2002" s="7"/>
      <c r="G2002" s="10"/>
      <c r="H2002" s="7"/>
      <c r="I2002" s="7"/>
      <c r="J2002" s="7"/>
      <c r="K2002" s="7"/>
      <c r="L2002" s="7"/>
      <c r="M2002" s="7"/>
      <c r="N2002" s="6"/>
      <c r="O2002" s="6"/>
      <c r="P2002" s="11"/>
      <c r="Q2002" s="12"/>
      <c r="R2002" s="13"/>
      <c r="S2002" s="21" t="str">
        <f t="shared" si="235"/>
        <v/>
      </c>
      <c r="T2002" s="7" t="str">
        <f t="shared" si="236"/>
        <v>Under 1.5</v>
      </c>
      <c r="U2002" s="14"/>
      <c r="V2002" s="14" t="str">
        <f t="shared" si="240"/>
        <v>Over 0.5</v>
      </c>
      <c r="W2002" s="14" t="str">
        <f t="shared" si="241"/>
        <v/>
      </c>
      <c r="X2002" s="14"/>
      <c r="Y2002" s="7" t="str">
        <f t="shared" si="237"/>
        <v>…</v>
      </c>
      <c r="Z2002" s="7"/>
      <c r="AA2002" s="35" t="str">
        <f t="shared" si="238"/>
        <v>…</v>
      </c>
      <c r="AB2002" s="35" t="str">
        <f t="shared" si="239"/>
        <v>.</v>
      </c>
      <c r="AE2002" s="18" t="str">
        <f>IFERROR(VLOOKUP(O2002,AG3:AH5,2,0),"KO")</f>
        <v>KO</v>
      </c>
    </row>
    <row r="2003" spans="2:31">
      <c r="B2003" s="6"/>
      <c r="D2003" s="24"/>
      <c r="E2003" s="17"/>
      <c r="F2003" s="7"/>
      <c r="G2003" s="10"/>
      <c r="H2003" s="7"/>
      <c r="I2003" s="7"/>
      <c r="J2003" s="7"/>
      <c r="K2003" s="7"/>
      <c r="L2003" s="7"/>
      <c r="M2003" s="7"/>
      <c r="N2003" s="6"/>
      <c r="O2003" s="6"/>
      <c r="P2003" s="11"/>
      <c r="Q2003" s="12"/>
      <c r="R2003" s="13"/>
      <c r="S2003" s="21" t="str">
        <f t="shared" si="235"/>
        <v/>
      </c>
      <c r="T2003" s="7" t="str">
        <f t="shared" si="236"/>
        <v>Under 1.5</v>
      </c>
      <c r="U2003" s="14"/>
      <c r="V2003" s="14" t="str">
        <f t="shared" si="240"/>
        <v>Over 0.5</v>
      </c>
      <c r="W2003" s="14" t="str">
        <f t="shared" si="241"/>
        <v/>
      </c>
      <c r="X2003" s="14"/>
      <c r="Y2003" s="7" t="str">
        <f t="shared" si="237"/>
        <v>…</v>
      </c>
      <c r="Z2003" s="7"/>
      <c r="AA2003" s="35" t="str">
        <f t="shared" si="238"/>
        <v>…</v>
      </c>
      <c r="AB2003" s="35" t="str">
        <f t="shared" si="239"/>
        <v>.</v>
      </c>
      <c r="AE2003" s="18" t="str">
        <f>IFERROR(VLOOKUP(O2003,AG3:AH5,2,0),"KO")</f>
        <v>KO</v>
      </c>
    </row>
    <row r="2004" spans="2:31">
      <c r="B2004" s="6"/>
      <c r="D2004" s="24"/>
      <c r="E2004" s="17"/>
      <c r="F2004" s="7"/>
      <c r="G2004" s="10"/>
      <c r="H2004" s="7"/>
      <c r="I2004" s="7"/>
      <c r="J2004" s="7"/>
      <c r="K2004" s="7"/>
      <c r="L2004" s="7"/>
      <c r="M2004" s="7"/>
      <c r="N2004" s="6"/>
      <c r="O2004" s="6"/>
      <c r="P2004" s="11"/>
      <c r="Q2004" s="12"/>
      <c r="R2004" s="13"/>
      <c r="S2004" s="21" t="str">
        <f t="shared" si="235"/>
        <v/>
      </c>
      <c r="T2004" s="7" t="str">
        <f t="shared" si="236"/>
        <v>Under 1.5</v>
      </c>
      <c r="U2004" s="14"/>
      <c r="V2004" s="14" t="str">
        <f t="shared" si="240"/>
        <v>Over 0.5</v>
      </c>
      <c r="W2004" s="14" t="str">
        <f t="shared" si="241"/>
        <v/>
      </c>
      <c r="X2004" s="14"/>
      <c r="Y2004" s="7" t="str">
        <f t="shared" si="237"/>
        <v>…</v>
      </c>
      <c r="Z2004" s="7"/>
      <c r="AA2004" s="35" t="str">
        <f t="shared" si="238"/>
        <v>…</v>
      </c>
      <c r="AB2004" s="35" t="str">
        <f t="shared" si="239"/>
        <v>.</v>
      </c>
      <c r="AE2004" s="18" t="str">
        <f>IFERROR(VLOOKUP(O2004,AG3:AH5,2,0),"KO")</f>
        <v>KO</v>
      </c>
    </row>
    <row r="2005" spans="2:31">
      <c r="B2005" s="6"/>
      <c r="D2005" s="24"/>
      <c r="E2005" s="17"/>
      <c r="F2005" s="7"/>
      <c r="G2005" s="10"/>
      <c r="H2005" s="7"/>
      <c r="I2005" s="7"/>
      <c r="J2005" s="7"/>
      <c r="K2005" s="7"/>
      <c r="L2005" s="7"/>
      <c r="M2005" s="7"/>
      <c r="N2005" s="6"/>
      <c r="O2005" s="6"/>
      <c r="P2005" s="11"/>
      <c r="Q2005" s="12"/>
      <c r="R2005" s="13"/>
      <c r="S2005" s="21" t="str">
        <f t="shared" si="235"/>
        <v/>
      </c>
      <c r="T2005" s="7" t="str">
        <f t="shared" si="236"/>
        <v>Under 1.5</v>
      </c>
      <c r="U2005" s="14"/>
      <c r="V2005" s="14" t="str">
        <f t="shared" si="240"/>
        <v>Over 0.5</v>
      </c>
      <c r="W2005" s="14" t="str">
        <f t="shared" si="241"/>
        <v/>
      </c>
      <c r="X2005" s="14"/>
      <c r="Y2005" s="7" t="str">
        <f t="shared" si="237"/>
        <v>…</v>
      </c>
      <c r="Z2005" s="7"/>
      <c r="AA2005" s="35" t="str">
        <f t="shared" si="238"/>
        <v>…</v>
      </c>
      <c r="AB2005" s="35" t="str">
        <f t="shared" si="239"/>
        <v>.</v>
      </c>
      <c r="AE2005" s="18" t="str">
        <f>IFERROR(VLOOKUP(O2005,AG3:AH5,2,0),"KO")</f>
        <v>KO</v>
      </c>
    </row>
    <row r="2006" spans="2:31">
      <c r="B2006" s="6"/>
      <c r="D2006" s="24"/>
      <c r="E2006" s="17"/>
      <c r="F2006" s="7"/>
      <c r="G2006" s="10"/>
      <c r="H2006" s="7"/>
      <c r="I2006" s="7"/>
      <c r="J2006" s="7"/>
      <c r="K2006" s="7"/>
      <c r="L2006" s="7"/>
      <c r="M2006" s="7"/>
      <c r="N2006" s="6"/>
      <c r="O2006" s="6"/>
      <c r="P2006" s="11"/>
      <c r="Q2006" s="12"/>
      <c r="R2006" s="13"/>
      <c r="S2006" s="21" t="str">
        <f t="shared" si="235"/>
        <v/>
      </c>
      <c r="T2006" s="7" t="str">
        <f t="shared" si="236"/>
        <v>Under 1.5</v>
      </c>
      <c r="U2006" s="14"/>
      <c r="V2006" s="14" t="str">
        <f t="shared" si="240"/>
        <v>Over 0.5</v>
      </c>
      <c r="W2006" s="14" t="str">
        <f t="shared" si="241"/>
        <v/>
      </c>
      <c r="X2006" s="14"/>
      <c r="Y2006" s="7" t="str">
        <f t="shared" si="237"/>
        <v>…</v>
      </c>
      <c r="Z2006" s="7"/>
      <c r="AA2006" s="35" t="str">
        <f t="shared" si="238"/>
        <v>…</v>
      </c>
      <c r="AB2006" s="35" t="str">
        <f t="shared" si="239"/>
        <v>.</v>
      </c>
      <c r="AE2006" s="18" t="str">
        <f>IFERROR(VLOOKUP(O2006,AG3:AH5,2,0),"KO")</f>
        <v>KO</v>
      </c>
    </row>
    <row r="2007" spans="2:31">
      <c r="B2007" s="6"/>
      <c r="D2007" s="24"/>
      <c r="E2007" s="17"/>
      <c r="F2007" s="7"/>
      <c r="G2007" s="10"/>
      <c r="H2007" s="7"/>
      <c r="I2007" s="7"/>
      <c r="J2007" s="7"/>
      <c r="K2007" s="7"/>
      <c r="L2007" s="7"/>
      <c r="M2007" s="7"/>
      <c r="N2007" s="6"/>
      <c r="O2007" s="6"/>
      <c r="P2007" s="11"/>
      <c r="Q2007" s="12"/>
      <c r="R2007" s="13"/>
      <c r="S2007" s="21" t="str">
        <f t="shared" si="235"/>
        <v/>
      </c>
      <c r="T2007" s="7" t="str">
        <f t="shared" si="236"/>
        <v>Under 1.5</v>
      </c>
      <c r="U2007" s="14"/>
      <c r="V2007" s="14" t="str">
        <f t="shared" si="240"/>
        <v>Over 0.5</v>
      </c>
      <c r="W2007" s="14" t="str">
        <f t="shared" si="241"/>
        <v/>
      </c>
      <c r="X2007" s="14"/>
      <c r="Y2007" s="7" t="str">
        <f t="shared" si="237"/>
        <v>…</v>
      </c>
      <c r="Z2007" s="7"/>
      <c r="AA2007" s="35" t="str">
        <f t="shared" si="238"/>
        <v>…</v>
      </c>
      <c r="AB2007" s="35" t="str">
        <f t="shared" si="239"/>
        <v>.</v>
      </c>
      <c r="AE2007" s="18" t="str">
        <f>IFERROR(VLOOKUP(O2007,AG3:AH5,2,0),"KO")</f>
        <v>KO</v>
      </c>
    </row>
    <row r="2008" spans="2:31">
      <c r="B2008" s="6"/>
      <c r="D2008" s="24"/>
      <c r="E2008" s="17"/>
      <c r="F2008" s="7"/>
      <c r="G2008" s="10"/>
      <c r="H2008" s="7"/>
      <c r="I2008" s="7"/>
      <c r="J2008" s="7"/>
      <c r="K2008" s="7"/>
      <c r="L2008" s="7"/>
      <c r="M2008" s="7"/>
      <c r="N2008" s="6"/>
      <c r="O2008" s="6"/>
      <c r="P2008" s="11"/>
      <c r="Q2008" s="12"/>
      <c r="R2008" s="13"/>
      <c r="S2008" s="21" t="str">
        <f t="shared" si="235"/>
        <v/>
      </c>
      <c r="T2008" s="7" t="str">
        <f t="shared" si="236"/>
        <v>Under 1.5</v>
      </c>
      <c r="U2008" s="14"/>
      <c r="V2008" s="14" t="str">
        <f t="shared" si="240"/>
        <v>Over 0.5</v>
      </c>
      <c r="W2008" s="14" t="str">
        <f t="shared" si="241"/>
        <v/>
      </c>
      <c r="X2008" s="14"/>
      <c r="Y2008" s="7" t="str">
        <f t="shared" si="237"/>
        <v>…</v>
      </c>
      <c r="Z2008" s="7"/>
      <c r="AA2008" s="35" t="str">
        <f t="shared" si="238"/>
        <v>…</v>
      </c>
      <c r="AB2008" s="35" t="str">
        <f t="shared" si="239"/>
        <v>.</v>
      </c>
      <c r="AE2008" s="18" t="str">
        <f>IFERROR(VLOOKUP(O2008,AG3:AH5,2,0),"KO")</f>
        <v>KO</v>
      </c>
    </row>
    <row r="2009" spans="2:31">
      <c r="B2009" s="6"/>
      <c r="D2009" s="24"/>
      <c r="E2009" s="17"/>
      <c r="F2009" s="7"/>
      <c r="G2009" s="10"/>
      <c r="H2009" s="7"/>
      <c r="I2009" s="7"/>
      <c r="J2009" s="7"/>
      <c r="K2009" s="7"/>
      <c r="L2009" s="7"/>
      <c r="M2009" s="7"/>
      <c r="N2009" s="6"/>
      <c r="O2009" s="6"/>
      <c r="P2009" s="11"/>
      <c r="Q2009" s="12"/>
      <c r="R2009" s="13"/>
      <c r="S2009" s="21" t="str">
        <f t="shared" si="235"/>
        <v/>
      </c>
      <c r="T2009" s="7" t="str">
        <f t="shared" si="236"/>
        <v>Under 1.5</v>
      </c>
      <c r="U2009" s="14"/>
      <c r="V2009" s="14" t="str">
        <f t="shared" si="240"/>
        <v>Over 0.5</v>
      </c>
      <c r="W2009" s="14" t="str">
        <f t="shared" si="241"/>
        <v/>
      </c>
      <c r="X2009" s="14"/>
      <c r="Y2009" s="7" t="str">
        <f t="shared" si="237"/>
        <v>…</v>
      </c>
      <c r="Z2009" s="7"/>
      <c r="AA2009" s="35" t="str">
        <f t="shared" si="238"/>
        <v>…</v>
      </c>
      <c r="AB2009" s="35" t="str">
        <f t="shared" si="239"/>
        <v>.</v>
      </c>
      <c r="AE2009" s="18" t="str">
        <f>IFERROR(VLOOKUP(O2009,AG3:AH5,2,0),"KO")</f>
        <v>KO</v>
      </c>
    </row>
    <row r="2010" spans="2:31">
      <c r="B2010" s="6"/>
      <c r="D2010" s="24"/>
      <c r="E2010" s="17"/>
      <c r="F2010" s="7"/>
      <c r="G2010" s="10"/>
      <c r="H2010" s="7"/>
      <c r="I2010" s="7"/>
      <c r="J2010" s="7"/>
      <c r="K2010" s="7"/>
      <c r="L2010" s="7"/>
      <c r="M2010" s="7"/>
      <c r="N2010" s="6"/>
      <c r="O2010" s="6"/>
      <c r="P2010" s="11"/>
      <c r="Q2010" s="12"/>
      <c r="R2010" s="13"/>
      <c r="S2010" s="21" t="str">
        <f t="shared" si="235"/>
        <v/>
      </c>
      <c r="T2010" s="7" t="str">
        <f t="shared" si="236"/>
        <v>Under 1.5</v>
      </c>
      <c r="U2010" s="14"/>
      <c r="V2010" s="14" t="str">
        <f t="shared" si="240"/>
        <v>Over 0.5</v>
      </c>
      <c r="W2010" s="14" t="str">
        <f t="shared" si="241"/>
        <v/>
      </c>
      <c r="X2010" s="14"/>
      <c r="Y2010" s="7" t="str">
        <f t="shared" si="237"/>
        <v>…</v>
      </c>
      <c r="Z2010" s="7"/>
      <c r="AA2010" s="35" t="str">
        <f t="shared" si="238"/>
        <v>…</v>
      </c>
      <c r="AB2010" s="35" t="str">
        <f t="shared" si="239"/>
        <v>.</v>
      </c>
      <c r="AE2010" s="18" t="str">
        <f>IFERROR(VLOOKUP(O2010,AG3:AH5,2,0),"KO")</f>
        <v>KO</v>
      </c>
    </row>
    <row r="2011" spans="2:31">
      <c r="B2011" s="6"/>
      <c r="D2011" s="24"/>
      <c r="E2011" s="17"/>
      <c r="F2011" s="7"/>
      <c r="G2011" s="10"/>
      <c r="H2011" s="7"/>
      <c r="I2011" s="7"/>
      <c r="J2011" s="7"/>
      <c r="K2011" s="7"/>
      <c r="L2011" s="7"/>
      <c r="M2011" s="7"/>
      <c r="N2011" s="6"/>
      <c r="O2011" s="6"/>
      <c r="P2011" s="11"/>
      <c r="Q2011" s="12"/>
      <c r="R2011" s="13"/>
      <c r="S2011" s="21" t="str">
        <f t="shared" si="235"/>
        <v/>
      </c>
      <c r="T2011" s="7" t="str">
        <f t="shared" si="236"/>
        <v>Under 1.5</v>
      </c>
      <c r="U2011" s="14"/>
      <c r="V2011" s="14" t="str">
        <f t="shared" si="240"/>
        <v>Over 0.5</v>
      </c>
      <c r="W2011" s="14" t="str">
        <f t="shared" si="241"/>
        <v/>
      </c>
      <c r="X2011" s="14"/>
      <c r="Y2011" s="7" t="str">
        <f t="shared" si="237"/>
        <v>…</v>
      </c>
      <c r="Z2011" s="7"/>
      <c r="AA2011" s="35" t="str">
        <f t="shared" si="238"/>
        <v>…</v>
      </c>
      <c r="AB2011" s="35" t="str">
        <f t="shared" si="239"/>
        <v>.</v>
      </c>
      <c r="AE2011" s="18" t="str">
        <f>IFERROR(VLOOKUP(O2011,AG3:AH5,2,0),"KO")</f>
        <v>KO</v>
      </c>
    </row>
    <row r="2012" spans="2:31">
      <c r="B2012" s="6"/>
      <c r="D2012" s="24"/>
      <c r="E2012" s="17"/>
      <c r="F2012" s="7"/>
      <c r="G2012" s="10"/>
      <c r="H2012" s="7"/>
      <c r="I2012" s="7"/>
      <c r="J2012" s="7"/>
      <c r="K2012" s="7"/>
      <c r="L2012" s="7"/>
      <c r="M2012" s="7"/>
      <c r="N2012" s="6"/>
      <c r="O2012" s="6"/>
      <c r="P2012" s="11"/>
      <c r="Q2012" s="12"/>
      <c r="R2012" s="13"/>
      <c r="S2012" s="21" t="str">
        <f t="shared" si="235"/>
        <v/>
      </c>
      <c r="T2012" s="7" t="str">
        <f t="shared" si="236"/>
        <v>Under 1.5</v>
      </c>
      <c r="U2012" s="14"/>
      <c r="V2012" s="14" t="str">
        <f t="shared" si="240"/>
        <v>Over 0.5</v>
      </c>
      <c r="W2012" s="14" t="str">
        <f t="shared" si="241"/>
        <v/>
      </c>
      <c r="X2012" s="14"/>
      <c r="Y2012" s="7" t="str">
        <f t="shared" si="237"/>
        <v>…</v>
      </c>
      <c r="Z2012" s="7"/>
      <c r="AA2012" s="35" t="str">
        <f t="shared" si="238"/>
        <v>…</v>
      </c>
      <c r="AB2012" s="35" t="str">
        <f t="shared" si="239"/>
        <v>.</v>
      </c>
      <c r="AE2012" s="18" t="str">
        <f>IFERROR(VLOOKUP(O2012,AG3:AH5,2,0),"KO")</f>
        <v>KO</v>
      </c>
    </row>
    <row r="2013" spans="2:31">
      <c r="B2013" s="6"/>
      <c r="D2013" s="24"/>
      <c r="E2013" s="17"/>
      <c r="F2013" s="7"/>
      <c r="G2013" s="10"/>
      <c r="H2013" s="7"/>
      <c r="I2013" s="7"/>
      <c r="J2013" s="7"/>
      <c r="K2013" s="7"/>
      <c r="L2013" s="7"/>
      <c r="M2013" s="7"/>
      <c r="N2013" s="6"/>
      <c r="O2013" s="6"/>
      <c r="P2013" s="11"/>
      <c r="Q2013" s="12"/>
      <c r="R2013" s="13"/>
      <c r="S2013" s="21" t="str">
        <f t="shared" si="235"/>
        <v/>
      </c>
      <c r="T2013" s="7" t="str">
        <f t="shared" si="236"/>
        <v>Under 1.5</v>
      </c>
      <c r="U2013" s="14"/>
      <c r="V2013" s="14" t="str">
        <f t="shared" si="240"/>
        <v>Over 0.5</v>
      </c>
      <c r="W2013" s="14" t="str">
        <f t="shared" si="241"/>
        <v/>
      </c>
      <c r="X2013" s="14"/>
      <c r="Y2013" s="7" t="str">
        <f t="shared" si="237"/>
        <v>…</v>
      </c>
      <c r="Z2013" s="7"/>
      <c r="AA2013" s="35" t="str">
        <f t="shared" si="238"/>
        <v>…</v>
      </c>
      <c r="AB2013" s="35" t="str">
        <f t="shared" si="239"/>
        <v>.</v>
      </c>
      <c r="AE2013" s="18" t="str">
        <f>IFERROR(VLOOKUP(O2013,AG3:AH5,2,0),"KO")</f>
        <v>KO</v>
      </c>
    </row>
    <row r="2014" spans="2:31">
      <c r="B2014" s="6"/>
      <c r="D2014" s="24"/>
      <c r="E2014" s="17"/>
      <c r="F2014" s="7"/>
      <c r="G2014" s="10"/>
      <c r="H2014" s="7"/>
      <c r="I2014" s="7"/>
      <c r="J2014" s="7"/>
      <c r="K2014" s="7"/>
      <c r="L2014" s="7"/>
      <c r="M2014" s="7"/>
      <c r="N2014" s="6"/>
      <c r="O2014" s="6"/>
      <c r="P2014" s="11"/>
      <c r="Q2014" s="12"/>
      <c r="R2014" s="13"/>
      <c r="S2014" s="21" t="str">
        <f t="shared" si="235"/>
        <v/>
      </c>
      <c r="T2014" s="7" t="str">
        <f t="shared" si="236"/>
        <v>Under 1.5</v>
      </c>
      <c r="U2014" s="14"/>
      <c r="V2014" s="14" t="str">
        <f t="shared" si="240"/>
        <v>Over 0.5</v>
      </c>
      <c r="W2014" s="14" t="str">
        <f t="shared" si="241"/>
        <v/>
      </c>
      <c r="X2014" s="14"/>
      <c r="Y2014" s="7" t="str">
        <f t="shared" si="237"/>
        <v>…</v>
      </c>
      <c r="Z2014" s="7"/>
      <c r="AA2014" s="35" t="str">
        <f t="shared" si="238"/>
        <v>…</v>
      </c>
      <c r="AB2014" s="35" t="str">
        <f t="shared" si="239"/>
        <v>.</v>
      </c>
      <c r="AE2014" s="18" t="str">
        <f>IFERROR(VLOOKUP(O2014,AG3:AH5,2,0),"KO")</f>
        <v>KO</v>
      </c>
    </row>
    <row r="2015" spans="2:31">
      <c r="B2015" s="6"/>
      <c r="D2015" s="24"/>
      <c r="E2015" s="17"/>
      <c r="F2015" s="7"/>
      <c r="G2015" s="10"/>
      <c r="H2015" s="7"/>
      <c r="I2015" s="7"/>
      <c r="J2015" s="7"/>
      <c r="K2015" s="7"/>
      <c r="L2015" s="7"/>
      <c r="M2015" s="7"/>
      <c r="N2015" s="6"/>
      <c r="O2015" s="6"/>
      <c r="P2015" s="11"/>
      <c r="Q2015" s="12"/>
      <c r="R2015" s="13"/>
      <c r="S2015" s="21" t="str">
        <f t="shared" si="235"/>
        <v/>
      </c>
      <c r="T2015" s="7" t="str">
        <f t="shared" si="236"/>
        <v>Under 1.5</v>
      </c>
      <c r="U2015" s="14"/>
      <c r="V2015" s="14" t="str">
        <f t="shared" si="240"/>
        <v>Over 0.5</v>
      </c>
      <c r="W2015" s="14" t="str">
        <f t="shared" si="241"/>
        <v/>
      </c>
      <c r="X2015" s="14"/>
      <c r="Y2015" s="7" t="str">
        <f t="shared" si="237"/>
        <v>…</v>
      </c>
      <c r="Z2015" s="7"/>
      <c r="AA2015" s="35" t="str">
        <f t="shared" si="238"/>
        <v>…</v>
      </c>
      <c r="AB2015" s="35" t="str">
        <f t="shared" si="239"/>
        <v>.</v>
      </c>
      <c r="AE2015" s="18" t="str">
        <f>IFERROR(VLOOKUP(O2015,AG3:AH5,2,0),"KO")</f>
        <v>KO</v>
      </c>
    </row>
    <row r="2016" spans="2:31">
      <c r="B2016" s="6"/>
      <c r="D2016" s="24"/>
      <c r="E2016" s="17"/>
      <c r="F2016" s="7"/>
      <c r="G2016" s="10"/>
      <c r="H2016" s="7"/>
      <c r="I2016" s="7"/>
      <c r="J2016" s="7"/>
      <c r="K2016" s="7"/>
      <c r="L2016" s="7"/>
      <c r="M2016" s="7"/>
      <c r="N2016" s="6"/>
      <c r="O2016" s="6"/>
      <c r="P2016" s="11"/>
      <c r="Q2016" s="12"/>
      <c r="R2016" s="13"/>
      <c r="S2016" s="21" t="str">
        <f t="shared" si="235"/>
        <v/>
      </c>
      <c r="T2016" s="7" t="str">
        <f t="shared" si="236"/>
        <v>Under 1.5</v>
      </c>
      <c r="U2016" s="14"/>
      <c r="V2016" s="14" t="str">
        <f t="shared" si="240"/>
        <v>Over 0.5</v>
      </c>
      <c r="W2016" s="14" t="str">
        <f t="shared" si="241"/>
        <v/>
      </c>
      <c r="X2016" s="14"/>
      <c r="Y2016" s="7" t="str">
        <f t="shared" si="237"/>
        <v>…</v>
      </c>
      <c r="Z2016" s="7"/>
      <c r="AA2016" s="35" t="str">
        <f t="shared" si="238"/>
        <v>…</v>
      </c>
      <c r="AB2016" s="35" t="str">
        <f t="shared" si="239"/>
        <v>.</v>
      </c>
      <c r="AE2016" s="18" t="str">
        <f>IFERROR(VLOOKUP(O2016,AG3:AH5,2,0),"KO")</f>
        <v>KO</v>
      </c>
    </row>
    <row r="2017" spans="2:31">
      <c r="B2017" s="6"/>
      <c r="D2017" s="24"/>
      <c r="E2017" s="17"/>
      <c r="F2017" s="7"/>
      <c r="G2017" s="10"/>
      <c r="H2017" s="7"/>
      <c r="I2017" s="7"/>
      <c r="J2017" s="7"/>
      <c r="K2017" s="7"/>
      <c r="L2017" s="7"/>
      <c r="M2017" s="7"/>
      <c r="N2017" s="6"/>
      <c r="O2017" s="6"/>
      <c r="P2017" s="11"/>
      <c r="Q2017" s="12"/>
      <c r="R2017" s="13"/>
      <c r="S2017" s="21" t="str">
        <f t="shared" si="235"/>
        <v/>
      </c>
      <c r="T2017" s="7" t="str">
        <f t="shared" si="236"/>
        <v>Under 1.5</v>
      </c>
      <c r="U2017" s="14"/>
      <c r="V2017" s="14" t="str">
        <f t="shared" si="240"/>
        <v>Over 0.5</v>
      </c>
      <c r="W2017" s="14" t="str">
        <f t="shared" si="241"/>
        <v/>
      </c>
      <c r="X2017" s="14"/>
      <c r="Y2017" s="7" t="str">
        <f t="shared" si="237"/>
        <v>…</v>
      </c>
      <c r="Z2017" s="7"/>
      <c r="AA2017" s="35" t="str">
        <f t="shared" si="238"/>
        <v>…</v>
      </c>
      <c r="AB2017" s="35" t="str">
        <f t="shared" si="239"/>
        <v>.</v>
      </c>
      <c r="AE2017" s="18" t="str">
        <f>IFERROR(VLOOKUP(O2017,AG3:AH5,2,0),"KO")</f>
        <v>KO</v>
      </c>
    </row>
    <row r="2018" spans="2:31">
      <c r="B2018" s="6"/>
      <c r="D2018" s="24"/>
      <c r="E2018" s="17"/>
      <c r="F2018" s="7"/>
      <c r="G2018" s="10"/>
      <c r="H2018" s="7"/>
      <c r="I2018" s="7"/>
      <c r="J2018" s="7"/>
      <c r="K2018" s="7"/>
      <c r="L2018" s="7"/>
      <c r="M2018" s="7"/>
      <c r="N2018" s="6"/>
      <c r="O2018" s="6"/>
      <c r="P2018" s="11"/>
      <c r="Q2018" s="12"/>
      <c r="R2018" s="13"/>
      <c r="S2018" s="21" t="str">
        <f t="shared" si="235"/>
        <v/>
      </c>
      <c r="T2018" s="7" t="str">
        <f t="shared" si="236"/>
        <v>Under 1.5</v>
      </c>
      <c r="U2018" s="14"/>
      <c r="V2018" s="14" t="str">
        <f t="shared" si="240"/>
        <v>Over 0.5</v>
      </c>
      <c r="W2018" s="14" t="str">
        <f t="shared" si="241"/>
        <v/>
      </c>
      <c r="X2018" s="14"/>
      <c r="Y2018" s="7" t="str">
        <f t="shared" si="237"/>
        <v>…</v>
      </c>
      <c r="Z2018" s="7"/>
      <c r="AA2018" s="35" t="str">
        <f t="shared" si="238"/>
        <v>…</v>
      </c>
      <c r="AB2018" s="35" t="str">
        <f t="shared" si="239"/>
        <v>.</v>
      </c>
      <c r="AE2018" s="18" t="str">
        <f>IFERROR(VLOOKUP(O2018,AG3:AH5,2,0),"KO")</f>
        <v>KO</v>
      </c>
    </row>
    <row r="2019" spans="2:31">
      <c r="B2019" s="6"/>
      <c r="D2019" s="24"/>
      <c r="E2019" s="17"/>
      <c r="F2019" s="7"/>
      <c r="G2019" s="10"/>
      <c r="H2019" s="7"/>
      <c r="I2019" s="7"/>
      <c r="J2019" s="7"/>
      <c r="K2019" s="7"/>
      <c r="L2019" s="7"/>
      <c r="M2019" s="7"/>
      <c r="N2019" s="6"/>
      <c r="O2019" s="6"/>
      <c r="P2019" s="11"/>
      <c r="Q2019" s="12"/>
      <c r="R2019" s="13"/>
      <c r="S2019" s="21" t="str">
        <f t="shared" si="235"/>
        <v/>
      </c>
      <c r="T2019" s="7" t="str">
        <f t="shared" si="236"/>
        <v>Under 1.5</v>
      </c>
      <c r="U2019" s="14"/>
      <c r="V2019" s="14" t="str">
        <f t="shared" si="240"/>
        <v>Over 0.5</v>
      </c>
      <c r="W2019" s="14" t="str">
        <f t="shared" si="241"/>
        <v/>
      </c>
      <c r="X2019" s="14"/>
      <c r="Y2019" s="7" t="str">
        <f t="shared" si="237"/>
        <v>…</v>
      </c>
      <c r="Z2019" s="7"/>
      <c r="AA2019" s="35" t="str">
        <f t="shared" si="238"/>
        <v>…</v>
      </c>
      <c r="AB2019" s="35" t="str">
        <f t="shared" si="239"/>
        <v>.</v>
      </c>
      <c r="AE2019" s="18" t="str">
        <f>IFERROR(VLOOKUP(O2019,AG3:AH5,2,0),"KO")</f>
        <v>KO</v>
      </c>
    </row>
    <row r="2020" spans="2:31">
      <c r="B2020" s="6"/>
      <c r="D2020" s="24"/>
      <c r="E2020" s="17"/>
      <c r="F2020" s="7"/>
      <c r="G2020" s="10"/>
      <c r="H2020" s="7"/>
      <c r="I2020" s="7"/>
      <c r="J2020" s="7"/>
      <c r="K2020" s="7"/>
      <c r="L2020" s="7"/>
      <c r="M2020" s="7"/>
      <c r="N2020" s="6"/>
      <c r="O2020" s="6"/>
      <c r="P2020" s="11"/>
      <c r="Q2020" s="12"/>
      <c r="R2020" s="13"/>
      <c r="S2020" s="21" t="str">
        <f t="shared" si="235"/>
        <v/>
      </c>
      <c r="T2020" s="7" t="str">
        <f t="shared" si="236"/>
        <v>Under 1.5</v>
      </c>
      <c r="U2020" s="14"/>
      <c r="V2020" s="14" t="str">
        <f t="shared" si="240"/>
        <v>Over 0.5</v>
      </c>
      <c r="W2020" s="14" t="str">
        <f t="shared" si="241"/>
        <v/>
      </c>
      <c r="X2020" s="14"/>
      <c r="Y2020" s="7" t="str">
        <f t="shared" si="237"/>
        <v>…</v>
      </c>
      <c r="Z2020" s="7"/>
      <c r="AA2020" s="35" t="str">
        <f t="shared" si="238"/>
        <v>…</v>
      </c>
      <c r="AB2020" s="35" t="str">
        <f t="shared" si="239"/>
        <v>.</v>
      </c>
      <c r="AE2020" s="18" t="str">
        <f>IFERROR(VLOOKUP(O2020,AG3:AH5,2,0),"KO")</f>
        <v>KO</v>
      </c>
    </row>
    <row r="2021" spans="2:31">
      <c r="B2021" s="6"/>
      <c r="D2021" s="24"/>
      <c r="E2021" s="17"/>
      <c r="F2021" s="7"/>
      <c r="G2021" s="10"/>
      <c r="H2021" s="7"/>
      <c r="I2021" s="7"/>
      <c r="J2021" s="7"/>
      <c r="K2021" s="7"/>
      <c r="L2021" s="7"/>
      <c r="M2021" s="7"/>
      <c r="N2021" s="6"/>
      <c r="O2021" s="6"/>
      <c r="P2021" s="11"/>
      <c r="Q2021" s="12"/>
      <c r="R2021" s="13"/>
      <c r="S2021" s="21" t="str">
        <f t="shared" si="235"/>
        <v/>
      </c>
      <c r="T2021" s="7" t="str">
        <f t="shared" si="236"/>
        <v>Under 1.5</v>
      </c>
      <c r="U2021" s="14"/>
      <c r="V2021" s="14" t="str">
        <f t="shared" si="240"/>
        <v>Over 0.5</v>
      </c>
      <c r="W2021" s="14" t="str">
        <f t="shared" si="241"/>
        <v/>
      </c>
      <c r="X2021" s="14"/>
      <c r="Y2021" s="7" t="str">
        <f t="shared" si="237"/>
        <v>…</v>
      </c>
      <c r="Z2021" s="7"/>
      <c r="AA2021" s="35" t="str">
        <f t="shared" si="238"/>
        <v>…</v>
      </c>
      <c r="AB2021" s="35" t="str">
        <f t="shared" si="239"/>
        <v>.</v>
      </c>
      <c r="AE2021" s="18" t="str">
        <f>IFERROR(VLOOKUP(O2021,AG3:AH5,2,0),"KO")</f>
        <v>KO</v>
      </c>
    </row>
    <row r="2022" spans="2:31">
      <c r="B2022" s="6"/>
      <c r="D2022" s="24"/>
      <c r="E2022" s="17"/>
      <c r="F2022" s="7"/>
      <c r="G2022" s="10"/>
      <c r="H2022" s="7"/>
      <c r="I2022" s="7"/>
      <c r="J2022" s="7"/>
      <c r="K2022" s="7"/>
      <c r="L2022" s="7"/>
      <c r="M2022" s="7"/>
      <c r="N2022" s="6"/>
      <c r="O2022" s="6"/>
      <c r="P2022" s="11"/>
      <c r="Q2022" s="12"/>
      <c r="R2022" s="13"/>
      <c r="S2022" s="21" t="str">
        <f t="shared" si="235"/>
        <v/>
      </c>
      <c r="T2022" s="7" t="str">
        <f t="shared" si="236"/>
        <v>Under 1.5</v>
      </c>
      <c r="U2022" s="14"/>
      <c r="V2022" s="14" t="str">
        <f t="shared" si="240"/>
        <v>Over 0.5</v>
      </c>
      <c r="W2022" s="14" t="str">
        <f t="shared" si="241"/>
        <v/>
      </c>
      <c r="X2022" s="14"/>
      <c r="Y2022" s="7" t="str">
        <f t="shared" si="237"/>
        <v>…</v>
      </c>
      <c r="Z2022" s="7"/>
      <c r="AA2022" s="35" t="str">
        <f t="shared" si="238"/>
        <v>…</v>
      </c>
      <c r="AB2022" s="35" t="str">
        <f t="shared" si="239"/>
        <v>.</v>
      </c>
      <c r="AE2022" s="18" t="str">
        <f>IFERROR(VLOOKUP(O2022,AG3:AH5,2,0),"KO")</f>
        <v>KO</v>
      </c>
    </row>
    <row r="2023" spans="2:31">
      <c r="B2023" s="6"/>
      <c r="D2023" s="24"/>
      <c r="E2023" s="17"/>
      <c r="F2023" s="7"/>
      <c r="G2023" s="10"/>
      <c r="H2023" s="7"/>
      <c r="I2023" s="7"/>
      <c r="J2023" s="7"/>
      <c r="K2023" s="7"/>
      <c r="L2023" s="7"/>
      <c r="M2023" s="7"/>
      <c r="N2023" s="6"/>
      <c r="O2023" s="6"/>
      <c r="P2023" s="11"/>
      <c r="Q2023" s="12"/>
      <c r="R2023" s="13"/>
      <c r="S2023" s="21" t="str">
        <f t="shared" si="235"/>
        <v/>
      </c>
      <c r="T2023" s="7" t="str">
        <f t="shared" si="236"/>
        <v>Under 1.5</v>
      </c>
      <c r="U2023" s="14"/>
      <c r="V2023" s="14" t="str">
        <f t="shared" si="240"/>
        <v>Over 0.5</v>
      </c>
      <c r="W2023" s="14" t="str">
        <f t="shared" si="241"/>
        <v/>
      </c>
      <c r="X2023" s="14"/>
      <c r="Y2023" s="7" t="str">
        <f t="shared" si="237"/>
        <v>…</v>
      </c>
      <c r="Z2023" s="7"/>
      <c r="AA2023" s="35" t="str">
        <f t="shared" si="238"/>
        <v>…</v>
      </c>
      <c r="AB2023" s="35" t="str">
        <f t="shared" si="239"/>
        <v>.</v>
      </c>
      <c r="AE2023" s="18" t="str">
        <f>IFERROR(VLOOKUP(O2023,AG3:AH5,2,0),"KO")</f>
        <v>KO</v>
      </c>
    </row>
    <row r="2024" spans="2:31">
      <c r="B2024" s="6"/>
      <c r="D2024" s="24"/>
      <c r="E2024" s="17"/>
      <c r="F2024" s="7"/>
      <c r="G2024" s="10"/>
      <c r="H2024" s="7"/>
      <c r="I2024" s="7"/>
      <c r="J2024" s="7"/>
      <c r="K2024" s="7"/>
      <c r="L2024" s="7"/>
      <c r="M2024" s="7"/>
      <c r="N2024" s="6"/>
      <c r="O2024" s="6"/>
      <c r="P2024" s="11"/>
      <c r="Q2024" s="12"/>
      <c r="R2024" s="13"/>
      <c r="S2024" s="21" t="str">
        <f t="shared" si="235"/>
        <v/>
      </c>
      <c r="T2024" s="7" t="str">
        <f t="shared" si="236"/>
        <v>Under 1.5</v>
      </c>
      <c r="U2024" s="14"/>
      <c r="V2024" s="14" t="str">
        <f t="shared" si="240"/>
        <v>Over 0.5</v>
      </c>
      <c r="W2024" s="14" t="str">
        <f t="shared" si="241"/>
        <v/>
      </c>
      <c r="X2024" s="14"/>
      <c r="Y2024" s="7" t="str">
        <f t="shared" si="237"/>
        <v>…</v>
      </c>
      <c r="Z2024" s="7"/>
      <c r="AA2024" s="35" t="str">
        <f t="shared" si="238"/>
        <v>…</v>
      </c>
      <c r="AB2024" s="35" t="str">
        <f t="shared" si="239"/>
        <v>.</v>
      </c>
      <c r="AE2024" s="18" t="str">
        <f>IFERROR(VLOOKUP(O2024,AG3:AH5,2,0),"KO")</f>
        <v>KO</v>
      </c>
    </row>
    <row r="2025" spans="2:31">
      <c r="B2025" s="6"/>
      <c r="D2025" s="24"/>
      <c r="E2025" s="17"/>
      <c r="F2025" s="7"/>
      <c r="G2025" s="10"/>
      <c r="H2025" s="7"/>
      <c r="I2025" s="7"/>
      <c r="J2025" s="7"/>
      <c r="K2025" s="7"/>
      <c r="L2025" s="7"/>
      <c r="M2025" s="7"/>
      <c r="N2025" s="6"/>
      <c r="O2025" s="6"/>
      <c r="P2025" s="11"/>
      <c r="Q2025" s="12"/>
      <c r="R2025" s="13"/>
      <c r="S2025" s="21" t="str">
        <f t="shared" si="235"/>
        <v/>
      </c>
      <c r="T2025" s="7" t="str">
        <f t="shared" si="236"/>
        <v>Under 1.5</v>
      </c>
      <c r="U2025" s="14"/>
      <c r="V2025" s="14" t="str">
        <f t="shared" si="240"/>
        <v>Over 0.5</v>
      </c>
      <c r="W2025" s="14" t="str">
        <f t="shared" si="241"/>
        <v/>
      </c>
      <c r="X2025" s="14"/>
      <c r="Y2025" s="7" t="str">
        <f t="shared" si="237"/>
        <v>…</v>
      </c>
      <c r="Z2025" s="7"/>
      <c r="AA2025" s="35" t="str">
        <f t="shared" si="238"/>
        <v>…</v>
      </c>
      <c r="AB2025" s="35" t="str">
        <f t="shared" si="239"/>
        <v>.</v>
      </c>
      <c r="AE2025" s="18" t="str">
        <f>IFERROR(VLOOKUP(O2025,AG3:AH5,2,0),"KO")</f>
        <v>KO</v>
      </c>
    </row>
    <row r="2026" spans="2:31">
      <c r="B2026" s="6"/>
      <c r="D2026" s="24"/>
      <c r="E2026" s="17"/>
      <c r="F2026" s="7"/>
      <c r="G2026" s="10"/>
      <c r="H2026" s="7"/>
      <c r="I2026" s="7"/>
      <c r="J2026" s="7"/>
      <c r="K2026" s="7"/>
      <c r="L2026" s="7"/>
      <c r="M2026" s="7"/>
      <c r="N2026" s="6"/>
      <c r="O2026" s="6"/>
      <c r="P2026" s="11"/>
      <c r="Q2026" s="12"/>
      <c r="R2026" s="13"/>
      <c r="S2026" s="21" t="str">
        <f t="shared" si="235"/>
        <v/>
      </c>
      <c r="T2026" s="7" t="str">
        <f t="shared" si="236"/>
        <v>Under 1.5</v>
      </c>
      <c r="U2026" s="14"/>
      <c r="V2026" s="14" t="str">
        <f t="shared" si="240"/>
        <v>Over 0.5</v>
      </c>
      <c r="W2026" s="14" t="str">
        <f t="shared" si="241"/>
        <v/>
      </c>
      <c r="X2026" s="14"/>
      <c r="Y2026" s="7" t="str">
        <f t="shared" si="237"/>
        <v>…</v>
      </c>
      <c r="Z2026" s="7"/>
      <c r="AA2026" s="35" t="str">
        <f t="shared" si="238"/>
        <v>…</v>
      </c>
      <c r="AB2026" s="35" t="str">
        <f t="shared" si="239"/>
        <v>.</v>
      </c>
      <c r="AE2026" s="18" t="str">
        <f>IFERROR(VLOOKUP(O2026,AG3:AH5,2,0),"KO")</f>
        <v>KO</v>
      </c>
    </row>
    <row r="2027" spans="2:31">
      <c r="B2027" s="6"/>
      <c r="D2027" s="24"/>
      <c r="E2027" s="17"/>
      <c r="F2027" s="7"/>
      <c r="G2027" s="10"/>
      <c r="H2027" s="7"/>
      <c r="I2027" s="7"/>
      <c r="J2027" s="7"/>
      <c r="K2027" s="7"/>
      <c r="L2027" s="7"/>
      <c r="M2027" s="7"/>
      <c r="N2027" s="6"/>
      <c r="O2027" s="6"/>
      <c r="P2027" s="11"/>
      <c r="Q2027" s="12"/>
      <c r="R2027" s="13"/>
      <c r="S2027" s="21" t="str">
        <f t="shared" si="235"/>
        <v/>
      </c>
      <c r="T2027" s="7" t="str">
        <f t="shared" si="236"/>
        <v>Under 1.5</v>
      </c>
      <c r="U2027" s="14"/>
      <c r="V2027" s="14" t="str">
        <f t="shared" si="240"/>
        <v>Over 0.5</v>
      </c>
      <c r="W2027" s="14" t="str">
        <f t="shared" si="241"/>
        <v/>
      </c>
      <c r="X2027" s="14"/>
      <c r="Y2027" s="7" t="str">
        <f t="shared" si="237"/>
        <v>…</v>
      </c>
      <c r="Z2027" s="7"/>
      <c r="AA2027" s="35" t="str">
        <f t="shared" si="238"/>
        <v>…</v>
      </c>
      <c r="AB2027" s="35" t="str">
        <f t="shared" si="239"/>
        <v>.</v>
      </c>
      <c r="AE2027" s="18" t="str">
        <f>IFERROR(VLOOKUP(O2027,AG3:AH5,2,0),"KO")</f>
        <v>KO</v>
      </c>
    </row>
    <row r="2028" spans="2:31">
      <c r="B2028" s="6"/>
      <c r="D2028" s="24"/>
      <c r="E2028" s="17"/>
      <c r="F2028" s="7"/>
      <c r="G2028" s="10"/>
      <c r="H2028" s="7"/>
      <c r="I2028" s="7"/>
      <c r="J2028" s="7"/>
      <c r="K2028" s="7"/>
      <c r="L2028" s="7"/>
      <c r="M2028" s="7"/>
      <c r="N2028" s="6"/>
      <c r="O2028" s="6"/>
      <c r="P2028" s="11"/>
      <c r="Q2028" s="12"/>
      <c r="R2028" s="13"/>
      <c r="S2028" s="21" t="str">
        <f t="shared" si="235"/>
        <v/>
      </c>
      <c r="T2028" s="7" t="str">
        <f t="shared" si="236"/>
        <v>Under 1.5</v>
      </c>
      <c r="U2028" s="14"/>
      <c r="V2028" s="14" t="str">
        <f t="shared" si="240"/>
        <v>Over 0.5</v>
      </c>
      <c r="W2028" s="14" t="str">
        <f t="shared" si="241"/>
        <v/>
      </c>
      <c r="X2028" s="14"/>
      <c r="Y2028" s="7" t="str">
        <f t="shared" si="237"/>
        <v>…</v>
      </c>
      <c r="Z2028" s="7"/>
      <c r="AA2028" s="35" t="str">
        <f t="shared" si="238"/>
        <v>…</v>
      </c>
      <c r="AB2028" s="35" t="str">
        <f t="shared" si="239"/>
        <v>.</v>
      </c>
      <c r="AE2028" s="18" t="str">
        <f>IFERROR(VLOOKUP(O2028,AG3:AH5,2,0),"KO")</f>
        <v>KO</v>
      </c>
    </row>
    <row r="2029" spans="2:31">
      <c r="B2029" s="6"/>
      <c r="D2029" s="24"/>
      <c r="E2029" s="17"/>
      <c r="F2029" s="7"/>
      <c r="G2029" s="10"/>
      <c r="H2029" s="7"/>
      <c r="I2029" s="7"/>
      <c r="J2029" s="7"/>
      <c r="K2029" s="7"/>
      <c r="L2029" s="7"/>
      <c r="M2029" s="7"/>
      <c r="N2029" s="6"/>
      <c r="O2029" s="6"/>
      <c r="P2029" s="11"/>
      <c r="Q2029" s="12"/>
      <c r="R2029" s="13"/>
      <c r="S2029" s="21" t="str">
        <f t="shared" si="235"/>
        <v/>
      </c>
      <c r="T2029" s="7" t="str">
        <f t="shared" si="236"/>
        <v>Under 1.5</v>
      </c>
      <c r="U2029" s="14"/>
      <c r="V2029" s="14" t="str">
        <f t="shared" si="240"/>
        <v>Over 0.5</v>
      </c>
      <c r="W2029" s="14" t="str">
        <f t="shared" si="241"/>
        <v/>
      </c>
      <c r="X2029" s="14"/>
      <c r="Y2029" s="7" t="str">
        <f t="shared" si="237"/>
        <v>…</v>
      </c>
      <c r="Z2029" s="7"/>
      <c r="AA2029" s="35" t="str">
        <f t="shared" si="238"/>
        <v>…</v>
      </c>
      <c r="AB2029" s="35" t="str">
        <f t="shared" si="239"/>
        <v>.</v>
      </c>
      <c r="AE2029" s="18" t="str">
        <f>IFERROR(VLOOKUP(O2029,AG3:AH5,2,0),"KO")</f>
        <v>KO</v>
      </c>
    </row>
    <row r="2030" spans="2:31">
      <c r="B2030" s="6"/>
      <c r="D2030" s="24"/>
      <c r="E2030" s="17"/>
      <c r="F2030" s="7"/>
      <c r="G2030" s="10"/>
      <c r="H2030" s="7"/>
      <c r="I2030" s="7"/>
      <c r="J2030" s="7"/>
      <c r="K2030" s="7"/>
      <c r="L2030" s="7"/>
      <c r="M2030" s="7"/>
      <c r="N2030" s="6"/>
      <c r="O2030" s="6"/>
      <c r="P2030" s="11"/>
      <c r="Q2030" s="12"/>
      <c r="R2030" s="13"/>
      <c r="S2030" s="21" t="str">
        <f t="shared" si="235"/>
        <v/>
      </c>
      <c r="T2030" s="7" t="str">
        <f t="shared" si="236"/>
        <v>Under 1.5</v>
      </c>
      <c r="U2030" s="14"/>
      <c r="V2030" s="14" t="str">
        <f t="shared" si="240"/>
        <v>Over 0.5</v>
      </c>
      <c r="W2030" s="14" t="str">
        <f t="shared" si="241"/>
        <v/>
      </c>
      <c r="X2030" s="14"/>
      <c r="Y2030" s="7" t="str">
        <f t="shared" si="237"/>
        <v>…</v>
      </c>
      <c r="Z2030" s="7"/>
      <c r="AA2030" s="35" t="str">
        <f t="shared" si="238"/>
        <v>…</v>
      </c>
      <c r="AB2030" s="35" t="str">
        <f t="shared" si="239"/>
        <v>.</v>
      </c>
      <c r="AE2030" s="18" t="str">
        <f>IFERROR(VLOOKUP(O2030,AG3:AH5,2,0),"KO")</f>
        <v>KO</v>
      </c>
    </row>
    <row r="2031" spans="2:31">
      <c r="B2031" s="6"/>
      <c r="D2031" s="24"/>
      <c r="E2031" s="17"/>
      <c r="F2031" s="7"/>
      <c r="G2031" s="10"/>
      <c r="H2031" s="7"/>
      <c r="I2031" s="7"/>
      <c r="J2031" s="7"/>
      <c r="K2031" s="7"/>
      <c r="L2031" s="7"/>
      <c r="M2031" s="7"/>
      <c r="N2031" s="6"/>
      <c r="O2031" s="6"/>
      <c r="P2031" s="11"/>
      <c r="Q2031" s="12"/>
      <c r="R2031" s="13"/>
      <c r="S2031" s="21" t="str">
        <f t="shared" si="235"/>
        <v/>
      </c>
      <c r="T2031" s="7" t="str">
        <f t="shared" si="236"/>
        <v>Under 1.5</v>
      </c>
      <c r="U2031" s="14"/>
      <c r="V2031" s="14" t="str">
        <f t="shared" si="240"/>
        <v>Over 0.5</v>
      </c>
      <c r="W2031" s="14" t="str">
        <f t="shared" si="241"/>
        <v/>
      </c>
      <c r="X2031" s="14"/>
      <c r="Y2031" s="7" t="str">
        <f t="shared" si="237"/>
        <v>…</v>
      </c>
      <c r="Z2031" s="7"/>
      <c r="AA2031" s="35" t="str">
        <f t="shared" si="238"/>
        <v>…</v>
      </c>
      <c r="AB2031" s="35" t="str">
        <f t="shared" si="239"/>
        <v>.</v>
      </c>
      <c r="AE2031" s="18" t="str">
        <f>IFERROR(VLOOKUP(O2031,AG3:AH5,2,0),"KO")</f>
        <v>KO</v>
      </c>
    </row>
    <row r="2032" spans="2:31">
      <c r="B2032" s="6"/>
      <c r="D2032" s="24"/>
      <c r="E2032" s="17"/>
      <c r="F2032" s="7"/>
      <c r="G2032" s="10"/>
      <c r="H2032" s="7"/>
      <c r="I2032" s="7"/>
      <c r="J2032" s="7"/>
      <c r="K2032" s="7"/>
      <c r="L2032" s="7"/>
      <c r="M2032" s="7"/>
      <c r="N2032" s="6"/>
      <c r="O2032" s="6"/>
      <c r="P2032" s="11"/>
      <c r="Q2032" s="12"/>
      <c r="R2032" s="13"/>
      <c r="S2032" s="21" t="str">
        <f t="shared" si="235"/>
        <v/>
      </c>
      <c r="T2032" s="7" t="str">
        <f t="shared" si="236"/>
        <v>Under 1.5</v>
      </c>
      <c r="U2032" s="14"/>
      <c r="V2032" s="14" t="str">
        <f t="shared" si="240"/>
        <v>Over 0.5</v>
      </c>
      <c r="W2032" s="14" t="str">
        <f t="shared" si="241"/>
        <v/>
      </c>
      <c r="X2032" s="14"/>
      <c r="Y2032" s="7" t="str">
        <f t="shared" si="237"/>
        <v>…</v>
      </c>
      <c r="Z2032" s="7"/>
      <c r="AA2032" s="35" t="str">
        <f t="shared" si="238"/>
        <v>…</v>
      </c>
      <c r="AB2032" s="35" t="str">
        <f t="shared" si="239"/>
        <v>.</v>
      </c>
      <c r="AE2032" s="18" t="str">
        <f>IFERROR(VLOOKUP(O2032,AG3:AH5,2,0),"KO")</f>
        <v>KO</v>
      </c>
    </row>
    <row r="2033" spans="2:31">
      <c r="B2033" s="6"/>
      <c r="D2033" s="24"/>
      <c r="E2033" s="17"/>
      <c r="F2033" s="7"/>
      <c r="G2033" s="10"/>
      <c r="H2033" s="7"/>
      <c r="I2033" s="7"/>
      <c r="J2033" s="7"/>
      <c r="K2033" s="7"/>
      <c r="L2033" s="7"/>
      <c r="M2033" s="7"/>
      <c r="N2033" s="6"/>
      <c r="O2033" s="6"/>
      <c r="P2033" s="11"/>
      <c r="Q2033" s="12"/>
      <c r="R2033" s="13"/>
      <c r="S2033" s="21" t="str">
        <f t="shared" si="235"/>
        <v/>
      </c>
      <c r="T2033" s="7" t="str">
        <f t="shared" si="236"/>
        <v>Under 1.5</v>
      </c>
      <c r="U2033" s="14"/>
      <c r="V2033" s="14" t="str">
        <f t="shared" si="240"/>
        <v>Over 0.5</v>
      </c>
      <c r="W2033" s="14" t="str">
        <f t="shared" si="241"/>
        <v/>
      </c>
      <c r="X2033" s="14"/>
      <c r="Y2033" s="7" t="str">
        <f t="shared" si="237"/>
        <v>…</v>
      </c>
      <c r="Z2033" s="7"/>
      <c r="AA2033" s="35" t="str">
        <f t="shared" si="238"/>
        <v>…</v>
      </c>
      <c r="AB2033" s="35" t="str">
        <f t="shared" si="239"/>
        <v>.</v>
      </c>
      <c r="AE2033" s="18" t="str">
        <f>IFERROR(VLOOKUP(O2033,AG3:AH5,2,0),"KO")</f>
        <v>KO</v>
      </c>
    </row>
    <row r="2034" spans="2:31">
      <c r="B2034" s="6"/>
      <c r="D2034" s="24"/>
      <c r="E2034" s="17"/>
      <c r="F2034" s="7"/>
      <c r="G2034" s="10"/>
      <c r="H2034" s="7"/>
      <c r="I2034" s="7"/>
      <c r="J2034" s="7"/>
      <c r="K2034" s="7"/>
      <c r="L2034" s="7"/>
      <c r="M2034" s="7"/>
      <c r="N2034" s="6"/>
      <c r="O2034" s="6"/>
      <c r="P2034" s="11"/>
      <c r="Q2034" s="12"/>
      <c r="R2034" s="13"/>
      <c r="S2034" s="21" t="str">
        <f t="shared" si="235"/>
        <v/>
      </c>
      <c r="T2034" s="7" t="str">
        <f t="shared" si="236"/>
        <v>Under 1.5</v>
      </c>
      <c r="U2034" s="14"/>
      <c r="V2034" s="14" t="str">
        <f t="shared" si="240"/>
        <v>Over 0.5</v>
      </c>
      <c r="W2034" s="14" t="str">
        <f t="shared" si="241"/>
        <v/>
      </c>
      <c r="X2034" s="14"/>
      <c r="Y2034" s="7" t="str">
        <f t="shared" si="237"/>
        <v>…</v>
      </c>
      <c r="Z2034" s="7"/>
      <c r="AA2034" s="35" t="str">
        <f t="shared" si="238"/>
        <v>…</v>
      </c>
      <c r="AB2034" s="35" t="str">
        <f t="shared" si="239"/>
        <v>.</v>
      </c>
      <c r="AE2034" s="18" t="str">
        <f>IFERROR(VLOOKUP(O2034,AG3:AH5,2,0),"KO")</f>
        <v>KO</v>
      </c>
    </row>
    <row r="2035" spans="2:31">
      <c r="B2035" s="6"/>
      <c r="D2035" s="24"/>
      <c r="E2035" s="17"/>
      <c r="F2035" s="7"/>
      <c r="G2035" s="10"/>
      <c r="H2035" s="7"/>
      <c r="I2035" s="7"/>
      <c r="J2035" s="7"/>
      <c r="K2035" s="7"/>
      <c r="L2035" s="7"/>
      <c r="M2035" s="7"/>
      <c r="N2035" s="6"/>
      <c r="O2035" s="6"/>
      <c r="P2035" s="11"/>
      <c r="Q2035" s="12"/>
      <c r="R2035" s="13"/>
      <c r="S2035" s="21" t="str">
        <f t="shared" si="235"/>
        <v/>
      </c>
      <c r="T2035" s="7" t="str">
        <f t="shared" si="236"/>
        <v>Under 1.5</v>
      </c>
      <c r="U2035" s="14"/>
      <c r="V2035" s="14" t="str">
        <f t="shared" si="240"/>
        <v>Over 0.5</v>
      </c>
      <c r="W2035" s="14" t="str">
        <f t="shared" si="241"/>
        <v/>
      </c>
      <c r="X2035" s="14"/>
      <c r="Y2035" s="7" t="str">
        <f t="shared" si="237"/>
        <v>…</v>
      </c>
      <c r="Z2035" s="7"/>
      <c r="AA2035" s="35" t="str">
        <f t="shared" si="238"/>
        <v>…</v>
      </c>
      <c r="AB2035" s="35" t="str">
        <f t="shared" si="239"/>
        <v>.</v>
      </c>
      <c r="AE2035" s="18" t="str">
        <f>IFERROR(VLOOKUP(O2035,AG3:AH5,2,0),"KO")</f>
        <v>KO</v>
      </c>
    </row>
    <row r="2036" spans="2:31">
      <c r="B2036" s="6"/>
      <c r="D2036" s="24"/>
      <c r="E2036" s="17"/>
      <c r="F2036" s="7"/>
      <c r="G2036" s="10"/>
      <c r="H2036" s="7"/>
      <c r="I2036" s="7"/>
      <c r="J2036" s="7"/>
      <c r="K2036" s="7"/>
      <c r="L2036" s="7"/>
      <c r="M2036" s="7"/>
      <c r="N2036" s="6"/>
      <c r="O2036" s="6"/>
      <c r="P2036" s="11"/>
      <c r="Q2036" s="12"/>
      <c r="R2036" s="13"/>
      <c r="S2036" s="21" t="str">
        <f t="shared" ref="S2036:S2099" si="242">(IF(H2036=0,"",(40+IF(I2036&lt;50,0,I2036/3.2)+(IF(J2036&gt;I2036,-J2036/3.2,0)+(IF(H2036&gt;I2036,-H2036/3.2,0)+(IF(L2036="X",5,IF(L2036="2",2,0)))+(IF(M2036&gt;15,0,15-M2036))+(IF(P2036&lt;50,0,P2036/5)))))))</f>
        <v/>
      </c>
      <c r="T2036" s="7" t="str">
        <f t="shared" ref="T2036:T2099" si="243">IF(S2036&lt;56,"Over 0.5","Under 1.5")</f>
        <v>Under 1.5</v>
      </c>
      <c r="U2036" s="14"/>
      <c r="V2036" s="14" t="str">
        <f t="shared" si="240"/>
        <v>Over 0.5</v>
      </c>
      <c r="W2036" s="14" t="str">
        <f t="shared" si="241"/>
        <v/>
      </c>
      <c r="X2036" s="14"/>
      <c r="Y2036" s="7" t="str">
        <f t="shared" si="237"/>
        <v>…</v>
      </c>
      <c r="Z2036" s="7"/>
      <c r="AA2036" s="35" t="str">
        <f t="shared" si="238"/>
        <v>…</v>
      </c>
      <c r="AB2036" s="35" t="str">
        <f t="shared" si="239"/>
        <v>.</v>
      </c>
      <c r="AE2036" s="18" t="str">
        <f>IFERROR(VLOOKUP(O2036,AG3:AH5,2,0),"KO")</f>
        <v>KO</v>
      </c>
    </row>
    <row r="2037" spans="2:31">
      <c r="B2037" s="6"/>
      <c r="D2037" s="24"/>
      <c r="E2037" s="17"/>
      <c r="F2037" s="7"/>
      <c r="G2037" s="10"/>
      <c r="H2037" s="7"/>
      <c r="I2037" s="7"/>
      <c r="J2037" s="7"/>
      <c r="K2037" s="7"/>
      <c r="L2037" s="7"/>
      <c r="M2037" s="7"/>
      <c r="N2037" s="6"/>
      <c r="O2037" s="6"/>
      <c r="P2037" s="11"/>
      <c r="Q2037" s="12"/>
      <c r="R2037" s="13"/>
      <c r="S2037" s="21" t="str">
        <f t="shared" si="242"/>
        <v/>
      </c>
      <c r="T2037" s="7" t="str">
        <f t="shared" si="243"/>
        <v>Under 1.5</v>
      </c>
      <c r="U2037" s="14"/>
      <c r="V2037" s="14" t="str">
        <f t="shared" si="240"/>
        <v>Over 0.5</v>
      </c>
      <c r="W2037" s="14" t="str">
        <f t="shared" si="241"/>
        <v/>
      </c>
      <c r="X2037" s="14"/>
      <c r="Y2037" s="7" t="str">
        <f t="shared" ref="Y2037:Y2100" si="244">IF(AND(B2037="OK",I2037&gt;52,M2037&lt;11,Q2037&lt;1.71),"Prime","…")</f>
        <v>…</v>
      </c>
      <c r="Z2037" s="7"/>
      <c r="AA2037" s="35" t="str">
        <f t="shared" si="238"/>
        <v>…</v>
      </c>
      <c r="AB2037" s="35" t="str">
        <f t="shared" si="239"/>
        <v>.</v>
      </c>
      <c r="AE2037" s="18" t="str">
        <f>IFERROR(VLOOKUP(O2037,AG3:AH5,2,0),"KO")</f>
        <v>KO</v>
      </c>
    </row>
    <row r="2038" spans="2:31">
      <c r="B2038" s="6"/>
      <c r="D2038" s="24"/>
      <c r="E2038" s="17"/>
      <c r="F2038" s="7"/>
      <c r="G2038" s="10"/>
      <c r="H2038" s="7"/>
      <c r="I2038" s="7"/>
      <c r="J2038" s="7"/>
      <c r="K2038" s="7"/>
      <c r="L2038" s="7"/>
      <c r="M2038" s="7"/>
      <c r="N2038" s="6"/>
      <c r="O2038" s="6"/>
      <c r="P2038" s="11"/>
      <c r="Q2038" s="12"/>
      <c r="R2038" s="13"/>
      <c r="S2038" s="21" t="str">
        <f t="shared" si="242"/>
        <v/>
      </c>
      <c r="T2038" s="7" t="str">
        <f t="shared" si="243"/>
        <v>Under 1.5</v>
      </c>
      <c r="U2038" s="14"/>
      <c r="V2038" s="14" t="str">
        <f t="shared" si="240"/>
        <v>Over 0.5</v>
      </c>
      <c r="W2038" s="14" t="str">
        <f t="shared" si="241"/>
        <v/>
      </c>
      <c r="X2038" s="14"/>
      <c r="Y2038" s="7" t="str">
        <f t="shared" si="244"/>
        <v>…</v>
      </c>
      <c r="Z2038" s="7"/>
      <c r="AA2038" s="35" t="str">
        <f t="shared" si="238"/>
        <v>…</v>
      </c>
      <c r="AB2038" s="35" t="str">
        <f t="shared" si="239"/>
        <v>.</v>
      </c>
      <c r="AE2038" s="18" t="str">
        <f>IFERROR(VLOOKUP(O2038,AG3:AH5,2,0),"KO")</f>
        <v>KO</v>
      </c>
    </row>
    <row r="2039" spans="2:31">
      <c r="B2039" s="6"/>
      <c r="D2039" s="24"/>
      <c r="E2039" s="17"/>
      <c r="F2039" s="7"/>
      <c r="G2039" s="10"/>
      <c r="H2039" s="7"/>
      <c r="I2039" s="7"/>
      <c r="J2039" s="7"/>
      <c r="K2039" s="7"/>
      <c r="L2039" s="7"/>
      <c r="M2039" s="7"/>
      <c r="N2039" s="6"/>
      <c r="O2039" s="6"/>
      <c r="P2039" s="11"/>
      <c r="Q2039" s="12"/>
      <c r="R2039" s="13"/>
      <c r="S2039" s="21" t="str">
        <f t="shared" si="242"/>
        <v/>
      </c>
      <c r="T2039" s="7" t="str">
        <f t="shared" si="243"/>
        <v>Under 1.5</v>
      </c>
      <c r="U2039" s="14"/>
      <c r="V2039" s="14" t="str">
        <f t="shared" si="240"/>
        <v>Over 0.5</v>
      </c>
      <c r="W2039" s="14" t="str">
        <f t="shared" si="241"/>
        <v/>
      </c>
      <c r="X2039" s="14"/>
      <c r="Y2039" s="7" t="str">
        <f t="shared" si="244"/>
        <v>…</v>
      </c>
      <c r="Z2039" s="7"/>
      <c r="AA2039" s="35" t="str">
        <f t="shared" si="238"/>
        <v>…</v>
      </c>
      <c r="AB2039" s="35" t="str">
        <f t="shared" si="239"/>
        <v>.</v>
      </c>
      <c r="AE2039" s="18" t="str">
        <f>IFERROR(VLOOKUP(O2039,AG3:AH5,2,0),"KO")</f>
        <v>KO</v>
      </c>
    </row>
    <row r="2040" spans="2:31">
      <c r="B2040" s="6"/>
      <c r="D2040" s="24"/>
      <c r="E2040" s="17"/>
      <c r="F2040" s="7"/>
      <c r="G2040" s="10"/>
      <c r="H2040" s="7"/>
      <c r="I2040" s="7"/>
      <c r="J2040" s="7"/>
      <c r="K2040" s="7"/>
      <c r="L2040" s="7"/>
      <c r="M2040" s="7"/>
      <c r="N2040" s="6"/>
      <c r="O2040" s="6"/>
      <c r="P2040" s="11"/>
      <c r="Q2040" s="12"/>
      <c r="R2040" s="13"/>
      <c r="S2040" s="21" t="str">
        <f t="shared" si="242"/>
        <v/>
      </c>
      <c r="T2040" s="7" t="str">
        <f t="shared" si="243"/>
        <v>Under 1.5</v>
      </c>
      <c r="U2040" s="14"/>
      <c r="V2040" s="14" t="str">
        <f t="shared" si="240"/>
        <v>Over 0.5</v>
      </c>
      <c r="W2040" s="14" t="str">
        <f t="shared" si="241"/>
        <v/>
      </c>
      <c r="X2040" s="14"/>
      <c r="Y2040" s="7" t="str">
        <f t="shared" si="244"/>
        <v>…</v>
      </c>
      <c r="Z2040" s="7"/>
      <c r="AA2040" s="35" t="str">
        <f t="shared" si="238"/>
        <v>…</v>
      </c>
      <c r="AB2040" s="35" t="str">
        <f t="shared" si="239"/>
        <v>.</v>
      </c>
      <c r="AE2040" s="18" t="str">
        <f>IFERROR(VLOOKUP(O2040,AG3:AH5,2,0),"KO")</f>
        <v>KO</v>
      </c>
    </row>
    <row r="2041" spans="2:31">
      <c r="B2041" s="6"/>
      <c r="D2041" s="24"/>
      <c r="E2041" s="17"/>
      <c r="F2041" s="7"/>
      <c r="G2041" s="10"/>
      <c r="H2041" s="7"/>
      <c r="I2041" s="7"/>
      <c r="J2041" s="7"/>
      <c r="K2041" s="7"/>
      <c r="L2041" s="7"/>
      <c r="M2041" s="7"/>
      <c r="N2041" s="6"/>
      <c r="O2041" s="6"/>
      <c r="P2041" s="11"/>
      <c r="Q2041" s="12"/>
      <c r="R2041" s="13"/>
      <c r="S2041" s="21" t="str">
        <f t="shared" si="242"/>
        <v/>
      </c>
      <c r="T2041" s="7" t="str">
        <f t="shared" si="243"/>
        <v>Under 1.5</v>
      </c>
      <c r="U2041" s="14"/>
      <c r="V2041" s="14" t="str">
        <f t="shared" si="240"/>
        <v>Over 0.5</v>
      </c>
      <c r="W2041" s="14" t="str">
        <f t="shared" si="241"/>
        <v/>
      </c>
      <c r="X2041" s="14"/>
      <c r="Y2041" s="7" t="str">
        <f t="shared" si="244"/>
        <v>…</v>
      </c>
      <c r="Z2041" s="7"/>
      <c r="AA2041" s="35" t="str">
        <f t="shared" si="238"/>
        <v>…</v>
      </c>
      <c r="AB2041" s="35" t="str">
        <f t="shared" si="239"/>
        <v>.</v>
      </c>
      <c r="AE2041" s="18" t="str">
        <f>IFERROR(VLOOKUP(O2041,AG3:AH5,2,0),"KO")</f>
        <v>KO</v>
      </c>
    </row>
    <row r="2042" spans="2:31">
      <c r="B2042" s="6"/>
      <c r="D2042" s="24"/>
      <c r="E2042" s="17"/>
      <c r="F2042" s="7"/>
      <c r="G2042" s="10"/>
      <c r="H2042" s="7"/>
      <c r="I2042" s="7"/>
      <c r="J2042" s="7"/>
      <c r="K2042" s="7"/>
      <c r="L2042" s="7"/>
      <c r="M2042" s="7"/>
      <c r="N2042" s="6"/>
      <c r="O2042" s="6"/>
      <c r="P2042" s="11"/>
      <c r="Q2042" s="12"/>
      <c r="R2042" s="13"/>
      <c r="S2042" s="21" t="str">
        <f t="shared" si="242"/>
        <v/>
      </c>
      <c r="T2042" s="7" t="str">
        <f t="shared" si="243"/>
        <v>Under 1.5</v>
      </c>
      <c r="U2042" s="14"/>
      <c r="V2042" s="14" t="str">
        <f t="shared" si="240"/>
        <v>Over 0.5</v>
      </c>
      <c r="W2042" s="14" t="str">
        <f t="shared" si="241"/>
        <v/>
      </c>
      <c r="X2042" s="14"/>
      <c r="Y2042" s="7" t="str">
        <f t="shared" si="244"/>
        <v>…</v>
      </c>
      <c r="Z2042" s="7"/>
      <c r="AA2042" s="35" t="str">
        <f t="shared" si="238"/>
        <v>…</v>
      </c>
      <c r="AB2042" s="35" t="str">
        <f t="shared" si="239"/>
        <v>.</v>
      </c>
      <c r="AE2042" s="18" t="str">
        <f>IFERROR(VLOOKUP(O2042,AG3:AH5,2,0),"KO")</f>
        <v>KO</v>
      </c>
    </row>
    <row r="2043" spans="2:31">
      <c r="B2043" s="6"/>
      <c r="D2043" s="24"/>
      <c r="E2043" s="17"/>
      <c r="F2043" s="7"/>
      <c r="G2043" s="10"/>
      <c r="H2043" s="7"/>
      <c r="I2043" s="7"/>
      <c r="J2043" s="7"/>
      <c r="K2043" s="7"/>
      <c r="L2043" s="7"/>
      <c r="M2043" s="7"/>
      <c r="N2043" s="6"/>
      <c r="O2043" s="6"/>
      <c r="P2043" s="11"/>
      <c r="Q2043" s="12"/>
      <c r="R2043" s="13"/>
      <c r="S2043" s="21" t="str">
        <f t="shared" si="242"/>
        <v/>
      </c>
      <c r="T2043" s="7" t="str">
        <f t="shared" si="243"/>
        <v>Under 1.5</v>
      </c>
      <c r="U2043" s="14"/>
      <c r="V2043" s="14" t="str">
        <f t="shared" si="240"/>
        <v>Over 0.5</v>
      </c>
      <c r="W2043" s="14" t="str">
        <f t="shared" si="241"/>
        <v/>
      </c>
      <c r="X2043" s="14"/>
      <c r="Y2043" s="7" t="str">
        <f t="shared" si="244"/>
        <v>…</v>
      </c>
      <c r="Z2043" s="7"/>
      <c r="AA2043" s="35" t="str">
        <f t="shared" si="238"/>
        <v>…</v>
      </c>
      <c r="AB2043" s="35" t="str">
        <f t="shared" si="239"/>
        <v>.</v>
      </c>
      <c r="AE2043" s="18" t="str">
        <f>IFERROR(VLOOKUP(O2043,AG3:AH5,2,0),"KO")</f>
        <v>KO</v>
      </c>
    </row>
    <row r="2044" spans="2:31">
      <c r="B2044" s="6"/>
      <c r="D2044" s="24"/>
      <c r="E2044" s="17"/>
      <c r="F2044" s="7"/>
      <c r="G2044" s="10"/>
      <c r="H2044" s="7"/>
      <c r="I2044" s="7"/>
      <c r="J2044" s="7"/>
      <c r="K2044" s="7"/>
      <c r="L2044" s="7"/>
      <c r="M2044" s="7"/>
      <c r="N2044" s="6"/>
      <c r="O2044" s="6"/>
      <c r="P2044" s="11"/>
      <c r="Q2044" s="12"/>
      <c r="R2044" s="13"/>
      <c r="S2044" s="21" t="str">
        <f t="shared" si="242"/>
        <v/>
      </c>
      <c r="T2044" s="7" t="str">
        <f t="shared" si="243"/>
        <v>Under 1.5</v>
      </c>
      <c r="U2044" s="14"/>
      <c r="V2044" s="14" t="str">
        <f t="shared" si="240"/>
        <v>Over 0.5</v>
      </c>
      <c r="W2044" s="14" t="str">
        <f t="shared" si="241"/>
        <v/>
      </c>
      <c r="X2044" s="14"/>
      <c r="Y2044" s="7" t="str">
        <f t="shared" si="244"/>
        <v>…</v>
      </c>
      <c r="Z2044" s="7"/>
      <c r="AA2044" s="35" t="str">
        <f t="shared" si="238"/>
        <v>…</v>
      </c>
      <c r="AB2044" s="35" t="str">
        <f t="shared" si="239"/>
        <v>.</v>
      </c>
      <c r="AE2044" s="18" t="str">
        <f>IFERROR(VLOOKUP(O2044,AG3:AH5,2,0),"KO")</f>
        <v>KO</v>
      </c>
    </row>
    <row r="2045" spans="2:31">
      <c r="B2045" s="6"/>
      <c r="D2045" s="24"/>
      <c r="E2045" s="17"/>
      <c r="F2045" s="7"/>
      <c r="G2045" s="10"/>
      <c r="H2045" s="7"/>
      <c r="I2045" s="7"/>
      <c r="J2045" s="7"/>
      <c r="K2045" s="7"/>
      <c r="L2045" s="7"/>
      <c r="M2045" s="7"/>
      <c r="N2045" s="6"/>
      <c r="O2045" s="6"/>
      <c r="P2045" s="11"/>
      <c r="Q2045" s="12"/>
      <c r="R2045" s="13"/>
      <c r="S2045" s="21" t="str">
        <f t="shared" si="242"/>
        <v/>
      </c>
      <c r="T2045" s="7" t="str">
        <f t="shared" si="243"/>
        <v>Under 1.5</v>
      </c>
      <c r="U2045" s="14"/>
      <c r="V2045" s="14" t="str">
        <f t="shared" si="240"/>
        <v>Over 0.5</v>
      </c>
      <c r="W2045" s="14" t="str">
        <f t="shared" si="241"/>
        <v/>
      </c>
      <c r="X2045" s="14"/>
      <c r="Y2045" s="7" t="str">
        <f t="shared" si="244"/>
        <v>…</v>
      </c>
      <c r="Z2045" s="7"/>
      <c r="AA2045" s="35" t="str">
        <f t="shared" si="238"/>
        <v>…</v>
      </c>
      <c r="AB2045" s="35" t="str">
        <f t="shared" si="239"/>
        <v>.</v>
      </c>
      <c r="AE2045" s="18" t="str">
        <f>IFERROR(VLOOKUP(O2045,AG3:AH5,2,0),"KO")</f>
        <v>KO</v>
      </c>
    </row>
    <row r="2046" spans="2:31">
      <c r="B2046" s="6"/>
      <c r="D2046" s="24"/>
      <c r="E2046" s="17"/>
      <c r="F2046" s="7"/>
      <c r="G2046" s="10"/>
      <c r="H2046" s="7"/>
      <c r="I2046" s="7"/>
      <c r="J2046" s="7"/>
      <c r="K2046" s="7"/>
      <c r="L2046" s="7"/>
      <c r="M2046" s="7"/>
      <c r="N2046" s="6"/>
      <c r="O2046" s="6"/>
      <c r="P2046" s="11"/>
      <c r="Q2046" s="12"/>
      <c r="R2046" s="13"/>
      <c r="S2046" s="21" t="str">
        <f t="shared" si="242"/>
        <v/>
      </c>
      <c r="T2046" s="7" t="str">
        <f t="shared" si="243"/>
        <v>Under 1.5</v>
      </c>
      <c r="U2046" s="14"/>
      <c r="V2046" s="14" t="str">
        <f t="shared" si="240"/>
        <v>Over 0.5</v>
      </c>
      <c r="W2046" s="14" t="str">
        <f t="shared" si="241"/>
        <v/>
      </c>
      <c r="X2046" s="14"/>
      <c r="Y2046" s="7" t="str">
        <f t="shared" si="244"/>
        <v>…</v>
      </c>
      <c r="Z2046" s="7"/>
      <c r="AA2046" s="35" t="str">
        <f t="shared" si="238"/>
        <v>…</v>
      </c>
      <c r="AB2046" s="35" t="str">
        <f t="shared" si="239"/>
        <v>.</v>
      </c>
      <c r="AE2046" s="18" t="str">
        <f>IFERROR(VLOOKUP(O2046,AG3:AH5,2,0),"KO")</f>
        <v>KO</v>
      </c>
    </row>
    <row r="2047" spans="2:31">
      <c r="B2047" s="6"/>
      <c r="D2047" s="24"/>
      <c r="E2047" s="17"/>
      <c r="F2047" s="7"/>
      <c r="G2047" s="10"/>
      <c r="H2047" s="7"/>
      <c r="I2047" s="7"/>
      <c r="J2047" s="7"/>
      <c r="K2047" s="7"/>
      <c r="L2047" s="7"/>
      <c r="M2047" s="7"/>
      <c r="N2047" s="6"/>
      <c r="O2047" s="6"/>
      <c r="P2047" s="11"/>
      <c r="Q2047" s="12"/>
      <c r="R2047" s="13"/>
      <c r="S2047" s="21" t="str">
        <f t="shared" si="242"/>
        <v/>
      </c>
      <c r="T2047" s="7" t="str">
        <f t="shared" si="243"/>
        <v>Under 1.5</v>
      </c>
      <c r="U2047" s="14"/>
      <c r="V2047" s="14" t="str">
        <f t="shared" si="240"/>
        <v>Over 0.5</v>
      </c>
      <c r="W2047" s="14" t="str">
        <f t="shared" si="241"/>
        <v/>
      </c>
      <c r="X2047" s="14"/>
      <c r="Y2047" s="7" t="str">
        <f t="shared" si="244"/>
        <v>…</v>
      </c>
      <c r="Z2047" s="7"/>
      <c r="AA2047" s="35" t="str">
        <f t="shared" si="238"/>
        <v>…</v>
      </c>
      <c r="AB2047" s="35" t="str">
        <f t="shared" si="239"/>
        <v>.</v>
      </c>
      <c r="AE2047" s="18" t="str">
        <f>IFERROR(VLOOKUP(O2047,AG3:AH5,2,0),"KO")</f>
        <v>KO</v>
      </c>
    </row>
    <row r="2048" spans="2:31">
      <c r="B2048" s="6"/>
      <c r="D2048" s="24"/>
      <c r="E2048" s="17"/>
      <c r="F2048" s="7"/>
      <c r="G2048" s="10"/>
      <c r="H2048" s="7"/>
      <c r="I2048" s="7"/>
      <c r="J2048" s="7"/>
      <c r="K2048" s="7"/>
      <c r="L2048" s="7"/>
      <c r="M2048" s="7"/>
      <c r="N2048" s="6"/>
      <c r="O2048" s="6"/>
      <c r="P2048" s="11"/>
      <c r="Q2048" s="12"/>
      <c r="R2048" s="13"/>
      <c r="S2048" s="21" t="str">
        <f t="shared" si="242"/>
        <v/>
      </c>
      <c r="T2048" s="7" t="str">
        <f t="shared" si="243"/>
        <v>Under 1.5</v>
      </c>
      <c r="U2048" s="14"/>
      <c r="V2048" s="14" t="str">
        <f t="shared" si="240"/>
        <v>Over 0.5</v>
      </c>
      <c r="W2048" s="14" t="str">
        <f t="shared" si="241"/>
        <v/>
      </c>
      <c r="X2048" s="14"/>
      <c r="Y2048" s="7" t="str">
        <f t="shared" si="244"/>
        <v>…</v>
      </c>
      <c r="Z2048" s="7"/>
      <c r="AA2048" s="35" t="str">
        <f t="shared" si="238"/>
        <v>…</v>
      </c>
      <c r="AB2048" s="35" t="str">
        <f t="shared" si="239"/>
        <v>.</v>
      </c>
      <c r="AE2048" s="18" t="str">
        <f>IFERROR(VLOOKUP(O2048,AG3:AH5,2,0),"KO")</f>
        <v>KO</v>
      </c>
    </row>
    <row r="2049" spans="2:31">
      <c r="B2049" s="6"/>
      <c r="D2049" s="24"/>
      <c r="E2049" s="17"/>
      <c r="F2049" s="7"/>
      <c r="G2049" s="10"/>
      <c r="H2049" s="7"/>
      <c r="I2049" s="7"/>
      <c r="J2049" s="7"/>
      <c r="K2049" s="7"/>
      <c r="L2049" s="7"/>
      <c r="M2049" s="7"/>
      <c r="N2049" s="6"/>
      <c r="O2049" s="6"/>
      <c r="P2049" s="11"/>
      <c r="Q2049" s="12"/>
      <c r="R2049" s="13"/>
      <c r="S2049" s="21" t="str">
        <f t="shared" si="242"/>
        <v/>
      </c>
      <c r="T2049" s="7" t="str">
        <f t="shared" si="243"/>
        <v>Under 1.5</v>
      </c>
      <c r="U2049" s="14"/>
      <c r="V2049" s="14" t="str">
        <f t="shared" si="240"/>
        <v>Over 0.5</v>
      </c>
      <c r="W2049" s="14" t="str">
        <f t="shared" si="241"/>
        <v/>
      </c>
      <c r="X2049" s="14"/>
      <c r="Y2049" s="7" t="str">
        <f t="shared" si="244"/>
        <v>…</v>
      </c>
      <c r="Z2049" s="7"/>
      <c r="AA2049" s="35" t="str">
        <f t="shared" si="238"/>
        <v>…</v>
      </c>
      <c r="AB2049" s="35" t="str">
        <f t="shared" si="239"/>
        <v>.</v>
      </c>
      <c r="AE2049" s="18" t="str">
        <f>IFERROR(VLOOKUP(O2049,AG3:AH5,2,0),"KO")</f>
        <v>KO</v>
      </c>
    </row>
    <row r="2050" spans="2:31">
      <c r="B2050" s="6"/>
      <c r="D2050" s="24"/>
      <c r="E2050" s="17"/>
      <c r="F2050" s="7"/>
      <c r="G2050" s="10"/>
      <c r="H2050" s="7"/>
      <c r="I2050" s="7"/>
      <c r="J2050" s="7"/>
      <c r="K2050" s="7"/>
      <c r="L2050" s="7"/>
      <c r="M2050" s="7"/>
      <c r="N2050" s="6"/>
      <c r="O2050" s="6"/>
      <c r="P2050" s="11"/>
      <c r="Q2050" s="12"/>
      <c r="R2050" s="13"/>
      <c r="S2050" s="21" t="str">
        <f t="shared" si="242"/>
        <v/>
      </c>
      <c r="T2050" s="7" t="str">
        <f t="shared" si="243"/>
        <v>Under 1.5</v>
      </c>
      <c r="U2050" s="14"/>
      <c r="V2050" s="14" t="str">
        <f t="shared" si="240"/>
        <v>Over 0.5</v>
      </c>
      <c r="W2050" s="14" t="str">
        <f t="shared" si="241"/>
        <v/>
      </c>
      <c r="X2050" s="14"/>
      <c r="Y2050" s="7" t="str">
        <f t="shared" si="244"/>
        <v>…</v>
      </c>
      <c r="Z2050" s="7"/>
      <c r="AA2050" s="35" t="str">
        <f t="shared" si="238"/>
        <v>…</v>
      </c>
      <c r="AB2050" s="35" t="str">
        <f t="shared" si="239"/>
        <v>.</v>
      </c>
      <c r="AE2050" s="18" t="str">
        <f>IFERROR(VLOOKUP(O2050,AG3:AH5,2,0),"KO")</f>
        <v>KO</v>
      </c>
    </row>
    <row r="2051" spans="2:31">
      <c r="B2051" s="6"/>
      <c r="D2051" s="24"/>
      <c r="E2051" s="17"/>
      <c r="F2051" s="7"/>
      <c r="G2051" s="10"/>
      <c r="H2051" s="7"/>
      <c r="I2051" s="7"/>
      <c r="J2051" s="7"/>
      <c r="K2051" s="7"/>
      <c r="L2051" s="7"/>
      <c r="M2051" s="7"/>
      <c r="N2051" s="6"/>
      <c r="O2051" s="6"/>
      <c r="P2051" s="11"/>
      <c r="Q2051" s="12"/>
      <c r="R2051" s="13"/>
      <c r="S2051" s="21" t="str">
        <f t="shared" si="242"/>
        <v/>
      </c>
      <c r="T2051" s="7" t="str">
        <f t="shared" si="243"/>
        <v>Under 1.5</v>
      </c>
      <c r="U2051" s="14"/>
      <c r="V2051" s="14" t="str">
        <f t="shared" si="240"/>
        <v>Over 0.5</v>
      </c>
      <c r="W2051" s="14" t="str">
        <f t="shared" si="241"/>
        <v/>
      </c>
      <c r="X2051" s="14"/>
      <c r="Y2051" s="7" t="str">
        <f t="shared" si="244"/>
        <v>…</v>
      </c>
      <c r="Z2051" s="7"/>
      <c r="AA2051" s="35" t="str">
        <f t="shared" si="238"/>
        <v>…</v>
      </c>
      <c r="AB2051" s="35" t="str">
        <f t="shared" si="239"/>
        <v>.</v>
      </c>
      <c r="AE2051" s="18" t="str">
        <f>IFERROR(VLOOKUP(O2051,AG3:AH5,2,0),"KO")</f>
        <v>KO</v>
      </c>
    </row>
    <row r="2052" spans="2:31">
      <c r="B2052" s="6"/>
      <c r="D2052" s="24"/>
      <c r="E2052" s="17"/>
      <c r="F2052" s="7"/>
      <c r="G2052" s="10"/>
      <c r="H2052" s="7"/>
      <c r="I2052" s="7"/>
      <c r="J2052" s="7"/>
      <c r="K2052" s="7"/>
      <c r="L2052" s="7"/>
      <c r="M2052" s="7"/>
      <c r="N2052" s="6"/>
      <c r="O2052" s="6"/>
      <c r="P2052" s="11"/>
      <c r="Q2052" s="12"/>
      <c r="R2052" s="13"/>
      <c r="S2052" s="21" t="str">
        <f t="shared" si="242"/>
        <v/>
      </c>
      <c r="T2052" s="7" t="str">
        <f t="shared" si="243"/>
        <v>Under 1.5</v>
      </c>
      <c r="U2052" s="14"/>
      <c r="V2052" s="14" t="str">
        <f t="shared" si="240"/>
        <v>Over 0.5</v>
      </c>
      <c r="W2052" s="14" t="str">
        <f t="shared" si="241"/>
        <v/>
      </c>
      <c r="X2052" s="14"/>
      <c r="Y2052" s="7" t="str">
        <f t="shared" si="244"/>
        <v>…</v>
      </c>
      <c r="Z2052" s="7"/>
      <c r="AA2052" s="35" t="str">
        <f t="shared" si="238"/>
        <v>…</v>
      </c>
      <c r="AB2052" s="35" t="str">
        <f t="shared" si="239"/>
        <v>.</v>
      </c>
      <c r="AE2052" s="18" t="str">
        <f>IFERROR(VLOOKUP(O2052,AG3:AH5,2,0),"KO")</f>
        <v>KO</v>
      </c>
    </row>
    <row r="2053" spans="2:31">
      <c r="B2053" s="6"/>
      <c r="D2053" s="24"/>
      <c r="E2053" s="17"/>
      <c r="F2053" s="7"/>
      <c r="G2053" s="10"/>
      <c r="H2053" s="7"/>
      <c r="I2053" s="7"/>
      <c r="J2053" s="7"/>
      <c r="K2053" s="7"/>
      <c r="L2053" s="7"/>
      <c r="M2053" s="7"/>
      <c r="N2053" s="6"/>
      <c r="O2053" s="6"/>
      <c r="P2053" s="11"/>
      <c r="Q2053" s="12"/>
      <c r="R2053" s="13"/>
      <c r="S2053" s="21" t="str">
        <f t="shared" si="242"/>
        <v/>
      </c>
      <c r="T2053" s="7" t="str">
        <f t="shared" si="243"/>
        <v>Under 1.5</v>
      </c>
      <c r="U2053" s="14"/>
      <c r="V2053" s="14" t="str">
        <f t="shared" si="240"/>
        <v>Over 0.5</v>
      </c>
      <c r="W2053" s="14" t="str">
        <f t="shared" si="241"/>
        <v/>
      </c>
      <c r="X2053" s="14"/>
      <c r="Y2053" s="7" t="str">
        <f t="shared" si="244"/>
        <v>…</v>
      </c>
      <c r="Z2053" s="7"/>
      <c r="AA2053" s="35" t="str">
        <f t="shared" si="238"/>
        <v>…</v>
      </c>
      <c r="AB2053" s="35" t="str">
        <f t="shared" si="239"/>
        <v>.</v>
      </c>
      <c r="AE2053" s="18" t="str">
        <f>IFERROR(VLOOKUP(O2053,AG3:AH5,2,0),"KO")</f>
        <v>KO</v>
      </c>
    </row>
    <row r="2054" spans="2:31">
      <c r="B2054" s="6"/>
      <c r="D2054" s="24"/>
      <c r="E2054" s="17"/>
      <c r="F2054" s="7"/>
      <c r="G2054" s="10"/>
      <c r="H2054" s="7"/>
      <c r="I2054" s="7"/>
      <c r="J2054" s="7"/>
      <c r="K2054" s="7"/>
      <c r="L2054" s="7"/>
      <c r="M2054" s="7"/>
      <c r="N2054" s="6"/>
      <c r="O2054" s="6"/>
      <c r="P2054" s="11"/>
      <c r="Q2054" s="12"/>
      <c r="R2054" s="13"/>
      <c r="S2054" s="21" t="str">
        <f t="shared" si="242"/>
        <v/>
      </c>
      <c r="T2054" s="7" t="str">
        <f t="shared" si="243"/>
        <v>Under 1.5</v>
      </c>
      <c r="U2054" s="14"/>
      <c r="V2054" s="14" t="str">
        <f t="shared" si="240"/>
        <v>Over 0.5</v>
      </c>
      <c r="W2054" s="14" t="str">
        <f t="shared" si="241"/>
        <v/>
      </c>
      <c r="X2054" s="14"/>
      <c r="Y2054" s="7" t="str">
        <f t="shared" si="244"/>
        <v>…</v>
      </c>
      <c r="Z2054" s="7"/>
      <c r="AA2054" s="35" t="str">
        <f t="shared" ref="AA2054:AA2117" si="245">IF(AND(I2054&gt;49,P2054&gt;54,B2054="OK"),"U25g","…")</f>
        <v>…</v>
      </c>
      <c r="AB2054" s="35" t="str">
        <f t="shared" ref="AB2054:AB2117" si="246">IF(AND(AA2054="U25g",(OR(O2054="0-0",O2054="0-1",O2054="1-0",O2054="1-1",O2054="2-0",O2054="0-2"))),"WON",".")</f>
        <v>.</v>
      </c>
      <c r="AE2054" s="18" t="str">
        <f>IFERROR(VLOOKUP(O2054,AG3:AH5,2,0),"KO")</f>
        <v>KO</v>
      </c>
    </row>
    <row r="2055" spans="2:31">
      <c r="B2055" s="6"/>
      <c r="D2055" s="24"/>
      <c r="E2055" s="17"/>
      <c r="F2055" s="7"/>
      <c r="G2055" s="10"/>
      <c r="H2055" s="7"/>
      <c r="I2055" s="7"/>
      <c r="J2055" s="7"/>
      <c r="K2055" s="7"/>
      <c r="L2055" s="7"/>
      <c r="M2055" s="7"/>
      <c r="N2055" s="6"/>
      <c r="O2055" s="6"/>
      <c r="P2055" s="11"/>
      <c r="Q2055" s="12"/>
      <c r="R2055" s="13"/>
      <c r="S2055" s="21" t="str">
        <f t="shared" si="242"/>
        <v/>
      </c>
      <c r="T2055" s="7" t="str">
        <f t="shared" si="243"/>
        <v>Under 1.5</v>
      </c>
      <c r="U2055" s="14"/>
      <c r="V2055" s="14" t="str">
        <f t="shared" si="240"/>
        <v>Over 0.5</v>
      </c>
      <c r="W2055" s="14" t="str">
        <f t="shared" si="241"/>
        <v/>
      </c>
      <c r="X2055" s="14"/>
      <c r="Y2055" s="7" t="str">
        <f t="shared" si="244"/>
        <v>…</v>
      </c>
      <c r="Z2055" s="7"/>
      <c r="AA2055" s="35" t="str">
        <f t="shared" si="245"/>
        <v>…</v>
      </c>
      <c r="AB2055" s="35" t="str">
        <f t="shared" si="246"/>
        <v>.</v>
      </c>
      <c r="AE2055" s="18" t="str">
        <f>IFERROR(VLOOKUP(O2055,AG3:AH5,2,0),"KO")</f>
        <v>KO</v>
      </c>
    </row>
    <row r="2056" spans="2:31">
      <c r="B2056" s="6"/>
      <c r="D2056" s="24"/>
      <c r="E2056" s="17"/>
      <c r="F2056" s="7"/>
      <c r="G2056" s="10"/>
      <c r="H2056" s="7"/>
      <c r="I2056" s="7"/>
      <c r="J2056" s="7"/>
      <c r="K2056" s="7"/>
      <c r="L2056" s="7"/>
      <c r="M2056" s="7"/>
      <c r="N2056" s="6"/>
      <c r="O2056" s="6"/>
      <c r="P2056" s="11"/>
      <c r="Q2056" s="12"/>
      <c r="R2056" s="13"/>
      <c r="S2056" s="21" t="str">
        <f t="shared" si="242"/>
        <v/>
      </c>
      <c r="T2056" s="7" t="str">
        <f t="shared" si="243"/>
        <v>Under 1.5</v>
      </c>
      <c r="U2056" s="14"/>
      <c r="V2056" s="14" t="str">
        <f t="shared" si="240"/>
        <v>Over 0.5</v>
      </c>
      <c r="W2056" s="14" t="str">
        <f t="shared" si="241"/>
        <v/>
      </c>
      <c r="X2056" s="14"/>
      <c r="Y2056" s="7" t="str">
        <f t="shared" si="244"/>
        <v>…</v>
      </c>
      <c r="Z2056" s="7"/>
      <c r="AA2056" s="35" t="str">
        <f t="shared" si="245"/>
        <v>…</v>
      </c>
      <c r="AB2056" s="35" t="str">
        <f t="shared" si="246"/>
        <v>.</v>
      </c>
      <c r="AE2056" s="18" t="str">
        <f>IFERROR(VLOOKUP(O2056,AG3:AH5,2,0),"KO")</f>
        <v>KO</v>
      </c>
    </row>
    <row r="2057" spans="2:31">
      <c r="B2057" s="6"/>
      <c r="D2057" s="24"/>
      <c r="E2057" s="17"/>
      <c r="F2057" s="7"/>
      <c r="G2057" s="10"/>
      <c r="H2057" s="7"/>
      <c r="I2057" s="7"/>
      <c r="J2057" s="7"/>
      <c r="K2057" s="7"/>
      <c r="L2057" s="7"/>
      <c r="M2057" s="7"/>
      <c r="N2057" s="6"/>
      <c r="O2057" s="6"/>
      <c r="P2057" s="11"/>
      <c r="Q2057" s="12"/>
      <c r="R2057" s="13"/>
      <c r="S2057" s="21" t="str">
        <f t="shared" si="242"/>
        <v/>
      </c>
      <c r="T2057" s="7" t="str">
        <f t="shared" si="243"/>
        <v>Under 1.5</v>
      </c>
      <c r="U2057" s="14"/>
      <c r="V2057" s="14" t="str">
        <f t="shared" si="240"/>
        <v>Over 0.5</v>
      </c>
      <c r="W2057" s="14" t="str">
        <f t="shared" si="241"/>
        <v/>
      </c>
      <c r="X2057" s="14"/>
      <c r="Y2057" s="7" t="str">
        <f t="shared" si="244"/>
        <v>…</v>
      </c>
      <c r="Z2057" s="7"/>
      <c r="AA2057" s="35" t="str">
        <f t="shared" si="245"/>
        <v>…</v>
      </c>
      <c r="AB2057" s="35" t="str">
        <f t="shared" si="246"/>
        <v>.</v>
      </c>
      <c r="AE2057" s="18" t="str">
        <f>IFERROR(VLOOKUP(O2057,AG3:AH5,2,0),"KO")</f>
        <v>KO</v>
      </c>
    </row>
    <row r="2058" spans="2:31">
      <c r="B2058" s="6"/>
      <c r="D2058" s="24"/>
      <c r="E2058" s="17"/>
      <c r="F2058" s="7"/>
      <c r="G2058" s="10"/>
      <c r="H2058" s="7"/>
      <c r="I2058" s="7"/>
      <c r="J2058" s="7"/>
      <c r="K2058" s="7"/>
      <c r="L2058" s="7"/>
      <c r="M2058" s="7"/>
      <c r="N2058" s="6"/>
      <c r="O2058" s="6"/>
      <c r="P2058" s="11"/>
      <c r="Q2058" s="12"/>
      <c r="R2058" s="13"/>
      <c r="S2058" s="21" t="str">
        <f t="shared" si="242"/>
        <v/>
      </c>
      <c r="T2058" s="7" t="str">
        <f t="shared" si="243"/>
        <v>Under 1.5</v>
      </c>
      <c r="U2058" s="14"/>
      <c r="V2058" s="14" t="str">
        <f t="shared" si="240"/>
        <v>Over 0.5</v>
      </c>
      <c r="W2058" s="14" t="str">
        <f t="shared" si="241"/>
        <v/>
      </c>
      <c r="X2058" s="14"/>
      <c r="Y2058" s="7" t="str">
        <f t="shared" si="244"/>
        <v>…</v>
      </c>
      <c r="Z2058" s="7"/>
      <c r="AA2058" s="35" t="str">
        <f t="shared" si="245"/>
        <v>…</v>
      </c>
      <c r="AB2058" s="35" t="str">
        <f t="shared" si="246"/>
        <v>.</v>
      </c>
      <c r="AE2058" s="18" t="str">
        <f>IFERROR(VLOOKUP(O2058,AG3:AH5,2,0),"KO")</f>
        <v>KO</v>
      </c>
    </row>
    <row r="2059" spans="2:31">
      <c r="B2059" s="6"/>
      <c r="D2059" s="24"/>
      <c r="E2059" s="17"/>
      <c r="F2059" s="7"/>
      <c r="G2059" s="10"/>
      <c r="H2059" s="7"/>
      <c r="I2059" s="7"/>
      <c r="J2059" s="7"/>
      <c r="K2059" s="7"/>
      <c r="L2059" s="7"/>
      <c r="M2059" s="7"/>
      <c r="N2059" s="6"/>
      <c r="O2059" s="6"/>
      <c r="P2059" s="11"/>
      <c r="Q2059" s="12"/>
      <c r="R2059" s="13"/>
      <c r="S2059" s="21" t="str">
        <f t="shared" si="242"/>
        <v/>
      </c>
      <c r="T2059" s="7" t="str">
        <f t="shared" si="243"/>
        <v>Under 1.5</v>
      </c>
      <c r="U2059" s="14"/>
      <c r="V2059" s="14" t="str">
        <f t="shared" ref="V2059:V2122" si="247">IF(N2059="1-0","Under 1.5",IF(N2059="0-0","Under 1.5",IF(N2059="0-1","Under 1.5","Over 0.5")))</f>
        <v>Over 0.5</v>
      </c>
      <c r="W2059" s="14" t="str">
        <f t="shared" ref="W2059:W2122" si="248">IF(N2059=0,"",IF(N2059="?",N2059,IF(T2059=V2059,"WON",IF(N2059="0-1","WON",IF(N2059="1-0","WON","LOST")))))</f>
        <v/>
      </c>
      <c r="X2059" s="14"/>
      <c r="Y2059" s="7" t="str">
        <f t="shared" si="244"/>
        <v>…</v>
      </c>
      <c r="Z2059" s="7"/>
      <c r="AA2059" s="35" t="str">
        <f t="shared" si="245"/>
        <v>…</v>
      </c>
      <c r="AB2059" s="35" t="str">
        <f t="shared" si="246"/>
        <v>.</v>
      </c>
      <c r="AE2059" s="18" t="str">
        <f>IFERROR(VLOOKUP(O2059,AG3:AH5,2,0),"KO")</f>
        <v>KO</v>
      </c>
    </row>
    <row r="2060" spans="2:31">
      <c r="B2060" s="6"/>
      <c r="D2060" s="24"/>
      <c r="E2060" s="17"/>
      <c r="F2060" s="7"/>
      <c r="G2060" s="10"/>
      <c r="H2060" s="7"/>
      <c r="I2060" s="7"/>
      <c r="J2060" s="7"/>
      <c r="K2060" s="7"/>
      <c r="L2060" s="7"/>
      <c r="M2060" s="7"/>
      <c r="N2060" s="6"/>
      <c r="O2060" s="6"/>
      <c r="P2060" s="11"/>
      <c r="Q2060" s="12"/>
      <c r="R2060" s="13"/>
      <c r="S2060" s="21" t="str">
        <f t="shared" si="242"/>
        <v/>
      </c>
      <c r="T2060" s="7" t="str">
        <f t="shared" si="243"/>
        <v>Under 1.5</v>
      </c>
      <c r="U2060" s="14"/>
      <c r="V2060" s="14" t="str">
        <f t="shared" si="247"/>
        <v>Over 0.5</v>
      </c>
      <c r="W2060" s="14" t="str">
        <f t="shared" si="248"/>
        <v/>
      </c>
      <c r="X2060" s="14"/>
      <c r="Y2060" s="7" t="str">
        <f t="shared" si="244"/>
        <v>…</v>
      </c>
      <c r="Z2060" s="7"/>
      <c r="AA2060" s="35" t="str">
        <f t="shared" si="245"/>
        <v>…</v>
      </c>
      <c r="AB2060" s="35" t="str">
        <f t="shared" si="246"/>
        <v>.</v>
      </c>
      <c r="AE2060" s="18" t="str">
        <f>IFERROR(VLOOKUP(O2060,AG3:AH5,2,0),"KO")</f>
        <v>KO</v>
      </c>
    </row>
    <row r="2061" spans="2:31">
      <c r="B2061" s="6"/>
      <c r="D2061" s="24"/>
      <c r="E2061" s="17"/>
      <c r="F2061" s="7"/>
      <c r="G2061" s="10"/>
      <c r="H2061" s="7"/>
      <c r="I2061" s="7"/>
      <c r="J2061" s="7"/>
      <c r="K2061" s="7"/>
      <c r="L2061" s="7"/>
      <c r="M2061" s="7"/>
      <c r="N2061" s="6"/>
      <c r="O2061" s="6"/>
      <c r="P2061" s="11"/>
      <c r="Q2061" s="12"/>
      <c r="R2061" s="13"/>
      <c r="S2061" s="21" t="str">
        <f t="shared" si="242"/>
        <v/>
      </c>
      <c r="T2061" s="7" t="str">
        <f t="shared" si="243"/>
        <v>Under 1.5</v>
      </c>
      <c r="U2061" s="14"/>
      <c r="V2061" s="14" t="str">
        <f t="shared" si="247"/>
        <v>Over 0.5</v>
      </c>
      <c r="W2061" s="14" t="str">
        <f t="shared" si="248"/>
        <v/>
      </c>
      <c r="X2061" s="14"/>
      <c r="Y2061" s="7" t="str">
        <f t="shared" si="244"/>
        <v>…</v>
      </c>
      <c r="Z2061" s="7"/>
      <c r="AA2061" s="35" t="str">
        <f t="shared" si="245"/>
        <v>…</v>
      </c>
      <c r="AB2061" s="35" t="str">
        <f t="shared" si="246"/>
        <v>.</v>
      </c>
      <c r="AE2061" s="18" t="str">
        <f>IFERROR(VLOOKUP(O2061,AG3:AH5,2,0),"KO")</f>
        <v>KO</v>
      </c>
    </row>
    <row r="2062" spans="2:31">
      <c r="B2062" s="6"/>
      <c r="D2062" s="24"/>
      <c r="E2062" s="17"/>
      <c r="F2062" s="7"/>
      <c r="G2062" s="10"/>
      <c r="H2062" s="7"/>
      <c r="I2062" s="7"/>
      <c r="J2062" s="7"/>
      <c r="K2062" s="7"/>
      <c r="L2062" s="7"/>
      <c r="M2062" s="7"/>
      <c r="N2062" s="6"/>
      <c r="O2062" s="6"/>
      <c r="P2062" s="11"/>
      <c r="Q2062" s="12"/>
      <c r="R2062" s="13"/>
      <c r="S2062" s="21" t="str">
        <f t="shared" si="242"/>
        <v/>
      </c>
      <c r="T2062" s="7" t="str">
        <f t="shared" si="243"/>
        <v>Under 1.5</v>
      </c>
      <c r="U2062" s="14"/>
      <c r="V2062" s="14" t="str">
        <f t="shared" si="247"/>
        <v>Over 0.5</v>
      </c>
      <c r="W2062" s="14" t="str">
        <f t="shared" si="248"/>
        <v/>
      </c>
      <c r="X2062" s="14"/>
      <c r="Y2062" s="7" t="str">
        <f t="shared" si="244"/>
        <v>…</v>
      </c>
      <c r="Z2062" s="7"/>
      <c r="AA2062" s="35" t="str">
        <f t="shared" si="245"/>
        <v>…</v>
      </c>
      <c r="AB2062" s="35" t="str">
        <f t="shared" si="246"/>
        <v>.</v>
      </c>
      <c r="AE2062" s="18" t="str">
        <f>IFERROR(VLOOKUP(O2062,AG3:AH5,2,0),"KO")</f>
        <v>KO</v>
      </c>
    </row>
    <row r="2063" spans="2:31">
      <c r="B2063" s="6"/>
      <c r="D2063" s="24"/>
      <c r="E2063" s="17"/>
      <c r="F2063" s="7"/>
      <c r="G2063" s="10"/>
      <c r="H2063" s="7"/>
      <c r="I2063" s="7"/>
      <c r="J2063" s="7"/>
      <c r="K2063" s="7"/>
      <c r="L2063" s="7"/>
      <c r="M2063" s="7"/>
      <c r="N2063" s="6"/>
      <c r="O2063" s="6"/>
      <c r="P2063" s="11"/>
      <c r="Q2063" s="12"/>
      <c r="R2063" s="13"/>
      <c r="S2063" s="21" t="str">
        <f t="shared" si="242"/>
        <v/>
      </c>
      <c r="T2063" s="7" t="str">
        <f t="shared" si="243"/>
        <v>Under 1.5</v>
      </c>
      <c r="U2063" s="14"/>
      <c r="V2063" s="14" t="str">
        <f t="shared" si="247"/>
        <v>Over 0.5</v>
      </c>
      <c r="W2063" s="14" t="str">
        <f t="shared" si="248"/>
        <v/>
      </c>
      <c r="X2063" s="14"/>
      <c r="Y2063" s="7" t="str">
        <f t="shared" si="244"/>
        <v>…</v>
      </c>
      <c r="Z2063" s="7"/>
      <c r="AA2063" s="35" t="str">
        <f t="shared" si="245"/>
        <v>…</v>
      </c>
      <c r="AB2063" s="35" t="str">
        <f t="shared" si="246"/>
        <v>.</v>
      </c>
      <c r="AE2063" s="18" t="str">
        <f>IFERROR(VLOOKUP(O2063,AG3:AH5,2,0),"KO")</f>
        <v>KO</v>
      </c>
    </row>
    <row r="2064" spans="2:31">
      <c r="B2064" s="6"/>
      <c r="D2064" s="24"/>
      <c r="E2064" s="17"/>
      <c r="F2064" s="7"/>
      <c r="G2064" s="10"/>
      <c r="H2064" s="7"/>
      <c r="I2064" s="7"/>
      <c r="J2064" s="7"/>
      <c r="K2064" s="7"/>
      <c r="L2064" s="7"/>
      <c r="M2064" s="7"/>
      <c r="N2064" s="6"/>
      <c r="O2064" s="6"/>
      <c r="P2064" s="11"/>
      <c r="Q2064" s="12"/>
      <c r="R2064" s="13"/>
      <c r="S2064" s="21" t="str">
        <f t="shared" si="242"/>
        <v/>
      </c>
      <c r="T2064" s="7" t="str">
        <f t="shared" si="243"/>
        <v>Under 1.5</v>
      </c>
      <c r="U2064" s="14"/>
      <c r="V2064" s="14" t="str">
        <f t="shared" si="247"/>
        <v>Over 0.5</v>
      </c>
      <c r="W2064" s="14" t="str">
        <f t="shared" si="248"/>
        <v/>
      </c>
      <c r="X2064" s="14"/>
      <c r="Y2064" s="7" t="str">
        <f t="shared" si="244"/>
        <v>…</v>
      </c>
      <c r="Z2064" s="7"/>
      <c r="AA2064" s="35" t="str">
        <f t="shared" si="245"/>
        <v>…</v>
      </c>
      <c r="AB2064" s="35" t="str">
        <f t="shared" si="246"/>
        <v>.</v>
      </c>
      <c r="AE2064" s="18" t="str">
        <f>IFERROR(VLOOKUP(O2064,AG3:AH5,2,0),"KO")</f>
        <v>KO</v>
      </c>
    </row>
    <row r="2065" spans="2:31">
      <c r="B2065" s="6"/>
      <c r="D2065" s="24"/>
      <c r="E2065" s="17"/>
      <c r="F2065" s="7"/>
      <c r="G2065" s="10"/>
      <c r="H2065" s="7"/>
      <c r="I2065" s="7"/>
      <c r="J2065" s="7"/>
      <c r="K2065" s="7"/>
      <c r="L2065" s="7"/>
      <c r="M2065" s="7"/>
      <c r="N2065" s="6"/>
      <c r="O2065" s="6"/>
      <c r="P2065" s="11"/>
      <c r="Q2065" s="12"/>
      <c r="R2065" s="13"/>
      <c r="S2065" s="21" t="str">
        <f t="shared" si="242"/>
        <v/>
      </c>
      <c r="T2065" s="7" t="str">
        <f t="shared" si="243"/>
        <v>Under 1.5</v>
      </c>
      <c r="U2065" s="14"/>
      <c r="V2065" s="14" t="str">
        <f t="shared" si="247"/>
        <v>Over 0.5</v>
      </c>
      <c r="W2065" s="14" t="str">
        <f t="shared" si="248"/>
        <v/>
      </c>
      <c r="X2065" s="14"/>
      <c r="Y2065" s="7" t="str">
        <f t="shared" si="244"/>
        <v>…</v>
      </c>
      <c r="Z2065" s="7"/>
      <c r="AA2065" s="35" t="str">
        <f t="shared" si="245"/>
        <v>…</v>
      </c>
      <c r="AB2065" s="35" t="str">
        <f t="shared" si="246"/>
        <v>.</v>
      </c>
      <c r="AE2065" s="18" t="str">
        <f>IFERROR(VLOOKUP(O2065,AG3:AH5,2,0),"KO")</f>
        <v>KO</v>
      </c>
    </row>
    <row r="2066" spans="2:31">
      <c r="B2066" s="6"/>
      <c r="D2066" s="24"/>
      <c r="E2066" s="17"/>
      <c r="F2066" s="7"/>
      <c r="G2066" s="10"/>
      <c r="H2066" s="7"/>
      <c r="I2066" s="7"/>
      <c r="J2066" s="7"/>
      <c r="K2066" s="7"/>
      <c r="L2066" s="7"/>
      <c r="M2066" s="7"/>
      <c r="N2066" s="6"/>
      <c r="O2066" s="6"/>
      <c r="P2066" s="11"/>
      <c r="Q2066" s="12"/>
      <c r="R2066" s="13"/>
      <c r="S2066" s="21" t="str">
        <f t="shared" si="242"/>
        <v/>
      </c>
      <c r="T2066" s="7" t="str">
        <f t="shared" si="243"/>
        <v>Under 1.5</v>
      </c>
      <c r="U2066" s="14"/>
      <c r="V2066" s="14" t="str">
        <f t="shared" si="247"/>
        <v>Over 0.5</v>
      </c>
      <c r="W2066" s="14" t="str">
        <f t="shared" si="248"/>
        <v/>
      </c>
      <c r="X2066" s="14"/>
      <c r="Y2066" s="7" t="str">
        <f t="shared" si="244"/>
        <v>…</v>
      </c>
      <c r="Z2066" s="7"/>
      <c r="AA2066" s="35" t="str">
        <f t="shared" si="245"/>
        <v>…</v>
      </c>
      <c r="AB2066" s="35" t="str">
        <f t="shared" si="246"/>
        <v>.</v>
      </c>
      <c r="AE2066" s="18" t="str">
        <f>IFERROR(VLOOKUP(O2066,AG3:AH5,2,0),"KO")</f>
        <v>KO</v>
      </c>
    </row>
    <row r="2067" spans="2:31">
      <c r="B2067" s="6"/>
      <c r="D2067" s="24"/>
      <c r="E2067" s="17"/>
      <c r="F2067" s="7"/>
      <c r="G2067" s="10"/>
      <c r="H2067" s="7"/>
      <c r="I2067" s="7"/>
      <c r="J2067" s="7"/>
      <c r="K2067" s="7"/>
      <c r="L2067" s="7"/>
      <c r="M2067" s="7"/>
      <c r="N2067" s="6"/>
      <c r="O2067" s="6"/>
      <c r="P2067" s="11"/>
      <c r="Q2067" s="12"/>
      <c r="R2067" s="13"/>
      <c r="S2067" s="21" t="str">
        <f t="shared" si="242"/>
        <v/>
      </c>
      <c r="T2067" s="7" t="str">
        <f t="shared" si="243"/>
        <v>Under 1.5</v>
      </c>
      <c r="U2067" s="14"/>
      <c r="V2067" s="14" t="str">
        <f t="shared" si="247"/>
        <v>Over 0.5</v>
      </c>
      <c r="W2067" s="14" t="str">
        <f t="shared" si="248"/>
        <v/>
      </c>
      <c r="X2067" s="14"/>
      <c r="Y2067" s="7" t="str">
        <f t="shared" si="244"/>
        <v>…</v>
      </c>
      <c r="Z2067" s="7"/>
      <c r="AA2067" s="35" t="str">
        <f t="shared" si="245"/>
        <v>…</v>
      </c>
      <c r="AB2067" s="35" t="str">
        <f t="shared" si="246"/>
        <v>.</v>
      </c>
      <c r="AE2067" s="18" t="str">
        <f>IFERROR(VLOOKUP(O2067,AG3:AH5,2,0),"KO")</f>
        <v>KO</v>
      </c>
    </row>
    <row r="2068" spans="2:31">
      <c r="B2068" s="6"/>
      <c r="D2068" s="24"/>
      <c r="E2068" s="17"/>
      <c r="F2068" s="7"/>
      <c r="G2068" s="10"/>
      <c r="H2068" s="7"/>
      <c r="I2068" s="7"/>
      <c r="J2068" s="7"/>
      <c r="K2068" s="7"/>
      <c r="L2068" s="7"/>
      <c r="M2068" s="7"/>
      <c r="N2068" s="6"/>
      <c r="O2068" s="6"/>
      <c r="P2068" s="11"/>
      <c r="Q2068" s="12"/>
      <c r="R2068" s="13"/>
      <c r="S2068" s="21" t="str">
        <f t="shared" si="242"/>
        <v/>
      </c>
      <c r="T2068" s="7" t="str">
        <f t="shared" si="243"/>
        <v>Under 1.5</v>
      </c>
      <c r="U2068" s="14"/>
      <c r="V2068" s="14" t="str">
        <f t="shared" si="247"/>
        <v>Over 0.5</v>
      </c>
      <c r="W2068" s="14" t="str">
        <f t="shared" si="248"/>
        <v/>
      </c>
      <c r="X2068" s="14"/>
      <c r="Y2068" s="7" t="str">
        <f t="shared" si="244"/>
        <v>…</v>
      </c>
      <c r="Z2068" s="7"/>
      <c r="AA2068" s="35" t="str">
        <f t="shared" si="245"/>
        <v>…</v>
      </c>
      <c r="AB2068" s="35" t="str">
        <f t="shared" si="246"/>
        <v>.</v>
      </c>
      <c r="AE2068" s="18" t="str">
        <f>IFERROR(VLOOKUP(O2068,AG3:AH5,2,0),"KO")</f>
        <v>KO</v>
      </c>
    </row>
    <row r="2069" spans="2:31">
      <c r="B2069" s="6"/>
      <c r="D2069" s="24"/>
      <c r="E2069" s="17"/>
      <c r="F2069" s="7"/>
      <c r="G2069" s="10"/>
      <c r="H2069" s="7"/>
      <c r="I2069" s="7"/>
      <c r="J2069" s="7"/>
      <c r="K2069" s="7"/>
      <c r="L2069" s="7"/>
      <c r="M2069" s="7"/>
      <c r="N2069" s="6"/>
      <c r="O2069" s="6"/>
      <c r="P2069" s="11"/>
      <c r="Q2069" s="12"/>
      <c r="R2069" s="13"/>
      <c r="S2069" s="21" t="str">
        <f t="shared" si="242"/>
        <v/>
      </c>
      <c r="T2069" s="7" t="str">
        <f t="shared" si="243"/>
        <v>Under 1.5</v>
      </c>
      <c r="U2069" s="14"/>
      <c r="V2069" s="14" t="str">
        <f t="shared" si="247"/>
        <v>Over 0.5</v>
      </c>
      <c r="W2069" s="14" t="str">
        <f t="shared" si="248"/>
        <v/>
      </c>
      <c r="X2069" s="14"/>
      <c r="Y2069" s="7" t="str">
        <f t="shared" si="244"/>
        <v>…</v>
      </c>
      <c r="Z2069" s="7"/>
      <c r="AA2069" s="35" t="str">
        <f t="shared" si="245"/>
        <v>…</v>
      </c>
      <c r="AB2069" s="35" t="str">
        <f t="shared" si="246"/>
        <v>.</v>
      </c>
      <c r="AE2069" s="18" t="str">
        <f>IFERROR(VLOOKUP(O2069,AG3:AH5,2,0),"KO")</f>
        <v>KO</v>
      </c>
    </row>
    <row r="2070" spans="2:31">
      <c r="B2070" s="6"/>
      <c r="D2070" s="24"/>
      <c r="E2070" s="17"/>
      <c r="F2070" s="7"/>
      <c r="G2070" s="10"/>
      <c r="H2070" s="7"/>
      <c r="I2070" s="7"/>
      <c r="J2070" s="7"/>
      <c r="K2070" s="7"/>
      <c r="L2070" s="7"/>
      <c r="M2070" s="7"/>
      <c r="N2070" s="6"/>
      <c r="O2070" s="6"/>
      <c r="P2070" s="11"/>
      <c r="Q2070" s="12"/>
      <c r="R2070" s="13"/>
      <c r="S2070" s="21" t="str">
        <f t="shared" si="242"/>
        <v/>
      </c>
      <c r="T2070" s="7" t="str">
        <f t="shared" si="243"/>
        <v>Under 1.5</v>
      </c>
      <c r="U2070" s="14"/>
      <c r="V2070" s="14" t="str">
        <f t="shared" si="247"/>
        <v>Over 0.5</v>
      </c>
      <c r="W2070" s="14" t="str">
        <f t="shared" si="248"/>
        <v/>
      </c>
      <c r="X2070" s="14"/>
      <c r="Y2070" s="7" t="str">
        <f t="shared" si="244"/>
        <v>…</v>
      </c>
      <c r="Z2070" s="7"/>
      <c r="AA2070" s="35" t="str">
        <f t="shared" si="245"/>
        <v>…</v>
      </c>
      <c r="AB2070" s="35" t="str">
        <f t="shared" si="246"/>
        <v>.</v>
      </c>
      <c r="AE2070" s="18" t="str">
        <f>IFERROR(VLOOKUP(O2070,AG3:AH5,2,0),"KO")</f>
        <v>KO</v>
      </c>
    </row>
    <row r="2071" spans="2:31">
      <c r="B2071" s="6"/>
      <c r="D2071" s="24"/>
      <c r="E2071" s="17"/>
      <c r="F2071" s="7"/>
      <c r="G2071" s="10"/>
      <c r="H2071" s="7"/>
      <c r="I2071" s="7"/>
      <c r="J2071" s="7"/>
      <c r="K2071" s="7"/>
      <c r="L2071" s="7"/>
      <c r="M2071" s="7"/>
      <c r="N2071" s="6"/>
      <c r="O2071" s="6"/>
      <c r="P2071" s="11"/>
      <c r="Q2071" s="12"/>
      <c r="R2071" s="13"/>
      <c r="S2071" s="21" t="str">
        <f t="shared" si="242"/>
        <v/>
      </c>
      <c r="T2071" s="7" t="str">
        <f t="shared" si="243"/>
        <v>Under 1.5</v>
      </c>
      <c r="U2071" s="14"/>
      <c r="V2071" s="14" t="str">
        <f t="shared" si="247"/>
        <v>Over 0.5</v>
      </c>
      <c r="W2071" s="14" t="str">
        <f t="shared" si="248"/>
        <v/>
      </c>
      <c r="X2071" s="14"/>
      <c r="Y2071" s="7" t="str">
        <f t="shared" si="244"/>
        <v>…</v>
      </c>
      <c r="Z2071" s="7"/>
      <c r="AA2071" s="35" t="str">
        <f t="shared" si="245"/>
        <v>…</v>
      </c>
      <c r="AB2071" s="35" t="str">
        <f t="shared" si="246"/>
        <v>.</v>
      </c>
      <c r="AE2071" s="18" t="str">
        <f>IFERROR(VLOOKUP(O2071,AG3:AH5,2,0),"KO")</f>
        <v>KO</v>
      </c>
    </row>
    <row r="2072" spans="2:31">
      <c r="B2072" s="6"/>
      <c r="D2072" s="24"/>
      <c r="E2072" s="17"/>
      <c r="F2072" s="7"/>
      <c r="G2072" s="10"/>
      <c r="H2072" s="7"/>
      <c r="I2072" s="7"/>
      <c r="J2072" s="7"/>
      <c r="K2072" s="7"/>
      <c r="L2072" s="7"/>
      <c r="M2072" s="7"/>
      <c r="N2072" s="6"/>
      <c r="O2072" s="6"/>
      <c r="P2072" s="11"/>
      <c r="Q2072" s="12"/>
      <c r="R2072" s="13"/>
      <c r="S2072" s="21" t="str">
        <f t="shared" si="242"/>
        <v/>
      </c>
      <c r="T2072" s="7" t="str">
        <f t="shared" si="243"/>
        <v>Under 1.5</v>
      </c>
      <c r="U2072" s="14"/>
      <c r="V2072" s="14" t="str">
        <f t="shared" si="247"/>
        <v>Over 0.5</v>
      </c>
      <c r="W2072" s="14" t="str">
        <f t="shared" si="248"/>
        <v/>
      </c>
      <c r="X2072" s="14"/>
      <c r="Y2072" s="7" t="str">
        <f t="shared" si="244"/>
        <v>…</v>
      </c>
      <c r="Z2072" s="7"/>
      <c r="AA2072" s="35" t="str">
        <f t="shared" si="245"/>
        <v>…</v>
      </c>
      <c r="AB2072" s="35" t="str">
        <f t="shared" si="246"/>
        <v>.</v>
      </c>
      <c r="AE2072" s="18" t="str">
        <f>IFERROR(VLOOKUP(O2072,AG3:AH5,2,0),"KO")</f>
        <v>KO</v>
      </c>
    </row>
    <row r="2073" spans="2:31">
      <c r="B2073" s="6"/>
      <c r="D2073" s="24"/>
      <c r="E2073" s="17"/>
      <c r="F2073" s="7"/>
      <c r="G2073" s="10"/>
      <c r="H2073" s="7"/>
      <c r="I2073" s="7"/>
      <c r="J2073" s="7"/>
      <c r="K2073" s="7"/>
      <c r="L2073" s="7"/>
      <c r="M2073" s="7"/>
      <c r="N2073" s="6"/>
      <c r="O2073" s="6"/>
      <c r="P2073" s="11"/>
      <c r="Q2073" s="12"/>
      <c r="R2073" s="13"/>
      <c r="S2073" s="21" t="str">
        <f t="shared" si="242"/>
        <v/>
      </c>
      <c r="T2073" s="7" t="str">
        <f t="shared" si="243"/>
        <v>Under 1.5</v>
      </c>
      <c r="U2073" s="14"/>
      <c r="V2073" s="14" t="str">
        <f t="shared" si="247"/>
        <v>Over 0.5</v>
      </c>
      <c r="W2073" s="14" t="str">
        <f t="shared" si="248"/>
        <v/>
      </c>
      <c r="X2073" s="14"/>
      <c r="Y2073" s="7" t="str">
        <f t="shared" si="244"/>
        <v>…</v>
      </c>
      <c r="Z2073" s="7"/>
      <c r="AA2073" s="35" t="str">
        <f t="shared" si="245"/>
        <v>…</v>
      </c>
      <c r="AB2073" s="35" t="str">
        <f t="shared" si="246"/>
        <v>.</v>
      </c>
      <c r="AE2073" s="18" t="str">
        <f>IFERROR(VLOOKUP(O2073,AG3:AH5,2,0),"KO")</f>
        <v>KO</v>
      </c>
    </row>
    <row r="2074" spans="2:31">
      <c r="B2074" s="6"/>
      <c r="D2074" s="24"/>
      <c r="E2074" s="17"/>
      <c r="F2074" s="7"/>
      <c r="G2074" s="10"/>
      <c r="H2074" s="7"/>
      <c r="I2074" s="7"/>
      <c r="J2074" s="7"/>
      <c r="K2074" s="7"/>
      <c r="L2074" s="7"/>
      <c r="M2074" s="7"/>
      <c r="N2074" s="6"/>
      <c r="O2074" s="6"/>
      <c r="P2074" s="11"/>
      <c r="Q2074" s="12"/>
      <c r="R2074" s="13"/>
      <c r="S2074" s="21" t="str">
        <f t="shared" si="242"/>
        <v/>
      </c>
      <c r="T2074" s="7" t="str">
        <f t="shared" si="243"/>
        <v>Under 1.5</v>
      </c>
      <c r="U2074" s="14"/>
      <c r="V2074" s="14" t="str">
        <f t="shared" si="247"/>
        <v>Over 0.5</v>
      </c>
      <c r="W2074" s="14" t="str">
        <f t="shared" si="248"/>
        <v/>
      </c>
      <c r="X2074" s="14"/>
      <c r="Y2074" s="7" t="str">
        <f t="shared" si="244"/>
        <v>…</v>
      </c>
      <c r="Z2074" s="7"/>
      <c r="AA2074" s="35" t="str">
        <f t="shared" si="245"/>
        <v>…</v>
      </c>
      <c r="AB2074" s="35" t="str">
        <f t="shared" si="246"/>
        <v>.</v>
      </c>
      <c r="AE2074" s="18" t="str">
        <f>IFERROR(VLOOKUP(O2074,AG3:AH5,2,0),"KO")</f>
        <v>KO</v>
      </c>
    </row>
    <row r="2075" spans="2:31">
      <c r="B2075" s="6"/>
      <c r="D2075" s="24"/>
      <c r="E2075" s="17"/>
      <c r="F2075" s="7"/>
      <c r="G2075" s="10"/>
      <c r="H2075" s="7"/>
      <c r="I2075" s="7"/>
      <c r="J2075" s="7"/>
      <c r="K2075" s="7"/>
      <c r="L2075" s="7"/>
      <c r="M2075" s="7"/>
      <c r="N2075" s="6"/>
      <c r="O2075" s="6"/>
      <c r="P2075" s="11"/>
      <c r="Q2075" s="12"/>
      <c r="R2075" s="13"/>
      <c r="S2075" s="21" t="str">
        <f t="shared" si="242"/>
        <v/>
      </c>
      <c r="T2075" s="7" t="str">
        <f t="shared" si="243"/>
        <v>Under 1.5</v>
      </c>
      <c r="U2075" s="14"/>
      <c r="V2075" s="14" t="str">
        <f t="shared" si="247"/>
        <v>Over 0.5</v>
      </c>
      <c r="W2075" s="14" t="str">
        <f t="shared" si="248"/>
        <v/>
      </c>
      <c r="X2075" s="14"/>
      <c r="Y2075" s="7" t="str">
        <f t="shared" si="244"/>
        <v>…</v>
      </c>
      <c r="Z2075" s="7"/>
      <c r="AA2075" s="35" t="str">
        <f t="shared" si="245"/>
        <v>…</v>
      </c>
      <c r="AB2075" s="35" t="str">
        <f t="shared" si="246"/>
        <v>.</v>
      </c>
      <c r="AE2075" s="18" t="str">
        <f>IFERROR(VLOOKUP(O2075,AG3:AH5,2,0),"KO")</f>
        <v>KO</v>
      </c>
    </row>
    <row r="2076" spans="2:31">
      <c r="B2076" s="6"/>
      <c r="D2076" s="24"/>
      <c r="E2076" s="17"/>
      <c r="F2076" s="7"/>
      <c r="G2076" s="10"/>
      <c r="H2076" s="7"/>
      <c r="I2076" s="7"/>
      <c r="J2076" s="7"/>
      <c r="K2076" s="7"/>
      <c r="L2076" s="7"/>
      <c r="M2076" s="7"/>
      <c r="N2076" s="6"/>
      <c r="O2076" s="6"/>
      <c r="P2076" s="11"/>
      <c r="Q2076" s="12"/>
      <c r="R2076" s="13"/>
      <c r="S2076" s="21" t="str">
        <f t="shared" si="242"/>
        <v/>
      </c>
      <c r="T2076" s="7" t="str">
        <f t="shared" si="243"/>
        <v>Under 1.5</v>
      </c>
      <c r="U2076" s="14"/>
      <c r="V2076" s="14" t="str">
        <f t="shared" si="247"/>
        <v>Over 0.5</v>
      </c>
      <c r="W2076" s="14" t="str">
        <f t="shared" si="248"/>
        <v/>
      </c>
      <c r="X2076" s="14"/>
      <c r="Y2076" s="7" t="str">
        <f t="shared" si="244"/>
        <v>…</v>
      </c>
      <c r="Z2076" s="7"/>
      <c r="AA2076" s="35" t="str">
        <f t="shared" si="245"/>
        <v>…</v>
      </c>
      <c r="AB2076" s="35" t="str">
        <f t="shared" si="246"/>
        <v>.</v>
      </c>
      <c r="AE2076" s="18" t="str">
        <f>IFERROR(VLOOKUP(O2076,AG3:AH5,2,0),"KO")</f>
        <v>KO</v>
      </c>
    </row>
    <row r="2077" spans="2:31">
      <c r="B2077" s="6"/>
      <c r="D2077" s="24"/>
      <c r="E2077" s="17"/>
      <c r="F2077" s="7"/>
      <c r="G2077" s="10"/>
      <c r="H2077" s="7"/>
      <c r="I2077" s="7"/>
      <c r="J2077" s="7"/>
      <c r="K2077" s="7"/>
      <c r="L2077" s="7"/>
      <c r="M2077" s="7"/>
      <c r="N2077" s="6"/>
      <c r="O2077" s="6"/>
      <c r="P2077" s="11"/>
      <c r="Q2077" s="12"/>
      <c r="R2077" s="13"/>
      <c r="S2077" s="21" t="str">
        <f t="shared" si="242"/>
        <v/>
      </c>
      <c r="T2077" s="7" t="str">
        <f t="shared" si="243"/>
        <v>Under 1.5</v>
      </c>
      <c r="U2077" s="14"/>
      <c r="V2077" s="14" t="str">
        <f t="shared" si="247"/>
        <v>Over 0.5</v>
      </c>
      <c r="W2077" s="14" t="str">
        <f t="shared" si="248"/>
        <v/>
      </c>
      <c r="X2077" s="14"/>
      <c r="Y2077" s="7" t="str">
        <f t="shared" si="244"/>
        <v>…</v>
      </c>
      <c r="Z2077" s="7"/>
      <c r="AA2077" s="35" t="str">
        <f t="shared" si="245"/>
        <v>…</v>
      </c>
      <c r="AB2077" s="35" t="str">
        <f t="shared" si="246"/>
        <v>.</v>
      </c>
      <c r="AE2077" s="18" t="str">
        <f>IFERROR(VLOOKUP(O2077,AG3:AH5,2,0),"KO")</f>
        <v>KO</v>
      </c>
    </row>
    <row r="2078" spans="2:31">
      <c r="B2078" s="6"/>
      <c r="D2078" s="24"/>
      <c r="E2078" s="17"/>
      <c r="F2078" s="7"/>
      <c r="G2078" s="10"/>
      <c r="H2078" s="7"/>
      <c r="I2078" s="7"/>
      <c r="J2078" s="7"/>
      <c r="K2078" s="7"/>
      <c r="L2078" s="7"/>
      <c r="M2078" s="7"/>
      <c r="N2078" s="6"/>
      <c r="O2078" s="6"/>
      <c r="P2078" s="11"/>
      <c r="Q2078" s="12"/>
      <c r="R2078" s="13"/>
      <c r="S2078" s="21" t="str">
        <f t="shared" si="242"/>
        <v/>
      </c>
      <c r="T2078" s="7" t="str">
        <f t="shared" si="243"/>
        <v>Under 1.5</v>
      </c>
      <c r="U2078" s="14"/>
      <c r="V2078" s="14" t="str">
        <f t="shared" si="247"/>
        <v>Over 0.5</v>
      </c>
      <c r="W2078" s="14" t="str">
        <f t="shared" si="248"/>
        <v/>
      </c>
      <c r="X2078" s="14"/>
      <c r="Y2078" s="7" t="str">
        <f t="shared" si="244"/>
        <v>…</v>
      </c>
      <c r="Z2078" s="7"/>
      <c r="AA2078" s="35" t="str">
        <f t="shared" si="245"/>
        <v>…</v>
      </c>
      <c r="AB2078" s="35" t="str">
        <f t="shared" si="246"/>
        <v>.</v>
      </c>
      <c r="AE2078" s="18" t="str">
        <f>IFERROR(VLOOKUP(O2078,AG3:AH5,2,0),"KO")</f>
        <v>KO</v>
      </c>
    </row>
    <row r="2079" spans="2:31">
      <c r="B2079" s="6"/>
      <c r="D2079" s="24"/>
      <c r="E2079" s="17"/>
      <c r="F2079" s="7"/>
      <c r="G2079" s="10"/>
      <c r="H2079" s="7"/>
      <c r="I2079" s="7"/>
      <c r="J2079" s="7"/>
      <c r="K2079" s="7"/>
      <c r="L2079" s="7"/>
      <c r="M2079" s="7"/>
      <c r="N2079" s="6"/>
      <c r="O2079" s="6"/>
      <c r="P2079" s="11"/>
      <c r="Q2079" s="12"/>
      <c r="R2079" s="13"/>
      <c r="S2079" s="21" t="str">
        <f t="shared" si="242"/>
        <v/>
      </c>
      <c r="T2079" s="7" t="str">
        <f t="shared" si="243"/>
        <v>Under 1.5</v>
      </c>
      <c r="U2079" s="14"/>
      <c r="V2079" s="14" t="str">
        <f t="shared" si="247"/>
        <v>Over 0.5</v>
      </c>
      <c r="W2079" s="14" t="str">
        <f t="shared" si="248"/>
        <v/>
      </c>
      <c r="X2079" s="14"/>
      <c r="Y2079" s="7" t="str">
        <f t="shared" si="244"/>
        <v>…</v>
      </c>
      <c r="Z2079" s="7"/>
      <c r="AA2079" s="35" t="str">
        <f t="shared" si="245"/>
        <v>…</v>
      </c>
      <c r="AB2079" s="35" t="str">
        <f t="shared" si="246"/>
        <v>.</v>
      </c>
      <c r="AE2079" s="18" t="str">
        <f>IFERROR(VLOOKUP(O2079,AG3:AH5,2,0),"KO")</f>
        <v>KO</v>
      </c>
    </row>
    <row r="2080" spans="2:31">
      <c r="B2080" s="6"/>
      <c r="D2080" s="24"/>
      <c r="E2080" s="17"/>
      <c r="F2080" s="7"/>
      <c r="G2080" s="10"/>
      <c r="H2080" s="7"/>
      <c r="I2080" s="7"/>
      <c r="J2080" s="7"/>
      <c r="K2080" s="7"/>
      <c r="L2080" s="7"/>
      <c r="M2080" s="7"/>
      <c r="N2080" s="6"/>
      <c r="O2080" s="6"/>
      <c r="P2080" s="11"/>
      <c r="Q2080" s="12"/>
      <c r="R2080" s="13"/>
      <c r="S2080" s="21" t="str">
        <f t="shared" si="242"/>
        <v/>
      </c>
      <c r="T2080" s="7" t="str">
        <f t="shared" si="243"/>
        <v>Under 1.5</v>
      </c>
      <c r="U2080" s="14"/>
      <c r="V2080" s="14" t="str">
        <f t="shared" si="247"/>
        <v>Over 0.5</v>
      </c>
      <c r="W2080" s="14" t="str">
        <f t="shared" si="248"/>
        <v/>
      </c>
      <c r="X2080" s="14"/>
      <c r="Y2080" s="7" t="str">
        <f t="shared" si="244"/>
        <v>…</v>
      </c>
      <c r="Z2080" s="7"/>
      <c r="AA2080" s="35" t="str">
        <f t="shared" si="245"/>
        <v>…</v>
      </c>
      <c r="AB2080" s="35" t="str">
        <f t="shared" si="246"/>
        <v>.</v>
      </c>
      <c r="AE2080" s="18" t="str">
        <f>IFERROR(VLOOKUP(O2080,AG3:AH5,2,0),"KO")</f>
        <v>KO</v>
      </c>
    </row>
    <row r="2081" spans="2:31">
      <c r="B2081" s="6"/>
      <c r="D2081" s="24"/>
      <c r="E2081" s="17"/>
      <c r="F2081" s="7"/>
      <c r="G2081" s="10"/>
      <c r="H2081" s="7"/>
      <c r="I2081" s="7"/>
      <c r="J2081" s="7"/>
      <c r="K2081" s="7"/>
      <c r="L2081" s="7"/>
      <c r="M2081" s="7"/>
      <c r="N2081" s="6"/>
      <c r="O2081" s="6"/>
      <c r="P2081" s="11"/>
      <c r="Q2081" s="12"/>
      <c r="R2081" s="13"/>
      <c r="S2081" s="21" t="str">
        <f t="shared" si="242"/>
        <v/>
      </c>
      <c r="T2081" s="7" t="str">
        <f t="shared" si="243"/>
        <v>Under 1.5</v>
      </c>
      <c r="U2081" s="14"/>
      <c r="V2081" s="14" t="str">
        <f t="shared" si="247"/>
        <v>Over 0.5</v>
      </c>
      <c r="W2081" s="14" t="str">
        <f t="shared" si="248"/>
        <v/>
      </c>
      <c r="X2081" s="14"/>
      <c r="Y2081" s="7" t="str">
        <f t="shared" si="244"/>
        <v>…</v>
      </c>
      <c r="Z2081" s="7"/>
      <c r="AA2081" s="35" t="str">
        <f t="shared" si="245"/>
        <v>…</v>
      </c>
      <c r="AB2081" s="35" t="str">
        <f t="shared" si="246"/>
        <v>.</v>
      </c>
      <c r="AE2081" s="18" t="str">
        <f>IFERROR(VLOOKUP(O2081,AG3:AH5,2,0),"KO")</f>
        <v>KO</v>
      </c>
    </row>
    <row r="2082" spans="2:31">
      <c r="B2082" s="6"/>
      <c r="D2082" s="24"/>
      <c r="E2082" s="17"/>
      <c r="F2082" s="7"/>
      <c r="G2082" s="10"/>
      <c r="H2082" s="7"/>
      <c r="I2082" s="7"/>
      <c r="J2082" s="7"/>
      <c r="K2082" s="7"/>
      <c r="L2082" s="7"/>
      <c r="M2082" s="7"/>
      <c r="N2082" s="6"/>
      <c r="O2082" s="6"/>
      <c r="P2082" s="11"/>
      <c r="Q2082" s="12"/>
      <c r="R2082" s="13"/>
      <c r="S2082" s="21" t="str">
        <f t="shared" si="242"/>
        <v/>
      </c>
      <c r="T2082" s="7" t="str">
        <f t="shared" si="243"/>
        <v>Under 1.5</v>
      </c>
      <c r="U2082" s="14"/>
      <c r="V2082" s="14" t="str">
        <f t="shared" si="247"/>
        <v>Over 0.5</v>
      </c>
      <c r="W2082" s="14" t="str">
        <f t="shared" si="248"/>
        <v/>
      </c>
      <c r="X2082" s="14"/>
      <c r="Y2082" s="7" t="str">
        <f t="shared" si="244"/>
        <v>…</v>
      </c>
      <c r="Z2082" s="7"/>
      <c r="AA2082" s="35" t="str">
        <f t="shared" si="245"/>
        <v>…</v>
      </c>
      <c r="AB2082" s="35" t="str">
        <f t="shared" si="246"/>
        <v>.</v>
      </c>
      <c r="AE2082" s="18" t="str">
        <f>IFERROR(VLOOKUP(O2082,AG3:AH5,2,0),"KO")</f>
        <v>KO</v>
      </c>
    </row>
    <row r="2083" spans="2:31">
      <c r="B2083" s="6"/>
      <c r="D2083" s="24"/>
      <c r="E2083" s="17"/>
      <c r="F2083" s="7"/>
      <c r="G2083" s="10"/>
      <c r="H2083" s="7"/>
      <c r="I2083" s="7"/>
      <c r="J2083" s="7"/>
      <c r="K2083" s="7"/>
      <c r="L2083" s="7"/>
      <c r="M2083" s="7"/>
      <c r="N2083" s="6"/>
      <c r="O2083" s="6"/>
      <c r="P2083" s="11"/>
      <c r="Q2083" s="12"/>
      <c r="R2083" s="13"/>
      <c r="S2083" s="21" t="str">
        <f t="shared" si="242"/>
        <v/>
      </c>
      <c r="T2083" s="7" t="str">
        <f t="shared" si="243"/>
        <v>Under 1.5</v>
      </c>
      <c r="U2083" s="14"/>
      <c r="V2083" s="14" t="str">
        <f t="shared" si="247"/>
        <v>Over 0.5</v>
      </c>
      <c r="W2083" s="14" t="str">
        <f t="shared" si="248"/>
        <v/>
      </c>
      <c r="X2083" s="14"/>
      <c r="Y2083" s="7" t="str">
        <f t="shared" si="244"/>
        <v>…</v>
      </c>
      <c r="Z2083" s="7"/>
      <c r="AA2083" s="35" t="str">
        <f t="shared" si="245"/>
        <v>…</v>
      </c>
      <c r="AB2083" s="35" t="str">
        <f t="shared" si="246"/>
        <v>.</v>
      </c>
      <c r="AE2083" s="18" t="str">
        <f>IFERROR(VLOOKUP(O2083,AG3:AH5,2,0),"KO")</f>
        <v>KO</v>
      </c>
    </row>
    <row r="2084" spans="2:31">
      <c r="B2084" s="6"/>
      <c r="D2084" s="24"/>
      <c r="E2084" s="17"/>
      <c r="F2084" s="7"/>
      <c r="G2084" s="10"/>
      <c r="H2084" s="7"/>
      <c r="I2084" s="7"/>
      <c r="J2084" s="7"/>
      <c r="K2084" s="7"/>
      <c r="L2084" s="7"/>
      <c r="M2084" s="7"/>
      <c r="N2084" s="6"/>
      <c r="O2084" s="6"/>
      <c r="P2084" s="11"/>
      <c r="Q2084" s="12"/>
      <c r="R2084" s="13"/>
      <c r="S2084" s="21" t="str">
        <f t="shared" si="242"/>
        <v/>
      </c>
      <c r="T2084" s="7" t="str">
        <f t="shared" si="243"/>
        <v>Under 1.5</v>
      </c>
      <c r="U2084" s="14"/>
      <c r="V2084" s="14" t="str">
        <f t="shared" si="247"/>
        <v>Over 0.5</v>
      </c>
      <c r="W2084" s="14" t="str">
        <f t="shared" si="248"/>
        <v/>
      </c>
      <c r="X2084" s="14"/>
      <c r="Y2084" s="7" t="str">
        <f t="shared" si="244"/>
        <v>…</v>
      </c>
      <c r="Z2084" s="7"/>
      <c r="AA2084" s="35" t="str">
        <f t="shared" si="245"/>
        <v>…</v>
      </c>
      <c r="AB2084" s="35" t="str">
        <f t="shared" si="246"/>
        <v>.</v>
      </c>
      <c r="AE2084" s="18" t="str">
        <f>IFERROR(VLOOKUP(O2084,AG3:AH5,2,0),"KO")</f>
        <v>KO</v>
      </c>
    </row>
    <row r="2085" spans="2:31">
      <c r="B2085" s="6"/>
      <c r="D2085" s="24"/>
      <c r="E2085" s="17"/>
      <c r="F2085" s="7"/>
      <c r="G2085" s="10"/>
      <c r="H2085" s="7"/>
      <c r="I2085" s="7"/>
      <c r="J2085" s="7"/>
      <c r="K2085" s="7"/>
      <c r="L2085" s="7"/>
      <c r="M2085" s="7"/>
      <c r="N2085" s="6"/>
      <c r="O2085" s="6"/>
      <c r="P2085" s="11"/>
      <c r="Q2085" s="12"/>
      <c r="R2085" s="13"/>
      <c r="S2085" s="21" t="str">
        <f t="shared" si="242"/>
        <v/>
      </c>
      <c r="T2085" s="7" t="str">
        <f t="shared" si="243"/>
        <v>Under 1.5</v>
      </c>
      <c r="U2085" s="14"/>
      <c r="V2085" s="14" t="str">
        <f t="shared" si="247"/>
        <v>Over 0.5</v>
      </c>
      <c r="W2085" s="14" t="str">
        <f t="shared" si="248"/>
        <v/>
      </c>
      <c r="X2085" s="14"/>
      <c r="Y2085" s="7" t="str">
        <f t="shared" si="244"/>
        <v>…</v>
      </c>
      <c r="Z2085" s="7"/>
      <c r="AA2085" s="35" t="str">
        <f t="shared" si="245"/>
        <v>…</v>
      </c>
      <c r="AB2085" s="35" t="str">
        <f t="shared" si="246"/>
        <v>.</v>
      </c>
      <c r="AE2085" s="18" t="str">
        <f>IFERROR(VLOOKUP(O2085,AG3:AH5,2,0),"KO")</f>
        <v>KO</v>
      </c>
    </row>
    <row r="2086" spans="2:31">
      <c r="B2086" s="6"/>
      <c r="D2086" s="24"/>
      <c r="E2086" s="17"/>
      <c r="F2086" s="7"/>
      <c r="G2086" s="10"/>
      <c r="H2086" s="7"/>
      <c r="I2086" s="7"/>
      <c r="J2086" s="7"/>
      <c r="K2086" s="7"/>
      <c r="L2086" s="7"/>
      <c r="M2086" s="7"/>
      <c r="N2086" s="6"/>
      <c r="O2086" s="6"/>
      <c r="P2086" s="11"/>
      <c r="Q2086" s="12"/>
      <c r="R2086" s="13"/>
      <c r="S2086" s="21" t="str">
        <f t="shared" si="242"/>
        <v/>
      </c>
      <c r="T2086" s="7" t="str">
        <f t="shared" si="243"/>
        <v>Under 1.5</v>
      </c>
      <c r="U2086" s="14"/>
      <c r="V2086" s="14" t="str">
        <f t="shared" si="247"/>
        <v>Over 0.5</v>
      </c>
      <c r="W2086" s="14" t="str">
        <f t="shared" si="248"/>
        <v/>
      </c>
      <c r="X2086" s="14"/>
      <c r="Y2086" s="7" t="str">
        <f t="shared" si="244"/>
        <v>…</v>
      </c>
      <c r="Z2086" s="7"/>
      <c r="AA2086" s="35" t="str">
        <f t="shared" si="245"/>
        <v>…</v>
      </c>
      <c r="AB2086" s="35" t="str">
        <f t="shared" si="246"/>
        <v>.</v>
      </c>
      <c r="AE2086" s="18" t="str">
        <f>IFERROR(VLOOKUP(O2086,AG3:AH5,2,0),"KO")</f>
        <v>KO</v>
      </c>
    </row>
    <row r="2087" spans="2:31">
      <c r="B2087" s="6"/>
      <c r="D2087" s="24"/>
      <c r="E2087" s="17"/>
      <c r="F2087" s="7"/>
      <c r="G2087" s="10"/>
      <c r="H2087" s="7"/>
      <c r="I2087" s="7"/>
      <c r="J2087" s="7"/>
      <c r="K2087" s="7"/>
      <c r="L2087" s="7"/>
      <c r="M2087" s="7"/>
      <c r="N2087" s="6"/>
      <c r="O2087" s="6"/>
      <c r="P2087" s="11"/>
      <c r="Q2087" s="12"/>
      <c r="R2087" s="13"/>
      <c r="S2087" s="21" t="str">
        <f t="shared" si="242"/>
        <v/>
      </c>
      <c r="T2087" s="7" t="str">
        <f t="shared" si="243"/>
        <v>Under 1.5</v>
      </c>
      <c r="U2087" s="14"/>
      <c r="V2087" s="14" t="str">
        <f t="shared" si="247"/>
        <v>Over 0.5</v>
      </c>
      <c r="W2087" s="14" t="str">
        <f t="shared" si="248"/>
        <v/>
      </c>
      <c r="X2087" s="14"/>
      <c r="Y2087" s="7" t="str">
        <f t="shared" si="244"/>
        <v>…</v>
      </c>
      <c r="Z2087" s="7"/>
      <c r="AA2087" s="35" t="str">
        <f t="shared" si="245"/>
        <v>…</v>
      </c>
      <c r="AB2087" s="35" t="str">
        <f t="shared" si="246"/>
        <v>.</v>
      </c>
      <c r="AE2087" s="18" t="str">
        <f>IFERROR(VLOOKUP(O2087,AG3:AH5,2,0),"KO")</f>
        <v>KO</v>
      </c>
    </row>
    <row r="2088" spans="2:31">
      <c r="B2088" s="6"/>
      <c r="D2088" s="24"/>
      <c r="E2088" s="17"/>
      <c r="F2088" s="7"/>
      <c r="G2088" s="10"/>
      <c r="H2088" s="7"/>
      <c r="I2088" s="7"/>
      <c r="J2088" s="7"/>
      <c r="K2088" s="7"/>
      <c r="L2088" s="7"/>
      <c r="M2088" s="7"/>
      <c r="N2088" s="6"/>
      <c r="O2088" s="6"/>
      <c r="P2088" s="11"/>
      <c r="Q2088" s="12"/>
      <c r="R2088" s="13"/>
      <c r="S2088" s="21" t="str">
        <f t="shared" si="242"/>
        <v/>
      </c>
      <c r="T2088" s="7" t="str">
        <f t="shared" si="243"/>
        <v>Under 1.5</v>
      </c>
      <c r="U2088" s="14"/>
      <c r="V2088" s="14" t="str">
        <f t="shared" si="247"/>
        <v>Over 0.5</v>
      </c>
      <c r="W2088" s="14" t="str">
        <f t="shared" si="248"/>
        <v/>
      </c>
      <c r="X2088" s="14"/>
      <c r="Y2088" s="7" t="str">
        <f t="shared" si="244"/>
        <v>…</v>
      </c>
      <c r="Z2088" s="7"/>
      <c r="AA2088" s="35" t="str">
        <f t="shared" si="245"/>
        <v>…</v>
      </c>
      <c r="AB2088" s="35" t="str">
        <f t="shared" si="246"/>
        <v>.</v>
      </c>
      <c r="AE2088" s="18" t="str">
        <f>IFERROR(VLOOKUP(O2088,AG3:AH5,2,0),"KO")</f>
        <v>KO</v>
      </c>
    </row>
    <row r="2089" spans="2:31">
      <c r="B2089" s="6"/>
      <c r="D2089" s="24"/>
      <c r="E2089" s="17"/>
      <c r="F2089" s="7"/>
      <c r="G2089" s="10"/>
      <c r="H2089" s="7"/>
      <c r="I2089" s="7"/>
      <c r="J2089" s="7"/>
      <c r="K2089" s="7"/>
      <c r="L2089" s="7"/>
      <c r="M2089" s="7"/>
      <c r="N2089" s="6"/>
      <c r="O2089" s="6"/>
      <c r="P2089" s="11"/>
      <c r="Q2089" s="12"/>
      <c r="R2089" s="13"/>
      <c r="S2089" s="21" t="str">
        <f t="shared" si="242"/>
        <v/>
      </c>
      <c r="T2089" s="7" t="str">
        <f t="shared" si="243"/>
        <v>Under 1.5</v>
      </c>
      <c r="U2089" s="14"/>
      <c r="V2089" s="14" t="str">
        <f t="shared" si="247"/>
        <v>Over 0.5</v>
      </c>
      <c r="W2089" s="14" t="str">
        <f t="shared" si="248"/>
        <v/>
      </c>
      <c r="X2089" s="14"/>
      <c r="Y2089" s="7" t="str">
        <f t="shared" si="244"/>
        <v>…</v>
      </c>
      <c r="Z2089" s="7"/>
      <c r="AA2089" s="35" t="str">
        <f t="shared" si="245"/>
        <v>…</v>
      </c>
      <c r="AB2089" s="35" t="str">
        <f t="shared" si="246"/>
        <v>.</v>
      </c>
      <c r="AE2089" s="18" t="str">
        <f>IFERROR(VLOOKUP(O2089,AG3:AH5,2,0),"KO")</f>
        <v>KO</v>
      </c>
    </row>
    <row r="2090" spans="2:31">
      <c r="B2090" s="6"/>
      <c r="D2090" s="24"/>
      <c r="E2090" s="17"/>
      <c r="F2090" s="7"/>
      <c r="G2090" s="10"/>
      <c r="H2090" s="7"/>
      <c r="I2090" s="7"/>
      <c r="J2090" s="7"/>
      <c r="K2090" s="7"/>
      <c r="L2090" s="7"/>
      <c r="M2090" s="7"/>
      <c r="N2090" s="6"/>
      <c r="O2090" s="6"/>
      <c r="P2090" s="11"/>
      <c r="Q2090" s="12"/>
      <c r="R2090" s="13"/>
      <c r="S2090" s="21" t="str">
        <f t="shared" si="242"/>
        <v/>
      </c>
      <c r="T2090" s="7" t="str">
        <f t="shared" si="243"/>
        <v>Under 1.5</v>
      </c>
      <c r="U2090" s="14"/>
      <c r="V2090" s="14" t="str">
        <f t="shared" si="247"/>
        <v>Over 0.5</v>
      </c>
      <c r="W2090" s="14" t="str">
        <f t="shared" si="248"/>
        <v/>
      </c>
      <c r="X2090" s="14"/>
      <c r="Y2090" s="7" t="str">
        <f t="shared" si="244"/>
        <v>…</v>
      </c>
      <c r="Z2090" s="7"/>
      <c r="AA2090" s="35" t="str">
        <f t="shared" si="245"/>
        <v>…</v>
      </c>
      <c r="AB2090" s="35" t="str">
        <f t="shared" si="246"/>
        <v>.</v>
      </c>
      <c r="AE2090" s="18" t="str">
        <f>IFERROR(VLOOKUP(O2090,AG3:AH5,2,0),"KO")</f>
        <v>KO</v>
      </c>
    </row>
    <row r="2091" spans="2:31">
      <c r="B2091" s="6"/>
      <c r="D2091" s="24"/>
      <c r="E2091" s="17"/>
      <c r="F2091" s="7"/>
      <c r="G2091" s="10"/>
      <c r="H2091" s="7"/>
      <c r="I2091" s="7"/>
      <c r="J2091" s="7"/>
      <c r="K2091" s="7"/>
      <c r="L2091" s="7"/>
      <c r="M2091" s="7"/>
      <c r="N2091" s="6"/>
      <c r="O2091" s="6"/>
      <c r="P2091" s="11"/>
      <c r="Q2091" s="12"/>
      <c r="R2091" s="13"/>
      <c r="S2091" s="21" t="str">
        <f t="shared" si="242"/>
        <v/>
      </c>
      <c r="T2091" s="7" t="str">
        <f t="shared" si="243"/>
        <v>Under 1.5</v>
      </c>
      <c r="U2091" s="14"/>
      <c r="V2091" s="14" t="str">
        <f t="shared" si="247"/>
        <v>Over 0.5</v>
      </c>
      <c r="W2091" s="14" t="str">
        <f t="shared" si="248"/>
        <v/>
      </c>
      <c r="X2091" s="14"/>
      <c r="Y2091" s="7" t="str">
        <f t="shared" si="244"/>
        <v>…</v>
      </c>
      <c r="Z2091" s="7"/>
      <c r="AA2091" s="35" t="str">
        <f t="shared" si="245"/>
        <v>…</v>
      </c>
      <c r="AB2091" s="35" t="str">
        <f t="shared" si="246"/>
        <v>.</v>
      </c>
      <c r="AE2091" s="18" t="str">
        <f>IFERROR(VLOOKUP(O2091,AG3:AH5,2,0),"KO")</f>
        <v>KO</v>
      </c>
    </row>
    <row r="2092" spans="2:31">
      <c r="B2092" s="6"/>
      <c r="D2092" s="24"/>
      <c r="E2092" s="17"/>
      <c r="F2092" s="7"/>
      <c r="G2092" s="10"/>
      <c r="H2092" s="7"/>
      <c r="I2092" s="7"/>
      <c r="J2092" s="7"/>
      <c r="K2092" s="7"/>
      <c r="L2092" s="7"/>
      <c r="M2092" s="7"/>
      <c r="N2092" s="6"/>
      <c r="O2092" s="6"/>
      <c r="P2092" s="11"/>
      <c r="Q2092" s="12"/>
      <c r="R2092" s="13"/>
      <c r="S2092" s="21" t="str">
        <f t="shared" si="242"/>
        <v/>
      </c>
      <c r="T2092" s="7" t="str">
        <f t="shared" si="243"/>
        <v>Under 1.5</v>
      </c>
      <c r="U2092" s="14"/>
      <c r="V2092" s="14" t="str">
        <f t="shared" si="247"/>
        <v>Over 0.5</v>
      </c>
      <c r="W2092" s="14" t="str">
        <f t="shared" si="248"/>
        <v/>
      </c>
      <c r="X2092" s="14"/>
      <c r="Y2092" s="7" t="str">
        <f t="shared" si="244"/>
        <v>…</v>
      </c>
      <c r="Z2092" s="7"/>
      <c r="AA2092" s="35" t="str">
        <f t="shared" si="245"/>
        <v>…</v>
      </c>
      <c r="AB2092" s="35" t="str">
        <f t="shared" si="246"/>
        <v>.</v>
      </c>
      <c r="AE2092" s="18" t="str">
        <f>IFERROR(VLOOKUP(O2092,AG3:AH5,2,0),"KO")</f>
        <v>KO</v>
      </c>
    </row>
    <row r="2093" spans="2:31">
      <c r="B2093" s="6"/>
      <c r="D2093" s="24"/>
      <c r="E2093" s="17"/>
      <c r="F2093" s="7"/>
      <c r="G2093" s="10"/>
      <c r="H2093" s="7"/>
      <c r="I2093" s="7"/>
      <c r="J2093" s="7"/>
      <c r="K2093" s="7"/>
      <c r="L2093" s="7"/>
      <c r="M2093" s="7"/>
      <c r="N2093" s="6"/>
      <c r="O2093" s="6"/>
      <c r="P2093" s="11"/>
      <c r="Q2093" s="12"/>
      <c r="R2093" s="13"/>
      <c r="S2093" s="21" t="str">
        <f t="shared" si="242"/>
        <v/>
      </c>
      <c r="T2093" s="7" t="str">
        <f t="shared" si="243"/>
        <v>Under 1.5</v>
      </c>
      <c r="U2093" s="14"/>
      <c r="V2093" s="14" t="str">
        <f t="shared" si="247"/>
        <v>Over 0.5</v>
      </c>
      <c r="W2093" s="14" t="str">
        <f t="shared" si="248"/>
        <v/>
      </c>
      <c r="X2093" s="14"/>
      <c r="Y2093" s="7" t="str">
        <f t="shared" si="244"/>
        <v>…</v>
      </c>
      <c r="Z2093" s="7"/>
      <c r="AA2093" s="35" t="str">
        <f t="shared" si="245"/>
        <v>…</v>
      </c>
      <c r="AB2093" s="35" t="str">
        <f t="shared" si="246"/>
        <v>.</v>
      </c>
      <c r="AE2093" s="18" t="str">
        <f>IFERROR(VLOOKUP(O2093,AG3:AH5,2,0),"KO")</f>
        <v>KO</v>
      </c>
    </row>
    <row r="2094" spans="2:31">
      <c r="B2094" s="6"/>
      <c r="D2094" s="24"/>
      <c r="E2094" s="17"/>
      <c r="F2094" s="7"/>
      <c r="G2094" s="10"/>
      <c r="H2094" s="7"/>
      <c r="I2094" s="7"/>
      <c r="J2094" s="7"/>
      <c r="K2094" s="7"/>
      <c r="L2094" s="7"/>
      <c r="M2094" s="7"/>
      <c r="N2094" s="6"/>
      <c r="O2094" s="6"/>
      <c r="P2094" s="11"/>
      <c r="Q2094" s="12"/>
      <c r="R2094" s="13"/>
      <c r="S2094" s="21" t="str">
        <f t="shared" si="242"/>
        <v/>
      </c>
      <c r="T2094" s="7" t="str">
        <f t="shared" si="243"/>
        <v>Under 1.5</v>
      </c>
      <c r="U2094" s="14"/>
      <c r="V2094" s="14" t="str">
        <f t="shared" si="247"/>
        <v>Over 0.5</v>
      </c>
      <c r="W2094" s="14" t="str">
        <f t="shared" si="248"/>
        <v/>
      </c>
      <c r="X2094" s="14"/>
      <c r="Y2094" s="7" t="str">
        <f t="shared" si="244"/>
        <v>…</v>
      </c>
      <c r="Z2094" s="7"/>
      <c r="AA2094" s="35" t="str">
        <f t="shared" si="245"/>
        <v>…</v>
      </c>
      <c r="AB2094" s="35" t="str">
        <f t="shared" si="246"/>
        <v>.</v>
      </c>
      <c r="AE2094" s="18" t="str">
        <f>IFERROR(VLOOKUP(O2094,AG3:AH5,2,0),"KO")</f>
        <v>KO</v>
      </c>
    </row>
    <row r="2095" spans="2:31">
      <c r="B2095" s="6"/>
      <c r="D2095" s="24"/>
      <c r="E2095" s="17"/>
      <c r="F2095" s="7"/>
      <c r="G2095" s="10"/>
      <c r="H2095" s="7"/>
      <c r="I2095" s="7"/>
      <c r="J2095" s="7"/>
      <c r="K2095" s="7"/>
      <c r="L2095" s="7"/>
      <c r="M2095" s="7"/>
      <c r="N2095" s="6"/>
      <c r="O2095" s="6"/>
      <c r="P2095" s="11"/>
      <c r="Q2095" s="12"/>
      <c r="R2095" s="13"/>
      <c r="S2095" s="21" t="str">
        <f t="shared" si="242"/>
        <v/>
      </c>
      <c r="T2095" s="7" t="str">
        <f t="shared" si="243"/>
        <v>Under 1.5</v>
      </c>
      <c r="U2095" s="14"/>
      <c r="V2095" s="14" t="str">
        <f t="shared" si="247"/>
        <v>Over 0.5</v>
      </c>
      <c r="W2095" s="14" t="str">
        <f t="shared" si="248"/>
        <v/>
      </c>
      <c r="X2095" s="14"/>
      <c r="Y2095" s="7" t="str">
        <f t="shared" si="244"/>
        <v>…</v>
      </c>
      <c r="Z2095" s="7"/>
      <c r="AA2095" s="35" t="str">
        <f t="shared" si="245"/>
        <v>…</v>
      </c>
      <c r="AB2095" s="35" t="str">
        <f t="shared" si="246"/>
        <v>.</v>
      </c>
      <c r="AE2095" s="18" t="str">
        <f>IFERROR(VLOOKUP(O2095,AG3:AH5,2,0),"KO")</f>
        <v>KO</v>
      </c>
    </row>
    <row r="2096" spans="2:31">
      <c r="B2096" s="6"/>
      <c r="D2096" s="24"/>
      <c r="E2096" s="17"/>
      <c r="F2096" s="7"/>
      <c r="G2096" s="10"/>
      <c r="H2096" s="7"/>
      <c r="I2096" s="7"/>
      <c r="J2096" s="7"/>
      <c r="K2096" s="7"/>
      <c r="L2096" s="7"/>
      <c r="M2096" s="7"/>
      <c r="N2096" s="6"/>
      <c r="O2096" s="6"/>
      <c r="P2096" s="11"/>
      <c r="Q2096" s="12"/>
      <c r="R2096" s="13"/>
      <c r="S2096" s="21" t="str">
        <f t="shared" si="242"/>
        <v/>
      </c>
      <c r="T2096" s="7" t="str">
        <f t="shared" si="243"/>
        <v>Under 1.5</v>
      </c>
      <c r="U2096" s="14"/>
      <c r="V2096" s="14" t="str">
        <f t="shared" si="247"/>
        <v>Over 0.5</v>
      </c>
      <c r="W2096" s="14" t="str">
        <f t="shared" si="248"/>
        <v/>
      </c>
      <c r="X2096" s="14"/>
      <c r="Y2096" s="7" t="str">
        <f t="shared" si="244"/>
        <v>…</v>
      </c>
      <c r="Z2096" s="7"/>
      <c r="AA2096" s="35" t="str">
        <f t="shared" si="245"/>
        <v>…</v>
      </c>
      <c r="AB2096" s="35" t="str">
        <f t="shared" si="246"/>
        <v>.</v>
      </c>
      <c r="AE2096" s="18" t="str">
        <f>IFERROR(VLOOKUP(O2096,AG3:AH5,2,0),"KO")</f>
        <v>KO</v>
      </c>
    </row>
    <row r="2097" spans="2:31">
      <c r="B2097" s="6"/>
      <c r="D2097" s="24"/>
      <c r="E2097" s="17"/>
      <c r="F2097" s="7"/>
      <c r="G2097" s="10"/>
      <c r="H2097" s="7"/>
      <c r="I2097" s="7"/>
      <c r="J2097" s="7"/>
      <c r="K2097" s="7"/>
      <c r="L2097" s="7"/>
      <c r="M2097" s="7"/>
      <c r="N2097" s="6"/>
      <c r="O2097" s="6"/>
      <c r="P2097" s="11"/>
      <c r="Q2097" s="12"/>
      <c r="R2097" s="13"/>
      <c r="S2097" s="21" t="str">
        <f t="shared" si="242"/>
        <v/>
      </c>
      <c r="T2097" s="7" t="str">
        <f t="shared" si="243"/>
        <v>Under 1.5</v>
      </c>
      <c r="U2097" s="14"/>
      <c r="V2097" s="14" t="str">
        <f t="shared" si="247"/>
        <v>Over 0.5</v>
      </c>
      <c r="W2097" s="14" t="str">
        <f t="shared" si="248"/>
        <v/>
      </c>
      <c r="X2097" s="14"/>
      <c r="Y2097" s="7" t="str">
        <f t="shared" si="244"/>
        <v>…</v>
      </c>
      <c r="Z2097" s="7"/>
      <c r="AA2097" s="35" t="str">
        <f t="shared" si="245"/>
        <v>…</v>
      </c>
      <c r="AB2097" s="35" t="str">
        <f t="shared" si="246"/>
        <v>.</v>
      </c>
      <c r="AE2097" s="18" t="str">
        <f>IFERROR(VLOOKUP(O2097,AG3:AH5,2,0),"KO")</f>
        <v>KO</v>
      </c>
    </row>
    <row r="2098" spans="2:31">
      <c r="B2098" s="6"/>
      <c r="D2098" s="24"/>
      <c r="E2098" s="17"/>
      <c r="F2098" s="7"/>
      <c r="G2098" s="10"/>
      <c r="H2098" s="7"/>
      <c r="I2098" s="7"/>
      <c r="J2098" s="7"/>
      <c r="K2098" s="7"/>
      <c r="L2098" s="7"/>
      <c r="M2098" s="7"/>
      <c r="N2098" s="6"/>
      <c r="O2098" s="6"/>
      <c r="P2098" s="11"/>
      <c r="Q2098" s="12"/>
      <c r="R2098" s="13"/>
      <c r="S2098" s="21" t="str">
        <f t="shared" si="242"/>
        <v/>
      </c>
      <c r="T2098" s="7" t="str">
        <f t="shared" si="243"/>
        <v>Under 1.5</v>
      </c>
      <c r="U2098" s="14"/>
      <c r="V2098" s="14" t="str">
        <f t="shared" si="247"/>
        <v>Over 0.5</v>
      </c>
      <c r="W2098" s="14" t="str">
        <f t="shared" si="248"/>
        <v/>
      </c>
      <c r="X2098" s="14"/>
      <c r="Y2098" s="7" t="str">
        <f t="shared" si="244"/>
        <v>…</v>
      </c>
      <c r="Z2098" s="7"/>
      <c r="AA2098" s="35" t="str">
        <f t="shared" si="245"/>
        <v>…</v>
      </c>
      <c r="AB2098" s="35" t="str">
        <f t="shared" si="246"/>
        <v>.</v>
      </c>
      <c r="AE2098" s="18" t="str">
        <f>IFERROR(VLOOKUP(O2098,AG3:AH5,2,0),"KO")</f>
        <v>KO</v>
      </c>
    </row>
    <row r="2099" spans="2:31">
      <c r="B2099" s="6"/>
      <c r="D2099" s="24"/>
      <c r="E2099" s="17"/>
      <c r="F2099" s="7"/>
      <c r="G2099" s="10"/>
      <c r="H2099" s="7"/>
      <c r="I2099" s="7"/>
      <c r="J2099" s="7"/>
      <c r="K2099" s="7"/>
      <c r="L2099" s="7"/>
      <c r="M2099" s="7"/>
      <c r="N2099" s="6"/>
      <c r="O2099" s="6"/>
      <c r="P2099" s="11"/>
      <c r="Q2099" s="12"/>
      <c r="R2099" s="13"/>
      <c r="S2099" s="21" t="str">
        <f t="shared" si="242"/>
        <v/>
      </c>
      <c r="T2099" s="7" t="str">
        <f t="shared" si="243"/>
        <v>Under 1.5</v>
      </c>
      <c r="U2099" s="14"/>
      <c r="V2099" s="14" t="str">
        <f t="shared" si="247"/>
        <v>Over 0.5</v>
      </c>
      <c r="W2099" s="14" t="str">
        <f t="shared" si="248"/>
        <v/>
      </c>
      <c r="X2099" s="14"/>
      <c r="Y2099" s="7" t="str">
        <f t="shared" si="244"/>
        <v>…</v>
      </c>
      <c r="Z2099" s="7"/>
      <c r="AA2099" s="35" t="str">
        <f t="shared" si="245"/>
        <v>…</v>
      </c>
      <c r="AB2099" s="35" t="str">
        <f t="shared" si="246"/>
        <v>.</v>
      </c>
      <c r="AE2099" s="18" t="str">
        <f>IFERROR(VLOOKUP(O2099,AG3:AH5,2,0),"KO")</f>
        <v>KO</v>
      </c>
    </row>
    <row r="2100" spans="2:31">
      <c r="B2100" s="6"/>
      <c r="D2100" s="24"/>
      <c r="E2100" s="17"/>
      <c r="F2100" s="7"/>
      <c r="G2100" s="10"/>
      <c r="H2100" s="7"/>
      <c r="I2100" s="7"/>
      <c r="J2100" s="7"/>
      <c r="K2100" s="7"/>
      <c r="L2100" s="7"/>
      <c r="M2100" s="7"/>
      <c r="N2100" s="6"/>
      <c r="O2100" s="6"/>
      <c r="P2100" s="11"/>
      <c r="Q2100" s="12"/>
      <c r="R2100" s="13"/>
      <c r="S2100" s="21" t="str">
        <f t="shared" ref="S2100:S2163" si="249">(IF(H2100=0,"",(40+IF(I2100&lt;50,0,I2100/3.2)+(IF(J2100&gt;I2100,-J2100/3.2,0)+(IF(H2100&gt;I2100,-H2100/3.2,0)+(IF(L2100="X",5,IF(L2100="2",2,0)))+(IF(M2100&gt;15,0,15-M2100))+(IF(P2100&lt;50,0,P2100/5)))))))</f>
        <v/>
      </c>
      <c r="T2100" s="7" t="str">
        <f t="shared" ref="T2100:T2163" si="250">IF(S2100&lt;56,"Over 0.5","Under 1.5")</f>
        <v>Under 1.5</v>
      </c>
      <c r="U2100" s="14"/>
      <c r="V2100" s="14" t="str">
        <f t="shared" si="247"/>
        <v>Over 0.5</v>
      </c>
      <c r="W2100" s="14" t="str">
        <f t="shared" si="248"/>
        <v/>
      </c>
      <c r="X2100" s="14"/>
      <c r="Y2100" s="7" t="str">
        <f t="shared" si="244"/>
        <v>…</v>
      </c>
      <c r="Z2100" s="7"/>
      <c r="AA2100" s="35" t="str">
        <f t="shared" si="245"/>
        <v>…</v>
      </c>
      <c r="AB2100" s="35" t="str">
        <f t="shared" si="246"/>
        <v>.</v>
      </c>
      <c r="AE2100" s="18" t="str">
        <f>IFERROR(VLOOKUP(O2100,AG3:AH5,2,0),"KO")</f>
        <v>KO</v>
      </c>
    </row>
    <row r="2101" spans="2:31">
      <c r="B2101" s="6"/>
      <c r="D2101" s="24"/>
      <c r="E2101" s="17"/>
      <c r="F2101" s="7"/>
      <c r="G2101" s="10"/>
      <c r="H2101" s="7"/>
      <c r="I2101" s="7"/>
      <c r="J2101" s="7"/>
      <c r="K2101" s="7"/>
      <c r="L2101" s="7"/>
      <c r="M2101" s="7"/>
      <c r="N2101" s="6"/>
      <c r="O2101" s="6"/>
      <c r="P2101" s="11"/>
      <c r="Q2101" s="12"/>
      <c r="R2101" s="13"/>
      <c r="S2101" s="21" t="str">
        <f t="shared" si="249"/>
        <v/>
      </c>
      <c r="T2101" s="7" t="str">
        <f t="shared" si="250"/>
        <v>Under 1.5</v>
      </c>
      <c r="U2101" s="14"/>
      <c r="V2101" s="14" t="str">
        <f t="shared" si="247"/>
        <v>Over 0.5</v>
      </c>
      <c r="W2101" s="14" t="str">
        <f t="shared" si="248"/>
        <v/>
      </c>
      <c r="X2101" s="14"/>
      <c r="Y2101" s="7" t="str">
        <f t="shared" ref="Y2101:Y2164" si="251">IF(AND(B2101="OK",I2101&gt;52,M2101&lt;11,Q2101&lt;1.71),"Prime","…")</f>
        <v>…</v>
      </c>
      <c r="Z2101" s="7"/>
      <c r="AA2101" s="35" t="str">
        <f t="shared" si="245"/>
        <v>…</v>
      </c>
      <c r="AB2101" s="35" t="str">
        <f t="shared" si="246"/>
        <v>.</v>
      </c>
      <c r="AE2101" s="18" t="str">
        <f>IFERROR(VLOOKUP(O2101,AG3:AH5,2,0),"KO")</f>
        <v>KO</v>
      </c>
    </row>
    <row r="2102" spans="2:31">
      <c r="B2102" s="6"/>
      <c r="D2102" s="24"/>
      <c r="E2102" s="17"/>
      <c r="F2102" s="7"/>
      <c r="G2102" s="10"/>
      <c r="H2102" s="7"/>
      <c r="I2102" s="7"/>
      <c r="J2102" s="7"/>
      <c r="K2102" s="7"/>
      <c r="L2102" s="7"/>
      <c r="M2102" s="7"/>
      <c r="N2102" s="6"/>
      <c r="O2102" s="6"/>
      <c r="P2102" s="11"/>
      <c r="Q2102" s="12"/>
      <c r="R2102" s="13"/>
      <c r="S2102" s="21" t="str">
        <f t="shared" si="249"/>
        <v/>
      </c>
      <c r="T2102" s="7" t="str">
        <f t="shared" si="250"/>
        <v>Under 1.5</v>
      </c>
      <c r="U2102" s="14"/>
      <c r="V2102" s="14" t="str">
        <f t="shared" si="247"/>
        <v>Over 0.5</v>
      </c>
      <c r="W2102" s="14" t="str">
        <f t="shared" si="248"/>
        <v/>
      </c>
      <c r="X2102" s="14"/>
      <c r="Y2102" s="7" t="str">
        <f t="shared" si="251"/>
        <v>…</v>
      </c>
      <c r="Z2102" s="7"/>
      <c r="AA2102" s="35" t="str">
        <f t="shared" si="245"/>
        <v>…</v>
      </c>
      <c r="AB2102" s="35" t="str">
        <f t="shared" si="246"/>
        <v>.</v>
      </c>
      <c r="AE2102" s="18" t="str">
        <f>IFERROR(VLOOKUP(O2102,AG3:AH5,2,0),"KO")</f>
        <v>KO</v>
      </c>
    </row>
    <row r="2103" spans="2:31">
      <c r="B2103" s="6"/>
      <c r="D2103" s="24"/>
      <c r="E2103" s="17"/>
      <c r="F2103" s="7"/>
      <c r="G2103" s="10"/>
      <c r="H2103" s="7"/>
      <c r="I2103" s="7"/>
      <c r="J2103" s="7"/>
      <c r="K2103" s="7"/>
      <c r="L2103" s="7"/>
      <c r="M2103" s="7"/>
      <c r="N2103" s="6"/>
      <c r="O2103" s="6"/>
      <c r="P2103" s="11"/>
      <c r="Q2103" s="12"/>
      <c r="R2103" s="13"/>
      <c r="S2103" s="21" t="str">
        <f t="shared" si="249"/>
        <v/>
      </c>
      <c r="T2103" s="7" t="str">
        <f t="shared" si="250"/>
        <v>Under 1.5</v>
      </c>
      <c r="U2103" s="14"/>
      <c r="V2103" s="14" t="str">
        <f t="shared" si="247"/>
        <v>Over 0.5</v>
      </c>
      <c r="W2103" s="14" t="str">
        <f t="shared" si="248"/>
        <v/>
      </c>
      <c r="X2103" s="14"/>
      <c r="Y2103" s="7" t="str">
        <f t="shared" si="251"/>
        <v>…</v>
      </c>
      <c r="Z2103" s="7"/>
      <c r="AA2103" s="35" t="str">
        <f t="shared" si="245"/>
        <v>…</v>
      </c>
      <c r="AB2103" s="35" t="str">
        <f t="shared" si="246"/>
        <v>.</v>
      </c>
      <c r="AE2103" s="18" t="str">
        <f>IFERROR(VLOOKUP(O2103,AG3:AH5,2,0),"KO")</f>
        <v>KO</v>
      </c>
    </row>
    <row r="2104" spans="2:31">
      <c r="B2104" s="6"/>
      <c r="D2104" s="24"/>
      <c r="E2104" s="17"/>
      <c r="F2104" s="7"/>
      <c r="G2104" s="10"/>
      <c r="H2104" s="7"/>
      <c r="I2104" s="7"/>
      <c r="J2104" s="7"/>
      <c r="K2104" s="7"/>
      <c r="L2104" s="7"/>
      <c r="M2104" s="7"/>
      <c r="N2104" s="6"/>
      <c r="O2104" s="6"/>
      <c r="P2104" s="11"/>
      <c r="Q2104" s="12"/>
      <c r="R2104" s="13"/>
      <c r="S2104" s="21" t="str">
        <f t="shared" si="249"/>
        <v/>
      </c>
      <c r="T2104" s="7" t="str">
        <f t="shared" si="250"/>
        <v>Under 1.5</v>
      </c>
      <c r="U2104" s="14"/>
      <c r="V2104" s="14" t="str">
        <f t="shared" si="247"/>
        <v>Over 0.5</v>
      </c>
      <c r="W2104" s="14" t="str">
        <f t="shared" si="248"/>
        <v/>
      </c>
      <c r="X2104" s="14"/>
      <c r="Y2104" s="7" t="str">
        <f t="shared" si="251"/>
        <v>…</v>
      </c>
      <c r="Z2104" s="7"/>
      <c r="AA2104" s="35" t="str">
        <f t="shared" si="245"/>
        <v>…</v>
      </c>
      <c r="AB2104" s="35" t="str">
        <f t="shared" si="246"/>
        <v>.</v>
      </c>
      <c r="AE2104" s="18" t="str">
        <f>IFERROR(VLOOKUP(O2104,AG3:AH5,2,0),"KO")</f>
        <v>KO</v>
      </c>
    </row>
    <row r="2105" spans="2:31">
      <c r="B2105" s="6"/>
      <c r="D2105" s="24"/>
      <c r="E2105" s="17"/>
      <c r="F2105" s="7"/>
      <c r="G2105" s="10"/>
      <c r="H2105" s="7"/>
      <c r="I2105" s="7"/>
      <c r="J2105" s="7"/>
      <c r="K2105" s="7"/>
      <c r="L2105" s="7"/>
      <c r="M2105" s="7"/>
      <c r="N2105" s="6"/>
      <c r="O2105" s="6"/>
      <c r="P2105" s="11"/>
      <c r="Q2105" s="12"/>
      <c r="R2105" s="13"/>
      <c r="S2105" s="21" t="str">
        <f t="shared" si="249"/>
        <v/>
      </c>
      <c r="T2105" s="7" t="str">
        <f t="shared" si="250"/>
        <v>Under 1.5</v>
      </c>
      <c r="U2105" s="14"/>
      <c r="V2105" s="14" t="str">
        <f t="shared" si="247"/>
        <v>Over 0.5</v>
      </c>
      <c r="W2105" s="14" t="str">
        <f t="shared" si="248"/>
        <v/>
      </c>
      <c r="X2105" s="14"/>
      <c r="Y2105" s="7" t="str">
        <f t="shared" si="251"/>
        <v>…</v>
      </c>
      <c r="Z2105" s="7"/>
      <c r="AA2105" s="35" t="str">
        <f t="shared" si="245"/>
        <v>…</v>
      </c>
      <c r="AB2105" s="35" t="str">
        <f t="shared" si="246"/>
        <v>.</v>
      </c>
      <c r="AE2105" s="18" t="str">
        <f>IFERROR(VLOOKUP(O2105,AG3:AH5,2,0),"KO")</f>
        <v>KO</v>
      </c>
    </row>
    <row r="2106" spans="2:31">
      <c r="B2106" s="6"/>
      <c r="D2106" s="24"/>
      <c r="E2106" s="17"/>
      <c r="F2106" s="7"/>
      <c r="G2106" s="10"/>
      <c r="H2106" s="7"/>
      <c r="I2106" s="7"/>
      <c r="J2106" s="7"/>
      <c r="K2106" s="7"/>
      <c r="L2106" s="7"/>
      <c r="M2106" s="7"/>
      <c r="N2106" s="6"/>
      <c r="O2106" s="6"/>
      <c r="P2106" s="11"/>
      <c r="Q2106" s="12"/>
      <c r="R2106" s="13"/>
      <c r="S2106" s="21" t="str">
        <f t="shared" si="249"/>
        <v/>
      </c>
      <c r="T2106" s="7" t="str">
        <f t="shared" si="250"/>
        <v>Under 1.5</v>
      </c>
      <c r="U2106" s="14"/>
      <c r="V2106" s="14" t="str">
        <f t="shared" si="247"/>
        <v>Over 0.5</v>
      </c>
      <c r="W2106" s="14" t="str">
        <f t="shared" si="248"/>
        <v/>
      </c>
      <c r="X2106" s="14"/>
      <c r="Y2106" s="7" t="str">
        <f t="shared" si="251"/>
        <v>…</v>
      </c>
      <c r="Z2106" s="7"/>
      <c r="AA2106" s="35" t="str">
        <f t="shared" si="245"/>
        <v>…</v>
      </c>
      <c r="AB2106" s="35" t="str">
        <f t="shared" si="246"/>
        <v>.</v>
      </c>
      <c r="AE2106" s="18" t="str">
        <f>IFERROR(VLOOKUP(O2106,AG3:AH5,2,0),"KO")</f>
        <v>KO</v>
      </c>
    </row>
    <row r="2107" spans="2:31">
      <c r="B2107" s="6"/>
      <c r="D2107" s="24"/>
      <c r="E2107" s="17"/>
      <c r="F2107" s="7"/>
      <c r="G2107" s="10"/>
      <c r="H2107" s="7"/>
      <c r="I2107" s="7"/>
      <c r="J2107" s="7"/>
      <c r="K2107" s="7"/>
      <c r="L2107" s="7"/>
      <c r="M2107" s="7"/>
      <c r="N2107" s="6"/>
      <c r="O2107" s="6"/>
      <c r="P2107" s="11"/>
      <c r="Q2107" s="12"/>
      <c r="R2107" s="13"/>
      <c r="S2107" s="21" t="str">
        <f t="shared" si="249"/>
        <v/>
      </c>
      <c r="T2107" s="7" t="str">
        <f t="shared" si="250"/>
        <v>Under 1.5</v>
      </c>
      <c r="U2107" s="14"/>
      <c r="V2107" s="14" t="str">
        <f t="shared" si="247"/>
        <v>Over 0.5</v>
      </c>
      <c r="W2107" s="14" t="str">
        <f t="shared" si="248"/>
        <v/>
      </c>
      <c r="X2107" s="14"/>
      <c r="Y2107" s="7" t="str">
        <f t="shared" si="251"/>
        <v>…</v>
      </c>
      <c r="Z2107" s="7"/>
      <c r="AA2107" s="35" t="str">
        <f t="shared" si="245"/>
        <v>…</v>
      </c>
      <c r="AB2107" s="35" t="str">
        <f t="shared" si="246"/>
        <v>.</v>
      </c>
      <c r="AE2107" s="18" t="str">
        <f>IFERROR(VLOOKUP(O2107,AG3:AH5,2,0),"KO")</f>
        <v>KO</v>
      </c>
    </row>
    <row r="2108" spans="2:31">
      <c r="B2108" s="6"/>
      <c r="D2108" s="24"/>
      <c r="E2108" s="17"/>
      <c r="F2108" s="7"/>
      <c r="G2108" s="10"/>
      <c r="H2108" s="7"/>
      <c r="I2108" s="7"/>
      <c r="J2108" s="7"/>
      <c r="K2108" s="7"/>
      <c r="L2108" s="7"/>
      <c r="M2108" s="7"/>
      <c r="N2108" s="6"/>
      <c r="O2108" s="6"/>
      <c r="P2108" s="11"/>
      <c r="Q2108" s="12"/>
      <c r="R2108" s="13"/>
      <c r="S2108" s="21" t="str">
        <f t="shared" si="249"/>
        <v/>
      </c>
      <c r="T2108" s="7" t="str">
        <f t="shared" si="250"/>
        <v>Under 1.5</v>
      </c>
      <c r="U2108" s="14"/>
      <c r="V2108" s="14" t="str">
        <f t="shared" si="247"/>
        <v>Over 0.5</v>
      </c>
      <c r="W2108" s="14" t="str">
        <f t="shared" si="248"/>
        <v/>
      </c>
      <c r="X2108" s="14"/>
      <c r="Y2108" s="7" t="str">
        <f t="shared" si="251"/>
        <v>…</v>
      </c>
      <c r="Z2108" s="7"/>
      <c r="AA2108" s="35" t="str">
        <f t="shared" si="245"/>
        <v>…</v>
      </c>
      <c r="AB2108" s="35" t="str">
        <f t="shared" si="246"/>
        <v>.</v>
      </c>
      <c r="AE2108" s="18" t="str">
        <f>IFERROR(VLOOKUP(O2108,AG3:AH5,2,0),"KO")</f>
        <v>KO</v>
      </c>
    </row>
    <row r="2109" spans="2:31">
      <c r="B2109" s="6"/>
      <c r="D2109" s="24"/>
      <c r="E2109" s="17"/>
      <c r="F2109" s="7"/>
      <c r="G2109" s="10"/>
      <c r="H2109" s="7"/>
      <c r="I2109" s="7"/>
      <c r="J2109" s="7"/>
      <c r="K2109" s="7"/>
      <c r="L2109" s="7"/>
      <c r="M2109" s="7"/>
      <c r="N2109" s="6"/>
      <c r="O2109" s="6"/>
      <c r="P2109" s="11"/>
      <c r="Q2109" s="12"/>
      <c r="R2109" s="13"/>
      <c r="S2109" s="21" t="str">
        <f t="shared" si="249"/>
        <v/>
      </c>
      <c r="T2109" s="7" t="str">
        <f t="shared" si="250"/>
        <v>Under 1.5</v>
      </c>
      <c r="U2109" s="14"/>
      <c r="V2109" s="14" t="str">
        <f t="shared" si="247"/>
        <v>Over 0.5</v>
      </c>
      <c r="W2109" s="14" t="str">
        <f t="shared" si="248"/>
        <v/>
      </c>
      <c r="X2109" s="14"/>
      <c r="Y2109" s="7" t="str">
        <f t="shared" si="251"/>
        <v>…</v>
      </c>
      <c r="Z2109" s="7"/>
      <c r="AA2109" s="35" t="str">
        <f t="shared" si="245"/>
        <v>…</v>
      </c>
      <c r="AB2109" s="35" t="str">
        <f t="shared" si="246"/>
        <v>.</v>
      </c>
      <c r="AE2109" s="18" t="str">
        <f>IFERROR(VLOOKUP(O2109,AG3:AH5,2,0),"KO")</f>
        <v>KO</v>
      </c>
    </row>
    <row r="2110" spans="2:31">
      <c r="B2110" s="6"/>
      <c r="D2110" s="24"/>
      <c r="E2110" s="17"/>
      <c r="F2110" s="7"/>
      <c r="G2110" s="10"/>
      <c r="H2110" s="7"/>
      <c r="I2110" s="7"/>
      <c r="J2110" s="7"/>
      <c r="K2110" s="7"/>
      <c r="L2110" s="7"/>
      <c r="M2110" s="7"/>
      <c r="N2110" s="6"/>
      <c r="O2110" s="6"/>
      <c r="P2110" s="11"/>
      <c r="Q2110" s="12"/>
      <c r="R2110" s="13"/>
      <c r="S2110" s="21" t="str">
        <f t="shared" si="249"/>
        <v/>
      </c>
      <c r="T2110" s="7" t="str">
        <f t="shared" si="250"/>
        <v>Under 1.5</v>
      </c>
      <c r="U2110" s="14"/>
      <c r="V2110" s="14" t="str">
        <f t="shared" si="247"/>
        <v>Over 0.5</v>
      </c>
      <c r="W2110" s="14" t="str">
        <f t="shared" si="248"/>
        <v/>
      </c>
      <c r="X2110" s="14"/>
      <c r="Y2110" s="7" t="str">
        <f t="shared" si="251"/>
        <v>…</v>
      </c>
      <c r="Z2110" s="7"/>
      <c r="AA2110" s="35" t="str">
        <f t="shared" si="245"/>
        <v>…</v>
      </c>
      <c r="AB2110" s="35" t="str">
        <f t="shared" si="246"/>
        <v>.</v>
      </c>
      <c r="AE2110" s="18" t="str">
        <f>IFERROR(VLOOKUP(O2110,AG3:AH5,2,0),"KO")</f>
        <v>KO</v>
      </c>
    </row>
    <row r="2111" spans="2:31">
      <c r="B2111" s="6"/>
      <c r="D2111" s="24"/>
      <c r="E2111" s="17"/>
      <c r="F2111" s="7"/>
      <c r="G2111" s="10"/>
      <c r="H2111" s="7"/>
      <c r="I2111" s="7"/>
      <c r="J2111" s="7"/>
      <c r="K2111" s="7"/>
      <c r="L2111" s="7"/>
      <c r="M2111" s="7"/>
      <c r="N2111" s="6"/>
      <c r="O2111" s="6"/>
      <c r="P2111" s="11"/>
      <c r="Q2111" s="12"/>
      <c r="R2111" s="13"/>
      <c r="S2111" s="21" t="str">
        <f t="shared" si="249"/>
        <v/>
      </c>
      <c r="T2111" s="7" t="str">
        <f t="shared" si="250"/>
        <v>Under 1.5</v>
      </c>
      <c r="U2111" s="14"/>
      <c r="V2111" s="14" t="str">
        <f t="shared" si="247"/>
        <v>Over 0.5</v>
      </c>
      <c r="W2111" s="14" t="str">
        <f t="shared" si="248"/>
        <v/>
      </c>
      <c r="X2111" s="14"/>
      <c r="Y2111" s="7" t="str">
        <f t="shared" si="251"/>
        <v>…</v>
      </c>
      <c r="Z2111" s="7"/>
      <c r="AA2111" s="35" t="str">
        <f t="shared" si="245"/>
        <v>…</v>
      </c>
      <c r="AB2111" s="35" t="str">
        <f t="shared" si="246"/>
        <v>.</v>
      </c>
      <c r="AE2111" s="18" t="str">
        <f>IFERROR(VLOOKUP(O2111,AG3:AH5,2,0),"KO")</f>
        <v>KO</v>
      </c>
    </row>
    <row r="2112" spans="2:31">
      <c r="B2112" s="6"/>
      <c r="D2112" s="24"/>
      <c r="E2112" s="17"/>
      <c r="F2112" s="7"/>
      <c r="G2112" s="10"/>
      <c r="H2112" s="7"/>
      <c r="I2112" s="7"/>
      <c r="J2112" s="7"/>
      <c r="K2112" s="7"/>
      <c r="L2112" s="7"/>
      <c r="M2112" s="7"/>
      <c r="N2112" s="6"/>
      <c r="O2112" s="6"/>
      <c r="P2112" s="11"/>
      <c r="Q2112" s="12"/>
      <c r="R2112" s="13"/>
      <c r="S2112" s="21" t="str">
        <f t="shared" si="249"/>
        <v/>
      </c>
      <c r="T2112" s="7" t="str">
        <f t="shared" si="250"/>
        <v>Under 1.5</v>
      </c>
      <c r="U2112" s="14"/>
      <c r="V2112" s="14" t="str">
        <f t="shared" si="247"/>
        <v>Over 0.5</v>
      </c>
      <c r="W2112" s="14" t="str">
        <f t="shared" si="248"/>
        <v/>
      </c>
      <c r="X2112" s="14"/>
      <c r="Y2112" s="7" t="str">
        <f t="shared" si="251"/>
        <v>…</v>
      </c>
      <c r="Z2112" s="7"/>
      <c r="AA2112" s="35" t="str">
        <f t="shared" si="245"/>
        <v>…</v>
      </c>
      <c r="AB2112" s="35" t="str">
        <f t="shared" si="246"/>
        <v>.</v>
      </c>
      <c r="AE2112" s="18" t="str">
        <f>IFERROR(VLOOKUP(O2112,AG3:AH5,2,0),"KO")</f>
        <v>KO</v>
      </c>
    </row>
    <row r="2113" spans="2:31">
      <c r="B2113" s="6"/>
      <c r="D2113" s="24"/>
      <c r="E2113" s="17"/>
      <c r="F2113" s="7"/>
      <c r="G2113" s="10"/>
      <c r="H2113" s="7"/>
      <c r="I2113" s="7"/>
      <c r="J2113" s="7"/>
      <c r="K2113" s="7"/>
      <c r="L2113" s="7"/>
      <c r="M2113" s="7"/>
      <c r="N2113" s="6"/>
      <c r="O2113" s="6"/>
      <c r="P2113" s="11"/>
      <c r="Q2113" s="12"/>
      <c r="R2113" s="13"/>
      <c r="S2113" s="21" t="str">
        <f t="shared" si="249"/>
        <v/>
      </c>
      <c r="T2113" s="7" t="str">
        <f t="shared" si="250"/>
        <v>Under 1.5</v>
      </c>
      <c r="U2113" s="14"/>
      <c r="V2113" s="14" t="str">
        <f t="shared" si="247"/>
        <v>Over 0.5</v>
      </c>
      <c r="W2113" s="14" t="str">
        <f t="shared" si="248"/>
        <v/>
      </c>
      <c r="X2113" s="14"/>
      <c r="Y2113" s="7" t="str">
        <f t="shared" si="251"/>
        <v>…</v>
      </c>
      <c r="Z2113" s="7"/>
      <c r="AA2113" s="35" t="str">
        <f t="shared" si="245"/>
        <v>…</v>
      </c>
      <c r="AB2113" s="35" t="str">
        <f t="shared" si="246"/>
        <v>.</v>
      </c>
      <c r="AE2113" s="18" t="str">
        <f>IFERROR(VLOOKUP(O2113,AG3:AH5,2,0),"KO")</f>
        <v>KO</v>
      </c>
    </row>
    <row r="2114" spans="2:31">
      <c r="B2114" s="6"/>
      <c r="D2114" s="24"/>
      <c r="E2114" s="17"/>
      <c r="F2114" s="7"/>
      <c r="G2114" s="10"/>
      <c r="H2114" s="7"/>
      <c r="I2114" s="7"/>
      <c r="J2114" s="7"/>
      <c r="K2114" s="7"/>
      <c r="L2114" s="7"/>
      <c r="M2114" s="7"/>
      <c r="N2114" s="6"/>
      <c r="O2114" s="6"/>
      <c r="P2114" s="11"/>
      <c r="Q2114" s="12"/>
      <c r="R2114" s="13"/>
      <c r="S2114" s="21" t="str">
        <f t="shared" si="249"/>
        <v/>
      </c>
      <c r="T2114" s="7" t="str">
        <f t="shared" si="250"/>
        <v>Under 1.5</v>
      </c>
      <c r="U2114" s="14"/>
      <c r="V2114" s="14" t="str">
        <f t="shared" si="247"/>
        <v>Over 0.5</v>
      </c>
      <c r="W2114" s="14" t="str">
        <f t="shared" si="248"/>
        <v/>
      </c>
      <c r="X2114" s="14"/>
      <c r="Y2114" s="7" t="str">
        <f t="shared" si="251"/>
        <v>…</v>
      </c>
      <c r="Z2114" s="7"/>
      <c r="AA2114" s="35" t="str">
        <f t="shared" si="245"/>
        <v>…</v>
      </c>
      <c r="AB2114" s="35" t="str">
        <f t="shared" si="246"/>
        <v>.</v>
      </c>
      <c r="AE2114" s="18" t="str">
        <f>IFERROR(VLOOKUP(O2114,AG3:AH5,2,0),"KO")</f>
        <v>KO</v>
      </c>
    </row>
    <row r="2115" spans="2:31">
      <c r="B2115" s="6"/>
      <c r="D2115" s="24"/>
      <c r="E2115" s="17"/>
      <c r="F2115" s="7"/>
      <c r="G2115" s="10"/>
      <c r="H2115" s="7"/>
      <c r="I2115" s="7"/>
      <c r="J2115" s="7"/>
      <c r="K2115" s="7"/>
      <c r="L2115" s="7"/>
      <c r="M2115" s="7"/>
      <c r="N2115" s="6"/>
      <c r="O2115" s="6"/>
      <c r="P2115" s="11"/>
      <c r="Q2115" s="12"/>
      <c r="R2115" s="13"/>
      <c r="S2115" s="21" t="str">
        <f t="shared" si="249"/>
        <v/>
      </c>
      <c r="T2115" s="7" t="str">
        <f t="shared" si="250"/>
        <v>Under 1.5</v>
      </c>
      <c r="U2115" s="14"/>
      <c r="V2115" s="14" t="str">
        <f t="shared" si="247"/>
        <v>Over 0.5</v>
      </c>
      <c r="W2115" s="14" t="str">
        <f t="shared" si="248"/>
        <v/>
      </c>
      <c r="X2115" s="14"/>
      <c r="Y2115" s="7" t="str">
        <f t="shared" si="251"/>
        <v>…</v>
      </c>
      <c r="Z2115" s="7"/>
      <c r="AA2115" s="35" t="str">
        <f t="shared" si="245"/>
        <v>…</v>
      </c>
      <c r="AB2115" s="35" t="str">
        <f t="shared" si="246"/>
        <v>.</v>
      </c>
      <c r="AE2115" s="18" t="str">
        <f>IFERROR(VLOOKUP(O2115,AG3:AH5,2,0),"KO")</f>
        <v>KO</v>
      </c>
    </row>
    <row r="2116" spans="2:31">
      <c r="B2116" s="6"/>
      <c r="D2116" s="24"/>
      <c r="E2116" s="17"/>
      <c r="F2116" s="7"/>
      <c r="G2116" s="10"/>
      <c r="H2116" s="7"/>
      <c r="I2116" s="7"/>
      <c r="J2116" s="7"/>
      <c r="K2116" s="7"/>
      <c r="L2116" s="7"/>
      <c r="M2116" s="7"/>
      <c r="N2116" s="6"/>
      <c r="O2116" s="6"/>
      <c r="P2116" s="11"/>
      <c r="Q2116" s="12"/>
      <c r="R2116" s="13"/>
      <c r="S2116" s="21" t="str">
        <f t="shared" si="249"/>
        <v/>
      </c>
      <c r="T2116" s="7" t="str">
        <f t="shared" si="250"/>
        <v>Under 1.5</v>
      </c>
      <c r="U2116" s="14"/>
      <c r="V2116" s="14" t="str">
        <f t="shared" si="247"/>
        <v>Over 0.5</v>
      </c>
      <c r="W2116" s="14" t="str">
        <f t="shared" si="248"/>
        <v/>
      </c>
      <c r="X2116" s="14"/>
      <c r="Y2116" s="7" t="str">
        <f t="shared" si="251"/>
        <v>…</v>
      </c>
      <c r="Z2116" s="7"/>
      <c r="AA2116" s="35" t="str">
        <f t="shared" si="245"/>
        <v>…</v>
      </c>
      <c r="AB2116" s="35" t="str">
        <f t="shared" si="246"/>
        <v>.</v>
      </c>
      <c r="AE2116" s="18" t="str">
        <f>IFERROR(VLOOKUP(O2116,AG3:AH5,2,0),"KO")</f>
        <v>KO</v>
      </c>
    </row>
    <row r="2117" spans="2:31">
      <c r="B2117" s="6"/>
      <c r="D2117" s="24"/>
      <c r="E2117" s="17"/>
      <c r="F2117" s="7"/>
      <c r="G2117" s="10"/>
      <c r="H2117" s="7"/>
      <c r="I2117" s="7"/>
      <c r="J2117" s="7"/>
      <c r="K2117" s="7"/>
      <c r="L2117" s="7"/>
      <c r="M2117" s="7"/>
      <c r="N2117" s="6"/>
      <c r="O2117" s="6"/>
      <c r="P2117" s="11"/>
      <c r="Q2117" s="12"/>
      <c r="R2117" s="13"/>
      <c r="S2117" s="21" t="str">
        <f t="shared" si="249"/>
        <v/>
      </c>
      <c r="T2117" s="7" t="str">
        <f t="shared" si="250"/>
        <v>Under 1.5</v>
      </c>
      <c r="U2117" s="14"/>
      <c r="V2117" s="14" t="str">
        <f t="shared" si="247"/>
        <v>Over 0.5</v>
      </c>
      <c r="W2117" s="14" t="str">
        <f t="shared" si="248"/>
        <v/>
      </c>
      <c r="X2117" s="14"/>
      <c r="Y2117" s="7" t="str">
        <f t="shared" si="251"/>
        <v>…</v>
      </c>
      <c r="Z2117" s="7"/>
      <c r="AA2117" s="35" t="str">
        <f t="shared" si="245"/>
        <v>…</v>
      </c>
      <c r="AB2117" s="35" t="str">
        <f t="shared" si="246"/>
        <v>.</v>
      </c>
      <c r="AE2117" s="18" t="str">
        <f>IFERROR(VLOOKUP(O2117,AG3:AH5,2,0),"KO")</f>
        <v>KO</v>
      </c>
    </row>
    <row r="2118" spans="2:31">
      <c r="B2118" s="6"/>
      <c r="D2118" s="24"/>
      <c r="E2118" s="17"/>
      <c r="F2118" s="7"/>
      <c r="G2118" s="10"/>
      <c r="H2118" s="7"/>
      <c r="I2118" s="7"/>
      <c r="J2118" s="7"/>
      <c r="K2118" s="7"/>
      <c r="L2118" s="7"/>
      <c r="M2118" s="7"/>
      <c r="N2118" s="6"/>
      <c r="O2118" s="6"/>
      <c r="P2118" s="11"/>
      <c r="Q2118" s="12"/>
      <c r="R2118" s="13"/>
      <c r="S2118" s="21" t="str">
        <f t="shared" si="249"/>
        <v/>
      </c>
      <c r="T2118" s="7" t="str">
        <f t="shared" si="250"/>
        <v>Under 1.5</v>
      </c>
      <c r="U2118" s="14"/>
      <c r="V2118" s="14" t="str">
        <f t="shared" si="247"/>
        <v>Over 0.5</v>
      </c>
      <c r="W2118" s="14" t="str">
        <f t="shared" si="248"/>
        <v/>
      </c>
      <c r="X2118" s="14"/>
      <c r="Y2118" s="7" t="str">
        <f t="shared" si="251"/>
        <v>…</v>
      </c>
      <c r="Z2118" s="7"/>
      <c r="AA2118" s="35" t="str">
        <f t="shared" ref="AA2118:AA2181" si="252">IF(AND(I2118&gt;49,P2118&gt;54,B2118="OK"),"U25g","…")</f>
        <v>…</v>
      </c>
      <c r="AB2118" s="35" t="str">
        <f t="shared" ref="AB2118:AB2181" si="253">IF(AND(AA2118="U25g",(OR(O2118="0-0",O2118="0-1",O2118="1-0",O2118="1-1",O2118="2-0",O2118="0-2"))),"WON",".")</f>
        <v>.</v>
      </c>
      <c r="AE2118" s="18" t="str">
        <f>IFERROR(VLOOKUP(O2118,AG3:AH5,2,0),"KO")</f>
        <v>KO</v>
      </c>
    </row>
    <row r="2119" spans="2:31">
      <c r="B2119" s="6"/>
      <c r="D2119" s="24"/>
      <c r="E2119" s="17"/>
      <c r="F2119" s="7"/>
      <c r="G2119" s="10"/>
      <c r="H2119" s="7"/>
      <c r="I2119" s="7"/>
      <c r="J2119" s="7"/>
      <c r="K2119" s="7"/>
      <c r="L2119" s="7"/>
      <c r="M2119" s="7"/>
      <c r="N2119" s="6"/>
      <c r="O2119" s="6"/>
      <c r="P2119" s="11"/>
      <c r="Q2119" s="12"/>
      <c r="R2119" s="13"/>
      <c r="S2119" s="21" t="str">
        <f t="shared" si="249"/>
        <v/>
      </c>
      <c r="T2119" s="7" t="str">
        <f t="shared" si="250"/>
        <v>Under 1.5</v>
      </c>
      <c r="U2119" s="14"/>
      <c r="V2119" s="14" t="str">
        <f t="shared" si="247"/>
        <v>Over 0.5</v>
      </c>
      <c r="W2119" s="14" t="str">
        <f t="shared" si="248"/>
        <v/>
      </c>
      <c r="X2119" s="14"/>
      <c r="Y2119" s="7" t="str">
        <f t="shared" si="251"/>
        <v>…</v>
      </c>
      <c r="Z2119" s="7"/>
      <c r="AA2119" s="35" t="str">
        <f t="shared" si="252"/>
        <v>…</v>
      </c>
      <c r="AB2119" s="35" t="str">
        <f t="shared" si="253"/>
        <v>.</v>
      </c>
      <c r="AE2119" s="18" t="str">
        <f>IFERROR(VLOOKUP(O2119,AG3:AH5,2,0),"KO")</f>
        <v>KO</v>
      </c>
    </row>
    <row r="2120" spans="2:31">
      <c r="B2120" s="6"/>
      <c r="D2120" s="24"/>
      <c r="E2120" s="17"/>
      <c r="F2120" s="7"/>
      <c r="G2120" s="10"/>
      <c r="H2120" s="7"/>
      <c r="I2120" s="7"/>
      <c r="J2120" s="7"/>
      <c r="K2120" s="7"/>
      <c r="L2120" s="7"/>
      <c r="M2120" s="7"/>
      <c r="N2120" s="6"/>
      <c r="O2120" s="6"/>
      <c r="P2120" s="11"/>
      <c r="Q2120" s="12"/>
      <c r="R2120" s="13"/>
      <c r="S2120" s="21" t="str">
        <f t="shared" si="249"/>
        <v/>
      </c>
      <c r="T2120" s="7" t="str">
        <f t="shared" si="250"/>
        <v>Under 1.5</v>
      </c>
      <c r="U2120" s="14"/>
      <c r="V2120" s="14" t="str">
        <f t="shared" si="247"/>
        <v>Over 0.5</v>
      </c>
      <c r="W2120" s="14" t="str">
        <f t="shared" si="248"/>
        <v/>
      </c>
      <c r="X2120" s="14"/>
      <c r="Y2120" s="7" t="str">
        <f t="shared" si="251"/>
        <v>…</v>
      </c>
      <c r="Z2120" s="7"/>
      <c r="AA2120" s="35" t="str">
        <f t="shared" si="252"/>
        <v>…</v>
      </c>
      <c r="AB2120" s="35" t="str">
        <f t="shared" si="253"/>
        <v>.</v>
      </c>
      <c r="AE2120" s="18" t="str">
        <f>IFERROR(VLOOKUP(O2120,AG3:AH5,2,0),"KO")</f>
        <v>KO</v>
      </c>
    </row>
    <row r="2121" spans="2:31">
      <c r="B2121" s="6"/>
      <c r="D2121" s="24"/>
      <c r="E2121" s="17"/>
      <c r="F2121" s="7"/>
      <c r="G2121" s="10"/>
      <c r="H2121" s="7"/>
      <c r="I2121" s="7"/>
      <c r="J2121" s="7"/>
      <c r="K2121" s="7"/>
      <c r="L2121" s="7"/>
      <c r="M2121" s="7"/>
      <c r="N2121" s="6"/>
      <c r="O2121" s="6"/>
      <c r="P2121" s="11"/>
      <c r="Q2121" s="12"/>
      <c r="R2121" s="13"/>
      <c r="S2121" s="21" t="str">
        <f t="shared" si="249"/>
        <v/>
      </c>
      <c r="T2121" s="7" t="str">
        <f t="shared" si="250"/>
        <v>Under 1.5</v>
      </c>
      <c r="U2121" s="14"/>
      <c r="V2121" s="14" t="str">
        <f t="shared" si="247"/>
        <v>Over 0.5</v>
      </c>
      <c r="W2121" s="14" t="str">
        <f t="shared" si="248"/>
        <v/>
      </c>
      <c r="X2121" s="14"/>
      <c r="Y2121" s="7" t="str">
        <f t="shared" si="251"/>
        <v>…</v>
      </c>
      <c r="Z2121" s="7"/>
      <c r="AA2121" s="35" t="str">
        <f t="shared" si="252"/>
        <v>…</v>
      </c>
      <c r="AB2121" s="35" t="str">
        <f t="shared" si="253"/>
        <v>.</v>
      </c>
      <c r="AE2121" s="18" t="str">
        <f>IFERROR(VLOOKUP(O2121,AG3:AH5,2,0),"KO")</f>
        <v>KO</v>
      </c>
    </row>
    <row r="2122" spans="2:31">
      <c r="B2122" s="6"/>
      <c r="D2122" s="24"/>
      <c r="E2122" s="17"/>
      <c r="F2122" s="7"/>
      <c r="G2122" s="10"/>
      <c r="H2122" s="7"/>
      <c r="I2122" s="7"/>
      <c r="J2122" s="7"/>
      <c r="K2122" s="7"/>
      <c r="L2122" s="7"/>
      <c r="M2122" s="7"/>
      <c r="N2122" s="6"/>
      <c r="O2122" s="6"/>
      <c r="P2122" s="11"/>
      <c r="Q2122" s="12"/>
      <c r="R2122" s="13"/>
      <c r="S2122" s="21" t="str">
        <f t="shared" si="249"/>
        <v/>
      </c>
      <c r="T2122" s="7" t="str">
        <f t="shared" si="250"/>
        <v>Under 1.5</v>
      </c>
      <c r="U2122" s="14"/>
      <c r="V2122" s="14" t="str">
        <f t="shared" si="247"/>
        <v>Over 0.5</v>
      </c>
      <c r="W2122" s="14" t="str">
        <f t="shared" si="248"/>
        <v/>
      </c>
      <c r="X2122" s="14"/>
      <c r="Y2122" s="7" t="str">
        <f t="shared" si="251"/>
        <v>…</v>
      </c>
      <c r="Z2122" s="7"/>
      <c r="AA2122" s="35" t="str">
        <f t="shared" si="252"/>
        <v>…</v>
      </c>
      <c r="AB2122" s="35" t="str">
        <f t="shared" si="253"/>
        <v>.</v>
      </c>
      <c r="AE2122" s="18" t="str">
        <f>IFERROR(VLOOKUP(O2122,AG3:AH5,2,0),"KO")</f>
        <v>KO</v>
      </c>
    </row>
    <row r="2123" spans="2:31">
      <c r="B2123" s="6"/>
      <c r="D2123" s="24"/>
      <c r="E2123" s="17"/>
      <c r="F2123" s="7"/>
      <c r="G2123" s="10"/>
      <c r="H2123" s="7"/>
      <c r="I2123" s="7"/>
      <c r="J2123" s="7"/>
      <c r="K2123" s="7"/>
      <c r="L2123" s="7"/>
      <c r="M2123" s="7"/>
      <c r="N2123" s="6"/>
      <c r="O2123" s="6"/>
      <c r="P2123" s="11"/>
      <c r="Q2123" s="12"/>
      <c r="R2123" s="13"/>
      <c r="S2123" s="21" t="str">
        <f t="shared" si="249"/>
        <v/>
      </c>
      <c r="T2123" s="7" t="str">
        <f t="shared" si="250"/>
        <v>Under 1.5</v>
      </c>
      <c r="U2123" s="14"/>
      <c r="V2123" s="14" t="str">
        <f t="shared" ref="V2123:V2186" si="254">IF(N2123="1-0","Under 1.5",IF(N2123="0-0","Under 1.5",IF(N2123="0-1","Under 1.5","Over 0.5")))</f>
        <v>Over 0.5</v>
      </c>
      <c r="W2123" s="14" t="str">
        <f t="shared" ref="W2123:W2186" si="255">IF(N2123=0,"",IF(N2123="?",N2123,IF(T2123=V2123,"WON",IF(N2123="0-1","WON",IF(N2123="1-0","WON","LOST")))))</f>
        <v/>
      </c>
      <c r="X2123" s="14"/>
      <c r="Y2123" s="7" t="str">
        <f t="shared" si="251"/>
        <v>…</v>
      </c>
      <c r="Z2123" s="7"/>
      <c r="AA2123" s="35" t="str">
        <f t="shared" si="252"/>
        <v>…</v>
      </c>
      <c r="AB2123" s="35" t="str">
        <f t="shared" si="253"/>
        <v>.</v>
      </c>
      <c r="AE2123" s="18" t="str">
        <f>IFERROR(VLOOKUP(O2123,AG3:AH5,2,0),"KO")</f>
        <v>KO</v>
      </c>
    </row>
    <row r="2124" spans="2:31">
      <c r="B2124" s="6"/>
      <c r="D2124" s="24"/>
      <c r="E2124" s="17"/>
      <c r="F2124" s="7"/>
      <c r="G2124" s="10"/>
      <c r="H2124" s="7"/>
      <c r="I2124" s="7"/>
      <c r="J2124" s="7"/>
      <c r="K2124" s="7"/>
      <c r="L2124" s="7"/>
      <c r="M2124" s="7"/>
      <c r="N2124" s="6"/>
      <c r="O2124" s="6"/>
      <c r="P2124" s="11"/>
      <c r="Q2124" s="12"/>
      <c r="R2124" s="13"/>
      <c r="S2124" s="21" t="str">
        <f t="shared" si="249"/>
        <v/>
      </c>
      <c r="T2124" s="7" t="str">
        <f t="shared" si="250"/>
        <v>Under 1.5</v>
      </c>
      <c r="U2124" s="14"/>
      <c r="V2124" s="14" t="str">
        <f t="shared" si="254"/>
        <v>Over 0.5</v>
      </c>
      <c r="W2124" s="14" t="str">
        <f t="shared" si="255"/>
        <v/>
      </c>
      <c r="X2124" s="14"/>
      <c r="Y2124" s="7" t="str">
        <f t="shared" si="251"/>
        <v>…</v>
      </c>
      <c r="Z2124" s="7"/>
      <c r="AA2124" s="35" t="str">
        <f t="shared" si="252"/>
        <v>…</v>
      </c>
      <c r="AB2124" s="35" t="str">
        <f t="shared" si="253"/>
        <v>.</v>
      </c>
      <c r="AE2124" s="18" t="str">
        <f>IFERROR(VLOOKUP(O2124,AG3:AH5,2,0),"KO")</f>
        <v>KO</v>
      </c>
    </row>
    <row r="2125" spans="2:31">
      <c r="B2125" s="6"/>
      <c r="D2125" s="24"/>
      <c r="E2125" s="17"/>
      <c r="F2125" s="7"/>
      <c r="G2125" s="10"/>
      <c r="H2125" s="7"/>
      <c r="I2125" s="7"/>
      <c r="J2125" s="7"/>
      <c r="K2125" s="7"/>
      <c r="L2125" s="7"/>
      <c r="M2125" s="7"/>
      <c r="N2125" s="6"/>
      <c r="O2125" s="6"/>
      <c r="P2125" s="11"/>
      <c r="Q2125" s="12"/>
      <c r="R2125" s="13"/>
      <c r="S2125" s="21" t="str">
        <f t="shared" si="249"/>
        <v/>
      </c>
      <c r="T2125" s="7" t="str">
        <f t="shared" si="250"/>
        <v>Under 1.5</v>
      </c>
      <c r="U2125" s="14"/>
      <c r="V2125" s="14" t="str">
        <f t="shared" si="254"/>
        <v>Over 0.5</v>
      </c>
      <c r="W2125" s="14" t="str">
        <f t="shared" si="255"/>
        <v/>
      </c>
      <c r="X2125" s="14"/>
      <c r="Y2125" s="7" t="str">
        <f t="shared" si="251"/>
        <v>…</v>
      </c>
      <c r="Z2125" s="7"/>
      <c r="AA2125" s="35" t="str">
        <f t="shared" si="252"/>
        <v>…</v>
      </c>
      <c r="AB2125" s="35" t="str">
        <f t="shared" si="253"/>
        <v>.</v>
      </c>
      <c r="AE2125" s="18" t="str">
        <f>IFERROR(VLOOKUP(O2125,AG3:AH5,2,0),"KO")</f>
        <v>KO</v>
      </c>
    </row>
    <row r="2126" spans="2:31">
      <c r="B2126" s="6"/>
      <c r="D2126" s="24"/>
      <c r="E2126" s="17"/>
      <c r="F2126" s="7"/>
      <c r="G2126" s="10"/>
      <c r="H2126" s="7"/>
      <c r="I2126" s="7"/>
      <c r="J2126" s="7"/>
      <c r="K2126" s="7"/>
      <c r="L2126" s="7"/>
      <c r="M2126" s="7"/>
      <c r="N2126" s="6"/>
      <c r="O2126" s="6"/>
      <c r="P2126" s="11"/>
      <c r="Q2126" s="12"/>
      <c r="R2126" s="13"/>
      <c r="S2126" s="21" t="str">
        <f t="shared" si="249"/>
        <v/>
      </c>
      <c r="T2126" s="7" t="str">
        <f t="shared" si="250"/>
        <v>Under 1.5</v>
      </c>
      <c r="U2126" s="14"/>
      <c r="V2126" s="14" t="str">
        <f t="shared" si="254"/>
        <v>Over 0.5</v>
      </c>
      <c r="W2126" s="14" t="str">
        <f t="shared" si="255"/>
        <v/>
      </c>
      <c r="X2126" s="14"/>
      <c r="Y2126" s="7" t="str">
        <f t="shared" si="251"/>
        <v>…</v>
      </c>
      <c r="Z2126" s="7"/>
      <c r="AA2126" s="35" t="str">
        <f t="shared" si="252"/>
        <v>…</v>
      </c>
      <c r="AB2126" s="35" t="str">
        <f t="shared" si="253"/>
        <v>.</v>
      </c>
      <c r="AE2126" s="18" t="str">
        <f>IFERROR(VLOOKUP(O2126,AG3:AH5,2,0),"KO")</f>
        <v>KO</v>
      </c>
    </row>
    <row r="2127" spans="2:31">
      <c r="B2127" s="6"/>
      <c r="D2127" s="24"/>
      <c r="E2127" s="17"/>
      <c r="F2127" s="7"/>
      <c r="G2127" s="10"/>
      <c r="H2127" s="7"/>
      <c r="I2127" s="7"/>
      <c r="J2127" s="7"/>
      <c r="K2127" s="7"/>
      <c r="L2127" s="7"/>
      <c r="M2127" s="7"/>
      <c r="N2127" s="6"/>
      <c r="O2127" s="6"/>
      <c r="P2127" s="11"/>
      <c r="Q2127" s="12"/>
      <c r="R2127" s="13"/>
      <c r="S2127" s="21" t="str">
        <f t="shared" si="249"/>
        <v/>
      </c>
      <c r="T2127" s="7" t="str">
        <f t="shared" si="250"/>
        <v>Under 1.5</v>
      </c>
      <c r="U2127" s="14"/>
      <c r="V2127" s="14" t="str">
        <f t="shared" si="254"/>
        <v>Over 0.5</v>
      </c>
      <c r="W2127" s="14" t="str">
        <f t="shared" si="255"/>
        <v/>
      </c>
      <c r="X2127" s="14"/>
      <c r="Y2127" s="7" t="str">
        <f t="shared" si="251"/>
        <v>…</v>
      </c>
      <c r="Z2127" s="7"/>
      <c r="AA2127" s="35" t="str">
        <f t="shared" si="252"/>
        <v>…</v>
      </c>
      <c r="AB2127" s="35" t="str">
        <f t="shared" si="253"/>
        <v>.</v>
      </c>
      <c r="AE2127" s="18" t="str">
        <f>IFERROR(VLOOKUP(O2127,AG3:AH5,2,0),"KO")</f>
        <v>KO</v>
      </c>
    </row>
    <row r="2128" spans="2:31">
      <c r="B2128" s="6"/>
      <c r="D2128" s="24"/>
      <c r="E2128" s="17"/>
      <c r="F2128" s="7"/>
      <c r="G2128" s="10"/>
      <c r="H2128" s="7"/>
      <c r="I2128" s="7"/>
      <c r="J2128" s="7"/>
      <c r="K2128" s="7"/>
      <c r="L2128" s="7"/>
      <c r="M2128" s="7"/>
      <c r="N2128" s="6"/>
      <c r="O2128" s="6"/>
      <c r="P2128" s="11"/>
      <c r="Q2128" s="12"/>
      <c r="R2128" s="13"/>
      <c r="S2128" s="21" t="str">
        <f t="shared" si="249"/>
        <v/>
      </c>
      <c r="T2128" s="7" t="str">
        <f t="shared" si="250"/>
        <v>Under 1.5</v>
      </c>
      <c r="U2128" s="14"/>
      <c r="V2128" s="14" t="str">
        <f t="shared" si="254"/>
        <v>Over 0.5</v>
      </c>
      <c r="W2128" s="14" t="str">
        <f t="shared" si="255"/>
        <v/>
      </c>
      <c r="X2128" s="14"/>
      <c r="Y2128" s="7" t="str">
        <f t="shared" si="251"/>
        <v>…</v>
      </c>
      <c r="Z2128" s="7"/>
      <c r="AA2128" s="35" t="str">
        <f t="shared" si="252"/>
        <v>…</v>
      </c>
      <c r="AB2128" s="35" t="str">
        <f t="shared" si="253"/>
        <v>.</v>
      </c>
      <c r="AE2128" s="18" t="str">
        <f>IFERROR(VLOOKUP(O2128,AG3:AH5,2,0),"KO")</f>
        <v>KO</v>
      </c>
    </row>
    <row r="2129" spans="2:31">
      <c r="B2129" s="6"/>
      <c r="D2129" s="24"/>
      <c r="E2129" s="17"/>
      <c r="F2129" s="7"/>
      <c r="G2129" s="10"/>
      <c r="H2129" s="7"/>
      <c r="I2129" s="7"/>
      <c r="J2129" s="7"/>
      <c r="K2129" s="7"/>
      <c r="L2129" s="7"/>
      <c r="M2129" s="7"/>
      <c r="N2129" s="6"/>
      <c r="O2129" s="6"/>
      <c r="P2129" s="11"/>
      <c r="Q2129" s="12"/>
      <c r="R2129" s="13"/>
      <c r="S2129" s="21" t="str">
        <f t="shared" si="249"/>
        <v/>
      </c>
      <c r="T2129" s="7" t="str">
        <f t="shared" si="250"/>
        <v>Under 1.5</v>
      </c>
      <c r="U2129" s="14"/>
      <c r="V2129" s="14" t="str">
        <f t="shared" si="254"/>
        <v>Over 0.5</v>
      </c>
      <c r="W2129" s="14" t="str">
        <f t="shared" si="255"/>
        <v/>
      </c>
      <c r="X2129" s="14"/>
      <c r="Y2129" s="7" t="str">
        <f t="shared" si="251"/>
        <v>…</v>
      </c>
      <c r="Z2129" s="7"/>
      <c r="AA2129" s="35" t="str">
        <f t="shared" si="252"/>
        <v>…</v>
      </c>
      <c r="AB2129" s="35" t="str">
        <f t="shared" si="253"/>
        <v>.</v>
      </c>
      <c r="AE2129" s="18" t="str">
        <f>IFERROR(VLOOKUP(O2129,AG3:AH5,2,0),"KO")</f>
        <v>KO</v>
      </c>
    </row>
    <row r="2130" spans="2:31">
      <c r="B2130" s="6"/>
      <c r="D2130" s="24"/>
      <c r="E2130" s="17"/>
      <c r="F2130" s="7"/>
      <c r="G2130" s="10"/>
      <c r="H2130" s="7"/>
      <c r="I2130" s="7"/>
      <c r="J2130" s="7"/>
      <c r="K2130" s="7"/>
      <c r="L2130" s="7"/>
      <c r="M2130" s="7"/>
      <c r="N2130" s="6"/>
      <c r="O2130" s="6"/>
      <c r="P2130" s="11"/>
      <c r="Q2130" s="12"/>
      <c r="R2130" s="13"/>
      <c r="S2130" s="21" t="str">
        <f t="shared" si="249"/>
        <v/>
      </c>
      <c r="T2130" s="7" t="str">
        <f t="shared" si="250"/>
        <v>Under 1.5</v>
      </c>
      <c r="U2130" s="14"/>
      <c r="V2130" s="14" t="str">
        <f t="shared" si="254"/>
        <v>Over 0.5</v>
      </c>
      <c r="W2130" s="14" t="str">
        <f t="shared" si="255"/>
        <v/>
      </c>
      <c r="X2130" s="14"/>
      <c r="Y2130" s="7" t="str">
        <f t="shared" si="251"/>
        <v>…</v>
      </c>
      <c r="Z2130" s="7"/>
      <c r="AA2130" s="35" t="str">
        <f t="shared" si="252"/>
        <v>…</v>
      </c>
      <c r="AB2130" s="35" t="str">
        <f t="shared" si="253"/>
        <v>.</v>
      </c>
      <c r="AE2130" s="18" t="str">
        <f>IFERROR(VLOOKUP(O2130,AG3:AH5,2,0),"KO")</f>
        <v>KO</v>
      </c>
    </row>
    <row r="2131" spans="2:31">
      <c r="B2131" s="6"/>
      <c r="D2131" s="24"/>
      <c r="E2131" s="17"/>
      <c r="F2131" s="7"/>
      <c r="G2131" s="10"/>
      <c r="H2131" s="7"/>
      <c r="I2131" s="7"/>
      <c r="J2131" s="7"/>
      <c r="K2131" s="7"/>
      <c r="L2131" s="7"/>
      <c r="M2131" s="7"/>
      <c r="N2131" s="6"/>
      <c r="O2131" s="6"/>
      <c r="P2131" s="11"/>
      <c r="Q2131" s="12"/>
      <c r="R2131" s="13"/>
      <c r="S2131" s="21" t="str">
        <f t="shared" si="249"/>
        <v/>
      </c>
      <c r="T2131" s="7" t="str">
        <f t="shared" si="250"/>
        <v>Under 1.5</v>
      </c>
      <c r="U2131" s="14"/>
      <c r="V2131" s="14" t="str">
        <f t="shared" si="254"/>
        <v>Over 0.5</v>
      </c>
      <c r="W2131" s="14" t="str">
        <f t="shared" si="255"/>
        <v/>
      </c>
      <c r="X2131" s="14"/>
      <c r="Y2131" s="7" t="str">
        <f t="shared" si="251"/>
        <v>…</v>
      </c>
      <c r="Z2131" s="7"/>
      <c r="AA2131" s="35" t="str">
        <f t="shared" si="252"/>
        <v>…</v>
      </c>
      <c r="AB2131" s="35" t="str">
        <f t="shared" si="253"/>
        <v>.</v>
      </c>
      <c r="AE2131" s="18" t="str">
        <f>IFERROR(VLOOKUP(O2131,AG3:AH5,2,0),"KO")</f>
        <v>KO</v>
      </c>
    </row>
    <row r="2132" spans="2:31">
      <c r="B2132" s="6"/>
      <c r="D2132" s="24"/>
      <c r="E2132" s="17"/>
      <c r="F2132" s="7"/>
      <c r="G2132" s="10"/>
      <c r="H2132" s="7"/>
      <c r="I2132" s="7"/>
      <c r="J2132" s="7"/>
      <c r="K2132" s="7"/>
      <c r="L2132" s="7"/>
      <c r="M2132" s="7"/>
      <c r="N2132" s="6"/>
      <c r="O2132" s="6"/>
      <c r="P2132" s="11"/>
      <c r="Q2132" s="12"/>
      <c r="R2132" s="13"/>
      <c r="S2132" s="21" t="str">
        <f t="shared" si="249"/>
        <v/>
      </c>
      <c r="T2132" s="7" t="str">
        <f t="shared" si="250"/>
        <v>Under 1.5</v>
      </c>
      <c r="U2132" s="14"/>
      <c r="V2132" s="14" t="str">
        <f t="shared" si="254"/>
        <v>Over 0.5</v>
      </c>
      <c r="W2132" s="14" t="str">
        <f t="shared" si="255"/>
        <v/>
      </c>
      <c r="X2132" s="14"/>
      <c r="Y2132" s="7" t="str">
        <f t="shared" si="251"/>
        <v>…</v>
      </c>
      <c r="Z2132" s="7"/>
      <c r="AA2132" s="35" t="str">
        <f t="shared" si="252"/>
        <v>…</v>
      </c>
      <c r="AB2132" s="35" t="str">
        <f t="shared" si="253"/>
        <v>.</v>
      </c>
    </row>
    <row r="2133" spans="2:31">
      <c r="B2133" s="6"/>
      <c r="D2133" s="24"/>
      <c r="E2133" s="17"/>
      <c r="F2133" s="7"/>
      <c r="G2133" s="10"/>
      <c r="H2133" s="7"/>
      <c r="I2133" s="7"/>
      <c r="J2133" s="7"/>
      <c r="K2133" s="7"/>
      <c r="L2133" s="7"/>
      <c r="M2133" s="7"/>
      <c r="N2133" s="6"/>
      <c r="O2133" s="6"/>
      <c r="P2133" s="11"/>
      <c r="Q2133" s="12"/>
      <c r="R2133" s="13"/>
      <c r="S2133" s="21" t="str">
        <f t="shared" si="249"/>
        <v/>
      </c>
      <c r="T2133" s="7" t="str">
        <f t="shared" si="250"/>
        <v>Under 1.5</v>
      </c>
      <c r="U2133" s="14"/>
      <c r="V2133" s="14" t="str">
        <f t="shared" si="254"/>
        <v>Over 0.5</v>
      </c>
      <c r="W2133" s="14" t="str">
        <f t="shared" si="255"/>
        <v/>
      </c>
      <c r="X2133" s="14"/>
      <c r="Y2133" s="7" t="str">
        <f t="shared" si="251"/>
        <v>…</v>
      </c>
      <c r="Z2133" s="7"/>
      <c r="AA2133" s="35" t="str">
        <f t="shared" si="252"/>
        <v>…</v>
      </c>
      <c r="AB2133" s="35" t="str">
        <f t="shared" si="253"/>
        <v>.</v>
      </c>
    </row>
    <row r="2134" spans="2:31">
      <c r="B2134" s="6"/>
      <c r="D2134" s="24"/>
      <c r="E2134" s="17"/>
      <c r="F2134" s="7"/>
      <c r="G2134" s="10"/>
      <c r="H2134" s="7"/>
      <c r="I2134" s="7"/>
      <c r="J2134" s="7"/>
      <c r="K2134" s="7"/>
      <c r="L2134" s="7"/>
      <c r="M2134" s="7"/>
      <c r="N2134" s="6"/>
      <c r="O2134" s="6"/>
      <c r="P2134" s="11"/>
      <c r="Q2134" s="12"/>
      <c r="R2134" s="13"/>
      <c r="S2134" s="21" t="str">
        <f t="shared" si="249"/>
        <v/>
      </c>
      <c r="T2134" s="7" t="str">
        <f t="shared" si="250"/>
        <v>Under 1.5</v>
      </c>
      <c r="U2134" s="14"/>
      <c r="V2134" s="14" t="str">
        <f t="shared" si="254"/>
        <v>Over 0.5</v>
      </c>
      <c r="W2134" s="14" t="str">
        <f t="shared" si="255"/>
        <v/>
      </c>
      <c r="X2134" s="14"/>
      <c r="Y2134" s="7" t="str">
        <f t="shared" si="251"/>
        <v>…</v>
      </c>
      <c r="Z2134" s="7"/>
      <c r="AA2134" s="35" t="str">
        <f t="shared" si="252"/>
        <v>…</v>
      </c>
      <c r="AB2134" s="35" t="str">
        <f t="shared" si="253"/>
        <v>.</v>
      </c>
    </row>
    <row r="2135" spans="2:31">
      <c r="B2135" s="6"/>
      <c r="D2135" s="24"/>
      <c r="E2135" s="17"/>
      <c r="F2135" s="7"/>
      <c r="G2135" s="10"/>
      <c r="H2135" s="7"/>
      <c r="I2135" s="7"/>
      <c r="J2135" s="7"/>
      <c r="K2135" s="7"/>
      <c r="L2135" s="7"/>
      <c r="M2135" s="7"/>
      <c r="N2135" s="6"/>
      <c r="O2135" s="6"/>
      <c r="P2135" s="11"/>
      <c r="Q2135" s="12"/>
      <c r="R2135" s="13"/>
      <c r="S2135" s="21" t="str">
        <f t="shared" si="249"/>
        <v/>
      </c>
      <c r="T2135" s="7" t="str">
        <f t="shared" si="250"/>
        <v>Under 1.5</v>
      </c>
      <c r="U2135" s="14"/>
      <c r="V2135" s="14" t="str">
        <f t="shared" si="254"/>
        <v>Over 0.5</v>
      </c>
      <c r="W2135" s="14" t="str">
        <f t="shared" si="255"/>
        <v/>
      </c>
      <c r="X2135" s="14"/>
      <c r="Y2135" s="7" t="str">
        <f t="shared" si="251"/>
        <v>…</v>
      </c>
      <c r="Z2135" s="7"/>
      <c r="AA2135" s="35" t="str">
        <f t="shared" si="252"/>
        <v>…</v>
      </c>
      <c r="AB2135" s="35" t="str">
        <f t="shared" si="253"/>
        <v>.</v>
      </c>
    </row>
    <row r="2136" spans="2:31">
      <c r="B2136" s="6"/>
      <c r="D2136" s="24"/>
      <c r="E2136" s="17"/>
      <c r="F2136" s="7"/>
      <c r="G2136" s="10"/>
      <c r="H2136" s="7"/>
      <c r="I2136" s="7"/>
      <c r="J2136" s="7"/>
      <c r="K2136" s="7"/>
      <c r="L2136" s="7"/>
      <c r="M2136" s="7"/>
      <c r="N2136" s="6"/>
      <c r="O2136" s="6"/>
      <c r="P2136" s="11"/>
      <c r="Q2136" s="12"/>
      <c r="R2136" s="13"/>
      <c r="S2136" s="21" t="str">
        <f t="shared" si="249"/>
        <v/>
      </c>
      <c r="T2136" s="7" t="str">
        <f t="shared" si="250"/>
        <v>Under 1.5</v>
      </c>
      <c r="U2136" s="14"/>
      <c r="V2136" s="14" t="str">
        <f t="shared" si="254"/>
        <v>Over 0.5</v>
      </c>
      <c r="W2136" s="14" t="str">
        <f t="shared" si="255"/>
        <v/>
      </c>
      <c r="X2136" s="14"/>
      <c r="Y2136" s="7" t="str">
        <f t="shared" si="251"/>
        <v>…</v>
      </c>
      <c r="Z2136" s="7"/>
      <c r="AA2136" s="35" t="str">
        <f t="shared" si="252"/>
        <v>…</v>
      </c>
      <c r="AB2136" s="35" t="str">
        <f t="shared" si="253"/>
        <v>.</v>
      </c>
    </row>
    <row r="2137" spans="2:31">
      <c r="B2137" s="6"/>
      <c r="D2137" s="24"/>
      <c r="E2137" s="17"/>
      <c r="F2137" s="7"/>
      <c r="G2137" s="10"/>
      <c r="H2137" s="7"/>
      <c r="I2137" s="7"/>
      <c r="J2137" s="7"/>
      <c r="K2137" s="7"/>
      <c r="L2137" s="7"/>
      <c r="M2137" s="7"/>
      <c r="N2137" s="6"/>
      <c r="O2137" s="6"/>
      <c r="P2137" s="11"/>
      <c r="Q2137" s="12"/>
      <c r="R2137" s="13"/>
      <c r="S2137" s="21" t="str">
        <f t="shared" si="249"/>
        <v/>
      </c>
      <c r="T2137" s="7" t="str">
        <f t="shared" si="250"/>
        <v>Under 1.5</v>
      </c>
      <c r="U2137" s="14"/>
      <c r="V2137" s="14" t="str">
        <f t="shared" si="254"/>
        <v>Over 0.5</v>
      </c>
      <c r="W2137" s="14" t="str">
        <f t="shared" si="255"/>
        <v/>
      </c>
      <c r="X2137" s="14"/>
      <c r="Y2137" s="7" t="str">
        <f t="shared" si="251"/>
        <v>…</v>
      </c>
      <c r="Z2137" s="7"/>
      <c r="AA2137" s="35" t="str">
        <f t="shared" si="252"/>
        <v>…</v>
      </c>
      <c r="AB2137" s="35" t="str">
        <f t="shared" si="253"/>
        <v>.</v>
      </c>
    </row>
    <row r="2138" spans="2:31">
      <c r="B2138" s="6"/>
      <c r="D2138" s="24"/>
      <c r="E2138" s="17"/>
      <c r="F2138" s="7"/>
      <c r="G2138" s="10"/>
      <c r="H2138" s="7"/>
      <c r="I2138" s="7"/>
      <c r="J2138" s="7"/>
      <c r="K2138" s="7"/>
      <c r="L2138" s="7"/>
      <c r="M2138" s="7"/>
      <c r="N2138" s="6"/>
      <c r="O2138" s="6"/>
      <c r="P2138" s="11"/>
      <c r="Q2138" s="12"/>
      <c r="R2138" s="13"/>
      <c r="S2138" s="21" t="str">
        <f t="shared" si="249"/>
        <v/>
      </c>
      <c r="T2138" s="7" t="str">
        <f t="shared" si="250"/>
        <v>Under 1.5</v>
      </c>
      <c r="U2138" s="14"/>
      <c r="V2138" s="14" t="str">
        <f t="shared" si="254"/>
        <v>Over 0.5</v>
      </c>
      <c r="W2138" s="14" t="str">
        <f t="shared" si="255"/>
        <v/>
      </c>
      <c r="X2138" s="14"/>
      <c r="Y2138" s="7" t="str">
        <f t="shared" si="251"/>
        <v>…</v>
      </c>
      <c r="Z2138" s="7"/>
      <c r="AA2138" s="35" t="str">
        <f t="shared" si="252"/>
        <v>…</v>
      </c>
      <c r="AB2138" s="35" t="str">
        <f t="shared" si="253"/>
        <v>.</v>
      </c>
    </row>
    <row r="2139" spans="2:31">
      <c r="B2139" s="6"/>
      <c r="D2139" s="24"/>
      <c r="E2139" s="17"/>
      <c r="F2139" s="7"/>
      <c r="G2139" s="10"/>
      <c r="H2139" s="7"/>
      <c r="I2139" s="7"/>
      <c r="J2139" s="7"/>
      <c r="K2139" s="7"/>
      <c r="L2139" s="7"/>
      <c r="M2139" s="7"/>
      <c r="N2139" s="6"/>
      <c r="O2139" s="6"/>
      <c r="P2139" s="11"/>
      <c r="Q2139" s="12"/>
      <c r="R2139" s="13"/>
      <c r="S2139" s="21" t="str">
        <f t="shared" si="249"/>
        <v/>
      </c>
      <c r="T2139" s="7" t="str">
        <f t="shared" si="250"/>
        <v>Under 1.5</v>
      </c>
      <c r="U2139" s="14"/>
      <c r="V2139" s="14" t="str">
        <f t="shared" si="254"/>
        <v>Over 0.5</v>
      </c>
      <c r="W2139" s="14" t="str">
        <f t="shared" si="255"/>
        <v/>
      </c>
      <c r="X2139" s="14"/>
      <c r="Y2139" s="7" t="str">
        <f t="shared" si="251"/>
        <v>…</v>
      </c>
      <c r="Z2139" s="7"/>
      <c r="AA2139" s="35" t="str">
        <f t="shared" si="252"/>
        <v>…</v>
      </c>
      <c r="AB2139" s="35" t="str">
        <f t="shared" si="253"/>
        <v>.</v>
      </c>
    </row>
    <row r="2140" spans="2:31">
      <c r="B2140" s="6"/>
      <c r="D2140" s="24"/>
      <c r="E2140" s="17"/>
      <c r="F2140" s="7"/>
      <c r="G2140" s="10"/>
      <c r="H2140" s="7"/>
      <c r="I2140" s="7"/>
      <c r="J2140" s="7"/>
      <c r="K2140" s="7"/>
      <c r="L2140" s="7"/>
      <c r="M2140" s="7"/>
      <c r="N2140" s="6"/>
      <c r="O2140" s="6"/>
      <c r="P2140" s="11"/>
      <c r="Q2140" s="12"/>
      <c r="R2140" s="13"/>
      <c r="S2140" s="21" t="str">
        <f t="shared" si="249"/>
        <v/>
      </c>
      <c r="T2140" s="7" t="str">
        <f t="shared" si="250"/>
        <v>Under 1.5</v>
      </c>
      <c r="U2140" s="14"/>
      <c r="V2140" s="14" t="str">
        <f t="shared" si="254"/>
        <v>Over 0.5</v>
      </c>
      <c r="W2140" s="14" t="str">
        <f t="shared" si="255"/>
        <v/>
      </c>
      <c r="X2140" s="14"/>
      <c r="Y2140" s="7" t="str">
        <f t="shared" si="251"/>
        <v>…</v>
      </c>
      <c r="Z2140" s="7"/>
      <c r="AA2140" s="35" t="str">
        <f t="shared" si="252"/>
        <v>…</v>
      </c>
      <c r="AB2140" s="35" t="str">
        <f t="shared" si="253"/>
        <v>.</v>
      </c>
    </row>
    <row r="2141" spans="2:31">
      <c r="B2141" s="6"/>
      <c r="D2141" s="24"/>
      <c r="E2141" s="17"/>
      <c r="F2141" s="7"/>
      <c r="G2141" s="10"/>
      <c r="H2141" s="7"/>
      <c r="I2141" s="7"/>
      <c r="J2141" s="7"/>
      <c r="K2141" s="7"/>
      <c r="L2141" s="7"/>
      <c r="M2141" s="7"/>
      <c r="N2141" s="6"/>
      <c r="O2141" s="6"/>
      <c r="P2141" s="11"/>
      <c r="Q2141" s="12"/>
      <c r="R2141" s="13"/>
      <c r="S2141" s="21" t="str">
        <f t="shared" si="249"/>
        <v/>
      </c>
      <c r="T2141" s="7" t="str">
        <f t="shared" si="250"/>
        <v>Under 1.5</v>
      </c>
      <c r="U2141" s="14"/>
      <c r="V2141" s="14" t="str">
        <f t="shared" si="254"/>
        <v>Over 0.5</v>
      </c>
      <c r="W2141" s="14" t="str">
        <f t="shared" si="255"/>
        <v/>
      </c>
      <c r="X2141" s="14"/>
      <c r="Y2141" s="7" t="str">
        <f t="shared" si="251"/>
        <v>…</v>
      </c>
      <c r="Z2141" s="7"/>
      <c r="AA2141" s="35" t="str">
        <f t="shared" si="252"/>
        <v>…</v>
      </c>
      <c r="AB2141" s="35" t="str">
        <f t="shared" si="253"/>
        <v>.</v>
      </c>
    </row>
    <row r="2142" spans="2:31">
      <c r="B2142" s="6"/>
      <c r="D2142" s="24"/>
      <c r="E2142" s="17"/>
      <c r="F2142" s="7"/>
      <c r="G2142" s="10"/>
      <c r="H2142" s="7"/>
      <c r="I2142" s="7"/>
      <c r="J2142" s="7"/>
      <c r="K2142" s="7"/>
      <c r="L2142" s="7"/>
      <c r="M2142" s="7"/>
      <c r="N2142" s="6"/>
      <c r="O2142" s="6"/>
      <c r="P2142" s="11"/>
      <c r="Q2142" s="12"/>
      <c r="R2142" s="13"/>
      <c r="S2142" s="21" t="str">
        <f t="shared" si="249"/>
        <v/>
      </c>
      <c r="T2142" s="7" t="str">
        <f t="shared" si="250"/>
        <v>Under 1.5</v>
      </c>
      <c r="U2142" s="14"/>
      <c r="V2142" s="14" t="str">
        <f t="shared" si="254"/>
        <v>Over 0.5</v>
      </c>
      <c r="W2142" s="14" t="str">
        <f t="shared" si="255"/>
        <v/>
      </c>
      <c r="X2142" s="14"/>
      <c r="Y2142" s="7" t="str">
        <f t="shared" si="251"/>
        <v>…</v>
      </c>
      <c r="Z2142" s="7"/>
      <c r="AA2142" s="35" t="str">
        <f t="shared" si="252"/>
        <v>…</v>
      </c>
      <c r="AB2142" s="35" t="str">
        <f t="shared" si="253"/>
        <v>.</v>
      </c>
    </row>
    <row r="2143" spans="2:31">
      <c r="B2143" s="6"/>
      <c r="D2143" s="24"/>
      <c r="E2143" s="17"/>
      <c r="F2143" s="7"/>
      <c r="G2143" s="10"/>
      <c r="H2143" s="7"/>
      <c r="I2143" s="7"/>
      <c r="J2143" s="7"/>
      <c r="K2143" s="7"/>
      <c r="L2143" s="7"/>
      <c r="M2143" s="7"/>
      <c r="N2143" s="6"/>
      <c r="O2143" s="6"/>
      <c r="P2143" s="11"/>
      <c r="Q2143" s="12"/>
      <c r="R2143" s="13"/>
      <c r="S2143" s="21" t="str">
        <f t="shared" si="249"/>
        <v/>
      </c>
      <c r="T2143" s="7" t="str">
        <f t="shared" si="250"/>
        <v>Under 1.5</v>
      </c>
      <c r="U2143" s="14"/>
      <c r="V2143" s="14" t="str">
        <f t="shared" si="254"/>
        <v>Over 0.5</v>
      </c>
      <c r="W2143" s="14" t="str">
        <f t="shared" si="255"/>
        <v/>
      </c>
      <c r="X2143" s="14"/>
      <c r="Y2143" s="7" t="str">
        <f t="shared" si="251"/>
        <v>…</v>
      </c>
      <c r="Z2143" s="7"/>
      <c r="AA2143" s="35" t="str">
        <f t="shared" si="252"/>
        <v>…</v>
      </c>
      <c r="AB2143" s="35" t="str">
        <f t="shared" si="253"/>
        <v>.</v>
      </c>
    </row>
    <row r="2144" spans="2:31">
      <c r="B2144" s="6"/>
      <c r="D2144" s="24"/>
      <c r="E2144" s="17"/>
      <c r="F2144" s="7"/>
      <c r="G2144" s="10"/>
      <c r="H2144" s="7"/>
      <c r="I2144" s="7"/>
      <c r="J2144" s="7"/>
      <c r="K2144" s="7"/>
      <c r="L2144" s="7"/>
      <c r="M2144" s="7"/>
      <c r="N2144" s="6"/>
      <c r="O2144" s="6"/>
      <c r="P2144" s="11"/>
      <c r="Q2144" s="12"/>
      <c r="R2144" s="13"/>
      <c r="S2144" s="21" t="str">
        <f t="shared" si="249"/>
        <v/>
      </c>
      <c r="T2144" s="7" t="str">
        <f t="shared" si="250"/>
        <v>Under 1.5</v>
      </c>
      <c r="U2144" s="14"/>
      <c r="V2144" s="14" t="str">
        <f t="shared" si="254"/>
        <v>Over 0.5</v>
      </c>
      <c r="W2144" s="14" t="str">
        <f t="shared" si="255"/>
        <v/>
      </c>
      <c r="X2144" s="14"/>
      <c r="Y2144" s="7" t="str">
        <f t="shared" si="251"/>
        <v>…</v>
      </c>
      <c r="Z2144" s="7"/>
      <c r="AA2144" s="35" t="str">
        <f t="shared" si="252"/>
        <v>…</v>
      </c>
      <c r="AB2144" s="35" t="str">
        <f t="shared" si="253"/>
        <v>.</v>
      </c>
    </row>
    <row r="2145" spans="2:28">
      <c r="B2145" s="6"/>
      <c r="D2145" s="24"/>
      <c r="E2145" s="17"/>
      <c r="F2145" s="7"/>
      <c r="G2145" s="10"/>
      <c r="H2145" s="7"/>
      <c r="I2145" s="7"/>
      <c r="J2145" s="7"/>
      <c r="K2145" s="7"/>
      <c r="L2145" s="7"/>
      <c r="M2145" s="7"/>
      <c r="N2145" s="6"/>
      <c r="O2145" s="6"/>
      <c r="P2145" s="11"/>
      <c r="Q2145" s="12"/>
      <c r="R2145" s="13"/>
      <c r="S2145" s="21" t="str">
        <f t="shared" si="249"/>
        <v/>
      </c>
      <c r="T2145" s="7" t="str">
        <f t="shared" si="250"/>
        <v>Under 1.5</v>
      </c>
      <c r="U2145" s="14"/>
      <c r="V2145" s="14" t="str">
        <f t="shared" si="254"/>
        <v>Over 0.5</v>
      </c>
      <c r="W2145" s="14" t="str">
        <f t="shared" si="255"/>
        <v/>
      </c>
      <c r="X2145" s="14"/>
      <c r="Y2145" s="7" t="str">
        <f t="shared" si="251"/>
        <v>…</v>
      </c>
      <c r="Z2145" s="7"/>
      <c r="AA2145" s="35" t="str">
        <f t="shared" si="252"/>
        <v>…</v>
      </c>
      <c r="AB2145" s="35" t="str">
        <f t="shared" si="253"/>
        <v>.</v>
      </c>
    </row>
    <row r="2146" spans="2:28">
      <c r="B2146" s="6"/>
      <c r="D2146" s="24"/>
      <c r="E2146" s="17"/>
      <c r="F2146" s="7"/>
      <c r="G2146" s="10"/>
      <c r="H2146" s="7"/>
      <c r="I2146" s="7"/>
      <c r="J2146" s="7"/>
      <c r="K2146" s="7"/>
      <c r="L2146" s="7"/>
      <c r="M2146" s="7"/>
      <c r="N2146" s="6"/>
      <c r="O2146" s="6"/>
      <c r="P2146" s="11"/>
      <c r="Q2146" s="12"/>
      <c r="R2146" s="13"/>
      <c r="S2146" s="21" t="str">
        <f t="shared" si="249"/>
        <v/>
      </c>
      <c r="T2146" s="7" t="str">
        <f t="shared" si="250"/>
        <v>Under 1.5</v>
      </c>
      <c r="U2146" s="14"/>
      <c r="V2146" s="14" t="str">
        <f t="shared" si="254"/>
        <v>Over 0.5</v>
      </c>
      <c r="W2146" s="14" t="str">
        <f t="shared" si="255"/>
        <v/>
      </c>
      <c r="X2146" s="14"/>
      <c r="Y2146" s="7" t="str">
        <f t="shared" si="251"/>
        <v>…</v>
      </c>
      <c r="Z2146" s="7"/>
      <c r="AA2146" s="35" t="str">
        <f t="shared" si="252"/>
        <v>…</v>
      </c>
      <c r="AB2146" s="35" t="str">
        <f t="shared" si="253"/>
        <v>.</v>
      </c>
    </row>
    <row r="2147" spans="2:28">
      <c r="B2147" s="6"/>
      <c r="D2147" s="24"/>
      <c r="E2147" s="17"/>
      <c r="F2147" s="7"/>
      <c r="G2147" s="10"/>
      <c r="H2147" s="7"/>
      <c r="I2147" s="7"/>
      <c r="J2147" s="7"/>
      <c r="K2147" s="7"/>
      <c r="L2147" s="7"/>
      <c r="M2147" s="7"/>
      <c r="N2147" s="6"/>
      <c r="O2147" s="6"/>
      <c r="P2147" s="11"/>
      <c r="Q2147" s="12"/>
      <c r="R2147" s="13"/>
      <c r="S2147" s="21" t="str">
        <f t="shared" si="249"/>
        <v/>
      </c>
      <c r="T2147" s="7" t="str">
        <f t="shared" si="250"/>
        <v>Under 1.5</v>
      </c>
      <c r="U2147" s="14"/>
      <c r="V2147" s="14" t="str">
        <f t="shared" si="254"/>
        <v>Over 0.5</v>
      </c>
      <c r="W2147" s="14" t="str">
        <f t="shared" si="255"/>
        <v/>
      </c>
      <c r="X2147" s="14"/>
      <c r="Y2147" s="7" t="str">
        <f t="shared" si="251"/>
        <v>…</v>
      </c>
      <c r="Z2147" s="7"/>
      <c r="AA2147" s="35" t="str">
        <f t="shared" si="252"/>
        <v>…</v>
      </c>
      <c r="AB2147" s="35" t="str">
        <f t="shared" si="253"/>
        <v>.</v>
      </c>
    </row>
    <row r="2148" spans="2:28">
      <c r="B2148" s="6"/>
      <c r="D2148" s="24"/>
      <c r="E2148" s="17"/>
      <c r="F2148" s="7"/>
      <c r="G2148" s="10"/>
      <c r="H2148" s="7"/>
      <c r="I2148" s="7"/>
      <c r="J2148" s="7"/>
      <c r="K2148" s="7"/>
      <c r="L2148" s="7"/>
      <c r="M2148" s="7"/>
      <c r="N2148" s="6"/>
      <c r="O2148" s="6"/>
      <c r="P2148" s="11"/>
      <c r="Q2148" s="12"/>
      <c r="R2148" s="13"/>
      <c r="S2148" s="21" t="str">
        <f t="shared" si="249"/>
        <v/>
      </c>
      <c r="T2148" s="7" t="str">
        <f t="shared" si="250"/>
        <v>Under 1.5</v>
      </c>
      <c r="U2148" s="14"/>
      <c r="V2148" s="14" t="str">
        <f t="shared" si="254"/>
        <v>Over 0.5</v>
      </c>
      <c r="W2148" s="14" t="str">
        <f t="shared" si="255"/>
        <v/>
      </c>
      <c r="X2148" s="14"/>
      <c r="Y2148" s="7" t="str">
        <f t="shared" si="251"/>
        <v>…</v>
      </c>
      <c r="Z2148" s="7"/>
      <c r="AA2148" s="35" t="str">
        <f t="shared" si="252"/>
        <v>…</v>
      </c>
      <c r="AB2148" s="35" t="str">
        <f t="shared" si="253"/>
        <v>.</v>
      </c>
    </row>
    <row r="2149" spans="2:28">
      <c r="B2149" s="6"/>
      <c r="D2149" s="24"/>
      <c r="E2149" s="17"/>
      <c r="F2149" s="7"/>
      <c r="G2149" s="10"/>
      <c r="H2149" s="7"/>
      <c r="I2149" s="7"/>
      <c r="J2149" s="7"/>
      <c r="K2149" s="7"/>
      <c r="L2149" s="7"/>
      <c r="M2149" s="7"/>
      <c r="N2149" s="6"/>
      <c r="O2149" s="6"/>
      <c r="P2149" s="11"/>
      <c r="Q2149" s="12"/>
      <c r="R2149" s="13"/>
      <c r="S2149" s="21" t="str">
        <f t="shared" si="249"/>
        <v/>
      </c>
      <c r="T2149" s="7" t="str">
        <f t="shared" si="250"/>
        <v>Under 1.5</v>
      </c>
      <c r="U2149" s="14"/>
      <c r="V2149" s="14" t="str">
        <f t="shared" si="254"/>
        <v>Over 0.5</v>
      </c>
      <c r="W2149" s="14" t="str">
        <f t="shared" si="255"/>
        <v/>
      </c>
      <c r="X2149" s="14"/>
      <c r="Y2149" s="7" t="str">
        <f t="shared" si="251"/>
        <v>…</v>
      </c>
      <c r="Z2149" s="7"/>
      <c r="AA2149" s="35" t="str">
        <f t="shared" si="252"/>
        <v>…</v>
      </c>
      <c r="AB2149" s="35" t="str">
        <f t="shared" si="253"/>
        <v>.</v>
      </c>
    </row>
    <row r="2150" spans="2:28">
      <c r="B2150" s="6"/>
      <c r="D2150" s="24"/>
      <c r="E2150" s="17"/>
      <c r="F2150" s="7"/>
      <c r="G2150" s="10"/>
      <c r="H2150" s="7"/>
      <c r="I2150" s="7"/>
      <c r="J2150" s="7"/>
      <c r="K2150" s="7"/>
      <c r="L2150" s="7"/>
      <c r="M2150" s="7"/>
      <c r="N2150" s="6"/>
      <c r="O2150" s="6"/>
      <c r="P2150" s="11"/>
      <c r="Q2150" s="12"/>
      <c r="R2150" s="13"/>
      <c r="S2150" s="21" t="str">
        <f t="shared" si="249"/>
        <v/>
      </c>
      <c r="T2150" s="7" t="str">
        <f t="shared" si="250"/>
        <v>Under 1.5</v>
      </c>
      <c r="U2150" s="14"/>
      <c r="V2150" s="14" t="str">
        <f t="shared" si="254"/>
        <v>Over 0.5</v>
      </c>
      <c r="W2150" s="14" t="str">
        <f t="shared" si="255"/>
        <v/>
      </c>
      <c r="X2150" s="14"/>
      <c r="Y2150" s="7" t="str">
        <f t="shared" si="251"/>
        <v>…</v>
      </c>
      <c r="Z2150" s="7"/>
      <c r="AA2150" s="35" t="str">
        <f t="shared" si="252"/>
        <v>…</v>
      </c>
      <c r="AB2150" s="35" t="str">
        <f t="shared" si="253"/>
        <v>.</v>
      </c>
    </row>
    <row r="2151" spans="2:28">
      <c r="B2151" s="6"/>
      <c r="D2151" s="24"/>
      <c r="E2151" s="17"/>
      <c r="F2151" s="7"/>
      <c r="G2151" s="10"/>
      <c r="H2151" s="7"/>
      <c r="I2151" s="7"/>
      <c r="J2151" s="7"/>
      <c r="K2151" s="7"/>
      <c r="L2151" s="7"/>
      <c r="M2151" s="7"/>
      <c r="N2151" s="6"/>
      <c r="O2151" s="6"/>
      <c r="P2151" s="11"/>
      <c r="Q2151" s="12"/>
      <c r="R2151" s="13"/>
      <c r="S2151" s="21" t="str">
        <f t="shared" si="249"/>
        <v/>
      </c>
      <c r="T2151" s="7" t="str">
        <f t="shared" si="250"/>
        <v>Under 1.5</v>
      </c>
      <c r="U2151" s="14"/>
      <c r="V2151" s="14" t="str">
        <f t="shared" si="254"/>
        <v>Over 0.5</v>
      </c>
      <c r="W2151" s="14" t="str">
        <f t="shared" si="255"/>
        <v/>
      </c>
      <c r="X2151" s="14"/>
      <c r="Y2151" s="7" t="str">
        <f t="shared" si="251"/>
        <v>…</v>
      </c>
      <c r="Z2151" s="7"/>
      <c r="AA2151" s="35" t="str">
        <f t="shared" si="252"/>
        <v>…</v>
      </c>
      <c r="AB2151" s="35" t="str">
        <f t="shared" si="253"/>
        <v>.</v>
      </c>
    </row>
    <row r="2152" spans="2:28">
      <c r="B2152" s="6"/>
      <c r="D2152" s="24"/>
      <c r="E2152" s="17"/>
      <c r="F2152" s="7"/>
      <c r="G2152" s="10"/>
      <c r="H2152" s="7"/>
      <c r="I2152" s="7"/>
      <c r="J2152" s="7"/>
      <c r="K2152" s="7"/>
      <c r="L2152" s="7"/>
      <c r="M2152" s="7"/>
      <c r="N2152" s="6"/>
      <c r="O2152" s="6"/>
      <c r="P2152" s="11"/>
      <c r="Q2152" s="12"/>
      <c r="R2152" s="13"/>
      <c r="S2152" s="21" t="str">
        <f t="shared" si="249"/>
        <v/>
      </c>
      <c r="T2152" s="7" t="str">
        <f t="shared" si="250"/>
        <v>Under 1.5</v>
      </c>
      <c r="U2152" s="14"/>
      <c r="V2152" s="14" t="str">
        <f t="shared" si="254"/>
        <v>Over 0.5</v>
      </c>
      <c r="W2152" s="14" t="str">
        <f t="shared" si="255"/>
        <v/>
      </c>
      <c r="X2152" s="14"/>
      <c r="Y2152" s="7" t="str">
        <f t="shared" si="251"/>
        <v>…</v>
      </c>
      <c r="Z2152" s="7"/>
      <c r="AA2152" s="35" t="str">
        <f t="shared" si="252"/>
        <v>…</v>
      </c>
      <c r="AB2152" s="35" t="str">
        <f t="shared" si="253"/>
        <v>.</v>
      </c>
    </row>
    <row r="2153" spans="2:28">
      <c r="B2153" s="6"/>
      <c r="D2153" s="24"/>
      <c r="E2153" s="17"/>
      <c r="F2153" s="7"/>
      <c r="G2153" s="10"/>
      <c r="H2153" s="7"/>
      <c r="I2153" s="7"/>
      <c r="J2153" s="7"/>
      <c r="K2153" s="7"/>
      <c r="L2153" s="7"/>
      <c r="M2153" s="7"/>
      <c r="N2153" s="6"/>
      <c r="O2153" s="6"/>
      <c r="P2153" s="11"/>
      <c r="Q2153" s="12"/>
      <c r="R2153" s="13"/>
      <c r="S2153" s="21" t="str">
        <f t="shared" si="249"/>
        <v/>
      </c>
      <c r="T2153" s="7" t="str">
        <f t="shared" si="250"/>
        <v>Under 1.5</v>
      </c>
      <c r="U2153" s="14"/>
      <c r="V2153" s="14" t="str">
        <f t="shared" si="254"/>
        <v>Over 0.5</v>
      </c>
      <c r="W2153" s="14" t="str">
        <f t="shared" si="255"/>
        <v/>
      </c>
      <c r="X2153" s="14"/>
      <c r="Y2153" s="7" t="str">
        <f t="shared" si="251"/>
        <v>…</v>
      </c>
      <c r="Z2153" s="7"/>
      <c r="AA2153" s="35" t="str">
        <f t="shared" si="252"/>
        <v>…</v>
      </c>
      <c r="AB2153" s="35" t="str">
        <f t="shared" si="253"/>
        <v>.</v>
      </c>
    </row>
    <row r="2154" spans="2:28">
      <c r="B2154" s="6"/>
      <c r="D2154" s="24"/>
      <c r="E2154" s="17"/>
      <c r="F2154" s="7"/>
      <c r="G2154" s="10"/>
      <c r="H2154" s="7"/>
      <c r="I2154" s="7"/>
      <c r="J2154" s="7"/>
      <c r="K2154" s="7"/>
      <c r="L2154" s="7"/>
      <c r="M2154" s="7"/>
      <c r="N2154" s="6"/>
      <c r="O2154" s="6"/>
      <c r="P2154" s="11"/>
      <c r="Q2154" s="12"/>
      <c r="R2154" s="13"/>
      <c r="S2154" s="21" t="str">
        <f t="shared" si="249"/>
        <v/>
      </c>
      <c r="T2154" s="7" t="str">
        <f t="shared" si="250"/>
        <v>Under 1.5</v>
      </c>
      <c r="U2154" s="14"/>
      <c r="V2154" s="14" t="str">
        <f t="shared" si="254"/>
        <v>Over 0.5</v>
      </c>
      <c r="W2154" s="14" t="str">
        <f t="shared" si="255"/>
        <v/>
      </c>
      <c r="X2154" s="14"/>
      <c r="Y2154" s="7" t="str">
        <f t="shared" si="251"/>
        <v>…</v>
      </c>
      <c r="Z2154" s="7"/>
      <c r="AA2154" s="35" t="str">
        <f t="shared" si="252"/>
        <v>…</v>
      </c>
      <c r="AB2154" s="35" t="str">
        <f t="shared" si="253"/>
        <v>.</v>
      </c>
    </row>
    <row r="2155" spans="2:28">
      <c r="B2155" s="6"/>
      <c r="D2155" s="24"/>
      <c r="E2155" s="17"/>
      <c r="F2155" s="7"/>
      <c r="G2155" s="10"/>
      <c r="H2155" s="7"/>
      <c r="I2155" s="7"/>
      <c r="J2155" s="7"/>
      <c r="K2155" s="7"/>
      <c r="L2155" s="7"/>
      <c r="M2155" s="7"/>
      <c r="N2155" s="6"/>
      <c r="O2155" s="6"/>
      <c r="P2155" s="11"/>
      <c r="Q2155" s="12"/>
      <c r="R2155" s="13"/>
      <c r="S2155" s="21" t="str">
        <f t="shared" si="249"/>
        <v/>
      </c>
      <c r="T2155" s="7" t="str">
        <f t="shared" si="250"/>
        <v>Under 1.5</v>
      </c>
      <c r="U2155" s="14"/>
      <c r="V2155" s="14" t="str">
        <f t="shared" si="254"/>
        <v>Over 0.5</v>
      </c>
      <c r="W2155" s="14" t="str">
        <f t="shared" si="255"/>
        <v/>
      </c>
      <c r="X2155" s="14"/>
      <c r="Y2155" s="7" t="str">
        <f t="shared" si="251"/>
        <v>…</v>
      </c>
      <c r="Z2155" s="7"/>
      <c r="AA2155" s="35" t="str">
        <f t="shared" si="252"/>
        <v>…</v>
      </c>
      <c r="AB2155" s="35" t="str">
        <f t="shared" si="253"/>
        <v>.</v>
      </c>
    </row>
    <row r="2156" spans="2:28">
      <c r="B2156" s="6"/>
      <c r="D2156" s="24"/>
      <c r="E2156" s="17"/>
      <c r="F2156" s="7"/>
      <c r="G2156" s="10"/>
      <c r="H2156" s="7"/>
      <c r="I2156" s="7"/>
      <c r="J2156" s="7"/>
      <c r="K2156" s="7"/>
      <c r="L2156" s="7"/>
      <c r="M2156" s="7"/>
      <c r="N2156" s="6"/>
      <c r="O2156" s="6"/>
      <c r="P2156" s="11"/>
      <c r="Q2156" s="12"/>
      <c r="R2156" s="13"/>
      <c r="S2156" s="21" t="str">
        <f t="shared" si="249"/>
        <v/>
      </c>
      <c r="T2156" s="7" t="str">
        <f t="shared" si="250"/>
        <v>Under 1.5</v>
      </c>
      <c r="U2156" s="14"/>
      <c r="V2156" s="14" t="str">
        <f t="shared" si="254"/>
        <v>Over 0.5</v>
      </c>
      <c r="W2156" s="14" t="str">
        <f t="shared" si="255"/>
        <v/>
      </c>
      <c r="X2156" s="14"/>
      <c r="Y2156" s="7" t="str">
        <f t="shared" si="251"/>
        <v>…</v>
      </c>
      <c r="Z2156" s="7"/>
      <c r="AA2156" s="35" t="str">
        <f t="shared" si="252"/>
        <v>…</v>
      </c>
      <c r="AB2156" s="35" t="str">
        <f t="shared" si="253"/>
        <v>.</v>
      </c>
    </row>
    <row r="2157" spans="2:28">
      <c r="B2157" s="6"/>
      <c r="D2157" s="24"/>
      <c r="E2157" s="17"/>
      <c r="F2157" s="7"/>
      <c r="G2157" s="10"/>
      <c r="H2157" s="7"/>
      <c r="I2157" s="7"/>
      <c r="J2157" s="7"/>
      <c r="K2157" s="7"/>
      <c r="L2157" s="7"/>
      <c r="M2157" s="7"/>
      <c r="N2157" s="6"/>
      <c r="O2157" s="6"/>
      <c r="P2157" s="11"/>
      <c r="Q2157" s="12"/>
      <c r="R2157" s="13"/>
      <c r="S2157" s="21" t="str">
        <f t="shared" si="249"/>
        <v/>
      </c>
      <c r="T2157" s="7" t="str">
        <f t="shared" si="250"/>
        <v>Under 1.5</v>
      </c>
      <c r="U2157" s="14"/>
      <c r="V2157" s="14" t="str">
        <f t="shared" si="254"/>
        <v>Over 0.5</v>
      </c>
      <c r="W2157" s="14" t="str">
        <f t="shared" si="255"/>
        <v/>
      </c>
      <c r="X2157" s="14"/>
      <c r="Y2157" s="7" t="str">
        <f t="shared" si="251"/>
        <v>…</v>
      </c>
      <c r="Z2157" s="7"/>
      <c r="AA2157" s="35" t="str">
        <f t="shared" si="252"/>
        <v>…</v>
      </c>
      <c r="AB2157" s="35" t="str">
        <f t="shared" si="253"/>
        <v>.</v>
      </c>
    </row>
    <row r="2158" spans="2:28">
      <c r="B2158" s="6"/>
      <c r="D2158" s="24"/>
      <c r="E2158" s="17"/>
      <c r="F2158" s="7"/>
      <c r="G2158" s="10"/>
      <c r="H2158" s="7"/>
      <c r="I2158" s="7"/>
      <c r="J2158" s="7"/>
      <c r="K2158" s="7"/>
      <c r="L2158" s="7"/>
      <c r="M2158" s="7"/>
      <c r="N2158" s="6"/>
      <c r="O2158" s="6"/>
      <c r="P2158" s="11"/>
      <c r="Q2158" s="12"/>
      <c r="R2158" s="13"/>
      <c r="S2158" s="21" t="str">
        <f t="shared" si="249"/>
        <v/>
      </c>
      <c r="T2158" s="7" t="str">
        <f t="shared" si="250"/>
        <v>Under 1.5</v>
      </c>
      <c r="U2158" s="14"/>
      <c r="V2158" s="14" t="str">
        <f t="shared" si="254"/>
        <v>Over 0.5</v>
      </c>
      <c r="W2158" s="14" t="str">
        <f t="shared" si="255"/>
        <v/>
      </c>
      <c r="X2158" s="14"/>
      <c r="Y2158" s="7" t="str">
        <f t="shared" si="251"/>
        <v>…</v>
      </c>
      <c r="Z2158" s="7"/>
      <c r="AA2158" s="35" t="str">
        <f t="shared" si="252"/>
        <v>…</v>
      </c>
      <c r="AB2158" s="35" t="str">
        <f t="shared" si="253"/>
        <v>.</v>
      </c>
    </row>
    <row r="2159" spans="2:28">
      <c r="B2159" s="6"/>
      <c r="D2159" s="24"/>
      <c r="E2159" s="17"/>
      <c r="F2159" s="7"/>
      <c r="G2159" s="10"/>
      <c r="H2159" s="7"/>
      <c r="I2159" s="7"/>
      <c r="J2159" s="7"/>
      <c r="K2159" s="7"/>
      <c r="L2159" s="7"/>
      <c r="M2159" s="7"/>
      <c r="N2159" s="6"/>
      <c r="O2159" s="6"/>
      <c r="P2159" s="11"/>
      <c r="Q2159" s="12"/>
      <c r="R2159" s="13"/>
      <c r="S2159" s="21" t="str">
        <f t="shared" si="249"/>
        <v/>
      </c>
      <c r="T2159" s="7" t="str">
        <f t="shared" si="250"/>
        <v>Under 1.5</v>
      </c>
      <c r="U2159" s="14"/>
      <c r="V2159" s="14" t="str">
        <f t="shared" si="254"/>
        <v>Over 0.5</v>
      </c>
      <c r="W2159" s="14" t="str">
        <f t="shared" si="255"/>
        <v/>
      </c>
      <c r="X2159" s="14"/>
      <c r="Y2159" s="7" t="str">
        <f t="shared" si="251"/>
        <v>…</v>
      </c>
      <c r="Z2159" s="7"/>
      <c r="AA2159" s="35" t="str">
        <f t="shared" si="252"/>
        <v>…</v>
      </c>
      <c r="AB2159" s="35" t="str">
        <f t="shared" si="253"/>
        <v>.</v>
      </c>
    </row>
    <row r="2160" spans="2:28">
      <c r="B2160" s="6"/>
      <c r="D2160" s="24"/>
      <c r="E2160" s="17"/>
      <c r="F2160" s="7"/>
      <c r="G2160" s="10"/>
      <c r="H2160" s="7"/>
      <c r="I2160" s="7"/>
      <c r="J2160" s="7"/>
      <c r="K2160" s="7"/>
      <c r="L2160" s="7"/>
      <c r="M2160" s="7"/>
      <c r="N2160" s="6"/>
      <c r="O2160" s="6"/>
      <c r="P2160" s="11"/>
      <c r="Q2160" s="12"/>
      <c r="R2160" s="13"/>
      <c r="S2160" s="21" t="str">
        <f t="shared" si="249"/>
        <v/>
      </c>
      <c r="T2160" s="7" t="str">
        <f t="shared" si="250"/>
        <v>Under 1.5</v>
      </c>
      <c r="U2160" s="14"/>
      <c r="V2160" s="14" t="str">
        <f t="shared" si="254"/>
        <v>Over 0.5</v>
      </c>
      <c r="W2160" s="14" t="str">
        <f t="shared" si="255"/>
        <v/>
      </c>
      <c r="X2160" s="14"/>
      <c r="Y2160" s="7" t="str">
        <f t="shared" si="251"/>
        <v>…</v>
      </c>
      <c r="Z2160" s="7"/>
      <c r="AA2160" s="35" t="str">
        <f t="shared" si="252"/>
        <v>…</v>
      </c>
      <c r="AB2160" s="35" t="str">
        <f t="shared" si="253"/>
        <v>.</v>
      </c>
    </row>
    <row r="2161" spans="2:28">
      <c r="B2161" s="6"/>
      <c r="D2161" s="24"/>
      <c r="E2161" s="17"/>
      <c r="F2161" s="7"/>
      <c r="G2161" s="10"/>
      <c r="H2161" s="7"/>
      <c r="I2161" s="7"/>
      <c r="J2161" s="7"/>
      <c r="K2161" s="7"/>
      <c r="L2161" s="7"/>
      <c r="M2161" s="7"/>
      <c r="N2161" s="6"/>
      <c r="O2161" s="6"/>
      <c r="P2161" s="11"/>
      <c r="Q2161" s="12"/>
      <c r="R2161" s="13"/>
      <c r="S2161" s="21" t="str">
        <f t="shared" si="249"/>
        <v/>
      </c>
      <c r="T2161" s="7" t="str">
        <f t="shared" si="250"/>
        <v>Under 1.5</v>
      </c>
      <c r="U2161" s="14"/>
      <c r="V2161" s="14" t="str">
        <f t="shared" si="254"/>
        <v>Over 0.5</v>
      </c>
      <c r="W2161" s="14" t="str">
        <f t="shared" si="255"/>
        <v/>
      </c>
      <c r="X2161" s="14"/>
      <c r="Y2161" s="7" t="str">
        <f t="shared" si="251"/>
        <v>…</v>
      </c>
      <c r="Z2161" s="7"/>
      <c r="AA2161" s="35" t="str">
        <f t="shared" si="252"/>
        <v>…</v>
      </c>
      <c r="AB2161" s="35" t="str">
        <f t="shared" si="253"/>
        <v>.</v>
      </c>
    </row>
    <row r="2162" spans="2:28">
      <c r="B2162" s="6"/>
      <c r="D2162" s="24"/>
      <c r="E2162" s="17"/>
      <c r="F2162" s="7"/>
      <c r="G2162" s="10"/>
      <c r="H2162" s="7"/>
      <c r="I2162" s="7"/>
      <c r="J2162" s="7"/>
      <c r="K2162" s="7"/>
      <c r="L2162" s="7"/>
      <c r="M2162" s="7"/>
      <c r="N2162" s="6"/>
      <c r="O2162" s="6"/>
      <c r="P2162" s="11"/>
      <c r="Q2162" s="12"/>
      <c r="R2162" s="13"/>
      <c r="S2162" s="21" t="str">
        <f t="shared" si="249"/>
        <v/>
      </c>
      <c r="T2162" s="7" t="str">
        <f t="shared" si="250"/>
        <v>Under 1.5</v>
      </c>
      <c r="U2162" s="14"/>
      <c r="V2162" s="14" t="str">
        <f t="shared" si="254"/>
        <v>Over 0.5</v>
      </c>
      <c r="W2162" s="14" t="str">
        <f t="shared" si="255"/>
        <v/>
      </c>
      <c r="X2162" s="14"/>
      <c r="Y2162" s="7" t="str">
        <f t="shared" si="251"/>
        <v>…</v>
      </c>
      <c r="Z2162" s="7"/>
      <c r="AA2162" s="35" t="str">
        <f t="shared" si="252"/>
        <v>…</v>
      </c>
      <c r="AB2162" s="35" t="str">
        <f t="shared" si="253"/>
        <v>.</v>
      </c>
    </row>
    <row r="2163" spans="2:28">
      <c r="B2163" s="6"/>
      <c r="D2163" s="24"/>
      <c r="E2163" s="17"/>
      <c r="F2163" s="7"/>
      <c r="G2163" s="10"/>
      <c r="H2163" s="7"/>
      <c r="I2163" s="7"/>
      <c r="J2163" s="7"/>
      <c r="K2163" s="7"/>
      <c r="L2163" s="7"/>
      <c r="M2163" s="7"/>
      <c r="N2163" s="6"/>
      <c r="O2163" s="6"/>
      <c r="P2163" s="11"/>
      <c r="Q2163" s="12"/>
      <c r="R2163" s="13"/>
      <c r="S2163" s="21" t="str">
        <f t="shared" si="249"/>
        <v/>
      </c>
      <c r="T2163" s="7" t="str">
        <f t="shared" si="250"/>
        <v>Under 1.5</v>
      </c>
      <c r="U2163" s="14"/>
      <c r="V2163" s="14" t="str">
        <f t="shared" si="254"/>
        <v>Over 0.5</v>
      </c>
      <c r="W2163" s="14" t="str">
        <f t="shared" si="255"/>
        <v/>
      </c>
      <c r="X2163" s="14"/>
      <c r="Y2163" s="7" t="str">
        <f t="shared" si="251"/>
        <v>…</v>
      </c>
      <c r="Z2163" s="7"/>
      <c r="AA2163" s="35" t="str">
        <f t="shared" si="252"/>
        <v>…</v>
      </c>
      <c r="AB2163" s="35" t="str">
        <f t="shared" si="253"/>
        <v>.</v>
      </c>
    </row>
    <row r="2164" spans="2:28">
      <c r="B2164" s="6"/>
      <c r="D2164" s="24"/>
      <c r="E2164" s="17"/>
      <c r="F2164" s="7"/>
      <c r="G2164" s="10"/>
      <c r="H2164" s="7"/>
      <c r="I2164" s="7"/>
      <c r="J2164" s="7"/>
      <c r="K2164" s="7"/>
      <c r="L2164" s="7"/>
      <c r="M2164" s="7"/>
      <c r="N2164" s="6"/>
      <c r="O2164" s="6"/>
      <c r="P2164" s="11"/>
      <c r="Q2164" s="12"/>
      <c r="R2164" s="13"/>
      <c r="S2164" s="21" t="str">
        <f t="shared" ref="S2164:S2227" si="256">(IF(H2164=0,"",(40+IF(I2164&lt;50,0,I2164/3.2)+(IF(J2164&gt;I2164,-J2164/3.2,0)+(IF(H2164&gt;I2164,-H2164/3.2,0)+(IF(L2164="X",5,IF(L2164="2",2,0)))+(IF(M2164&gt;15,0,15-M2164))+(IF(P2164&lt;50,0,P2164/5)))))))</f>
        <v/>
      </c>
      <c r="T2164" s="7" t="str">
        <f t="shared" ref="T2164:T2227" si="257">IF(S2164&lt;56,"Over 0.5","Under 1.5")</f>
        <v>Under 1.5</v>
      </c>
      <c r="U2164" s="14"/>
      <c r="V2164" s="14" t="str">
        <f t="shared" si="254"/>
        <v>Over 0.5</v>
      </c>
      <c r="W2164" s="14" t="str">
        <f t="shared" si="255"/>
        <v/>
      </c>
      <c r="X2164" s="14"/>
      <c r="Y2164" s="7" t="str">
        <f t="shared" si="251"/>
        <v>…</v>
      </c>
      <c r="Z2164" s="7"/>
      <c r="AA2164" s="35" t="str">
        <f t="shared" si="252"/>
        <v>…</v>
      </c>
      <c r="AB2164" s="35" t="str">
        <f t="shared" si="253"/>
        <v>.</v>
      </c>
    </row>
    <row r="2165" spans="2:28">
      <c r="B2165" s="6"/>
      <c r="D2165" s="24"/>
      <c r="E2165" s="17"/>
      <c r="F2165" s="7"/>
      <c r="G2165" s="10"/>
      <c r="H2165" s="7"/>
      <c r="I2165" s="7"/>
      <c r="J2165" s="7"/>
      <c r="K2165" s="7"/>
      <c r="L2165" s="7"/>
      <c r="M2165" s="7"/>
      <c r="N2165" s="6"/>
      <c r="O2165" s="6"/>
      <c r="P2165" s="11"/>
      <c r="Q2165" s="12"/>
      <c r="R2165" s="13"/>
      <c r="S2165" s="21" t="str">
        <f t="shared" si="256"/>
        <v/>
      </c>
      <c r="T2165" s="7" t="str">
        <f t="shared" si="257"/>
        <v>Under 1.5</v>
      </c>
      <c r="U2165" s="14"/>
      <c r="V2165" s="14" t="str">
        <f t="shared" si="254"/>
        <v>Over 0.5</v>
      </c>
      <c r="W2165" s="14" t="str">
        <f t="shared" si="255"/>
        <v/>
      </c>
      <c r="X2165" s="14"/>
      <c r="Y2165" s="7" t="str">
        <f t="shared" ref="Y2165:Y2228" si="258">IF(AND(B2165="OK",I2165&gt;52,M2165&lt;11,Q2165&lt;1.71),"Prime","…")</f>
        <v>…</v>
      </c>
      <c r="Z2165" s="7"/>
      <c r="AA2165" s="35" t="str">
        <f t="shared" si="252"/>
        <v>…</v>
      </c>
      <c r="AB2165" s="35" t="str">
        <f t="shared" si="253"/>
        <v>.</v>
      </c>
    </row>
    <row r="2166" spans="2:28">
      <c r="B2166" s="6"/>
      <c r="D2166" s="24"/>
      <c r="E2166" s="17"/>
      <c r="F2166" s="7"/>
      <c r="G2166" s="10"/>
      <c r="H2166" s="7"/>
      <c r="I2166" s="7"/>
      <c r="J2166" s="7"/>
      <c r="K2166" s="7"/>
      <c r="L2166" s="7"/>
      <c r="M2166" s="7"/>
      <c r="N2166" s="6"/>
      <c r="O2166" s="6"/>
      <c r="P2166" s="11"/>
      <c r="Q2166" s="12"/>
      <c r="R2166" s="13"/>
      <c r="S2166" s="21" t="str">
        <f t="shared" si="256"/>
        <v/>
      </c>
      <c r="T2166" s="7" t="str">
        <f t="shared" si="257"/>
        <v>Under 1.5</v>
      </c>
      <c r="U2166" s="14"/>
      <c r="V2166" s="14" t="str">
        <f t="shared" si="254"/>
        <v>Over 0.5</v>
      </c>
      <c r="W2166" s="14" t="str">
        <f t="shared" si="255"/>
        <v/>
      </c>
      <c r="X2166" s="14"/>
      <c r="Y2166" s="7" t="str">
        <f t="shared" si="258"/>
        <v>…</v>
      </c>
      <c r="Z2166" s="7"/>
      <c r="AA2166" s="35" t="str">
        <f t="shared" si="252"/>
        <v>…</v>
      </c>
      <c r="AB2166" s="35" t="str">
        <f t="shared" si="253"/>
        <v>.</v>
      </c>
    </row>
    <row r="2167" spans="2:28">
      <c r="B2167" s="6"/>
      <c r="D2167" s="24"/>
      <c r="E2167" s="17"/>
      <c r="F2167" s="7"/>
      <c r="G2167" s="10"/>
      <c r="H2167" s="7"/>
      <c r="I2167" s="7"/>
      <c r="J2167" s="7"/>
      <c r="K2167" s="7"/>
      <c r="L2167" s="7"/>
      <c r="M2167" s="7"/>
      <c r="N2167" s="6"/>
      <c r="O2167" s="6"/>
      <c r="P2167" s="11"/>
      <c r="Q2167" s="12"/>
      <c r="R2167" s="13"/>
      <c r="S2167" s="21" t="str">
        <f t="shared" si="256"/>
        <v/>
      </c>
      <c r="T2167" s="7" t="str">
        <f t="shared" si="257"/>
        <v>Under 1.5</v>
      </c>
      <c r="U2167" s="14"/>
      <c r="V2167" s="14" t="str">
        <f t="shared" si="254"/>
        <v>Over 0.5</v>
      </c>
      <c r="W2167" s="14" t="str">
        <f t="shared" si="255"/>
        <v/>
      </c>
      <c r="X2167" s="14"/>
      <c r="Y2167" s="7" t="str">
        <f t="shared" si="258"/>
        <v>…</v>
      </c>
      <c r="Z2167" s="7"/>
      <c r="AA2167" s="35" t="str">
        <f t="shared" si="252"/>
        <v>…</v>
      </c>
      <c r="AB2167" s="35" t="str">
        <f t="shared" si="253"/>
        <v>.</v>
      </c>
    </row>
    <row r="2168" spans="2:28">
      <c r="B2168" s="6"/>
      <c r="D2168" s="24"/>
      <c r="E2168" s="17"/>
      <c r="F2168" s="7"/>
      <c r="G2168" s="10"/>
      <c r="H2168" s="7"/>
      <c r="I2168" s="7"/>
      <c r="J2168" s="7"/>
      <c r="K2168" s="7"/>
      <c r="L2168" s="7"/>
      <c r="M2168" s="7"/>
      <c r="N2168" s="6"/>
      <c r="O2168" s="6"/>
      <c r="P2168" s="11"/>
      <c r="Q2168" s="12"/>
      <c r="R2168" s="13"/>
      <c r="S2168" s="21" t="str">
        <f t="shared" si="256"/>
        <v/>
      </c>
      <c r="T2168" s="7" t="str">
        <f t="shared" si="257"/>
        <v>Under 1.5</v>
      </c>
      <c r="U2168" s="14"/>
      <c r="V2168" s="14" t="str">
        <f t="shared" si="254"/>
        <v>Over 0.5</v>
      </c>
      <c r="W2168" s="14" t="str">
        <f t="shared" si="255"/>
        <v/>
      </c>
      <c r="X2168" s="14"/>
      <c r="Y2168" s="7" t="str">
        <f t="shared" si="258"/>
        <v>…</v>
      </c>
      <c r="Z2168" s="7"/>
      <c r="AA2168" s="35" t="str">
        <f t="shared" si="252"/>
        <v>…</v>
      </c>
      <c r="AB2168" s="35" t="str">
        <f t="shared" si="253"/>
        <v>.</v>
      </c>
    </row>
    <row r="2169" spans="2:28">
      <c r="B2169" s="6"/>
      <c r="D2169" s="24"/>
      <c r="E2169" s="17"/>
      <c r="F2169" s="7"/>
      <c r="G2169" s="10"/>
      <c r="H2169" s="7"/>
      <c r="I2169" s="7"/>
      <c r="J2169" s="7"/>
      <c r="K2169" s="7"/>
      <c r="L2169" s="7"/>
      <c r="M2169" s="7"/>
      <c r="N2169" s="6"/>
      <c r="O2169" s="6"/>
      <c r="P2169" s="11"/>
      <c r="Q2169" s="12"/>
      <c r="R2169" s="13"/>
      <c r="S2169" s="21" t="str">
        <f t="shared" si="256"/>
        <v/>
      </c>
      <c r="T2169" s="7" t="str">
        <f t="shared" si="257"/>
        <v>Under 1.5</v>
      </c>
      <c r="U2169" s="14"/>
      <c r="V2169" s="14" t="str">
        <f t="shared" si="254"/>
        <v>Over 0.5</v>
      </c>
      <c r="W2169" s="14" t="str">
        <f t="shared" si="255"/>
        <v/>
      </c>
      <c r="X2169" s="14"/>
      <c r="Y2169" s="7" t="str">
        <f t="shared" si="258"/>
        <v>…</v>
      </c>
      <c r="Z2169" s="7"/>
      <c r="AA2169" s="35" t="str">
        <f t="shared" si="252"/>
        <v>…</v>
      </c>
      <c r="AB2169" s="35" t="str">
        <f t="shared" si="253"/>
        <v>.</v>
      </c>
    </row>
    <row r="2170" spans="2:28">
      <c r="B2170" s="6"/>
      <c r="D2170" s="24"/>
      <c r="E2170" s="17"/>
      <c r="F2170" s="7"/>
      <c r="G2170" s="10"/>
      <c r="H2170" s="7"/>
      <c r="I2170" s="7"/>
      <c r="J2170" s="7"/>
      <c r="K2170" s="7"/>
      <c r="L2170" s="7"/>
      <c r="M2170" s="7"/>
      <c r="N2170" s="6"/>
      <c r="O2170" s="6"/>
      <c r="P2170" s="11"/>
      <c r="Q2170" s="12"/>
      <c r="R2170" s="13"/>
      <c r="S2170" s="21" t="str">
        <f t="shared" si="256"/>
        <v/>
      </c>
      <c r="T2170" s="7" t="str">
        <f t="shared" si="257"/>
        <v>Under 1.5</v>
      </c>
      <c r="U2170" s="14"/>
      <c r="V2170" s="14" t="str">
        <f t="shared" si="254"/>
        <v>Over 0.5</v>
      </c>
      <c r="W2170" s="14" t="str">
        <f t="shared" si="255"/>
        <v/>
      </c>
      <c r="X2170" s="14"/>
      <c r="Y2170" s="7" t="str">
        <f t="shared" si="258"/>
        <v>…</v>
      </c>
      <c r="Z2170" s="7"/>
      <c r="AA2170" s="35" t="str">
        <f t="shared" si="252"/>
        <v>…</v>
      </c>
      <c r="AB2170" s="35" t="str">
        <f t="shared" si="253"/>
        <v>.</v>
      </c>
    </row>
    <row r="2171" spans="2:28">
      <c r="B2171" s="6"/>
      <c r="D2171" s="24"/>
      <c r="E2171" s="17"/>
      <c r="F2171" s="7"/>
      <c r="G2171" s="10"/>
      <c r="H2171" s="7"/>
      <c r="I2171" s="7"/>
      <c r="J2171" s="7"/>
      <c r="K2171" s="7"/>
      <c r="L2171" s="7"/>
      <c r="M2171" s="7"/>
      <c r="N2171" s="6"/>
      <c r="O2171" s="6"/>
      <c r="P2171" s="11"/>
      <c r="Q2171" s="12"/>
      <c r="R2171" s="13"/>
      <c r="S2171" s="21" t="str">
        <f t="shared" si="256"/>
        <v/>
      </c>
      <c r="T2171" s="7" t="str">
        <f t="shared" si="257"/>
        <v>Under 1.5</v>
      </c>
      <c r="U2171" s="14"/>
      <c r="V2171" s="14" t="str">
        <f t="shared" si="254"/>
        <v>Over 0.5</v>
      </c>
      <c r="W2171" s="14" t="str">
        <f t="shared" si="255"/>
        <v/>
      </c>
      <c r="X2171" s="14"/>
      <c r="Y2171" s="7" t="str">
        <f t="shared" si="258"/>
        <v>…</v>
      </c>
      <c r="Z2171" s="7"/>
      <c r="AA2171" s="35" t="str">
        <f t="shared" si="252"/>
        <v>…</v>
      </c>
      <c r="AB2171" s="35" t="str">
        <f t="shared" si="253"/>
        <v>.</v>
      </c>
    </row>
    <row r="2172" spans="2:28">
      <c r="B2172" s="6"/>
      <c r="D2172" s="24"/>
      <c r="E2172" s="17"/>
      <c r="F2172" s="7"/>
      <c r="G2172" s="10"/>
      <c r="H2172" s="7"/>
      <c r="I2172" s="7"/>
      <c r="J2172" s="7"/>
      <c r="K2172" s="7"/>
      <c r="L2172" s="7"/>
      <c r="M2172" s="7"/>
      <c r="N2172" s="6"/>
      <c r="O2172" s="6"/>
      <c r="P2172" s="11"/>
      <c r="Q2172" s="12"/>
      <c r="R2172" s="13"/>
      <c r="S2172" s="21" t="str">
        <f t="shared" si="256"/>
        <v/>
      </c>
      <c r="T2172" s="7" t="str">
        <f t="shared" si="257"/>
        <v>Under 1.5</v>
      </c>
      <c r="U2172" s="14"/>
      <c r="V2172" s="14" t="str">
        <f t="shared" si="254"/>
        <v>Over 0.5</v>
      </c>
      <c r="W2172" s="14" t="str">
        <f t="shared" si="255"/>
        <v/>
      </c>
      <c r="X2172" s="14"/>
      <c r="Y2172" s="7" t="str">
        <f t="shared" si="258"/>
        <v>…</v>
      </c>
      <c r="Z2172" s="7"/>
      <c r="AA2172" s="35" t="str">
        <f t="shared" si="252"/>
        <v>…</v>
      </c>
      <c r="AB2172" s="35" t="str">
        <f t="shared" si="253"/>
        <v>.</v>
      </c>
    </row>
    <row r="2173" spans="2:28">
      <c r="B2173" s="6"/>
      <c r="D2173" s="24"/>
      <c r="E2173" s="17"/>
      <c r="F2173" s="7"/>
      <c r="G2173" s="10"/>
      <c r="H2173" s="7"/>
      <c r="I2173" s="7"/>
      <c r="J2173" s="7"/>
      <c r="K2173" s="7"/>
      <c r="L2173" s="7"/>
      <c r="M2173" s="7"/>
      <c r="N2173" s="6"/>
      <c r="O2173" s="6"/>
      <c r="P2173" s="11"/>
      <c r="Q2173" s="12"/>
      <c r="R2173" s="13"/>
      <c r="S2173" s="21" t="str">
        <f t="shared" si="256"/>
        <v/>
      </c>
      <c r="T2173" s="7" t="str">
        <f t="shared" si="257"/>
        <v>Under 1.5</v>
      </c>
      <c r="U2173" s="14"/>
      <c r="V2173" s="14" t="str">
        <f t="shared" si="254"/>
        <v>Over 0.5</v>
      </c>
      <c r="W2173" s="14" t="str">
        <f t="shared" si="255"/>
        <v/>
      </c>
      <c r="X2173" s="14"/>
      <c r="Y2173" s="7" t="str">
        <f t="shared" si="258"/>
        <v>…</v>
      </c>
      <c r="Z2173" s="7"/>
      <c r="AA2173" s="35" t="str">
        <f t="shared" si="252"/>
        <v>…</v>
      </c>
      <c r="AB2173" s="35" t="str">
        <f t="shared" si="253"/>
        <v>.</v>
      </c>
    </row>
    <row r="2174" spans="2:28">
      <c r="B2174" s="6"/>
      <c r="D2174" s="24"/>
      <c r="E2174" s="17"/>
      <c r="F2174" s="7"/>
      <c r="G2174" s="10"/>
      <c r="H2174" s="7"/>
      <c r="I2174" s="7"/>
      <c r="J2174" s="7"/>
      <c r="K2174" s="7"/>
      <c r="L2174" s="7"/>
      <c r="M2174" s="7"/>
      <c r="N2174" s="6"/>
      <c r="O2174" s="6"/>
      <c r="P2174" s="11"/>
      <c r="Q2174" s="12"/>
      <c r="R2174" s="13"/>
      <c r="S2174" s="21" t="str">
        <f t="shared" si="256"/>
        <v/>
      </c>
      <c r="T2174" s="7" t="str">
        <f t="shared" si="257"/>
        <v>Under 1.5</v>
      </c>
      <c r="U2174" s="14"/>
      <c r="V2174" s="14" t="str">
        <f t="shared" si="254"/>
        <v>Over 0.5</v>
      </c>
      <c r="W2174" s="14" t="str">
        <f t="shared" si="255"/>
        <v/>
      </c>
      <c r="X2174" s="14"/>
      <c r="Y2174" s="7" t="str">
        <f t="shared" si="258"/>
        <v>…</v>
      </c>
      <c r="Z2174" s="7"/>
      <c r="AA2174" s="35" t="str">
        <f t="shared" si="252"/>
        <v>…</v>
      </c>
      <c r="AB2174" s="35" t="str">
        <f t="shared" si="253"/>
        <v>.</v>
      </c>
    </row>
    <row r="2175" spans="2:28">
      <c r="B2175" s="6"/>
      <c r="D2175" s="24"/>
      <c r="E2175" s="17"/>
      <c r="F2175" s="7"/>
      <c r="G2175" s="10"/>
      <c r="H2175" s="7"/>
      <c r="I2175" s="7"/>
      <c r="J2175" s="7"/>
      <c r="K2175" s="7"/>
      <c r="L2175" s="7"/>
      <c r="M2175" s="7"/>
      <c r="N2175" s="6"/>
      <c r="O2175" s="6"/>
      <c r="P2175" s="11"/>
      <c r="Q2175" s="12"/>
      <c r="R2175" s="13"/>
      <c r="S2175" s="21" t="str">
        <f t="shared" si="256"/>
        <v/>
      </c>
      <c r="T2175" s="7" t="str">
        <f t="shared" si="257"/>
        <v>Under 1.5</v>
      </c>
      <c r="U2175" s="14"/>
      <c r="V2175" s="14" t="str">
        <f t="shared" si="254"/>
        <v>Over 0.5</v>
      </c>
      <c r="W2175" s="14" t="str">
        <f t="shared" si="255"/>
        <v/>
      </c>
      <c r="X2175" s="14"/>
      <c r="Y2175" s="7" t="str">
        <f t="shared" si="258"/>
        <v>…</v>
      </c>
      <c r="Z2175" s="7"/>
      <c r="AA2175" s="35" t="str">
        <f t="shared" si="252"/>
        <v>…</v>
      </c>
      <c r="AB2175" s="35" t="str">
        <f t="shared" si="253"/>
        <v>.</v>
      </c>
    </row>
    <row r="2176" spans="2:28">
      <c r="B2176" s="6"/>
      <c r="D2176" s="24"/>
      <c r="E2176" s="17"/>
      <c r="F2176" s="7"/>
      <c r="G2176" s="10"/>
      <c r="H2176" s="7"/>
      <c r="I2176" s="7"/>
      <c r="J2176" s="7"/>
      <c r="K2176" s="7"/>
      <c r="L2176" s="7"/>
      <c r="M2176" s="7"/>
      <c r="N2176" s="6"/>
      <c r="O2176" s="6"/>
      <c r="P2176" s="11"/>
      <c r="Q2176" s="12"/>
      <c r="R2176" s="13"/>
      <c r="S2176" s="21" t="str">
        <f t="shared" si="256"/>
        <v/>
      </c>
      <c r="T2176" s="7" t="str">
        <f t="shared" si="257"/>
        <v>Under 1.5</v>
      </c>
      <c r="U2176" s="14"/>
      <c r="V2176" s="14" t="str">
        <f t="shared" si="254"/>
        <v>Over 0.5</v>
      </c>
      <c r="W2176" s="14" t="str">
        <f t="shared" si="255"/>
        <v/>
      </c>
      <c r="X2176" s="14"/>
      <c r="Y2176" s="7" t="str">
        <f t="shared" si="258"/>
        <v>…</v>
      </c>
      <c r="Z2176" s="7"/>
      <c r="AA2176" s="35" t="str">
        <f t="shared" si="252"/>
        <v>…</v>
      </c>
      <c r="AB2176" s="35" t="str">
        <f t="shared" si="253"/>
        <v>.</v>
      </c>
    </row>
    <row r="2177" spans="2:28">
      <c r="B2177" s="6"/>
      <c r="D2177" s="24"/>
      <c r="E2177" s="17"/>
      <c r="F2177" s="7"/>
      <c r="G2177" s="10"/>
      <c r="H2177" s="7"/>
      <c r="I2177" s="7"/>
      <c r="J2177" s="7"/>
      <c r="K2177" s="7"/>
      <c r="L2177" s="7"/>
      <c r="M2177" s="7"/>
      <c r="N2177" s="6"/>
      <c r="O2177" s="6"/>
      <c r="P2177" s="11"/>
      <c r="Q2177" s="12"/>
      <c r="R2177" s="13"/>
      <c r="S2177" s="21" t="str">
        <f t="shared" si="256"/>
        <v/>
      </c>
      <c r="T2177" s="7" t="str">
        <f t="shared" si="257"/>
        <v>Under 1.5</v>
      </c>
      <c r="U2177" s="14"/>
      <c r="V2177" s="14" t="str">
        <f t="shared" si="254"/>
        <v>Over 0.5</v>
      </c>
      <c r="W2177" s="14" t="str">
        <f t="shared" si="255"/>
        <v/>
      </c>
      <c r="X2177" s="14"/>
      <c r="Y2177" s="7" t="str">
        <f t="shared" si="258"/>
        <v>…</v>
      </c>
      <c r="Z2177" s="7"/>
      <c r="AA2177" s="35" t="str">
        <f t="shared" si="252"/>
        <v>…</v>
      </c>
      <c r="AB2177" s="35" t="str">
        <f t="shared" si="253"/>
        <v>.</v>
      </c>
    </row>
    <row r="2178" spans="2:28">
      <c r="B2178" s="6"/>
      <c r="D2178" s="24"/>
      <c r="E2178" s="17"/>
      <c r="F2178" s="7"/>
      <c r="G2178" s="10"/>
      <c r="H2178" s="7"/>
      <c r="I2178" s="7"/>
      <c r="J2178" s="7"/>
      <c r="K2178" s="7"/>
      <c r="L2178" s="7"/>
      <c r="M2178" s="7"/>
      <c r="N2178" s="6"/>
      <c r="O2178" s="6"/>
      <c r="P2178" s="11"/>
      <c r="Q2178" s="12"/>
      <c r="R2178" s="13"/>
      <c r="S2178" s="21" t="str">
        <f t="shared" si="256"/>
        <v/>
      </c>
      <c r="T2178" s="7" t="str">
        <f t="shared" si="257"/>
        <v>Under 1.5</v>
      </c>
      <c r="U2178" s="14"/>
      <c r="V2178" s="14" t="str">
        <f t="shared" si="254"/>
        <v>Over 0.5</v>
      </c>
      <c r="W2178" s="14" t="str">
        <f t="shared" si="255"/>
        <v/>
      </c>
      <c r="X2178" s="14"/>
      <c r="Y2178" s="7" t="str">
        <f t="shared" si="258"/>
        <v>…</v>
      </c>
      <c r="Z2178" s="7"/>
      <c r="AA2178" s="35" t="str">
        <f t="shared" si="252"/>
        <v>…</v>
      </c>
      <c r="AB2178" s="35" t="str">
        <f t="shared" si="253"/>
        <v>.</v>
      </c>
    </row>
    <row r="2179" spans="2:28">
      <c r="B2179" s="6"/>
      <c r="D2179" s="24"/>
      <c r="E2179" s="17"/>
      <c r="F2179" s="7"/>
      <c r="G2179" s="10"/>
      <c r="H2179" s="7"/>
      <c r="I2179" s="7"/>
      <c r="J2179" s="7"/>
      <c r="K2179" s="7"/>
      <c r="L2179" s="7"/>
      <c r="M2179" s="7"/>
      <c r="N2179" s="6"/>
      <c r="O2179" s="6"/>
      <c r="P2179" s="11"/>
      <c r="Q2179" s="12"/>
      <c r="R2179" s="13"/>
      <c r="S2179" s="21" t="str">
        <f t="shared" si="256"/>
        <v/>
      </c>
      <c r="T2179" s="7" t="str">
        <f t="shared" si="257"/>
        <v>Under 1.5</v>
      </c>
      <c r="U2179" s="14"/>
      <c r="V2179" s="14" t="str">
        <f t="shared" si="254"/>
        <v>Over 0.5</v>
      </c>
      <c r="W2179" s="14" t="str">
        <f t="shared" si="255"/>
        <v/>
      </c>
      <c r="X2179" s="14"/>
      <c r="Y2179" s="7" t="str">
        <f t="shared" si="258"/>
        <v>…</v>
      </c>
      <c r="Z2179" s="7"/>
      <c r="AA2179" s="35" t="str">
        <f t="shared" si="252"/>
        <v>…</v>
      </c>
      <c r="AB2179" s="35" t="str">
        <f t="shared" si="253"/>
        <v>.</v>
      </c>
    </row>
    <row r="2180" spans="2:28">
      <c r="B2180" s="6"/>
      <c r="D2180" s="24"/>
      <c r="E2180" s="17"/>
      <c r="F2180" s="7"/>
      <c r="G2180" s="10"/>
      <c r="H2180" s="7"/>
      <c r="I2180" s="7"/>
      <c r="J2180" s="7"/>
      <c r="K2180" s="7"/>
      <c r="L2180" s="7"/>
      <c r="M2180" s="7"/>
      <c r="N2180" s="6"/>
      <c r="O2180" s="6"/>
      <c r="P2180" s="11"/>
      <c r="Q2180" s="12"/>
      <c r="R2180" s="13"/>
      <c r="S2180" s="21" t="str">
        <f t="shared" si="256"/>
        <v/>
      </c>
      <c r="T2180" s="7" t="str">
        <f t="shared" si="257"/>
        <v>Under 1.5</v>
      </c>
      <c r="U2180" s="14"/>
      <c r="V2180" s="14" t="str">
        <f t="shared" si="254"/>
        <v>Over 0.5</v>
      </c>
      <c r="W2180" s="14" t="str">
        <f t="shared" si="255"/>
        <v/>
      </c>
      <c r="X2180" s="14"/>
      <c r="Y2180" s="7" t="str">
        <f t="shared" si="258"/>
        <v>…</v>
      </c>
      <c r="Z2180" s="7"/>
      <c r="AA2180" s="35" t="str">
        <f t="shared" si="252"/>
        <v>…</v>
      </c>
      <c r="AB2180" s="35" t="str">
        <f t="shared" si="253"/>
        <v>.</v>
      </c>
    </row>
    <row r="2181" spans="2:28">
      <c r="B2181" s="6"/>
      <c r="D2181" s="24"/>
      <c r="E2181" s="17"/>
      <c r="F2181" s="7"/>
      <c r="G2181" s="10"/>
      <c r="H2181" s="7"/>
      <c r="I2181" s="7"/>
      <c r="J2181" s="7"/>
      <c r="K2181" s="7"/>
      <c r="L2181" s="7"/>
      <c r="M2181" s="7"/>
      <c r="N2181" s="6"/>
      <c r="O2181" s="6"/>
      <c r="P2181" s="11"/>
      <c r="Q2181" s="12"/>
      <c r="R2181" s="13"/>
      <c r="S2181" s="21" t="str">
        <f t="shared" si="256"/>
        <v/>
      </c>
      <c r="T2181" s="7" t="str">
        <f t="shared" si="257"/>
        <v>Under 1.5</v>
      </c>
      <c r="U2181" s="14"/>
      <c r="V2181" s="14" t="str">
        <f t="shared" si="254"/>
        <v>Over 0.5</v>
      </c>
      <c r="W2181" s="14" t="str">
        <f t="shared" si="255"/>
        <v/>
      </c>
      <c r="X2181" s="14"/>
      <c r="Y2181" s="7" t="str">
        <f t="shared" si="258"/>
        <v>…</v>
      </c>
      <c r="Z2181" s="7"/>
      <c r="AA2181" s="35" t="str">
        <f t="shared" si="252"/>
        <v>…</v>
      </c>
      <c r="AB2181" s="35" t="str">
        <f t="shared" si="253"/>
        <v>.</v>
      </c>
    </row>
    <row r="2182" spans="2:28">
      <c r="B2182" s="6"/>
      <c r="D2182" s="24"/>
      <c r="E2182" s="17"/>
      <c r="F2182" s="7"/>
      <c r="G2182" s="10"/>
      <c r="H2182" s="7"/>
      <c r="I2182" s="7"/>
      <c r="J2182" s="7"/>
      <c r="K2182" s="7"/>
      <c r="L2182" s="7"/>
      <c r="M2182" s="7"/>
      <c r="N2182" s="6"/>
      <c r="O2182" s="6"/>
      <c r="P2182" s="11"/>
      <c r="Q2182" s="12"/>
      <c r="R2182" s="13"/>
      <c r="S2182" s="21" t="str">
        <f t="shared" si="256"/>
        <v/>
      </c>
      <c r="T2182" s="7" t="str">
        <f t="shared" si="257"/>
        <v>Under 1.5</v>
      </c>
      <c r="U2182" s="14"/>
      <c r="V2182" s="14" t="str">
        <f t="shared" si="254"/>
        <v>Over 0.5</v>
      </c>
      <c r="W2182" s="14" t="str">
        <f t="shared" si="255"/>
        <v/>
      </c>
      <c r="X2182" s="14"/>
      <c r="Y2182" s="7" t="str">
        <f t="shared" si="258"/>
        <v>…</v>
      </c>
      <c r="Z2182" s="7"/>
      <c r="AA2182" s="35" t="str">
        <f t="shared" ref="AA2182:AA2245" si="259">IF(AND(I2182&gt;49,P2182&gt;54,B2182="OK"),"U25g","…")</f>
        <v>…</v>
      </c>
      <c r="AB2182" s="35" t="str">
        <f t="shared" ref="AB2182:AB2245" si="260">IF(AND(AA2182="U25g",(OR(O2182="0-0",O2182="0-1",O2182="1-0",O2182="1-1",O2182="2-0",O2182="0-2"))),"WON",".")</f>
        <v>.</v>
      </c>
    </row>
    <row r="2183" spans="2:28">
      <c r="B2183" s="6"/>
      <c r="D2183" s="24"/>
      <c r="E2183" s="17"/>
      <c r="F2183" s="7"/>
      <c r="G2183" s="10"/>
      <c r="H2183" s="7"/>
      <c r="I2183" s="7"/>
      <c r="J2183" s="7"/>
      <c r="K2183" s="7"/>
      <c r="L2183" s="7"/>
      <c r="M2183" s="7"/>
      <c r="N2183" s="6"/>
      <c r="O2183" s="6"/>
      <c r="P2183" s="11"/>
      <c r="Q2183" s="12"/>
      <c r="R2183" s="13"/>
      <c r="S2183" s="21" t="str">
        <f t="shared" si="256"/>
        <v/>
      </c>
      <c r="T2183" s="7" t="str">
        <f t="shared" si="257"/>
        <v>Under 1.5</v>
      </c>
      <c r="U2183" s="14"/>
      <c r="V2183" s="14" t="str">
        <f t="shared" si="254"/>
        <v>Over 0.5</v>
      </c>
      <c r="W2183" s="14" t="str">
        <f t="shared" si="255"/>
        <v/>
      </c>
      <c r="X2183" s="14"/>
      <c r="Y2183" s="7" t="str">
        <f t="shared" si="258"/>
        <v>…</v>
      </c>
      <c r="Z2183" s="7"/>
      <c r="AA2183" s="35" t="str">
        <f t="shared" si="259"/>
        <v>…</v>
      </c>
      <c r="AB2183" s="35" t="str">
        <f t="shared" si="260"/>
        <v>.</v>
      </c>
    </row>
    <row r="2184" spans="2:28">
      <c r="B2184" s="6"/>
      <c r="D2184" s="24"/>
      <c r="E2184" s="17"/>
      <c r="F2184" s="7"/>
      <c r="G2184" s="10"/>
      <c r="H2184" s="7"/>
      <c r="I2184" s="7"/>
      <c r="J2184" s="7"/>
      <c r="K2184" s="7"/>
      <c r="L2184" s="7"/>
      <c r="M2184" s="7"/>
      <c r="N2184" s="6"/>
      <c r="O2184" s="6"/>
      <c r="P2184" s="11"/>
      <c r="Q2184" s="12"/>
      <c r="R2184" s="13"/>
      <c r="S2184" s="21" t="str">
        <f t="shared" si="256"/>
        <v/>
      </c>
      <c r="T2184" s="7" t="str">
        <f t="shared" si="257"/>
        <v>Under 1.5</v>
      </c>
      <c r="U2184" s="14"/>
      <c r="V2184" s="14" t="str">
        <f t="shared" si="254"/>
        <v>Over 0.5</v>
      </c>
      <c r="W2184" s="14" t="str">
        <f t="shared" si="255"/>
        <v/>
      </c>
      <c r="X2184" s="14"/>
      <c r="Y2184" s="7" t="str">
        <f t="shared" si="258"/>
        <v>…</v>
      </c>
      <c r="Z2184" s="7"/>
      <c r="AA2184" s="35" t="str">
        <f t="shared" si="259"/>
        <v>…</v>
      </c>
      <c r="AB2184" s="35" t="str">
        <f t="shared" si="260"/>
        <v>.</v>
      </c>
    </row>
    <row r="2185" spans="2:28">
      <c r="B2185" s="6"/>
      <c r="D2185" s="24"/>
      <c r="E2185" s="17"/>
      <c r="F2185" s="7"/>
      <c r="G2185" s="10"/>
      <c r="H2185" s="7"/>
      <c r="I2185" s="7"/>
      <c r="J2185" s="7"/>
      <c r="K2185" s="7"/>
      <c r="L2185" s="7"/>
      <c r="M2185" s="7"/>
      <c r="N2185" s="6"/>
      <c r="O2185" s="6"/>
      <c r="P2185" s="11"/>
      <c r="Q2185" s="12"/>
      <c r="R2185" s="13"/>
      <c r="S2185" s="21" t="str">
        <f t="shared" si="256"/>
        <v/>
      </c>
      <c r="T2185" s="7" t="str">
        <f t="shared" si="257"/>
        <v>Under 1.5</v>
      </c>
      <c r="U2185" s="14"/>
      <c r="V2185" s="14" t="str">
        <f t="shared" si="254"/>
        <v>Over 0.5</v>
      </c>
      <c r="W2185" s="14" t="str">
        <f t="shared" si="255"/>
        <v/>
      </c>
      <c r="X2185" s="14"/>
      <c r="Y2185" s="7" t="str">
        <f t="shared" si="258"/>
        <v>…</v>
      </c>
      <c r="Z2185" s="7"/>
      <c r="AA2185" s="35" t="str">
        <f t="shared" si="259"/>
        <v>…</v>
      </c>
      <c r="AB2185" s="35" t="str">
        <f t="shared" si="260"/>
        <v>.</v>
      </c>
    </row>
    <row r="2186" spans="2:28">
      <c r="B2186" s="6"/>
      <c r="D2186" s="24"/>
      <c r="E2186" s="17"/>
      <c r="F2186" s="7"/>
      <c r="G2186" s="10"/>
      <c r="H2186" s="7"/>
      <c r="I2186" s="7"/>
      <c r="J2186" s="7"/>
      <c r="K2186" s="7"/>
      <c r="L2186" s="7"/>
      <c r="M2186" s="7"/>
      <c r="N2186" s="6"/>
      <c r="O2186" s="6"/>
      <c r="P2186" s="11"/>
      <c r="Q2186" s="12"/>
      <c r="R2186" s="13"/>
      <c r="S2186" s="21" t="str">
        <f t="shared" si="256"/>
        <v/>
      </c>
      <c r="T2186" s="7" t="str">
        <f t="shared" si="257"/>
        <v>Under 1.5</v>
      </c>
      <c r="U2186" s="14"/>
      <c r="V2186" s="14" t="str">
        <f t="shared" si="254"/>
        <v>Over 0.5</v>
      </c>
      <c r="W2186" s="14" t="str">
        <f t="shared" si="255"/>
        <v/>
      </c>
      <c r="X2186" s="14"/>
      <c r="Y2186" s="7" t="str">
        <f t="shared" si="258"/>
        <v>…</v>
      </c>
      <c r="Z2186" s="7"/>
      <c r="AA2186" s="35" t="str">
        <f t="shared" si="259"/>
        <v>…</v>
      </c>
      <c r="AB2186" s="35" t="str">
        <f t="shared" si="260"/>
        <v>.</v>
      </c>
    </row>
    <row r="2187" spans="2:28">
      <c r="B2187" s="6"/>
      <c r="D2187" s="24"/>
      <c r="E2187" s="17"/>
      <c r="F2187" s="7"/>
      <c r="G2187" s="10"/>
      <c r="H2187" s="7"/>
      <c r="I2187" s="7"/>
      <c r="J2187" s="7"/>
      <c r="K2187" s="7"/>
      <c r="L2187" s="7"/>
      <c r="M2187" s="7"/>
      <c r="N2187" s="6"/>
      <c r="O2187" s="6"/>
      <c r="P2187" s="11"/>
      <c r="Q2187" s="12"/>
      <c r="R2187" s="13"/>
      <c r="S2187" s="21" t="str">
        <f t="shared" si="256"/>
        <v/>
      </c>
      <c r="T2187" s="7" t="str">
        <f t="shared" si="257"/>
        <v>Under 1.5</v>
      </c>
      <c r="U2187" s="14"/>
      <c r="V2187" s="14" t="str">
        <f t="shared" ref="V2187:V2250" si="261">IF(N2187="1-0","Under 1.5",IF(N2187="0-0","Under 1.5",IF(N2187="0-1","Under 1.5","Over 0.5")))</f>
        <v>Over 0.5</v>
      </c>
      <c r="W2187" s="14" t="str">
        <f t="shared" ref="W2187:W2250" si="262">IF(N2187=0,"",IF(N2187="?",N2187,IF(T2187=V2187,"WON",IF(N2187="0-1","WON",IF(N2187="1-0","WON","LOST")))))</f>
        <v/>
      </c>
      <c r="X2187" s="14"/>
      <c r="Y2187" s="7" t="str">
        <f t="shared" si="258"/>
        <v>…</v>
      </c>
      <c r="Z2187" s="7"/>
      <c r="AA2187" s="35" t="str">
        <f t="shared" si="259"/>
        <v>…</v>
      </c>
      <c r="AB2187" s="35" t="str">
        <f t="shared" si="260"/>
        <v>.</v>
      </c>
    </row>
    <row r="2188" spans="2:28">
      <c r="B2188" s="6"/>
      <c r="D2188" s="24"/>
      <c r="E2188" s="17"/>
      <c r="F2188" s="7"/>
      <c r="G2188" s="10"/>
      <c r="H2188" s="7"/>
      <c r="I2188" s="7"/>
      <c r="J2188" s="7"/>
      <c r="K2188" s="7"/>
      <c r="L2188" s="7"/>
      <c r="M2188" s="7"/>
      <c r="N2188" s="6"/>
      <c r="O2188" s="6"/>
      <c r="P2188" s="11"/>
      <c r="Q2188" s="12"/>
      <c r="R2188" s="13"/>
      <c r="S2188" s="21" t="str">
        <f t="shared" si="256"/>
        <v/>
      </c>
      <c r="T2188" s="7" t="str">
        <f t="shared" si="257"/>
        <v>Under 1.5</v>
      </c>
      <c r="U2188" s="14"/>
      <c r="V2188" s="14" t="str">
        <f t="shared" si="261"/>
        <v>Over 0.5</v>
      </c>
      <c r="W2188" s="14" t="str">
        <f t="shared" si="262"/>
        <v/>
      </c>
      <c r="X2188" s="14"/>
      <c r="Y2188" s="7" t="str">
        <f t="shared" si="258"/>
        <v>…</v>
      </c>
      <c r="Z2188" s="7"/>
      <c r="AA2188" s="35" t="str">
        <f t="shared" si="259"/>
        <v>…</v>
      </c>
      <c r="AB2188" s="35" t="str">
        <f t="shared" si="260"/>
        <v>.</v>
      </c>
    </row>
    <row r="2189" spans="2:28">
      <c r="B2189" s="6"/>
      <c r="D2189" s="24"/>
      <c r="E2189" s="17"/>
      <c r="F2189" s="7"/>
      <c r="G2189" s="10"/>
      <c r="H2189" s="7"/>
      <c r="I2189" s="7"/>
      <c r="J2189" s="7"/>
      <c r="K2189" s="7"/>
      <c r="L2189" s="7"/>
      <c r="M2189" s="7"/>
      <c r="N2189" s="6"/>
      <c r="O2189" s="6"/>
      <c r="P2189" s="11"/>
      <c r="Q2189" s="12"/>
      <c r="R2189" s="13"/>
      <c r="S2189" s="21" t="str">
        <f t="shared" si="256"/>
        <v/>
      </c>
      <c r="T2189" s="7" t="str">
        <f t="shared" si="257"/>
        <v>Under 1.5</v>
      </c>
      <c r="U2189" s="14"/>
      <c r="V2189" s="14" t="str">
        <f t="shared" si="261"/>
        <v>Over 0.5</v>
      </c>
      <c r="W2189" s="14" t="str">
        <f t="shared" si="262"/>
        <v/>
      </c>
      <c r="X2189" s="14"/>
      <c r="Y2189" s="7" t="str">
        <f t="shared" si="258"/>
        <v>…</v>
      </c>
      <c r="Z2189" s="7"/>
      <c r="AA2189" s="35" t="str">
        <f t="shared" si="259"/>
        <v>…</v>
      </c>
      <c r="AB2189" s="35" t="str">
        <f t="shared" si="260"/>
        <v>.</v>
      </c>
    </row>
    <row r="2190" spans="2:28">
      <c r="B2190" s="6"/>
      <c r="D2190" s="24"/>
      <c r="E2190" s="17"/>
      <c r="F2190" s="7"/>
      <c r="G2190" s="10"/>
      <c r="H2190" s="7"/>
      <c r="I2190" s="7"/>
      <c r="J2190" s="7"/>
      <c r="K2190" s="7"/>
      <c r="L2190" s="7"/>
      <c r="M2190" s="7"/>
      <c r="N2190" s="6"/>
      <c r="O2190" s="6"/>
      <c r="P2190" s="11"/>
      <c r="Q2190" s="12"/>
      <c r="R2190" s="13"/>
      <c r="S2190" s="21" t="str">
        <f t="shared" si="256"/>
        <v/>
      </c>
      <c r="T2190" s="7" t="str">
        <f t="shared" si="257"/>
        <v>Under 1.5</v>
      </c>
      <c r="U2190" s="14"/>
      <c r="V2190" s="14" t="str">
        <f t="shared" si="261"/>
        <v>Over 0.5</v>
      </c>
      <c r="W2190" s="14" t="str">
        <f t="shared" si="262"/>
        <v/>
      </c>
      <c r="X2190" s="14"/>
      <c r="Y2190" s="7" t="str">
        <f t="shared" si="258"/>
        <v>…</v>
      </c>
      <c r="Z2190" s="7"/>
      <c r="AA2190" s="35" t="str">
        <f t="shared" si="259"/>
        <v>…</v>
      </c>
      <c r="AB2190" s="35" t="str">
        <f t="shared" si="260"/>
        <v>.</v>
      </c>
    </row>
    <row r="2191" spans="2:28">
      <c r="B2191" s="6"/>
      <c r="D2191" s="24"/>
      <c r="E2191" s="17"/>
      <c r="F2191" s="7"/>
      <c r="G2191" s="10"/>
      <c r="H2191" s="7"/>
      <c r="I2191" s="7"/>
      <c r="J2191" s="7"/>
      <c r="K2191" s="7"/>
      <c r="L2191" s="7"/>
      <c r="M2191" s="7"/>
      <c r="N2191" s="6"/>
      <c r="O2191" s="6"/>
      <c r="P2191" s="11"/>
      <c r="Q2191" s="12"/>
      <c r="R2191" s="13"/>
      <c r="S2191" s="21" t="str">
        <f t="shared" si="256"/>
        <v/>
      </c>
      <c r="T2191" s="7" t="str">
        <f t="shared" si="257"/>
        <v>Under 1.5</v>
      </c>
      <c r="U2191" s="14"/>
      <c r="V2191" s="14" t="str">
        <f t="shared" si="261"/>
        <v>Over 0.5</v>
      </c>
      <c r="W2191" s="14" t="str">
        <f t="shared" si="262"/>
        <v/>
      </c>
      <c r="X2191" s="14"/>
      <c r="Y2191" s="7" t="str">
        <f t="shared" si="258"/>
        <v>…</v>
      </c>
      <c r="Z2191" s="7"/>
      <c r="AA2191" s="35" t="str">
        <f t="shared" si="259"/>
        <v>…</v>
      </c>
      <c r="AB2191" s="35" t="str">
        <f t="shared" si="260"/>
        <v>.</v>
      </c>
    </row>
    <row r="2192" spans="2:28">
      <c r="B2192" s="6"/>
      <c r="D2192" s="24"/>
      <c r="E2192" s="17"/>
      <c r="F2192" s="7"/>
      <c r="G2192" s="10"/>
      <c r="H2192" s="7"/>
      <c r="I2192" s="7"/>
      <c r="J2192" s="7"/>
      <c r="K2192" s="7"/>
      <c r="L2192" s="7"/>
      <c r="M2192" s="7"/>
      <c r="N2192" s="6"/>
      <c r="O2192" s="6"/>
      <c r="P2192" s="11"/>
      <c r="Q2192" s="12"/>
      <c r="R2192" s="13"/>
      <c r="S2192" s="21" t="str">
        <f t="shared" si="256"/>
        <v/>
      </c>
      <c r="T2192" s="7" t="str">
        <f t="shared" si="257"/>
        <v>Under 1.5</v>
      </c>
      <c r="U2192" s="14"/>
      <c r="V2192" s="14" t="str">
        <f t="shared" si="261"/>
        <v>Over 0.5</v>
      </c>
      <c r="W2192" s="14" t="str">
        <f t="shared" si="262"/>
        <v/>
      </c>
      <c r="X2192" s="14"/>
      <c r="Y2192" s="7" t="str">
        <f t="shared" si="258"/>
        <v>…</v>
      </c>
      <c r="Z2192" s="7"/>
      <c r="AA2192" s="35" t="str">
        <f t="shared" si="259"/>
        <v>…</v>
      </c>
      <c r="AB2192" s="35" t="str">
        <f t="shared" si="260"/>
        <v>.</v>
      </c>
    </row>
    <row r="2193" spans="2:28">
      <c r="B2193" s="6"/>
      <c r="D2193" s="24"/>
      <c r="E2193" s="17"/>
      <c r="F2193" s="7"/>
      <c r="G2193" s="10"/>
      <c r="H2193" s="7"/>
      <c r="I2193" s="7"/>
      <c r="J2193" s="7"/>
      <c r="K2193" s="7"/>
      <c r="L2193" s="7"/>
      <c r="M2193" s="7"/>
      <c r="N2193" s="6"/>
      <c r="O2193" s="6"/>
      <c r="P2193" s="11"/>
      <c r="Q2193" s="12"/>
      <c r="R2193" s="13"/>
      <c r="S2193" s="21" t="str">
        <f t="shared" si="256"/>
        <v/>
      </c>
      <c r="T2193" s="7" t="str">
        <f t="shared" si="257"/>
        <v>Under 1.5</v>
      </c>
      <c r="U2193" s="14"/>
      <c r="V2193" s="14" t="str">
        <f t="shared" si="261"/>
        <v>Over 0.5</v>
      </c>
      <c r="W2193" s="14" t="str">
        <f t="shared" si="262"/>
        <v/>
      </c>
      <c r="X2193" s="14"/>
      <c r="Y2193" s="7" t="str">
        <f t="shared" si="258"/>
        <v>…</v>
      </c>
      <c r="Z2193" s="7"/>
      <c r="AA2193" s="35" t="str">
        <f t="shared" si="259"/>
        <v>…</v>
      </c>
      <c r="AB2193" s="35" t="str">
        <f t="shared" si="260"/>
        <v>.</v>
      </c>
    </row>
    <row r="2194" spans="2:28">
      <c r="B2194" s="6"/>
      <c r="D2194" s="24"/>
      <c r="E2194" s="17"/>
      <c r="F2194" s="7"/>
      <c r="G2194" s="10"/>
      <c r="H2194" s="7"/>
      <c r="I2194" s="7"/>
      <c r="J2194" s="7"/>
      <c r="K2194" s="7"/>
      <c r="L2194" s="7"/>
      <c r="M2194" s="7"/>
      <c r="N2194" s="6"/>
      <c r="O2194" s="6"/>
      <c r="P2194" s="11"/>
      <c r="Q2194" s="12"/>
      <c r="R2194" s="13"/>
      <c r="S2194" s="21" t="str">
        <f t="shared" si="256"/>
        <v/>
      </c>
      <c r="T2194" s="7" t="str">
        <f t="shared" si="257"/>
        <v>Under 1.5</v>
      </c>
      <c r="U2194" s="14"/>
      <c r="V2194" s="14" t="str">
        <f t="shared" si="261"/>
        <v>Over 0.5</v>
      </c>
      <c r="W2194" s="14" t="str">
        <f t="shared" si="262"/>
        <v/>
      </c>
      <c r="X2194" s="14"/>
      <c r="Y2194" s="7" t="str">
        <f t="shared" si="258"/>
        <v>…</v>
      </c>
      <c r="Z2194" s="7"/>
      <c r="AA2194" s="35" t="str">
        <f t="shared" si="259"/>
        <v>…</v>
      </c>
      <c r="AB2194" s="35" t="str">
        <f t="shared" si="260"/>
        <v>.</v>
      </c>
    </row>
    <row r="2195" spans="2:28">
      <c r="B2195" s="6"/>
      <c r="D2195" s="24"/>
      <c r="E2195" s="17"/>
      <c r="F2195" s="7"/>
      <c r="G2195" s="10"/>
      <c r="H2195" s="7"/>
      <c r="I2195" s="7"/>
      <c r="J2195" s="7"/>
      <c r="K2195" s="7"/>
      <c r="L2195" s="7"/>
      <c r="M2195" s="7"/>
      <c r="N2195" s="6"/>
      <c r="O2195" s="6"/>
      <c r="P2195" s="11"/>
      <c r="Q2195" s="12"/>
      <c r="R2195" s="13"/>
      <c r="S2195" s="21" t="str">
        <f t="shared" si="256"/>
        <v/>
      </c>
      <c r="T2195" s="7" t="str">
        <f t="shared" si="257"/>
        <v>Under 1.5</v>
      </c>
      <c r="U2195" s="14"/>
      <c r="V2195" s="14" t="str">
        <f t="shared" si="261"/>
        <v>Over 0.5</v>
      </c>
      <c r="W2195" s="14" t="str">
        <f t="shared" si="262"/>
        <v/>
      </c>
      <c r="X2195" s="14"/>
      <c r="Y2195" s="7" t="str">
        <f t="shared" si="258"/>
        <v>…</v>
      </c>
      <c r="Z2195" s="7"/>
      <c r="AA2195" s="35" t="str">
        <f t="shared" si="259"/>
        <v>…</v>
      </c>
      <c r="AB2195" s="35" t="str">
        <f t="shared" si="260"/>
        <v>.</v>
      </c>
    </row>
    <row r="2196" spans="2:28">
      <c r="B2196" s="6"/>
      <c r="D2196" s="24"/>
      <c r="E2196" s="17"/>
      <c r="F2196" s="7"/>
      <c r="G2196" s="10"/>
      <c r="H2196" s="7"/>
      <c r="I2196" s="7"/>
      <c r="J2196" s="7"/>
      <c r="K2196" s="7"/>
      <c r="L2196" s="7"/>
      <c r="M2196" s="7"/>
      <c r="N2196" s="6"/>
      <c r="O2196" s="6"/>
      <c r="P2196" s="11"/>
      <c r="Q2196" s="12"/>
      <c r="R2196" s="13"/>
      <c r="S2196" s="21" t="str">
        <f t="shared" si="256"/>
        <v/>
      </c>
      <c r="T2196" s="7" t="str">
        <f t="shared" si="257"/>
        <v>Under 1.5</v>
      </c>
      <c r="U2196" s="14"/>
      <c r="V2196" s="14" t="str">
        <f t="shared" si="261"/>
        <v>Over 0.5</v>
      </c>
      <c r="W2196" s="14" t="str">
        <f t="shared" si="262"/>
        <v/>
      </c>
      <c r="X2196" s="14"/>
      <c r="Y2196" s="7" t="str">
        <f t="shared" si="258"/>
        <v>…</v>
      </c>
      <c r="Z2196" s="7"/>
      <c r="AA2196" s="35" t="str">
        <f t="shared" si="259"/>
        <v>…</v>
      </c>
      <c r="AB2196" s="35" t="str">
        <f t="shared" si="260"/>
        <v>.</v>
      </c>
    </row>
    <row r="2197" spans="2:28">
      <c r="B2197" s="6"/>
      <c r="D2197" s="24"/>
      <c r="E2197" s="17"/>
      <c r="F2197" s="7"/>
      <c r="G2197" s="10"/>
      <c r="H2197" s="7"/>
      <c r="I2197" s="7"/>
      <c r="J2197" s="7"/>
      <c r="K2197" s="7"/>
      <c r="L2197" s="7"/>
      <c r="M2197" s="7"/>
      <c r="N2197" s="6"/>
      <c r="O2197" s="6"/>
      <c r="P2197" s="11"/>
      <c r="Q2197" s="12"/>
      <c r="R2197" s="13"/>
      <c r="S2197" s="21" t="str">
        <f t="shared" si="256"/>
        <v/>
      </c>
      <c r="T2197" s="7" t="str">
        <f t="shared" si="257"/>
        <v>Under 1.5</v>
      </c>
      <c r="U2197" s="14"/>
      <c r="V2197" s="14" t="str">
        <f t="shared" si="261"/>
        <v>Over 0.5</v>
      </c>
      <c r="W2197" s="14" t="str">
        <f t="shared" si="262"/>
        <v/>
      </c>
      <c r="X2197" s="14"/>
      <c r="Y2197" s="7" t="str">
        <f t="shared" si="258"/>
        <v>…</v>
      </c>
      <c r="Z2197" s="7"/>
      <c r="AA2197" s="35" t="str">
        <f t="shared" si="259"/>
        <v>…</v>
      </c>
      <c r="AB2197" s="35" t="str">
        <f t="shared" si="260"/>
        <v>.</v>
      </c>
    </row>
    <row r="2198" spans="2:28">
      <c r="B2198" s="6"/>
      <c r="D2198" s="24"/>
      <c r="E2198" s="17"/>
      <c r="F2198" s="7"/>
      <c r="G2198" s="10"/>
      <c r="H2198" s="7"/>
      <c r="I2198" s="7"/>
      <c r="J2198" s="7"/>
      <c r="K2198" s="7"/>
      <c r="L2198" s="7"/>
      <c r="M2198" s="7"/>
      <c r="N2198" s="6"/>
      <c r="O2198" s="6"/>
      <c r="P2198" s="11"/>
      <c r="Q2198" s="12"/>
      <c r="R2198" s="13"/>
      <c r="S2198" s="21" t="str">
        <f t="shared" si="256"/>
        <v/>
      </c>
      <c r="T2198" s="7" t="str">
        <f t="shared" si="257"/>
        <v>Under 1.5</v>
      </c>
      <c r="U2198" s="14"/>
      <c r="V2198" s="14" t="str">
        <f t="shared" si="261"/>
        <v>Over 0.5</v>
      </c>
      <c r="W2198" s="14" t="str">
        <f t="shared" si="262"/>
        <v/>
      </c>
      <c r="X2198" s="14"/>
      <c r="Y2198" s="7" t="str">
        <f t="shared" si="258"/>
        <v>…</v>
      </c>
      <c r="Z2198" s="7"/>
      <c r="AA2198" s="35" t="str">
        <f t="shared" si="259"/>
        <v>…</v>
      </c>
      <c r="AB2198" s="35" t="str">
        <f t="shared" si="260"/>
        <v>.</v>
      </c>
    </row>
    <row r="2199" spans="2:28">
      <c r="B2199" s="6"/>
      <c r="D2199" s="24"/>
      <c r="E2199" s="17"/>
      <c r="F2199" s="7"/>
      <c r="G2199" s="10"/>
      <c r="H2199" s="7"/>
      <c r="I2199" s="7"/>
      <c r="J2199" s="7"/>
      <c r="K2199" s="7"/>
      <c r="L2199" s="7"/>
      <c r="M2199" s="7"/>
      <c r="N2199" s="6"/>
      <c r="O2199" s="6"/>
      <c r="P2199" s="11"/>
      <c r="Q2199" s="12"/>
      <c r="R2199" s="13"/>
      <c r="S2199" s="21" t="str">
        <f t="shared" si="256"/>
        <v/>
      </c>
      <c r="T2199" s="7" t="str">
        <f t="shared" si="257"/>
        <v>Under 1.5</v>
      </c>
      <c r="U2199" s="14"/>
      <c r="V2199" s="14" t="str">
        <f t="shared" si="261"/>
        <v>Over 0.5</v>
      </c>
      <c r="W2199" s="14" t="str">
        <f t="shared" si="262"/>
        <v/>
      </c>
      <c r="X2199" s="14"/>
      <c r="Y2199" s="7" t="str">
        <f t="shared" si="258"/>
        <v>…</v>
      </c>
      <c r="Z2199" s="7"/>
      <c r="AA2199" s="35" t="str">
        <f t="shared" si="259"/>
        <v>…</v>
      </c>
      <c r="AB2199" s="35" t="str">
        <f t="shared" si="260"/>
        <v>.</v>
      </c>
    </row>
    <row r="2200" spans="2:28">
      <c r="B2200" s="6"/>
      <c r="D2200" s="24"/>
      <c r="E2200" s="17"/>
      <c r="F2200" s="7"/>
      <c r="G2200" s="10"/>
      <c r="H2200" s="7"/>
      <c r="I2200" s="7"/>
      <c r="J2200" s="7"/>
      <c r="K2200" s="7"/>
      <c r="L2200" s="7"/>
      <c r="M2200" s="7"/>
      <c r="N2200" s="6"/>
      <c r="O2200" s="6"/>
      <c r="P2200" s="11"/>
      <c r="Q2200" s="12"/>
      <c r="R2200" s="13"/>
      <c r="S2200" s="21" t="str">
        <f t="shared" si="256"/>
        <v/>
      </c>
      <c r="T2200" s="7" t="str">
        <f t="shared" si="257"/>
        <v>Under 1.5</v>
      </c>
      <c r="U2200" s="14"/>
      <c r="V2200" s="14" t="str">
        <f t="shared" si="261"/>
        <v>Over 0.5</v>
      </c>
      <c r="W2200" s="14" t="str">
        <f t="shared" si="262"/>
        <v/>
      </c>
      <c r="X2200" s="14"/>
      <c r="Y2200" s="7" t="str">
        <f t="shared" si="258"/>
        <v>…</v>
      </c>
      <c r="Z2200" s="7"/>
      <c r="AA2200" s="35" t="str">
        <f t="shared" si="259"/>
        <v>…</v>
      </c>
      <c r="AB2200" s="35" t="str">
        <f t="shared" si="260"/>
        <v>.</v>
      </c>
    </row>
    <row r="2201" spans="2:28">
      <c r="B2201" s="6"/>
      <c r="D2201" s="24"/>
      <c r="E2201" s="17"/>
      <c r="F2201" s="7"/>
      <c r="G2201" s="10"/>
      <c r="H2201" s="7"/>
      <c r="I2201" s="7"/>
      <c r="J2201" s="7"/>
      <c r="K2201" s="7"/>
      <c r="L2201" s="7"/>
      <c r="M2201" s="7"/>
      <c r="N2201" s="6"/>
      <c r="O2201" s="6"/>
      <c r="P2201" s="11"/>
      <c r="Q2201" s="12"/>
      <c r="R2201" s="13"/>
      <c r="S2201" s="21" t="str">
        <f t="shared" si="256"/>
        <v/>
      </c>
      <c r="T2201" s="7" t="str">
        <f t="shared" si="257"/>
        <v>Under 1.5</v>
      </c>
      <c r="U2201" s="14"/>
      <c r="V2201" s="14" t="str">
        <f t="shared" si="261"/>
        <v>Over 0.5</v>
      </c>
      <c r="W2201" s="14" t="str">
        <f t="shared" si="262"/>
        <v/>
      </c>
      <c r="X2201" s="14"/>
      <c r="Y2201" s="7" t="str">
        <f t="shared" si="258"/>
        <v>…</v>
      </c>
      <c r="Z2201" s="7"/>
      <c r="AA2201" s="35" t="str">
        <f t="shared" si="259"/>
        <v>…</v>
      </c>
      <c r="AB2201" s="35" t="str">
        <f t="shared" si="260"/>
        <v>.</v>
      </c>
    </row>
    <row r="2202" spans="2:28">
      <c r="B2202" s="6"/>
      <c r="D2202" s="24"/>
      <c r="E2202" s="17"/>
      <c r="F2202" s="7"/>
      <c r="G2202" s="10"/>
      <c r="H2202" s="7"/>
      <c r="I2202" s="7"/>
      <c r="J2202" s="7"/>
      <c r="K2202" s="7"/>
      <c r="L2202" s="7"/>
      <c r="M2202" s="7"/>
      <c r="N2202" s="6"/>
      <c r="O2202" s="6"/>
      <c r="P2202" s="11"/>
      <c r="Q2202" s="12"/>
      <c r="R2202" s="13"/>
      <c r="S2202" s="21" t="str">
        <f t="shared" si="256"/>
        <v/>
      </c>
      <c r="T2202" s="7" t="str">
        <f t="shared" si="257"/>
        <v>Under 1.5</v>
      </c>
      <c r="U2202" s="14"/>
      <c r="V2202" s="14" t="str">
        <f t="shared" si="261"/>
        <v>Over 0.5</v>
      </c>
      <c r="W2202" s="14" t="str">
        <f t="shared" si="262"/>
        <v/>
      </c>
      <c r="X2202" s="14"/>
      <c r="Y2202" s="7" t="str">
        <f t="shared" si="258"/>
        <v>…</v>
      </c>
      <c r="Z2202" s="7"/>
      <c r="AA2202" s="35" t="str">
        <f t="shared" si="259"/>
        <v>…</v>
      </c>
      <c r="AB2202" s="35" t="str">
        <f t="shared" si="260"/>
        <v>.</v>
      </c>
    </row>
    <row r="2203" spans="2:28">
      <c r="B2203" s="6"/>
      <c r="D2203" s="24"/>
      <c r="E2203" s="17"/>
      <c r="F2203" s="7"/>
      <c r="G2203" s="10"/>
      <c r="H2203" s="7"/>
      <c r="I2203" s="7"/>
      <c r="J2203" s="7"/>
      <c r="K2203" s="7"/>
      <c r="L2203" s="7"/>
      <c r="M2203" s="7"/>
      <c r="N2203" s="6"/>
      <c r="O2203" s="6"/>
      <c r="P2203" s="11"/>
      <c r="Q2203" s="12"/>
      <c r="R2203" s="13"/>
      <c r="S2203" s="21" t="str">
        <f t="shared" si="256"/>
        <v/>
      </c>
      <c r="T2203" s="7" t="str">
        <f t="shared" si="257"/>
        <v>Under 1.5</v>
      </c>
      <c r="U2203" s="14"/>
      <c r="V2203" s="14" t="str">
        <f t="shared" si="261"/>
        <v>Over 0.5</v>
      </c>
      <c r="W2203" s="14" t="str">
        <f t="shared" si="262"/>
        <v/>
      </c>
      <c r="X2203" s="14"/>
      <c r="Y2203" s="7" t="str">
        <f t="shared" si="258"/>
        <v>…</v>
      </c>
      <c r="Z2203" s="7"/>
      <c r="AA2203" s="35" t="str">
        <f t="shared" si="259"/>
        <v>…</v>
      </c>
      <c r="AB2203" s="35" t="str">
        <f t="shared" si="260"/>
        <v>.</v>
      </c>
    </row>
    <row r="2204" spans="2:28">
      <c r="B2204" s="6"/>
      <c r="D2204" s="24"/>
      <c r="E2204" s="17"/>
      <c r="F2204" s="7"/>
      <c r="G2204" s="10"/>
      <c r="H2204" s="7"/>
      <c r="I2204" s="7"/>
      <c r="J2204" s="7"/>
      <c r="K2204" s="7"/>
      <c r="L2204" s="7"/>
      <c r="M2204" s="7"/>
      <c r="N2204" s="6"/>
      <c r="O2204" s="6"/>
      <c r="P2204" s="11"/>
      <c r="Q2204" s="12"/>
      <c r="R2204" s="13"/>
      <c r="S2204" s="21" t="str">
        <f t="shared" si="256"/>
        <v/>
      </c>
      <c r="T2204" s="7" t="str">
        <f t="shared" si="257"/>
        <v>Under 1.5</v>
      </c>
      <c r="U2204" s="14"/>
      <c r="V2204" s="14" t="str">
        <f t="shared" si="261"/>
        <v>Over 0.5</v>
      </c>
      <c r="W2204" s="14" t="str">
        <f t="shared" si="262"/>
        <v/>
      </c>
      <c r="X2204" s="14"/>
      <c r="Y2204" s="7" t="str">
        <f t="shared" si="258"/>
        <v>…</v>
      </c>
      <c r="Z2204" s="7"/>
      <c r="AA2204" s="35" t="str">
        <f t="shared" si="259"/>
        <v>…</v>
      </c>
      <c r="AB2204" s="35" t="str">
        <f t="shared" si="260"/>
        <v>.</v>
      </c>
    </row>
    <row r="2205" spans="2:28">
      <c r="B2205" s="6"/>
      <c r="D2205" s="24"/>
      <c r="E2205" s="17"/>
      <c r="F2205" s="7"/>
      <c r="G2205" s="10"/>
      <c r="H2205" s="7"/>
      <c r="I2205" s="7"/>
      <c r="J2205" s="7"/>
      <c r="K2205" s="7"/>
      <c r="L2205" s="7"/>
      <c r="M2205" s="7"/>
      <c r="N2205" s="6"/>
      <c r="O2205" s="6"/>
      <c r="P2205" s="11"/>
      <c r="Q2205" s="12"/>
      <c r="R2205" s="13"/>
      <c r="S2205" s="21" t="str">
        <f t="shared" si="256"/>
        <v/>
      </c>
      <c r="T2205" s="7" t="str">
        <f t="shared" si="257"/>
        <v>Under 1.5</v>
      </c>
      <c r="U2205" s="14"/>
      <c r="V2205" s="14" t="str">
        <f t="shared" si="261"/>
        <v>Over 0.5</v>
      </c>
      <c r="W2205" s="14" t="str">
        <f t="shared" si="262"/>
        <v/>
      </c>
      <c r="X2205" s="14"/>
      <c r="Y2205" s="7" t="str">
        <f t="shared" si="258"/>
        <v>…</v>
      </c>
      <c r="Z2205" s="7"/>
      <c r="AA2205" s="35" t="str">
        <f t="shared" si="259"/>
        <v>…</v>
      </c>
      <c r="AB2205" s="35" t="str">
        <f t="shared" si="260"/>
        <v>.</v>
      </c>
    </row>
    <row r="2206" spans="2:28">
      <c r="B2206" s="6"/>
      <c r="D2206" s="24"/>
      <c r="E2206" s="17"/>
      <c r="F2206" s="7"/>
      <c r="G2206" s="10"/>
      <c r="H2206" s="7"/>
      <c r="I2206" s="7"/>
      <c r="J2206" s="7"/>
      <c r="K2206" s="7"/>
      <c r="L2206" s="7"/>
      <c r="M2206" s="7"/>
      <c r="N2206" s="6"/>
      <c r="O2206" s="6"/>
      <c r="P2206" s="11"/>
      <c r="Q2206" s="12"/>
      <c r="R2206" s="13"/>
      <c r="S2206" s="21" t="str">
        <f t="shared" si="256"/>
        <v/>
      </c>
      <c r="T2206" s="7" t="str">
        <f t="shared" si="257"/>
        <v>Under 1.5</v>
      </c>
      <c r="U2206" s="14"/>
      <c r="V2206" s="14" t="str">
        <f t="shared" si="261"/>
        <v>Over 0.5</v>
      </c>
      <c r="W2206" s="14" t="str">
        <f t="shared" si="262"/>
        <v/>
      </c>
      <c r="X2206" s="14"/>
      <c r="Y2206" s="7" t="str">
        <f t="shared" si="258"/>
        <v>…</v>
      </c>
      <c r="Z2206" s="7"/>
      <c r="AA2206" s="35" t="str">
        <f t="shared" si="259"/>
        <v>…</v>
      </c>
      <c r="AB2206" s="35" t="str">
        <f t="shared" si="260"/>
        <v>.</v>
      </c>
    </row>
    <row r="2207" spans="2:28">
      <c r="B2207" s="6"/>
      <c r="D2207" s="24"/>
      <c r="E2207" s="17"/>
      <c r="F2207" s="7"/>
      <c r="G2207" s="10"/>
      <c r="H2207" s="7"/>
      <c r="I2207" s="7"/>
      <c r="J2207" s="7"/>
      <c r="K2207" s="7"/>
      <c r="L2207" s="7"/>
      <c r="M2207" s="7"/>
      <c r="N2207" s="6"/>
      <c r="O2207" s="6"/>
      <c r="P2207" s="11"/>
      <c r="Q2207" s="12"/>
      <c r="R2207" s="13"/>
      <c r="S2207" s="21" t="str">
        <f t="shared" si="256"/>
        <v/>
      </c>
      <c r="T2207" s="7" t="str">
        <f t="shared" si="257"/>
        <v>Under 1.5</v>
      </c>
      <c r="U2207" s="14"/>
      <c r="V2207" s="14" t="str">
        <f t="shared" si="261"/>
        <v>Over 0.5</v>
      </c>
      <c r="W2207" s="14" t="str">
        <f t="shared" si="262"/>
        <v/>
      </c>
      <c r="X2207" s="14"/>
      <c r="Y2207" s="7" t="str">
        <f t="shared" si="258"/>
        <v>…</v>
      </c>
      <c r="Z2207" s="7"/>
      <c r="AA2207" s="35" t="str">
        <f t="shared" si="259"/>
        <v>…</v>
      </c>
      <c r="AB2207" s="35" t="str">
        <f t="shared" si="260"/>
        <v>.</v>
      </c>
    </row>
    <row r="2208" spans="2:28">
      <c r="B2208" s="6"/>
      <c r="D2208" s="24"/>
      <c r="E2208" s="17"/>
      <c r="F2208" s="7"/>
      <c r="G2208" s="10"/>
      <c r="H2208" s="7"/>
      <c r="I2208" s="7"/>
      <c r="J2208" s="7"/>
      <c r="K2208" s="7"/>
      <c r="L2208" s="7"/>
      <c r="M2208" s="7"/>
      <c r="N2208" s="6"/>
      <c r="O2208" s="6"/>
      <c r="P2208" s="11"/>
      <c r="Q2208" s="12"/>
      <c r="R2208" s="13"/>
      <c r="S2208" s="21" t="str">
        <f t="shared" si="256"/>
        <v/>
      </c>
      <c r="T2208" s="7" t="str">
        <f t="shared" si="257"/>
        <v>Under 1.5</v>
      </c>
      <c r="U2208" s="14"/>
      <c r="V2208" s="14" t="str">
        <f t="shared" si="261"/>
        <v>Over 0.5</v>
      </c>
      <c r="W2208" s="14" t="str">
        <f t="shared" si="262"/>
        <v/>
      </c>
      <c r="X2208" s="14"/>
      <c r="Y2208" s="7" t="str">
        <f t="shared" si="258"/>
        <v>…</v>
      </c>
      <c r="Z2208" s="7"/>
      <c r="AA2208" s="35" t="str">
        <f t="shared" si="259"/>
        <v>…</v>
      </c>
      <c r="AB2208" s="35" t="str">
        <f t="shared" si="260"/>
        <v>.</v>
      </c>
    </row>
    <row r="2209" spans="2:28">
      <c r="B2209" s="6"/>
      <c r="D2209" s="24"/>
      <c r="E2209" s="17"/>
      <c r="F2209" s="7"/>
      <c r="G2209" s="10"/>
      <c r="H2209" s="7"/>
      <c r="I2209" s="7"/>
      <c r="J2209" s="7"/>
      <c r="K2209" s="7"/>
      <c r="L2209" s="7"/>
      <c r="M2209" s="7"/>
      <c r="N2209" s="6"/>
      <c r="O2209" s="6"/>
      <c r="P2209" s="11"/>
      <c r="Q2209" s="12"/>
      <c r="R2209" s="13"/>
      <c r="S2209" s="21" t="str">
        <f t="shared" si="256"/>
        <v/>
      </c>
      <c r="T2209" s="7" t="str">
        <f t="shared" si="257"/>
        <v>Under 1.5</v>
      </c>
      <c r="U2209" s="14"/>
      <c r="V2209" s="14" t="str">
        <f t="shared" si="261"/>
        <v>Over 0.5</v>
      </c>
      <c r="W2209" s="14" t="str">
        <f t="shared" si="262"/>
        <v/>
      </c>
      <c r="X2209" s="14"/>
      <c r="Y2209" s="7" t="str">
        <f t="shared" si="258"/>
        <v>…</v>
      </c>
      <c r="Z2209" s="7"/>
      <c r="AA2209" s="35" t="str">
        <f t="shared" si="259"/>
        <v>…</v>
      </c>
      <c r="AB2209" s="35" t="str">
        <f t="shared" si="260"/>
        <v>.</v>
      </c>
    </row>
    <row r="2210" spans="2:28">
      <c r="B2210" s="6"/>
      <c r="D2210" s="24"/>
      <c r="E2210" s="17"/>
      <c r="F2210" s="7"/>
      <c r="G2210" s="10"/>
      <c r="H2210" s="7"/>
      <c r="I2210" s="7"/>
      <c r="J2210" s="7"/>
      <c r="K2210" s="7"/>
      <c r="L2210" s="7"/>
      <c r="M2210" s="7"/>
      <c r="N2210" s="6"/>
      <c r="O2210" s="6"/>
      <c r="P2210" s="11"/>
      <c r="Q2210" s="12"/>
      <c r="R2210" s="13"/>
      <c r="S2210" s="21" t="str">
        <f t="shared" si="256"/>
        <v/>
      </c>
      <c r="T2210" s="7" t="str">
        <f t="shared" si="257"/>
        <v>Under 1.5</v>
      </c>
      <c r="U2210" s="14"/>
      <c r="V2210" s="14" t="str">
        <f t="shared" si="261"/>
        <v>Over 0.5</v>
      </c>
      <c r="W2210" s="14" t="str">
        <f t="shared" si="262"/>
        <v/>
      </c>
      <c r="X2210" s="14"/>
      <c r="Y2210" s="7" t="str">
        <f t="shared" si="258"/>
        <v>…</v>
      </c>
      <c r="Z2210" s="7"/>
      <c r="AA2210" s="35" t="str">
        <f t="shared" si="259"/>
        <v>…</v>
      </c>
      <c r="AB2210" s="35" t="str">
        <f t="shared" si="260"/>
        <v>.</v>
      </c>
    </row>
    <row r="2211" spans="2:28">
      <c r="B2211" s="6"/>
      <c r="D2211" s="24"/>
      <c r="E2211" s="17"/>
      <c r="F2211" s="7"/>
      <c r="G2211" s="10"/>
      <c r="H2211" s="7"/>
      <c r="I2211" s="7"/>
      <c r="J2211" s="7"/>
      <c r="K2211" s="7"/>
      <c r="L2211" s="7"/>
      <c r="M2211" s="7"/>
      <c r="N2211" s="6"/>
      <c r="O2211" s="6"/>
      <c r="P2211" s="11"/>
      <c r="Q2211" s="12"/>
      <c r="R2211" s="13"/>
      <c r="S2211" s="21" t="str">
        <f t="shared" si="256"/>
        <v/>
      </c>
      <c r="T2211" s="7" t="str">
        <f t="shared" si="257"/>
        <v>Under 1.5</v>
      </c>
      <c r="U2211" s="14"/>
      <c r="V2211" s="14" t="str">
        <f t="shared" si="261"/>
        <v>Over 0.5</v>
      </c>
      <c r="W2211" s="14" t="str">
        <f t="shared" si="262"/>
        <v/>
      </c>
      <c r="X2211" s="14"/>
      <c r="Y2211" s="7" t="str">
        <f t="shared" si="258"/>
        <v>…</v>
      </c>
      <c r="Z2211" s="7"/>
      <c r="AA2211" s="35" t="str">
        <f t="shared" si="259"/>
        <v>…</v>
      </c>
      <c r="AB2211" s="35" t="str">
        <f t="shared" si="260"/>
        <v>.</v>
      </c>
    </row>
    <row r="2212" spans="2:28">
      <c r="B2212" s="6"/>
      <c r="D2212" s="24"/>
      <c r="E2212" s="17"/>
      <c r="F2212" s="7"/>
      <c r="G2212" s="10"/>
      <c r="H2212" s="7"/>
      <c r="I2212" s="7"/>
      <c r="J2212" s="7"/>
      <c r="K2212" s="7"/>
      <c r="L2212" s="7"/>
      <c r="M2212" s="7"/>
      <c r="N2212" s="6"/>
      <c r="O2212" s="6"/>
      <c r="P2212" s="11"/>
      <c r="Q2212" s="12"/>
      <c r="R2212" s="13"/>
      <c r="S2212" s="21" t="str">
        <f t="shared" si="256"/>
        <v/>
      </c>
      <c r="T2212" s="7" t="str">
        <f t="shared" si="257"/>
        <v>Under 1.5</v>
      </c>
      <c r="U2212" s="14"/>
      <c r="V2212" s="14" t="str">
        <f t="shared" si="261"/>
        <v>Over 0.5</v>
      </c>
      <c r="W2212" s="14" t="str">
        <f t="shared" si="262"/>
        <v/>
      </c>
      <c r="X2212" s="14"/>
      <c r="Y2212" s="7" t="str">
        <f t="shared" si="258"/>
        <v>…</v>
      </c>
      <c r="Z2212" s="7"/>
      <c r="AA2212" s="35" t="str">
        <f t="shared" si="259"/>
        <v>…</v>
      </c>
      <c r="AB2212" s="35" t="str">
        <f t="shared" si="260"/>
        <v>.</v>
      </c>
    </row>
    <row r="2213" spans="2:28">
      <c r="B2213" s="6"/>
      <c r="D2213" s="24"/>
      <c r="E2213" s="17"/>
      <c r="F2213" s="7"/>
      <c r="G2213" s="10"/>
      <c r="H2213" s="7"/>
      <c r="I2213" s="7"/>
      <c r="J2213" s="7"/>
      <c r="K2213" s="7"/>
      <c r="L2213" s="7"/>
      <c r="M2213" s="7"/>
      <c r="N2213" s="6"/>
      <c r="O2213" s="6"/>
      <c r="P2213" s="11"/>
      <c r="Q2213" s="12"/>
      <c r="R2213" s="13"/>
      <c r="S2213" s="21" t="str">
        <f t="shared" si="256"/>
        <v/>
      </c>
      <c r="T2213" s="7" t="str">
        <f t="shared" si="257"/>
        <v>Under 1.5</v>
      </c>
      <c r="U2213" s="14"/>
      <c r="V2213" s="14" t="str">
        <f t="shared" si="261"/>
        <v>Over 0.5</v>
      </c>
      <c r="W2213" s="14" t="str">
        <f t="shared" si="262"/>
        <v/>
      </c>
      <c r="X2213" s="14"/>
      <c r="Y2213" s="7" t="str">
        <f t="shared" si="258"/>
        <v>…</v>
      </c>
      <c r="Z2213" s="7"/>
      <c r="AA2213" s="35" t="str">
        <f t="shared" si="259"/>
        <v>…</v>
      </c>
      <c r="AB2213" s="35" t="str">
        <f t="shared" si="260"/>
        <v>.</v>
      </c>
    </row>
    <row r="2214" spans="2:28">
      <c r="B2214" s="6"/>
      <c r="D2214" s="24"/>
      <c r="E2214" s="17"/>
      <c r="F2214" s="7"/>
      <c r="G2214" s="10"/>
      <c r="H2214" s="7"/>
      <c r="I2214" s="7"/>
      <c r="J2214" s="7"/>
      <c r="K2214" s="7"/>
      <c r="L2214" s="7"/>
      <c r="M2214" s="7"/>
      <c r="N2214" s="6"/>
      <c r="O2214" s="6"/>
      <c r="P2214" s="11"/>
      <c r="Q2214" s="12"/>
      <c r="R2214" s="13"/>
      <c r="S2214" s="21" t="str">
        <f t="shared" si="256"/>
        <v/>
      </c>
      <c r="T2214" s="7" t="str">
        <f t="shared" si="257"/>
        <v>Under 1.5</v>
      </c>
      <c r="U2214" s="14"/>
      <c r="V2214" s="14" t="str">
        <f t="shared" si="261"/>
        <v>Over 0.5</v>
      </c>
      <c r="W2214" s="14" t="str">
        <f t="shared" si="262"/>
        <v/>
      </c>
      <c r="X2214" s="14"/>
      <c r="Y2214" s="7" t="str">
        <f t="shared" si="258"/>
        <v>…</v>
      </c>
      <c r="Z2214" s="7"/>
      <c r="AA2214" s="35" t="str">
        <f t="shared" si="259"/>
        <v>…</v>
      </c>
      <c r="AB2214" s="35" t="str">
        <f t="shared" si="260"/>
        <v>.</v>
      </c>
    </row>
    <row r="2215" spans="2:28">
      <c r="B2215" s="6"/>
      <c r="D2215" s="24"/>
      <c r="E2215" s="17"/>
      <c r="F2215" s="7"/>
      <c r="G2215" s="10"/>
      <c r="H2215" s="7"/>
      <c r="I2215" s="7"/>
      <c r="J2215" s="7"/>
      <c r="K2215" s="7"/>
      <c r="L2215" s="7"/>
      <c r="M2215" s="7"/>
      <c r="N2215" s="6"/>
      <c r="O2215" s="6"/>
      <c r="P2215" s="11"/>
      <c r="Q2215" s="12"/>
      <c r="R2215" s="13"/>
      <c r="S2215" s="21" t="str">
        <f t="shared" si="256"/>
        <v/>
      </c>
      <c r="T2215" s="7" t="str">
        <f t="shared" si="257"/>
        <v>Under 1.5</v>
      </c>
      <c r="U2215" s="14"/>
      <c r="V2215" s="14" t="str">
        <f t="shared" si="261"/>
        <v>Over 0.5</v>
      </c>
      <c r="W2215" s="14" t="str">
        <f t="shared" si="262"/>
        <v/>
      </c>
      <c r="X2215" s="14"/>
      <c r="Y2215" s="7" t="str">
        <f t="shared" si="258"/>
        <v>…</v>
      </c>
      <c r="Z2215" s="7"/>
      <c r="AA2215" s="35" t="str">
        <f t="shared" si="259"/>
        <v>…</v>
      </c>
      <c r="AB2215" s="35" t="str">
        <f t="shared" si="260"/>
        <v>.</v>
      </c>
    </row>
    <row r="2216" spans="2:28">
      <c r="B2216" s="6"/>
      <c r="D2216" s="24"/>
      <c r="E2216" s="17"/>
      <c r="F2216" s="7"/>
      <c r="G2216" s="10"/>
      <c r="H2216" s="7"/>
      <c r="I2216" s="7"/>
      <c r="J2216" s="7"/>
      <c r="K2216" s="7"/>
      <c r="L2216" s="7"/>
      <c r="M2216" s="7"/>
      <c r="N2216" s="6"/>
      <c r="O2216" s="6"/>
      <c r="P2216" s="11"/>
      <c r="Q2216" s="12"/>
      <c r="R2216" s="13"/>
      <c r="S2216" s="21" t="str">
        <f t="shared" si="256"/>
        <v/>
      </c>
      <c r="T2216" s="7" t="str">
        <f t="shared" si="257"/>
        <v>Under 1.5</v>
      </c>
      <c r="U2216" s="14"/>
      <c r="V2216" s="14" t="str">
        <f t="shared" si="261"/>
        <v>Over 0.5</v>
      </c>
      <c r="W2216" s="14" t="str">
        <f t="shared" si="262"/>
        <v/>
      </c>
      <c r="X2216" s="14"/>
      <c r="Y2216" s="7" t="str">
        <f t="shared" si="258"/>
        <v>…</v>
      </c>
      <c r="Z2216" s="7"/>
      <c r="AA2216" s="35" t="str">
        <f t="shared" si="259"/>
        <v>…</v>
      </c>
      <c r="AB2216" s="35" t="str">
        <f t="shared" si="260"/>
        <v>.</v>
      </c>
    </row>
    <row r="2217" spans="2:28">
      <c r="B2217" s="6"/>
      <c r="D2217" s="24"/>
      <c r="E2217" s="17"/>
      <c r="F2217" s="7"/>
      <c r="G2217" s="10"/>
      <c r="H2217" s="7"/>
      <c r="I2217" s="7"/>
      <c r="J2217" s="7"/>
      <c r="K2217" s="7"/>
      <c r="L2217" s="7"/>
      <c r="M2217" s="7"/>
      <c r="N2217" s="6"/>
      <c r="O2217" s="6"/>
      <c r="P2217" s="11"/>
      <c r="Q2217" s="12"/>
      <c r="R2217" s="13"/>
      <c r="S2217" s="21" t="str">
        <f t="shared" si="256"/>
        <v/>
      </c>
      <c r="T2217" s="7" t="str">
        <f t="shared" si="257"/>
        <v>Under 1.5</v>
      </c>
      <c r="U2217" s="14"/>
      <c r="V2217" s="14" t="str">
        <f t="shared" si="261"/>
        <v>Over 0.5</v>
      </c>
      <c r="W2217" s="14" t="str">
        <f t="shared" si="262"/>
        <v/>
      </c>
      <c r="X2217" s="14"/>
      <c r="Y2217" s="7" t="str">
        <f t="shared" si="258"/>
        <v>…</v>
      </c>
      <c r="Z2217" s="7"/>
      <c r="AA2217" s="35" t="str">
        <f t="shared" si="259"/>
        <v>…</v>
      </c>
      <c r="AB2217" s="35" t="str">
        <f t="shared" si="260"/>
        <v>.</v>
      </c>
    </row>
    <row r="2218" spans="2:28">
      <c r="B2218" s="6"/>
      <c r="D2218" s="24"/>
      <c r="E2218" s="17"/>
      <c r="F2218" s="7"/>
      <c r="G2218" s="10"/>
      <c r="H2218" s="7"/>
      <c r="I2218" s="7"/>
      <c r="J2218" s="7"/>
      <c r="K2218" s="7"/>
      <c r="L2218" s="7"/>
      <c r="M2218" s="7"/>
      <c r="N2218" s="6"/>
      <c r="O2218" s="6"/>
      <c r="P2218" s="11"/>
      <c r="Q2218" s="12"/>
      <c r="R2218" s="13"/>
      <c r="S2218" s="21" t="str">
        <f t="shared" si="256"/>
        <v/>
      </c>
      <c r="T2218" s="7" t="str">
        <f t="shared" si="257"/>
        <v>Under 1.5</v>
      </c>
      <c r="U2218" s="14"/>
      <c r="V2218" s="14" t="str">
        <f t="shared" si="261"/>
        <v>Over 0.5</v>
      </c>
      <c r="W2218" s="14" t="str">
        <f t="shared" si="262"/>
        <v/>
      </c>
      <c r="X2218" s="14"/>
      <c r="Y2218" s="7" t="str">
        <f t="shared" si="258"/>
        <v>…</v>
      </c>
      <c r="Z2218" s="7"/>
      <c r="AA2218" s="35" t="str">
        <f t="shared" si="259"/>
        <v>…</v>
      </c>
      <c r="AB2218" s="35" t="str">
        <f t="shared" si="260"/>
        <v>.</v>
      </c>
    </row>
    <row r="2219" spans="2:28">
      <c r="B2219" s="6"/>
      <c r="D2219" s="24"/>
      <c r="E2219" s="17"/>
      <c r="F2219" s="7"/>
      <c r="G2219" s="10"/>
      <c r="H2219" s="7"/>
      <c r="I2219" s="7"/>
      <c r="J2219" s="7"/>
      <c r="K2219" s="7"/>
      <c r="L2219" s="7"/>
      <c r="M2219" s="7"/>
      <c r="N2219" s="6"/>
      <c r="O2219" s="6"/>
      <c r="P2219" s="11"/>
      <c r="Q2219" s="12"/>
      <c r="R2219" s="13"/>
      <c r="S2219" s="21" t="str">
        <f t="shared" si="256"/>
        <v/>
      </c>
      <c r="T2219" s="7" t="str">
        <f t="shared" si="257"/>
        <v>Under 1.5</v>
      </c>
      <c r="U2219" s="14"/>
      <c r="V2219" s="14" t="str">
        <f t="shared" si="261"/>
        <v>Over 0.5</v>
      </c>
      <c r="W2219" s="14" t="str">
        <f t="shared" si="262"/>
        <v/>
      </c>
      <c r="X2219" s="14"/>
      <c r="Y2219" s="7" t="str">
        <f t="shared" si="258"/>
        <v>…</v>
      </c>
      <c r="Z2219" s="7"/>
      <c r="AA2219" s="35" t="str">
        <f t="shared" si="259"/>
        <v>…</v>
      </c>
      <c r="AB2219" s="35" t="str">
        <f t="shared" si="260"/>
        <v>.</v>
      </c>
    </row>
    <row r="2220" spans="2:28">
      <c r="B2220" s="6"/>
      <c r="D2220" s="24"/>
      <c r="E2220" s="17"/>
      <c r="F2220" s="7"/>
      <c r="G2220" s="10"/>
      <c r="H2220" s="7"/>
      <c r="I2220" s="7"/>
      <c r="J2220" s="7"/>
      <c r="K2220" s="7"/>
      <c r="L2220" s="7"/>
      <c r="M2220" s="7"/>
      <c r="N2220" s="6"/>
      <c r="O2220" s="6"/>
      <c r="P2220" s="11"/>
      <c r="Q2220" s="12"/>
      <c r="R2220" s="13"/>
      <c r="S2220" s="21" t="str">
        <f t="shared" si="256"/>
        <v/>
      </c>
      <c r="T2220" s="7" t="str">
        <f t="shared" si="257"/>
        <v>Under 1.5</v>
      </c>
      <c r="U2220" s="14"/>
      <c r="V2220" s="14" t="str">
        <f t="shared" si="261"/>
        <v>Over 0.5</v>
      </c>
      <c r="W2220" s="14" t="str">
        <f t="shared" si="262"/>
        <v/>
      </c>
      <c r="X2220" s="14"/>
      <c r="Y2220" s="7" t="str">
        <f t="shared" si="258"/>
        <v>…</v>
      </c>
      <c r="Z2220" s="7"/>
      <c r="AA2220" s="35" t="str">
        <f t="shared" si="259"/>
        <v>…</v>
      </c>
      <c r="AB2220" s="35" t="str">
        <f t="shared" si="260"/>
        <v>.</v>
      </c>
    </row>
    <row r="2221" spans="2:28">
      <c r="B2221" s="6"/>
      <c r="D2221" s="24"/>
      <c r="E2221" s="17"/>
      <c r="F2221" s="7"/>
      <c r="G2221" s="10"/>
      <c r="H2221" s="7"/>
      <c r="I2221" s="7"/>
      <c r="J2221" s="7"/>
      <c r="K2221" s="7"/>
      <c r="L2221" s="7"/>
      <c r="M2221" s="7"/>
      <c r="N2221" s="6"/>
      <c r="O2221" s="6"/>
      <c r="P2221" s="11"/>
      <c r="Q2221" s="12"/>
      <c r="R2221" s="13"/>
      <c r="S2221" s="21" t="str">
        <f t="shared" si="256"/>
        <v/>
      </c>
      <c r="T2221" s="7" t="str">
        <f t="shared" si="257"/>
        <v>Under 1.5</v>
      </c>
      <c r="U2221" s="14"/>
      <c r="V2221" s="14" t="str">
        <f t="shared" si="261"/>
        <v>Over 0.5</v>
      </c>
      <c r="W2221" s="14" t="str">
        <f t="shared" si="262"/>
        <v/>
      </c>
      <c r="X2221" s="14"/>
      <c r="Y2221" s="7" t="str">
        <f t="shared" si="258"/>
        <v>…</v>
      </c>
      <c r="Z2221" s="7"/>
      <c r="AA2221" s="35" t="str">
        <f t="shared" si="259"/>
        <v>…</v>
      </c>
      <c r="AB2221" s="35" t="str">
        <f t="shared" si="260"/>
        <v>.</v>
      </c>
    </row>
    <row r="2222" spans="2:28">
      <c r="B2222" s="6"/>
      <c r="D2222" s="24"/>
      <c r="E2222" s="17"/>
      <c r="F2222" s="7"/>
      <c r="G2222" s="10"/>
      <c r="H2222" s="7"/>
      <c r="I2222" s="7"/>
      <c r="J2222" s="7"/>
      <c r="K2222" s="7"/>
      <c r="L2222" s="7"/>
      <c r="M2222" s="7"/>
      <c r="N2222" s="6"/>
      <c r="O2222" s="6"/>
      <c r="P2222" s="11"/>
      <c r="Q2222" s="12"/>
      <c r="R2222" s="13"/>
      <c r="S2222" s="21" t="str">
        <f t="shared" si="256"/>
        <v/>
      </c>
      <c r="T2222" s="7" t="str">
        <f t="shared" si="257"/>
        <v>Under 1.5</v>
      </c>
      <c r="U2222" s="14"/>
      <c r="V2222" s="14" t="str">
        <f t="shared" si="261"/>
        <v>Over 0.5</v>
      </c>
      <c r="W2222" s="14" t="str">
        <f t="shared" si="262"/>
        <v/>
      </c>
      <c r="X2222" s="14"/>
      <c r="Y2222" s="7" t="str">
        <f t="shared" si="258"/>
        <v>…</v>
      </c>
      <c r="Z2222" s="7"/>
      <c r="AA2222" s="35" t="str">
        <f t="shared" si="259"/>
        <v>…</v>
      </c>
      <c r="AB2222" s="35" t="str">
        <f t="shared" si="260"/>
        <v>.</v>
      </c>
    </row>
    <row r="2223" spans="2:28">
      <c r="B2223" s="6"/>
      <c r="D2223" s="24"/>
      <c r="E2223" s="17"/>
      <c r="F2223" s="7"/>
      <c r="G2223" s="10"/>
      <c r="H2223" s="7"/>
      <c r="I2223" s="7"/>
      <c r="J2223" s="7"/>
      <c r="K2223" s="7"/>
      <c r="L2223" s="7"/>
      <c r="M2223" s="7"/>
      <c r="N2223" s="6"/>
      <c r="O2223" s="6"/>
      <c r="P2223" s="11"/>
      <c r="Q2223" s="12"/>
      <c r="R2223" s="13"/>
      <c r="S2223" s="21" t="str">
        <f t="shared" si="256"/>
        <v/>
      </c>
      <c r="T2223" s="7" t="str">
        <f t="shared" si="257"/>
        <v>Under 1.5</v>
      </c>
      <c r="U2223" s="14"/>
      <c r="V2223" s="14" t="str">
        <f t="shared" si="261"/>
        <v>Over 0.5</v>
      </c>
      <c r="W2223" s="14" t="str">
        <f t="shared" si="262"/>
        <v/>
      </c>
      <c r="X2223" s="14"/>
      <c r="Y2223" s="7" t="str">
        <f t="shared" si="258"/>
        <v>…</v>
      </c>
      <c r="Z2223" s="7"/>
      <c r="AA2223" s="35" t="str">
        <f t="shared" si="259"/>
        <v>…</v>
      </c>
      <c r="AB2223" s="35" t="str">
        <f t="shared" si="260"/>
        <v>.</v>
      </c>
    </row>
    <row r="2224" spans="2:28">
      <c r="B2224" s="6"/>
      <c r="D2224" s="24"/>
      <c r="E2224" s="17"/>
      <c r="F2224" s="7"/>
      <c r="G2224" s="10"/>
      <c r="H2224" s="7"/>
      <c r="I2224" s="7"/>
      <c r="J2224" s="7"/>
      <c r="K2224" s="7"/>
      <c r="L2224" s="7"/>
      <c r="M2224" s="7"/>
      <c r="N2224" s="6"/>
      <c r="O2224" s="6"/>
      <c r="P2224" s="11"/>
      <c r="Q2224" s="12"/>
      <c r="R2224" s="13"/>
      <c r="S2224" s="21" t="str">
        <f t="shared" si="256"/>
        <v/>
      </c>
      <c r="T2224" s="7" t="str">
        <f t="shared" si="257"/>
        <v>Under 1.5</v>
      </c>
      <c r="U2224" s="14"/>
      <c r="V2224" s="14" t="str">
        <f t="shared" si="261"/>
        <v>Over 0.5</v>
      </c>
      <c r="W2224" s="14" t="str">
        <f t="shared" si="262"/>
        <v/>
      </c>
      <c r="X2224" s="14"/>
      <c r="Y2224" s="7" t="str">
        <f t="shared" si="258"/>
        <v>…</v>
      </c>
      <c r="Z2224" s="7"/>
      <c r="AA2224" s="35" t="str">
        <f t="shared" si="259"/>
        <v>…</v>
      </c>
      <c r="AB2224" s="35" t="str">
        <f t="shared" si="260"/>
        <v>.</v>
      </c>
    </row>
    <row r="2225" spans="2:28">
      <c r="B2225" s="6"/>
      <c r="D2225" s="24"/>
      <c r="E2225" s="17"/>
      <c r="F2225" s="7"/>
      <c r="G2225" s="10"/>
      <c r="H2225" s="7"/>
      <c r="I2225" s="7"/>
      <c r="J2225" s="7"/>
      <c r="K2225" s="7"/>
      <c r="L2225" s="7"/>
      <c r="M2225" s="7"/>
      <c r="N2225" s="6"/>
      <c r="O2225" s="6"/>
      <c r="P2225" s="11"/>
      <c r="Q2225" s="12"/>
      <c r="R2225" s="13"/>
      <c r="S2225" s="21" t="str">
        <f t="shared" si="256"/>
        <v/>
      </c>
      <c r="T2225" s="7" t="str">
        <f t="shared" si="257"/>
        <v>Under 1.5</v>
      </c>
      <c r="U2225" s="14"/>
      <c r="V2225" s="14" t="str">
        <f t="shared" si="261"/>
        <v>Over 0.5</v>
      </c>
      <c r="W2225" s="14" t="str">
        <f t="shared" si="262"/>
        <v/>
      </c>
      <c r="X2225" s="14"/>
      <c r="Y2225" s="7" t="str">
        <f t="shared" si="258"/>
        <v>…</v>
      </c>
      <c r="Z2225" s="7"/>
      <c r="AA2225" s="35" t="str">
        <f t="shared" si="259"/>
        <v>…</v>
      </c>
      <c r="AB2225" s="35" t="str">
        <f t="shared" si="260"/>
        <v>.</v>
      </c>
    </row>
    <row r="2226" spans="2:28">
      <c r="B2226" s="6"/>
      <c r="D2226" s="24"/>
      <c r="E2226" s="17"/>
      <c r="F2226" s="7"/>
      <c r="G2226" s="10"/>
      <c r="H2226" s="7"/>
      <c r="I2226" s="7"/>
      <c r="J2226" s="7"/>
      <c r="K2226" s="7"/>
      <c r="L2226" s="7"/>
      <c r="M2226" s="7"/>
      <c r="N2226" s="6"/>
      <c r="O2226" s="6"/>
      <c r="P2226" s="11"/>
      <c r="Q2226" s="12"/>
      <c r="R2226" s="13"/>
      <c r="S2226" s="21" t="str">
        <f t="shared" si="256"/>
        <v/>
      </c>
      <c r="T2226" s="7" t="str">
        <f t="shared" si="257"/>
        <v>Under 1.5</v>
      </c>
      <c r="U2226" s="14"/>
      <c r="V2226" s="14" t="str">
        <f t="shared" si="261"/>
        <v>Over 0.5</v>
      </c>
      <c r="W2226" s="14" t="str">
        <f t="shared" si="262"/>
        <v/>
      </c>
      <c r="X2226" s="14"/>
      <c r="Y2226" s="7" t="str">
        <f t="shared" si="258"/>
        <v>…</v>
      </c>
      <c r="Z2226" s="7"/>
      <c r="AA2226" s="35" t="str">
        <f t="shared" si="259"/>
        <v>…</v>
      </c>
      <c r="AB2226" s="35" t="str">
        <f t="shared" si="260"/>
        <v>.</v>
      </c>
    </row>
    <row r="2227" spans="2:28">
      <c r="B2227" s="6"/>
      <c r="D2227" s="24"/>
      <c r="E2227" s="17"/>
      <c r="F2227" s="7"/>
      <c r="G2227" s="10"/>
      <c r="H2227" s="7"/>
      <c r="I2227" s="7"/>
      <c r="J2227" s="7"/>
      <c r="K2227" s="7"/>
      <c r="L2227" s="7"/>
      <c r="M2227" s="7"/>
      <c r="N2227" s="6"/>
      <c r="O2227" s="6"/>
      <c r="P2227" s="11"/>
      <c r="Q2227" s="12"/>
      <c r="R2227" s="13"/>
      <c r="S2227" s="21" t="str">
        <f t="shared" si="256"/>
        <v/>
      </c>
      <c r="T2227" s="7" t="str">
        <f t="shared" si="257"/>
        <v>Under 1.5</v>
      </c>
      <c r="U2227" s="14"/>
      <c r="V2227" s="14" t="str">
        <f t="shared" si="261"/>
        <v>Over 0.5</v>
      </c>
      <c r="W2227" s="14" t="str">
        <f t="shared" si="262"/>
        <v/>
      </c>
      <c r="X2227" s="14"/>
      <c r="Y2227" s="7" t="str">
        <f t="shared" si="258"/>
        <v>…</v>
      </c>
      <c r="Z2227" s="7"/>
      <c r="AA2227" s="35" t="str">
        <f t="shared" si="259"/>
        <v>…</v>
      </c>
      <c r="AB2227" s="35" t="str">
        <f t="shared" si="260"/>
        <v>.</v>
      </c>
    </row>
    <row r="2228" spans="2:28">
      <c r="B2228" s="6"/>
      <c r="D2228" s="24"/>
      <c r="E2228" s="17"/>
      <c r="F2228" s="7"/>
      <c r="G2228" s="10"/>
      <c r="H2228" s="7"/>
      <c r="I2228" s="7"/>
      <c r="J2228" s="7"/>
      <c r="K2228" s="7"/>
      <c r="L2228" s="7"/>
      <c r="M2228" s="7"/>
      <c r="N2228" s="6"/>
      <c r="O2228" s="6"/>
      <c r="P2228" s="11"/>
      <c r="Q2228" s="12"/>
      <c r="R2228" s="13"/>
      <c r="S2228" s="21" t="str">
        <f t="shared" ref="S2228:S2291" si="263">(IF(H2228=0,"",(40+IF(I2228&lt;50,0,I2228/3.2)+(IF(J2228&gt;I2228,-J2228/3.2,0)+(IF(H2228&gt;I2228,-H2228/3.2,0)+(IF(L2228="X",5,IF(L2228="2",2,0)))+(IF(M2228&gt;15,0,15-M2228))+(IF(P2228&lt;50,0,P2228/5)))))))</f>
        <v/>
      </c>
      <c r="T2228" s="7" t="str">
        <f t="shared" ref="T2228:T2291" si="264">IF(S2228&lt;56,"Over 0.5","Under 1.5")</f>
        <v>Under 1.5</v>
      </c>
      <c r="U2228" s="14"/>
      <c r="V2228" s="14" t="str">
        <f t="shared" si="261"/>
        <v>Over 0.5</v>
      </c>
      <c r="W2228" s="14" t="str">
        <f t="shared" si="262"/>
        <v/>
      </c>
      <c r="X2228" s="14"/>
      <c r="Y2228" s="7" t="str">
        <f t="shared" si="258"/>
        <v>…</v>
      </c>
      <c r="Z2228" s="7"/>
      <c r="AA2228" s="35" t="str">
        <f t="shared" si="259"/>
        <v>…</v>
      </c>
      <c r="AB2228" s="35" t="str">
        <f t="shared" si="260"/>
        <v>.</v>
      </c>
    </row>
    <row r="2229" spans="2:28">
      <c r="B2229" s="6"/>
      <c r="D2229" s="24"/>
      <c r="E2229" s="17"/>
      <c r="F2229" s="7"/>
      <c r="G2229" s="10"/>
      <c r="H2229" s="7"/>
      <c r="I2229" s="7"/>
      <c r="J2229" s="7"/>
      <c r="K2229" s="7"/>
      <c r="L2229" s="7"/>
      <c r="M2229" s="7"/>
      <c r="N2229" s="6"/>
      <c r="O2229" s="6"/>
      <c r="P2229" s="11"/>
      <c r="Q2229" s="12"/>
      <c r="R2229" s="13"/>
      <c r="S2229" s="21" t="str">
        <f t="shared" si="263"/>
        <v/>
      </c>
      <c r="T2229" s="7" t="str">
        <f t="shared" si="264"/>
        <v>Under 1.5</v>
      </c>
      <c r="U2229" s="14"/>
      <c r="V2229" s="14" t="str">
        <f t="shared" si="261"/>
        <v>Over 0.5</v>
      </c>
      <c r="W2229" s="14" t="str">
        <f t="shared" si="262"/>
        <v/>
      </c>
      <c r="X2229" s="14"/>
      <c r="Y2229" s="7" t="str">
        <f t="shared" ref="Y2229:Y2292" si="265">IF(AND(B2229="OK",I2229&gt;52,M2229&lt;11,Q2229&lt;1.71),"Prime","…")</f>
        <v>…</v>
      </c>
      <c r="Z2229" s="7"/>
      <c r="AA2229" s="35" t="str">
        <f t="shared" si="259"/>
        <v>…</v>
      </c>
      <c r="AB2229" s="35" t="str">
        <f t="shared" si="260"/>
        <v>.</v>
      </c>
    </row>
    <row r="2230" spans="2:28">
      <c r="B2230" s="6"/>
      <c r="D2230" s="24"/>
      <c r="E2230" s="17"/>
      <c r="F2230" s="7"/>
      <c r="G2230" s="10"/>
      <c r="H2230" s="7"/>
      <c r="I2230" s="7"/>
      <c r="J2230" s="7"/>
      <c r="K2230" s="7"/>
      <c r="L2230" s="7"/>
      <c r="M2230" s="7"/>
      <c r="N2230" s="6"/>
      <c r="O2230" s="6"/>
      <c r="P2230" s="11"/>
      <c r="Q2230" s="12"/>
      <c r="R2230" s="13"/>
      <c r="S2230" s="21" t="str">
        <f t="shared" si="263"/>
        <v/>
      </c>
      <c r="T2230" s="7" t="str">
        <f t="shared" si="264"/>
        <v>Under 1.5</v>
      </c>
      <c r="U2230" s="14"/>
      <c r="V2230" s="14" t="str">
        <f t="shared" si="261"/>
        <v>Over 0.5</v>
      </c>
      <c r="W2230" s="14" t="str">
        <f t="shared" si="262"/>
        <v/>
      </c>
      <c r="X2230" s="14"/>
      <c r="Y2230" s="7" t="str">
        <f t="shared" si="265"/>
        <v>…</v>
      </c>
      <c r="Z2230" s="7"/>
      <c r="AA2230" s="35" t="str">
        <f t="shared" si="259"/>
        <v>…</v>
      </c>
      <c r="AB2230" s="35" t="str">
        <f t="shared" si="260"/>
        <v>.</v>
      </c>
    </row>
    <row r="2231" spans="2:28">
      <c r="B2231" s="6"/>
      <c r="D2231" s="24"/>
      <c r="E2231" s="17"/>
      <c r="F2231" s="7"/>
      <c r="G2231" s="10"/>
      <c r="H2231" s="7"/>
      <c r="I2231" s="7"/>
      <c r="J2231" s="7"/>
      <c r="K2231" s="7"/>
      <c r="L2231" s="7"/>
      <c r="M2231" s="7"/>
      <c r="N2231" s="6"/>
      <c r="O2231" s="6"/>
      <c r="P2231" s="11"/>
      <c r="Q2231" s="12"/>
      <c r="R2231" s="13"/>
      <c r="S2231" s="21" t="str">
        <f t="shared" si="263"/>
        <v/>
      </c>
      <c r="T2231" s="7" t="str">
        <f t="shared" si="264"/>
        <v>Under 1.5</v>
      </c>
      <c r="U2231" s="14"/>
      <c r="V2231" s="14" t="str">
        <f t="shared" si="261"/>
        <v>Over 0.5</v>
      </c>
      <c r="W2231" s="14" t="str">
        <f t="shared" si="262"/>
        <v/>
      </c>
      <c r="X2231" s="14"/>
      <c r="Y2231" s="7" t="str">
        <f t="shared" si="265"/>
        <v>…</v>
      </c>
      <c r="Z2231" s="7"/>
      <c r="AA2231" s="35" t="str">
        <f t="shared" si="259"/>
        <v>…</v>
      </c>
      <c r="AB2231" s="35" t="str">
        <f t="shared" si="260"/>
        <v>.</v>
      </c>
    </row>
    <row r="2232" spans="2:28">
      <c r="B2232" s="6"/>
      <c r="D2232" s="24"/>
      <c r="E2232" s="17"/>
      <c r="F2232" s="7"/>
      <c r="G2232" s="10"/>
      <c r="H2232" s="7"/>
      <c r="I2232" s="7"/>
      <c r="J2232" s="7"/>
      <c r="K2232" s="7"/>
      <c r="L2232" s="7"/>
      <c r="M2232" s="7"/>
      <c r="N2232" s="6"/>
      <c r="O2232" s="6"/>
      <c r="P2232" s="11"/>
      <c r="Q2232" s="12"/>
      <c r="R2232" s="13"/>
      <c r="S2232" s="21" t="str">
        <f t="shared" si="263"/>
        <v/>
      </c>
      <c r="T2232" s="7" t="str">
        <f t="shared" si="264"/>
        <v>Under 1.5</v>
      </c>
      <c r="U2232" s="14"/>
      <c r="V2232" s="14" t="str">
        <f t="shared" si="261"/>
        <v>Over 0.5</v>
      </c>
      <c r="W2232" s="14" t="str">
        <f t="shared" si="262"/>
        <v/>
      </c>
      <c r="X2232" s="14"/>
      <c r="Y2232" s="7" t="str">
        <f t="shared" si="265"/>
        <v>…</v>
      </c>
      <c r="Z2232" s="7"/>
      <c r="AA2232" s="35" t="str">
        <f t="shared" si="259"/>
        <v>…</v>
      </c>
      <c r="AB2232" s="35" t="str">
        <f t="shared" si="260"/>
        <v>.</v>
      </c>
    </row>
    <row r="2233" spans="2:28">
      <c r="B2233" s="6"/>
      <c r="D2233" s="24"/>
      <c r="E2233" s="17"/>
      <c r="F2233" s="7"/>
      <c r="G2233" s="10"/>
      <c r="H2233" s="7"/>
      <c r="I2233" s="7"/>
      <c r="J2233" s="7"/>
      <c r="K2233" s="7"/>
      <c r="L2233" s="7"/>
      <c r="M2233" s="7"/>
      <c r="N2233" s="6"/>
      <c r="O2233" s="6"/>
      <c r="P2233" s="11"/>
      <c r="Q2233" s="12"/>
      <c r="R2233" s="13"/>
      <c r="S2233" s="21" t="str">
        <f t="shared" si="263"/>
        <v/>
      </c>
      <c r="T2233" s="7" t="str">
        <f t="shared" si="264"/>
        <v>Under 1.5</v>
      </c>
      <c r="U2233" s="14"/>
      <c r="V2233" s="14" t="str">
        <f t="shared" si="261"/>
        <v>Over 0.5</v>
      </c>
      <c r="W2233" s="14" t="str">
        <f t="shared" si="262"/>
        <v/>
      </c>
      <c r="X2233" s="14"/>
      <c r="Y2233" s="7" t="str">
        <f t="shared" si="265"/>
        <v>…</v>
      </c>
      <c r="Z2233" s="7"/>
      <c r="AA2233" s="35" t="str">
        <f t="shared" si="259"/>
        <v>…</v>
      </c>
      <c r="AB2233" s="35" t="str">
        <f t="shared" si="260"/>
        <v>.</v>
      </c>
    </row>
    <row r="2234" spans="2:28">
      <c r="B2234" s="6"/>
      <c r="D2234" s="24"/>
      <c r="E2234" s="17"/>
      <c r="F2234" s="7"/>
      <c r="G2234" s="10"/>
      <c r="H2234" s="7"/>
      <c r="I2234" s="7"/>
      <c r="J2234" s="7"/>
      <c r="K2234" s="7"/>
      <c r="L2234" s="7"/>
      <c r="M2234" s="7"/>
      <c r="N2234" s="6"/>
      <c r="O2234" s="6"/>
      <c r="P2234" s="11"/>
      <c r="Q2234" s="12"/>
      <c r="R2234" s="13"/>
      <c r="S2234" s="21" t="str">
        <f t="shared" si="263"/>
        <v/>
      </c>
      <c r="T2234" s="7" t="str">
        <f t="shared" si="264"/>
        <v>Under 1.5</v>
      </c>
      <c r="U2234" s="14"/>
      <c r="V2234" s="14" t="str">
        <f t="shared" si="261"/>
        <v>Over 0.5</v>
      </c>
      <c r="W2234" s="14" t="str">
        <f t="shared" si="262"/>
        <v/>
      </c>
      <c r="X2234" s="14"/>
      <c r="Y2234" s="7" t="str">
        <f t="shared" si="265"/>
        <v>…</v>
      </c>
      <c r="Z2234" s="7"/>
      <c r="AA2234" s="35" t="str">
        <f t="shared" si="259"/>
        <v>…</v>
      </c>
      <c r="AB2234" s="35" t="str">
        <f t="shared" si="260"/>
        <v>.</v>
      </c>
    </row>
    <row r="2235" spans="2:28">
      <c r="B2235" s="6"/>
      <c r="D2235" s="24"/>
      <c r="E2235" s="17"/>
      <c r="F2235" s="7"/>
      <c r="G2235" s="10"/>
      <c r="H2235" s="7"/>
      <c r="I2235" s="7"/>
      <c r="J2235" s="7"/>
      <c r="K2235" s="7"/>
      <c r="L2235" s="7"/>
      <c r="M2235" s="7"/>
      <c r="N2235" s="6"/>
      <c r="O2235" s="6"/>
      <c r="P2235" s="11"/>
      <c r="Q2235" s="12"/>
      <c r="R2235" s="13"/>
      <c r="S2235" s="21" t="str">
        <f t="shared" si="263"/>
        <v/>
      </c>
      <c r="T2235" s="7" t="str">
        <f t="shared" si="264"/>
        <v>Under 1.5</v>
      </c>
      <c r="U2235" s="14"/>
      <c r="V2235" s="14" t="str">
        <f t="shared" si="261"/>
        <v>Over 0.5</v>
      </c>
      <c r="W2235" s="14" t="str">
        <f t="shared" si="262"/>
        <v/>
      </c>
      <c r="X2235" s="14"/>
      <c r="Y2235" s="7" t="str">
        <f t="shared" si="265"/>
        <v>…</v>
      </c>
      <c r="Z2235" s="7"/>
      <c r="AA2235" s="35" t="str">
        <f t="shared" si="259"/>
        <v>…</v>
      </c>
      <c r="AB2235" s="35" t="str">
        <f t="shared" si="260"/>
        <v>.</v>
      </c>
    </row>
    <row r="2236" spans="2:28">
      <c r="B2236" s="6"/>
      <c r="D2236" s="24"/>
      <c r="E2236" s="17"/>
      <c r="F2236" s="7"/>
      <c r="G2236" s="10"/>
      <c r="H2236" s="7"/>
      <c r="I2236" s="7"/>
      <c r="J2236" s="7"/>
      <c r="K2236" s="7"/>
      <c r="L2236" s="7"/>
      <c r="M2236" s="7"/>
      <c r="N2236" s="6"/>
      <c r="O2236" s="6"/>
      <c r="P2236" s="11"/>
      <c r="Q2236" s="12"/>
      <c r="R2236" s="13"/>
      <c r="S2236" s="21" t="str">
        <f t="shared" si="263"/>
        <v/>
      </c>
      <c r="T2236" s="7" t="str">
        <f t="shared" si="264"/>
        <v>Under 1.5</v>
      </c>
      <c r="U2236" s="14"/>
      <c r="V2236" s="14" t="str">
        <f t="shared" si="261"/>
        <v>Over 0.5</v>
      </c>
      <c r="W2236" s="14" t="str">
        <f t="shared" si="262"/>
        <v/>
      </c>
      <c r="X2236" s="14"/>
      <c r="Y2236" s="7" t="str">
        <f t="shared" si="265"/>
        <v>…</v>
      </c>
      <c r="Z2236" s="7"/>
      <c r="AA2236" s="35" t="str">
        <f t="shared" si="259"/>
        <v>…</v>
      </c>
      <c r="AB2236" s="35" t="str">
        <f t="shared" si="260"/>
        <v>.</v>
      </c>
    </row>
    <row r="2237" spans="2:28">
      <c r="B2237" s="6"/>
      <c r="D2237" s="24"/>
      <c r="E2237" s="17"/>
      <c r="F2237" s="7"/>
      <c r="G2237" s="10"/>
      <c r="H2237" s="7"/>
      <c r="I2237" s="7"/>
      <c r="J2237" s="7"/>
      <c r="K2237" s="7"/>
      <c r="L2237" s="7"/>
      <c r="M2237" s="7"/>
      <c r="N2237" s="6"/>
      <c r="O2237" s="6"/>
      <c r="P2237" s="11"/>
      <c r="Q2237" s="12"/>
      <c r="R2237" s="13"/>
      <c r="S2237" s="21" t="str">
        <f t="shared" si="263"/>
        <v/>
      </c>
      <c r="T2237" s="7" t="str">
        <f t="shared" si="264"/>
        <v>Under 1.5</v>
      </c>
      <c r="U2237" s="14"/>
      <c r="V2237" s="14" t="str">
        <f t="shared" si="261"/>
        <v>Over 0.5</v>
      </c>
      <c r="W2237" s="14" t="str">
        <f t="shared" si="262"/>
        <v/>
      </c>
      <c r="X2237" s="14"/>
      <c r="Y2237" s="7" t="str">
        <f t="shared" si="265"/>
        <v>…</v>
      </c>
      <c r="Z2237" s="7"/>
      <c r="AA2237" s="35" t="str">
        <f t="shared" si="259"/>
        <v>…</v>
      </c>
      <c r="AB2237" s="35" t="str">
        <f t="shared" si="260"/>
        <v>.</v>
      </c>
    </row>
    <row r="2238" spans="2:28">
      <c r="B2238" s="6"/>
      <c r="D2238" s="24"/>
      <c r="E2238" s="17"/>
      <c r="F2238" s="7"/>
      <c r="G2238" s="10"/>
      <c r="H2238" s="7"/>
      <c r="I2238" s="7"/>
      <c r="J2238" s="7"/>
      <c r="K2238" s="7"/>
      <c r="L2238" s="7"/>
      <c r="M2238" s="7"/>
      <c r="N2238" s="6"/>
      <c r="O2238" s="6"/>
      <c r="P2238" s="11"/>
      <c r="Q2238" s="12"/>
      <c r="R2238" s="13"/>
      <c r="S2238" s="21" t="str">
        <f t="shared" si="263"/>
        <v/>
      </c>
      <c r="T2238" s="7" t="str">
        <f t="shared" si="264"/>
        <v>Under 1.5</v>
      </c>
      <c r="U2238" s="14"/>
      <c r="V2238" s="14" t="str">
        <f t="shared" si="261"/>
        <v>Over 0.5</v>
      </c>
      <c r="W2238" s="14" t="str">
        <f t="shared" si="262"/>
        <v/>
      </c>
      <c r="X2238" s="14"/>
      <c r="Y2238" s="7" t="str">
        <f t="shared" si="265"/>
        <v>…</v>
      </c>
      <c r="Z2238" s="7"/>
      <c r="AA2238" s="35" t="str">
        <f t="shared" si="259"/>
        <v>…</v>
      </c>
      <c r="AB2238" s="35" t="str">
        <f t="shared" si="260"/>
        <v>.</v>
      </c>
    </row>
    <row r="2239" spans="2:28">
      <c r="B2239" s="6"/>
      <c r="D2239" s="24"/>
      <c r="E2239" s="17"/>
      <c r="F2239" s="7"/>
      <c r="G2239" s="10"/>
      <c r="H2239" s="7"/>
      <c r="I2239" s="7"/>
      <c r="J2239" s="7"/>
      <c r="K2239" s="7"/>
      <c r="L2239" s="7"/>
      <c r="M2239" s="7"/>
      <c r="N2239" s="6"/>
      <c r="O2239" s="6"/>
      <c r="P2239" s="11"/>
      <c r="Q2239" s="12"/>
      <c r="R2239" s="13"/>
      <c r="S2239" s="21" t="str">
        <f t="shared" si="263"/>
        <v/>
      </c>
      <c r="T2239" s="7" t="str">
        <f t="shared" si="264"/>
        <v>Under 1.5</v>
      </c>
      <c r="U2239" s="14"/>
      <c r="V2239" s="14" t="str">
        <f t="shared" si="261"/>
        <v>Over 0.5</v>
      </c>
      <c r="W2239" s="14" t="str">
        <f t="shared" si="262"/>
        <v/>
      </c>
      <c r="X2239" s="14"/>
      <c r="Y2239" s="7" t="str">
        <f t="shared" si="265"/>
        <v>…</v>
      </c>
      <c r="Z2239" s="7"/>
      <c r="AA2239" s="35" t="str">
        <f t="shared" si="259"/>
        <v>…</v>
      </c>
      <c r="AB2239" s="35" t="str">
        <f t="shared" si="260"/>
        <v>.</v>
      </c>
    </row>
    <row r="2240" spans="2:28">
      <c r="B2240" s="6"/>
      <c r="D2240" s="24"/>
      <c r="E2240" s="17"/>
      <c r="F2240" s="7"/>
      <c r="G2240" s="10"/>
      <c r="H2240" s="7"/>
      <c r="I2240" s="7"/>
      <c r="J2240" s="7"/>
      <c r="K2240" s="7"/>
      <c r="L2240" s="7"/>
      <c r="M2240" s="7"/>
      <c r="N2240" s="6"/>
      <c r="O2240" s="6"/>
      <c r="P2240" s="11"/>
      <c r="Q2240" s="12"/>
      <c r="R2240" s="13"/>
      <c r="S2240" s="21" t="str">
        <f t="shared" si="263"/>
        <v/>
      </c>
      <c r="T2240" s="7" t="str">
        <f t="shared" si="264"/>
        <v>Under 1.5</v>
      </c>
      <c r="U2240" s="14"/>
      <c r="V2240" s="14" t="str">
        <f t="shared" si="261"/>
        <v>Over 0.5</v>
      </c>
      <c r="W2240" s="14" t="str">
        <f t="shared" si="262"/>
        <v/>
      </c>
      <c r="X2240" s="14"/>
      <c r="Y2240" s="7" t="str">
        <f t="shared" si="265"/>
        <v>…</v>
      </c>
      <c r="Z2240" s="7"/>
      <c r="AA2240" s="35" t="str">
        <f t="shared" si="259"/>
        <v>…</v>
      </c>
      <c r="AB2240" s="35" t="str">
        <f t="shared" si="260"/>
        <v>.</v>
      </c>
    </row>
    <row r="2241" spans="2:28">
      <c r="B2241" s="6"/>
      <c r="D2241" s="24"/>
      <c r="E2241" s="17"/>
      <c r="F2241" s="7"/>
      <c r="G2241" s="10"/>
      <c r="H2241" s="7"/>
      <c r="I2241" s="7"/>
      <c r="J2241" s="7"/>
      <c r="K2241" s="7"/>
      <c r="L2241" s="7"/>
      <c r="M2241" s="7"/>
      <c r="N2241" s="6"/>
      <c r="O2241" s="6"/>
      <c r="P2241" s="11"/>
      <c r="Q2241" s="12"/>
      <c r="R2241" s="13"/>
      <c r="S2241" s="21" t="str">
        <f t="shared" si="263"/>
        <v/>
      </c>
      <c r="T2241" s="7" t="str">
        <f t="shared" si="264"/>
        <v>Under 1.5</v>
      </c>
      <c r="U2241" s="14"/>
      <c r="V2241" s="14" t="str">
        <f t="shared" si="261"/>
        <v>Over 0.5</v>
      </c>
      <c r="W2241" s="14" t="str">
        <f t="shared" si="262"/>
        <v/>
      </c>
      <c r="X2241" s="14"/>
      <c r="Y2241" s="7" t="str">
        <f t="shared" si="265"/>
        <v>…</v>
      </c>
      <c r="Z2241" s="7"/>
      <c r="AA2241" s="35" t="str">
        <f t="shared" si="259"/>
        <v>…</v>
      </c>
      <c r="AB2241" s="35" t="str">
        <f t="shared" si="260"/>
        <v>.</v>
      </c>
    </row>
    <row r="2242" spans="2:28">
      <c r="B2242" s="6"/>
      <c r="D2242" s="24"/>
      <c r="E2242" s="17"/>
      <c r="F2242" s="7"/>
      <c r="G2242" s="10"/>
      <c r="H2242" s="7"/>
      <c r="I2242" s="7"/>
      <c r="J2242" s="7"/>
      <c r="K2242" s="7"/>
      <c r="L2242" s="7"/>
      <c r="M2242" s="7"/>
      <c r="N2242" s="6"/>
      <c r="O2242" s="6"/>
      <c r="P2242" s="11"/>
      <c r="Q2242" s="12"/>
      <c r="R2242" s="13"/>
      <c r="S2242" s="21" t="str">
        <f t="shared" si="263"/>
        <v/>
      </c>
      <c r="T2242" s="7" t="str">
        <f t="shared" si="264"/>
        <v>Under 1.5</v>
      </c>
      <c r="U2242" s="14"/>
      <c r="V2242" s="14" t="str">
        <f t="shared" si="261"/>
        <v>Over 0.5</v>
      </c>
      <c r="W2242" s="14" t="str">
        <f t="shared" si="262"/>
        <v/>
      </c>
      <c r="X2242" s="14"/>
      <c r="Y2242" s="7" t="str">
        <f t="shared" si="265"/>
        <v>…</v>
      </c>
      <c r="Z2242" s="7"/>
      <c r="AA2242" s="35" t="str">
        <f t="shared" si="259"/>
        <v>…</v>
      </c>
      <c r="AB2242" s="35" t="str">
        <f t="shared" si="260"/>
        <v>.</v>
      </c>
    </row>
    <row r="2243" spans="2:28">
      <c r="B2243" s="6"/>
      <c r="D2243" s="24"/>
      <c r="E2243" s="17"/>
      <c r="F2243" s="7"/>
      <c r="G2243" s="10"/>
      <c r="H2243" s="7"/>
      <c r="I2243" s="7"/>
      <c r="J2243" s="7"/>
      <c r="K2243" s="7"/>
      <c r="L2243" s="7"/>
      <c r="M2243" s="7"/>
      <c r="N2243" s="6"/>
      <c r="O2243" s="6"/>
      <c r="P2243" s="11"/>
      <c r="Q2243" s="12"/>
      <c r="R2243" s="13"/>
      <c r="S2243" s="21" t="str">
        <f t="shared" si="263"/>
        <v/>
      </c>
      <c r="T2243" s="7" t="str">
        <f t="shared" si="264"/>
        <v>Under 1.5</v>
      </c>
      <c r="U2243" s="14"/>
      <c r="V2243" s="14" t="str">
        <f t="shared" si="261"/>
        <v>Over 0.5</v>
      </c>
      <c r="W2243" s="14" t="str">
        <f t="shared" si="262"/>
        <v/>
      </c>
      <c r="X2243" s="14"/>
      <c r="Y2243" s="7" t="str">
        <f t="shared" si="265"/>
        <v>…</v>
      </c>
      <c r="Z2243" s="7"/>
      <c r="AA2243" s="35" t="str">
        <f t="shared" si="259"/>
        <v>…</v>
      </c>
      <c r="AB2243" s="35" t="str">
        <f t="shared" si="260"/>
        <v>.</v>
      </c>
    </row>
    <row r="2244" spans="2:28">
      <c r="B2244" s="6"/>
      <c r="D2244" s="24"/>
      <c r="E2244" s="17"/>
      <c r="F2244" s="7"/>
      <c r="G2244" s="10"/>
      <c r="H2244" s="7"/>
      <c r="I2244" s="7"/>
      <c r="J2244" s="7"/>
      <c r="K2244" s="7"/>
      <c r="L2244" s="7"/>
      <c r="M2244" s="7"/>
      <c r="N2244" s="6"/>
      <c r="O2244" s="6"/>
      <c r="P2244" s="11"/>
      <c r="Q2244" s="12"/>
      <c r="R2244" s="13"/>
      <c r="S2244" s="21" t="str">
        <f t="shared" si="263"/>
        <v/>
      </c>
      <c r="T2244" s="7" t="str">
        <f t="shared" si="264"/>
        <v>Under 1.5</v>
      </c>
      <c r="U2244" s="14"/>
      <c r="V2244" s="14" t="str">
        <f t="shared" si="261"/>
        <v>Over 0.5</v>
      </c>
      <c r="W2244" s="14" t="str">
        <f t="shared" si="262"/>
        <v/>
      </c>
      <c r="X2244" s="14"/>
      <c r="Y2244" s="7" t="str">
        <f t="shared" si="265"/>
        <v>…</v>
      </c>
      <c r="Z2244" s="7"/>
      <c r="AA2244" s="35" t="str">
        <f t="shared" si="259"/>
        <v>…</v>
      </c>
      <c r="AB2244" s="35" t="str">
        <f t="shared" si="260"/>
        <v>.</v>
      </c>
    </row>
    <row r="2245" spans="2:28">
      <c r="B2245" s="6"/>
      <c r="D2245" s="24"/>
      <c r="E2245" s="17"/>
      <c r="F2245" s="7"/>
      <c r="G2245" s="10"/>
      <c r="H2245" s="7"/>
      <c r="I2245" s="7"/>
      <c r="J2245" s="7"/>
      <c r="K2245" s="7"/>
      <c r="L2245" s="7"/>
      <c r="M2245" s="7"/>
      <c r="N2245" s="6"/>
      <c r="O2245" s="6"/>
      <c r="P2245" s="11"/>
      <c r="Q2245" s="12"/>
      <c r="R2245" s="13"/>
      <c r="S2245" s="21" t="str">
        <f t="shared" si="263"/>
        <v/>
      </c>
      <c r="T2245" s="7" t="str">
        <f t="shared" si="264"/>
        <v>Under 1.5</v>
      </c>
      <c r="U2245" s="14"/>
      <c r="V2245" s="14" t="str">
        <f t="shared" si="261"/>
        <v>Over 0.5</v>
      </c>
      <c r="W2245" s="14" t="str">
        <f t="shared" si="262"/>
        <v/>
      </c>
      <c r="X2245" s="14"/>
      <c r="Y2245" s="7" t="str">
        <f t="shared" si="265"/>
        <v>…</v>
      </c>
      <c r="Z2245" s="7"/>
      <c r="AA2245" s="35" t="str">
        <f t="shared" si="259"/>
        <v>…</v>
      </c>
      <c r="AB2245" s="35" t="str">
        <f t="shared" si="260"/>
        <v>.</v>
      </c>
    </row>
    <row r="2246" spans="2:28">
      <c r="B2246" s="6"/>
      <c r="D2246" s="24"/>
      <c r="E2246" s="17"/>
      <c r="F2246" s="7"/>
      <c r="G2246" s="10"/>
      <c r="H2246" s="7"/>
      <c r="I2246" s="7"/>
      <c r="J2246" s="7"/>
      <c r="K2246" s="7"/>
      <c r="L2246" s="7"/>
      <c r="M2246" s="7"/>
      <c r="N2246" s="6"/>
      <c r="O2246" s="6"/>
      <c r="P2246" s="11"/>
      <c r="Q2246" s="12"/>
      <c r="R2246" s="13"/>
      <c r="S2246" s="21" t="str">
        <f t="shared" si="263"/>
        <v/>
      </c>
      <c r="T2246" s="7" t="str">
        <f t="shared" si="264"/>
        <v>Under 1.5</v>
      </c>
      <c r="U2246" s="14"/>
      <c r="V2246" s="14" t="str">
        <f t="shared" si="261"/>
        <v>Over 0.5</v>
      </c>
      <c r="W2246" s="14" t="str">
        <f t="shared" si="262"/>
        <v/>
      </c>
      <c r="X2246" s="14"/>
      <c r="Y2246" s="7" t="str">
        <f t="shared" si="265"/>
        <v>…</v>
      </c>
      <c r="Z2246" s="7"/>
      <c r="AA2246" s="35" t="str">
        <f t="shared" ref="AA2246:AA2309" si="266">IF(AND(I2246&gt;49,P2246&gt;54,B2246="OK"),"U25g","…")</f>
        <v>…</v>
      </c>
      <c r="AB2246" s="35" t="str">
        <f t="shared" ref="AB2246:AB2309" si="267">IF(AND(AA2246="U25g",(OR(O2246="0-0",O2246="0-1",O2246="1-0",O2246="1-1",O2246="2-0",O2246="0-2"))),"WON",".")</f>
        <v>.</v>
      </c>
    </row>
    <row r="2247" spans="2:28">
      <c r="B2247" s="6"/>
      <c r="D2247" s="24"/>
      <c r="E2247" s="17"/>
      <c r="F2247" s="7"/>
      <c r="G2247" s="10"/>
      <c r="H2247" s="7"/>
      <c r="I2247" s="7"/>
      <c r="J2247" s="7"/>
      <c r="K2247" s="7"/>
      <c r="L2247" s="7"/>
      <c r="M2247" s="7"/>
      <c r="N2247" s="6"/>
      <c r="O2247" s="6"/>
      <c r="P2247" s="11"/>
      <c r="Q2247" s="12"/>
      <c r="R2247" s="13"/>
      <c r="S2247" s="21" t="str">
        <f t="shared" si="263"/>
        <v/>
      </c>
      <c r="T2247" s="7" t="str">
        <f t="shared" si="264"/>
        <v>Under 1.5</v>
      </c>
      <c r="U2247" s="14"/>
      <c r="V2247" s="14" t="str">
        <f t="shared" si="261"/>
        <v>Over 0.5</v>
      </c>
      <c r="W2247" s="14" t="str">
        <f t="shared" si="262"/>
        <v/>
      </c>
      <c r="X2247" s="14"/>
      <c r="Y2247" s="7" t="str">
        <f t="shared" si="265"/>
        <v>…</v>
      </c>
      <c r="Z2247" s="7"/>
      <c r="AA2247" s="35" t="str">
        <f t="shared" si="266"/>
        <v>…</v>
      </c>
      <c r="AB2247" s="35" t="str">
        <f t="shared" si="267"/>
        <v>.</v>
      </c>
    </row>
    <row r="2248" spans="2:28">
      <c r="B2248" s="6"/>
      <c r="D2248" s="24"/>
      <c r="E2248" s="17"/>
      <c r="F2248" s="7"/>
      <c r="G2248" s="10"/>
      <c r="H2248" s="7"/>
      <c r="I2248" s="7"/>
      <c r="J2248" s="7"/>
      <c r="K2248" s="7"/>
      <c r="L2248" s="7"/>
      <c r="M2248" s="7"/>
      <c r="N2248" s="6"/>
      <c r="O2248" s="6"/>
      <c r="P2248" s="11"/>
      <c r="Q2248" s="12"/>
      <c r="R2248" s="13"/>
      <c r="S2248" s="21" t="str">
        <f t="shared" si="263"/>
        <v/>
      </c>
      <c r="T2248" s="7" t="str">
        <f t="shared" si="264"/>
        <v>Under 1.5</v>
      </c>
      <c r="U2248" s="14"/>
      <c r="V2248" s="14" t="str">
        <f t="shared" si="261"/>
        <v>Over 0.5</v>
      </c>
      <c r="W2248" s="14" t="str">
        <f t="shared" si="262"/>
        <v/>
      </c>
      <c r="X2248" s="14"/>
      <c r="Y2248" s="7" t="str">
        <f t="shared" si="265"/>
        <v>…</v>
      </c>
      <c r="Z2248" s="7"/>
      <c r="AA2248" s="35" t="str">
        <f t="shared" si="266"/>
        <v>…</v>
      </c>
      <c r="AB2248" s="35" t="str">
        <f t="shared" si="267"/>
        <v>.</v>
      </c>
    </row>
    <row r="2249" spans="2:28">
      <c r="B2249" s="6"/>
      <c r="D2249" s="24"/>
      <c r="E2249" s="17"/>
      <c r="F2249" s="7"/>
      <c r="G2249" s="10"/>
      <c r="H2249" s="7"/>
      <c r="I2249" s="7"/>
      <c r="J2249" s="7"/>
      <c r="K2249" s="7"/>
      <c r="L2249" s="7"/>
      <c r="M2249" s="7"/>
      <c r="N2249" s="6"/>
      <c r="O2249" s="6"/>
      <c r="P2249" s="11"/>
      <c r="Q2249" s="12"/>
      <c r="R2249" s="13"/>
      <c r="S2249" s="21" t="str">
        <f t="shared" si="263"/>
        <v/>
      </c>
      <c r="T2249" s="7" t="str">
        <f t="shared" si="264"/>
        <v>Under 1.5</v>
      </c>
      <c r="U2249" s="14"/>
      <c r="V2249" s="14" t="str">
        <f t="shared" si="261"/>
        <v>Over 0.5</v>
      </c>
      <c r="W2249" s="14" t="str">
        <f t="shared" si="262"/>
        <v/>
      </c>
      <c r="X2249" s="14"/>
      <c r="Y2249" s="7" t="str">
        <f t="shared" si="265"/>
        <v>…</v>
      </c>
      <c r="Z2249" s="7"/>
      <c r="AA2249" s="35" t="str">
        <f t="shared" si="266"/>
        <v>…</v>
      </c>
      <c r="AB2249" s="35" t="str">
        <f t="shared" si="267"/>
        <v>.</v>
      </c>
    </row>
    <row r="2250" spans="2:28">
      <c r="B2250" s="6"/>
      <c r="D2250" s="24"/>
      <c r="E2250" s="17"/>
      <c r="F2250" s="7"/>
      <c r="G2250" s="10"/>
      <c r="H2250" s="7"/>
      <c r="I2250" s="7"/>
      <c r="J2250" s="7"/>
      <c r="K2250" s="7"/>
      <c r="L2250" s="7"/>
      <c r="M2250" s="7"/>
      <c r="N2250" s="6"/>
      <c r="O2250" s="6"/>
      <c r="P2250" s="11"/>
      <c r="Q2250" s="12"/>
      <c r="R2250" s="13"/>
      <c r="S2250" s="21" t="str">
        <f t="shared" si="263"/>
        <v/>
      </c>
      <c r="T2250" s="7" t="str">
        <f t="shared" si="264"/>
        <v>Under 1.5</v>
      </c>
      <c r="U2250" s="14"/>
      <c r="V2250" s="14" t="str">
        <f t="shared" si="261"/>
        <v>Over 0.5</v>
      </c>
      <c r="W2250" s="14" t="str">
        <f t="shared" si="262"/>
        <v/>
      </c>
      <c r="X2250" s="14"/>
      <c r="Y2250" s="7" t="str">
        <f t="shared" si="265"/>
        <v>…</v>
      </c>
      <c r="Z2250" s="7"/>
      <c r="AA2250" s="35" t="str">
        <f t="shared" si="266"/>
        <v>…</v>
      </c>
      <c r="AB2250" s="35" t="str">
        <f t="shared" si="267"/>
        <v>.</v>
      </c>
    </row>
    <row r="2251" spans="2:28">
      <c r="B2251" s="6"/>
      <c r="D2251" s="24"/>
      <c r="E2251" s="17"/>
      <c r="F2251" s="7"/>
      <c r="G2251" s="10"/>
      <c r="H2251" s="7"/>
      <c r="I2251" s="7"/>
      <c r="J2251" s="7"/>
      <c r="K2251" s="7"/>
      <c r="L2251" s="7"/>
      <c r="M2251" s="7"/>
      <c r="N2251" s="6"/>
      <c r="O2251" s="6"/>
      <c r="P2251" s="11"/>
      <c r="Q2251" s="12"/>
      <c r="R2251" s="13"/>
      <c r="S2251" s="21" t="str">
        <f t="shared" si="263"/>
        <v/>
      </c>
      <c r="T2251" s="7" t="str">
        <f t="shared" si="264"/>
        <v>Under 1.5</v>
      </c>
      <c r="U2251" s="14"/>
      <c r="V2251" s="14" t="str">
        <f t="shared" ref="V2251:V2314" si="268">IF(N2251="1-0","Under 1.5",IF(N2251="0-0","Under 1.5",IF(N2251="0-1","Under 1.5","Over 0.5")))</f>
        <v>Over 0.5</v>
      </c>
      <c r="W2251" s="14" t="str">
        <f t="shared" ref="W2251:W2314" si="269">IF(N2251=0,"",IF(N2251="?",N2251,IF(T2251=V2251,"WON",IF(N2251="0-1","WON",IF(N2251="1-0","WON","LOST")))))</f>
        <v/>
      </c>
      <c r="X2251" s="14"/>
      <c r="Y2251" s="7" t="str">
        <f t="shared" si="265"/>
        <v>…</v>
      </c>
      <c r="Z2251" s="7"/>
      <c r="AA2251" s="35" t="str">
        <f t="shared" si="266"/>
        <v>…</v>
      </c>
      <c r="AB2251" s="35" t="str">
        <f t="shared" si="267"/>
        <v>.</v>
      </c>
    </row>
    <row r="2252" spans="2:28">
      <c r="B2252" s="6"/>
      <c r="D2252" s="24"/>
      <c r="E2252" s="17"/>
      <c r="F2252" s="7"/>
      <c r="G2252" s="10"/>
      <c r="H2252" s="7"/>
      <c r="I2252" s="7"/>
      <c r="J2252" s="7"/>
      <c r="K2252" s="7"/>
      <c r="L2252" s="7"/>
      <c r="M2252" s="7"/>
      <c r="N2252" s="6"/>
      <c r="O2252" s="6"/>
      <c r="P2252" s="11"/>
      <c r="Q2252" s="12"/>
      <c r="R2252" s="13"/>
      <c r="S2252" s="21" t="str">
        <f t="shared" si="263"/>
        <v/>
      </c>
      <c r="T2252" s="7" t="str">
        <f t="shared" si="264"/>
        <v>Under 1.5</v>
      </c>
      <c r="U2252" s="14"/>
      <c r="V2252" s="14" t="str">
        <f t="shared" si="268"/>
        <v>Over 0.5</v>
      </c>
      <c r="W2252" s="14" t="str">
        <f t="shared" si="269"/>
        <v/>
      </c>
      <c r="X2252" s="14"/>
      <c r="Y2252" s="7" t="str">
        <f t="shared" si="265"/>
        <v>…</v>
      </c>
      <c r="Z2252" s="7"/>
      <c r="AA2252" s="35" t="str">
        <f t="shared" si="266"/>
        <v>…</v>
      </c>
      <c r="AB2252" s="35" t="str">
        <f t="shared" si="267"/>
        <v>.</v>
      </c>
    </row>
    <row r="2253" spans="2:28">
      <c r="B2253" s="6"/>
      <c r="D2253" s="24"/>
      <c r="E2253" s="17"/>
      <c r="F2253" s="7"/>
      <c r="G2253" s="10"/>
      <c r="H2253" s="7"/>
      <c r="I2253" s="7"/>
      <c r="J2253" s="7"/>
      <c r="K2253" s="7"/>
      <c r="L2253" s="7"/>
      <c r="M2253" s="7"/>
      <c r="N2253" s="6"/>
      <c r="O2253" s="6"/>
      <c r="P2253" s="11"/>
      <c r="Q2253" s="12"/>
      <c r="R2253" s="13"/>
      <c r="S2253" s="21" t="str">
        <f t="shared" si="263"/>
        <v/>
      </c>
      <c r="T2253" s="7" t="str">
        <f t="shared" si="264"/>
        <v>Under 1.5</v>
      </c>
      <c r="U2253" s="14"/>
      <c r="V2253" s="14" t="str">
        <f t="shared" si="268"/>
        <v>Over 0.5</v>
      </c>
      <c r="W2253" s="14" t="str">
        <f t="shared" si="269"/>
        <v/>
      </c>
      <c r="X2253" s="14"/>
      <c r="Y2253" s="7" t="str">
        <f t="shared" si="265"/>
        <v>…</v>
      </c>
      <c r="Z2253" s="7"/>
      <c r="AA2253" s="35" t="str">
        <f t="shared" si="266"/>
        <v>…</v>
      </c>
      <c r="AB2253" s="35" t="str">
        <f t="shared" si="267"/>
        <v>.</v>
      </c>
    </row>
    <row r="2254" spans="2:28">
      <c r="B2254" s="6"/>
      <c r="D2254" s="24"/>
      <c r="E2254" s="17"/>
      <c r="F2254" s="7"/>
      <c r="G2254" s="10"/>
      <c r="H2254" s="7"/>
      <c r="I2254" s="7"/>
      <c r="J2254" s="7"/>
      <c r="K2254" s="7"/>
      <c r="L2254" s="7"/>
      <c r="M2254" s="7"/>
      <c r="N2254" s="6"/>
      <c r="O2254" s="6"/>
      <c r="P2254" s="11"/>
      <c r="Q2254" s="12"/>
      <c r="R2254" s="13"/>
      <c r="S2254" s="21" t="str">
        <f t="shared" si="263"/>
        <v/>
      </c>
      <c r="T2254" s="7" t="str">
        <f t="shared" si="264"/>
        <v>Under 1.5</v>
      </c>
      <c r="U2254" s="14"/>
      <c r="V2254" s="14" t="str">
        <f t="shared" si="268"/>
        <v>Over 0.5</v>
      </c>
      <c r="W2254" s="14" t="str">
        <f t="shared" si="269"/>
        <v/>
      </c>
      <c r="X2254" s="14"/>
      <c r="Y2254" s="7" t="str">
        <f t="shared" si="265"/>
        <v>…</v>
      </c>
      <c r="Z2254" s="7"/>
      <c r="AA2254" s="35" t="str">
        <f t="shared" si="266"/>
        <v>…</v>
      </c>
      <c r="AB2254" s="35" t="str">
        <f t="shared" si="267"/>
        <v>.</v>
      </c>
    </row>
    <row r="2255" spans="2:28">
      <c r="B2255" s="6"/>
      <c r="D2255" s="24"/>
      <c r="E2255" s="17"/>
      <c r="F2255" s="7"/>
      <c r="G2255" s="10"/>
      <c r="H2255" s="7"/>
      <c r="I2255" s="7"/>
      <c r="J2255" s="7"/>
      <c r="K2255" s="7"/>
      <c r="L2255" s="7"/>
      <c r="M2255" s="7"/>
      <c r="N2255" s="6"/>
      <c r="O2255" s="6"/>
      <c r="P2255" s="11"/>
      <c r="Q2255" s="12"/>
      <c r="R2255" s="13"/>
      <c r="S2255" s="21" t="str">
        <f t="shared" si="263"/>
        <v/>
      </c>
      <c r="T2255" s="7" t="str">
        <f t="shared" si="264"/>
        <v>Under 1.5</v>
      </c>
      <c r="U2255" s="14"/>
      <c r="V2255" s="14" t="str">
        <f t="shared" si="268"/>
        <v>Over 0.5</v>
      </c>
      <c r="W2255" s="14" t="str">
        <f t="shared" si="269"/>
        <v/>
      </c>
      <c r="X2255" s="14"/>
      <c r="Y2255" s="7" t="str">
        <f t="shared" si="265"/>
        <v>…</v>
      </c>
      <c r="Z2255" s="7"/>
      <c r="AA2255" s="35" t="str">
        <f t="shared" si="266"/>
        <v>…</v>
      </c>
      <c r="AB2255" s="35" t="str">
        <f t="shared" si="267"/>
        <v>.</v>
      </c>
    </row>
    <row r="2256" spans="2:28">
      <c r="B2256" s="6"/>
      <c r="D2256" s="24"/>
      <c r="E2256" s="17"/>
      <c r="F2256" s="7"/>
      <c r="G2256" s="10"/>
      <c r="H2256" s="7"/>
      <c r="I2256" s="7"/>
      <c r="J2256" s="7"/>
      <c r="K2256" s="7"/>
      <c r="L2256" s="7"/>
      <c r="M2256" s="7"/>
      <c r="N2256" s="6"/>
      <c r="O2256" s="6"/>
      <c r="P2256" s="11"/>
      <c r="Q2256" s="12"/>
      <c r="R2256" s="13"/>
      <c r="S2256" s="21" t="str">
        <f t="shared" si="263"/>
        <v/>
      </c>
      <c r="T2256" s="7" t="str">
        <f t="shared" si="264"/>
        <v>Under 1.5</v>
      </c>
      <c r="U2256" s="14"/>
      <c r="V2256" s="14" t="str">
        <f t="shared" si="268"/>
        <v>Over 0.5</v>
      </c>
      <c r="W2256" s="14" t="str">
        <f t="shared" si="269"/>
        <v/>
      </c>
      <c r="X2256" s="14"/>
      <c r="Y2256" s="7" t="str">
        <f t="shared" si="265"/>
        <v>…</v>
      </c>
      <c r="Z2256" s="7"/>
      <c r="AA2256" s="35" t="str">
        <f t="shared" si="266"/>
        <v>…</v>
      </c>
      <c r="AB2256" s="35" t="str">
        <f t="shared" si="267"/>
        <v>.</v>
      </c>
    </row>
    <row r="2257" spans="2:28">
      <c r="B2257" s="6"/>
      <c r="D2257" s="24"/>
      <c r="E2257" s="17"/>
      <c r="F2257" s="7"/>
      <c r="G2257" s="10"/>
      <c r="H2257" s="7"/>
      <c r="I2257" s="7"/>
      <c r="J2257" s="7"/>
      <c r="K2257" s="7"/>
      <c r="L2257" s="7"/>
      <c r="M2257" s="7"/>
      <c r="N2257" s="6"/>
      <c r="O2257" s="6"/>
      <c r="P2257" s="11"/>
      <c r="Q2257" s="12"/>
      <c r="R2257" s="13"/>
      <c r="S2257" s="21" t="str">
        <f t="shared" si="263"/>
        <v/>
      </c>
      <c r="T2257" s="7" t="str">
        <f t="shared" si="264"/>
        <v>Under 1.5</v>
      </c>
      <c r="U2257" s="14"/>
      <c r="V2257" s="14" t="str">
        <f t="shared" si="268"/>
        <v>Over 0.5</v>
      </c>
      <c r="W2257" s="14" t="str">
        <f t="shared" si="269"/>
        <v/>
      </c>
      <c r="X2257" s="14"/>
      <c r="Y2257" s="7" t="str">
        <f t="shared" si="265"/>
        <v>…</v>
      </c>
      <c r="Z2257" s="7"/>
      <c r="AA2257" s="35" t="str">
        <f t="shared" si="266"/>
        <v>…</v>
      </c>
      <c r="AB2257" s="35" t="str">
        <f t="shared" si="267"/>
        <v>.</v>
      </c>
    </row>
    <row r="2258" spans="2:28">
      <c r="B2258" s="6"/>
      <c r="D2258" s="24"/>
      <c r="E2258" s="17"/>
      <c r="F2258" s="7"/>
      <c r="G2258" s="10"/>
      <c r="H2258" s="7"/>
      <c r="I2258" s="7"/>
      <c r="J2258" s="7"/>
      <c r="K2258" s="7"/>
      <c r="L2258" s="7"/>
      <c r="M2258" s="7"/>
      <c r="N2258" s="6"/>
      <c r="O2258" s="6"/>
      <c r="P2258" s="11"/>
      <c r="Q2258" s="12"/>
      <c r="R2258" s="13"/>
      <c r="S2258" s="21" t="str">
        <f t="shared" si="263"/>
        <v/>
      </c>
      <c r="T2258" s="7" t="str">
        <f t="shared" si="264"/>
        <v>Under 1.5</v>
      </c>
      <c r="U2258" s="14"/>
      <c r="V2258" s="14" t="str">
        <f t="shared" si="268"/>
        <v>Over 0.5</v>
      </c>
      <c r="W2258" s="14" t="str">
        <f t="shared" si="269"/>
        <v/>
      </c>
      <c r="X2258" s="14"/>
      <c r="Y2258" s="7" t="str">
        <f t="shared" si="265"/>
        <v>…</v>
      </c>
      <c r="Z2258" s="7"/>
      <c r="AA2258" s="35" t="str">
        <f t="shared" si="266"/>
        <v>…</v>
      </c>
      <c r="AB2258" s="35" t="str">
        <f t="shared" si="267"/>
        <v>.</v>
      </c>
    </row>
    <row r="2259" spans="2:28">
      <c r="B2259" s="6"/>
      <c r="D2259" s="24"/>
      <c r="E2259" s="17"/>
      <c r="F2259" s="7"/>
      <c r="G2259" s="10"/>
      <c r="H2259" s="7"/>
      <c r="I2259" s="7"/>
      <c r="J2259" s="7"/>
      <c r="K2259" s="7"/>
      <c r="L2259" s="7"/>
      <c r="M2259" s="7"/>
      <c r="N2259" s="6"/>
      <c r="O2259" s="6"/>
      <c r="P2259" s="11"/>
      <c r="Q2259" s="12"/>
      <c r="R2259" s="13"/>
      <c r="S2259" s="21" t="str">
        <f t="shared" si="263"/>
        <v/>
      </c>
      <c r="T2259" s="7" t="str">
        <f t="shared" si="264"/>
        <v>Under 1.5</v>
      </c>
      <c r="U2259" s="14"/>
      <c r="V2259" s="14" t="str">
        <f t="shared" si="268"/>
        <v>Over 0.5</v>
      </c>
      <c r="W2259" s="14" t="str">
        <f t="shared" si="269"/>
        <v/>
      </c>
      <c r="X2259" s="14"/>
      <c r="Y2259" s="7" t="str">
        <f t="shared" si="265"/>
        <v>…</v>
      </c>
      <c r="Z2259" s="7"/>
      <c r="AA2259" s="35" t="str">
        <f t="shared" si="266"/>
        <v>…</v>
      </c>
      <c r="AB2259" s="35" t="str">
        <f t="shared" si="267"/>
        <v>.</v>
      </c>
    </row>
    <row r="2260" spans="2:28">
      <c r="B2260" s="6"/>
      <c r="D2260" s="24"/>
      <c r="E2260" s="17"/>
      <c r="F2260" s="7"/>
      <c r="G2260" s="10"/>
      <c r="H2260" s="7"/>
      <c r="I2260" s="7"/>
      <c r="J2260" s="7"/>
      <c r="K2260" s="7"/>
      <c r="L2260" s="7"/>
      <c r="M2260" s="7"/>
      <c r="N2260" s="6"/>
      <c r="O2260" s="6"/>
      <c r="P2260" s="11"/>
      <c r="Q2260" s="12"/>
      <c r="R2260" s="13"/>
      <c r="S2260" s="21" t="str">
        <f t="shared" si="263"/>
        <v/>
      </c>
      <c r="T2260" s="7" t="str">
        <f t="shared" si="264"/>
        <v>Under 1.5</v>
      </c>
      <c r="U2260" s="14"/>
      <c r="V2260" s="14" t="str">
        <f t="shared" si="268"/>
        <v>Over 0.5</v>
      </c>
      <c r="W2260" s="14" t="str">
        <f t="shared" si="269"/>
        <v/>
      </c>
      <c r="X2260" s="14"/>
      <c r="Y2260" s="7" t="str">
        <f t="shared" si="265"/>
        <v>…</v>
      </c>
      <c r="Z2260" s="7"/>
      <c r="AA2260" s="35" t="str">
        <f t="shared" si="266"/>
        <v>…</v>
      </c>
      <c r="AB2260" s="35" t="str">
        <f t="shared" si="267"/>
        <v>.</v>
      </c>
    </row>
    <row r="2261" spans="2:28">
      <c r="B2261" s="6"/>
      <c r="D2261" s="24"/>
      <c r="E2261" s="17"/>
      <c r="F2261" s="7"/>
      <c r="G2261" s="10"/>
      <c r="H2261" s="7"/>
      <c r="I2261" s="7"/>
      <c r="J2261" s="7"/>
      <c r="K2261" s="7"/>
      <c r="L2261" s="7"/>
      <c r="M2261" s="7"/>
      <c r="N2261" s="6"/>
      <c r="O2261" s="6"/>
      <c r="P2261" s="11"/>
      <c r="Q2261" s="12"/>
      <c r="R2261" s="13"/>
      <c r="S2261" s="21" t="str">
        <f t="shared" si="263"/>
        <v/>
      </c>
      <c r="T2261" s="7" t="str">
        <f t="shared" si="264"/>
        <v>Under 1.5</v>
      </c>
      <c r="U2261" s="14"/>
      <c r="V2261" s="14" t="str">
        <f t="shared" si="268"/>
        <v>Over 0.5</v>
      </c>
      <c r="W2261" s="14" t="str">
        <f t="shared" si="269"/>
        <v/>
      </c>
      <c r="X2261" s="14"/>
      <c r="Y2261" s="7" t="str">
        <f t="shared" si="265"/>
        <v>…</v>
      </c>
      <c r="Z2261" s="7"/>
      <c r="AA2261" s="35" t="str">
        <f t="shared" si="266"/>
        <v>…</v>
      </c>
      <c r="AB2261" s="35" t="str">
        <f t="shared" si="267"/>
        <v>.</v>
      </c>
    </row>
    <row r="2262" spans="2:28">
      <c r="B2262" s="6"/>
      <c r="D2262" s="24"/>
      <c r="E2262" s="17"/>
      <c r="F2262" s="7"/>
      <c r="G2262" s="10"/>
      <c r="H2262" s="7"/>
      <c r="I2262" s="7"/>
      <c r="J2262" s="7"/>
      <c r="K2262" s="7"/>
      <c r="L2262" s="7"/>
      <c r="M2262" s="7"/>
      <c r="N2262" s="6"/>
      <c r="O2262" s="6"/>
      <c r="P2262" s="11"/>
      <c r="Q2262" s="12"/>
      <c r="R2262" s="13"/>
      <c r="S2262" s="21" t="str">
        <f t="shared" si="263"/>
        <v/>
      </c>
      <c r="T2262" s="7" t="str">
        <f t="shared" si="264"/>
        <v>Under 1.5</v>
      </c>
      <c r="U2262" s="14"/>
      <c r="V2262" s="14" t="str">
        <f t="shared" si="268"/>
        <v>Over 0.5</v>
      </c>
      <c r="W2262" s="14" t="str">
        <f t="shared" si="269"/>
        <v/>
      </c>
      <c r="X2262" s="14"/>
      <c r="Y2262" s="7" t="str">
        <f t="shared" si="265"/>
        <v>…</v>
      </c>
      <c r="Z2262" s="7"/>
      <c r="AA2262" s="35" t="str">
        <f t="shared" si="266"/>
        <v>…</v>
      </c>
      <c r="AB2262" s="35" t="str">
        <f t="shared" si="267"/>
        <v>.</v>
      </c>
    </row>
    <row r="2263" spans="2:28">
      <c r="B2263" s="6"/>
      <c r="D2263" s="24"/>
      <c r="E2263" s="17"/>
      <c r="F2263" s="7"/>
      <c r="G2263" s="10"/>
      <c r="H2263" s="7"/>
      <c r="I2263" s="7"/>
      <c r="J2263" s="7"/>
      <c r="K2263" s="7"/>
      <c r="L2263" s="7"/>
      <c r="M2263" s="7"/>
      <c r="N2263" s="6"/>
      <c r="O2263" s="6"/>
      <c r="P2263" s="11"/>
      <c r="Q2263" s="12"/>
      <c r="R2263" s="13"/>
      <c r="S2263" s="21" t="str">
        <f t="shared" si="263"/>
        <v/>
      </c>
      <c r="T2263" s="7" t="str">
        <f t="shared" si="264"/>
        <v>Under 1.5</v>
      </c>
      <c r="U2263" s="14"/>
      <c r="V2263" s="14" t="str">
        <f t="shared" si="268"/>
        <v>Over 0.5</v>
      </c>
      <c r="W2263" s="14" t="str">
        <f t="shared" si="269"/>
        <v/>
      </c>
      <c r="X2263" s="14"/>
      <c r="Y2263" s="7" t="str">
        <f t="shared" si="265"/>
        <v>…</v>
      </c>
      <c r="Z2263" s="7"/>
      <c r="AA2263" s="35" t="str">
        <f t="shared" si="266"/>
        <v>…</v>
      </c>
      <c r="AB2263" s="35" t="str">
        <f t="shared" si="267"/>
        <v>.</v>
      </c>
    </row>
    <row r="2264" spans="2:28">
      <c r="B2264" s="6"/>
      <c r="D2264" s="24"/>
      <c r="E2264" s="17"/>
      <c r="F2264" s="7"/>
      <c r="G2264" s="10"/>
      <c r="H2264" s="7"/>
      <c r="I2264" s="7"/>
      <c r="J2264" s="7"/>
      <c r="K2264" s="7"/>
      <c r="L2264" s="7"/>
      <c r="M2264" s="7"/>
      <c r="N2264" s="6"/>
      <c r="O2264" s="6"/>
      <c r="P2264" s="11"/>
      <c r="Q2264" s="12"/>
      <c r="R2264" s="13"/>
      <c r="S2264" s="21" t="str">
        <f t="shared" si="263"/>
        <v/>
      </c>
      <c r="T2264" s="7" t="str">
        <f t="shared" si="264"/>
        <v>Under 1.5</v>
      </c>
      <c r="U2264" s="14"/>
      <c r="V2264" s="14" t="str">
        <f t="shared" si="268"/>
        <v>Over 0.5</v>
      </c>
      <c r="W2264" s="14" t="str">
        <f t="shared" si="269"/>
        <v/>
      </c>
      <c r="X2264" s="14"/>
      <c r="Y2264" s="7" t="str">
        <f t="shared" si="265"/>
        <v>…</v>
      </c>
      <c r="Z2264" s="7"/>
      <c r="AA2264" s="35" t="str">
        <f t="shared" si="266"/>
        <v>…</v>
      </c>
      <c r="AB2264" s="35" t="str">
        <f t="shared" si="267"/>
        <v>.</v>
      </c>
    </row>
    <row r="2265" spans="2:28">
      <c r="B2265" s="6"/>
      <c r="D2265" s="24"/>
      <c r="E2265" s="17"/>
      <c r="F2265" s="7"/>
      <c r="G2265" s="10"/>
      <c r="H2265" s="7"/>
      <c r="I2265" s="7"/>
      <c r="J2265" s="7"/>
      <c r="K2265" s="7"/>
      <c r="L2265" s="7"/>
      <c r="M2265" s="7"/>
      <c r="N2265" s="6"/>
      <c r="O2265" s="6"/>
      <c r="P2265" s="11"/>
      <c r="Q2265" s="12"/>
      <c r="R2265" s="13"/>
      <c r="S2265" s="21" t="str">
        <f t="shared" si="263"/>
        <v/>
      </c>
      <c r="T2265" s="7" t="str">
        <f t="shared" si="264"/>
        <v>Under 1.5</v>
      </c>
      <c r="U2265" s="14"/>
      <c r="V2265" s="14" t="str">
        <f t="shared" si="268"/>
        <v>Over 0.5</v>
      </c>
      <c r="W2265" s="14" t="str">
        <f t="shared" si="269"/>
        <v/>
      </c>
      <c r="X2265" s="14"/>
      <c r="Y2265" s="7" t="str">
        <f t="shared" si="265"/>
        <v>…</v>
      </c>
      <c r="Z2265" s="7"/>
      <c r="AA2265" s="35" t="str">
        <f t="shared" si="266"/>
        <v>…</v>
      </c>
      <c r="AB2265" s="35" t="str">
        <f t="shared" si="267"/>
        <v>.</v>
      </c>
    </row>
    <row r="2266" spans="2:28">
      <c r="B2266" s="6"/>
      <c r="D2266" s="24"/>
      <c r="E2266" s="17"/>
      <c r="F2266" s="7"/>
      <c r="G2266" s="10"/>
      <c r="H2266" s="7"/>
      <c r="I2266" s="7"/>
      <c r="J2266" s="7"/>
      <c r="K2266" s="7"/>
      <c r="L2266" s="7"/>
      <c r="M2266" s="7"/>
      <c r="N2266" s="6"/>
      <c r="O2266" s="6"/>
      <c r="P2266" s="11"/>
      <c r="Q2266" s="12"/>
      <c r="R2266" s="13"/>
      <c r="S2266" s="21" t="str">
        <f t="shared" si="263"/>
        <v/>
      </c>
      <c r="T2266" s="7" t="str">
        <f t="shared" si="264"/>
        <v>Under 1.5</v>
      </c>
      <c r="U2266" s="14"/>
      <c r="V2266" s="14" t="str">
        <f t="shared" si="268"/>
        <v>Over 0.5</v>
      </c>
      <c r="W2266" s="14" t="str">
        <f t="shared" si="269"/>
        <v/>
      </c>
      <c r="X2266" s="14"/>
      <c r="Y2266" s="7" t="str">
        <f t="shared" si="265"/>
        <v>…</v>
      </c>
      <c r="Z2266" s="7"/>
      <c r="AA2266" s="35" t="str">
        <f t="shared" si="266"/>
        <v>…</v>
      </c>
      <c r="AB2266" s="35" t="str">
        <f t="shared" si="267"/>
        <v>.</v>
      </c>
    </row>
    <row r="2267" spans="2:28">
      <c r="B2267" s="6"/>
      <c r="D2267" s="24"/>
      <c r="E2267" s="17"/>
      <c r="F2267" s="7"/>
      <c r="G2267" s="10"/>
      <c r="H2267" s="7"/>
      <c r="I2267" s="7"/>
      <c r="J2267" s="7"/>
      <c r="K2267" s="7"/>
      <c r="L2267" s="7"/>
      <c r="M2267" s="7"/>
      <c r="N2267" s="6"/>
      <c r="O2267" s="6"/>
      <c r="P2267" s="11"/>
      <c r="Q2267" s="12"/>
      <c r="R2267" s="13"/>
      <c r="S2267" s="21" t="str">
        <f t="shared" si="263"/>
        <v/>
      </c>
      <c r="T2267" s="7" t="str">
        <f t="shared" si="264"/>
        <v>Under 1.5</v>
      </c>
      <c r="U2267" s="14"/>
      <c r="V2267" s="14" t="str">
        <f t="shared" si="268"/>
        <v>Over 0.5</v>
      </c>
      <c r="W2267" s="14" t="str">
        <f t="shared" si="269"/>
        <v/>
      </c>
      <c r="X2267" s="14"/>
      <c r="Y2267" s="7" t="str">
        <f t="shared" si="265"/>
        <v>…</v>
      </c>
      <c r="Z2267" s="7"/>
      <c r="AA2267" s="35" t="str">
        <f t="shared" si="266"/>
        <v>…</v>
      </c>
      <c r="AB2267" s="35" t="str">
        <f t="shared" si="267"/>
        <v>.</v>
      </c>
    </row>
    <row r="2268" spans="2:28">
      <c r="B2268" s="6"/>
      <c r="D2268" s="24"/>
      <c r="E2268" s="17"/>
      <c r="F2268" s="7"/>
      <c r="G2268" s="10"/>
      <c r="H2268" s="7"/>
      <c r="I2268" s="7"/>
      <c r="J2268" s="7"/>
      <c r="K2268" s="7"/>
      <c r="L2268" s="7"/>
      <c r="M2268" s="7"/>
      <c r="N2268" s="6"/>
      <c r="O2268" s="6"/>
      <c r="P2268" s="11"/>
      <c r="Q2268" s="12"/>
      <c r="R2268" s="13"/>
      <c r="S2268" s="21" t="str">
        <f t="shared" si="263"/>
        <v/>
      </c>
      <c r="T2268" s="7" t="str">
        <f t="shared" si="264"/>
        <v>Under 1.5</v>
      </c>
      <c r="U2268" s="14"/>
      <c r="V2268" s="14" t="str">
        <f t="shared" si="268"/>
        <v>Over 0.5</v>
      </c>
      <c r="W2268" s="14" t="str">
        <f t="shared" si="269"/>
        <v/>
      </c>
      <c r="X2268" s="14"/>
      <c r="Y2268" s="7" t="str">
        <f t="shared" si="265"/>
        <v>…</v>
      </c>
      <c r="Z2268" s="7"/>
      <c r="AA2268" s="35" t="str">
        <f t="shared" si="266"/>
        <v>…</v>
      </c>
      <c r="AB2268" s="35" t="str">
        <f t="shared" si="267"/>
        <v>.</v>
      </c>
    </row>
    <row r="2269" spans="2:28">
      <c r="B2269" s="6"/>
      <c r="D2269" s="24"/>
      <c r="E2269" s="17"/>
      <c r="F2269" s="7"/>
      <c r="G2269" s="10"/>
      <c r="H2269" s="7"/>
      <c r="I2269" s="7"/>
      <c r="J2269" s="7"/>
      <c r="K2269" s="7"/>
      <c r="L2269" s="7"/>
      <c r="M2269" s="7"/>
      <c r="N2269" s="6"/>
      <c r="O2269" s="6"/>
      <c r="P2269" s="11"/>
      <c r="Q2269" s="12"/>
      <c r="R2269" s="13"/>
      <c r="S2269" s="21" t="str">
        <f t="shared" si="263"/>
        <v/>
      </c>
      <c r="T2269" s="7" t="str">
        <f t="shared" si="264"/>
        <v>Under 1.5</v>
      </c>
      <c r="U2269" s="14"/>
      <c r="V2269" s="14" t="str">
        <f t="shared" si="268"/>
        <v>Over 0.5</v>
      </c>
      <c r="W2269" s="14" t="str">
        <f t="shared" si="269"/>
        <v/>
      </c>
      <c r="X2269" s="14"/>
      <c r="Y2269" s="7" t="str">
        <f t="shared" si="265"/>
        <v>…</v>
      </c>
      <c r="Z2269" s="7"/>
      <c r="AA2269" s="35" t="str">
        <f t="shared" si="266"/>
        <v>…</v>
      </c>
      <c r="AB2269" s="35" t="str">
        <f t="shared" si="267"/>
        <v>.</v>
      </c>
    </row>
    <row r="2270" spans="2:28">
      <c r="B2270" s="6"/>
      <c r="D2270" s="24"/>
      <c r="E2270" s="17"/>
      <c r="F2270" s="7"/>
      <c r="G2270" s="10"/>
      <c r="H2270" s="7"/>
      <c r="I2270" s="7"/>
      <c r="J2270" s="7"/>
      <c r="K2270" s="7"/>
      <c r="L2270" s="7"/>
      <c r="M2270" s="7"/>
      <c r="N2270" s="6"/>
      <c r="O2270" s="6"/>
      <c r="P2270" s="11"/>
      <c r="Q2270" s="12"/>
      <c r="R2270" s="13"/>
      <c r="S2270" s="21" t="str">
        <f t="shared" si="263"/>
        <v/>
      </c>
      <c r="T2270" s="7" t="str">
        <f t="shared" si="264"/>
        <v>Under 1.5</v>
      </c>
      <c r="U2270" s="14"/>
      <c r="V2270" s="14" t="str">
        <f t="shared" si="268"/>
        <v>Over 0.5</v>
      </c>
      <c r="W2270" s="14" t="str">
        <f t="shared" si="269"/>
        <v/>
      </c>
      <c r="X2270" s="14"/>
      <c r="Y2270" s="7" t="str">
        <f t="shared" si="265"/>
        <v>…</v>
      </c>
      <c r="Z2270" s="7"/>
      <c r="AA2270" s="35" t="str">
        <f t="shared" si="266"/>
        <v>…</v>
      </c>
      <c r="AB2270" s="35" t="str">
        <f t="shared" si="267"/>
        <v>.</v>
      </c>
    </row>
    <row r="2271" spans="2:28">
      <c r="B2271" s="6"/>
      <c r="D2271" s="24"/>
      <c r="E2271" s="17"/>
      <c r="F2271" s="7"/>
      <c r="G2271" s="10"/>
      <c r="H2271" s="7"/>
      <c r="I2271" s="7"/>
      <c r="J2271" s="7"/>
      <c r="K2271" s="7"/>
      <c r="L2271" s="7"/>
      <c r="M2271" s="7"/>
      <c r="N2271" s="6"/>
      <c r="O2271" s="6"/>
      <c r="P2271" s="11"/>
      <c r="Q2271" s="12"/>
      <c r="R2271" s="13"/>
      <c r="S2271" s="21" t="str">
        <f t="shared" si="263"/>
        <v/>
      </c>
      <c r="T2271" s="7" t="str">
        <f t="shared" si="264"/>
        <v>Under 1.5</v>
      </c>
      <c r="U2271" s="14"/>
      <c r="V2271" s="14" t="str">
        <f t="shared" si="268"/>
        <v>Over 0.5</v>
      </c>
      <c r="W2271" s="14" t="str">
        <f t="shared" si="269"/>
        <v/>
      </c>
      <c r="X2271" s="14"/>
      <c r="Y2271" s="7" t="str">
        <f t="shared" si="265"/>
        <v>…</v>
      </c>
      <c r="Z2271" s="7"/>
      <c r="AA2271" s="35" t="str">
        <f t="shared" si="266"/>
        <v>…</v>
      </c>
      <c r="AB2271" s="35" t="str">
        <f t="shared" si="267"/>
        <v>.</v>
      </c>
    </row>
    <row r="2272" spans="2:28">
      <c r="B2272" s="6"/>
      <c r="D2272" s="24"/>
      <c r="E2272" s="17"/>
      <c r="F2272" s="7"/>
      <c r="G2272" s="10"/>
      <c r="H2272" s="7"/>
      <c r="I2272" s="7"/>
      <c r="J2272" s="7"/>
      <c r="K2272" s="7"/>
      <c r="L2272" s="7"/>
      <c r="M2272" s="7"/>
      <c r="N2272" s="6"/>
      <c r="O2272" s="6"/>
      <c r="P2272" s="11"/>
      <c r="Q2272" s="12"/>
      <c r="R2272" s="13"/>
      <c r="S2272" s="21" t="str">
        <f t="shared" si="263"/>
        <v/>
      </c>
      <c r="T2272" s="7" t="str">
        <f t="shared" si="264"/>
        <v>Under 1.5</v>
      </c>
      <c r="U2272" s="14"/>
      <c r="V2272" s="14" t="str">
        <f t="shared" si="268"/>
        <v>Over 0.5</v>
      </c>
      <c r="W2272" s="14" t="str">
        <f t="shared" si="269"/>
        <v/>
      </c>
      <c r="X2272" s="14"/>
      <c r="Y2272" s="7" t="str">
        <f t="shared" si="265"/>
        <v>…</v>
      </c>
      <c r="Z2272" s="7"/>
      <c r="AA2272" s="35" t="str">
        <f t="shared" si="266"/>
        <v>…</v>
      </c>
      <c r="AB2272" s="35" t="str">
        <f t="shared" si="267"/>
        <v>.</v>
      </c>
    </row>
    <row r="2273" spans="2:28">
      <c r="B2273" s="6"/>
      <c r="D2273" s="24"/>
      <c r="E2273" s="17"/>
      <c r="F2273" s="7"/>
      <c r="G2273" s="10"/>
      <c r="H2273" s="7"/>
      <c r="I2273" s="7"/>
      <c r="J2273" s="7"/>
      <c r="K2273" s="7"/>
      <c r="L2273" s="7"/>
      <c r="M2273" s="7"/>
      <c r="N2273" s="6"/>
      <c r="O2273" s="6"/>
      <c r="P2273" s="11"/>
      <c r="Q2273" s="12"/>
      <c r="R2273" s="13"/>
      <c r="S2273" s="21" t="str">
        <f t="shared" si="263"/>
        <v/>
      </c>
      <c r="T2273" s="7" t="str">
        <f t="shared" si="264"/>
        <v>Under 1.5</v>
      </c>
      <c r="U2273" s="14"/>
      <c r="V2273" s="14" t="str">
        <f t="shared" si="268"/>
        <v>Over 0.5</v>
      </c>
      <c r="W2273" s="14" t="str">
        <f t="shared" si="269"/>
        <v/>
      </c>
      <c r="X2273" s="14"/>
      <c r="Y2273" s="7" t="str">
        <f t="shared" si="265"/>
        <v>…</v>
      </c>
      <c r="Z2273" s="7"/>
      <c r="AA2273" s="35" t="str">
        <f t="shared" si="266"/>
        <v>…</v>
      </c>
      <c r="AB2273" s="35" t="str">
        <f t="shared" si="267"/>
        <v>.</v>
      </c>
    </row>
    <row r="2274" spans="2:28">
      <c r="B2274" s="6"/>
      <c r="D2274" s="24"/>
      <c r="E2274" s="17"/>
      <c r="F2274" s="7"/>
      <c r="G2274" s="10"/>
      <c r="H2274" s="7"/>
      <c r="I2274" s="7"/>
      <c r="J2274" s="7"/>
      <c r="K2274" s="7"/>
      <c r="L2274" s="7"/>
      <c r="M2274" s="7"/>
      <c r="N2274" s="6"/>
      <c r="O2274" s="6"/>
      <c r="P2274" s="11"/>
      <c r="Q2274" s="12"/>
      <c r="R2274" s="13"/>
      <c r="S2274" s="21" t="str">
        <f t="shared" si="263"/>
        <v/>
      </c>
      <c r="T2274" s="7" t="str">
        <f t="shared" si="264"/>
        <v>Under 1.5</v>
      </c>
      <c r="U2274" s="14"/>
      <c r="V2274" s="14" t="str">
        <f t="shared" si="268"/>
        <v>Over 0.5</v>
      </c>
      <c r="W2274" s="14" t="str">
        <f t="shared" si="269"/>
        <v/>
      </c>
      <c r="X2274" s="14"/>
      <c r="Y2274" s="7" t="str">
        <f t="shared" si="265"/>
        <v>…</v>
      </c>
      <c r="Z2274" s="7"/>
      <c r="AA2274" s="35" t="str">
        <f t="shared" si="266"/>
        <v>…</v>
      </c>
      <c r="AB2274" s="35" t="str">
        <f t="shared" si="267"/>
        <v>.</v>
      </c>
    </row>
    <row r="2275" spans="2:28">
      <c r="B2275" s="6"/>
      <c r="D2275" s="24"/>
      <c r="E2275" s="17"/>
      <c r="F2275" s="7"/>
      <c r="G2275" s="10"/>
      <c r="H2275" s="7"/>
      <c r="I2275" s="7"/>
      <c r="J2275" s="7"/>
      <c r="K2275" s="7"/>
      <c r="L2275" s="7"/>
      <c r="M2275" s="7"/>
      <c r="N2275" s="6"/>
      <c r="O2275" s="6"/>
      <c r="P2275" s="11"/>
      <c r="Q2275" s="12"/>
      <c r="R2275" s="13"/>
      <c r="S2275" s="21" t="str">
        <f t="shared" si="263"/>
        <v/>
      </c>
      <c r="T2275" s="7" t="str">
        <f t="shared" si="264"/>
        <v>Under 1.5</v>
      </c>
      <c r="U2275" s="14"/>
      <c r="V2275" s="14" t="str">
        <f t="shared" si="268"/>
        <v>Over 0.5</v>
      </c>
      <c r="W2275" s="14" t="str">
        <f t="shared" si="269"/>
        <v/>
      </c>
      <c r="X2275" s="14"/>
      <c r="Y2275" s="7" t="str">
        <f t="shared" si="265"/>
        <v>…</v>
      </c>
      <c r="Z2275" s="7"/>
      <c r="AA2275" s="35" t="str">
        <f t="shared" si="266"/>
        <v>…</v>
      </c>
      <c r="AB2275" s="35" t="str">
        <f t="shared" si="267"/>
        <v>.</v>
      </c>
    </row>
    <row r="2276" spans="2:28">
      <c r="B2276" s="6"/>
      <c r="D2276" s="24"/>
      <c r="E2276" s="17"/>
      <c r="F2276" s="7"/>
      <c r="G2276" s="10"/>
      <c r="H2276" s="7"/>
      <c r="I2276" s="7"/>
      <c r="J2276" s="7"/>
      <c r="K2276" s="7"/>
      <c r="L2276" s="7"/>
      <c r="M2276" s="7"/>
      <c r="N2276" s="6"/>
      <c r="O2276" s="6"/>
      <c r="P2276" s="11"/>
      <c r="Q2276" s="12"/>
      <c r="R2276" s="13"/>
      <c r="S2276" s="21" t="str">
        <f t="shared" si="263"/>
        <v/>
      </c>
      <c r="T2276" s="7" t="str">
        <f t="shared" si="264"/>
        <v>Under 1.5</v>
      </c>
      <c r="U2276" s="14"/>
      <c r="V2276" s="14" t="str">
        <f t="shared" si="268"/>
        <v>Over 0.5</v>
      </c>
      <c r="W2276" s="14" t="str">
        <f t="shared" si="269"/>
        <v/>
      </c>
      <c r="X2276" s="14"/>
      <c r="Y2276" s="7" t="str">
        <f t="shared" si="265"/>
        <v>…</v>
      </c>
      <c r="Z2276" s="7"/>
      <c r="AA2276" s="35" t="str">
        <f t="shared" si="266"/>
        <v>…</v>
      </c>
      <c r="AB2276" s="35" t="str">
        <f t="shared" si="267"/>
        <v>.</v>
      </c>
    </row>
    <row r="2277" spans="2:28">
      <c r="B2277" s="6"/>
      <c r="D2277" s="24"/>
      <c r="E2277" s="17"/>
      <c r="F2277" s="7"/>
      <c r="G2277" s="10"/>
      <c r="H2277" s="7"/>
      <c r="I2277" s="7"/>
      <c r="J2277" s="7"/>
      <c r="K2277" s="7"/>
      <c r="L2277" s="7"/>
      <c r="M2277" s="7"/>
      <c r="N2277" s="6"/>
      <c r="O2277" s="6"/>
      <c r="P2277" s="11"/>
      <c r="Q2277" s="12"/>
      <c r="R2277" s="13"/>
      <c r="S2277" s="21" t="str">
        <f t="shared" si="263"/>
        <v/>
      </c>
      <c r="T2277" s="7" t="str">
        <f t="shared" si="264"/>
        <v>Under 1.5</v>
      </c>
      <c r="U2277" s="14"/>
      <c r="V2277" s="14" t="str">
        <f t="shared" si="268"/>
        <v>Over 0.5</v>
      </c>
      <c r="W2277" s="14" t="str">
        <f t="shared" si="269"/>
        <v/>
      </c>
      <c r="X2277" s="14"/>
      <c r="Y2277" s="7" t="str">
        <f t="shared" si="265"/>
        <v>…</v>
      </c>
      <c r="Z2277" s="7"/>
      <c r="AA2277" s="35" t="str">
        <f t="shared" si="266"/>
        <v>…</v>
      </c>
      <c r="AB2277" s="35" t="str">
        <f t="shared" si="267"/>
        <v>.</v>
      </c>
    </row>
    <row r="2278" spans="2:28">
      <c r="B2278" s="6"/>
      <c r="D2278" s="24"/>
      <c r="E2278" s="17"/>
      <c r="F2278" s="7"/>
      <c r="G2278" s="10"/>
      <c r="H2278" s="7"/>
      <c r="I2278" s="7"/>
      <c r="J2278" s="7"/>
      <c r="K2278" s="7"/>
      <c r="L2278" s="7"/>
      <c r="M2278" s="7"/>
      <c r="N2278" s="6"/>
      <c r="O2278" s="6"/>
      <c r="P2278" s="11"/>
      <c r="Q2278" s="12"/>
      <c r="R2278" s="13"/>
      <c r="S2278" s="21" t="str">
        <f t="shared" si="263"/>
        <v/>
      </c>
      <c r="T2278" s="7" t="str">
        <f t="shared" si="264"/>
        <v>Under 1.5</v>
      </c>
      <c r="U2278" s="14"/>
      <c r="V2278" s="14" t="str">
        <f t="shared" si="268"/>
        <v>Over 0.5</v>
      </c>
      <c r="W2278" s="14" t="str">
        <f t="shared" si="269"/>
        <v/>
      </c>
      <c r="X2278" s="14"/>
      <c r="Y2278" s="7" t="str">
        <f t="shared" si="265"/>
        <v>…</v>
      </c>
      <c r="Z2278" s="7"/>
      <c r="AA2278" s="35" t="str">
        <f t="shared" si="266"/>
        <v>…</v>
      </c>
      <c r="AB2278" s="35" t="str">
        <f t="shared" si="267"/>
        <v>.</v>
      </c>
    </row>
    <row r="2279" spans="2:28">
      <c r="B2279" s="6"/>
      <c r="D2279" s="24"/>
      <c r="E2279" s="17"/>
      <c r="F2279" s="7"/>
      <c r="G2279" s="10"/>
      <c r="H2279" s="7"/>
      <c r="I2279" s="7"/>
      <c r="J2279" s="7"/>
      <c r="K2279" s="7"/>
      <c r="L2279" s="7"/>
      <c r="M2279" s="7"/>
      <c r="N2279" s="6"/>
      <c r="O2279" s="6"/>
      <c r="P2279" s="11"/>
      <c r="Q2279" s="12"/>
      <c r="R2279" s="13"/>
      <c r="S2279" s="21" t="str">
        <f t="shared" si="263"/>
        <v/>
      </c>
      <c r="T2279" s="7" t="str">
        <f t="shared" si="264"/>
        <v>Under 1.5</v>
      </c>
      <c r="U2279" s="14"/>
      <c r="V2279" s="14" t="str">
        <f t="shared" si="268"/>
        <v>Over 0.5</v>
      </c>
      <c r="W2279" s="14" t="str">
        <f t="shared" si="269"/>
        <v/>
      </c>
      <c r="X2279" s="14"/>
      <c r="Y2279" s="7" t="str">
        <f t="shared" si="265"/>
        <v>…</v>
      </c>
      <c r="Z2279" s="7"/>
      <c r="AA2279" s="35" t="str">
        <f t="shared" si="266"/>
        <v>…</v>
      </c>
      <c r="AB2279" s="35" t="str">
        <f t="shared" si="267"/>
        <v>.</v>
      </c>
    </row>
    <row r="2280" spans="2:28">
      <c r="B2280" s="6"/>
      <c r="D2280" s="24"/>
      <c r="E2280" s="17"/>
      <c r="F2280" s="7"/>
      <c r="G2280" s="10"/>
      <c r="H2280" s="7"/>
      <c r="I2280" s="7"/>
      <c r="J2280" s="7"/>
      <c r="K2280" s="7"/>
      <c r="L2280" s="7"/>
      <c r="M2280" s="7"/>
      <c r="N2280" s="6"/>
      <c r="O2280" s="6"/>
      <c r="P2280" s="11"/>
      <c r="Q2280" s="12"/>
      <c r="R2280" s="13"/>
      <c r="S2280" s="21" t="str">
        <f t="shared" si="263"/>
        <v/>
      </c>
      <c r="T2280" s="7" t="str">
        <f t="shared" si="264"/>
        <v>Under 1.5</v>
      </c>
      <c r="U2280" s="14"/>
      <c r="V2280" s="14" t="str">
        <f t="shared" si="268"/>
        <v>Over 0.5</v>
      </c>
      <c r="W2280" s="14" t="str">
        <f t="shared" si="269"/>
        <v/>
      </c>
      <c r="X2280" s="14"/>
      <c r="Y2280" s="7" t="str">
        <f t="shared" si="265"/>
        <v>…</v>
      </c>
      <c r="Z2280" s="7"/>
      <c r="AA2280" s="35" t="str">
        <f t="shared" si="266"/>
        <v>…</v>
      </c>
      <c r="AB2280" s="35" t="str">
        <f t="shared" si="267"/>
        <v>.</v>
      </c>
    </row>
    <row r="2281" spans="2:28">
      <c r="B2281" s="6"/>
      <c r="D2281" s="24"/>
      <c r="E2281" s="17"/>
      <c r="F2281" s="7"/>
      <c r="G2281" s="10"/>
      <c r="H2281" s="7"/>
      <c r="I2281" s="7"/>
      <c r="J2281" s="7"/>
      <c r="K2281" s="7"/>
      <c r="L2281" s="7"/>
      <c r="M2281" s="7"/>
      <c r="N2281" s="6"/>
      <c r="O2281" s="6"/>
      <c r="P2281" s="11"/>
      <c r="Q2281" s="12"/>
      <c r="R2281" s="13"/>
      <c r="S2281" s="21" t="str">
        <f t="shared" si="263"/>
        <v/>
      </c>
      <c r="T2281" s="7" t="str">
        <f t="shared" si="264"/>
        <v>Under 1.5</v>
      </c>
      <c r="U2281" s="14"/>
      <c r="V2281" s="14" t="str">
        <f t="shared" si="268"/>
        <v>Over 0.5</v>
      </c>
      <c r="W2281" s="14" t="str">
        <f t="shared" si="269"/>
        <v/>
      </c>
      <c r="X2281" s="14"/>
      <c r="Y2281" s="7" t="str">
        <f t="shared" si="265"/>
        <v>…</v>
      </c>
      <c r="Z2281" s="7"/>
      <c r="AA2281" s="35" t="str">
        <f t="shared" si="266"/>
        <v>…</v>
      </c>
      <c r="AB2281" s="35" t="str">
        <f t="shared" si="267"/>
        <v>.</v>
      </c>
    </row>
    <row r="2282" spans="2:28">
      <c r="B2282" s="6"/>
      <c r="D2282" s="24"/>
      <c r="E2282" s="17"/>
      <c r="F2282" s="7"/>
      <c r="G2282" s="10"/>
      <c r="H2282" s="7"/>
      <c r="I2282" s="7"/>
      <c r="J2282" s="7"/>
      <c r="K2282" s="7"/>
      <c r="L2282" s="7"/>
      <c r="M2282" s="7"/>
      <c r="N2282" s="6"/>
      <c r="O2282" s="6"/>
      <c r="P2282" s="11"/>
      <c r="Q2282" s="12"/>
      <c r="R2282" s="13"/>
      <c r="S2282" s="21" t="str">
        <f t="shared" si="263"/>
        <v/>
      </c>
      <c r="T2282" s="7" t="str">
        <f t="shared" si="264"/>
        <v>Under 1.5</v>
      </c>
      <c r="U2282" s="14"/>
      <c r="V2282" s="14" t="str">
        <f t="shared" si="268"/>
        <v>Over 0.5</v>
      </c>
      <c r="W2282" s="14" t="str">
        <f t="shared" si="269"/>
        <v/>
      </c>
      <c r="X2282" s="14"/>
      <c r="Y2282" s="7" t="str">
        <f t="shared" si="265"/>
        <v>…</v>
      </c>
      <c r="Z2282" s="7"/>
      <c r="AA2282" s="35" t="str">
        <f t="shared" si="266"/>
        <v>…</v>
      </c>
      <c r="AB2282" s="35" t="str">
        <f t="shared" si="267"/>
        <v>.</v>
      </c>
    </row>
    <row r="2283" spans="2:28">
      <c r="B2283" s="6"/>
      <c r="D2283" s="24"/>
      <c r="E2283" s="17"/>
      <c r="F2283" s="7"/>
      <c r="G2283" s="10"/>
      <c r="H2283" s="7"/>
      <c r="I2283" s="7"/>
      <c r="J2283" s="7"/>
      <c r="K2283" s="7"/>
      <c r="L2283" s="7"/>
      <c r="M2283" s="7"/>
      <c r="N2283" s="6"/>
      <c r="O2283" s="6"/>
      <c r="P2283" s="11"/>
      <c r="Q2283" s="12"/>
      <c r="R2283" s="13"/>
      <c r="S2283" s="21" t="str">
        <f t="shared" si="263"/>
        <v/>
      </c>
      <c r="T2283" s="7" t="str">
        <f t="shared" si="264"/>
        <v>Under 1.5</v>
      </c>
      <c r="U2283" s="14"/>
      <c r="V2283" s="14" t="str">
        <f t="shared" si="268"/>
        <v>Over 0.5</v>
      </c>
      <c r="W2283" s="14" t="str">
        <f t="shared" si="269"/>
        <v/>
      </c>
      <c r="X2283" s="14"/>
      <c r="Y2283" s="7" t="str">
        <f t="shared" si="265"/>
        <v>…</v>
      </c>
      <c r="Z2283" s="7"/>
      <c r="AA2283" s="35" t="str">
        <f t="shared" si="266"/>
        <v>…</v>
      </c>
      <c r="AB2283" s="35" t="str">
        <f t="shared" si="267"/>
        <v>.</v>
      </c>
    </row>
    <row r="2284" spans="2:28">
      <c r="B2284" s="6"/>
      <c r="D2284" s="24"/>
      <c r="E2284" s="17"/>
      <c r="F2284" s="7"/>
      <c r="G2284" s="10"/>
      <c r="H2284" s="7"/>
      <c r="I2284" s="7"/>
      <c r="J2284" s="7"/>
      <c r="K2284" s="7"/>
      <c r="L2284" s="7"/>
      <c r="M2284" s="7"/>
      <c r="N2284" s="6"/>
      <c r="O2284" s="6"/>
      <c r="P2284" s="11"/>
      <c r="Q2284" s="12"/>
      <c r="R2284" s="13"/>
      <c r="S2284" s="21" t="str">
        <f t="shared" si="263"/>
        <v/>
      </c>
      <c r="T2284" s="7" t="str">
        <f t="shared" si="264"/>
        <v>Under 1.5</v>
      </c>
      <c r="U2284" s="14"/>
      <c r="V2284" s="14" t="str">
        <f t="shared" si="268"/>
        <v>Over 0.5</v>
      </c>
      <c r="W2284" s="14" t="str">
        <f t="shared" si="269"/>
        <v/>
      </c>
      <c r="X2284" s="14"/>
      <c r="Y2284" s="7" t="str">
        <f t="shared" si="265"/>
        <v>…</v>
      </c>
      <c r="Z2284" s="7"/>
      <c r="AA2284" s="35" t="str">
        <f t="shared" si="266"/>
        <v>…</v>
      </c>
      <c r="AB2284" s="35" t="str">
        <f t="shared" si="267"/>
        <v>.</v>
      </c>
    </row>
    <row r="2285" spans="2:28">
      <c r="B2285" s="6"/>
      <c r="D2285" s="24"/>
      <c r="E2285" s="17"/>
      <c r="F2285" s="7"/>
      <c r="G2285" s="10"/>
      <c r="H2285" s="7"/>
      <c r="I2285" s="7"/>
      <c r="J2285" s="7"/>
      <c r="K2285" s="7"/>
      <c r="L2285" s="7"/>
      <c r="M2285" s="7"/>
      <c r="N2285" s="6"/>
      <c r="O2285" s="6"/>
      <c r="P2285" s="11"/>
      <c r="Q2285" s="12"/>
      <c r="R2285" s="13"/>
      <c r="S2285" s="21" t="str">
        <f t="shared" si="263"/>
        <v/>
      </c>
      <c r="T2285" s="7" t="str">
        <f t="shared" si="264"/>
        <v>Under 1.5</v>
      </c>
      <c r="U2285" s="14"/>
      <c r="V2285" s="14" t="str">
        <f t="shared" si="268"/>
        <v>Over 0.5</v>
      </c>
      <c r="W2285" s="14" t="str">
        <f t="shared" si="269"/>
        <v/>
      </c>
      <c r="X2285" s="14"/>
      <c r="Y2285" s="7" t="str">
        <f t="shared" si="265"/>
        <v>…</v>
      </c>
      <c r="Z2285" s="7"/>
      <c r="AA2285" s="35" t="str">
        <f t="shared" si="266"/>
        <v>…</v>
      </c>
      <c r="AB2285" s="35" t="str">
        <f t="shared" si="267"/>
        <v>.</v>
      </c>
    </row>
    <row r="2286" spans="2:28">
      <c r="B2286" s="6"/>
      <c r="D2286" s="24"/>
      <c r="E2286" s="17"/>
      <c r="F2286" s="7"/>
      <c r="G2286" s="10"/>
      <c r="H2286" s="7"/>
      <c r="I2286" s="7"/>
      <c r="J2286" s="7"/>
      <c r="K2286" s="7"/>
      <c r="L2286" s="7"/>
      <c r="M2286" s="7"/>
      <c r="N2286" s="6"/>
      <c r="O2286" s="6"/>
      <c r="P2286" s="11"/>
      <c r="Q2286" s="12"/>
      <c r="R2286" s="13"/>
      <c r="S2286" s="21" t="str">
        <f t="shared" si="263"/>
        <v/>
      </c>
      <c r="T2286" s="7" t="str">
        <f t="shared" si="264"/>
        <v>Under 1.5</v>
      </c>
      <c r="U2286" s="14"/>
      <c r="V2286" s="14" t="str">
        <f t="shared" si="268"/>
        <v>Over 0.5</v>
      </c>
      <c r="W2286" s="14" t="str">
        <f t="shared" si="269"/>
        <v/>
      </c>
      <c r="X2286" s="14"/>
      <c r="Y2286" s="7" t="str">
        <f t="shared" si="265"/>
        <v>…</v>
      </c>
      <c r="Z2286" s="7"/>
      <c r="AA2286" s="35" t="str">
        <f t="shared" si="266"/>
        <v>…</v>
      </c>
      <c r="AB2286" s="35" t="str">
        <f t="shared" si="267"/>
        <v>.</v>
      </c>
    </row>
    <row r="2287" spans="2:28">
      <c r="B2287" s="6"/>
      <c r="D2287" s="24"/>
      <c r="E2287" s="17"/>
      <c r="F2287" s="7"/>
      <c r="G2287" s="10"/>
      <c r="H2287" s="7"/>
      <c r="I2287" s="7"/>
      <c r="J2287" s="7"/>
      <c r="K2287" s="7"/>
      <c r="L2287" s="7"/>
      <c r="M2287" s="7"/>
      <c r="N2287" s="6"/>
      <c r="O2287" s="6"/>
      <c r="P2287" s="11"/>
      <c r="Q2287" s="12"/>
      <c r="R2287" s="13"/>
      <c r="S2287" s="21" t="str">
        <f t="shared" si="263"/>
        <v/>
      </c>
      <c r="T2287" s="7" t="str">
        <f t="shared" si="264"/>
        <v>Under 1.5</v>
      </c>
      <c r="U2287" s="14"/>
      <c r="V2287" s="14" t="str">
        <f t="shared" si="268"/>
        <v>Over 0.5</v>
      </c>
      <c r="W2287" s="14" t="str">
        <f t="shared" si="269"/>
        <v/>
      </c>
      <c r="X2287" s="14"/>
      <c r="Y2287" s="7" t="str">
        <f t="shared" si="265"/>
        <v>…</v>
      </c>
      <c r="Z2287" s="7"/>
      <c r="AA2287" s="35" t="str">
        <f t="shared" si="266"/>
        <v>…</v>
      </c>
      <c r="AB2287" s="35" t="str">
        <f t="shared" si="267"/>
        <v>.</v>
      </c>
    </row>
    <row r="2288" spans="2:28">
      <c r="B2288" s="6"/>
      <c r="D2288" s="24"/>
      <c r="E2288" s="17"/>
      <c r="F2288" s="7"/>
      <c r="G2288" s="10"/>
      <c r="H2288" s="7"/>
      <c r="I2288" s="7"/>
      <c r="J2288" s="7"/>
      <c r="K2288" s="7"/>
      <c r="L2288" s="7"/>
      <c r="M2288" s="7"/>
      <c r="N2288" s="6"/>
      <c r="O2288" s="6"/>
      <c r="P2288" s="11"/>
      <c r="Q2288" s="12"/>
      <c r="R2288" s="13"/>
      <c r="S2288" s="21" t="str">
        <f t="shared" si="263"/>
        <v/>
      </c>
      <c r="T2288" s="7" t="str">
        <f t="shared" si="264"/>
        <v>Under 1.5</v>
      </c>
      <c r="U2288" s="14"/>
      <c r="V2288" s="14" t="str">
        <f t="shared" si="268"/>
        <v>Over 0.5</v>
      </c>
      <c r="W2288" s="14" t="str">
        <f t="shared" si="269"/>
        <v/>
      </c>
      <c r="X2288" s="14"/>
      <c r="Y2288" s="7" t="str">
        <f t="shared" si="265"/>
        <v>…</v>
      </c>
      <c r="Z2288" s="7"/>
      <c r="AA2288" s="35" t="str">
        <f t="shared" si="266"/>
        <v>…</v>
      </c>
      <c r="AB2288" s="35" t="str">
        <f t="shared" si="267"/>
        <v>.</v>
      </c>
    </row>
    <row r="2289" spans="2:28">
      <c r="B2289" s="6"/>
      <c r="D2289" s="24"/>
      <c r="E2289" s="17"/>
      <c r="F2289" s="7"/>
      <c r="G2289" s="10"/>
      <c r="H2289" s="7"/>
      <c r="I2289" s="7"/>
      <c r="J2289" s="7"/>
      <c r="K2289" s="7"/>
      <c r="L2289" s="7"/>
      <c r="M2289" s="7"/>
      <c r="N2289" s="6"/>
      <c r="O2289" s="6"/>
      <c r="P2289" s="11"/>
      <c r="Q2289" s="12"/>
      <c r="R2289" s="13"/>
      <c r="S2289" s="21" t="str">
        <f t="shared" si="263"/>
        <v/>
      </c>
      <c r="T2289" s="7" t="str">
        <f t="shared" si="264"/>
        <v>Under 1.5</v>
      </c>
      <c r="U2289" s="14"/>
      <c r="V2289" s="14" t="str">
        <f t="shared" si="268"/>
        <v>Over 0.5</v>
      </c>
      <c r="W2289" s="14" t="str">
        <f t="shared" si="269"/>
        <v/>
      </c>
      <c r="X2289" s="14"/>
      <c r="Y2289" s="7" t="str">
        <f t="shared" si="265"/>
        <v>…</v>
      </c>
      <c r="Z2289" s="7"/>
      <c r="AA2289" s="35" t="str">
        <f t="shared" si="266"/>
        <v>…</v>
      </c>
      <c r="AB2289" s="35" t="str">
        <f t="shared" si="267"/>
        <v>.</v>
      </c>
    </row>
    <row r="2290" spans="2:28">
      <c r="B2290" s="6"/>
      <c r="D2290" s="24"/>
      <c r="E2290" s="17"/>
      <c r="F2290" s="7"/>
      <c r="G2290" s="10"/>
      <c r="H2290" s="7"/>
      <c r="I2290" s="7"/>
      <c r="J2290" s="7"/>
      <c r="K2290" s="7"/>
      <c r="L2290" s="7"/>
      <c r="M2290" s="7"/>
      <c r="N2290" s="6"/>
      <c r="O2290" s="6"/>
      <c r="P2290" s="11"/>
      <c r="Q2290" s="12"/>
      <c r="R2290" s="13"/>
      <c r="S2290" s="21" t="str">
        <f t="shared" si="263"/>
        <v/>
      </c>
      <c r="T2290" s="7" t="str">
        <f t="shared" si="264"/>
        <v>Under 1.5</v>
      </c>
      <c r="U2290" s="14"/>
      <c r="V2290" s="14" t="str">
        <f t="shared" si="268"/>
        <v>Over 0.5</v>
      </c>
      <c r="W2290" s="14" t="str">
        <f t="shared" si="269"/>
        <v/>
      </c>
      <c r="X2290" s="14"/>
      <c r="Y2290" s="7" t="str">
        <f t="shared" si="265"/>
        <v>…</v>
      </c>
      <c r="Z2290" s="7"/>
      <c r="AA2290" s="35" t="str">
        <f t="shared" si="266"/>
        <v>…</v>
      </c>
      <c r="AB2290" s="35" t="str">
        <f t="shared" si="267"/>
        <v>.</v>
      </c>
    </row>
    <row r="2291" spans="2:28">
      <c r="B2291" s="6"/>
      <c r="D2291" s="24"/>
      <c r="E2291" s="17"/>
      <c r="F2291" s="7"/>
      <c r="G2291" s="10"/>
      <c r="H2291" s="7"/>
      <c r="I2291" s="7"/>
      <c r="J2291" s="7"/>
      <c r="K2291" s="7"/>
      <c r="L2291" s="7"/>
      <c r="M2291" s="7"/>
      <c r="N2291" s="6"/>
      <c r="O2291" s="6"/>
      <c r="P2291" s="11"/>
      <c r="Q2291" s="12"/>
      <c r="R2291" s="13"/>
      <c r="S2291" s="21" t="str">
        <f t="shared" si="263"/>
        <v/>
      </c>
      <c r="T2291" s="7" t="str">
        <f t="shared" si="264"/>
        <v>Under 1.5</v>
      </c>
      <c r="U2291" s="14"/>
      <c r="V2291" s="14" t="str">
        <f t="shared" si="268"/>
        <v>Over 0.5</v>
      </c>
      <c r="W2291" s="14" t="str">
        <f t="shared" si="269"/>
        <v/>
      </c>
      <c r="X2291" s="14"/>
      <c r="Y2291" s="7" t="str">
        <f t="shared" si="265"/>
        <v>…</v>
      </c>
      <c r="Z2291" s="7"/>
      <c r="AA2291" s="35" t="str">
        <f t="shared" si="266"/>
        <v>…</v>
      </c>
      <c r="AB2291" s="35" t="str">
        <f t="shared" si="267"/>
        <v>.</v>
      </c>
    </row>
    <row r="2292" spans="2:28">
      <c r="B2292" s="6"/>
      <c r="D2292" s="24"/>
      <c r="E2292" s="17"/>
      <c r="F2292" s="7"/>
      <c r="G2292" s="10"/>
      <c r="H2292" s="7"/>
      <c r="I2292" s="7"/>
      <c r="J2292" s="7"/>
      <c r="K2292" s="7"/>
      <c r="L2292" s="7"/>
      <c r="M2292" s="7"/>
      <c r="N2292" s="6"/>
      <c r="O2292" s="6"/>
      <c r="P2292" s="11"/>
      <c r="Q2292" s="12"/>
      <c r="R2292" s="13"/>
      <c r="S2292" s="21" t="str">
        <f t="shared" ref="S2292:S2355" si="270">(IF(H2292=0,"",(40+IF(I2292&lt;50,0,I2292/3.2)+(IF(J2292&gt;I2292,-J2292/3.2,0)+(IF(H2292&gt;I2292,-H2292/3.2,0)+(IF(L2292="X",5,IF(L2292="2",2,0)))+(IF(M2292&gt;15,0,15-M2292))+(IF(P2292&lt;50,0,P2292/5)))))))</f>
        <v/>
      </c>
      <c r="T2292" s="7" t="str">
        <f t="shared" ref="T2292:T2355" si="271">IF(S2292&lt;56,"Over 0.5","Under 1.5")</f>
        <v>Under 1.5</v>
      </c>
      <c r="U2292" s="14"/>
      <c r="V2292" s="14" t="str">
        <f t="shared" si="268"/>
        <v>Over 0.5</v>
      </c>
      <c r="W2292" s="14" t="str">
        <f t="shared" si="269"/>
        <v/>
      </c>
      <c r="X2292" s="14"/>
      <c r="Y2292" s="7" t="str">
        <f t="shared" si="265"/>
        <v>…</v>
      </c>
      <c r="Z2292" s="7"/>
      <c r="AA2292" s="35" t="str">
        <f t="shared" si="266"/>
        <v>…</v>
      </c>
      <c r="AB2292" s="35" t="str">
        <f t="shared" si="267"/>
        <v>.</v>
      </c>
    </row>
    <row r="2293" spans="2:28">
      <c r="B2293" s="6"/>
      <c r="D2293" s="24"/>
      <c r="E2293" s="17"/>
      <c r="F2293" s="7"/>
      <c r="G2293" s="10"/>
      <c r="H2293" s="7"/>
      <c r="I2293" s="7"/>
      <c r="J2293" s="7"/>
      <c r="K2293" s="7"/>
      <c r="L2293" s="7"/>
      <c r="M2293" s="7"/>
      <c r="N2293" s="6"/>
      <c r="O2293" s="6"/>
      <c r="P2293" s="11"/>
      <c r="Q2293" s="12"/>
      <c r="R2293" s="13"/>
      <c r="S2293" s="21" t="str">
        <f t="shared" si="270"/>
        <v/>
      </c>
      <c r="T2293" s="7" t="str">
        <f t="shared" si="271"/>
        <v>Under 1.5</v>
      </c>
      <c r="U2293" s="14"/>
      <c r="V2293" s="14" t="str">
        <f t="shared" si="268"/>
        <v>Over 0.5</v>
      </c>
      <c r="W2293" s="14" t="str">
        <f t="shared" si="269"/>
        <v/>
      </c>
      <c r="X2293" s="14"/>
      <c r="Y2293" s="7" t="str">
        <f t="shared" ref="Y2293:Y2356" si="272">IF(AND(B2293="OK",I2293&gt;52,M2293&lt;11,Q2293&lt;1.71),"Prime","…")</f>
        <v>…</v>
      </c>
      <c r="Z2293" s="7"/>
      <c r="AA2293" s="35" t="str">
        <f t="shared" si="266"/>
        <v>…</v>
      </c>
      <c r="AB2293" s="35" t="str">
        <f t="shared" si="267"/>
        <v>.</v>
      </c>
    </row>
    <row r="2294" spans="2:28">
      <c r="B2294" s="6"/>
      <c r="D2294" s="24"/>
      <c r="E2294" s="17"/>
      <c r="F2294" s="7"/>
      <c r="G2294" s="10"/>
      <c r="H2294" s="7"/>
      <c r="I2294" s="7"/>
      <c r="J2294" s="7"/>
      <c r="K2294" s="7"/>
      <c r="L2294" s="7"/>
      <c r="M2294" s="7"/>
      <c r="N2294" s="6"/>
      <c r="O2294" s="6"/>
      <c r="P2294" s="11"/>
      <c r="Q2294" s="12"/>
      <c r="R2294" s="13"/>
      <c r="S2294" s="21" t="str">
        <f t="shared" si="270"/>
        <v/>
      </c>
      <c r="T2294" s="7" t="str">
        <f t="shared" si="271"/>
        <v>Under 1.5</v>
      </c>
      <c r="U2294" s="14"/>
      <c r="V2294" s="14" t="str">
        <f t="shared" si="268"/>
        <v>Over 0.5</v>
      </c>
      <c r="W2294" s="14" t="str">
        <f t="shared" si="269"/>
        <v/>
      </c>
      <c r="X2294" s="14"/>
      <c r="Y2294" s="7" t="str">
        <f t="shared" si="272"/>
        <v>…</v>
      </c>
      <c r="Z2294" s="7"/>
      <c r="AA2294" s="35" t="str">
        <f t="shared" si="266"/>
        <v>…</v>
      </c>
      <c r="AB2294" s="35" t="str">
        <f t="shared" si="267"/>
        <v>.</v>
      </c>
    </row>
    <row r="2295" spans="2:28">
      <c r="B2295" s="6"/>
      <c r="D2295" s="24"/>
      <c r="E2295" s="17"/>
      <c r="F2295" s="7"/>
      <c r="G2295" s="10"/>
      <c r="H2295" s="7"/>
      <c r="I2295" s="7"/>
      <c r="J2295" s="7"/>
      <c r="K2295" s="7"/>
      <c r="L2295" s="7"/>
      <c r="M2295" s="7"/>
      <c r="N2295" s="6"/>
      <c r="O2295" s="6"/>
      <c r="P2295" s="11"/>
      <c r="Q2295" s="12"/>
      <c r="R2295" s="13"/>
      <c r="S2295" s="21" t="str">
        <f t="shared" si="270"/>
        <v/>
      </c>
      <c r="T2295" s="7" t="str">
        <f t="shared" si="271"/>
        <v>Under 1.5</v>
      </c>
      <c r="U2295" s="14"/>
      <c r="V2295" s="14" t="str">
        <f t="shared" si="268"/>
        <v>Over 0.5</v>
      </c>
      <c r="W2295" s="14" t="str">
        <f t="shared" si="269"/>
        <v/>
      </c>
      <c r="X2295" s="14"/>
      <c r="Y2295" s="7" t="str">
        <f t="shared" si="272"/>
        <v>…</v>
      </c>
      <c r="Z2295" s="7"/>
      <c r="AA2295" s="35" t="str">
        <f t="shared" si="266"/>
        <v>…</v>
      </c>
      <c r="AB2295" s="35" t="str">
        <f t="shared" si="267"/>
        <v>.</v>
      </c>
    </row>
    <row r="2296" spans="2:28">
      <c r="B2296" s="6"/>
      <c r="D2296" s="24"/>
      <c r="E2296" s="17"/>
      <c r="F2296" s="7"/>
      <c r="G2296" s="10"/>
      <c r="H2296" s="7"/>
      <c r="I2296" s="7"/>
      <c r="J2296" s="7"/>
      <c r="K2296" s="7"/>
      <c r="L2296" s="7"/>
      <c r="M2296" s="7"/>
      <c r="N2296" s="6"/>
      <c r="O2296" s="6"/>
      <c r="P2296" s="11"/>
      <c r="Q2296" s="12"/>
      <c r="R2296" s="13"/>
      <c r="S2296" s="21" t="str">
        <f t="shared" si="270"/>
        <v/>
      </c>
      <c r="T2296" s="7" t="str">
        <f t="shared" si="271"/>
        <v>Under 1.5</v>
      </c>
      <c r="U2296" s="14"/>
      <c r="V2296" s="14" t="str">
        <f t="shared" si="268"/>
        <v>Over 0.5</v>
      </c>
      <c r="W2296" s="14" t="str">
        <f t="shared" si="269"/>
        <v/>
      </c>
      <c r="X2296" s="14"/>
      <c r="Y2296" s="7" t="str">
        <f t="shared" si="272"/>
        <v>…</v>
      </c>
      <c r="Z2296" s="7"/>
      <c r="AA2296" s="35" t="str">
        <f t="shared" si="266"/>
        <v>…</v>
      </c>
      <c r="AB2296" s="35" t="str">
        <f t="shared" si="267"/>
        <v>.</v>
      </c>
    </row>
    <row r="2297" spans="2:28">
      <c r="B2297" s="6"/>
      <c r="D2297" s="24"/>
      <c r="E2297" s="17"/>
      <c r="F2297" s="7"/>
      <c r="G2297" s="10"/>
      <c r="H2297" s="7"/>
      <c r="I2297" s="7"/>
      <c r="J2297" s="7"/>
      <c r="K2297" s="7"/>
      <c r="L2297" s="7"/>
      <c r="M2297" s="7"/>
      <c r="N2297" s="6"/>
      <c r="O2297" s="6"/>
      <c r="P2297" s="11"/>
      <c r="Q2297" s="12"/>
      <c r="R2297" s="13"/>
      <c r="S2297" s="21" t="str">
        <f t="shared" si="270"/>
        <v/>
      </c>
      <c r="T2297" s="7" t="str">
        <f t="shared" si="271"/>
        <v>Under 1.5</v>
      </c>
      <c r="U2297" s="14"/>
      <c r="V2297" s="14" t="str">
        <f t="shared" si="268"/>
        <v>Over 0.5</v>
      </c>
      <c r="W2297" s="14" t="str">
        <f t="shared" si="269"/>
        <v/>
      </c>
      <c r="X2297" s="14"/>
      <c r="Y2297" s="7" t="str">
        <f t="shared" si="272"/>
        <v>…</v>
      </c>
      <c r="Z2297" s="7"/>
      <c r="AA2297" s="35" t="str">
        <f t="shared" si="266"/>
        <v>…</v>
      </c>
      <c r="AB2297" s="35" t="str">
        <f t="shared" si="267"/>
        <v>.</v>
      </c>
    </row>
    <row r="2298" spans="2:28">
      <c r="B2298" s="6"/>
      <c r="D2298" s="24"/>
      <c r="E2298" s="17"/>
      <c r="F2298" s="7"/>
      <c r="G2298" s="10"/>
      <c r="H2298" s="7"/>
      <c r="I2298" s="7"/>
      <c r="J2298" s="7"/>
      <c r="K2298" s="7"/>
      <c r="L2298" s="7"/>
      <c r="M2298" s="7"/>
      <c r="N2298" s="6"/>
      <c r="O2298" s="6"/>
      <c r="P2298" s="11"/>
      <c r="Q2298" s="12"/>
      <c r="R2298" s="13"/>
      <c r="S2298" s="21" t="str">
        <f t="shared" si="270"/>
        <v/>
      </c>
      <c r="T2298" s="7" t="str">
        <f t="shared" si="271"/>
        <v>Under 1.5</v>
      </c>
      <c r="U2298" s="14"/>
      <c r="V2298" s="14" t="str">
        <f t="shared" si="268"/>
        <v>Over 0.5</v>
      </c>
      <c r="W2298" s="14" t="str">
        <f t="shared" si="269"/>
        <v/>
      </c>
      <c r="X2298" s="14"/>
      <c r="Y2298" s="7" t="str">
        <f t="shared" si="272"/>
        <v>…</v>
      </c>
      <c r="Z2298" s="7"/>
      <c r="AA2298" s="35" t="str">
        <f t="shared" si="266"/>
        <v>…</v>
      </c>
      <c r="AB2298" s="35" t="str">
        <f t="shared" si="267"/>
        <v>.</v>
      </c>
    </row>
    <row r="2299" spans="2:28">
      <c r="B2299" s="6"/>
      <c r="D2299" s="24"/>
      <c r="E2299" s="17"/>
      <c r="F2299" s="7"/>
      <c r="G2299" s="10"/>
      <c r="H2299" s="7"/>
      <c r="I2299" s="7"/>
      <c r="J2299" s="7"/>
      <c r="K2299" s="7"/>
      <c r="L2299" s="7"/>
      <c r="M2299" s="7"/>
      <c r="N2299" s="6"/>
      <c r="O2299" s="6"/>
      <c r="P2299" s="11"/>
      <c r="Q2299" s="12"/>
      <c r="R2299" s="13"/>
      <c r="S2299" s="21" t="str">
        <f t="shared" si="270"/>
        <v/>
      </c>
      <c r="T2299" s="7" t="str">
        <f t="shared" si="271"/>
        <v>Under 1.5</v>
      </c>
      <c r="U2299" s="14"/>
      <c r="V2299" s="14" t="str">
        <f t="shared" si="268"/>
        <v>Over 0.5</v>
      </c>
      <c r="W2299" s="14" t="str">
        <f t="shared" si="269"/>
        <v/>
      </c>
      <c r="X2299" s="14"/>
      <c r="Y2299" s="7" t="str">
        <f t="shared" si="272"/>
        <v>…</v>
      </c>
      <c r="Z2299" s="7"/>
      <c r="AA2299" s="35" t="str">
        <f t="shared" si="266"/>
        <v>…</v>
      </c>
      <c r="AB2299" s="35" t="str">
        <f t="shared" si="267"/>
        <v>.</v>
      </c>
    </row>
    <row r="2300" spans="2:28">
      <c r="B2300" s="6"/>
      <c r="D2300" s="24"/>
      <c r="E2300" s="17"/>
      <c r="F2300" s="7"/>
      <c r="G2300" s="10"/>
      <c r="H2300" s="7"/>
      <c r="I2300" s="7"/>
      <c r="J2300" s="7"/>
      <c r="K2300" s="7"/>
      <c r="L2300" s="7"/>
      <c r="M2300" s="7"/>
      <c r="N2300" s="6"/>
      <c r="O2300" s="6"/>
      <c r="P2300" s="11"/>
      <c r="Q2300" s="12"/>
      <c r="R2300" s="13"/>
      <c r="S2300" s="21" t="str">
        <f t="shared" si="270"/>
        <v/>
      </c>
      <c r="T2300" s="7" t="str">
        <f t="shared" si="271"/>
        <v>Under 1.5</v>
      </c>
      <c r="U2300" s="14"/>
      <c r="V2300" s="14" t="str">
        <f t="shared" si="268"/>
        <v>Over 0.5</v>
      </c>
      <c r="W2300" s="14" t="str">
        <f t="shared" si="269"/>
        <v/>
      </c>
      <c r="X2300" s="14"/>
      <c r="Y2300" s="7" t="str">
        <f t="shared" si="272"/>
        <v>…</v>
      </c>
      <c r="Z2300" s="7"/>
      <c r="AA2300" s="35" t="str">
        <f t="shared" si="266"/>
        <v>…</v>
      </c>
      <c r="AB2300" s="35" t="str">
        <f t="shared" si="267"/>
        <v>.</v>
      </c>
    </row>
    <row r="2301" spans="2:28">
      <c r="B2301" s="6"/>
      <c r="D2301" s="24"/>
      <c r="E2301" s="17"/>
      <c r="F2301" s="7"/>
      <c r="G2301" s="10"/>
      <c r="H2301" s="7"/>
      <c r="I2301" s="7"/>
      <c r="J2301" s="7"/>
      <c r="K2301" s="7"/>
      <c r="L2301" s="7"/>
      <c r="M2301" s="7"/>
      <c r="N2301" s="6"/>
      <c r="O2301" s="6"/>
      <c r="P2301" s="11"/>
      <c r="Q2301" s="12"/>
      <c r="R2301" s="13"/>
      <c r="S2301" s="21" t="str">
        <f t="shared" si="270"/>
        <v/>
      </c>
      <c r="T2301" s="7" t="str">
        <f t="shared" si="271"/>
        <v>Under 1.5</v>
      </c>
      <c r="U2301" s="14"/>
      <c r="V2301" s="14" t="str">
        <f t="shared" si="268"/>
        <v>Over 0.5</v>
      </c>
      <c r="W2301" s="14" t="str">
        <f t="shared" si="269"/>
        <v/>
      </c>
      <c r="X2301" s="14"/>
      <c r="Y2301" s="7" t="str">
        <f t="shared" si="272"/>
        <v>…</v>
      </c>
      <c r="Z2301" s="7"/>
      <c r="AA2301" s="35" t="str">
        <f t="shared" si="266"/>
        <v>…</v>
      </c>
      <c r="AB2301" s="35" t="str">
        <f t="shared" si="267"/>
        <v>.</v>
      </c>
    </row>
    <row r="2302" spans="2:28">
      <c r="B2302" s="6"/>
      <c r="D2302" s="24"/>
      <c r="E2302" s="17"/>
      <c r="F2302" s="7"/>
      <c r="G2302" s="10"/>
      <c r="H2302" s="7"/>
      <c r="I2302" s="7"/>
      <c r="J2302" s="7"/>
      <c r="K2302" s="7"/>
      <c r="L2302" s="7"/>
      <c r="M2302" s="7"/>
      <c r="N2302" s="6"/>
      <c r="O2302" s="6"/>
      <c r="P2302" s="11"/>
      <c r="Q2302" s="12"/>
      <c r="R2302" s="13"/>
      <c r="S2302" s="21" t="str">
        <f t="shared" si="270"/>
        <v/>
      </c>
      <c r="T2302" s="7" t="str">
        <f t="shared" si="271"/>
        <v>Under 1.5</v>
      </c>
      <c r="U2302" s="14"/>
      <c r="V2302" s="14" t="str">
        <f t="shared" si="268"/>
        <v>Over 0.5</v>
      </c>
      <c r="W2302" s="14" t="str">
        <f t="shared" si="269"/>
        <v/>
      </c>
      <c r="X2302" s="14"/>
      <c r="Y2302" s="7" t="str">
        <f t="shared" si="272"/>
        <v>…</v>
      </c>
      <c r="Z2302" s="7"/>
      <c r="AA2302" s="35" t="str">
        <f t="shared" si="266"/>
        <v>…</v>
      </c>
      <c r="AB2302" s="35" t="str">
        <f t="shared" si="267"/>
        <v>.</v>
      </c>
    </row>
    <row r="2303" spans="2:28">
      <c r="B2303" s="6"/>
      <c r="D2303" s="24"/>
      <c r="E2303" s="17"/>
      <c r="F2303" s="7"/>
      <c r="G2303" s="10"/>
      <c r="H2303" s="7"/>
      <c r="I2303" s="7"/>
      <c r="J2303" s="7"/>
      <c r="K2303" s="7"/>
      <c r="L2303" s="7"/>
      <c r="M2303" s="7"/>
      <c r="N2303" s="6"/>
      <c r="O2303" s="6"/>
      <c r="P2303" s="11"/>
      <c r="Q2303" s="12"/>
      <c r="R2303" s="13"/>
      <c r="S2303" s="21" t="str">
        <f t="shared" si="270"/>
        <v/>
      </c>
      <c r="T2303" s="7" t="str">
        <f t="shared" si="271"/>
        <v>Under 1.5</v>
      </c>
      <c r="U2303" s="14"/>
      <c r="V2303" s="14" t="str">
        <f t="shared" si="268"/>
        <v>Over 0.5</v>
      </c>
      <c r="W2303" s="14" t="str">
        <f t="shared" si="269"/>
        <v/>
      </c>
      <c r="X2303" s="14"/>
      <c r="Y2303" s="7" t="str">
        <f t="shared" si="272"/>
        <v>…</v>
      </c>
      <c r="Z2303" s="7"/>
      <c r="AA2303" s="35" t="str">
        <f t="shared" si="266"/>
        <v>…</v>
      </c>
      <c r="AB2303" s="35" t="str">
        <f t="shared" si="267"/>
        <v>.</v>
      </c>
    </row>
    <row r="2304" spans="2:28">
      <c r="B2304" s="6"/>
      <c r="D2304" s="24"/>
      <c r="E2304" s="17"/>
      <c r="F2304" s="7"/>
      <c r="G2304" s="10"/>
      <c r="H2304" s="7"/>
      <c r="I2304" s="7"/>
      <c r="J2304" s="7"/>
      <c r="K2304" s="7"/>
      <c r="L2304" s="7"/>
      <c r="M2304" s="7"/>
      <c r="N2304" s="6"/>
      <c r="O2304" s="6"/>
      <c r="P2304" s="11"/>
      <c r="Q2304" s="12"/>
      <c r="R2304" s="13"/>
      <c r="S2304" s="21" t="str">
        <f t="shared" si="270"/>
        <v/>
      </c>
      <c r="T2304" s="7" t="str">
        <f t="shared" si="271"/>
        <v>Under 1.5</v>
      </c>
      <c r="U2304" s="14"/>
      <c r="V2304" s="14" t="str">
        <f t="shared" si="268"/>
        <v>Over 0.5</v>
      </c>
      <c r="W2304" s="14" t="str">
        <f t="shared" si="269"/>
        <v/>
      </c>
      <c r="X2304" s="14"/>
      <c r="Y2304" s="7" t="str">
        <f t="shared" si="272"/>
        <v>…</v>
      </c>
      <c r="Z2304" s="7"/>
      <c r="AA2304" s="35" t="str">
        <f t="shared" si="266"/>
        <v>…</v>
      </c>
      <c r="AB2304" s="35" t="str">
        <f t="shared" si="267"/>
        <v>.</v>
      </c>
    </row>
    <row r="2305" spans="2:28">
      <c r="B2305" s="6"/>
      <c r="D2305" s="24"/>
      <c r="E2305" s="17"/>
      <c r="F2305" s="7"/>
      <c r="G2305" s="10"/>
      <c r="H2305" s="7"/>
      <c r="I2305" s="7"/>
      <c r="J2305" s="7"/>
      <c r="K2305" s="7"/>
      <c r="L2305" s="7"/>
      <c r="M2305" s="7"/>
      <c r="N2305" s="6"/>
      <c r="O2305" s="6"/>
      <c r="P2305" s="11"/>
      <c r="Q2305" s="12"/>
      <c r="R2305" s="13"/>
      <c r="S2305" s="21" t="str">
        <f t="shared" si="270"/>
        <v/>
      </c>
      <c r="T2305" s="7" t="str">
        <f t="shared" si="271"/>
        <v>Under 1.5</v>
      </c>
      <c r="U2305" s="14"/>
      <c r="V2305" s="14" t="str">
        <f t="shared" si="268"/>
        <v>Over 0.5</v>
      </c>
      <c r="W2305" s="14" t="str">
        <f t="shared" si="269"/>
        <v/>
      </c>
      <c r="X2305" s="14"/>
      <c r="Y2305" s="7" t="str">
        <f t="shared" si="272"/>
        <v>…</v>
      </c>
      <c r="Z2305" s="7"/>
      <c r="AA2305" s="35" t="str">
        <f t="shared" si="266"/>
        <v>…</v>
      </c>
      <c r="AB2305" s="35" t="str">
        <f t="shared" si="267"/>
        <v>.</v>
      </c>
    </row>
    <row r="2306" spans="2:28">
      <c r="B2306" s="6"/>
      <c r="D2306" s="24"/>
      <c r="E2306" s="17"/>
      <c r="F2306" s="7"/>
      <c r="G2306" s="10"/>
      <c r="H2306" s="7"/>
      <c r="I2306" s="7"/>
      <c r="J2306" s="7"/>
      <c r="K2306" s="7"/>
      <c r="L2306" s="7"/>
      <c r="M2306" s="7"/>
      <c r="N2306" s="6"/>
      <c r="O2306" s="6"/>
      <c r="P2306" s="11"/>
      <c r="Q2306" s="12"/>
      <c r="R2306" s="13"/>
      <c r="S2306" s="21" t="str">
        <f t="shared" si="270"/>
        <v/>
      </c>
      <c r="T2306" s="7" t="str">
        <f t="shared" si="271"/>
        <v>Under 1.5</v>
      </c>
      <c r="U2306" s="14"/>
      <c r="V2306" s="14" t="str">
        <f t="shared" si="268"/>
        <v>Over 0.5</v>
      </c>
      <c r="W2306" s="14" t="str">
        <f t="shared" si="269"/>
        <v/>
      </c>
      <c r="X2306" s="14"/>
      <c r="Y2306" s="7" t="str">
        <f t="shared" si="272"/>
        <v>…</v>
      </c>
      <c r="Z2306" s="7"/>
      <c r="AA2306" s="35" t="str">
        <f t="shared" si="266"/>
        <v>…</v>
      </c>
      <c r="AB2306" s="35" t="str">
        <f t="shared" si="267"/>
        <v>.</v>
      </c>
    </row>
    <row r="2307" spans="2:28">
      <c r="B2307" s="6"/>
      <c r="D2307" s="24"/>
      <c r="E2307" s="17"/>
      <c r="F2307" s="7"/>
      <c r="G2307" s="10"/>
      <c r="H2307" s="7"/>
      <c r="I2307" s="7"/>
      <c r="J2307" s="7"/>
      <c r="K2307" s="7"/>
      <c r="L2307" s="7"/>
      <c r="M2307" s="7"/>
      <c r="N2307" s="6"/>
      <c r="O2307" s="6"/>
      <c r="P2307" s="11"/>
      <c r="Q2307" s="12"/>
      <c r="R2307" s="13"/>
      <c r="S2307" s="21" t="str">
        <f t="shared" si="270"/>
        <v/>
      </c>
      <c r="T2307" s="7" t="str">
        <f t="shared" si="271"/>
        <v>Under 1.5</v>
      </c>
      <c r="U2307" s="14"/>
      <c r="V2307" s="14" t="str">
        <f t="shared" si="268"/>
        <v>Over 0.5</v>
      </c>
      <c r="W2307" s="14" t="str">
        <f t="shared" si="269"/>
        <v/>
      </c>
      <c r="X2307" s="14"/>
      <c r="Y2307" s="7" t="str">
        <f t="shared" si="272"/>
        <v>…</v>
      </c>
      <c r="Z2307" s="7"/>
      <c r="AA2307" s="35" t="str">
        <f t="shared" si="266"/>
        <v>…</v>
      </c>
      <c r="AB2307" s="35" t="str">
        <f t="shared" si="267"/>
        <v>.</v>
      </c>
    </row>
    <row r="2308" spans="2:28">
      <c r="B2308" s="6"/>
      <c r="D2308" s="24"/>
      <c r="E2308" s="17"/>
      <c r="F2308" s="7"/>
      <c r="G2308" s="10"/>
      <c r="H2308" s="7"/>
      <c r="I2308" s="7"/>
      <c r="J2308" s="7"/>
      <c r="K2308" s="7"/>
      <c r="L2308" s="7"/>
      <c r="M2308" s="7"/>
      <c r="N2308" s="6"/>
      <c r="O2308" s="6"/>
      <c r="P2308" s="11"/>
      <c r="Q2308" s="12"/>
      <c r="R2308" s="13"/>
      <c r="S2308" s="21" t="str">
        <f t="shared" si="270"/>
        <v/>
      </c>
      <c r="T2308" s="7" t="str">
        <f t="shared" si="271"/>
        <v>Under 1.5</v>
      </c>
      <c r="U2308" s="14"/>
      <c r="V2308" s="14" t="str">
        <f t="shared" si="268"/>
        <v>Over 0.5</v>
      </c>
      <c r="W2308" s="14" t="str">
        <f t="shared" si="269"/>
        <v/>
      </c>
      <c r="X2308" s="14"/>
      <c r="Y2308" s="7" t="str">
        <f t="shared" si="272"/>
        <v>…</v>
      </c>
      <c r="Z2308" s="7"/>
      <c r="AA2308" s="35" t="str">
        <f t="shared" si="266"/>
        <v>…</v>
      </c>
      <c r="AB2308" s="35" t="str">
        <f t="shared" si="267"/>
        <v>.</v>
      </c>
    </row>
    <row r="2309" spans="2:28">
      <c r="B2309" s="6"/>
      <c r="D2309" s="24"/>
      <c r="E2309" s="17"/>
      <c r="F2309" s="7"/>
      <c r="G2309" s="10"/>
      <c r="H2309" s="7"/>
      <c r="I2309" s="7"/>
      <c r="J2309" s="7"/>
      <c r="K2309" s="7"/>
      <c r="L2309" s="7"/>
      <c r="M2309" s="7"/>
      <c r="N2309" s="6"/>
      <c r="O2309" s="6"/>
      <c r="P2309" s="11"/>
      <c r="Q2309" s="12"/>
      <c r="R2309" s="13"/>
      <c r="S2309" s="21" t="str">
        <f t="shared" si="270"/>
        <v/>
      </c>
      <c r="T2309" s="7" t="str">
        <f t="shared" si="271"/>
        <v>Under 1.5</v>
      </c>
      <c r="U2309" s="14"/>
      <c r="V2309" s="14" t="str">
        <f t="shared" si="268"/>
        <v>Over 0.5</v>
      </c>
      <c r="W2309" s="14" t="str">
        <f t="shared" si="269"/>
        <v/>
      </c>
      <c r="X2309" s="14"/>
      <c r="Y2309" s="7" t="str">
        <f t="shared" si="272"/>
        <v>…</v>
      </c>
      <c r="Z2309" s="7"/>
      <c r="AA2309" s="35" t="str">
        <f t="shared" si="266"/>
        <v>…</v>
      </c>
      <c r="AB2309" s="35" t="str">
        <f t="shared" si="267"/>
        <v>.</v>
      </c>
    </row>
    <row r="2310" spans="2:28">
      <c r="B2310" s="6"/>
      <c r="D2310" s="24"/>
      <c r="E2310" s="17"/>
      <c r="F2310" s="7"/>
      <c r="G2310" s="10"/>
      <c r="H2310" s="7"/>
      <c r="I2310" s="7"/>
      <c r="J2310" s="7"/>
      <c r="K2310" s="7"/>
      <c r="L2310" s="7"/>
      <c r="M2310" s="7"/>
      <c r="N2310" s="6"/>
      <c r="O2310" s="6"/>
      <c r="P2310" s="11"/>
      <c r="Q2310" s="12"/>
      <c r="R2310" s="13"/>
      <c r="S2310" s="21" t="str">
        <f t="shared" si="270"/>
        <v/>
      </c>
      <c r="T2310" s="7" t="str">
        <f t="shared" si="271"/>
        <v>Under 1.5</v>
      </c>
      <c r="U2310" s="14"/>
      <c r="V2310" s="14" t="str">
        <f t="shared" si="268"/>
        <v>Over 0.5</v>
      </c>
      <c r="W2310" s="14" t="str">
        <f t="shared" si="269"/>
        <v/>
      </c>
      <c r="X2310" s="14"/>
      <c r="Y2310" s="7" t="str">
        <f t="shared" si="272"/>
        <v>…</v>
      </c>
      <c r="Z2310" s="7"/>
      <c r="AA2310" s="35" t="str">
        <f t="shared" ref="AA2310:AA2373" si="273">IF(AND(I2310&gt;49,P2310&gt;54,B2310="OK"),"U25g","…")</f>
        <v>…</v>
      </c>
      <c r="AB2310" s="35" t="str">
        <f t="shared" ref="AB2310:AB2373" si="274">IF(AND(AA2310="U25g",(OR(O2310="0-0",O2310="0-1",O2310="1-0",O2310="1-1",O2310="2-0",O2310="0-2"))),"WON",".")</f>
        <v>.</v>
      </c>
    </row>
    <row r="2311" spans="2:28">
      <c r="B2311" s="6"/>
      <c r="D2311" s="24"/>
      <c r="E2311" s="17"/>
      <c r="F2311" s="7"/>
      <c r="G2311" s="10"/>
      <c r="H2311" s="7"/>
      <c r="I2311" s="7"/>
      <c r="J2311" s="7"/>
      <c r="K2311" s="7"/>
      <c r="L2311" s="7"/>
      <c r="M2311" s="7"/>
      <c r="N2311" s="6"/>
      <c r="O2311" s="6"/>
      <c r="P2311" s="11"/>
      <c r="Q2311" s="12"/>
      <c r="R2311" s="13"/>
      <c r="S2311" s="21" t="str">
        <f t="shared" si="270"/>
        <v/>
      </c>
      <c r="T2311" s="7" t="str">
        <f t="shared" si="271"/>
        <v>Under 1.5</v>
      </c>
      <c r="U2311" s="14"/>
      <c r="V2311" s="14" t="str">
        <f t="shared" si="268"/>
        <v>Over 0.5</v>
      </c>
      <c r="W2311" s="14" t="str">
        <f t="shared" si="269"/>
        <v/>
      </c>
      <c r="X2311" s="14"/>
      <c r="Y2311" s="7" t="str">
        <f t="shared" si="272"/>
        <v>…</v>
      </c>
      <c r="Z2311" s="7"/>
      <c r="AA2311" s="35" t="str">
        <f t="shared" si="273"/>
        <v>…</v>
      </c>
      <c r="AB2311" s="35" t="str">
        <f t="shared" si="274"/>
        <v>.</v>
      </c>
    </row>
    <row r="2312" spans="2:28">
      <c r="B2312" s="6"/>
      <c r="D2312" s="24"/>
      <c r="E2312" s="17"/>
      <c r="F2312" s="7"/>
      <c r="G2312" s="10"/>
      <c r="H2312" s="7"/>
      <c r="I2312" s="7"/>
      <c r="J2312" s="7"/>
      <c r="K2312" s="7"/>
      <c r="L2312" s="7"/>
      <c r="M2312" s="7"/>
      <c r="N2312" s="6"/>
      <c r="O2312" s="6"/>
      <c r="P2312" s="11"/>
      <c r="Q2312" s="12"/>
      <c r="R2312" s="13"/>
      <c r="S2312" s="21" t="str">
        <f t="shared" si="270"/>
        <v/>
      </c>
      <c r="T2312" s="7" t="str">
        <f t="shared" si="271"/>
        <v>Under 1.5</v>
      </c>
      <c r="U2312" s="14"/>
      <c r="V2312" s="14" t="str">
        <f t="shared" si="268"/>
        <v>Over 0.5</v>
      </c>
      <c r="W2312" s="14" t="str">
        <f t="shared" si="269"/>
        <v/>
      </c>
      <c r="X2312" s="14"/>
      <c r="Y2312" s="7" t="str">
        <f t="shared" si="272"/>
        <v>…</v>
      </c>
      <c r="Z2312" s="7"/>
      <c r="AA2312" s="35" t="str">
        <f t="shared" si="273"/>
        <v>…</v>
      </c>
      <c r="AB2312" s="35" t="str">
        <f t="shared" si="274"/>
        <v>.</v>
      </c>
    </row>
    <row r="2313" spans="2:28">
      <c r="B2313" s="6"/>
      <c r="D2313" s="24"/>
      <c r="E2313" s="17"/>
      <c r="F2313" s="7"/>
      <c r="G2313" s="10"/>
      <c r="H2313" s="7"/>
      <c r="I2313" s="7"/>
      <c r="J2313" s="7"/>
      <c r="K2313" s="7"/>
      <c r="L2313" s="7"/>
      <c r="M2313" s="7"/>
      <c r="N2313" s="6"/>
      <c r="O2313" s="6"/>
      <c r="P2313" s="11"/>
      <c r="Q2313" s="12"/>
      <c r="R2313" s="13"/>
      <c r="S2313" s="21" t="str">
        <f t="shared" si="270"/>
        <v/>
      </c>
      <c r="T2313" s="7" t="str">
        <f t="shared" si="271"/>
        <v>Under 1.5</v>
      </c>
      <c r="U2313" s="14"/>
      <c r="V2313" s="14" t="str">
        <f t="shared" si="268"/>
        <v>Over 0.5</v>
      </c>
      <c r="W2313" s="14" t="str">
        <f t="shared" si="269"/>
        <v/>
      </c>
      <c r="X2313" s="14"/>
      <c r="Y2313" s="7" t="str">
        <f t="shared" si="272"/>
        <v>…</v>
      </c>
      <c r="Z2313" s="7"/>
      <c r="AA2313" s="35" t="str">
        <f t="shared" si="273"/>
        <v>…</v>
      </c>
      <c r="AB2313" s="35" t="str">
        <f t="shared" si="274"/>
        <v>.</v>
      </c>
    </row>
    <row r="2314" spans="2:28">
      <c r="B2314" s="6"/>
      <c r="D2314" s="24"/>
      <c r="E2314" s="17"/>
      <c r="F2314" s="7"/>
      <c r="G2314" s="10"/>
      <c r="H2314" s="7"/>
      <c r="I2314" s="7"/>
      <c r="J2314" s="7"/>
      <c r="K2314" s="7"/>
      <c r="L2314" s="7"/>
      <c r="M2314" s="7"/>
      <c r="N2314" s="6"/>
      <c r="O2314" s="6"/>
      <c r="P2314" s="11"/>
      <c r="Q2314" s="12"/>
      <c r="R2314" s="13"/>
      <c r="S2314" s="21" t="str">
        <f t="shared" si="270"/>
        <v/>
      </c>
      <c r="T2314" s="7" t="str">
        <f t="shared" si="271"/>
        <v>Under 1.5</v>
      </c>
      <c r="U2314" s="14"/>
      <c r="V2314" s="14" t="str">
        <f t="shared" si="268"/>
        <v>Over 0.5</v>
      </c>
      <c r="W2314" s="14" t="str">
        <f t="shared" si="269"/>
        <v/>
      </c>
      <c r="X2314" s="14"/>
      <c r="Y2314" s="7" t="str">
        <f t="shared" si="272"/>
        <v>…</v>
      </c>
      <c r="Z2314" s="7"/>
      <c r="AA2314" s="35" t="str">
        <f t="shared" si="273"/>
        <v>…</v>
      </c>
      <c r="AB2314" s="35" t="str">
        <f t="shared" si="274"/>
        <v>.</v>
      </c>
    </row>
    <row r="2315" spans="2:28">
      <c r="B2315" s="6"/>
      <c r="D2315" s="24"/>
      <c r="E2315" s="17"/>
      <c r="F2315" s="7"/>
      <c r="G2315" s="10"/>
      <c r="H2315" s="7"/>
      <c r="I2315" s="7"/>
      <c r="J2315" s="7"/>
      <c r="K2315" s="7"/>
      <c r="L2315" s="7"/>
      <c r="M2315" s="7"/>
      <c r="N2315" s="6"/>
      <c r="O2315" s="6"/>
      <c r="P2315" s="11"/>
      <c r="Q2315" s="12"/>
      <c r="R2315" s="13"/>
      <c r="S2315" s="21" t="str">
        <f t="shared" si="270"/>
        <v/>
      </c>
      <c r="T2315" s="7" t="str">
        <f t="shared" si="271"/>
        <v>Under 1.5</v>
      </c>
      <c r="U2315" s="14"/>
      <c r="V2315" s="14" t="str">
        <f t="shared" ref="V2315:V2378" si="275">IF(N2315="1-0","Under 1.5",IF(N2315="0-0","Under 1.5",IF(N2315="0-1","Under 1.5","Over 0.5")))</f>
        <v>Over 0.5</v>
      </c>
      <c r="W2315" s="14" t="str">
        <f t="shared" ref="W2315:W2378" si="276">IF(N2315=0,"",IF(N2315="?",N2315,IF(T2315=V2315,"WON",IF(N2315="0-1","WON",IF(N2315="1-0","WON","LOST")))))</f>
        <v/>
      </c>
      <c r="X2315" s="14"/>
      <c r="Y2315" s="7" t="str">
        <f t="shared" si="272"/>
        <v>…</v>
      </c>
      <c r="Z2315" s="7"/>
      <c r="AA2315" s="35" t="str">
        <f t="shared" si="273"/>
        <v>…</v>
      </c>
      <c r="AB2315" s="35" t="str">
        <f t="shared" si="274"/>
        <v>.</v>
      </c>
    </row>
    <row r="2316" spans="2:28">
      <c r="B2316" s="6"/>
      <c r="D2316" s="24"/>
      <c r="E2316" s="17"/>
      <c r="F2316" s="7"/>
      <c r="G2316" s="10"/>
      <c r="H2316" s="7"/>
      <c r="I2316" s="7"/>
      <c r="J2316" s="7"/>
      <c r="K2316" s="7"/>
      <c r="L2316" s="7"/>
      <c r="M2316" s="7"/>
      <c r="N2316" s="6"/>
      <c r="O2316" s="6"/>
      <c r="P2316" s="11"/>
      <c r="Q2316" s="12"/>
      <c r="R2316" s="13"/>
      <c r="S2316" s="21" t="str">
        <f t="shared" si="270"/>
        <v/>
      </c>
      <c r="T2316" s="7" t="str">
        <f t="shared" si="271"/>
        <v>Under 1.5</v>
      </c>
      <c r="U2316" s="14"/>
      <c r="V2316" s="14" t="str">
        <f t="shared" si="275"/>
        <v>Over 0.5</v>
      </c>
      <c r="W2316" s="14" t="str">
        <f t="shared" si="276"/>
        <v/>
      </c>
      <c r="X2316" s="14"/>
      <c r="Y2316" s="7" t="str">
        <f t="shared" si="272"/>
        <v>…</v>
      </c>
      <c r="Z2316" s="7"/>
      <c r="AA2316" s="35" t="str">
        <f t="shared" si="273"/>
        <v>…</v>
      </c>
      <c r="AB2316" s="35" t="str">
        <f t="shared" si="274"/>
        <v>.</v>
      </c>
    </row>
    <row r="2317" spans="2:28">
      <c r="B2317" s="6"/>
      <c r="D2317" s="24"/>
      <c r="E2317" s="17"/>
      <c r="F2317" s="7"/>
      <c r="G2317" s="10"/>
      <c r="H2317" s="7"/>
      <c r="I2317" s="7"/>
      <c r="J2317" s="7"/>
      <c r="K2317" s="7"/>
      <c r="L2317" s="7"/>
      <c r="M2317" s="7"/>
      <c r="N2317" s="6"/>
      <c r="O2317" s="6"/>
      <c r="P2317" s="11"/>
      <c r="Q2317" s="12"/>
      <c r="R2317" s="13"/>
      <c r="S2317" s="21" t="str">
        <f t="shared" si="270"/>
        <v/>
      </c>
      <c r="T2317" s="7" t="str">
        <f t="shared" si="271"/>
        <v>Under 1.5</v>
      </c>
      <c r="U2317" s="14"/>
      <c r="V2317" s="14" t="str">
        <f t="shared" si="275"/>
        <v>Over 0.5</v>
      </c>
      <c r="W2317" s="14" t="str">
        <f t="shared" si="276"/>
        <v/>
      </c>
      <c r="X2317" s="14"/>
      <c r="Y2317" s="7" t="str">
        <f t="shared" si="272"/>
        <v>…</v>
      </c>
      <c r="Z2317" s="7"/>
      <c r="AA2317" s="35" t="str">
        <f t="shared" si="273"/>
        <v>…</v>
      </c>
      <c r="AB2317" s="35" t="str">
        <f t="shared" si="274"/>
        <v>.</v>
      </c>
    </row>
    <row r="2318" spans="2:28">
      <c r="B2318" s="6"/>
      <c r="D2318" s="24"/>
      <c r="E2318" s="17"/>
      <c r="F2318" s="7"/>
      <c r="G2318" s="10"/>
      <c r="H2318" s="7"/>
      <c r="I2318" s="7"/>
      <c r="J2318" s="7"/>
      <c r="K2318" s="7"/>
      <c r="L2318" s="7"/>
      <c r="M2318" s="7"/>
      <c r="N2318" s="6"/>
      <c r="O2318" s="6"/>
      <c r="P2318" s="11"/>
      <c r="Q2318" s="12"/>
      <c r="R2318" s="13"/>
      <c r="S2318" s="21" t="str">
        <f t="shared" si="270"/>
        <v/>
      </c>
      <c r="T2318" s="7" t="str">
        <f t="shared" si="271"/>
        <v>Under 1.5</v>
      </c>
      <c r="U2318" s="14"/>
      <c r="V2318" s="14" t="str">
        <f t="shared" si="275"/>
        <v>Over 0.5</v>
      </c>
      <c r="W2318" s="14" t="str">
        <f t="shared" si="276"/>
        <v/>
      </c>
      <c r="X2318" s="14"/>
      <c r="Y2318" s="7" t="str">
        <f t="shared" si="272"/>
        <v>…</v>
      </c>
      <c r="Z2318" s="7"/>
      <c r="AA2318" s="35" t="str">
        <f t="shared" si="273"/>
        <v>…</v>
      </c>
      <c r="AB2318" s="35" t="str">
        <f t="shared" si="274"/>
        <v>.</v>
      </c>
    </row>
    <row r="2319" spans="2:28">
      <c r="B2319" s="6"/>
      <c r="D2319" s="24"/>
      <c r="E2319" s="17"/>
      <c r="F2319" s="7"/>
      <c r="G2319" s="10"/>
      <c r="H2319" s="7"/>
      <c r="I2319" s="7"/>
      <c r="J2319" s="7"/>
      <c r="K2319" s="7"/>
      <c r="L2319" s="7"/>
      <c r="M2319" s="7"/>
      <c r="N2319" s="6"/>
      <c r="O2319" s="6"/>
      <c r="P2319" s="11"/>
      <c r="Q2319" s="12"/>
      <c r="R2319" s="13"/>
      <c r="S2319" s="21" t="str">
        <f t="shared" si="270"/>
        <v/>
      </c>
      <c r="T2319" s="7" t="str">
        <f t="shared" si="271"/>
        <v>Under 1.5</v>
      </c>
      <c r="U2319" s="14"/>
      <c r="V2319" s="14" t="str">
        <f t="shared" si="275"/>
        <v>Over 0.5</v>
      </c>
      <c r="W2319" s="14" t="str">
        <f t="shared" si="276"/>
        <v/>
      </c>
      <c r="X2319" s="14"/>
      <c r="Y2319" s="7" t="str">
        <f t="shared" si="272"/>
        <v>…</v>
      </c>
      <c r="Z2319" s="7"/>
      <c r="AA2319" s="35" t="str">
        <f t="shared" si="273"/>
        <v>…</v>
      </c>
      <c r="AB2319" s="35" t="str">
        <f t="shared" si="274"/>
        <v>.</v>
      </c>
    </row>
    <row r="2320" spans="2:28">
      <c r="B2320" s="6"/>
      <c r="D2320" s="24"/>
      <c r="E2320" s="17"/>
      <c r="F2320" s="7"/>
      <c r="G2320" s="10"/>
      <c r="H2320" s="7"/>
      <c r="I2320" s="7"/>
      <c r="J2320" s="7"/>
      <c r="K2320" s="7"/>
      <c r="L2320" s="7"/>
      <c r="M2320" s="7"/>
      <c r="N2320" s="6"/>
      <c r="O2320" s="6"/>
      <c r="P2320" s="11"/>
      <c r="Q2320" s="12"/>
      <c r="R2320" s="13"/>
      <c r="S2320" s="21" t="str">
        <f t="shared" si="270"/>
        <v/>
      </c>
      <c r="T2320" s="7" t="str">
        <f t="shared" si="271"/>
        <v>Under 1.5</v>
      </c>
      <c r="U2320" s="14"/>
      <c r="V2320" s="14" t="str">
        <f t="shared" si="275"/>
        <v>Over 0.5</v>
      </c>
      <c r="W2320" s="14" t="str">
        <f t="shared" si="276"/>
        <v/>
      </c>
      <c r="X2320" s="14"/>
      <c r="Y2320" s="7" t="str">
        <f t="shared" si="272"/>
        <v>…</v>
      </c>
      <c r="Z2320" s="7"/>
      <c r="AA2320" s="35" t="str">
        <f t="shared" si="273"/>
        <v>…</v>
      </c>
      <c r="AB2320" s="35" t="str">
        <f t="shared" si="274"/>
        <v>.</v>
      </c>
    </row>
    <row r="2321" spans="2:28">
      <c r="B2321" s="6"/>
      <c r="D2321" s="24"/>
      <c r="E2321" s="17"/>
      <c r="F2321" s="7"/>
      <c r="G2321" s="10"/>
      <c r="H2321" s="7"/>
      <c r="I2321" s="7"/>
      <c r="J2321" s="7"/>
      <c r="K2321" s="7"/>
      <c r="L2321" s="7"/>
      <c r="M2321" s="7"/>
      <c r="N2321" s="6"/>
      <c r="O2321" s="6"/>
      <c r="P2321" s="11"/>
      <c r="Q2321" s="12"/>
      <c r="R2321" s="13"/>
      <c r="S2321" s="21" t="str">
        <f t="shared" si="270"/>
        <v/>
      </c>
      <c r="T2321" s="7" t="str">
        <f t="shared" si="271"/>
        <v>Under 1.5</v>
      </c>
      <c r="U2321" s="14"/>
      <c r="V2321" s="14" t="str">
        <f t="shared" si="275"/>
        <v>Over 0.5</v>
      </c>
      <c r="W2321" s="14" t="str">
        <f t="shared" si="276"/>
        <v/>
      </c>
      <c r="X2321" s="14"/>
      <c r="Y2321" s="7" t="str">
        <f t="shared" si="272"/>
        <v>…</v>
      </c>
      <c r="Z2321" s="7"/>
      <c r="AA2321" s="35" t="str">
        <f t="shared" si="273"/>
        <v>…</v>
      </c>
      <c r="AB2321" s="35" t="str">
        <f t="shared" si="274"/>
        <v>.</v>
      </c>
    </row>
    <row r="2322" spans="2:28">
      <c r="B2322" s="6"/>
      <c r="D2322" s="24"/>
      <c r="E2322" s="17"/>
      <c r="F2322" s="7"/>
      <c r="G2322" s="10"/>
      <c r="H2322" s="7"/>
      <c r="I2322" s="7"/>
      <c r="J2322" s="7"/>
      <c r="K2322" s="7"/>
      <c r="L2322" s="7"/>
      <c r="M2322" s="7"/>
      <c r="N2322" s="6"/>
      <c r="O2322" s="6"/>
      <c r="P2322" s="11"/>
      <c r="Q2322" s="12"/>
      <c r="R2322" s="13"/>
      <c r="S2322" s="21" t="str">
        <f t="shared" si="270"/>
        <v/>
      </c>
      <c r="T2322" s="7" t="str">
        <f t="shared" si="271"/>
        <v>Under 1.5</v>
      </c>
      <c r="U2322" s="14"/>
      <c r="V2322" s="14" t="str">
        <f t="shared" si="275"/>
        <v>Over 0.5</v>
      </c>
      <c r="W2322" s="14" t="str">
        <f t="shared" si="276"/>
        <v/>
      </c>
      <c r="X2322" s="14"/>
      <c r="Y2322" s="7" t="str">
        <f t="shared" si="272"/>
        <v>…</v>
      </c>
      <c r="Z2322" s="7"/>
      <c r="AA2322" s="35" t="str">
        <f t="shared" si="273"/>
        <v>…</v>
      </c>
      <c r="AB2322" s="35" t="str">
        <f t="shared" si="274"/>
        <v>.</v>
      </c>
    </row>
    <row r="2323" spans="2:28">
      <c r="B2323" s="6"/>
      <c r="D2323" s="24"/>
      <c r="E2323" s="17"/>
      <c r="F2323" s="7"/>
      <c r="G2323" s="10"/>
      <c r="H2323" s="7"/>
      <c r="I2323" s="7"/>
      <c r="J2323" s="7"/>
      <c r="K2323" s="7"/>
      <c r="L2323" s="7"/>
      <c r="M2323" s="7"/>
      <c r="N2323" s="6"/>
      <c r="O2323" s="6"/>
      <c r="P2323" s="11"/>
      <c r="Q2323" s="12"/>
      <c r="R2323" s="13"/>
      <c r="S2323" s="21" t="str">
        <f t="shared" si="270"/>
        <v/>
      </c>
      <c r="T2323" s="7" t="str">
        <f t="shared" si="271"/>
        <v>Under 1.5</v>
      </c>
      <c r="U2323" s="14"/>
      <c r="V2323" s="14" t="str">
        <f t="shared" si="275"/>
        <v>Over 0.5</v>
      </c>
      <c r="W2323" s="14" t="str">
        <f t="shared" si="276"/>
        <v/>
      </c>
      <c r="X2323" s="14"/>
      <c r="Y2323" s="7" t="str">
        <f t="shared" si="272"/>
        <v>…</v>
      </c>
      <c r="Z2323" s="7"/>
      <c r="AA2323" s="35" t="str">
        <f t="shared" si="273"/>
        <v>…</v>
      </c>
      <c r="AB2323" s="35" t="str">
        <f t="shared" si="274"/>
        <v>.</v>
      </c>
    </row>
    <row r="2324" spans="2:28">
      <c r="B2324" s="6"/>
      <c r="D2324" s="24"/>
      <c r="E2324" s="17"/>
      <c r="F2324" s="7"/>
      <c r="G2324" s="10"/>
      <c r="H2324" s="7"/>
      <c r="I2324" s="7"/>
      <c r="J2324" s="7"/>
      <c r="K2324" s="7"/>
      <c r="L2324" s="7"/>
      <c r="M2324" s="7"/>
      <c r="N2324" s="6"/>
      <c r="O2324" s="6"/>
      <c r="P2324" s="11"/>
      <c r="Q2324" s="12"/>
      <c r="R2324" s="13"/>
      <c r="S2324" s="21" t="str">
        <f t="shared" si="270"/>
        <v/>
      </c>
      <c r="T2324" s="7" t="str">
        <f t="shared" si="271"/>
        <v>Under 1.5</v>
      </c>
      <c r="U2324" s="14"/>
      <c r="V2324" s="14" t="str">
        <f t="shared" si="275"/>
        <v>Over 0.5</v>
      </c>
      <c r="W2324" s="14" t="str">
        <f t="shared" si="276"/>
        <v/>
      </c>
      <c r="X2324" s="14"/>
      <c r="Y2324" s="7" t="str">
        <f t="shared" si="272"/>
        <v>…</v>
      </c>
      <c r="Z2324" s="7"/>
      <c r="AA2324" s="35" t="str">
        <f t="shared" si="273"/>
        <v>…</v>
      </c>
      <c r="AB2324" s="35" t="str">
        <f t="shared" si="274"/>
        <v>.</v>
      </c>
    </row>
    <row r="2325" spans="2:28">
      <c r="B2325" s="6"/>
      <c r="D2325" s="24"/>
      <c r="E2325" s="17"/>
      <c r="F2325" s="7"/>
      <c r="G2325" s="10"/>
      <c r="H2325" s="7"/>
      <c r="I2325" s="7"/>
      <c r="J2325" s="7"/>
      <c r="K2325" s="7"/>
      <c r="L2325" s="7"/>
      <c r="M2325" s="7"/>
      <c r="N2325" s="6"/>
      <c r="O2325" s="6"/>
      <c r="P2325" s="11"/>
      <c r="Q2325" s="12"/>
      <c r="R2325" s="13"/>
      <c r="S2325" s="21" t="str">
        <f t="shared" si="270"/>
        <v/>
      </c>
      <c r="T2325" s="7" t="str">
        <f t="shared" si="271"/>
        <v>Under 1.5</v>
      </c>
      <c r="U2325" s="14"/>
      <c r="V2325" s="14" t="str">
        <f t="shared" si="275"/>
        <v>Over 0.5</v>
      </c>
      <c r="W2325" s="14" t="str">
        <f t="shared" si="276"/>
        <v/>
      </c>
      <c r="X2325" s="14"/>
      <c r="Y2325" s="7" t="str">
        <f t="shared" si="272"/>
        <v>…</v>
      </c>
      <c r="Z2325" s="7"/>
      <c r="AA2325" s="35" t="str">
        <f t="shared" si="273"/>
        <v>…</v>
      </c>
      <c r="AB2325" s="35" t="str">
        <f t="shared" si="274"/>
        <v>.</v>
      </c>
    </row>
    <row r="2326" spans="2:28">
      <c r="B2326" s="6"/>
      <c r="D2326" s="24"/>
      <c r="E2326" s="17"/>
      <c r="F2326" s="7"/>
      <c r="G2326" s="10"/>
      <c r="H2326" s="7"/>
      <c r="I2326" s="7"/>
      <c r="J2326" s="7"/>
      <c r="K2326" s="7"/>
      <c r="L2326" s="7"/>
      <c r="M2326" s="7"/>
      <c r="N2326" s="6"/>
      <c r="O2326" s="6"/>
      <c r="P2326" s="11"/>
      <c r="Q2326" s="12"/>
      <c r="R2326" s="13"/>
      <c r="S2326" s="21" t="str">
        <f t="shared" si="270"/>
        <v/>
      </c>
      <c r="T2326" s="7" t="str">
        <f t="shared" si="271"/>
        <v>Under 1.5</v>
      </c>
      <c r="U2326" s="14"/>
      <c r="V2326" s="14" t="str">
        <f t="shared" si="275"/>
        <v>Over 0.5</v>
      </c>
      <c r="W2326" s="14" t="str">
        <f t="shared" si="276"/>
        <v/>
      </c>
      <c r="X2326" s="14"/>
      <c r="Y2326" s="7" t="str">
        <f t="shared" si="272"/>
        <v>…</v>
      </c>
      <c r="Z2326" s="7"/>
      <c r="AA2326" s="35" t="str">
        <f t="shared" si="273"/>
        <v>…</v>
      </c>
      <c r="AB2326" s="35" t="str">
        <f t="shared" si="274"/>
        <v>.</v>
      </c>
    </row>
    <row r="2327" spans="2:28">
      <c r="B2327" s="6"/>
      <c r="D2327" s="24"/>
      <c r="E2327" s="17"/>
      <c r="F2327" s="7"/>
      <c r="G2327" s="10"/>
      <c r="H2327" s="7"/>
      <c r="I2327" s="7"/>
      <c r="J2327" s="7"/>
      <c r="K2327" s="7"/>
      <c r="L2327" s="7"/>
      <c r="M2327" s="7"/>
      <c r="N2327" s="6"/>
      <c r="O2327" s="6"/>
      <c r="P2327" s="11"/>
      <c r="Q2327" s="12"/>
      <c r="R2327" s="13"/>
      <c r="S2327" s="21" t="str">
        <f t="shared" si="270"/>
        <v/>
      </c>
      <c r="T2327" s="7" t="str">
        <f t="shared" si="271"/>
        <v>Under 1.5</v>
      </c>
      <c r="U2327" s="14"/>
      <c r="V2327" s="14" t="str">
        <f t="shared" si="275"/>
        <v>Over 0.5</v>
      </c>
      <c r="W2327" s="14" t="str">
        <f t="shared" si="276"/>
        <v/>
      </c>
      <c r="X2327" s="14"/>
      <c r="Y2327" s="7" t="str">
        <f t="shared" si="272"/>
        <v>…</v>
      </c>
      <c r="Z2327" s="7"/>
      <c r="AA2327" s="35" t="str">
        <f t="shared" si="273"/>
        <v>…</v>
      </c>
      <c r="AB2327" s="35" t="str">
        <f t="shared" si="274"/>
        <v>.</v>
      </c>
    </row>
    <row r="2328" spans="2:28">
      <c r="B2328" s="6"/>
      <c r="D2328" s="24"/>
      <c r="E2328" s="17"/>
      <c r="F2328" s="7"/>
      <c r="G2328" s="10"/>
      <c r="H2328" s="7"/>
      <c r="I2328" s="7"/>
      <c r="J2328" s="7"/>
      <c r="K2328" s="7"/>
      <c r="L2328" s="7"/>
      <c r="M2328" s="7"/>
      <c r="N2328" s="6"/>
      <c r="O2328" s="6"/>
      <c r="P2328" s="11"/>
      <c r="Q2328" s="12"/>
      <c r="R2328" s="13"/>
      <c r="S2328" s="21" t="str">
        <f t="shared" si="270"/>
        <v/>
      </c>
      <c r="T2328" s="7" t="str">
        <f t="shared" si="271"/>
        <v>Under 1.5</v>
      </c>
      <c r="U2328" s="14"/>
      <c r="V2328" s="14" t="str">
        <f t="shared" si="275"/>
        <v>Over 0.5</v>
      </c>
      <c r="W2328" s="14" t="str">
        <f t="shared" si="276"/>
        <v/>
      </c>
      <c r="X2328" s="14"/>
      <c r="Y2328" s="7" t="str">
        <f t="shared" si="272"/>
        <v>…</v>
      </c>
      <c r="Z2328" s="7"/>
      <c r="AA2328" s="35" t="str">
        <f t="shared" si="273"/>
        <v>…</v>
      </c>
      <c r="AB2328" s="35" t="str">
        <f t="shared" si="274"/>
        <v>.</v>
      </c>
    </row>
    <row r="2329" spans="2:28">
      <c r="B2329" s="6"/>
      <c r="D2329" s="24"/>
      <c r="E2329" s="17"/>
      <c r="F2329" s="7"/>
      <c r="G2329" s="10"/>
      <c r="H2329" s="7"/>
      <c r="I2329" s="7"/>
      <c r="J2329" s="7"/>
      <c r="K2329" s="7"/>
      <c r="L2329" s="7"/>
      <c r="M2329" s="7"/>
      <c r="N2329" s="6"/>
      <c r="O2329" s="6"/>
      <c r="P2329" s="11"/>
      <c r="Q2329" s="12"/>
      <c r="R2329" s="13"/>
      <c r="S2329" s="21" t="str">
        <f t="shared" si="270"/>
        <v/>
      </c>
      <c r="T2329" s="7" t="str">
        <f t="shared" si="271"/>
        <v>Under 1.5</v>
      </c>
      <c r="U2329" s="14"/>
      <c r="V2329" s="14" t="str">
        <f t="shared" si="275"/>
        <v>Over 0.5</v>
      </c>
      <c r="W2329" s="14" t="str">
        <f t="shared" si="276"/>
        <v/>
      </c>
      <c r="X2329" s="14"/>
      <c r="Y2329" s="7" t="str">
        <f t="shared" si="272"/>
        <v>…</v>
      </c>
      <c r="Z2329" s="7"/>
      <c r="AA2329" s="35" t="str">
        <f t="shared" si="273"/>
        <v>…</v>
      </c>
      <c r="AB2329" s="35" t="str">
        <f t="shared" si="274"/>
        <v>.</v>
      </c>
    </row>
    <row r="2330" spans="2:28">
      <c r="B2330" s="6"/>
      <c r="D2330" s="24"/>
      <c r="E2330" s="17"/>
      <c r="F2330" s="7"/>
      <c r="G2330" s="10"/>
      <c r="H2330" s="7"/>
      <c r="I2330" s="7"/>
      <c r="J2330" s="7"/>
      <c r="K2330" s="7"/>
      <c r="L2330" s="7"/>
      <c r="M2330" s="7"/>
      <c r="N2330" s="6"/>
      <c r="O2330" s="6"/>
      <c r="P2330" s="11"/>
      <c r="Q2330" s="12"/>
      <c r="R2330" s="13"/>
      <c r="S2330" s="21" t="str">
        <f t="shared" si="270"/>
        <v/>
      </c>
      <c r="T2330" s="7" t="str">
        <f t="shared" si="271"/>
        <v>Under 1.5</v>
      </c>
      <c r="U2330" s="14"/>
      <c r="V2330" s="14" t="str">
        <f t="shared" si="275"/>
        <v>Over 0.5</v>
      </c>
      <c r="W2330" s="14" t="str">
        <f t="shared" si="276"/>
        <v/>
      </c>
      <c r="X2330" s="14"/>
      <c r="Y2330" s="7" t="str">
        <f t="shared" si="272"/>
        <v>…</v>
      </c>
      <c r="Z2330" s="7"/>
      <c r="AA2330" s="35" t="str">
        <f t="shared" si="273"/>
        <v>…</v>
      </c>
      <c r="AB2330" s="35" t="str">
        <f t="shared" si="274"/>
        <v>.</v>
      </c>
    </row>
    <row r="2331" spans="2:28">
      <c r="B2331" s="6"/>
      <c r="D2331" s="24"/>
      <c r="E2331" s="17"/>
      <c r="F2331" s="7"/>
      <c r="G2331" s="10"/>
      <c r="H2331" s="7"/>
      <c r="I2331" s="7"/>
      <c r="J2331" s="7"/>
      <c r="K2331" s="7"/>
      <c r="L2331" s="7"/>
      <c r="M2331" s="7"/>
      <c r="N2331" s="6"/>
      <c r="O2331" s="6"/>
      <c r="P2331" s="11"/>
      <c r="Q2331" s="12"/>
      <c r="R2331" s="13"/>
      <c r="S2331" s="21" t="str">
        <f t="shared" si="270"/>
        <v/>
      </c>
      <c r="T2331" s="7" t="str">
        <f t="shared" si="271"/>
        <v>Under 1.5</v>
      </c>
      <c r="U2331" s="14"/>
      <c r="V2331" s="14" t="str">
        <f t="shared" si="275"/>
        <v>Over 0.5</v>
      </c>
      <c r="W2331" s="14" t="str">
        <f t="shared" si="276"/>
        <v/>
      </c>
      <c r="X2331" s="14"/>
      <c r="Y2331" s="7" t="str">
        <f t="shared" si="272"/>
        <v>…</v>
      </c>
      <c r="Z2331" s="7"/>
      <c r="AA2331" s="35" t="str">
        <f t="shared" si="273"/>
        <v>…</v>
      </c>
      <c r="AB2331" s="35" t="str">
        <f t="shared" si="274"/>
        <v>.</v>
      </c>
    </row>
    <row r="2332" spans="2:28">
      <c r="B2332" s="6"/>
      <c r="D2332" s="24"/>
      <c r="E2332" s="17"/>
      <c r="F2332" s="7"/>
      <c r="G2332" s="10"/>
      <c r="H2332" s="7"/>
      <c r="I2332" s="7"/>
      <c r="J2332" s="7"/>
      <c r="K2332" s="7"/>
      <c r="L2332" s="7"/>
      <c r="M2332" s="7"/>
      <c r="N2332" s="6"/>
      <c r="O2332" s="6"/>
      <c r="P2332" s="11"/>
      <c r="Q2332" s="12"/>
      <c r="R2332" s="13"/>
      <c r="S2332" s="21" t="str">
        <f t="shared" si="270"/>
        <v/>
      </c>
      <c r="T2332" s="7" t="str">
        <f t="shared" si="271"/>
        <v>Under 1.5</v>
      </c>
      <c r="U2332" s="14"/>
      <c r="V2332" s="14" t="str">
        <f t="shared" si="275"/>
        <v>Over 0.5</v>
      </c>
      <c r="W2332" s="14" t="str">
        <f t="shared" si="276"/>
        <v/>
      </c>
      <c r="X2332" s="14"/>
      <c r="Y2332" s="7" t="str">
        <f t="shared" si="272"/>
        <v>…</v>
      </c>
      <c r="Z2332" s="7"/>
      <c r="AA2332" s="35" t="str">
        <f t="shared" si="273"/>
        <v>…</v>
      </c>
      <c r="AB2332" s="35" t="str">
        <f t="shared" si="274"/>
        <v>.</v>
      </c>
    </row>
    <row r="2333" spans="2:28">
      <c r="B2333" s="6"/>
      <c r="D2333" s="24"/>
      <c r="E2333" s="17"/>
      <c r="F2333" s="7"/>
      <c r="G2333" s="10"/>
      <c r="H2333" s="7"/>
      <c r="I2333" s="7"/>
      <c r="J2333" s="7"/>
      <c r="K2333" s="7"/>
      <c r="L2333" s="7"/>
      <c r="M2333" s="7"/>
      <c r="N2333" s="6"/>
      <c r="O2333" s="6"/>
      <c r="P2333" s="11"/>
      <c r="Q2333" s="12"/>
      <c r="R2333" s="13"/>
      <c r="S2333" s="21" t="str">
        <f t="shared" si="270"/>
        <v/>
      </c>
      <c r="T2333" s="7" t="str">
        <f t="shared" si="271"/>
        <v>Under 1.5</v>
      </c>
      <c r="U2333" s="14"/>
      <c r="V2333" s="14" t="str">
        <f t="shared" si="275"/>
        <v>Over 0.5</v>
      </c>
      <c r="W2333" s="14" t="str">
        <f t="shared" si="276"/>
        <v/>
      </c>
      <c r="X2333" s="14"/>
      <c r="Y2333" s="7" t="str">
        <f t="shared" si="272"/>
        <v>…</v>
      </c>
      <c r="Z2333" s="7"/>
      <c r="AA2333" s="35" t="str">
        <f t="shared" si="273"/>
        <v>…</v>
      </c>
      <c r="AB2333" s="35" t="str">
        <f t="shared" si="274"/>
        <v>.</v>
      </c>
    </row>
    <row r="2334" spans="2:28">
      <c r="B2334" s="6"/>
      <c r="D2334" s="24"/>
      <c r="E2334" s="17"/>
      <c r="F2334" s="7"/>
      <c r="G2334" s="10"/>
      <c r="H2334" s="7"/>
      <c r="I2334" s="7"/>
      <c r="J2334" s="7"/>
      <c r="K2334" s="7"/>
      <c r="L2334" s="7"/>
      <c r="M2334" s="7"/>
      <c r="N2334" s="6"/>
      <c r="O2334" s="6"/>
      <c r="P2334" s="11"/>
      <c r="Q2334" s="12"/>
      <c r="R2334" s="13"/>
      <c r="S2334" s="21" t="str">
        <f t="shared" si="270"/>
        <v/>
      </c>
      <c r="T2334" s="7" t="str">
        <f t="shared" si="271"/>
        <v>Under 1.5</v>
      </c>
      <c r="U2334" s="14"/>
      <c r="V2334" s="14" t="str">
        <f t="shared" si="275"/>
        <v>Over 0.5</v>
      </c>
      <c r="W2334" s="14" t="str">
        <f t="shared" si="276"/>
        <v/>
      </c>
      <c r="X2334" s="14"/>
      <c r="Y2334" s="7" t="str">
        <f t="shared" si="272"/>
        <v>…</v>
      </c>
      <c r="Z2334" s="7"/>
      <c r="AA2334" s="35" t="str">
        <f t="shared" si="273"/>
        <v>…</v>
      </c>
      <c r="AB2334" s="35" t="str">
        <f t="shared" si="274"/>
        <v>.</v>
      </c>
    </row>
    <row r="2335" spans="2:28">
      <c r="B2335" s="6"/>
      <c r="D2335" s="24"/>
      <c r="E2335" s="17"/>
      <c r="F2335" s="7"/>
      <c r="G2335" s="10"/>
      <c r="H2335" s="7"/>
      <c r="I2335" s="7"/>
      <c r="J2335" s="7"/>
      <c r="K2335" s="7"/>
      <c r="L2335" s="7"/>
      <c r="M2335" s="7"/>
      <c r="N2335" s="6"/>
      <c r="O2335" s="6"/>
      <c r="P2335" s="11"/>
      <c r="Q2335" s="12"/>
      <c r="R2335" s="13"/>
      <c r="S2335" s="21" t="str">
        <f t="shared" si="270"/>
        <v/>
      </c>
      <c r="T2335" s="7" t="str">
        <f t="shared" si="271"/>
        <v>Under 1.5</v>
      </c>
      <c r="U2335" s="14"/>
      <c r="V2335" s="14" t="str">
        <f t="shared" si="275"/>
        <v>Over 0.5</v>
      </c>
      <c r="W2335" s="14" t="str">
        <f t="shared" si="276"/>
        <v/>
      </c>
      <c r="X2335" s="14"/>
      <c r="Y2335" s="7" t="str">
        <f t="shared" si="272"/>
        <v>…</v>
      </c>
      <c r="Z2335" s="7"/>
      <c r="AA2335" s="35" t="str">
        <f t="shared" si="273"/>
        <v>…</v>
      </c>
      <c r="AB2335" s="35" t="str">
        <f t="shared" si="274"/>
        <v>.</v>
      </c>
    </row>
    <row r="2336" spans="2:28">
      <c r="B2336" s="6"/>
      <c r="D2336" s="24"/>
      <c r="E2336" s="17"/>
      <c r="F2336" s="7"/>
      <c r="G2336" s="10"/>
      <c r="H2336" s="7"/>
      <c r="I2336" s="7"/>
      <c r="J2336" s="7"/>
      <c r="K2336" s="7"/>
      <c r="L2336" s="7"/>
      <c r="M2336" s="7"/>
      <c r="N2336" s="6"/>
      <c r="O2336" s="6"/>
      <c r="P2336" s="11"/>
      <c r="Q2336" s="12"/>
      <c r="R2336" s="13"/>
      <c r="S2336" s="21" t="str">
        <f t="shared" si="270"/>
        <v/>
      </c>
      <c r="T2336" s="7" t="str">
        <f t="shared" si="271"/>
        <v>Under 1.5</v>
      </c>
      <c r="U2336" s="14"/>
      <c r="V2336" s="14" t="str">
        <f t="shared" si="275"/>
        <v>Over 0.5</v>
      </c>
      <c r="W2336" s="14" t="str">
        <f t="shared" si="276"/>
        <v/>
      </c>
      <c r="X2336" s="14"/>
      <c r="Y2336" s="7" t="str">
        <f t="shared" si="272"/>
        <v>…</v>
      </c>
      <c r="Z2336" s="7"/>
      <c r="AA2336" s="35" t="str">
        <f t="shared" si="273"/>
        <v>…</v>
      </c>
      <c r="AB2336" s="35" t="str">
        <f t="shared" si="274"/>
        <v>.</v>
      </c>
    </row>
    <row r="2337" spans="2:28">
      <c r="B2337" s="6"/>
      <c r="D2337" s="24"/>
      <c r="E2337" s="17"/>
      <c r="F2337" s="7"/>
      <c r="G2337" s="10"/>
      <c r="H2337" s="7"/>
      <c r="I2337" s="7"/>
      <c r="J2337" s="7"/>
      <c r="K2337" s="7"/>
      <c r="L2337" s="7"/>
      <c r="M2337" s="7"/>
      <c r="N2337" s="6"/>
      <c r="O2337" s="6"/>
      <c r="P2337" s="11"/>
      <c r="Q2337" s="12"/>
      <c r="R2337" s="13"/>
      <c r="S2337" s="21" t="str">
        <f t="shared" si="270"/>
        <v/>
      </c>
      <c r="T2337" s="7" t="str">
        <f t="shared" si="271"/>
        <v>Under 1.5</v>
      </c>
      <c r="U2337" s="14"/>
      <c r="V2337" s="14" t="str">
        <f t="shared" si="275"/>
        <v>Over 0.5</v>
      </c>
      <c r="W2337" s="14" t="str">
        <f t="shared" si="276"/>
        <v/>
      </c>
      <c r="X2337" s="14"/>
      <c r="Y2337" s="7" t="str">
        <f t="shared" si="272"/>
        <v>…</v>
      </c>
      <c r="Z2337" s="7"/>
      <c r="AA2337" s="35" t="str">
        <f t="shared" si="273"/>
        <v>…</v>
      </c>
      <c r="AB2337" s="35" t="str">
        <f t="shared" si="274"/>
        <v>.</v>
      </c>
    </row>
    <row r="2338" spans="2:28">
      <c r="B2338" s="6"/>
      <c r="D2338" s="24"/>
      <c r="E2338" s="17"/>
      <c r="F2338" s="7"/>
      <c r="G2338" s="10"/>
      <c r="H2338" s="7"/>
      <c r="I2338" s="7"/>
      <c r="J2338" s="7"/>
      <c r="K2338" s="7"/>
      <c r="L2338" s="7"/>
      <c r="M2338" s="7"/>
      <c r="N2338" s="6"/>
      <c r="O2338" s="6"/>
      <c r="P2338" s="11"/>
      <c r="Q2338" s="12"/>
      <c r="R2338" s="13"/>
      <c r="S2338" s="21" t="str">
        <f t="shared" si="270"/>
        <v/>
      </c>
      <c r="T2338" s="7" t="str">
        <f t="shared" si="271"/>
        <v>Under 1.5</v>
      </c>
      <c r="U2338" s="14"/>
      <c r="V2338" s="14" t="str">
        <f t="shared" si="275"/>
        <v>Over 0.5</v>
      </c>
      <c r="W2338" s="14" t="str">
        <f t="shared" si="276"/>
        <v/>
      </c>
      <c r="X2338" s="14"/>
      <c r="Y2338" s="7" t="str">
        <f t="shared" si="272"/>
        <v>…</v>
      </c>
      <c r="Z2338" s="7"/>
      <c r="AA2338" s="35" t="str">
        <f t="shared" si="273"/>
        <v>…</v>
      </c>
      <c r="AB2338" s="35" t="str">
        <f t="shared" si="274"/>
        <v>.</v>
      </c>
    </row>
    <row r="2339" spans="2:28">
      <c r="B2339" s="6"/>
      <c r="D2339" s="24"/>
      <c r="E2339" s="17"/>
      <c r="F2339" s="7"/>
      <c r="G2339" s="10"/>
      <c r="H2339" s="7"/>
      <c r="I2339" s="7"/>
      <c r="J2339" s="7"/>
      <c r="K2339" s="7"/>
      <c r="L2339" s="7"/>
      <c r="M2339" s="7"/>
      <c r="N2339" s="6"/>
      <c r="O2339" s="6"/>
      <c r="P2339" s="11"/>
      <c r="Q2339" s="12"/>
      <c r="R2339" s="13"/>
      <c r="S2339" s="21" t="str">
        <f t="shared" si="270"/>
        <v/>
      </c>
      <c r="T2339" s="7" t="str">
        <f t="shared" si="271"/>
        <v>Under 1.5</v>
      </c>
      <c r="U2339" s="14"/>
      <c r="V2339" s="14" t="str">
        <f t="shared" si="275"/>
        <v>Over 0.5</v>
      </c>
      <c r="W2339" s="14" t="str">
        <f t="shared" si="276"/>
        <v/>
      </c>
      <c r="X2339" s="14"/>
      <c r="Y2339" s="7" t="str">
        <f t="shared" si="272"/>
        <v>…</v>
      </c>
      <c r="Z2339" s="7"/>
      <c r="AA2339" s="35" t="str">
        <f t="shared" si="273"/>
        <v>…</v>
      </c>
      <c r="AB2339" s="35" t="str">
        <f t="shared" si="274"/>
        <v>.</v>
      </c>
    </row>
    <row r="2340" spans="2:28">
      <c r="B2340" s="6"/>
      <c r="D2340" s="24"/>
      <c r="E2340" s="17"/>
      <c r="F2340" s="7"/>
      <c r="G2340" s="10"/>
      <c r="H2340" s="7"/>
      <c r="I2340" s="7"/>
      <c r="J2340" s="7"/>
      <c r="K2340" s="7"/>
      <c r="L2340" s="7"/>
      <c r="M2340" s="7"/>
      <c r="N2340" s="6"/>
      <c r="O2340" s="6"/>
      <c r="P2340" s="11"/>
      <c r="Q2340" s="12"/>
      <c r="R2340" s="13"/>
      <c r="S2340" s="21" t="str">
        <f t="shared" si="270"/>
        <v/>
      </c>
      <c r="T2340" s="7" t="str">
        <f t="shared" si="271"/>
        <v>Under 1.5</v>
      </c>
      <c r="U2340" s="14"/>
      <c r="V2340" s="14" t="str">
        <f t="shared" si="275"/>
        <v>Over 0.5</v>
      </c>
      <c r="W2340" s="14" t="str">
        <f t="shared" si="276"/>
        <v/>
      </c>
      <c r="X2340" s="14"/>
      <c r="Y2340" s="7" t="str">
        <f t="shared" si="272"/>
        <v>…</v>
      </c>
      <c r="Z2340" s="7"/>
      <c r="AA2340" s="35" t="str">
        <f t="shared" si="273"/>
        <v>…</v>
      </c>
      <c r="AB2340" s="35" t="str">
        <f t="shared" si="274"/>
        <v>.</v>
      </c>
    </row>
    <row r="2341" spans="2:28">
      <c r="B2341" s="6"/>
      <c r="D2341" s="24"/>
      <c r="E2341" s="17"/>
      <c r="F2341" s="7"/>
      <c r="G2341" s="10"/>
      <c r="H2341" s="7"/>
      <c r="I2341" s="7"/>
      <c r="J2341" s="7"/>
      <c r="K2341" s="7"/>
      <c r="L2341" s="7"/>
      <c r="M2341" s="7"/>
      <c r="N2341" s="6"/>
      <c r="O2341" s="6"/>
      <c r="P2341" s="11"/>
      <c r="Q2341" s="12"/>
      <c r="R2341" s="13"/>
      <c r="S2341" s="21" t="str">
        <f t="shared" si="270"/>
        <v/>
      </c>
      <c r="T2341" s="7" t="str">
        <f t="shared" si="271"/>
        <v>Under 1.5</v>
      </c>
      <c r="U2341" s="14"/>
      <c r="V2341" s="14" t="str">
        <f t="shared" si="275"/>
        <v>Over 0.5</v>
      </c>
      <c r="W2341" s="14" t="str">
        <f t="shared" si="276"/>
        <v/>
      </c>
      <c r="X2341" s="14"/>
      <c r="Y2341" s="7" t="str">
        <f t="shared" si="272"/>
        <v>…</v>
      </c>
      <c r="Z2341" s="7"/>
      <c r="AA2341" s="35" t="str">
        <f t="shared" si="273"/>
        <v>…</v>
      </c>
      <c r="AB2341" s="35" t="str">
        <f t="shared" si="274"/>
        <v>.</v>
      </c>
    </row>
    <row r="2342" spans="2:28">
      <c r="B2342" s="6"/>
      <c r="D2342" s="24"/>
      <c r="E2342" s="17"/>
      <c r="F2342" s="7"/>
      <c r="G2342" s="10"/>
      <c r="H2342" s="7"/>
      <c r="I2342" s="7"/>
      <c r="J2342" s="7"/>
      <c r="K2342" s="7"/>
      <c r="L2342" s="7"/>
      <c r="M2342" s="7"/>
      <c r="N2342" s="6"/>
      <c r="O2342" s="6"/>
      <c r="P2342" s="11"/>
      <c r="Q2342" s="12"/>
      <c r="R2342" s="13"/>
      <c r="S2342" s="21" t="str">
        <f t="shared" si="270"/>
        <v/>
      </c>
      <c r="T2342" s="7" t="str">
        <f t="shared" si="271"/>
        <v>Under 1.5</v>
      </c>
      <c r="U2342" s="14"/>
      <c r="V2342" s="14" t="str">
        <f t="shared" si="275"/>
        <v>Over 0.5</v>
      </c>
      <c r="W2342" s="14" t="str">
        <f t="shared" si="276"/>
        <v/>
      </c>
      <c r="X2342" s="14"/>
      <c r="Y2342" s="7" t="str">
        <f t="shared" si="272"/>
        <v>…</v>
      </c>
      <c r="Z2342" s="7"/>
      <c r="AA2342" s="35" t="str">
        <f t="shared" si="273"/>
        <v>…</v>
      </c>
      <c r="AB2342" s="35" t="str">
        <f t="shared" si="274"/>
        <v>.</v>
      </c>
    </row>
    <row r="2343" spans="2:28">
      <c r="B2343" s="6"/>
      <c r="D2343" s="24"/>
      <c r="E2343" s="17"/>
      <c r="F2343" s="7"/>
      <c r="G2343" s="10"/>
      <c r="H2343" s="7"/>
      <c r="I2343" s="7"/>
      <c r="J2343" s="7"/>
      <c r="K2343" s="7"/>
      <c r="L2343" s="7"/>
      <c r="M2343" s="7"/>
      <c r="N2343" s="6"/>
      <c r="O2343" s="6"/>
      <c r="P2343" s="11"/>
      <c r="Q2343" s="12"/>
      <c r="R2343" s="13"/>
      <c r="S2343" s="21" t="str">
        <f t="shared" si="270"/>
        <v/>
      </c>
      <c r="T2343" s="7" t="str">
        <f t="shared" si="271"/>
        <v>Under 1.5</v>
      </c>
      <c r="U2343" s="14"/>
      <c r="V2343" s="14" t="str">
        <f t="shared" si="275"/>
        <v>Over 0.5</v>
      </c>
      <c r="W2343" s="14" t="str">
        <f t="shared" si="276"/>
        <v/>
      </c>
      <c r="X2343" s="14"/>
      <c r="Y2343" s="7" t="str">
        <f t="shared" si="272"/>
        <v>…</v>
      </c>
      <c r="Z2343" s="7"/>
      <c r="AA2343" s="35" t="str">
        <f t="shared" si="273"/>
        <v>…</v>
      </c>
      <c r="AB2343" s="35" t="str">
        <f t="shared" si="274"/>
        <v>.</v>
      </c>
    </row>
    <row r="2344" spans="2:28">
      <c r="B2344" s="6"/>
      <c r="D2344" s="24"/>
      <c r="E2344" s="17"/>
      <c r="F2344" s="7"/>
      <c r="G2344" s="10"/>
      <c r="H2344" s="7"/>
      <c r="I2344" s="7"/>
      <c r="J2344" s="7"/>
      <c r="K2344" s="7"/>
      <c r="L2344" s="7"/>
      <c r="M2344" s="7"/>
      <c r="N2344" s="6"/>
      <c r="O2344" s="6"/>
      <c r="P2344" s="11"/>
      <c r="Q2344" s="12"/>
      <c r="R2344" s="13"/>
      <c r="S2344" s="21" t="str">
        <f t="shared" si="270"/>
        <v/>
      </c>
      <c r="T2344" s="7" t="str">
        <f t="shared" si="271"/>
        <v>Under 1.5</v>
      </c>
      <c r="U2344" s="14"/>
      <c r="V2344" s="14" t="str">
        <f t="shared" si="275"/>
        <v>Over 0.5</v>
      </c>
      <c r="W2344" s="14" t="str">
        <f t="shared" si="276"/>
        <v/>
      </c>
      <c r="X2344" s="14"/>
      <c r="Y2344" s="7" t="str">
        <f t="shared" si="272"/>
        <v>…</v>
      </c>
      <c r="Z2344" s="7"/>
      <c r="AA2344" s="35" t="str">
        <f t="shared" si="273"/>
        <v>…</v>
      </c>
      <c r="AB2344" s="35" t="str">
        <f t="shared" si="274"/>
        <v>.</v>
      </c>
    </row>
    <row r="2345" spans="2:28">
      <c r="B2345" s="6"/>
      <c r="D2345" s="24"/>
      <c r="E2345" s="17"/>
      <c r="F2345" s="7"/>
      <c r="G2345" s="10"/>
      <c r="H2345" s="7"/>
      <c r="I2345" s="7"/>
      <c r="J2345" s="7"/>
      <c r="K2345" s="7"/>
      <c r="L2345" s="7"/>
      <c r="M2345" s="7"/>
      <c r="N2345" s="6"/>
      <c r="O2345" s="6"/>
      <c r="P2345" s="11"/>
      <c r="Q2345" s="12"/>
      <c r="R2345" s="13"/>
      <c r="S2345" s="21" t="str">
        <f t="shared" si="270"/>
        <v/>
      </c>
      <c r="T2345" s="7" t="str">
        <f t="shared" si="271"/>
        <v>Under 1.5</v>
      </c>
      <c r="U2345" s="14"/>
      <c r="V2345" s="14" t="str">
        <f t="shared" si="275"/>
        <v>Over 0.5</v>
      </c>
      <c r="W2345" s="14" t="str">
        <f t="shared" si="276"/>
        <v/>
      </c>
      <c r="X2345" s="14"/>
      <c r="Y2345" s="7" t="str">
        <f t="shared" si="272"/>
        <v>…</v>
      </c>
      <c r="Z2345" s="7"/>
      <c r="AA2345" s="35" t="str">
        <f t="shared" si="273"/>
        <v>…</v>
      </c>
      <c r="AB2345" s="35" t="str">
        <f t="shared" si="274"/>
        <v>.</v>
      </c>
    </row>
    <row r="2346" spans="2:28">
      <c r="B2346" s="6"/>
      <c r="D2346" s="24"/>
      <c r="E2346" s="17"/>
      <c r="F2346" s="7"/>
      <c r="G2346" s="10"/>
      <c r="H2346" s="7"/>
      <c r="I2346" s="7"/>
      <c r="J2346" s="7"/>
      <c r="K2346" s="7"/>
      <c r="L2346" s="7"/>
      <c r="M2346" s="7"/>
      <c r="N2346" s="6"/>
      <c r="O2346" s="6"/>
      <c r="P2346" s="11"/>
      <c r="Q2346" s="12"/>
      <c r="R2346" s="13"/>
      <c r="S2346" s="21" t="str">
        <f t="shared" si="270"/>
        <v/>
      </c>
      <c r="T2346" s="7" t="str">
        <f t="shared" si="271"/>
        <v>Under 1.5</v>
      </c>
      <c r="U2346" s="14"/>
      <c r="V2346" s="14" t="str">
        <f t="shared" si="275"/>
        <v>Over 0.5</v>
      </c>
      <c r="W2346" s="14" t="str">
        <f t="shared" si="276"/>
        <v/>
      </c>
      <c r="X2346" s="14"/>
      <c r="Y2346" s="7" t="str">
        <f t="shared" si="272"/>
        <v>…</v>
      </c>
      <c r="Z2346" s="7"/>
      <c r="AA2346" s="35" t="str">
        <f t="shared" si="273"/>
        <v>…</v>
      </c>
      <c r="AB2346" s="35" t="str">
        <f t="shared" si="274"/>
        <v>.</v>
      </c>
    </row>
    <row r="2347" spans="2:28">
      <c r="B2347" s="6"/>
      <c r="D2347" s="24"/>
      <c r="E2347" s="17"/>
      <c r="F2347" s="7"/>
      <c r="G2347" s="10"/>
      <c r="H2347" s="7"/>
      <c r="I2347" s="7"/>
      <c r="J2347" s="7"/>
      <c r="K2347" s="7"/>
      <c r="L2347" s="7"/>
      <c r="M2347" s="7"/>
      <c r="N2347" s="6"/>
      <c r="O2347" s="6"/>
      <c r="P2347" s="11"/>
      <c r="Q2347" s="12"/>
      <c r="R2347" s="13"/>
      <c r="S2347" s="21" t="str">
        <f t="shared" si="270"/>
        <v/>
      </c>
      <c r="T2347" s="7" t="str">
        <f t="shared" si="271"/>
        <v>Under 1.5</v>
      </c>
      <c r="U2347" s="14"/>
      <c r="V2347" s="14" t="str">
        <f t="shared" si="275"/>
        <v>Over 0.5</v>
      </c>
      <c r="W2347" s="14" t="str">
        <f t="shared" si="276"/>
        <v/>
      </c>
      <c r="X2347" s="14"/>
      <c r="Y2347" s="7" t="str">
        <f t="shared" si="272"/>
        <v>…</v>
      </c>
      <c r="Z2347" s="7"/>
      <c r="AA2347" s="35" t="str">
        <f t="shared" si="273"/>
        <v>…</v>
      </c>
      <c r="AB2347" s="35" t="str">
        <f t="shared" si="274"/>
        <v>.</v>
      </c>
    </row>
    <row r="2348" spans="2:28">
      <c r="B2348" s="6"/>
      <c r="D2348" s="24"/>
      <c r="E2348" s="17"/>
      <c r="F2348" s="7"/>
      <c r="G2348" s="10"/>
      <c r="H2348" s="7"/>
      <c r="I2348" s="7"/>
      <c r="J2348" s="7"/>
      <c r="K2348" s="7"/>
      <c r="L2348" s="7"/>
      <c r="M2348" s="7"/>
      <c r="N2348" s="6"/>
      <c r="O2348" s="6"/>
      <c r="P2348" s="11"/>
      <c r="Q2348" s="12"/>
      <c r="R2348" s="13"/>
      <c r="S2348" s="21" t="str">
        <f t="shared" si="270"/>
        <v/>
      </c>
      <c r="T2348" s="7" t="str">
        <f t="shared" si="271"/>
        <v>Under 1.5</v>
      </c>
      <c r="U2348" s="14"/>
      <c r="V2348" s="14" t="str">
        <f t="shared" si="275"/>
        <v>Over 0.5</v>
      </c>
      <c r="W2348" s="14" t="str">
        <f t="shared" si="276"/>
        <v/>
      </c>
      <c r="X2348" s="14"/>
      <c r="Y2348" s="7" t="str">
        <f t="shared" si="272"/>
        <v>…</v>
      </c>
      <c r="Z2348" s="7"/>
      <c r="AA2348" s="35" t="str">
        <f t="shared" si="273"/>
        <v>…</v>
      </c>
      <c r="AB2348" s="35" t="str">
        <f t="shared" si="274"/>
        <v>.</v>
      </c>
    </row>
    <row r="2349" spans="2:28">
      <c r="B2349" s="6"/>
      <c r="D2349" s="24"/>
      <c r="E2349" s="17"/>
      <c r="F2349" s="7"/>
      <c r="G2349" s="10"/>
      <c r="H2349" s="7"/>
      <c r="I2349" s="7"/>
      <c r="J2349" s="7"/>
      <c r="K2349" s="7"/>
      <c r="L2349" s="7"/>
      <c r="M2349" s="7"/>
      <c r="N2349" s="6"/>
      <c r="O2349" s="6"/>
      <c r="P2349" s="11"/>
      <c r="Q2349" s="12"/>
      <c r="R2349" s="13"/>
      <c r="S2349" s="21" t="str">
        <f t="shared" si="270"/>
        <v/>
      </c>
      <c r="T2349" s="7" t="str">
        <f t="shared" si="271"/>
        <v>Under 1.5</v>
      </c>
      <c r="U2349" s="14"/>
      <c r="V2349" s="14" t="str">
        <f t="shared" si="275"/>
        <v>Over 0.5</v>
      </c>
      <c r="W2349" s="14" t="str">
        <f t="shared" si="276"/>
        <v/>
      </c>
      <c r="X2349" s="14"/>
      <c r="Y2349" s="7" t="str">
        <f t="shared" si="272"/>
        <v>…</v>
      </c>
      <c r="Z2349" s="7"/>
      <c r="AA2349" s="35" t="str">
        <f t="shared" si="273"/>
        <v>…</v>
      </c>
      <c r="AB2349" s="35" t="str">
        <f t="shared" si="274"/>
        <v>.</v>
      </c>
    </row>
    <row r="2350" spans="2:28">
      <c r="B2350" s="6"/>
      <c r="D2350" s="24"/>
      <c r="E2350" s="17"/>
      <c r="F2350" s="7"/>
      <c r="G2350" s="10"/>
      <c r="H2350" s="7"/>
      <c r="I2350" s="7"/>
      <c r="J2350" s="7"/>
      <c r="K2350" s="7"/>
      <c r="L2350" s="7"/>
      <c r="M2350" s="7"/>
      <c r="N2350" s="6"/>
      <c r="O2350" s="6"/>
      <c r="P2350" s="11"/>
      <c r="Q2350" s="12"/>
      <c r="R2350" s="13"/>
      <c r="S2350" s="21" t="str">
        <f t="shared" si="270"/>
        <v/>
      </c>
      <c r="T2350" s="7" t="str">
        <f t="shared" si="271"/>
        <v>Under 1.5</v>
      </c>
      <c r="U2350" s="14"/>
      <c r="V2350" s="14" t="str">
        <f t="shared" si="275"/>
        <v>Over 0.5</v>
      </c>
      <c r="W2350" s="14" t="str">
        <f t="shared" si="276"/>
        <v/>
      </c>
      <c r="X2350" s="14"/>
      <c r="Y2350" s="7" t="str">
        <f t="shared" si="272"/>
        <v>…</v>
      </c>
      <c r="Z2350" s="7"/>
      <c r="AA2350" s="35" t="str">
        <f t="shared" si="273"/>
        <v>…</v>
      </c>
      <c r="AB2350" s="35" t="str">
        <f t="shared" si="274"/>
        <v>.</v>
      </c>
    </row>
    <row r="2351" spans="2:28">
      <c r="B2351" s="6"/>
      <c r="D2351" s="24"/>
      <c r="E2351" s="17"/>
      <c r="F2351" s="7"/>
      <c r="G2351" s="10"/>
      <c r="H2351" s="7"/>
      <c r="I2351" s="7"/>
      <c r="J2351" s="7"/>
      <c r="K2351" s="7"/>
      <c r="L2351" s="7"/>
      <c r="M2351" s="7"/>
      <c r="N2351" s="6"/>
      <c r="O2351" s="6"/>
      <c r="P2351" s="11"/>
      <c r="Q2351" s="12"/>
      <c r="R2351" s="13"/>
      <c r="S2351" s="21" t="str">
        <f t="shared" si="270"/>
        <v/>
      </c>
      <c r="T2351" s="7" t="str">
        <f t="shared" si="271"/>
        <v>Under 1.5</v>
      </c>
      <c r="U2351" s="14"/>
      <c r="V2351" s="14" t="str">
        <f t="shared" si="275"/>
        <v>Over 0.5</v>
      </c>
      <c r="W2351" s="14" t="str">
        <f t="shared" si="276"/>
        <v/>
      </c>
      <c r="X2351" s="14"/>
      <c r="Y2351" s="7" t="str">
        <f t="shared" si="272"/>
        <v>…</v>
      </c>
      <c r="Z2351" s="7"/>
      <c r="AA2351" s="35" t="str">
        <f t="shared" si="273"/>
        <v>…</v>
      </c>
      <c r="AB2351" s="35" t="str">
        <f t="shared" si="274"/>
        <v>.</v>
      </c>
    </row>
    <row r="2352" spans="2:28">
      <c r="B2352" s="6"/>
      <c r="D2352" s="24"/>
      <c r="E2352" s="17"/>
      <c r="F2352" s="7"/>
      <c r="G2352" s="10"/>
      <c r="H2352" s="7"/>
      <c r="I2352" s="7"/>
      <c r="J2352" s="7"/>
      <c r="K2352" s="7"/>
      <c r="L2352" s="7"/>
      <c r="M2352" s="7"/>
      <c r="N2352" s="6"/>
      <c r="O2352" s="6"/>
      <c r="P2352" s="11"/>
      <c r="Q2352" s="12"/>
      <c r="R2352" s="13"/>
      <c r="S2352" s="21" t="str">
        <f t="shared" si="270"/>
        <v/>
      </c>
      <c r="T2352" s="7" t="str">
        <f t="shared" si="271"/>
        <v>Under 1.5</v>
      </c>
      <c r="U2352" s="14"/>
      <c r="V2352" s="14" t="str">
        <f t="shared" si="275"/>
        <v>Over 0.5</v>
      </c>
      <c r="W2352" s="14" t="str">
        <f t="shared" si="276"/>
        <v/>
      </c>
      <c r="X2352" s="14"/>
      <c r="Y2352" s="7" t="str">
        <f t="shared" si="272"/>
        <v>…</v>
      </c>
      <c r="Z2352" s="7"/>
      <c r="AA2352" s="35" t="str">
        <f t="shared" si="273"/>
        <v>…</v>
      </c>
      <c r="AB2352" s="35" t="str">
        <f t="shared" si="274"/>
        <v>.</v>
      </c>
    </row>
    <row r="2353" spans="2:28">
      <c r="B2353" s="6"/>
      <c r="D2353" s="24"/>
      <c r="E2353" s="17"/>
      <c r="F2353" s="7"/>
      <c r="G2353" s="10"/>
      <c r="H2353" s="7"/>
      <c r="I2353" s="7"/>
      <c r="J2353" s="7"/>
      <c r="K2353" s="7"/>
      <c r="L2353" s="7"/>
      <c r="M2353" s="7"/>
      <c r="N2353" s="6"/>
      <c r="O2353" s="6"/>
      <c r="P2353" s="11"/>
      <c r="Q2353" s="12"/>
      <c r="R2353" s="13"/>
      <c r="S2353" s="21" t="str">
        <f t="shared" si="270"/>
        <v/>
      </c>
      <c r="T2353" s="7" t="str">
        <f t="shared" si="271"/>
        <v>Under 1.5</v>
      </c>
      <c r="U2353" s="14"/>
      <c r="V2353" s="14" t="str">
        <f t="shared" si="275"/>
        <v>Over 0.5</v>
      </c>
      <c r="W2353" s="14" t="str">
        <f t="shared" si="276"/>
        <v/>
      </c>
      <c r="X2353" s="14"/>
      <c r="Y2353" s="7" t="str">
        <f t="shared" si="272"/>
        <v>…</v>
      </c>
      <c r="Z2353" s="7"/>
      <c r="AA2353" s="35" t="str">
        <f t="shared" si="273"/>
        <v>…</v>
      </c>
      <c r="AB2353" s="35" t="str">
        <f t="shared" si="274"/>
        <v>.</v>
      </c>
    </row>
    <row r="2354" spans="2:28">
      <c r="B2354" s="6"/>
      <c r="D2354" s="24"/>
      <c r="E2354" s="17"/>
      <c r="F2354" s="7"/>
      <c r="G2354" s="10"/>
      <c r="H2354" s="7"/>
      <c r="I2354" s="7"/>
      <c r="J2354" s="7"/>
      <c r="K2354" s="7"/>
      <c r="L2354" s="7"/>
      <c r="M2354" s="7"/>
      <c r="N2354" s="6"/>
      <c r="O2354" s="6"/>
      <c r="P2354" s="11"/>
      <c r="Q2354" s="12"/>
      <c r="R2354" s="13"/>
      <c r="S2354" s="21" t="str">
        <f t="shared" si="270"/>
        <v/>
      </c>
      <c r="T2354" s="7" t="str">
        <f t="shared" si="271"/>
        <v>Under 1.5</v>
      </c>
      <c r="U2354" s="14"/>
      <c r="V2354" s="14" t="str">
        <f t="shared" si="275"/>
        <v>Over 0.5</v>
      </c>
      <c r="W2354" s="14" t="str">
        <f t="shared" si="276"/>
        <v/>
      </c>
      <c r="X2354" s="14"/>
      <c r="Y2354" s="7" t="str">
        <f t="shared" si="272"/>
        <v>…</v>
      </c>
      <c r="Z2354" s="7"/>
      <c r="AA2354" s="35" t="str">
        <f t="shared" si="273"/>
        <v>…</v>
      </c>
      <c r="AB2354" s="35" t="str">
        <f t="shared" si="274"/>
        <v>.</v>
      </c>
    </row>
    <row r="2355" spans="2:28">
      <c r="B2355" s="6"/>
      <c r="D2355" s="24"/>
      <c r="E2355" s="17"/>
      <c r="F2355" s="7"/>
      <c r="G2355" s="10"/>
      <c r="H2355" s="7"/>
      <c r="I2355" s="7"/>
      <c r="J2355" s="7"/>
      <c r="K2355" s="7"/>
      <c r="L2355" s="7"/>
      <c r="M2355" s="7"/>
      <c r="N2355" s="6"/>
      <c r="O2355" s="6"/>
      <c r="P2355" s="11"/>
      <c r="Q2355" s="12"/>
      <c r="R2355" s="13"/>
      <c r="S2355" s="21" t="str">
        <f t="shared" si="270"/>
        <v/>
      </c>
      <c r="T2355" s="7" t="str">
        <f t="shared" si="271"/>
        <v>Under 1.5</v>
      </c>
      <c r="U2355" s="14"/>
      <c r="V2355" s="14" t="str">
        <f t="shared" si="275"/>
        <v>Over 0.5</v>
      </c>
      <c r="W2355" s="14" t="str">
        <f t="shared" si="276"/>
        <v/>
      </c>
      <c r="X2355" s="14"/>
      <c r="Y2355" s="7" t="str">
        <f t="shared" si="272"/>
        <v>…</v>
      </c>
      <c r="Z2355" s="7"/>
      <c r="AA2355" s="35" t="str">
        <f t="shared" si="273"/>
        <v>…</v>
      </c>
      <c r="AB2355" s="35" t="str">
        <f t="shared" si="274"/>
        <v>.</v>
      </c>
    </row>
    <row r="2356" spans="2:28">
      <c r="B2356" s="6"/>
      <c r="D2356" s="24"/>
      <c r="E2356" s="17"/>
      <c r="F2356" s="7"/>
      <c r="G2356" s="10"/>
      <c r="H2356" s="7"/>
      <c r="I2356" s="7"/>
      <c r="J2356" s="7"/>
      <c r="K2356" s="7"/>
      <c r="L2356" s="7"/>
      <c r="M2356" s="7"/>
      <c r="N2356" s="6"/>
      <c r="O2356" s="6"/>
      <c r="P2356" s="11"/>
      <c r="Q2356" s="12"/>
      <c r="R2356" s="13"/>
      <c r="S2356" s="21" t="str">
        <f t="shared" ref="S2356:S2419" si="277">(IF(H2356=0,"",(40+IF(I2356&lt;50,0,I2356/3.2)+(IF(J2356&gt;I2356,-J2356/3.2,0)+(IF(H2356&gt;I2356,-H2356/3.2,0)+(IF(L2356="X",5,IF(L2356="2",2,0)))+(IF(M2356&gt;15,0,15-M2356))+(IF(P2356&lt;50,0,P2356/5)))))))</f>
        <v/>
      </c>
      <c r="T2356" s="7" t="str">
        <f t="shared" ref="T2356:T2419" si="278">IF(S2356&lt;56,"Over 0.5","Under 1.5")</f>
        <v>Under 1.5</v>
      </c>
      <c r="U2356" s="14"/>
      <c r="V2356" s="14" t="str">
        <f t="shared" si="275"/>
        <v>Over 0.5</v>
      </c>
      <c r="W2356" s="14" t="str">
        <f t="shared" si="276"/>
        <v/>
      </c>
      <c r="X2356" s="14"/>
      <c r="Y2356" s="7" t="str">
        <f t="shared" si="272"/>
        <v>…</v>
      </c>
      <c r="Z2356" s="7"/>
      <c r="AA2356" s="35" t="str">
        <f t="shared" si="273"/>
        <v>…</v>
      </c>
      <c r="AB2356" s="35" t="str">
        <f t="shared" si="274"/>
        <v>.</v>
      </c>
    </row>
    <row r="2357" spans="2:28">
      <c r="B2357" s="6"/>
      <c r="D2357" s="24"/>
      <c r="E2357" s="17"/>
      <c r="F2357" s="7"/>
      <c r="G2357" s="10"/>
      <c r="H2357" s="7"/>
      <c r="I2357" s="7"/>
      <c r="J2357" s="7"/>
      <c r="K2357" s="7"/>
      <c r="L2357" s="7"/>
      <c r="M2357" s="7"/>
      <c r="N2357" s="6"/>
      <c r="O2357" s="6"/>
      <c r="P2357" s="11"/>
      <c r="Q2357" s="12"/>
      <c r="R2357" s="13"/>
      <c r="S2357" s="21" t="str">
        <f t="shared" si="277"/>
        <v/>
      </c>
      <c r="T2357" s="7" t="str">
        <f t="shared" si="278"/>
        <v>Under 1.5</v>
      </c>
      <c r="U2357" s="14"/>
      <c r="V2357" s="14" t="str">
        <f t="shared" si="275"/>
        <v>Over 0.5</v>
      </c>
      <c r="W2357" s="14" t="str">
        <f t="shared" si="276"/>
        <v/>
      </c>
      <c r="X2357" s="14"/>
      <c r="Y2357" s="7" t="str">
        <f t="shared" ref="Y2357:Y2420" si="279">IF(AND(B2357="OK",I2357&gt;52,M2357&lt;11,Q2357&lt;1.71),"Prime","…")</f>
        <v>…</v>
      </c>
      <c r="Z2357" s="7"/>
      <c r="AA2357" s="35" t="str">
        <f t="shared" si="273"/>
        <v>…</v>
      </c>
      <c r="AB2357" s="35" t="str">
        <f t="shared" si="274"/>
        <v>.</v>
      </c>
    </row>
    <row r="2358" spans="2:28">
      <c r="B2358" s="6"/>
      <c r="D2358" s="24"/>
      <c r="E2358" s="17"/>
      <c r="F2358" s="7"/>
      <c r="G2358" s="10"/>
      <c r="H2358" s="7"/>
      <c r="I2358" s="7"/>
      <c r="J2358" s="7"/>
      <c r="K2358" s="7"/>
      <c r="L2358" s="7"/>
      <c r="M2358" s="7"/>
      <c r="N2358" s="6"/>
      <c r="O2358" s="6"/>
      <c r="P2358" s="11"/>
      <c r="Q2358" s="12"/>
      <c r="R2358" s="13"/>
      <c r="S2358" s="21" t="str">
        <f t="shared" si="277"/>
        <v/>
      </c>
      <c r="T2358" s="7" t="str">
        <f t="shared" si="278"/>
        <v>Under 1.5</v>
      </c>
      <c r="U2358" s="14"/>
      <c r="V2358" s="14" t="str">
        <f t="shared" si="275"/>
        <v>Over 0.5</v>
      </c>
      <c r="W2358" s="14" t="str">
        <f t="shared" si="276"/>
        <v/>
      </c>
      <c r="X2358" s="14"/>
      <c r="Y2358" s="7" t="str">
        <f t="shared" si="279"/>
        <v>…</v>
      </c>
      <c r="Z2358" s="7"/>
      <c r="AA2358" s="35" t="str">
        <f t="shared" si="273"/>
        <v>…</v>
      </c>
      <c r="AB2358" s="35" t="str">
        <f t="shared" si="274"/>
        <v>.</v>
      </c>
    </row>
    <row r="2359" spans="2:28">
      <c r="B2359" s="6"/>
      <c r="D2359" s="24"/>
      <c r="E2359" s="17"/>
      <c r="F2359" s="7"/>
      <c r="G2359" s="10"/>
      <c r="H2359" s="7"/>
      <c r="I2359" s="7"/>
      <c r="J2359" s="7"/>
      <c r="K2359" s="7"/>
      <c r="L2359" s="7"/>
      <c r="M2359" s="7"/>
      <c r="N2359" s="6"/>
      <c r="O2359" s="6"/>
      <c r="P2359" s="11"/>
      <c r="Q2359" s="12"/>
      <c r="R2359" s="13"/>
      <c r="S2359" s="21" t="str">
        <f t="shared" si="277"/>
        <v/>
      </c>
      <c r="T2359" s="7" t="str">
        <f t="shared" si="278"/>
        <v>Under 1.5</v>
      </c>
      <c r="U2359" s="14"/>
      <c r="V2359" s="14" t="str">
        <f t="shared" si="275"/>
        <v>Over 0.5</v>
      </c>
      <c r="W2359" s="14" t="str">
        <f t="shared" si="276"/>
        <v/>
      </c>
      <c r="X2359" s="14"/>
      <c r="Y2359" s="7" t="str">
        <f t="shared" si="279"/>
        <v>…</v>
      </c>
      <c r="Z2359" s="7"/>
      <c r="AA2359" s="35" t="str">
        <f t="shared" si="273"/>
        <v>…</v>
      </c>
      <c r="AB2359" s="35" t="str">
        <f t="shared" si="274"/>
        <v>.</v>
      </c>
    </row>
    <row r="2360" spans="2:28">
      <c r="B2360" s="6"/>
      <c r="D2360" s="24"/>
      <c r="E2360" s="17"/>
      <c r="F2360" s="7"/>
      <c r="G2360" s="10"/>
      <c r="H2360" s="7"/>
      <c r="I2360" s="7"/>
      <c r="J2360" s="7"/>
      <c r="K2360" s="7"/>
      <c r="L2360" s="7"/>
      <c r="M2360" s="7"/>
      <c r="N2360" s="6"/>
      <c r="O2360" s="6"/>
      <c r="P2360" s="11"/>
      <c r="Q2360" s="12"/>
      <c r="R2360" s="13"/>
      <c r="S2360" s="21" t="str">
        <f t="shared" si="277"/>
        <v/>
      </c>
      <c r="T2360" s="7" t="str">
        <f t="shared" si="278"/>
        <v>Under 1.5</v>
      </c>
      <c r="U2360" s="14"/>
      <c r="V2360" s="14" t="str">
        <f t="shared" si="275"/>
        <v>Over 0.5</v>
      </c>
      <c r="W2360" s="14" t="str">
        <f t="shared" si="276"/>
        <v/>
      </c>
      <c r="X2360" s="14"/>
      <c r="Y2360" s="7" t="str">
        <f t="shared" si="279"/>
        <v>…</v>
      </c>
      <c r="Z2360" s="7"/>
      <c r="AA2360" s="35" t="str">
        <f t="shared" si="273"/>
        <v>…</v>
      </c>
      <c r="AB2360" s="35" t="str">
        <f t="shared" si="274"/>
        <v>.</v>
      </c>
    </row>
    <row r="2361" spans="2:28">
      <c r="B2361" s="6"/>
      <c r="D2361" s="24"/>
      <c r="E2361" s="17"/>
      <c r="F2361" s="7"/>
      <c r="G2361" s="10"/>
      <c r="H2361" s="7"/>
      <c r="I2361" s="7"/>
      <c r="J2361" s="7"/>
      <c r="K2361" s="7"/>
      <c r="L2361" s="7"/>
      <c r="M2361" s="7"/>
      <c r="N2361" s="6"/>
      <c r="O2361" s="6"/>
      <c r="P2361" s="11"/>
      <c r="Q2361" s="12"/>
      <c r="R2361" s="13"/>
      <c r="S2361" s="21" t="str">
        <f t="shared" si="277"/>
        <v/>
      </c>
      <c r="T2361" s="7" t="str">
        <f t="shared" si="278"/>
        <v>Under 1.5</v>
      </c>
      <c r="U2361" s="14"/>
      <c r="V2361" s="14" t="str">
        <f t="shared" si="275"/>
        <v>Over 0.5</v>
      </c>
      <c r="W2361" s="14" t="str">
        <f t="shared" si="276"/>
        <v/>
      </c>
      <c r="X2361" s="14"/>
      <c r="Y2361" s="7" t="str">
        <f t="shared" si="279"/>
        <v>…</v>
      </c>
      <c r="Z2361" s="7"/>
      <c r="AA2361" s="35" t="str">
        <f t="shared" si="273"/>
        <v>…</v>
      </c>
      <c r="AB2361" s="35" t="str">
        <f t="shared" si="274"/>
        <v>.</v>
      </c>
    </row>
    <row r="2362" spans="2:28">
      <c r="B2362" s="6"/>
      <c r="D2362" s="24"/>
      <c r="E2362" s="17"/>
      <c r="F2362" s="7"/>
      <c r="G2362" s="10"/>
      <c r="H2362" s="7"/>
      <c r="I2362" s="7"/>
      <c r="J2362" s="7"/>
      <c r="K2362" s="7"/>
      <c r="L2362" s="7"/>
      <c r="M2362" s="7"/>
      <c r="N2362" s="6"/>
      <c r="O2362" s="6"/>
      <c r="P2362" s="11"/>
      <c r="Q2362" s="12"/>
      <c r="R2362" s="13"/>
      <c r="S2362" s="21" t="str">
        <f t="shared" si="277"/>
        <v/>
      </c>
      <c r="T2362" s="7" t="str">
        <f t="shared" si="278"/>
        <v>Under 1.5</v>
      </c>
      <c r="U2362" s="14"/>
      <c r="V2362" s="14" t="str">
        <f t="shared" si="275"/>
        <v>Over 0.5</v>
      </c>
      <c r="W2362" s="14" t="str">
        <f t="shared" si="276"/>
        <v/>
      </c>
      <c r="X2362" s="14"/>
      <c r="Y2362" s="7" t="str">
        <f t="shared" si="279"/>
        <v>…</v>
      </c>
      <c r="Z2362" s="7"/>
      <c r="AA2362" s="35" t="str">
        <f t="shared" si="273"/>
        <v>…</v>
      </c>
      <c r="AB2362" s="35" t="str">
        <f t="shared" si="274"/>
        <v>.</v>
      </c>
    </row>
    <row r="2363" spans="2:28">
      <c r="B2363" s="6"/>
      <c r="D2363" s="24"/>
      <c r="E2363" s="17"/>
      <c r="F2363" s="7"/>
      <c r="G2363" s="10"/>
      <c r="H2363" s="7"/>
      <c r="I2363" s="7"/>
      <c r="J2363" s="7"/>
      <c r="K2363" s="7"/>
      <c r="L2363" s="7"/>
      <c r="M2363" s="7"/>
      <c r="N2363" s="6"/>
      <c r="O2363" s="6"/>
      <c r="P2363" s="11"/>
      <c r="Q2363" s="12"/>
      <c r="R2363" s="13"/>
      <c r="S2363" s="21" t="str">
        <f t="shared" si="277"/>
        <v/>
      </c>
      <c r="T2363" s="7" t="str">
        <f t="shared" si="278"/>
        <v>Under 1.5</v>
      </c>
      <c r="U2363" s="14"/>
      <c r="V2363" s="14" t="str">
        <f t="shared" si="275"/>
        <v>Over 0.5</v>
      </c>
      <c r="W2363" s="14" t="str">
        <f t="shared" si="276"/>
        <v/>
      </c>
      <c r="X2363" s="14"/>
      <c r="Y2363" s="7" t="str">
        <f t="shared" si="279"/>
        <v>…</v>
      </c>
      <c r="Z2363" s="7"/>
      <c r="AA2363" s="35" t="str">
        <f t="shared" si="273"/>
        <v>…</v>
      </c>
      <c r="AB2363" s="35" t="str">
        <f t="shared" si="274"/>
        <v>.</v>
      </c>
    </row>
    <row r="2364" spans="2:28">
      <c r="B2364" s="6"/>
      <c r="D2364" s="24"/>
      <c r="E2364" s="17"/>
      <c r="F2364" s="7"/>
      <c r="G2364" s="10"/>
      <c r="H2364" s="7"/>
      <c r="I2364" s="7"/>
      <c r="J2364" s="7"/>
      <c r="K2364" s="7"/>
      <c r="L2364" s="7"/>
      <c r="M2364" s="7"/>
      <c r="N2364" s="6"/>
      <c r="O2364" s="6"/>
      <c r="P2364" s="11"/>
      <c r="Q2364" s="12"/>
      <c r="R2364" s="13"/>
      <c r="S2364" s="21" t="str">
        <f t="shared" si="277"/>
        <v/>
      </c>
      <c r="T2364" s="7" t="str">
        <f t="shared" si="278"/>
        <v>Under 1.5</v>
      </c>
      <c r="U2364" s="14"/>
      <c r="V2364" s="14" t="str">
        <f t="shared" si="275"/>
        <v>Over 0.5</v>
      </c>
      <c r="W2364" s="14" t="str">
        <f t="shared" si="276"/>
        <v/>
      </c>
      <c r="X2364" s="14"/>
      <c r="Y2364" s="7" t="str">
        <f t="shared" si="279"/>
        <v>…</v>
      </c>
      <c r="Z2364" s="7"/>
      <c r="AA2364" s="35" t="str">
        <f t="shared" si="273"/>
        <v>…</v>
      </c>
      <c r="AB2364" s="35" t="str">
        <f t="shared" si="274"/>
        <v>.</v>
      </c>
    </row>
    <row r="2365" spans="2:28">
      <c r="B2365" s="6"/>
      <c r="D2365" s="24"/>
      <c r="E2365" s="17"/>
      <c r="F2365" s="7"/>
      <c r="G2365" s="10"/>
      <c r="H2365" s="7"/>
      <c r="I2365" s="7"/>
      <c r="J2365" s="7"/>
      <c r="K2365" s="7"/>
      <c r="L2365" s="7"/>
      <c r="M2365" s="7"/>
      <c r="N2365" s="6"/>
      <c r="O2365" s="6"/>
      <c r="P2365" s="11"/>
      <c r="Q2365" s="12"/>
      <c r="R2365" s="13"/>
      <c r="S2365" s="21" t="str">
        <f t="shared" si="277"/>
        <v/>
      </c>
      <c r="T2365" s="7" t="str">
        <f t="shared" si="278"/>
        <v>Under 1.5</v>
      </c>
      <c r="U2365" s="14"/>
      <c r="V2365" s="14" t="str">
        <f t="shared" si="275"/>
        <v>Over 0.5</v>
      </c>
      <c r="W2365" s="14" t="str">
        <f t="shared" si="276"/>
        <v/>
      </c>
      <c r="X2365" s="14"/>
      <c r="Y2365" s="7" t="str">
        <f t="shared" si="279"/>
        <v>…</v>
      </c>
      <c r="Z2365" s="7"/>
      <c r="AA2365" s="35" t="str">
        <f t="shared" si="273"/>
        <v>…</v>
      </c>
      <c r="AB2365" s="35" t="str">
        <f t="shared" si="274"/>
        <v>.</v>
      </c>
    </row>
    <row r="2366" spans="2:28">
      <c r="B2366" s="6"/>
      <c r="D2366" s="24"/>
      <c r="E2366" s="17"/>
      <c r="F2366" s="7"/>
      <c r="G2366" s="10"/>
      <c r="H2366" s="7"/>
      <c r="I2366" s="7"/>
      <c r="J2366" s="7"/>
      <c r="K2366" s="7"/>
      <c r="L2366" s="7"/>
      <c r="M2366" s="7"/>
      <c r="N2366" s="6"/>
      <c r="O2366" s="6"/>
      <c r="P2366" s="11"/>
      <c r="Q2366" s="12"/>
      <c r="R2366" s="13"/>
      <c r="S2366" s="21" t="str">
        <f t="shared" si="277"/>
        <v/>
      </c>
      <c r="T2366" s="7" t="str">
        <f t="shared" si="278"/>
        <v>Under 1.5</v>
      </c>
      <c r="U2366" s="14"/>
      <c r="V2366" s="14" t="str">
        <f t="shared" si="275"/>
        <v>Over 0.5</v>
      </c>
      <c r="W2366" s="14" t="str">
        <f t="shared" si="276"/>
        <v/>
      </c>
      <c r="X2366" s="14"/>
      <c r="Y2366" s="7" t="str">
        <f t="shared" si="279"/>
        <v>…</v>
      </c>
      <c r="Z2366" s="7"/>
      <c r="AA2366" s="35" t="str">
        <f t="shared" si="273"/>
        <v>…</v>
      </c>
      <c r="AB2366" s="35" t="str">
        <f t="shared" si="274"/>
        <v>.</v>
      </c>
    </row>
    <row r="2367" spans="2:28">
      <c r="B2367" s="6"/>
      <c r="D2367" s="24"/>
      <c r="E2367" s="17"/>
      <c r="F2367" s="7"/>
      <c r="G2367" s="10"/>
      <c r="H2367" s="7"/>
      <c r="I2367" s="7"/>
      <c r="J2367" s="7"/>
      <c r="K2367" s="7"/>
      <c r="L2367" s="7"/>
      <c r="M2367" s="7"/>
      <c r="N2367" s="6"/>
      <c r="O2367" s="6"/>
      <c r="P2367" s="11"/>
      <c r="Q2367" s="12"/>
      <c r="R2367" s="13"/>
      <c r="S2367" s="21" t="str">
        <f t="shared" si="277"/>
        <v/>
      </c>
      <c r="T2367" s="7" t="str">
        <f t="shared" si="278"/>
        <v>Under 1.5</v>
      </c>
      <c r="U2367" s="14"/>
      <c r="V2367" s="14" t="str">
        <f t="shared" si="275"/>
        <v>Over 0.5</v>
      </c>
      <c r="W2367" s="14" t="str">
        <f t="shared" si="276"/>
        <v/>
      </c>
      <c r="X2367" s="14"/>
      <c r="Y2367" s="7" t="str">
        <f t="shared" si="279"/>
        <v>…</v>
      </c>
      <c r="Z2367" s="7"/>
      <c r="AA2367" s="35" t="str">
        <f t="shared" si="273"/>
        <v>…</v>
      </c>
      <c r="AB2367" s="35" t="str">
        <f t="shared" si="274"/>
        <v>.</v>
      </c>
    </row>
    <row r="2368" spans="2:28">
      <c r="B2368" s="6"/>
      <c r="D2368" s="24"/>
      <c r="E2368" s="17"/>
      <c r="F2368" s="7"/>
      <c r="G2368" s="10"/>
      <c r="H2368" s="7"/>
      <c r="I2368" s="7"/>
      <c r="J2368" s="7"/>
      <c r="K2368" s="7"/>
      <c r="L2368" s="7"/>
      <c r="M2368" s="7"/>
      <c r="N2368" s="6"/>
      <c r="O2368" s="6"/>
      <c r="P2368" s="11"/>
      <c r="Q2368" s="12"/>
      <c r="R2368" s="13"/>
      <c r="S2368" s="21" t="str">
        <f t="shared" si="277"/>
        <v/>
      </c>
      <c r="T2368" s="7" t="str">
        <f t="shared" si="278"/>
        <v>Under 1.5</v>
      </c>
      <c r="U2368" s="14"/>
      <c r="V2368" s="14" t="str">
        <f t="shared" si="275"/>
        <v>Over 0.5</v>
      </c>
      <c r="W2368" s="14" t="str">
        <f t="shared" si="276"/>
        <v/>
      </c>
      <c r="X2368" s="14"/>
      <c r="Y2368" s="7" t="str">
        <f t="shared" si="279"/>
        <v>…</v>
      </c>
      <c r="Z2368" s="7"/>
      <c r="AA2368" s="35" t="str">
        <f t="shared" si="273"/>
        <v>…</v>
      </c>
      <c r="AB2368" s="35" t="str">
        <f t="shared" si="274"/>
        <v>.</v>
      </c>
    </row>
    <row r="2369" spans="2:28">
      <c r="B2369" s="6"/>
      <c r="D2369" s="24"/>
      <c r="E2369" s="17"/>
      <c r="F2369" s="7"/>
      <c r="G2369" s="10"/>
      <c r="H2369" s="7"/>
      <c r="I2369" s="7"/>
      <c r="J2369" s="7"/>
      <c r="K2369" s="7"/>
      <c r="L2369" s="7"/>
      <c r="M2369" s="7"/>
      <c r="N2369" s="6"/>
      <c r="O2369" s="6"/>
      <c r="P2369" s="11"/>
      <c r="Q2369" s="12"/>
      <c r="R2369" s="13"/>
      <c r="S2369" s="21" t="str">
        <f t="shared" si="277"/>
        <v/>
      </c>
      <c r="T2369" s="7" t="str">
        <f t="shared" si="278"/>
        <v>Under 1.5</v>
      </c>
      <c r="U2369" s="14"/>
      <c r="V2369" s="14" t="str">
        <f t="shared" si="275"/>
        <v>Over 0.5</v>
      </c>
      <c r="W2369" s="14" t="str">
        <f t="shared" si="276"/>
        <v/>
      </c>
      <c r="X2369" s="14"/>
      <c r="Y2369" s="7" t="str">
        <f t="shared" si="279"/>
        <v>…</v>
      </c>
      <c r="Z2369" s="7"/>
      <c r="AA2369" s="35" t="str">
        <f t="shared" si="273"/>
        <v>…</v>
      </c>
      <c r="AB2369" s="35" t="str">
        <f t="shared" si="274"/>
        <v>.</v>
      </c>
    </row>
    <row r="2370" spans="2:28">
      <c r="B2370" s="6"/>
      <c r="D2370" s="24"/>
      <c r="E2370" s="17"/>
      <c r="F2370" s="7"/>
      <c r="G2370" s="10"/>
      <c r="H2370" s="7"/>
      <c r="I2370" s="7"/>
      <c r="J2370" s="7"/>
      <c r="K2370" s="7"/>
      <c r="L2370" s="7"/>
      <c r="M2370" s="7"/>
      <c r="N2370" s="6"/>
      <c r="O2370" s="6"/>
      <c r="P2370" s="11"/>
      <c r="Q2370" s="12"/>
      <c r="R2370" s="13"/>
      <c r="S2370" s="21" t="str">
        <f t="shared" si="277"/>
        <v/>
      </c>
      <c r="T2370" s="7" t="str">
        <f t="shared" si="278"/>
        <v>Under 1.5</v>
      </c>
      <c r="U2370" s="14"/>
      <c r="V2370" s="14" t="str">
        <f t="shared" si="275"/>
        <v>Over 0.5</v>
      </c>
      <c r="W2370" s="14" t="str">
        <f t="shared" si="276"/>
        <v/>
      </c>
      <c r="X2370" s="14"/>
      <c r="Y2370" s="7" t="str">
        <f t="shared" si="279"/>
        <v>…</v>
      </c>
      <c r="Z2370" s="7"/>
      <c r="AA2370" s="35" t="str">
        <f t="shared" si="273"/>
        <v>…</v>
      </c>
      <c r="AB2370" s="35" t="str">
        <f t="shared" si="274"/>
        <v>.</v>
      </c>
    </row>
    <row r="2371" spans="2:28">
      <c r="B2371" s="6"/>
      <c r="D2371" s="24"/>
      <c r="E2371" s="17"/>
      <c r="F2371" s="7"/>
      <c r="G2371" s="10"/>
      <c r="H2371" s="7"/>
      <c r="I2371" s="7"/>
      <c r="J2371" s="7"/>
      <c r="K2371" s="7"/>
      <c r="L2371" s="7"/>
      <c r="M2371" s="7"/>
      <c r="N2371" s="6"/>
      <c r="O2371" s="6"/>
      <c r="P2371" s="11"/>
      <c r="Q2371" s="12"/>
      <c r="R2371" s="13"/>
      <c r="S2371" s="21" t="str">
        <f t="shared" si="277"/>
        <v/>
      </c>
      <c r="T2371" s="7" t="str">
        <f t="shared" si="278"/>
        <v>Under 1.5</v>
      </c>
      <c r="U2371" s="14"/>
      <c r="V2371" s="14" t="str">
        <f t="shared" si="275"/>
        <v>Over 0.5</v>
      </c>
      <c r="W2371" s="14" t="str">
        <f t="shared" si="276"/>
        <v/>
      </c>
      <c r="X2371" s="14"/>
      <c r="Y2371" s="7" t="str">
        <f t="shared" si="279"/>
        <v>…</v>
      </c>
      <c r="Z2371" s="7"/>
      <c r="AA2371" s="35" t="str">
        <f t="shared" si="273"/>
        <v>…</v>
      </c>
      <c r="AB2371" s="35" t="str">
        <f t="shared" si="274"/>
        <v>.</v>
      </c>
    </row>
    <row r="2372" spans="2:28">
      <c r="B2372" s="6"/>
      <c r="D2372" s="24"/>
      <c r="E2372" s="17"/>
      <c r="F2372" s="7"/>
      <c r="G2372" s="10"/>
      <c r="H2372" s="7"/>
      <c r="I2372" s="7"/>
      <c r="J2372" s="7"/>
      <c r="K2372" s="7"/>
      <c r="L2372" s="7"/>
      <c r="M2372" s="7"/>
      <c r="N2372" s="6"/>
      <c r="O2372" s="6"/>
      <c r="P2372" s="11"/>
      <c r="Q2372" s="12"/>
      <c r="R2372" s="13"/>
      <c r="S2372" s="21" t="str">
        <f t="shared" si="277"/>
        <v/>
      </c>
      <c r="T2372" s="7" t="str">
        <f t="shared" si="278"/>
        <v>Under 1.5</v>
      </c>
      <c r="U2372" s="14"/>
      <c r="V2372" s="14" t="str">
        <f t="shared" si="275"/>
        <v>Over 0.5</v>
      </c>
      <c r="W2372" s="14" t="str">
        <f t="shared" si="276"/>
        <v/>
      </c>
      <c r="X2372" s="14"/>
      <c r="Y2372" s="7" t="str">
        <f t="shared" si="279"/>
        <v>…</v>
      </c>
      <c r="Z2372" s="7"/>
      <c r="AA2372" s="35" t="str">
        <f t="shared" si="273"/>
        <v>…</v>
      </c>
      <c r="AB2372" s="35" t="str">
        <f t="shared" si="274"/>
        <v>.</v>
      </c>
    </row>
    <row r="2373" spans="2:28">
      <c r="B2373" s="6"/>
      <c r="D2373" s="24"/>
      <c r="E2373" s="17"/>
      <c r="F2373" s="7"/>
      <c r="G2373" s="10"/>
      <c r="H2373" s="7"/>
      <c r="I2373" s="7"/>
      <c r="J2373" s="7"/>
      <c r="K2373" s="7"/>
      <c r="L2373" s="7"/>
      <c r="M2373" s="7"/>
      <c r="N2373" s="6"/>
      <c r="O2373" s="6"/>
      <c r="P2373" s="11"/>
      <c r="Q2373" s="12"/>
      <c r="R2373" s="13"/>
      <c r="S2373" s="21" t="str">
        <f t="shared" si="277"/>
        <v/>
      </c>
      <c r="T2373" s="7" t="str">
        <f t="shared" si="278"/>
        <v>Under 1.5</v>
      </c>
      <c r="U2373" s="14"/>
      <c r="V2373" s="14" t="str">
        <f t="shared" si="275"/>
        <v>Over 0.5</v>
      </c>
      <c r="W2373" s="14" t="str">
        <f t="shared" si="276"/>
        <v/>
      </c>
      <c r="X2373" s="14"/>
      <c r="Y2373" s="7" t="str">
        <f t="shared" si="279"/>
        <v>…</v>
      </c>
      <c r="Z2373" s="7"/>
      <c r="AA2373" s="35" t="str">
        <f t="shared" si="273"/>
        <v>…</v>
      </c>
      <c r="AB2373" s="35" t="str">
        <f t="shared" si="274"/>
        <v>.</v>
      </c>
    </row>
    <row r="2374" spans="2:28">
      <c r="B2374" s="6"/>
      <c r="D2374" s="24"/>
      <c r="E2374" s="17"/>
      <c r="F2374" s="7"/>
      <c r="G2374" s="10"/>
      <c r="H2374" s="7"/>
      <c r="I2374" s="7"/>
      <c r="J2374" s="7"/>
      <c r="K2374" s="7"/>
      <c r="L2374" s="7"/>
      <c r="M2374" s="7"/>
      <c r="N2374" s="6"/>
      <c r="O2374" s="6"/>
      <c r="P2374" s="11"/>
      <c r="Q2374" s="12"/>
      <c r="R2374" s="13"/>
      <c r="S2374" s="21" t="str">
        <f t="shared" si="277"/>
        <v/>
      </c>
      <c r="T2374" s="7" t="str">
        <f t="shared" si="278"/>
        <v>Under 1.5</v>
      </c>
      <c r="U2374" s="14"/>
      <c r="V2374" s="14" t="str">
        <f t="shared" si="275"/>
        <v>Over 0.5</v>
      </c>
      <c r="W2374" s="14" t="str">
        <f t="shared" si="276"/>
        <v/>
      </c>
      <c r="X2374" s="14"/>
      <c r="Y2374" s="7" t="str">
        <f t="shared" si="279"/>
        <v>…</v>
      </c>
      <c r="Z2374" s="7"/>
      <c r="AA2374" s="35" t="str">
        <f t="shared" ref="AA2374:AA2437" si="280">IF(AND(I2374&gt;49,P2374&gt;54,B2374="OK"),"U25g","…")</f>
        <v>…</v>
      </c>
      <c r="AB2374" s="35" t="str">
        <f t="shared" ref="AB2374:AB2437" si="281">IF(AND(AA2374="U25g",(OR(O2374="0-0",O2374="0-1",O2374="1-0",O2374="1-1",O2374="2-0",O2374="0-2"))),"WON",".")</f>
        <v>.</v>
      </c>
    </row>
    <row r="2375" spans="2:28">
      <c r="B2375" s="6"/>
      <c r="D2375" s="24"/>
      <c r="E2375" s="17"/>
      <c r="F2375" s="7"/>
      <c r="G2375" s="10"/>
      <c r="H2375" s="7"/>
      <c r="I2375" s="7"/>
      <c r="J2375" s="7"/>
      <c r="K2375" s="7"/>
      <c r="L2375" s="7"/>
      <c r="M2375" s="7"/>
      <c r="N2375" s="6"/>
      <c r="O2375" s="6"/>
      <c r="P2375" s="11"/>
      <c r="Q2375" s="12"/>
      <c r="R2375" s="13"/>
      <c r="S2375" s="21" t="str">
        <f t="shared" si="277"/>
        <v/>
      </c>
      <c r="T2375" s="7" t="str">
        <f t="shared" si="278"/>
        <v>Under 1.5</v>
      </c>
      <c r="U2375" s="14"/>
      <c r="V2375" s="14" t="str">
        <f t="shared" si="275"/>
        <v>Over 0.5</v>
      </c>
      <c r="W2375" s="14" t="str">
        <f t="shared" si="276"/>
        <v/>
      </c>
      <c r="X2375" s="14"/>
      <c r="Y2375" s="7" t="str">
        <f t="shared" si="279"/>
        <v>…</v>
      </c>
      <c r="Z2375" s="7"/>
      <c r="AA2375" s="35" t="str">
        <f t="shared" si="280"/>
        <v>…</v>
      </c>
      <c r="AB2375" s="35" t="str">
        <f t="shared" si="281"/>
        <v>.</v>
      </c>
    </row>
    <row r="2376" spans="2:28">
      <c r="B2376" s="6"/>
      <c r="D2376" s="24"/>
      <c r="E2376" s="17"/>
      <c r="F2376" s="7"/>
      <c r="G2376" s="10"/>
      <c r="H2376" s="7"/>
      <c r="I2376" s="7"/>
      <c r="J2376" s="7"/>
      <c r="K2376" s="7"/>
      <c r="L2376" s="7"/>
      <c r="M2376" s="7"/>
      <c r="N2376" s="6"/>
      <c r="O2376" s="6"/>
      <c r="P2376" s="11"/>
      <c r="Q2376" s="12"/>
      <c r="R2376" s="13"/>
      <c r="S2376" s="21" t="str">
        <f t="shared" si="277"/>
        <v/>
      </c>
      <c r="T2376" s="7" t="str">
        <f t="shared" si="278"/>
        <v>Under 1.5</v>
      </c>
      <c r="U2376" s="14"/>
      <c r="V2376" s="14" t="str">
        <f t="shared" si="275"/>
        <v>Over 0.5</v>
      </c>
      <c r="W2376" s="14" t="str">
        <f t="shared" si="276"/>
        <v/>
      </c>
      <c r="X2376" s="14"/>
      <c r="Y2376" s="7" t="str">
        <f t="shared" si="279"/>
        <v>…</v>
      </c>
      <c r="Z2376" s="7"/>
      <c r="AA2376" s="35" t="str">
        <f t="shared" si="280"/>
        <v>…</v>
      </c>
      <c r="AB2376" s="35" t="str">
        <f t="shared" si="281"/>
        <v>.</v>
      </c>
    </row>
    <row r="2377" spans="2:28">
      <c r="B2377" s="6"/>
      <c r="D2377" s="24"/>
      <c r="E2377" s="17"/>
      <c r="F2377" s="7"/>
      <c r="G2377" s="10"/>
      <c r="H2377" s="7"/>
      <c r="I2377" s="7"/>
      <c r="J2377" s="7"/>
      <c r="K2377" s="7"/>
      <c r="L2377" s="7"/>
      <c r="M2377" s="7"/>
      <c r="N2377" s="6"/>
      <c r="O2377" s="6"/>
      <c r="P2377" s="11"/>
      <c r="Q2377" s="12"/>
      <c r="R2377" s="13"/>
      <c r="S2377" s="21" t="str">
        <f t="shared" si="277"/>
        <v/>
      </c>
      <c r="T2377" s="7" t="str">
        <f t="shared" si="278"/>
        <v>Under 1.5</v>
      </c>
      <c r="U2377" s="14"/>
      <c r="V2377" s="14" t="str">
        <f t="shared" si="275"/>
        <v>Over 0.5</v>
      </c>
      <c r="W2377" s="14" t="str">
        <f t="shared" si="276"/>
        <v/>
      </c>
      <c r="X2377" s="14"/>
      <c r="Y2377" s="7" t="str">
        <f t="shared" si="279"/>
        <v>…</v>
      </c>
      <c r="Z2377" s="7"/>
      <c r="AA2377" s="35" t="str">
        <f t="shared" si="280"/>
        <v>…</v>
      </c>
      <c r="AB2377" s="35" t="str">
        <f t="shared" si="281"/>
        <v>.</v>
      </c>
    </row>
    <row r="2378" spans="2:28">
      <c r="B2378" s="6"/>
      <c r="D2378" s="24"/>
      <c r="E2378" s="17"/>
      <c r="F2378" s="7"/>
      <c r="G2378" s="10"/>
      <c r="H2378" s="7"/>
      <c r="I2378" s="7"/>
      <c r="J2378" s="7"/>
      <c r="K2378" s="7"/>
      <c r="L2378" s="7"/>
      <c r="M2378" s="7"/>
      <c r="N2378" s="6"/>
      <c r="O2378" s="6"/>
      <c r="P2378" s="11"/>
      <c r="Q2378" s="12"/>
      <c r="R2378" s="13"/>
      <c r="S2378" s="21" t="str">
        <f t="shared" si="277"/>
        <v/>
      </c>
      <c r="T2378" s="7" t="str">
        <f t="shared" si="278"/>
        <v>Under 1.5</v>
      </c>
      <c r="U2378" s="14"/>
      <c r="V2378" s="14" t="str">
        <f t="shared" si="275"/>
        <v>Over 0.5</v>
      </c>
      <c r="W2378" s="14" t="str">
        <f t="shared" si="276"/>
        <v/>
      </c>
      <c r="X2378" s="14"/>
      <c r="Y2378" s="7" t="str">
        <f t="shared" si="279"/>
        <v>…</v>
      </c>
      <c r="Z2378" s="7"/>
      <c r="AA2378" s="35" t="str">
        <f t="shared" si="280"/>
        <v>…</v>
      </c>
      <c r="AB2378" s="35" t="str">
        <f t="shared" si="281"/>
        <v>.</v>
      </c>
    </row>
    <row r="2379" spans="2:28">
      <c r="B2379" s="6"/>
      <c r="D2379" s="24"/>
      <c r="E2379" s="17"/>
      <c r="F2379" s="7"/>
      <c r="G2379" s="10"/>
      <c r="H2379" s="7"/>
      <c r="I2379" s="7"/>
      <c r="J2379" s="7"/>
      <c r="K2379" s="7"/>
      <c r="L2379" s="7"/>
      <c r="M2379" s="7"/>
      <c r="N2379" s="6"/>
      <c r="O2379" s="6"/>
      <c r="P2379" s="11"/>
      <c r="Q2379" s="12"/>
      <c r="R2379" s="13"/>
      <c r="S2379" s="21" t="str">
        <f t="shared" si="277"/>
        <v/>
      </c>
      <c r="T2379" s="7" t="str">
        <f t="shared" si="278"/>
        <v>Under 1.5</v>
      </c>
      <c r="U2379" s="14"/>
      <c r="V2379" s="14" t="str">
        <f t="shared" ref="V2379:V2442" si="282">IF(N2379="1-0","Under 1.5",IF(N2379="0-0","Under 1.5",IF(N2379="0-1","Under 1.5","Over 0.5")))</f>
        <v>Over 0.5</v>
      </c>
      <c r="W2379" s="14" t="str">
        <f t="shared" ref="W2379:W2442" si="283">IF(N2379=0,"",IF(N2379="?",N2379,IF(T2379=V2379,"WON",IF(N2379="0-1","WON",IF(N2379="1-0","WON","LOST")))))</f>
        <v/>
      </c>
      <c r="X2379" s="14"/>
      <c r="Y2379" s="7" t="str">
        <f t="shared" si="279"/>
        <v>…</v>
      </c>
      <c r="Z2379" s="7"/>
      <c r="AA2379" s="35" t="str">
        <f t="shared" si="280"/>
        <v>…</v>
      </c>
      <c r="AB2379" s="35" t="str">
        <f t="shared" si="281"/>
        <v>.</v>
      </c>
    </row>
    <row r="2380" spans="2:28">
      <c r="B2380" s="6"/>
      <c r="D2380" s="24"/>
      <c r="E2380" s="17"/>
      <c r="F2380" s="7"/>
      <c r="G2380" s="10"/>
      <c r="H2380" s="7"/>
      <c r="I2380" s="7"/>
      <c r="J2380" s="7"/>
      <c r="K2380" s="7"/>
      <c r="L2380" s="7"/>
      <c r="M2380" s="7"/>
      <c r="N2380" s="6"/>
      <c r="O2380" s="6"/>
      <c r="P2380" s="11"/>
      <c r="Q2380" s="12"/>
      <c r="R2380" s="13"/>
      <c r="S2380" s="21" t="str">
        <f t="shared" si="277"/>
        <v/>
      </c>
      <c r="T2380" s="7" t="str">
        <f t="shared" si="278"/>
        <v>Under 1.5</v>
      </c>
      <c r="U2380" s="14"/>
      <c r="V2380" s="14" t="str">
        <f t="shared" si="282"/>
        <v>Over 0.5</v>
      </c>
      <c r="W2380" s="14" t="str">
        <f t="shared" si="283"/>
        <v/>
      </c>
      <c r="X2380" s="14"/>
      <c r="Y2380" s="7" t="str">
        <f t="shared" si="279"/>
        <v>…</v>
      </c>
      <c r="Z2380" s="7"/>
      <c r="AA2380" s="35" t="str">
        <f t="shared" si="280"/>
        <v>…</v>
      </c>
      <c r="AB2380" s="35" t="str">
        <f t="shared" si="281"/>
        <v>.</v>
      </c>
    </row>
    <row r="2381" spans="2:28">
      <c r="B2381" s="6"/>
      <c r="D2381" s="24"/>
      <c r="E2381" s="17"/>
      <c r="F2381" s="7"/>
      <c r="G2381" s="10"/>
      <c r="H2381" s="7"/>
      <c r="I2381" s="7"/>
      <c r="J2381" s="7"/>
      <c r="K2381" s="7"/>
      <c r="L2381" s="7"/>
      <c r="M2381" s="7"/>
      <c r="N2381" s="6"/>
      <c r="O2381" s="6"/>
      <c r="P2381" s="11"/>
      <c r="Q2381" s="12"/>
      <c r="R2381" s="13"/>
      <c r="S2381" s="21" t="str">
        <f t="shared" si="277"/>
        <v/>
      </c>
      <c r="T2381" s="7" t="str">
        <f t="shared" si="278"/>
        <v>Under 1.5</v>
      </c>
      <c r="U2381" s="14"/>
      <c r="V2381" s="14" t="str">
        <f t="shared" si="282"/>
        <v>Over 0.5</v>
      </c>
      <c r="W2381" s="14" t="str">
        <f t="shared" si="283"/>
        <v/>
      </c>
      <c r="X2381" s="14"/>
      <c r="Y2381" s="7" t="str">
        <f t="shared" si="279"/>
        <v>…</v>
      </c>
      <c r="Z2381" s="7"/>
      <c r="AA2381" s="35" t="str">
        <f t="shared" si="280"/>
        <v>…</v>
      </c>
      <c r="AB2381" s="35" t="str">
        <f t="shared" si="281"/>
        <v>.</v>
      </c>
    </row>
    <row r="2382" spans="2:28">
      <c r="B2382" s="6"/>
      <c r="D2382" s="24"/>
      <c r="E2382" s="17"/>
      <c r="F2382" s="7"/>
      <c r="G2382" s="10"/>
      <c r="H2382" s="7"/>
      <c r="I2382" s="7"/>
      <c r="J2382" s="7"/>
      <c r="K2382" s="7"/>
      <c r="L2382" s="7"/>
      <c r="M2382" s="7"/>
      <c r="N2382" s="6"/>
      <c r="O2382" s="6"/>
      <c r="P2382" s="11"/>
      <c r="Q2382" s="12"/>
      <c r="R2382" s="13"/>
      <c r="S2382" s="21" t="str">
        <f t="shared" si="277"/>
        <v/>
      </c>
      <c r="T2382" s="7" t="str">
        <f t="shared" si="278"/>
        <v>Under 1.5</v>
      </c>
      <c r="U2382" s="14"/>
      <c r="V2382" s="14" t="str">
        <f t="shared" si="282"/>
        <v>Over 0.5</v>
      </c>
      <c r="W2382" s="14" t="str">
        <f t="shared" si="283"/>
        <v/>
      </c>
      <c r="X2382" s="14"/>
      <c r="Y2382" s="7" t="str">
        <f t="shared" si="279"/>
        <v>…</v>
      </c>
      <c r="Z2382" s="7"/>
      <c r="AA2382" s="35" t="str">
        <f t="shared" si="280"/>
        <v>…</v>
      </c>
      <c r="AB2382" s="35" t="str">
        <f t="shared" si="281"/>
        <v>.</v>
      </c>
    </row>
    <row r="2383" spans="2:28">
      <c r="B2383" s="6"/>
      <c r="D2383" s="24"/>
      <c r="E2383" s="17"/>
      <c r="F2383" s="7"/>
      <c r="G2383" s="10"/>
      <c r="H2383" s="7"/>
      <c r="I2383" s="7"/>
      <c r="J2383" s="7"/>
      <c r="K2383" s="7"/>
      <c r="L2383" s="7"/>
      <c r="M2383" s="7"/>
      <c r="N2383" s="6"/>
      <c r="O2383" s="6"/>
      <c r="P2383" s="11"/>
      <c r="Q2383" s="12"/>
      <c r="R2383" s="13"/>
      <c r="S2383" s="21" t="str">
        <f t="shared" si="277"/>
        <v/>
      </c>
      <c r="T2383" s="7" t="str">
        <f t="shared" si="278"/>
        <v>Under 1.5</v>
      </c>
      <c r="U2383" s="14"/>
      <c r="V2383" s="14" t="str">
        <f t="shared" si="282"/>
        <v>Over 0.5</v>
      </c>
      <c r="W2383" s="14" t="str">
        <f t="shared" si="283"/>
        <v/>
      </c>
      <c r="X2383" s="14"/>
      <c r="Y2383" s="7" t="str">
        <f t="shared" si="279"/>
        <v>…</v>
      </c>
      <c r="Z2383" s="7"/>
      <c r="AA2383" s="35" t="str">
        <f t="shared" si="280"/>
        <v>…</v>
      </c>
      <c r="AB2383" s="35" t="str">
        <f t="shared" si="281"/>
        <v>.</v>
      </c>
    </row>
    <row r="2384" spans="2:28">
      <c r="B2384" s="6"/>
      <c r="D2384" s="24"/>
      <c r="E2384" s="17"/>
      <c r="F2384" s="7"/>
      <c r="G2384" s="10"/>
      <c r="H2384" s="7"/>
      <c r="I2384" s="7"/>
      <c r="J2384" s="7"/>
      <c r="K2384" s="7"/>
      <c r="L2384" s="7"/>
      <c r="M2384" s="7"/>
      <c r="N2384" s="6"/>
      <c r="O2384" s="6"/>
      <c r="P2384" s="11"/>
      <c r="Q2384" s="12"/>
      <c r="R2384" s="13"/>
      <c r="S2384" s="21" t="str">
        <f t="shared" si="277"/>
        <v/>
      </c>
      <c r="T2384" s="7" t="str">
        <f t="shared" si="278"/>
        <v>Under 1.5</v>
      </c>
      <c r="U2384" s="14"/>
      <c r="V2384" s="14" t="str">
        <f t="shared" si="282"/>
        <v>Over 0.5</v>
      </c>
      <c r="W2384" s="14" t="str">
        <f t="shared" si="283"/>
        <v/>
      </c>
      <c r="X2384" s="14"/>
      <c r="Y2384" s="7" t="str">
        <f t="shared" si="279"/>
        <v>…</v>
      </c>
      <c r="Z2384" s="7"/>
      <c r="AA2384" s="35" t="str">
        <f t="shared" si="280"/>
        <v>…</v>
      </c>
      <c r="AB2384" s="35" t="str">
        <f t="shared" si="281"/>
        <v>.</v>
      </c>
    </row>
    <row r="2385" spans="2:28">
      <c r="B2385" s="6"/>
      <c r="D2385" s="24"/>
      <c r="E2385" s="17"/>
      <c r="F2385" s="7"/>
      <c r="G2385" s="10"/>
      <c r="H2385" s="7"/>
      <c r="I2385" s="7"/>
      <c r="J2385" s="7"/>
      <c r="K2385" s="7"/>
      <c r="L2385" s="7"/>
      <c r="M2385" s="7"/>
      <c r="N2385" s="6"/>
      <c r="O2385" s="6"/>
      <c r="P2385" s="11"/>
      <c r="Q2385" s="12"/>
      <c r="R2385" s="13"/>
      <c r="S2385" s="21" t="str">
        <f t="shared" si="277"/>
        <v/>
      </c>
      <c r="T2385" s="7" t="str">
        <f t="shared" si="278"/>
        <v>Under 1.5</v>
      </c>
      <c r="U2385" s="14"/>
      <c r="V2385" s="14" t="str">
        <f t="shared" si="282"/>
        <v>Over 0.5</v>
      </c>
      <c r="W2385" s="14" t="str">
        <f t="shared" si="283"/>
        <v/>
      </c>
      <c r="X2385" s="14"/>
      <c r="Y2385" s="7" t="str">
        <f t="shared" si="279"/>
        <v>…</v>
      </c>
      <c r="Z2385" s="7"/>
      <c r="AA2385" s="35" t="str">
        <f t="shared" si="280"/>
        <v>…</v>
      </c>
      <c r="AB2385" s="35" t="str">
        <f t="shared" si="281"/>
        <v>.</v>
      </c>
    </row>
    <row r="2386" spans="2:28">
      <c r="B2386" s="6"/>
      <c r="D2386" s="24"/>
      <c r="E2386" s="17"/>
      <c r="F2386" s="7"/>
      <c r="G2386" s="10"/>
      <c r="H2386" s="7"/>
      <c r="I2386" s="7"/>
      <c r="J2386" s="7"/>
      <c r="K2386" s="7"/>
      <c r="L2386" s="7"/>
      <c r="M2386" s="7"/>
      <c r="N2386" s="6"/>
      <c r="O2386" s="6"/>
      <c r="P2386" s="11"/>
      <c r="Q2386" s="12"/>
      <c r="R2386" s="13"/>
      <c r="S2386" s="21" t="str">
        <f t="shared" si="277"/>
        <v/>
      </c>
      <c r="T2386" s="7" t="str">
        <f t="shared" si="278"/>
        <v>Under 1.5</v>
      </c>
      <c r="U2386" s="14"/>
      <c r="V2386" s="14" t="str">
        <f t="shared" si="282"/>
        <v>Over 0.5</v>
      </c>
      <c r="W2386" s="14" t="str">
        <f t="shared" si="283"/>
        <v/>
      </c>
      <c r="X2386" s="14"/>
      <c r="Y2386" s="7" t="str">
        <f t="shared" si="279"/>
        <v>…</v>
      </c>
      <c r="Z2386" s="7"/>
      <c r="AA2386" s="35" t="str">
        <f t="shared" si="280"/>
        <v>…</v>
      </c>
      <c r="AB2386" s="35" t="str">
        <f t="shared" si="281"/>
        <v>.</v>
      </c>
    </row>
    <row r="2387" spans="2:28">
      <c r="B2387" s="6"/>
      <c r="D2387" s="24"/>
      <c r="E2387" s="17"/>
      <c r="F2387" s="7"/>
      <c r="G2387" s="10"/>
      <c r="H2387" s="7"/>
      <c r="I2387" s="7"/>
      <c r="J2387" s="7"/>
      <c r="K2387" s="7"/>
      <c r="L2387" s="7"/>
      <c r="M2387" s="7"/>
      <c r="N2387" s="6"/>
      <c r="O2387" s="6"/>
      <c r="P2387" s="11"/>
      <c r="Q2387" s="12"/>
      <c r="R2387" s="13"/>
      <c r="S2387" s="21" t="str">
        <f t="shared" si="277"/>
        <v/>
      </c>
      <c r="T2387" s="7" t="str">
        <f t="shared" si="278"/>
        <v>Under 1.5</v>
      </c>
      <c r="U2387" s="14"/>
      <c r="V2387" s="14" t="str">
        <f t="shared" si="282"/>
        <v>Over 0.5</v>
      </c>
      <c r="W2387" s="14" t="str">
        <f t="shared" si="283"/>
        <v/>
      </c>
      <c r="X2387" s="14"/>
      <c r="Y2387" s="7" t="str">
        <f t="shared" si="279"/>
        <v>…</v>
      </c>
      <c r="Z2387" s="7"/>
      <c r="AA2387" s="35" t="str">
        <f t="shared" si="280"/>
        <v>…</v>
      </c>
      <c r="AB2387" s="35" t="str">
        <f t="shared" si="281"/>
        <v>.</v>
      </c>
    </row>
    <row r="2388" spans="2:28">
      <c r="B2388" s="6"/>
      <c r="D2388" s="24"/>
      <c r="E2388" s="17"/>
      <c r="F2388" s="7"/>
      <c r="G2388" s="10"/>
      <c r="H2388" s="7"/>
      <c r="I2388" s="7"/>
      <c r="J2388" s="7"/>
      <c r="K2388" s="7"/>
      <c r="L2388" s="7"/>
      <c r="M2388" s="7"/>
      <c r="N2388" s="6"/>
      <c r="O2388" s="6"/>
      <c r="P2388" s="11"/>
      <c r="Q2388" s="12"/>
      <c r="R2388" s="13"/>
      <c r="S2388" s="21" t="str">
        <f t="shared" si="277"/>
        <v/>
      </c>
      <c r="T2388" s="7" t="str">
        <f t="shared" si="278"/>
        <v>Under 1.5</v>
      </c>
      <c r="U2388" s="14"/>
      <c r="V2388" s="14" t="str">
        <f t="shared" si="282"/>
        <v>Over 0.5</v>
      </c>
      <c r="W2388" s="14" t="str">
        <f t="shared" si="283"/>
        <v/>
      </c>
      <c r="X2388" s="14"/>
      <c r="Y2388" s="7" t="str">
        <f t="shared" si="279"/>
        <v>…</v>
      </c>
      <c r="Z2388" s="7"/>
      <c r="AA2388" s="35" t="str">
        <f t="shared" si="280"/>
        <v>…</v>
      </c>
      <c r="AB2388" s="35" t="str">
        <f t="shared" si="281"/>
        <v>.</v>
      </c>
    </row>
    <row r="2389" spans="2:28">
      <c r="B2389" s="6"/>
      <c r="D2389" s="24"/>
      <c r="E2389" s="17"/>
      <c r="F2389" s="7"/>
      <c r="G2389" s="10"/>
      <c r="H2389" s="7"/>
      <c r="I2389" s="7"/>
      <c r="J2389" s="7"/>
      <c r="K2389" s="7"/>
      <c r="L2389" s="7"/>
      <c r="M2389" s="7"/>
      <c r="N2389" s="6"/>
      <c r="O2389" s="6"/>
      <c r="P2389" s="11"/>
      <c r="Q2389" s="12"/>
      <c r="R2389" s="13"/>
      <c r="S2389" s="21" t="str">
        <f t="shared" si="277"/>
        <v/>
      </c>
      <c r="T2389" s="7" t="str">
        <f t="shared" si="278"/>
        <v>Under 1.5</v>
      </c>
      <c r="U2389" s="14"/>
      <c r="V2389" s="14" t="str">
        <f t="shared" si="282"/>
        <v>Over 0.5</v>
      </c>
      <c r="W2389" s="14" t="str">
        <f t="shared" si="283"/>
        <v/>
      </c>
      <c r="X2389" s="14"/>
      <c r="Y2389" s="7" t="str">
        <f t="shared" si="279"/>
        <v>…</v>
      </c>
      <c r="Z2389" s="7"/>
      <c r="AA2389" s="35" t="str">
        <f t="shared" si="280"/>
        <v>…</v>
      </c>
      <c r="AB2389" s="35" t="str">
        <f t="shared" si="281"/>
        <v>.</v>
      </c>
    </row>
    <row r="2390" spans="2:28">
      <c r="B2390" s="6"/>
      <c r="D2390" s="24"/>
      <c r="E2390" s="17"/>
      <c r="F2390" s="7"/>
      <c r="G2390" s="10"/>
      <c r="H2390" s="7"/>
      <c r="I2390" s="7"/>
      <c r="J2390" s="7"/>
      <c r="K2390" s="7"/>
      <c r="L2390" s="7"/>
      <c r="M2390" s="7"/>
      <c r="N2390" s="6"/>
      <c r="O2390" s="6"/>
      <c r="P2390" s="11"/>
      <c r="Q2390" s="12"/>
      <c r="R2390" s="13"/>
      <c r="S2390" s="21" t="str">
        <f t="shared" si="277"/>
        <v/>
      </c>
      <c r="T2390" s="7" t="str">
        <f t="shared" si="278"/>
        <v>Under 1.5</v>
      </c>
      <c r="U2390" s="14"/>
      <c r="V2390" s="14" t="str">
        <f t="shared" si="282"/>
        <v>Over 0.5</v>
      </c>
      <c r="W2390" s="14" t="str">
        <f t="shared" si="283"/>
        <v/>
      </c>
      <c r="X2390" s="14"/>
      <c r="Y2390" s="7" t="str">
        <f t="shared" si="279"/>
        <v>…</v>
      </c>
      <c r="Z2390" s="7"/>
      <c r="AA2390" s="35" t="str">
        <f t="shared" si="280"/>
        <v>…</v>
      </c>
      <c r="AB2390" s="35" t="str">
        <f t="shared" si="281"/>
        <v>.</v>
      </c>
    </row>
    <row r="2391" spans="2:28">
      <c r="B2391" s="6"/>
      <c r="D2391" s="24"/>
      <c r="E2391" s="17"/>
      <c r="F2391" s="7"/>
      <c r="G2391" s="10"/>
      <c r="H2391" s="7"/>
      <c r="I2391" s="7"/>
      <c r="J2391" s="7"/>
      <c r="K2391" s="7"/>
      <c r="L2391" s="7"/>
      <c r="M2391" s="7"/>
      <c r="N2391" s="6"/>
      <c r="O2391" s="6"/>
      <c r="P2391" s="11"/>
      <c r="Q2391" s="12"/>
      <c r="R2391" s="13"/>
      <c r="S2391" s="21" t="str">
        <f t="shared" si="277"/>
        <v/>
      </c>
      <c r="T2391" s="7" t="str">
        <f t="shared" si="278"/>
        <v>Under 1.5</v>
      </c>
      <c r="U2391" s="14"/>
      <c r="V2391" s="14" t="str">
        <f t="shared" si="282"/>
        <v>Over 0.5</v>
      </c>
      <c r="W2391" s="14" t="str">
        <f t="shared" si="283"/>
        <v/>
      </c>
      <c r="X2391" s="14"/>
      <c r="Y2391" s="7" t="str">
        <f t="shared" si="279"/>
        <v>…</v>
      </c>
      <c r="Z2391" s="7"/>
      <c r="AA2391" s="35" t="str">
        <f t="shared" si="280"/>
        <v>…</v>
      </c>
      <c r="AB2391" s="35" t="str">
        <f t="shared" si="281"/>
        <v>.</v>
      </c>
    </row>
    <row r="2392" spans="2:28">
      <c r="B2392" s="6"/>
      <c r="D2392" s="24"/>
      <c r="E2392" s="17"/>
      <c r="F2392" s="7"/>
      <c r="G2392" s="10"/>
      <c r="H2392" s="7"/>
      <c r="I2392" s="7"/>
      <c r="J2392" s="7"/>
      <c r="K2392" s="7"/>
      <c r="L2392" s="7"/>
      <c r="M2392" s="7"/>
      <c r="N2392" s="6"/>
      <c r="O2392" s="6"/>
      <c r="P2392" s="11"/>
      <c r="Q2392" s="12"/>
      <c r="R2392" s="13"/>
      <c r="S2392" s="21" t="str">
        <f t="shared" si="277"/>
        <v/>
      </c>
      <c r="T2392" s="7" t="str">
        <f t="shared" si="278"/>
        <v>Under 1.5</v>
      </c>
      <c r="U2392" s="14"/>
      <c r="V2392" s="14" t="str">
        <f t="shared" si="282"/>
        <v>Over 0.5</v>
      </c>
      <c r="W2392" s="14" t="str">
        <f t="shared" si="283"/>
        <v/>
      </c>
      <c r="X2392" s="14"/>
      <c r="Y2392" s="7" t="str">
        <f t="shared" si="279"/>
        <v>…</v>
      </c>
      <c r="Z2392" s="7"/>
      <c r="AA2392" s="35" t="str">
        <f t="shared" si="280"/>
        <v>…</v>
      </c>
      <c r="AB2392" s="35" t="str">
        <f t="shared" si="281"/>
        <v>.</v>
      </c>
    </row>
    <row r="2393" spans="2:28">
      <c r="B2393" s="6"/>
      <c r="D2393" s="24"/>
      <c r="E2393" s="17"/>
      <c r="F2393" s="7"/>
      <c r="G2393" s="10"/>
      <c r="H2393" s="7"/>
      <c r="I2393" s="7"/>
      <c r="J2393" s="7"/>
      <c r="K2393" s="7"/>
      <c r="L2393" s="7"/>
      <c r="M2393" s="7"/>
      <c r="N2393" s="6"/>
      <c r="O2393" s="6"/>
      <c r="P2393" s="11"/>
      <c r="Q2393" s="12"/>
      <c r="R2393" s="13"/>
      <c r="S2393" s="21" t="str">
        <f t="shared" si="277"/>
        <v/>
      </c>
      <c r="T2393" s="7" t="str">
        <f t="shared" si="278"/>
        <v>Under 1.5</v>
      </c>
      <c r="U2393" s="14"/>
      <c r="V2393" s="14" t="str">
        <f t="shared" si="282"/>
        <v>Over 0.5</v>
      </c>
      <c r="W2393" s="14" t="str">
        <f t="shared" si="283"/>
        <v/>
      </c>
      <c r="X2393" s="14"/>
      <c r="Y2393" s="7" t="str">
        <f t="shared" si="279"/>
        <v>…</v>
      </c>
      <c r="Z2393" s="7"/>
      <c r="AA2393" s="35" t="str">
        <f t="shared" si="280"/>
        <v>…</v>
      </c>
      <c r="AB2393" s="35" t="str">
        <f t="shared" si="281"/>
        <v>.</v>
      </c>
    </row>
    <row r="2394" spans="2:28">
      <c r="B2394" s="6"/>
      <c r="D2394" s="24"/>
      <c r="E2394" s="17"/>
      <c r="F2394" s="7"/>
      <c r="G2394" s="10"/>
      <c r="H2394" s="7"/>
      <c r="I2394" s="7"/>
      <c r="J2394" s="7"/>
      <c r="K2394" s="7"/>
      <c r="L2394" s="7"/>
      <c r="M2394" s="7"/>
      <c r="N2394" s="6"/>
      <c r="O2394" s="6"/>
      <c r="P2394" s="11"/>
      <c r="Q2394" s="12"/>
      <c r="R2394" s="13"/>
      <c r="S2394" s="21" t="str">
        <f t="shared" si="277"/>
        <v/>
      </c>
      <c r="T2394" s="7" t="str">
        <f t="shared" si="278"/>
        <v>Under 1.5</v>
      </c>
      <c r="U2394" s="14"/>
      <c r="V2394" s="14" t="str">
        <f t="shared" si="282"/>
        <v>Over 0.5</v>
      </c>
      <c r="W2394" s="14" t="str">
        <f t="shared" si="283"/>
        <v/>
      </c>
      <c r="X2394" s="14"/>
      <c r="Y2394" s="7" t="str">
        <f t="shared" si="279"/>
        <v>…</v>
      </c>
      <c r="Z2394" s="7"/>
      <c r="AA2394" s="35" t="str">
        <f t="shared" si="280"/>
        <v>…</v>
      </c>
      <c r="AB2394" s="35" t="str">
        <f t="shared" si="281"/>
        <v>.</v>
      </c>
    </row>
    <row r="2395" spans="2:28">
      <c r="B2395" s="6"/>
      <c r="D2395" s="24"/>
      <c r="E2395" s="17"/>
      <c r="F2395" s="7"/>
      <c r="G2395" s="10"/>
      <c r="H2395" s="7"/>
      <c r="I2395" s="7"/>
      <c r="J2395" s="7"/>
      <c r="K2395" s="7"/>
      <c r="L2395" s="7"/>
      <c r="M2395" s="7"/>
      <c r="N2395" s="6"/>
      <c r="O2395" s="6"/>
      <c r="P2395" s="11"/>
      <c r="Q2395" s="12"/>
      <c r="R2395" s="13"/>
      <c r="S2395" s="21" t="str">
        <f t="shared" si="277"/>
        <v/>
      </c>
      <c r="T2395" s="7" t="str">
        <f t="shared" si="278"/>
        <v>Under 1.5</v>
      </c>
      <c r="U2395" s="14"/>
      <c r="V2395" s="14" t="str">
        <f t="shared" si="282"/>
        <v>Over 0.5</v>
      </c>
      <c r="W2395" s="14" t="str">
        <f t="shared" si="283"/>
        <v/>
      </c>
      <c r="X2395" s="14"/>
      <c r="Y2395" s="7" t="str">
        <f t="shared" si="279"/>
        <v>…</v>
      </c>
      <c r="Z2395" s="7"/>
      <c r="AA2395" s="35" t="str">
        <f t="shared" si="280"/>
        <v>…</v>
      </c>
      <c r="AB2395" s="35" t="str">
        <f t="shared" si="281"/>
        <v>.</v>
      </c>
    </row>
    <row r="2396" spans="2:28">
      <c r="B2396" s="6"/>
      <c r="D2396" s="24"/>
      <c r="E2396" s="17"/>
      <c r="F2396" s="7"/>
      <c r="G2396" s="10"/>
      <c r="H2396" s="7"/>
      <c r="I2396" s="7"/>
      <c r="J2396" s="7"/>
      <c r="K2396" s="7"/>
      <c r="L2396" s="7"/>
      <c r="M2396" s="7"/>
      <c r="N2396" s="6"/>
      <c r="O2396" s="6"/>
      <c r="P2396" s="11"/>
      <c r="Q2396" s="12"/>
      <c r="R2396" s="13"/>
      <c r="S2396" s="21" t="str">
        <f t="shared" si="277"/>
        <v/>
      </c>
      <c r="T2396" s="7" t="str">
        <f t="shared" si="278"/>
        <v>Under 1.5</v>
      </c>
      <c r="U2396" s="14"/>
      <c r="V2396" s="14" t="str">
        <f t="shared" si="282"/>
        <v>Over 0.5</v>
      </c>
      <c r="W2396" s="14" t="str">
        <f t="shared" si="283"/>
        <v/>
      </c>
      <c r="X2396" s="14"/>
      <c r="Y2396" s="7" t="str">
        <f t="shared" si="279"/>
        <v>…</v>
      </c>
      <c r="Z2396" s="7"/>
      <c r="AA2396" s="35" t="str">
        <f t="shared" si="280"/>
        <v>…</v>
      </c>
      <c r="AB2396" s="35" t="str">
        <f t="shared" si="281"/>
        <v>.</v>
      </c>
    </row>
    <row r="2397" spans="2:28">
      <c r="B2397" s="6"/>
      <c r="D2397" s="24"/>
      <c r="E2397" s="17"/>
      <c r="F2397" s="7"/>
      <c r="G2397" s="10"/>
      <c r="H2397" s="7"/>
      <c r="I2397" s="7"/>
      <c r="J2397" s="7"/>
      <c r="K2397" s="7"/>
      <c r="L2397" s="7"/>
      <c r="M2397" s="7"/>
      <c r="N2397" s="6"/>
      <c r="O2397" s="6"/>
      <c r="P2397" s="11"/>
      <c r="Q2397" s="12"/>
      <c r="R2397" s="13"/>
      <c r="S2397" s="21" t="str">
        <f t="shared" si="277"/>
        <v/>
      </c>
      <c r="T2397" s="7" t="str">
        <f t="shared" si="278"/>
        <v>Under 1.5</v>
      </c>
      <c r="U2397" s="14"/>
      <c r="V2397" s="14" t="str">
        <f t="shared" si="282"/>
        <v>Over 0.5</v>
      </c>
      <c r="W2397" s="14" t="str">
        <f t="shared" si="283"/>
        <v/>
      </c>
      <c r="X2397" s="14"/>
      <c r="Y2397" s="7" t="str">
        <f t="shared" si="279"/>
        <v>…</v>
      </c>
      <c r="Z2397" s="7"/>
      <c r="AA2397" s="35" t="str">
        <f t="shared" si="280"/>
        <v>…</v>
      </c>
      <c r="AB2397" s="35" t="str">
        <f t="shared" si="281"/>
        <v>.</v>
      </c>
    </row>
    <row r="2398" spans="2:28">
      <c r="B2398" s="6"/>
      <c r="D2398" s="24"/>
      <c r="E2398" s="17"/>
      <c r="F2398" s="7"/>
      <c r="G2398" s="10"/>
      <c r="H2398" s="7"/>
      <c r="I2398" s="7"/>
      <c r="J2398" s="7"/>
      <c r="K2398" s="7"/>
      <c r="L2398" s="7"/>
      <c r="M2398" s="7"/>
      <c r="N2398" s="6"/>
      <c r="O2398" s="6"/>
      <c r="P2398" s="11"/>
      <c r="Q2398" s="12"/>
      <c r="R2398" s="13"/>
      <c r="S2398" s="21" t="str">
        <f t="shared" si="277"/>
        <v/>
      </c>
      <c r="T2398" s="7" t="str">
        <f t="shared" si="278"/>
        <v>Under 1.5</v>
      </c>
      <c r="U2398" s="14"/>
      <c r="V2398" s="14" t="str">
        <f t="shared" si="282"/>
        <v>Over 0.5</v>
      </c>
      <c r="W2398" s="14" t="str">
        <f t="shared" si="283"/>
        <v/>
      </c>
      <c r="X2398" s="14"/>
      <c r="Y2398" s="7" t="str">
        <f t="shared" si="279"/>
        <v>…</v>
      </c>
      <c r="Z2398" s="7"/>
      <c r="AA2398" s="35" t="str">
        <f t="shared" si="280"/>
        <v>…</v>
      </c>
      <c r="AB2398" s="35" t="str">
        <f t="shared" si="281"/>
        <v>.</v>
      </c>
    </row>
    <row r="2399" spans="2:28">
      <c r="B2399" s="6"/>
      <c r="D2399" s="24"/>
      <c r="E2399" s="17"/>
      <c r="F2399" s="7"/>
      <c r="G2399" s="10"/>
      <c r="H2399" s="7"/>
      <c r="I2399" s="7"/>
      <c r="J2399" s="7"/>
      <c r="K2399" s="7"/>
      <c r="L2399" s="7"/>
      <c r="M2399" s="7"/>
      <c r="N2399" s="6"/>
      <c r="O2399" s="6"/>
      <c r="P2399" s="11"/>
      <c r="Q2399" s="12"/>
      <c r="R2399" s="13"/>
      <c r="S2399" s="21" t="str">
        <f t="shared" si="277"/>
        <v/>
      </c>
      <c r="T2399" s="7" t="str">
        <f t="shared" si="278"/>
        <v>Under 1.5</v>
      </c>
      <c r="U2399" s="14"/>
      <c r="V2399" s="14" t="str">
        <f t="shared" si="282"/>
        <v>Over 0.5</v>
      </c>
      <c r="W2399" s="14" t="str">
        <f t="shared" si="283"/>
        <v/>
      </c>
      <c r="X2399" s="14"/>
      <c r="Y2399" s="7" t="str">
        <f t="shared" si="279"/>
        <v>…</v>
      </c>
      <c r="Z2399" s="7"/>
      <c r="AA2399" s="35" t="str">
        <f t="shared" si="280"/>
        <v>…</v>
      </c>
      <c r="AB2399" s="35" t="str">
        <f t="shared" si="281"/>
        <v>.</v>
      </c>
    </row>
    <row r="2400" spans="2:28">
      <c r="B2400" s="6"/>
      <c r="D2400" s="24"/>
      <c r="E2400" s="17"/>
      <c r="F2400" s="7"/>
      <c r="G2400" s="10"/>
      <c r="H2400" s="7"/>
      <c r="I2400" s="7"/>
      <c r="J2400" s="7"/>
      <c r="K2400" s="7"/>
      <c r="L2400" s="7"/>
      <c r="M2400" s="7"/>
      <c r="N2400" s="6"/>
      <c r="O2400" s="6"/>
      <c r="P2400" s="11"/>
      <c r="Q2400" s="12"/>
      <c r="R2400" s="13"/>
      <c r="S2400" s="21" t="str">
        <f t="shared" si="277"/>
        <v/>
      </c>
      <c r="T2400" s="7" t="str">
        <f t="shared" si="278"/>
        <v>Under 1.5</v>
      </c>
      <c r="U2400" s="14"/>
      <c r="V2400" s="14" t="str">
        <f t="shared" si="282"/>
        <v>Over 0.5</v>
      </c>
      <c r="W2400" s="14" t="str">
        <f t="shared" si="283"/>
        <v/>
      </c>
      <c r="X2400" s="14"/>
      <c r="Y2400" s="7" t="str">
        <f t="shared" si="279"/>
        <v>…</v>
      </c>
      <c r="Z2400" s="7"/>
      <c r="AA2400" s="35" t="str">
        <f t="shared" si="280"/>
        <v>…</v>
      </c>
      <c r="AB2400" s="35" t="str">
        <f t="shared" si="281"/>
        <v>.</v>
      </c>
    </row>
    <row r="2401" spans="2:28">
      <c r="B2401" s="6"/>
      <c r="D2401" s="24"/>
      <c r="E2401" s="17"/>
      <c r="F2401" s="7"/>
      <c r="G2401" s="10"/>
      <c r="H2401" s="7"/>
      <c r="I2401" s="7"/>
      <c r="J2401" s="7"/>
      <c r="K2401" s="7"/>
      <c r="L2401" s="7"/>
      <c r="M2401" s="7"/>
      <c r="N2401" s="6"/>
      <c r="O2401" s="6"/>
      <c r="P2401" s="11"/>
      <c r="Q2401" s="12"/>
      <c r="R2401" s="13"/>
      <c r="S2401" s="21" t="str">
        <f t="shared" si="277"/>
        <v/>
      </c>
      <c r="T2401" s="7" t="str">
        <f t="shared" si="278"/>
        <v>Under 1.5</v>
      </c>
      <c r="U2401" s="14"/>
      <c r="V2401" s="14" t="str">
        <f t="shared" si="282"/>
        <v>Over 0.5</v>
      </c>
      <c r="W2401" s="14" t="str">
        <f t="shared" si="283"/>
        <v/>
      </c>
      <c r="X2401" s="14"/>
      <c r="Y2401" s="7" t="str">
        <f t="shared" si="279"/>
        <v>…</v>
      </c>
      <c r="Z2401" s="7"/>
      <c r="AA2401" s="35" t="str">
        <f t="shared" si="280"/>
        <v>…</v>
      </c>
      <c r="AB2401" s="35" t="str">
        <f t="shared" si="281"/>
        <v>.</v>
      </c>
    </row>
    <row r="2402" spans="2:28">
      <c r="B2402" s="6"/>
      <c r="D2402" s="24"/>
      <c r="E2402" s="17"/>
      <c r="F2402" s="7"/>
      <c r="G2402" s="10"/>
      <c r="H2402" s="7"/>
      <c r="I2402" s="7"/>
      <c r="J2402" s="7"/>
      <c r="K2402" s="7"/>
      <c r="L2402" s="7"/>
      <c r="M2402" s="7"/>
      <c r="N2402" s="6"/>
      <c r="O2402" s="6"/>
      <c r="P2402" s="11"/>
      <c r="Q2402" s="12"/>
      <c r="R2402" s="13"/>
      <c r="S2402" s="21" t="str">
        <f t="shared" si="277"/>
        <v/>
      </c>
      <c r="T2402" s="7" t="str">
        <f t="shared" si="278"/>
        <v>Under 1.5</v>
      </c>
      <c r="U2402" s="14"/>
      <c r="V2402" s="14" t="str">
        <f t="shared" si="282"/>
        <v>Over 0.5</v>
      </c>
      <c r="W2402" s="14" t="str">
        <f t="shared" si="283"/>
        <v/>
      </c>
      <c r="X2402" s="14"/>
      <c r="Y2402" s="7" t="str">
        <f t="shared" si="279"/>
        <v>…</v>
      </c>
      <c r="Z2402" s="7"/>
      <c r="AA2402" s="35" t="str">
        <f t="shared" si="280"/>
        <v>…</v>
      </c>
      <c r="AB2402" s="35" t="str">
        <f t="shared" si="281"/>
        <v>.</v>
      </c>
    </row>
    <row r="2403" spans="2:28">
      <c r="B2403" s="6"/>
      <c r="D2403" s="24"/>
      <c r="E2403" s="17"/>
      <c r="F2403" s="7"/>
      <c r="G2403" s="10"/>
      <c r="H2403" s="7"/>
      <c r="I2403" s="7"/>
      <c r="J2403" s="7"/>
      <c r="K2403" s="7"/>
      <c r="L2403" s="7"/>
      <c r="M2403" s="7"/>
      <c r="N2403" s="6"/>
      <c r="O2403" s="6"/>
      <c r="P2403" s="11"/>
      <c r="Q2403" s="12"/>
      <c r="R2403" s="13"/>
      <c r="S2403" s="21" t="str">
        <f t="shared" si="277"/>
        <v/>
      </c>
      <c r="T2403" s="7" t="str">
        <f t="shared" si="278"/>
        <v>Under 1.5</v>
      </c>
      <c r="U2403" s="14"/>
      <c r="V2403" s="14" t="str">
        <f t="shared" si="282"/>
        <v>Over 0.5</v>
      </c>
      <c r="W2403" s="14" t="str">
        <f t="shared" si="283"/>
        <v/>
      </c>
      <c r="X2403" s="14"/>
      <c r="Y2403" s="7" t="str">
        <f t="shared" si="279"/>
        <v>…</v>
      </c>
      <c r="Z2403" s="7"/>
      <c r="AA2403" s="35" t="str">
        <f t="shared" si="280"/>
        <v>…</v>
      </c>
      <c r="AB2403" s="35" t="str">
        <f t="shared" si="281"/>
        <v>.</v>
      </c>
    </row>
    <row r="2404" spans="2:28">
      <c r="B2404" s="6"/>
      <c r="D2404" s="24"/>
      <c r="E2404" s="17"/>
      <c r="F2404" s="7"/>
      <c r="G2404" s="10"/>
      <c r="H2404" s="7"/>
      <c r="I2404" s="7"/>
      <c r="J2404" s="7"/>
      <c r="K2404" s="7"/>
      <c r="L2404" s="7"/>
      <c r="M2404" s="7"/>
      <c r="N2404" s="6"/>
      <c r="O2404" s="6"/>
      <c r="P2404" s="11"/>
      <c r="Q2404" s="12"/>
      <c r="R2404" s="13"/>
      <c r="S2404" s="21" t="str">
        <f t="shared" si="277"/>
        <v/>
      </c>
      <c r="T2404" s="7" t="str">
        <f t="shared" si="278"/>
        <v>Under 1.5</v>
      </c>
      <c r="U2404" s="14"/>
      <c r="V2404" s="14" t="str">
        <f t="shared" si="282"/>
        <v>Over 0.5</v>
      </c>
      <c r="W2404" s="14" t="str">
        <f t="shared" si="283"/>
        <v/>
      </c>
      <c r="X2404" s="14"/>
      <c r="Y2404" s="7" t="str">
        <f t="shared" si="279"/>
        <v>…</v>
      </c>
      <c r="Z2404" s="7"/>
      <c r="AA2404" s="35" t="str">
        <f t="shared" si="280"/>
        <v>…</v>
      </c>
      <c r="AB2404" s="35" t="str">
        <f t="shared" si="281"/>
        <v>.</v>
      </c>
    </row>
    <row r="2405" spans="2:28">
      <c r="B2405" s="6"/>
      <c r="D2405" s="24"/>
      <c r="E2405" s="17"/>
      <c r="F2405" s="7"/>
      <c r="G2405" s="10"/>
      <c r="H2405" s="7"/>
      <c r="I2405" s="7"/>
      <c r="J2405" s="7"/>
      <c r="K2405" s="7"/>
      <c r="L2405" s="7"/>
      <c r="M2405" s="7"/>
      <c r="N2405" s="6"/>
      <c r="O2405" s="6"/>
      <c r="P2405" s="11"/>
      <c r="Q2405" s="12"/>
      <c r="R2405" s="13"/>
      <c r="S2405" s="21" t="str">
        <f t="shared" si="277"/>
        <v/>
      </c>
      <c r="T2405" s="7" t="str">
        <f t="shared" si="278"/>
        <v>Under 1.5</v>
      </c>
      <c r="U2405" s="14"/>
      <c r="V2405" s="14" t="str">
        <f t="shared" si="282"/>
        <v>Over 0.5</v>
      </c>
      <c r="W2405" s="14" t="str">
        <f t="shared" si="283"/>
        <v/>
      </c>
      <c r="X2405" s="14"/>
      <c r="Y2405" s="7" t="str">
        <f t="shared" si="279"/>
        <v>…</v>
      </c>
      <c r="Z2405" s="7"/>
      <c r="AA2405" s="35" t="str">
        <f t="shared" si="280"/>
        <v>…</v>
      </c>
      <c r="AB2405" s="35" t="str">
        <f t="shared" si="281"/>
        <v>.</v>
      </c>
    </row>
    <row r="2406" spans="2:28">
      <c r="B2406" s="6"/>
      <c r="D2406" s="24"/>
      <c r="E2406" s="17"/>
      <c r="F2406" s="7"/>
      <c r="G2406" s="10"/>
      <c r="H2406" s="7"/>
      <c r="I2406" s="7"/>
      <c r="J2406" s="7"/>
      <c r="K2406" s="7"/>
      <c r="L2406" s="7"/>
      <c r="M2406" s="7"/>
      <c r="N2406" s="6"/>
      <c r="O2406" s="6"/>
      <c r="P2406" s="11"/>
      <c r="Q2406" s="12"/>
      <c r="R2406" s="13"/>
      <c r="S2406" s="21" t="str">
        <f t="shared" si="277"/>
        <v/>
      </c>
      <c r="T2406" s="7" t="str">
        <f t="shared" si="278"/>
        <v>Under 1.5</v>
      </c>
      <c r="U2406" s="14"/>
      <c r="V2406" s="14" t="str">
        <f t="shared" si="282"/>
        <v>Over 0.5</v>
      </c>
      <c r="W2406" s="14" t="str">
        <f t="shared" si="283"/>
        <v/>
      </c>
      <c r="X2406" s="14"/>
      <c r="Y2406" s="7" t="str">
        <f t="shared" si="279"/>
        <v>…</v>
      </c>
      <c r="Z2406" s="7"/>
      <c r="AA2406" s="35" t="str">
        <f t="shared" si="280"/>
        <v>…</v>
      </c>
      <c r="AB2406" s="35" t="str">
        <f t="shared" si="281"/>
        <v>.</v>
      </c>
    </row>
    <row r="2407" spans="2:28">
      <c r="B2407" s="6"/>
      <c r="D2407" s="24"/>
      <c r="E2407" s="17"/>
      <c r="F2407" s="7"/>
      <c r="G2407" s="10"/>
      <c r="H2407" s="7"/>
      <c r="I2407" s="7"/>
      <c r="J2407" s="7"/>
      <c r="K2407" s="7"/>
      <c r="L2407" s="7"/>
      <c r="M2407" s="7"/>
      <c r="N2407" s="6"/>
      <c r="O2407" s="6"/>
      <c r="P2407" s="11"/>
      <c r="Q2407" s="12"/>
      <c r="R2407" s="13"/>
      <c r="S2407" s="21" t="str">
        <f t="shared" si="277"/>
        <v/>
      </c>
      <c r="T2407" s="7" t="str">
        <f t="shared" si="278"/>
        <v>Under 1.5</v>
      </c>
      <c r="U2407" s="14"/>
      <c r="V2407" s="14" t="str">
        <f t="shared" si="282"/>
        <v>Over 0.5</v>
      </c>
      <c r="W2407" s="14" t="str">
        <f t="shared" si="283"/>
        <v/>
      </c>
      <c r="X2407" s="14"/>
      <c r="Y2407" s="7" t="str">
        <f t="shared" si="279"/>
        <v>…</v>
      </c>
      <c r="Z2407" s="7"/>
      <c r="AA2407" s="35" t="str">
        <f t="shared" si="280"/>
        <v>…</v>
      </c>
      <c r="AB2407" s="35" t="str">
        <f t="shared" si="281"/>
        <v>.</v>
      </c>
    </row>
    <row r="2408" spans="2:28">
      <c r="B2408" s="6"/>
      <c r="D2408" s="24"/>
      <c r="E2408" s="17"/>
      <c r="F2408" s="7"/>
      <c r="G2408" s="10"/>
      <c r="H2408" s="7"/>
      <c r="I2408" s="7"/>
      <c r="J2408" s="7"/>
      <c r="K2408" s="7"/>
      <c r="L2408" s="7"/>
      <c r="M2408" s="7"/>
      <c r="N2408" s="6"/>
      <c r="O2408" s="6"/>
      <c r="P2408" s="11"/>
      <c r="Q2408" s="12"/>
      <c r="R2408" s="13"/>
      <c r="S2408" s="21" t="str">
        <f t="shared" si="277"/>
        <v/>
      </c>
      <c r="T2408" s="7" t="str">
        <f t="shared" si="278"/>
        <v>Under 1.5</v>
      </c>
      <c r="U2408" s="14"/>
      <c r="V2408" s="14" t="str">
        <f t="shared" si="282"/>
        <v>Over 0.5</v>
      </c>
      <c r="W2408" s="14" t="str">
        <f t="shared" si="283"/>
        <v/>
      </c>
      <c r="X2408" s="14"/>
      <c r="Y2408" s="7" t="str">
        <f t="shared" si="279"/>
        <v>…</v>
      </c>
      <c r="Z2408" s="7"/>
      <c r="AA2408" s="35" t="str">
        <f t="shared" si="280"/>
        <v>…</v>
      </c>
      <c r="AB2408" s="35" t="str">
        <f t="shared" si="281"/>
        <v>.</v>
      </c>
    </row>
    <row r="2409" spans="2:28">
      <c r="B2409" s="6"/>
      <c r="D2409" s="24"/>
      <c r="E2409" s="17"/>
      <c r="F2409" s="7"/>
      <c r="G2409" s="10"/>
      <c r="H2409" s="7"/>
      <c r="I2409" s="7"/>
      <c r="J2409" s="7"/>
      <c r="K2409" s="7"/>
      <c r="L2409" s="7"/>
      <c r="M2409" s="7"/>
      <c r="N2409" s="6"/>
      <c r="O2409" s="6"/>
      <c r="P2409" s="11"/>
      <c r="Q2409" s="12"/>
      <c r="R2409" s="13"/>
      <c r="S2409" s="21" t="str">
        <f t="shared" si="277"/>
        <v/>
      </c>
      <c r="T2409" s="7" t="str">
        <f t="shared" si="278"/>
        <v>Under 1.5</v>
      </c>
      <c r="U2409" s="14"/>
      <c r="V2409" s="14" t="str">
        <f t="shared" si="282"/>
        <v>Over 0.5</v>
      </c>
      <c r="W2409" s="14" t="str">
        <f t="shared" si="283"/>
        <v/>
      </c>
      <c r="X2409" s="14"/>
      <c r="Y2409" s="7" t="str">
        <f t="shared" si="279"/>
        <v>…</v>
      </c>
      <c r="Z2409" s="7"/>
      <c r="AA2409" s="35" t="str">
        <f t="shared" si="280"/>
        <v>…</v>
      </c>
      <c r="AB2409" s="35" t="str">
        <f t="shared" si="281"/>
        <v>.</v>
      </c>
    </row>
    <row r="2410" spans="2:28">
      <c r="B2410" s="6"/>
      <c r="D2410" s="24"/>
      <c r="E2410" s="17"/>
      <c r="F2410" s="7"/>
      <c r="G2410" s="10"/>
      <c r="H2410" s="7"/>
      <c r="I2410" s="7"/>
      <c r="J2410" s="7"/>
      <c r="K2410" s="7"/>
      <c r="L2410" s="7"/>
      <c r="M2410" s="7"/>
      <c r="N2410" s="6"/>
      <c r="O2410" s="6"/>
      <c r="P2410" s="11"/>
      <c r="Q2410" s="12"/>
      <c r="R2410" s="13"/>
      <c r="S2410" s="21" t="str">
        <f t="shared" si="277"/>
        <v/>
      </c>
      <c r="T2410" s="7" t="str">
        <f t="shared" si="278"/>
        <v>Under 1.5</v>
      </c>
      <c r="U2410" s="14"/>
      <c r="V2410" s="14" t="str">
        <f t="shared" si="282"/>
        <v>Over 0.5</v>
      </c>
      <c r="W2410" s="14" t="str">
        <f t="shared" si="283"/>
        <v/>
      </c>
      <c r="X2410" s="14"/>
      <c r="Y2410" s="7" t="str">
        <f t="shared" si="279"/>
        <v>…</v>
      </c>
      <c r="Z2410" s="7"/>
      <c r="AA2410" s="35" t="str">
        <f t="shared" si="280"/>
        <v>…</v>
      </c>
      <c r="AB2410" s="35" t="str">
        <f t="shared" si="281"/>
        <v>.</v>
      </c>
    </row>
    <row r="2411" spans="2:28">
      <c r="B2411" s="6"/>
      <c r="D2411" s="24"/>
      <c r="E2411" s="17"/>
      <c r="F2411" s="7"/>
      <c r="G2411" s="10"/>
      <c r="H2411" s="7"/>
      <c r="I2411" s="7"/>
      <c r="J2411" s="7"/>
      <c r="K2411" s="7"/>
      <c r="L2411" s="7"/>
      <c r="M2411" s="7"/>
      <c r="N2411" s="6"/>
      <c r="O2411" s="6"/>
      <c r="P2411" s="11"/>
      <c r="Q2411" s="12"/>
      <c r="R2411" s="13"/>
      <c r="S2411" s="21" t="str">
        <f t="shared" si="277"/>
        <v/>
      </c>
      <c r="T2411" s="7" t="str">
        <f t="shared" si="278"/>
        <v>Under 1.5</v>
      </c>
      <c r="U2411" s="14"/>
      <c r="V2411" s="14" t="str">
        <f t="shared" si="282"/>
        <v>Over 0.5</v>
      </c>
      <c r="W2411" s="14" t="str">
        <f t="shared" si="283"/>
        <v/>
      </c>
      <c r="X2411" s="14"/>
      <c r="Y2411" s="7" t="str">
        <f t="shared" si="279"/>
        <v>…</v>
      </c>
      <c r="Z2411" s="7"/>
      <c r="AA2411" s="35" t="str">
        <f t="shared" si="280"/>
        <v>…</v>
      </c>
      <c r="AB2411" s="35" t="str">
        <f t="shared" si="281"/>
        <v>.</v>
      </c>
    </row>
    <row r="2412" spans="2:28">
      <c r="B2412" s="6"/>
      <c r="D2412" s="24"/>
      <c r="E2412" s="17"/>
      <c r="F2412" s="7"/>
      <c r="G2412" s="10"/>
      <c r="H2412" s="7"/>
      <c r="I2412" s="7"/>
      <c r="J2412" s="7"/>
      <c r="K2412" s="7"/>
      <c r="L2412" s="7"/>
      <c r="M2412" s="7"/>
      <c r="N2412" s="6"/>
      <c r="O2412" s="6"/>
      <c r="P2412" s="11"/>
      <c r="Q2412" s="12"/>
      <c r="R2412" s="13"/>
      <c r="S2412" s="21" t="str">
        <f t="shared" si="277"/>
        <v/>
      </c>
      <c r="T2412" s="7" t="str">
        <f t="shared" si="278"/>
        <v>Under 1.5</v>
      </c>
      <c r="U2412" s="14"/>
      <c r="V2412" s="14" t="str">
        <f t="shared" si="282"/>
        <v>Over 0.5</v>
      </c>
      <c r="W2412" s="14" t="str">
        <f t="shared" si="283"/>
        <v/>
      </c>
      <c r="X2412" s="14"/>
      <c r="Y2412" s="7" t="str">
        <f t="shared" si="279"/>
        <v>…</v>
      </c>
      <c r="Z2412" s="7"/>
      <c r="AA2412" s="35" t="str">
        <f t="shared" si="280"/>
        <v>…</v>
      </c>
      <c r="AB2412" s="35" t="str">
        <f t="shared" si="281"/>
        <v>.</v>
      </c>
    </row>
    <row r="2413" spans="2:28">
      <c r="B2413" s="6"/>
      <c r="D2413" s="24"/>
      <c r="E2413" s="17"/>
      <c r="F2413" s="7"/>
      <c r="G2413" s="10"/>
      <c r="H2413" s="7"/>
      <c r="I2413" s="7"/>
      <c r="J2413" s="7"/>
      <c r="K2413" s="7"/>
      <c r="L2413" s="7"/>
      <c r="M2413" s="7"/>
      <c r="N2413" s="6"/>
      <c r="O2413" s="6"/>
      <c r="P2413" s="11"/>
      <c r="Q2413" s="12"/>
      <c r="R2413" s="13"/>
      <c r="S2413" s="21" t="str">
        <f t="shared" si="277"/>
        <v/>
      </c>
      <c r="T2413" s="7" t="str">
        <f t="shared" si="278"/>
        <v>Under 1.5</v>
      </c>
      <c r="U2413" s="14"/>
      <c r="V2413" s="14" t="str">
        <f t="shared" si="282"/>
        <v>Over 0.5</v>
      </c>
      <c r="W2413" s="14" t="str">
        <f t="shared" si="283"/>
        <v/>
      </c>
      <c r="X2413" s="14"/>
      <c r="Y2413" s="7" t="str">
        <f t="shared" si="279"/>
        <v>…</v>
      </c>
      <c r="Z2413" s="7"/>
      <c r="AA2413" s="35" t="str">
        <f t="shared" si="280"/>
        <v>…</v>
      </c>
      <c r="AB2413" s="35" t="str">
        <f t="shared" si="281"/>
        <v>.</v>
      </c>
    </row>
    <row r="2414" spans="2:28">
      <c r="B2414" s="6"/>
      <c r="D2414" s="24"/>
      <c r="E2414" s="17"/>
      <c r="F2414" s="7"/>
      <c r="G2414" s="10"/>
      <c r="H2414" s="7"/>
      <c r="I2414" s="7"/>
      <c r="J2414" s="7"/>
      <c r="K2414" s="7"/>
      <c r="L2414" s="7"/>
      <c r="M2414" s="7"/>
      <c r="N2414" s="6"/>
      <c r="O2414" s="6"/>
      <c r="P2414" s="11"/>
      <c r="Q2414" s="12"/>
      <c r="R2414" s="13"/>
      <c r="S2414" s="21" t="str">
        <f t="shared" si="277"/>
        <v/>
      </c>
      <c r="T2414" s="7" t="str">
        <f t="shared" si="278"/>
        <v>Under 1.5</v>
      </c>
      <c r="U2414" s="14"/>
      <c r="V2414" s="14" t="str">
        <f t="shared" si="282"/>
        <v>Over 0.5</v>
      </c>
      <c r="W2414" s="14" t="str">
        <f t="shared" si="283"/>
        <v/>
      </c>
      <c r="X2414" s="14"/>
      <c r="Y2414" s="7" t="str">
        <f t="shared" si="279"/>
        <v>…</v>
      </c>
      <c r="Z2414" s="7"/>
      <c r="AA2414" s="35" t="str">
        <f t="shared" si="280"/>
        <v>…</v>
      </c>
      <c r="AB2414" s="35" t="str">
        <f t="shared" si="281"/>
        <v>.</v>
      </c>
    </row>
    <row r="2415" spans="2:28">
      <c r="B2415" s="6"/>
      <c r="D2415" s="24"/>
      <c r="E2415" s="17"/>
      <c r="F2415" s="7"/>
      <c r="G2415" s="10"/>
      <c r="H2415" s="7"/>
      <c r="I2415" s="7"/>
      <c r="J2415" s="7"/>
      <c r="K2415" s="7"/>
      <c r="L2415" s="7"/>
      <c r="M2415" s="7"/>
      <c r="N2415" s="6"/>
      <c r="O2415" s="6"/>
      <c r="P2415" s="11"/>
      <c r="Q2415" s="12"/>
      <c r="R2415" s="13"/>
      <c r="S2415" s="21" t="str">
        <f t="shared" si="277"/>
        <v/>
      </c>
      <c r="T2415" s="7" t="str">
        <f t="shared" si="278"/>
        <v>Under 1.5</v>
      </c>
      <c r="U2415" s="14"/>
      <c r="V2415" s="14" t="str">
        <f t="shared" si="282"/>
        <v>Over 0.5</v>
      </c>
      <c r="W2415" s="14" t="str">
        <f t="shared" si="283"/>
        <v/>
      </c>
      <c r="X2415" s="14"/>
      <c r="Y2415" s="7" t="str">
        <f t="shared" si="279"/>
        <v>…</v>
      </c>
      <c r="Z2415" s="7"/>
      <c r="AA2415" s="35" t="str">
        <f t="shared" si="280"/>
        <v>…</v>
      </c>
      <c r="AB2415" s="35" t="str">
        <f t="shared" si="281"/>
        <v>.</v>
      </c>
    </row>
    <row r="2416" spans="2:28">
      <c r="B2416" s="6"/>
      <c r="D2416" s="24"/>
      <c r="E2416" s="17"/>
      <c r="F2416" s="7"/>
      <c r="G2416" s="10"/>
      <c r="H2416" s="7"/>
      <c r="I2416" s="7"/>
      <c r="J2416" s="7"/>
      <c r="K2416" s="7"/>
      <c r="L2416" s="7"/>
      <c r="M2416" s="7"/>
      <c r="N2416" s="6"/>
      <c r="O2416" s="6"/>
      <c r="P2416" s="11"/>
      <c r="Q2416" s="12"/>
      <c r="R2416" s="13"/>
      <c r="S2416" s="21" t="str">
        <f t="shared" si="277"/>
        <v/>
      </c>
      <c r="T2416" s="7" t="str">
        <f t="shared" si="278"/>
        <v>Under 1.5</v>
      </c>
      <c r="U2416" s="14"/>
      <c r="V2416" s="14" t="str">
        <f t="shared" si="282"/>
        <v>Over 0.5</v>
      </c>
      <c r="W2416" s="14" t="str">
        <f t="shared" si="283"/>
        <v/>
      </c>
      <c r="X2416" s="14"/>
      <c r="Y2416" s="7" t="str">
        <f t="shared" si="279"/>
        <v>…</v>
      </c>
      <c r="Z2416" s="7"/>
      <c r="AA2416" s="35" t="str">
        <f t="shared" si="280"/>
        <v>…</v>
      </c>
      <c r="AB2416" s="35" t="str">
        <f t="shared" si="281"/>
        <v>.</v>
      </c>
    </row>
    <row r="2417" spans="2:28">
      <c r="B2417" s="6"/>
      <c r="D2417" s="24"/>
      <c r="E2417" s="17"/>
      <c r="F2417" s="7"/>
      <c r="G2417" s="10"/>
      <c r="H2417" s="7"/>
      <c r="I2417" s="7"/>
      <c r="J2417" s="7"/>
      <c r="K2417" s="7"/>
      <c r="L2417" s="7"/>
      <c r="M2417" s="7"/>
      <c r="N2417" s="6"/>
      <c r="O2417" s="6"/>
      <c r="P2417" s="11"/>
      <c r="Q2417" s="12"/>
      <c r="R2417" s="13"/>
      <c r="S2417" s="21" t="str">
        <f t="shared" si="277"/>
        <v/>
      </c>
      <c r="T2417" s="7" t="str">
        <f t="shared" si="278"/>
        <v>Under 1.5</v>
      </c>
      <c r="U2417" s="14"/>
      <c r="V2417" s="14" t="str">
        <f t="shared" si="282"/>
        <v>Over 0.5</v>
      </c>
      <c r="W2417" s="14" t="str">
        <f t="shared" si="283"/>
        <v/>
      </c>
      <c r="X2417" s="14"/>
      <c r="Y2417" s="7" t="str">
        <f t="shared" si="279"/>
        <v>…</v>
      </c>
      <c r="Z2417" s="7"/>
      <c r="AA2417" s="35" t="str">
        <f t="shared" si="280"/>
        <v>…</v>
      </c>
      <c r="AB2417" s="35" t="str">
        <f t="shared" si="281"/>
        <v>.</v>
      </c>
    </row>
    <row r="2418" spans="2:28">
      <c r="B2418" s="6"/>
      <c r="D2418" s="24"/>
      <c r="E2418" s="17"/>
      <c r="F2418" s="7"/>
      <c r="G2418" s="10"/>
      <c r="H2418" s="7"/>
      <c r="I2418" s="7"/>
      <c r="J2418" s="7"/>
      <c r="K2418" s="7"/>
      <c r="L2418" s="7"/>
      <c r="M2418" s="7"/>
      <c r="N2418" s="6"/>
      <c r="O2418" s="6"/>
      <c r="P2418" s="11"/>
      <c r="Q2418" s="12"/>
      <c r="R2418" s="13"/>
      <c r="S2418" s="21" t="str">
        <f t="shared" si="277"/>
        <v/>
      </c>
      <c r="T2418" s="7" t="str">
        <f t="shared" si="278"/>
        <v>Under 1.5</v>
      </c>
      <c r="U2418" s="14"/>
      <c r="V2418" s="14" t="str">
        <f t="shared" si="282"/>
        <v>Over 0.5</v>
      </c>
      <c r="W2418" s="14" t="str">
        <f t="shared" si="283"/>
        <v/>
      </c>
      <c r="X2418" s="14"/>
      <c r="Y2418" s="7" t="str">
        <f t="shared" si="279"/>
        <v>…</v>
      </c>
      <c r="Z2418" s="7"/>
      <c r="AA2418" s="35" t="str">
        <f t="shared" si="280"/>
        <v>…</v>
      </c>
      <c r="AB2418" s="35" t="str">
        <f t="shared" si="281"/>
        <v>.</v>
      </c>
    </row>
    <row r="2419" spans="2:28">
      <c r="B2419" s="6"/>
      <c r="D2419" s="24"/>
      <c r="E2419" s="17"/>
      <c r="F2419" s="7"/>
      <c r="G2419" s="10"/>
      <c r="H2419" s="7"/>
      <c r="I2419" s="7"/>
      <c r="J2419" s="7"/>
      <c r="K2419" s="7"/>
      <c r="L2419" s="7"/>
      <c r="M2419" s="7"/>
      <c r="N2419" s="6"/>
      <c r="O2419" s="6"/>
      <c r="P2419" s="11"/>
      <c r="Q2419" s="12"/>
      <c r="R2419" s="13"/>
      <c r="S2419" s="21" t="str">
        <f t="shared" si="277"/>
        <v/>
      </c>
      <c r="T2419" s="7" t="str">
        <f t="shared" si="278"/>
        <v>Under 1.5</v>
      </c>
      <c r="U2419" s="14"/>
      <c r="V2419" s="14" t="str">
        <f t="shared" si="282"/>
        <v>Over 0.5</v>
      </c>
      <c r="W2419" s="14" t="str">
        <f t="shared" si="283"/>
        <v/>
      </c>
      <c r="X2419" s="14"/>
      <c r="Y2419" s="7" t="str">
        <f t="shared" si="279"/>
        <v>…</v>
      </c>
      <c r="Z2419" s="7"/>
      <c r="AA2419" s="35" t="str">
        <f t="shared" si="280"/>
        <v>…</v>
      </c>
      <c r="AB2419" s="35" t="str">
        <f t="shared" si="281"/>
        <v>.</v>
      </c>
    </row>
    <row r="2420" spans="2:28">
      <c r="B2420" s="6"/>
      <c r="D2420" s="24"/>
      <c r="E2420" s="17"/>
      <c r="F2420" s="7"/>
      <c r="G2420" s="10"/>
      <c r="H2420" s="7"/>
      <c r="I2420" s="7"/>
      <c r="J2420" s="7"/>
      <c r="K2420" s="7"/>
      <c r="L2420" s="7"/>
      <c r="M2420" s="7"/>
      <c r="N2420" s="6"/>
      <c r="O2420" s="6"/>
      <c r="P2420" s="11"/>
      <c r="Q2420" s="12"/>
      <c r="R2420" s="13"/>
      <c r="S2420" s="21" t="str">
        <f t="shared" ref="S2420:S2483" si="284">(IF(H2420=0,"",(40+IF(I2420&lt;50,0,I2420/3.2)+(IF(J2420&gt;I2420,-J2420/3.2,0)+(IF(H2420&gt;I2420,-H2420/3.2,0)+(IF(L2420="X",5,IF(L2420="2",2,0)))+(IF(M2420&gt;15,0,15-M2420))+(IF(P2420&lt;50,0,P2420/5)))))))</f>
        <v/>
      </c>
      <c r="T2420" s="7" t="str">
        <f t="shared" ref="T2420:T2483" si="285">IF(S2420&lt;56,"Over 0.5","Under 1.5")</f>
        <v>Under 1.5</v>
      </c>
      <c r="U2420" s="14"/>
      <c r="V2420" s="14" t="str">
        <f t="shared" si="282"/>
        <v>Over 0.5</v>
      </c>
      <c r="W2420" s="14" t="str">
        <f t="shared" si="283"/>
        <v/>
      </c>
      <c r="X2420" s="14"/>
      <c r="Y2420" s="7" t="str">
        <f t="shared" si="279"/>
        <v>…</v>
      </c>
      <c r="Z2420" s="7"/>
      <c r="AA2420" s="35" t="str">
        <f t="shared" si="280"/>
        <v>…</v>
      </c>
      <c r="AB2420" s="35" t="str">
        <f t="shared" si="281"/>
        <v>.</v>
      </c>
    </row>
    <row r="2421" spans="2:28">
      <c r="B2421" s="6"/>
      <c r="D2421" s="24"/>
      <c r="E2421" s="17"/>
      <c r="F2421" s="7"/>
      <c r="G2421" s="10"/>
      <c r="H2421" s="7"/>
      <c r="I2421" s="7"/>
      <c r="J2421" s="7"/>
      <c r="K2421" s="7"/>
      <c r="L2421" s="7"/>
      <c r="M2421" s="7"/>
      <c r="N2421" s="6"/>
      <c r="O2421" s="6"/>
      <c r="P2421" s="11"/>
      <c r="Q2421" s="12"/>
      <c r="R2421" s="13"/>
      <c r="S2421" s="21" t="str">
        <f t="shared" si="284"/>
        <v/>
      </c>
      <c r="T2421" s="7" t="str">
        <f t="shared" si="285"/>
        <v>Under 1.5</v>
      </c>
      <c r="U2421" s="14"/>
      <c r="V2421" s="14" t="str">
        <f t="shared" si="282"/>
        <v>Over 0.5</v>
      </c>
      <c r="W2421" s="14" t="str">
        <f t="shared" si="283"/>
        <v/>
      </c>
      <c r="X2421" s="14"/>
      <c r="Y2421" s="7" t="str">
        <f t="shared" ref="Y2421:Y2484" si="286">IF(AND(B2421="OK",I2421&gt;52,M2421&lt;11,Q2421&lt;1.71),"Prime","…")</f>
        <v>…</v>
      </c>
      <c r="Z2421" s="7"/>
      <c r="AA2421" s="35" t="str">
        <f t="shared" si="280"/>
        <v>…</v>
      </c>
      <c r="AB2421" s="35" t="str">
        <f t="shared" si="281"/>
        <v>.</v>
      </c>
    </row>
    <row r="2422" spans="2:28">
      <c r="B2422" s="6"/>
      <c r="D2422" s="24"/>
      <c r="E2422" s="17"/>
      <c r="F2422" s="7"/>
      <c r="G2422" s="10"/>
      <c r="H2422" s="7"/>
      <c r="I2422" s="7"/>
      <c r="J2422" s="7"/>
      <c r="K2422" s="7"/>
      <c r="L2422" s="7"/>
      <c r="M2422" s="7"/>
      <c r="N2422" s="6"/>
      <c r="O2422" s="6"/>
      <c r="P2422" s="11"/>
      <c r="Q2422" s="12"/>
      <c r="R2422" s="13"/>
      <c r="S2422" s="21" t="str">
        <f t="shared" si="284"/>
        <v/>
      </c>
      <c r="T2422" s="7" t="str">
        <f t="shared" si="285"/>
        <v>Under 1.5</v>
      </c>
      <c r="U2422" s="14"/>
      <c r="V2422" s="14" t="str">
        <f t="shared" si="282"/>
        <v>Over 0.5</v>
      </c>
      <c r="W2422" s="14" t="str">
        <f t="shared" si="283"/>
        <v/>
      </c>
      <c r="X2422" s="14"/>
      <c r="Y2422" s="7" t="str">
        <f t="shared" si="286"/>
        <v>…</v>
      </c>
      <c r="Z2422" s="7"/>
      <c r="AA2422" s="35" t="str">
        <f t="shared" si="280"/>
        <v>…</v>
      </c>
      <c r="AB2422" s="35" t="str">
        <f t="shared" si="281"/>
        <v>.</v>
      </c>
    </row>
    <row r="2423" spans="2:28">
      <c r="B2423" s="6"/>
      <c r="D2423" s="24"/>
      <c r="E2423" s="17"/>
      <c r="F2423" s="7"/>
      <c r="G2423" s="10"/>
      <c r="H2423" s="7"/>
      <c r="I2423" s="7"/>
      <c r="J2423" s="7"/>
      <c r="K2423" s="7"/>
      <c r="L2423" s="7"/>
      <c r="M2423" s="7"/>
      <c r="N2423" s="6"/>
      <c r="O2423" s="6"/>
      <c r="P2423" s="11"/>
      <c r="Q2423" s="12"/>
      <c r="R2423" s="13"/>
      <c r="S2423" s="21" t="str">
        <f t="shared" si="284"/>
        <v/>
      </c>
      <c r="T2423" s="7" t="str">
        <f t="shared" si="285"/>
        <v>Under 1.5</v>
      </c>
      <c r="U2423" s="14"/>
      <c r="V2423" s="14" t="str">
        <f t="shared" si="282"/>
        <v>Over 0.5</v>
      </c>
      <c r="W2423" s="14" t="str">
        <f t="shared" si="283"/>
        <v/>
      </c>
      <c r="X2423" s="14"/>
      <c r="Y2423" s="7" t="str">
        <f t="shared" si="286"/>
        <v>…</v>
      </c>
      <c r="Z2423" s="7"/>
      <c r="AA2423" s="35" t="str">
        <f t="shared" si="280"/>
        <v>…</v>
      </c>
      <c r="AB2423" s="35" t="str">
        <f t="shared" si="281"/>
        <v>.</v>
      </c>
    </row>
    <row r="2424" spans="2:28">
      <c r="B2424" s="6"/>
      <c r="D2424" s="24"/>
      <c r="E2424" s="17"/>
      <c r="F2424" s="7"/>
      <c r="G2424" s="10"/>
      <c r="H2424" s="7"/>
      <c r="I2424" s="7"/>
      <c r="J2424" s="7"/>
      <c r="K2424" s="7"/>
      <c r="L2424" s="7"/>
      <c r="M2424" s="7"/>
      <c r="N2424" s="6"/>
      <c r="O2424" s="6"/>
      <c r="P2424" s="11"/>
      <c r="Q2424" s="12"/>
      <c r="R2424" s="13"/>
      <c r="S2424" s="21" t="str">
        <f t="shared" si="284"/>
        <v/>
      </c>
      <c r="T2424" s="7" t="str">
        <f t="shared" si="285"/>
        <v>Under 1.5</v>
      </c>
      <c r="U2424" s="14"/>
      <c r="V2424" s="14" t="str">
        <f t="shared" si="282"/>
        <v>Over 0.5</v>
      </c>
      <c r="W2424" s="14" t="str">
        <f t="shared" si="283"/>
        <v/>
      </c>
      <c r="X2424" s="14"/>
      <c r="Y2424" s="7" t="str">
        <f t="shared" si="286"/>
        <v>…</v>
      </c>
      <c r="Z2424" s="7"/>
      <c r="AA2424" s="35" t="str">
        <f t="shared" si="280"/>
        <v>…</v>
      </c>
      <c r="AB2424" s="35" t="str">
        <f t="shared" si="281"/>
        <v>.</v>
      </c>
    </row>
    <row r="2425" spans="2:28">
      <c r="B2425" s="6"/>
      <c r="D2425" s="24"/>
      <c r="E2425" s="17"/>
      <c r="F2425" s="7"/>
      <c r="G2425" s="10"/>
      <c r="H2425" s="7"/>
      <c r="I2425" s="7"/>
      <c r="J2425" s="7"/>
      <c r="K2425" s="7"/>
      <c r="L2425" s="7"/>
      <c r="M2425" s="7"/>
      <c r="N2425" s="6"/>
      <c r="O2425" s="6"/>
      <c r="P2425" s="11"/>
      <c r="Q2425" s="12"/>
      <c r="R2425" s="13"/>
      <c r="S2425" s="21" t="str">
        <f t="shared" si="284"/>
        <v/>
      </c>
      <c r="T2425" s="7" t="str">
        <f t="shared" si="285"/>
        <v>Under 1.5</v>
      </c>
      <c r="U2425" s="14"/>
      <c r="V2425" s="14" t="str">
        <f t="shared" si="282"/>
        <v>Over 0.5</v>
      </c>
      <c r="W2425" s="14" t="str">
        <f t="shared" si="283"/>
        <v/>
      </c>
      <c r="X2425" s="14"/>
      <c r="Y2425" s="7" t="str">
        <f t="shared" si="286"/>
        <v>…</v>
      </c>
      <c r="Z2425" s="7"/>
      <c r="AA2425" s="35" t="str">
        <f t="shared" si="280"/>
        <v>…</v>
      </c>
      <c r="AB2425" s="35" t="str">
        <f t="shared" si="281"/>
        <v>.</v>
      </c>
    </row>
    <row r="2426" spans="2:28">
      <c r="B2426" s="6"/>
      <c r="D2426" s="24"/>
      <c r="E2426" s="17"/>
      <c r="F2426" s="7"/>
      <c r="G2426" s="10"/>
      <c r="H2426" s="7"/>
      <c r="I2426" s="7"/>
      <c r="J2426" s="7"/>
      <c r="K2426" s="7"/>
      <c r="L2426" s="7"/>
      <c r="M2426" s="7"/>
      <c r="N2426" s="6"/>
      <c r="O2426" s="6"/>
      <c r="P2426" s="11"/>
      <c r="Q2426" s="12"/>
      <c r="R2426" s="13"/>
      <c r="S2426" s="21" t="str">
        <f t="shared" si="284"/>
        <v/>
      </c>
      <c r="T2426" s="7" t="str">
        <f t="shared" si="285"/>
        <v>Under 1.5</v>
      </c>
      <c r="U2426" s="14"/>
      <c r="V2426" s="14" t="str">
        <f t="shared" si="282"/>
        <v>Over 0.5</v>
      </c>
      <c r="W2426" s="14" t="str">
        <f t="shared" si="283"/>
        <v/>
      </c>
      <c r="X2426" s="14"/>
      <c r="Y2426" s="7" t="str">
        <f t="shared" si="286"/>
        <v>…</v>
      </c>
      <c r="Z2426" s="7"/>
      <c r="AA2426" s="35" t="str">
        <f t="shared" si="280"/>
        <v>…</v>
      </c>
      <c r="AB2426" s="35" t="str">
        <f t="shared" si="281"/>
        <v>.</v>
      </c>
    </row>
    <row r="2427" spans="2:28">
      <c r="B2427" s="6"/>
      <c r="D2427" s="24"/>
      <c r="E2427" s="17"/>
      <c r="F2427" s="7"/>
      <c r="G2427" s="10"/>
      <c r="H2427" s="7"/>
      <c r="I2427" s="7"/>
      <c r="J2427" s="7"/>
      <c r="K2427" s="7"/>
      <c r="L2427" s="7"/>
      <c r="M2427" s="7"/>
      <c r="N2427" s="6"/>
      <c r="O2427" s="6"/>
      <c r="P2427" s="11"/>
      <c r="Q2427" s="12"/>
      <c r="R2427" s="13"/>
      <c r="S2427" s="21" t="str">
        <f t="shared" si="284"/>
        <v/>
      </c>
      <c r="T2427" s="7" t="str">
        <f t="shared" si="285"/>
        <v>Under 1.5</v>
      </c>
      <c r="U2427" s="14"/>
      <c r="V2427" s="14" t="str">
        <f t="shared" si="282"/>
        <v>Over 0.5</v>
      </c>
      <c r="W2427" s="14" t="str">
        <f t="shared" si="283"/>
        <v/>
      </c>
      <c r="X2427" s="14"/>
      <c r="Y2427" s="7" t="str">
        <f t="shared" si="286"/>
        <v>…</v>
      </c>
      <c r="Z2427" s="7"/>
      <c r="AA2427" s="35" t="str">
        <f t="shared" si="280"/>
        <v>…</v>
      </c>
      <c r="AB2427" s="35" t="str">
        <f t="shared" si="281"/>
        <v>.</v>
      </c>
    </row>
    <row r="2428" spans="2:28">
      <c r="B2428" s="6"/>
      <c r="D2428" s="24"/>
      <c r="E2428" s="17"/>
      <c r="F2428" s="7"/>
      <c r="G2428" s="10"/>
      <c r="H2428" s="7"/>
      <c r="I2428" s="7"/>
      <c r="J2428" s="7"/>
      <c r="K2428" s="7"/>
      <c r="L2428" s="7"/>
      <c r="M2428" s="7"/>
      <c r="N2428" s="6"/>
      <c r="O2428" s="6"/>
      <c r="P2428" s="11"/>
      <c r="Q2428" s="12"/>
      <c r="R2428" s="13"/>
      <c r="S2428" s="21" t="str">
        <f t="shared" si="284"/>
        <v/>
      </c>
      <c r="T2428" s="7" t="str">
        <f t="shared" si="285"/>
        <v>Under 1.5</v>
      </c>
      <c r="U2428" s="14"/>
      <c r="V2428" s="14" t="str">
        <f t="shared" si="282"/>
        <v>Over 0.5</v>
      </c>
      <c r="W2428" s="14" t="str">
        <f t="shared" si="283"/>
        <v/>
      </c>
      <c r="X2428" s="14"/>
      <c r="Y2428" s="7" t="str">
        <f t="shared" si="286"/>
        <v>…</v>
      </c>
      <c r="Z2428" s="7"/>
      <c r="AA2428" s="35" t="str">
        <f t="shared" si="280"/>
        <v>…</v>
      </c>
      <c r="AB2428" s="35" t="str">
        <f t="shared" si="281"/>
        <v>.</v>
      </c>
    </row>
    <row r="2429" spans="2:28">
      <c r="B2429" s="6"/>
      <c r="D2429" s="24"/>
      <c r="E2429" s="17"/>
      <c r="F2429" s="7"/>
      <c r="G2429" s="10"/>
      <c r="H2429" s="7"/>
      <c r="I2429" s="7"/>
      <c r="J2429" s="7"/>
      <c r="K2429" s="7"/>
      <c r="L2429" s="7"/>
      <c r="M2429" s="7"/>
      <c r="N2429" s="6"/>
      <c r="O2429" s="6"/>
      <c r="P2429" s="11"/>
      <c r="Q2429" s="12"/>
      <c r="R2429" s="13"/>
      <c r="S2429" s="21" t="str">
        <f t="shared" si="284"/>
        <v/>
      </c>
      <c r="T2429" s="7" t="str">
        <f t="shared" si="285"/>
        <v>Under 1.5</v>
      </c>
      <c r="U2429" s="14"/>
      <c r="V2429" s="14" t="str">
        <f t="shared" si="282"/>
        <v>Over 0.5</v>
      </c>
      <c r="W2429" s="14" t="str">
        <f t="shared" si="283"/>
        <v/>
      </c>
      <c r="X2429" s="14"/>
      <c r="Y2429" s="7" t="str">
        <f t="shared" si="286"/>
        <v>…</v>
      </c>
      <c r="Z2429" s="7"/>
      <c r="AA2429" s="35" t="str">
        <f t="shared" si="280"/>
        <v>…</v>
      </c>
      <c r="AB2429" s="35" t="str">
        <f t="shared" si="281"/>
        <v>.</v>
      </c>
    </row>
    <row r="2430" spans="2:28">
      <c r="B2430" s="6"/>
      <c r="D2430" s="24"/>
      <c r="E2430" s="17"/>
      <c r="F2430" s="7"/>
      <c r="G2430" s="10"/>
      <c r="H2430" s="7"/>
      <c r="I2430" s="7"/>
      <c r="J2430" s="7"/>
      <c r="K2430" s="7"/>
      <c r="L2430" s="7"/>
      <c r="M2430" s="7"/>
      <c r="N2430" s="6"/>
      <c r="O2430" s="6"/>
      <c r="P2430" s="11"/>
      <c r="Q2430" s="12"/>
      <c r="R2430" s="13"/>
      <c r="S2430" s="21" t="str">
        <f t="shared" si="284"/>
        <v/>
      </c>
      <c r="T2430" s="7" t="str">
        <f t="shared" si="285"/>
        <v>Under 1.5</v>
      </c>
      <c r="U2430" s="14"/>
      <c r="V2430" s="14" t="str">
        <f t="shared" si="282"/>
        <v>Over 0.5</v>
      </c>
      <c r="W2430" s="14" t="str">
        <f t="shared" si="283"/>
        <v/>
      </c>
      <c r="X2430" s="14"/>
      <c r="Y2430" s="7" t="str">
        <f t="shared" si="286"/>
        <v>…</v>
      </c>
      <c r="Z2430" s="7"/>
      <c r="AA2430" s="35" t="str">
        <f t="shared" si="280"/>
        <v>…</v>
      </c>
      <c r="AB2430" s="35" t="str">
        <f t="shared" si="281"/>
        <v>.</v>
      </c>
    </row>
    <row r="2431" spans="2:28">
      <c r="B2431" s="6"/>
      <c r="D2431" s="24"/>
      <c r="E2431" s="17"/>
      <c r="F2431" s="7"/>
      <c r="G2431" s="10"/>
      <c r="H2431" s="7"/>
      <c r="I2431" s="7"/>
      <c r="J2431" s="7"/>
      <c r="K2431" s="7"/>
      <c r="L2431" s="7"/>
      <c r="M2431" s="7"/>
      <c r="N2431" s="6"/>
      <c r="O2431" s="6"/>
      <c r="P2431" s="11"/>
      <c r="Q2431" s="12"/>
      <c r="R2431" s="13"/>
      <c r="S2431" s="21" t="str">
        <f t="shared" si="284"/>
        <v/>
      </c>
      <c r="T2431" s="7" t="str">
        <f t="shared" si="285"/>
        <v>Under 1.5</v>
      </c>
      <c r="U2431" s="14"/>
      <c r="V2431" s="14" t="str">
        <f t="shared" si="282"/>
        <v>Over 0.5</v>
      </c>
      <c r="W2431" s="14" t="str">
        <f t="shared" si="283"/>
        <v/>
      </c>
      <c r="X2431" s="14"/>
      <c r="Y2431" s="7" t="str">
        <f t="shared" si="286"/>
        <v>…</v>
      </c>
      <c r="Z2431" s="7"/>
      <c r="AA2431" s="35" t="str">
        <f t="shared" si="280"/>
        <v>…</v>
      </c>
      <c r="AB2431" s="35" t="str">
        <f t="shared" si="281"/>
        <v>.</v>
      </c>
    </row>
    <row r="2432" spans="2:28">
      <c r="B2432" s="6"/>
      <c r="D2432" s="24"/>
      <c r="E2432" s="17"/>
      <c r="F2432" s="7"/>
      <c r="G2432" s="10"/>
      <c r="H2432" s="7"/>
      <c r="I2432" s="7"/>
      <c r="J2432" s="7"/>
      <c r="K2432" s="7"/>
      <c r="L2432" s="7"/>
      <c r="M2432" s="7"/>
      <c r="N2432" s="6"/>
      <c r="O2432" s="6"/>
      <c r="P2432" s="11"/>
      <c r="Q2432" s="12"/>
      <c r="R2432" s="13"/>
      <c r="S2432" s="21" t="str">
        <f t="shared" si="284"/>
        <v/>
      </c>
      <c r="T2432" s="7" t="str">
        <f t="shared" si="285"/>
        <v>Under 1.5</v>
      </c>
      <c r="U2432" s="14"/>
      <c r="V2432" s="14" t="str">
        <f t="shared" si="282"/>
        <v>Over 0.5</v>
      </c>
      <c r="W2432" s="14" t="str">
        <f t="shared" si="283"/>
        <v/>
      </c>
      <c r="X2432" s="14"/>
      <c r="Y2432" s="7" t="str">
        <f t="shared" si="286"/>
        <v>…</v>
      </c>
      <c r="Z2432" s="7"/>
      <c r="AA2432" s="35" t="str">
        <f t="shared" si="280"/>
        <v>…</v>
      </c>
      <c r="AB2432" s="35" t="str">
        <f t="shared" si="281"/>
        <v>.</v>
      </c>
    </row>
    <row r="2433" spans="2:28">
      <c r="B2433" s="6"/>
      <c r="D2433" s="24"/>
      <c r="E2433" s="17"/>
      <c r="F2433" s="7"/>
      <c r="G2433" s="10"/>
      <c r="H2433" s="7"/>
      <c r="I2433" s="7"/>
      <c r="J2433" s="7"/>
      <c r="K2433" s="7"/>
      <c r="L2433" s="7"/>
      <c r="M2433" s="7"/>
      <c r="N2433" s="6"/>
      <c r="O2433" s="6"/>
      <c r="P2433" s="11"/>
      <c r="Q2433" s="12"/>
      <c r="R2433" s="13"/>
      <c r="S2433" s="21" t="str">
        <f t="shared" si="284"/>
        <v/>
      </c>
      <c r="T2433" s="7" t="str">
        <f t="shared" si="285"/>
        <v>Under 1.5</v>
      </c>
      <c r="U2433" s="14"/>
      <c r="V2433" s="14" t="str">
        <f t="shared" si="282"/>
        <v>Over 0.5</v>
      </c>
      <c r="W2433" s="14" t="str">
        <f t="shared" si="283"/>
        <v/>
      </c>
      <c r="X2433" s="14"/>
      <c r="Y2433" s="7" t="str">
        <f t="shared" si="286"/>
        <v>…</v>
      </c>
      <c r="Z2433" s="7"/>
      <c r="AA2433" s="35" t="str">
        <f t="shared" si="280"/>
        <v>…</v>
      </c>
      <c r="AB2433" s="35" t="str">
        <f t="shared" si="281"/>
        <v>.</v>
      </c>
    </row>
    <row r="2434" spans="2:28">
      <c r="B2434" s="6"/>
      <c r="D2434" s="24"/>
      <c r="E2434" s="17"/>
      <c r="F2434" s="7"/>
      <c r="G2434" s="10"/>
      <c r="H2434" s="7"/>
      <c r="I2434" s="7"/>
      <c r="J2434" s="7"/>
      <c r="K2434" s="7"/>
      <c r="L2434" s="7"/>
      <c r="M2434" s="7"/>
      <c r="N2434" s="6"/>
      <c r="O2434" s="6"/>
      <c r="P2434" s="11"/>
      <c r="Q2434" s="12"/>
      <c r="R2434" s="13"/>
      <c r="S2434" s="21" t="str">
        <f t="shared" si="284"/>
        <v/>
      </c>
      <c r="T2434" s="7" t="str">
        <f t="shared" si="285"/>
        <v>Under 1.5</v>
      </c>
      <c r="U2434" s="14"/>
      <c r="V2434" s="14" t="str">
        <f t="shared" si="282"/>
        <v>Over 0.5</v>
      </c>
      <c r="W2434" s="14" t="str">
        <f t="shared" si="283"/>
        <v/>
      </c>
      <c r="X2434" s="14"/>
      <c r="Y2434" s="7" t="str">
        <f t="shared" si="286"/>
        <v>…</v>
      </c>
      <c r="Z2434" s="7"/>
      <c r="AA2434" s="35" t="str">
        <f t="shared" si="280"/>
        <v>…</v>
      </c>
      <c r="AB2434" s="35" t="str">
        <f t="shared" si="281"/>
        <v>.</v>
      </c>
    </row>
    <row r="2435" spans="2:28">
      <c r="B2435" s="6"/>
      <c r="D2435" s="24"/>
      <c r="E2435" s="17"/>
      <c r="F2435" s="7"/>
      <c r="G2435" s="10"/>
      <c r="H2435" s="7"/>
      <c r="I2435" s="7"/>
      <c r="J2435" s="7"/>
      <c r="K2435" s="7"/>
      <c r="L2435" s="7"/>
      <c r="M2435" s="7"/>
      <c r="N2435" s="6"/>
      <c r="O2435" s="6"/>
      <c r="P2435" s="11"/>
      <c r="Q2435" s="12"/>
      <c r="R2435" s="13"/>
      <c r="S2435" s="21" t="str">
        <f t="shared" si="284"/>
        <v/>
      </c>
      <c r="T2435" s="7" t="str">
        <f t="shared" si="285"/>
        <v>Under 1.5</v>
      </c>
      <c r="U2435" s="14"/>
      <c r="V2435" s="14" t="str">
        <f t="shared" si="282"/>
        <v>Over 0.5</v>
      </c>
      <c r="W2435" s="14" t="str">
        <f t="shared" si="283"/>
        <v/>
      </c>
      <c r="X2435" s="14"/>
      <c r="Y2435" s="7" t="str">
        <f t="shared" si="286"/>
        <v>…</v>
      </c>
      <c r="Z2435" s="7"/>
      <c r="AA2435" s="35" t="str">
        <f t="shared" si="280"/>
        <v>…</v>
      </c>
      <c r="AB2435" s="35" t="str">
        <f t="shared" si="281"/>
        <v>.</v>
      </c>
    </row>
    <row r="2436" spans="2:28">
      <c r="B2436" s="6"/>
      <c r="D2436" s="24"/>
      <c r="E2436" s="17"/>
      <c r="F2436" s="7"/>
      <c r="G2436" s="10"/>
      <c r="H2436" s="7"/>
      <c r="I2436" s="7"/>
      <c r="J2436" s="7"/>
      <c r="K2436" s="7"/>
      <c r="L2436" s="7"/>
      <c r="M2436" s="7"/>
      <c r="N2436" s="6"/>
      <c r="O2436" s="6"/>
      <c r="P2436" s="11"/>
      <c r="Q2436" s="12"/>
      <c r="R2436" s="13"/>
      <c r="S2436" s="21" t="str">
        <f t="shared" si="284"/>
        <v/>
      </c>
      <c r="T2436" s="7" t="str">
        <f t="shared" si="285"/>
        <v>Under 1.5</v>
      </c>
      <c r="U2436" s="14"/>
      <c r="V2436" s="14" t="str">
        <f t="shared" si="282"/>
        <v>Over 0.5</v>
      </c>
      <c r="W2436" s="14" t="str">
        <f t="shared" si="283"/>
        <v/>
      </c>
      <c r="X2436" s="14"/>
      <c r="Y2436" s="7" t="str">
        <f t="shared" si="286"/>
        <v>…</v>
      </c>
      <c r="Z2436" s="7"/>
      <c r="AA2436" s="35" t="str">
        <f t="shared" si="280"/>
        <v>…</v>
      </c>
      <c r="AB2436" s="35" t="str">
        <f t="shared" si="281"/>
        <v>.</v>
      </c>
    </row>
    <row r="2437" spans="2:28">
      <c r="B2437" s="6"/>
      <c r="D2437" s="24"/>
      <c r="E2437" s="17"/>
      <c r="F2437" s="7"/>
      <c r="G2437" s="10"/>
      <c r="H2437" s="7"/>
      <c r="I2437" s="7"/>
      <c r="J2437" s="7"/>
      <c r="K2437" s="7"/>
      <c r="L2437" s="7"/>
      <c r="M2437" s="7"/>
      <c r="N2437" s="6"/>
      <c r="O2437" s="6"/>
      <c r="P2437" s="11"/>
      <c r="Q2437" s="12"/>
      <c r="R2437" s="13"/>
      <c r="S2437" s="21" t="str">
        <f t="shared" si="284"/>
        <v/>
      </c>
      <c r="T2437" s="7" t="str">
        <f t="shared" si="285"/>
        <v>Under 1.5</v>
      </c>
      <c r="U2437" s="14"/>
      <c r="V2437" s="14" t="str">
        <f t="shared" si="282"/>
        <v>Over 0.5</v>
      </c>
      <c r="W2437" s="14" t="str">
        <f t="shared" si="283"/>
        <v/>
      </c>
      <c r="X2437" s="14"/>
      <c r="Y2437" s="7" t="str">
        <f t="shared" si="286"/>
        <v>…</v>
      </c>
      <c r="Z2437" s="7"/>
      <c r="AA2437" s="35" t="str">
        <f t="shared" si="280"/>
        <v>…</v>
      </c>
      <c r="AB2437" s="35" t="str">
        <f t="shared" si="281"/>
        <v>.</v>
      </c>
    </row>
    <row r="2438" spans="2:28">
      <c r="B2438" s="6"/>
      <c r="D2438" s="24"/>
      <c r="E2438" s="17"/>
      <c r="F2438" s="7"/>
      <c r="G2438" s="10"/>
      <c r="H2438" s="7"/>
      <c r="I2438" s="7"/>
      <c r="J2438" s="7"/>
      <c r="K2438" s="7"/>
      <c r="L2438" s="7"/>
      <c r="M2438" s="7"/>
      <c r="N2438" s="6"/>
      <c r="O2438" s="6"/>
      <c r="P2438" s="11"/>
      <c r="Q2438" s="12"/>
      <c r="R2438" s="13"/>
      <c r="S2438" s="21" t="str">
        <f t="shared" si="284"/>
        <v/>
      </c>
      <c r="T2438" s="7" t="str">
        <f t="shared" si="285"/>
        <v>Under 1.5</v>
      </c>
      <c r="U2438" s="14"/>
      <c r="V2438" s="14" t="str">
        <f t="shared" si="282"/>
        <v>Over 0.5</v>
      </c>
      <c r="W2438" s="14" t="str">
        <f t="shared" si="283"/>
        <v/>
      </c>
      <c r="X2438" s="14"/>
      <c r="Y2438" s="7" t="str">
        <f t="shared" si="286"/>
        <v>…</v>
      </c>
      <c r="Z2438" s="7"/>
      <c r="AA2438" s="35" t="str">
        <f t="shared" ref="AA2438:AA2501" si="287">IF(AND(I2438&gt;49,P2438&gt;54,B2438="OK"),"U25g","…")</f>
        <v>…</v>
      </c>
      <c r="AB2438" s="35" t="str">
        <f t="shared" ref="AB2438:AB2501" si="288">IF(AND(AA2438="U25g",(OR(O2438="0-0",O2438="0-1",O2438="1-0",O2438="1-1",O2438="2-0",O2438="0-2"))),"WON",".")</f>
        <v>.</v>
      </c>
    </row>
    <row r="2439" spans="2:28">
      <c r="B2439" s="6"/>
      <c r="D2439" s="24"/>
      <c r="E2439" s="17"/>
      <c r="F2439" s="7"/>
      <c r="G2439" s="10"/>
      <c r="H2439" s="7"/>
      <c r="I2439" s="7"/>
      <c r="J2439" s="7"/>
      <c r="K2439" s="7"/>
      <c r="L2439" s="7"/>
      <c r="M2439" s="7"/>
      <c r="N2439" s="6"/>
      <c r="O2439" s="6"/>
      <c r="P2439" s="11"/>
      <c r="Q2439" s="12"/>
      <c r="R2439" s="13"/>
      <c r="S2439" s="21" t="str">
        <f t="shared" si="284"/>
        <v/>
      </c>
      <c r="T2439" s="7" t="str">
        <f t="shared" si="285"/>
        <v>Under 1.5</v>
      </c>
      <c r="U2439" s="14"/>
      <c r="V2439" s="14" t="str">
        <f t="shared" si="282"/>
        <v>Over 0.5</v>
      </c>
      <c r="W2439" s="14" t="str">
        <f t="shared" si="283"/>
        <v/>
      </c>
      <c r="X2439" s="14"/>
      <c r="Y2439" s="7" t="str">
        <f t="shared" si="286"/>
        <v>…</v>
      </c>
      <c r="Z2439" s="7"/>
      <c r="AA2439" s="35" t="str">
        <f t="shared" si="287"/>
        <v>…</v>
      </c>
      <c r="AB2439" s="35" t="str">
        <f t="shared" si="288"/>
        <v>.</v>
      </c>
    </row>
    <row r="2440" spans="2:28">
      <c r="B2440" s="6"/>
      <c r="D2440" s="24"/>
      <c r="E2440" s="17"/>
      <c r="F2440" s="7"/>
      <c r="G2440" s="10"/>
      <c r="H2440" s="7"/>
      <c r="I2440" s="7"/>
      <c r="J2440" s="7"/>
      <c r="K2440" s="7"/>
      <c r="L2440" s="7"/>
      <c r="M2440" s="7"/>
      <c r="N2440" s="6"/>
      <c r="O2440" s="6"/>
      <c r="P2440" s="11"/>
      <c r="Q2440" s="12"/>
      <c r="R2440" s="13"/>
      <c r="S2440" s="21" t="str">
        <f t="shared" si="284"/>
        <v/>
      </c>
      <c r="T2440" s="7" t="str">
        <f t="shared" si="285"/>
        <v>Under 1.5</v>
      </c>
      <c r="U2440" s="14"/>
      <c r="V2440" s="14" t="str">
        <f t="shared" si="282"/>
        <v>Over 0.5</v>
      </c>
      <c r="W2440" s="14" t="str">
        <f t="shared" si="283"/>
        <v/>
      </c>
      <c r="X2440" s="14"/>
      <c r="Y2440" s="7" t="str">
        <f t="shared" si="286"/>
        <v>…</v>
      </c>
      <c r="Z2440" s="7"/>
      <c r="AA2440" s="35" t="str">
        <f t="shared" si="287"/>
        <v>…</v>
      </c>
      <c r="AB2440" s="35" t="str">
        <f t="shared" si="288"/>
        <v>.</v>
      </c>
    </row>
    <row r="2441" spans="2:28">
      <c r="B2441" s="6"/>
      <c r="D2441" s="24"/>
      <c r="E2441" s="17"/>
      <c r="F2441" s="7"/>
      <c r="G2441" s="10"/>
      <c r="H2441" s="7"/>
      <c r="I2441" s="7"/>
      <c r="J2441" s="7"/>
      <c r="K2441" s="7"/>
      <c r="L2441" s="7"/>
      <c r="M2441" s="7"/>
      <c r="N2441" s="6"/>
      <c r="O2441" s="6"/>
      <c r="P2441" s="11"/>
      <c r="Q2441" s="12"/>
      <c r="R2441" s="13"/>
      <c r="S2441" s="21" t="str">
        <f t="shared" si="284"/>
        <v/>
      </c>
      <c r="T2441" s="7" t="str">
        <f t="shared" si="285"/>
        <v>Under 1.5</v>
      </c>
      <c r="U2441" s="14"/>
      <c r="V2441" s="14" t="str">
        <f t="shared" si="282"/>
        <v>Over 0.5</v>
      </c>
      <c r="W2441" s="14" t="str">
        <f t="shared" si="283"/>
        <v/>
      </c>
      <c r="X2441" s="14"/>
      <c r="Y2441" s="7" t="str">
        <f t="shared" si="286"/>
        <v>…</v>
      </c>
      <c r="Z2441" s="7"/>
      <c r="AA2441" s="35" t="str">
        <f t="shared" si="287"/>
        <v>…</v>
      </c>
      <c r="AB2441" s="35" t="str">
        <f t="shared" si="288"/>
        <v>.</v>
      </c>
    </row>
    <row r="2442" spans="2:28">
      <c r="B2442" s="6"/>
      <c r="D2442" s="24"/>
      <c r="E2442" s="17"/>
      <c r="F2442" s="7"/>
      <c r="G2442" s="10"/>
      <c r="H2442" s="7"/>
      <c r="I2442" s="7"/>
      <c r="J2442" s="7"/>
      <c r="K2442" s="7"/>
      <c r="L2442" s="7"/>
      <c r="M2442" s="7"/>
      <c r="N2442" s="6"/>
      <c r="O2442" s="6"/>
      <c r="P2442" s="11"/>
      <c r="Q2442" s="12"/>
      <c r="R2442" s="13"/>
      <c r="S2442" s="21" t="str">
        <f t="shared" si="284"/>
        <v/>
      </c>
      <c r="T2442" s="7" t="str">
        <f t="shared" si="285"/>
        <v>Under 1.5</v>
      </c>
      <c r="U2442" s="14"/>
      <c r="V2442" s="14" t="str">
        <f t="shared" si="282"/>
        <v>Over 0.5</v>
      </c>
      <c r="W2442" s="14" t="str">
        <f t="shared" si="283"/>
        <v/>
      </c>
      <c r="X2442" s="14"/>
      <c r="Y2442" s="7" t="str">
        <f t="shared" si="286"/>
        <v>…</v>
      </c>
      <c r="Z2442" s="7"/>
      <c r="AA2442" s="35" t="str">
        <f t="shared" si="287"/>
        <v>…</v>
      </c>
      <c r="AB2442" s="35" t="str">
        <f t="shared" si="288"/>
        <v>.</v>
      </c>
    </row>
    <row r="2443" spans="2:28">
      <c r="B2443" s="6"/>
      <c r="D2443" s="24"/>
      <c r="E2443" s="17"/>
      <c r="F2443" s="7"/>
      <c r="G2443" s="10"/>
      <c r="H2443" s="7"/>
      <c r="I2443" s="7"/>
      <c r="J2443" s="7"/>
      <c r="K2443" s="7"/>
      <c r="L2443" s="7"/>
      <c r="M2443" s="7"/>
      <c r="N2443" s="6"/>
      <c r="O2443" s="6"/>
      <c r="P2443" s="11"/>
      <c r="Q2443" s="12"/>
      <c r="R2443" s="13"/>
      <c r="S2443" s="21" t="str">
        <f t="shared" si="284"/>
        <v/>
      </c>
      <c r="T2443" s="7" t="str">
        <f t="shared" si="285"/>
        <v>Under 1.5</v>
      </c>
      <c r="U2443" s="14"/>
      <c r="V2443" s="14" t="str">
        <f t="shared" ref="V2443:V2506" si="289">IF(N2443="1-0","Under 1.5",IF(N2443="0-0","Under 1.5",IF(N2443="0-1","Under 1.5","Over 0.5")))</f>
        <v>Over 0.5</v>
      </c>
      <c r="W2443" s="14" t="str">
        <f t="shared" ref="W2443:W2506" si="290">IF(N2443=0,"",IF(N2443="?",N2443,IF(T2443=V2443,"WON",IF(N2443="0-1","WON",IF(N2443="1-0","WON","LOST")))))</f>
        <v/>
      </c>
      <c r="X2443" s="14"/>
      <c r="Y2443" s="7" t="str">
        <f t="shared" si="286"/>
        <v>…</v>
      </c>
      <c r="Z2443" s="7"/>
      <c r="AA2443" s="35" t="str">
        <f t="shared" si="287"/>
        <v>…</v>
      </c>
      <c r="AB2443" s="35" t="str">
        <f t="shared" si="288"/>
        <v>.</v>
      </c>
    </row>
    <row r="2444" spans="2:28">
      <c r="B2444" s="6"/>
      <c r="D2444" s="24"/>
      <c r="E2444" s="17"/>
      <c r="F2444" s="7"/>
      <c r="G2444" s="10"/>
      <c r="H2444" s="7"/>
      <c r="I2444" s="7"/>
      <c r="J2444" s="7"/>
      <c r="K2444" s="7"/>
      <c r="L2444" s="7"/>
      <c r="M2444" s="7"/>
      <c r="N2444" s="6"/>
      <c r="O2444" s="6"/>
      <c r="P2444" s="11"/>
      <c r="Q2444" s="12"/>
      <c r="R2444" s="13"/>
      <c r="S2444" s="21" t="str">
        <f t="shared" si="284"/>
        <v/>
      </c>
      <c r="T2444" s="7" t="str">
        <f t="shared" si="285"/>
        <v>Under 1.5</v>
      </c>
      <c r="U2444" s="14"/>
      <c r="V2444" s="14" t="str">
        <f t="shared" si="289"/>
        <v>Over 0.5</v>
      </c>
      <c r="W2444" s="14" t="str">
        <f t="shared" si="290"/>
        <v/>
      </c>
      <c r="X2444" s="14"/>
      <c r="Y2444" s="7" t="str">
        <f t="shared" si="286"/>
        <v>…</v>
      </c>
      <c r="Z2444" s="7"/>
      <c r="AA2444" s="35" t="str">
        <f t="shared" si="287"/>
        <v>…</v>
      </c>
      <c r="AB2444" s="35" t="str">
        <f t="shared" si="288"/>
        <v>.</v>
      </c>
    </row>
    <row r="2445" spans="2:28">
      <c r="B2445" s="6"/>
      <c r="D2445" s="24"/>
      <c r="E2445" s="17"/>
      <c r="F2445" s="7"/>
      <c r="G2445" s="10"/>
      <c r="H2445" s="7"/>
      <c r="I2445" s="7"/>
      <c r="J2445" s="7"/>
      <c r="K2445" s="7"/>
      <c r="L2445" s="7"/>
      <c r="M2445" s="7"/>
      <c r="N2445" s="6"/>
      <c r="O2445" s="6"/>
      <c r="P2445" s="11"/>
      <c r="Q2445" s="12"/>
      <c r="R2445" s="13"/>
      <c r="S2445" s="21" t="str">
        <f t="shared" si="284"/>
        <v/>
      </c>
      <c r="T2445" s="7" t="str">
        <f t="shared" si="285"/>
        <v>Under 1.5</v>
      </c>
      <c r="U2445" s="14"/>
      <c r="V2445" s="14" t="str">
        <f t="shared" si="289"/>
        <v>Over 0.5</v>
      </c>
      <c r="W2445" s="14" t="str">
        <f t="shared" si="290"/>
        <v/>
      </c>
      <c r="X2445" s="14"/>
      <c r="Y2445" s="7" t="str">
        <f t="shared" si="286"/>
        <v>…</v>
      </c>
      <c r="Z2445" s="7"/>
      <c r="AA2445" s="35" t="str">
        <f t="shared" si="287"/>
        <v>…</v>
      </c>
      <c r="AB2445" s="35" t="str">
        <f t="shared" si="288"/>
        <v>.</v>
      </c>
    </row>
    <row r="2446" spans="2:28">
      <c r="B2446" s="6"/>
      <c r="D2446" s="24"/>
      <c r="E2446" s="17"/>
      <c r="F2446" s="7"/>
      <c r="G2446" s="10"/>
      <c r="H2446" s="7"/>
      <c r="I2446" s="7"/>
      <c r="J2446" s="7"/>
      <c r="K2446" s="7"/>
      <c r="L2446" s="7"/>
      <c r="M2446" s="7"/>
      <c r="N2446" s="6"/>
      <c r="O2446" s="6"/>
      <c r="P2446" s="11"/>
      <c r="Q2446" s="12"/>
      <c r="R2446" s="13"/>
      <c r="S2446" s="21" t="str">
        <f t="shared" si="284"/>
        <v/>
      </c>
      <c r="T2446" s="7" t="str">
        <f t="shared" si="285"/>
        <v>Under 1.5</v>
      </c>
      <c r="U2446" s="14"/>
      <c r="V2446" s="14" t="str">
        <f t="shared" si="289"/>
        <v>Over 0.5</v>
      </c>
      <c r="W2446" s="14" t="str">
        <f t="shared" si="290"/>
        <v/>
      </c>
      <c r="X2446" s="14"/>
      <c r="Y2446" s="7" t="str">
        <f t="shared" si="286"/>
        <v>…</v>
      </c>
      <c r="Z2446" s="7"/>
      <c r="AA2446" s="35" t="str">
        <f t="shared" si="287"/>
        <v>…</v>
      </c>
      <c r="AB2446" s="35" t="str">
        <f t="shared" si="288"/>
        <v>.</v>
      </c>
    </row>
    <row r="2447" spans="2:28">
      <c r="B2447" s="6"/>
      <c r="D2447" s="24"/>
      <c r="E2447" s="17"/>
      <c r="F2447" s="7"/>
      <c r="G2447" s="10"/>
      <c r="H2447" s="7"/>
      <c r="I2447" s="7"/>
      <c r="J2447" s="7"/>
      <c r="K2447" s="7"/>
      <c r="L2447" s="7"/>
      <c r="M2447" s="7"/>
      <c r="N2447" s="6"/>
      <c r="O2447" s="6"/>
      <c r="P2447" s="11"/>
      <c r="Q2447" s="12"/>
      <c r="R2447" s="13"/>
      <c r="S2447" s="21" t="str">
        <f t="shared" si="284"/>
        <v/>
      </c>
      <c r="T2447" s="7" t="str">
        <f t="shared" si="285"/>
        <v>Under 1.5</v>
      </c>
      <c r="U2447" s="14"/>
      <c r="V2447" s="14" t="str">
        <f t="shared" si="289"/>
        <v>Over 0.5</v>
      </c>
      <c r="W2447" s="14" t="str">
        <f t="shared" si="290"/>
        <v/>
      </c>
      <c r="X2447" s="14"/>
      <c r="Y2447" s="7" t="str">
        <f t="shared" si="286"/>
        <v>…</v>
      </c>
      <c r="Z2447" s="7"/>
      <c r="AA2447" s="35" t="str">
        <f t="shared" si="287"/>
        <v>…</v>
      </c>
      <c r="AB2447" s="35" t="str">
        <f t="shared" si="288"/>
        <v>.</v>
      </c>
    </row>
    <row r="2448" spans="2:28">
      <c r="B2448" s="6"/>
      <c r="D2448" s="24"/>
      <c r="E2448" s="17"/>
      <c r="F2448" s="7"/>
      <c r="G2448" s="10"/>
      <c r="H2448" s="7"/>
      <c r="I2448" s="7"/>
      <c r="J2448" s="7"/>
      <c r="K2448" s="7"/>
      <c r="L2448" s="7"/>
      <c r="M2448" s="7"/>
      <c r="N2448" s="6"/>
      <c r="O2448" s="6"/>
      <c r="P2448" s="11"/>
      <c r="Q2448" s="12"/>
      <c r="R2448" s="13"/>
      <c r="S2448" s="21" t="str">
        <f t="shared" si="284"/>
        <v/>
      </c>
      <c r="T2448" s="7" t="str">
        <f t="shared" si="285"/>
        <v>Under 1.5</v>
      </c>
      <c r="U2448" s="14"/>
      <c r="V2448" s="14" t="str">
        <f t="shared" si="289"/>
        <v>Over 0.5</v>
      </c>
      <c r="W2448" s="14" t="str">
        <f t="shared" si="290"/>
        <v/>
      </c>
      <c r="X2448" s="14"/>
      <c r="Y2448" s="7" t="str">
        <f t="shared" si="286"/>
        <v>…</v>
      </c>
      <c r="Z2448" s="7"/>
      <c r="AA2448" s="35" t="str">
        <f t="shared" si="287"/>
        <v>…</v>
      </c>
      <c r="AB2448" s="35" t="str">
        <f t="shared" si="288"/>
        <v>.</v>
      </c>
    </row>
    <row r="2449" spans="2:28">
      <c r="B2449" s="6"/>
      <c r="D2449" s="24"/>
      <c r="E2449" s="17"/>
      <c r="F2449" s="7"/>
      <c r="G2449" s="10"/>
      <c r="H2449" s="7"/>
      <c r="I2449" s="7"/>
      <c r="J2449" s="7"/>
      <c r="K2449" s="7"/>
      <c r="L2449" s="7"/>
      <c r="M2449" s="7"/>
      <c r="N2449" s="6"/>
      <c r="O2449" s="6"/>
      <c r="P2449" s="11"/>
      <c r="Q2449" s="12"/>
      <c r="R2449" s="13"/>
      <c r="S2449" s="21" t="str">
        <f t="shared" si="284"/>
        <v/>
      </c>
      <c r="T2449" s="7" t="str">
        <f t="shared" si="285"/>
        <v>Under 1.5</v>
      </c>
      <c r="U2449" s="14"/>
      <c r="V2449" s="14" t="str">
        <f t="shared" si="289"/>
        <v>Over 0.5</v>
      </c>
      <c r="W2449" s="14" t="str">
        <f t="shared" si="290"/>
        <v/>
      </c>
      <c r="X2449" s="14"/>
      <c r="Y2449" s="7" t="str">
        <f t="shared" si="286"/>
        <v>…</v>
      </c>
      <c r="Z2449" s="7"/>
      <c r="AA2449" s="35" t="str">
        <f t="shared" si="287"/>
        <v>…</v>
      </c>
      <c r="AB2449" s="35" t="str">
        <f t="shared" si="288"/>
        <v>.</v>
      </c>
    </row>
    <row r="2450" spans="2:28">
      <c r="B2450" s="6"/>
      <c r="D2450" s="24"/>
      <c r="E2450" s="17"/>
      <c r="F2450" s="7"/>
      <c r="G2450" s="10"/>
      <c r="H2450" s="7"/>
      <c r="I2450" s="7"/>
      <c r="J2450" s="7"/>
      <c r="K2450" s="7"/>
      <c r="L2450" s="7"/>
      <c r="M2450" s="7"/>
      <c r="N2450" s="6"/>
      <c r="O2450" s="6"/>
      <c r="P2450" s="11"/>
      <c r="Q2450" s="12"/>
      <c r="R2450" s="13"/>
      <c r="S2450" s="21" t="str">
        <f t="shared" si="284"/>
        <v/>
      </c>
      <c r="T2450" s="7" t="str">
        <f t="shared" si="285"/>
        <v>Under 1.5</v>
      </c>
      <c r="U2450" s="14"/>
      <c r="V2450" s="14" t="str">
        <f t="shared" si="289"/>
        <v>Over 0.5</v>
      </c>
      <c r="W2450" s="14" t="str">
        <f t="shared" si="290"/>
        <v/>
      </c>
      <c r="X2450" s="14"/>
      <c r="Y2450" s="7" t="str">
        <f t="shared" si="286"/>
        <v>…</v>
      </c>
      <c r="Z2450" s="7"/>
      <c r="AA2450" s="35" t="str">
        <f t="shared" si="287"/>
        <v>…</v>
      </c>
      <c r="AB2450" s="35" t="str">
        <f t="shared" si="288"/>
        <v>.</v>
      </c>
    </row>
    <row r="2451" spans="2:28">
      <c r="B2451" s="6"/>
      <c r="D2451" s="24"/>
      <c r="E2451" s="17"/>
      <c r="F2451" s="7"/>
      <c r="G2451" s="10"/>
      <c r="H2451" s="7"/>
      <c r="I2451" s="7"/>
      <c r="J2451" s="7"/>
      <c r="K2451" s="7"/>
      <c r="L2451" s="7"/>
      <c r="M2451" s="7"/>
      <c r="N2451" s="6"/>
      <c r="O2451" s="6"/>
      <c r="P2451" s="11"/>
      <c r="Q2451" s="12"/>
      <c r="R2451" s="13"/>
      <c r="S2451" s="21" t="str">
        <f t="shared" si="284"/>
        <v/>
      </c>
      <c r="T2451" s="7" t="str">
        <f t="shared" si="285"/>
        <v>Under 1.5</v>
      </c>
      <c r="U2451" s="14"/>
      <c r="V2451" s="14" t="str">
        <f t="shared" si="289"/>
        <v>Over 0.5</v>
      </c>
      <c r="W2451" s="14" t="str">
        <f t="shared" si="290"/>
        <v/>
      </c>
      <c r="X2451" s="14"/>
      <c r="Y2451" s="7" t="str">
        <f t="shared" si="286"/>
        <v>…</v>
      </c>
      <c r="Z2451" s="7"/>
      <c r="AA2451" s="35" t="str">
        <f t="shared" si="287"/>
        <v>…</v>
      </c>
      <c r="AB2451" s="35" t="str">
        <f t="shared" si="288"/>
        <v>.</v>
      </c>
    </row>
    <row r="2452" spans="2:28">
      <c r="B2452" s="6"/>
      <c r="D2452" s="24"/>
      <c r="E2452" s="17"/>
      <c r="F2452" s="7"/>
      <c r="G2452" s="10"/>
      <c r="H2452" s="7"/>
      <c r="I2452" s="7"/>
      <c r="J2452" s="7"/>
      <c r="K2452" s="7"/>
      <c r="L2452" s="7"/>
      <c r="M2452" s="7"/>
      <c r="N2452" s="6"/>
      <c r="O2452" s="6"/>
      <c r="P2452" s="11"/>
      <c r="Q2452" s="12"/>
      <c r="R2452" s="13"/>
      <c r="S2452" s="21" t="str">
        <f t="shared" si="284"/>
        <v/>
      </c>
      <c r="T2452" s="7" t="str">
        <f t="shared" si="285"/>
        <v>Under 1.5</v>
      </c>
      <c r="U2452" s="14"/>
      <c r="V2452" s="14" t="str">
        <f t="shared" si="289"/>
        <v>Over 0.5</v>
      </c>
      <c r="W2452" s="14" t="str">
        <f t="shared" si="290"/>
        <v/>
      </c>
      <c r="X2452" s="14"/>
      <c r="Y2452" s="7" t="str">
        <f t="shared" si="286"/>
        <v>…</v>
      </c>
      <c r="Z2452" s="7"/>
      <c r="AA2452" s="35" t="str">
        <f t="shared" si="287"/>
        <v>…</v>
      </c>
      <c r="AB2452" s="35" t="str">
        <f t="shared" si="288"/>
        <v>.</v>
      </c>
    </row>
    <row r="2453" spans="2:28">
      <c r="B2453" s="6"/>
      <c r="D2453" s="24"/>
      <c r="E2453" s="17"/>
      <c r="F2453" s="7"/>
      <c r="G2453" s="10"/>
      <c r="H2453" s="7"/>
      <c r="I2453" s="7"/>
      <c r="J2453" s="7"/>
      <c r="K2453" s="7"/>
      <c r="L2453" s="7"/>
      <c r="M2453" s="7"/>
      <c r="N2453" s="6"/>
      <c r="O2453" s="6"/>
      <c r="P2453" s="11"/>
      <c r="Q2453" s="12"/>
      <c r="R2453" s="13"/>
      <c r="S2453" s="21" t="str">
        <f t="shared" si="284"/>
        <v/>
      </c>
      <c r="T2453" s="7" t="str">
        <f t="shared" si="285"/>
        <v>Under 1.5</v>
      </c>
      <c r="U2453" s="14"/>
      <c r="V2453" s="14" t="str">
        <f t="shared" si="289"/>
        <v>Over 0.5</v>
      </c>
      <c r="W2453" s="14" t="str">
        <f t="shared" si="290"/>
        <v/>
      </c>
      <c r="X2453" s="14"/>
      <c r="Y2453" s="7" t="str">
        <f t="shared" si="286"/>
        <v>…</v>
      </c>
      <c r="Z2453" s="7"/>
      <c r="AA2453" s="35" t="str">
        <f t="shared" si="287"/>
        <v>…</v>
      </c>
      <c r="AB2453" s="35" t="str">
        <f t="shared" si="288"/>
        <v>.</v>
      </c>
    </row>
    <row r="2454" spans="2:28">
      <c r="B2454" s="6"/>
      <c r="D2454" s="24"/>
      <c r="E2454" s="17"/>
      <c r="F2454" s="7"/>
      <c r="G2454" s="10"/>
      <c r="H2454" s="7"/>
      <c r="I2454" s="7"/>
      <c r="J2454" s="7"/>
      <c r="K2454" s="7"/>
      <c r="L2454" s="7"/>
      <c r="M2454" s="7"/>
      <c r="N2454" s="6"/>
      <c r="O2454" s="6"/>
      <c r="P2454" s="11"/>
      <c r="Q2454" s="12"/>
      <c r="R2454" s="13"/>
      <c r="S2454" s="21" t="str">
        <f t="shared" si="284"/>
        <v/>
      </c>
      <c r="T2454" s="7" t="str">
        <f t="shared" si="285"/>
        <v>Under 1.5</v>
      </c>
      <c r="U2454" s="14"/>
      <c r="V2454" s="14" t="str">
        <f t="shared" si="289"/>
        <v>Over 0.5</v>
      </c>
      <c r="W2454" s="14" t="str">
        <f t="shared" si="290"/>
        <v/>
      </c>
      <c r="X2454" s="14"/>
      <c r="Y2454" s="7" t="str">
        <f t="shared" si="286"/>
        <v>…</v>
      </c>
      <c r="Z2454" s="7"/>
      <c r="AA2454" s="35" t="str">
        <f t="shared" si="287"/>
        <v>…</v>
      </c>
      <c r="AB2454" s="35" t="str">
        <f t="shared" si="288"/>
        <v>.</v>
      </c>
    </row>
    <row r="2455" spans="2:28">
      <c r="B2455" s="6"/>
      <c r="D2455" s="24"/>
      <c r="E2455" s="17"/>
      <c r="F2455" s="7"/>
      <c r="G2455" s="10"/>
      <c r="H2455" s="7"/>
      <c r="I2455" s="7"/>
      <c r="J2455" s="7"/>
      <c r="K2455" s="7"/>
      <c r="L2455" s="7"/>
      <c r="M2455" s="7"/>
      <c r="N2455" s="6"/>
      <c r="O2455" s="6"/>
      <c r="P2455" s="11"/>
      <c r="Q2455" s="12"/>
      <c r="R2455" s="13"/>
      <c r="S2455" s="21" t="str">
        <f t="shared" si="284"/>
        <v/>
      </c>
      <c r="T2455" s="7" t="str">
        <f t="shared" si="285"/>
        <v>Under 1.5</v>
      </c>
      <c r="U2455" s="14"/>
      <c r="V2455" s="14" t="str">
        <f t="shared" si="289"/>
        <v>Over 0.5</v>
      </c>
      <c r="W2455" s="14" t="str">
        <f t="shared" si="290"/>
        <v/>
      </c>
      <c r="X2455" s="14"/>
      <c r="Y2455" s="7" t="str">
        <f t="shared" si="286"/>
        <v>…</v>
      </c>
      <c r="Z2455" s="7"/>
      <c r="AA2455" s="35" t="str">
        <f t="shared" si="287"/>
        <v>…</v>
      </c>
      <c r="AB2455" s="35" t="str">
        <f t="shared" si="288"/>
        <v>.</v>
      </c>
    </row>
    <row r="2456" spans="2:28">
      <c r="B2456" s="6"/>
      <c r="D2456" s="24"/>
      <c r="E2456" s="17"/>
      <c r="F2456" s="7"/>
      <c r="G2456" s="10"/>
      <c r="H2456" s="7"/>
      <c r="I2456" s="7"/>
      <c r="J2456" s="7"/>
      <c r="K2456" s="7"/>
      <c r="L2456" s="7"/>
      <c r="M2456" s="7"/>
      <c r="N2456" s="6"/>
      <c r="O2456" s="6"/>
      <c r="P2456" s="11"/>
      <c r="Q2456" s="12"/>
      <c r="R2456" s="13"/>
      <c r="S2456" s="21" t="str">
        <f t="shared" si="284"/>
        <v/>
      </c>
      <c r="T2456" s="7" t="str">
        <f t="shared" si="285"/>
        <v>Under 1.5</v>
      </c>
      <c r="U2456" s="14"/>
      <c r="V2456" s="14" t="str">
        <f t="shared" si="289"/>
        <v>Over 0.5</v>
      </c>
      <c r="W2456" s="14" t="str">
        <f t="shared" si="290"/>
        <v/>
      </c>
      <c r="X2456" s="14"/>
      <c r="Y2456" s="7" t="str">
        <f t="shared" si="286"/>
        <v>…</v>
      </c>
      <c r="Z2456" s="7"/>
      <c r="AA2456" s="35" t="str">
        <f t="shared" si="287"/>
        <v>…</v>
      </c>
      <c r="AB2456" s="35" t="str">
        <f t="shared" si="288"/>
        <v>.</v>
      </c>
    </row>
    <row r="2457" spans="2:28">
      <c r="B2457" s="6"/>
      <c r="D2457" s="24"/>
      <c r="E2457" s="17"/>
      <c r="F2457" s="7"/>
      <c r="G2457" s="10"/>
      <c r="H2457" s="7"/>
      <c r="I2457" s="7"/>
      <c r="J2457" s="7"/>
      <c r="K2457" s="7"/>
      <c r="L2457" s="7"/>
      <c r="M2457" s="7"/>
      <c r="N2457" s="6"/>
      <c r="O2457" s="6"/>
      <c r="P2457" s="11"/>
      <c r="Q2457" s="12"/>
      <c r="R2457" s="13"/>
      <c r="S2457" s="21" t="str">
        <f t="shared" si="284"/>
        <v/>
      </c>
      <c r="T2457" s="7" t="str">
        <f t="shared" si="285"/>
        <v>Under 1.5</v>
      </c>
      <c r="U2457" s="14"/>
      <c r="V2457" s="14" t="str">
        <f t="shared" si="289"/>
        <v>Over 0.5</v>
      </c>
      <c r="W2457" s="14" t="str">
        <f t="shared" si="290"/>
        <v/>
      </c>
      <c r="X2457" s="14"/>
      <c r="Y2457" s="7" t="str">
        <f t="shared" si="286"/>
        <v>…</v>
      </c>
      <c r="Z2457" s="7"/>
      <c r="AA2457" s="35" t="str">
        <f t="shared" si="287"/>
        <v>…</v>
      </c>
      <c r="AB2457" s="35" t="str">
        <f t="shared" si="288"/>
        <v>.</v>
      </c>
    </row>
    <row r="2458" spans="2:28">
      <c r="B2458" s="6"/>
      <c r="D2458" s="24"/>
      <c r="E2458" s="17"/>
      <c r="F2458" s="7"/>
      <c r="G2458" s="10"/>
      <c r="H2458" s="7"/>
      <c r="I2458" s="7"/>
      <c r="J2458" s="7"/>
      <c r="K2458" s="7"/>
      <c r="L2458" s="7"/>
      <c r="M2458" s="7"/>
      <c r="N2458" s="6"/>
      <c r="O2458" s="6"/>
      <c r="P2458" s="11"/>
      <c r="Q2458" s="12"/>
      <c r="R2458" s="13"/>
      <c r="S2458" s="21" t="str">
        <f t="shared" si="284"/>
        <v/>
      </c>
      <c r="T2458" s="7" t="str">
        <f t="shared" si="285"/>
        <v>Under 1.5</v>
      </c>
      <c r="U2458" s="14"/>
      <c r="V2458" s="14" t="str">
        <f t="shared" si="289"/>
        <v>Over 0.5</v>
      </c>
      <c r="W2458" s="14" t="str">
        <f t="shared" si="290"/>
        <v/>
      </c>
      <c r="X2458" s="14"/>
      <c r="Y2458" s="7" t="str">
        <f t="shared" si="286"/>
        <v>…</v>
      </c>
      <c r="Z2458" s="7"/>
      <c r="AA2458" s="35" t="str">
        <f t="shared" si="287"/>
        <v>…</v>
      </c>
      <c r="AB2458" s="35" t="str">
        <f t="shared" si="288"/>
        <v>.</v>
      </c>
    </row>
    <row r="2459" spans="2:28">
      <c r="B2459" s="6"/>
      <c r="D2459" s="24"/>
      <c r="E2459" s="17"/>
      <c r="F2459" s="7"/>
      <c r="G2459" s="10"/>
      <c r="H2459" s="7"/>
      <c r="I2459" s="7"/>
      <c r="J2459" s="7"/>
      <c r="K2459" s="7"/>
      <c r="L2459" s="7"/>
      <c r="M2459" s="7"/>
      <c r="N2459" s="6"/>
      <c r="O2459" s="6"/>
      <c r="P2459" s="11"/>
      <c r="Q2459" s="12"/>
      <c r="R2459" s="13"/>
      <c r="S2459" s="21" t="str">
        <f t="shared" si="284"/>
        <v/>
      </c>
      <c r="T2459" s="7" t="str">
        <f t="shared" si="285"/>
        <v>Under 1.5</v>
      </c>
      <c r="U2459" s="14"/>
      <c r="V2459" s="14" t="str">
        <f t="shared" si="289"/>
        <v>Over 0.5</v>
      </c>
      <c r="W2459" s="14" t="str">
        <f t="shared" si="290"/>
        <v/>
      </c>
      <c r="X2459" s="14"/>
      <c r="Y2459" s="7" t="str">
        <f t="shared" si="286"/>
        <v>…</v>
      </c>
      <c r="Z2459" s="7"/>
      <c r="AA2459" s="35" t="str">
        <f t="shared" si="287"/>
        <v>…</v>
      </c>
      <c r="AB2459" s="35" t="str">
        <f t="shared" si="288"/>
        <v>.</v>
      </c>
    </row>
    <row r="2460" spans="2:28">
      <c r="B2460" s="6"/>
      <c r="D2460" s="24"/>
      <c r="E2460" s="17"/>
      <c r="F2460" s="7"/>
      <c r="G2460" s="10"/>
      <c r="H2460" s="7"/>
      <c r="I2460" s="7"/>
      <c r="J2460" s="7"/>
      <c r="K2460" s="7"/>
      <c r="L2460" s="7"/>
      <c r="M2460" s="7"/>
      <c r="N2460" s="6"/>
      <c r="O2460" s="6"/>
      <c r="P2460" s="11"/>
      <c r="Q2460" s="12"/>
      <c r="R2460" s="13"/>
      <c r="S2460" s="21" t="str">
        <f t="shared" si="284"/>
        <v/>
      </c>
      <c r="T2460" s="7" t="str">
        <f t="shared" si="285"/>
        <v>Under 1.5</v>
      </c>
      <c r="U2460" s="14"/>
      <c r="V2460" s="14" t="str">
        <f t="shared" si="289"/>
        <v>Over 0.5</v>
      </c>
      <c r="W2460" s="14" t="str">
        <f t="shared" si="290"/>
        <v/>
      </c>
      <c r="X2460" s="14"/>
      <c r="Y2460" s="7" t="str">
        <f t="shared" si="286"/>
        <v>…</v>
      </c>
      <c r="Z2460" s="7"/>
      <c r="AA2460" s="35" t="str">
        <f t="shared" si="287"/>
        <v>…</v>
      </c>
      <c r="AB2460" s="35" t="str">
        <f t="shared" si="288"/>
        <v>.</v>
      </c>
    </row>
    <row r="2461" spans="2:28">
      <c r="B2461" s="6"/>
      <c r="D2461" s="24"/>
      <c r="E2461" s="17"/>
      <c r="F2461" s="7"/>
      <c r="G2461" s="10"/>
      <c r="H2461" s="7"/>
      <c r="I2461" s="7"/>
      <c r="J2461" s="7"/>
      <c r="K2461" s="7"/>
      <c r="L2461" s="7"/>
      <c r="M2461" s="7"/>
      <c r="N2461" s="6"/>
      <c r="O2461" s="6"/>
      <c r="P2461" s="11"/>
      <c r="Q2461" s="12"/>
      <c r="R2461" s="13"/>
      <c r="S2461" s="21" t="str">
        <f t="shared" si="284"/>
        <v/>
      </c>
      <c r="T2461" s="7" t="str">
        <f t="shared" si="285"/>
        <v>Under 1.5</v>
      </c>
      <c r="U2461" s="14"/>
      <c r="V2461" s="14" t="str">
        <f t="shared" si="289"/>
        <v>Over 0.5</v>
      </c>
      <c r="W2461" s="14" t="str">
        <f t="shared" si="290"/>
        <v/>
      </c>
      <c r="X2461" s="14"/>
      <c r="Y2461" s="7" t="str">
        <f t="shared" si="286"/>
        <v>…</v>
      </c>
      <c r="Z2461" s="7"/>
      <c r="AA2461" s="35" t="str">
        <f t="shared" si="287"/>
        <v>…</v>
      </c>
      <c r="AB2461" s="35" t="str">
        <f t="shared" si="288"/>
        <v>.</v>
      </c>
    </row>
    <row r="2462" spans="2:28">
      <c r="B2462" s="6"/>
      <c r="D2462" s="24"/>
      <c r="E2462" s="17"/>
      <c r="F2462" s="7"/>
      <c r="G2462" s="10"/>
      <c r="H2462" s="7"/>
      <c r="I2462" s="7"/>
      <c r="J2462" s="7"/>
      <c r="K2462" s="7"/>
      <c r="L2462" s="7"/>
      <c r="M2462" s="7"/>
      <c r="N2462" s="6"/>
      <c r="O2462" s="6"/>
      <c r="P2462" s="11"/>
      <c r="Q2462" s="12"/>
      <c r="R2462" s="13"/>
      <c r="S2462" s="21" t="str">
        <f t="shared" si="284"/>
        <v/>
      </c>
      <c r="T2462" s="7" t="str">
        <f t="shared" si="285"/>
        <v>Under 1.5</v>
      </c>
      <c r="U2462" s="14"/>
      <c r="V2462" s="14" t="str">
        <f t="shared" si="289"/>
        <v>Over 0.5</v>
      </c>
      <c r="W2462" s="14" t="str">
        <f t="shared" si="290"/>
        <v/>
      </c>
      <c r="X2462" s="14"/>
      <c r="Y2462" s="7" t="str">
        <f t="shared" si="286"/>
        <v>…</v>
      </c>
      <c r="Z2462" s="7"/>
      <c r="AA2462" s="35" t="str">
        <f t="shared" si="287"/>
        <v>…</v>
      </c>
      <c r="AB2462" s="35" t="str">
        <f t="shared" si="288"/>
        <v>.</v>
      </c>
    </row>
    <row r="2463" spans="2:28">
      <c r="B2463" s="6"/>
      <c r="D2463" s="24"/>
      <c r="E2463" s="17"/>
      <c r="F2463" s="7"/>
      <c r="G2463" s="10"/>
      <c r="H2463" s="7"/>
      <c r="I2463" s="7"/>
      <c r="J2463" s="7"/>
      <c r="K2463" s="7"/>
      <c r="L2463" s="7"/>
      <c r="M2463" s="7"/>
      <c r="N2463" s="6"/>
      <c r="O2463" s="6"/>
      <c r="P2463" s="11"/>
      <c r="Q2463" s="12"/>
      <c r="R2463" s="13"/>
      <c r="S2463" s="21" t="str">
        <f t="shared" si="284"/>
        <v/>
      </c>
      <c r="T2463" s="7" t="str">
        <f t="shared" si="285"/>
        <v>Under 1.5</v>
      </c>
      <c r="U2463" s="14"/>
      <c r="V2463" s="14" t="str">
        <f t="shared" si="289"/>
        <v>Over 0.5</v>
      </c>
      <c r="W2463" s="14" t="str">
        <f t="shared" si="290"/>
        <v/>
      </c>
      <c r="X2463" s="14"/>
      <c r="Y2463" s="7" t="str">
        <f t="shared" si="286"/>
        <v>…</v>
      </c>
      <c r="Z2463" s="7"/>
      <c r="AA2463" s="35" t="str">
        <f t="shared" si="287"/>
        <v>…</v>
      </c>
      <c r="AB2463" s="35" t="str">
        <f t="shared" si="288"/>
        <v>.</v>
      </c>
    </row>
    <row r="2464" spans="2:28">
      <c r="B2464" s="6"/>
      <c r="D2464" s="24"/>
      <c r="E2464" s="17"/>
      <c r="F2464" s="7"/>
      <c r="G2464" s="10"/>
      <c r="H2464" s="7"/>
      <c r="I2464" s="7"/>
      <c r="J2464" s="7"/>
      <c r="K2464" s="7"/>
      <c r="L2464" s="7"/>
      <c r="M2464" s="7"/>
      <c r="N2464" s="6"/>
      <c r="O2464" s="6"/>
      <c r="P2464" s="11"/>
      <c r="Q2464" s="12"/>
      <c r="R2464" s="13"/>
      <c r="S2464" s="21" t="str">
        <f t="shared" si="284"/>
        <v/>
      </c>
      <c r="T2464" s="7" t="str">
        <f t="shared" si="285"/>
        <v>Under 1.5</v>
      </c>
      <c r="U2464" s="14"/>
      <c r="V2464" s="14" t="str">
        <f t="shared" si="289"/>
        <v>Over 0.5</v>
      </c>
      <c r="W2464" s="14" t="str">
        <f t="shared" si="290"/>
        <v/>
      </c>
      <c r="X2464" s="14"/>
      <c r="Y2464" s="7" t="str">
        <f t="shared" si="286"/>
        <v>…</v>
      </c>
      <c r="Z2464" s="7"/>
      <c r="AA2464" s="35" t="str">
        <f t="shared" si="287"/>
        <v>…</v>
      </c>
      <c r="AB2464" s="35" t="str">
        <f t="shared" si="288"/>
        <v>.</v>
      </c>
    </row>
    <row r="2465" spans="2:28">
      <c r="B2465" s="6"/>
      <c r="D2465" s="24"/>
      <c r="E2465" s="17"/>
      <c r="F2465" s="7"/>
      <c r="G2465" s="10"/>
      <c r="H2465" s="7"/>
      <c r="I2465" s="7"/>
      <c r="J2465" s="7"/>
      <c r="K2465" s="7"/>
      <c r="L2465" s="7"/>
      <c r="M2465" s="7"/>
      <c r="N2465" s="6"/>
      <c r="O2465" s="6"/>
      <c r="P2465" s="11"/>
      <c r="Q2465" s="12"/>
      <c r="R2465" s="13"/>
      <c r="S2465" s="21" t="str">
        <f t="shared" si="284"/>
        <v/>
      </c>
      <c r="T2465" s="7" t="str">
        <f t="shared" si="285"/>
        <v>Under 1.5</v>
      </c>
      <c r="U2465" s="14"/>
      <c r="V2465" s="14" t="str">
        <f t="shared" si="289"/>
        <v>Over 0.5</v>
      </c>
      <c r="W2465" s="14" t="str">
        <f t="shared" si="290"/>
        <v/>
      </c>
      <c r="X2465" s="14"/>
      <c r="Y2465" s="7" t="str">
        <f t="shared" si="286"/>
        <v>…</v>
      </c>
      <c r="Z2465" s="7"/>
      <c r="AA2465" s="35" t="str">
        <f t="shared" si="287"/>
        <v>…</v>
      </c>
      <c r="AB2465" s="35" t="str">
        <f t="shared" si="288"/>
        <v>.</v>
      </c>
    </row>
    <row r="2466" spans="2:28">
      <c r="B2466" s="6"/>
      <c r="D2466" s="24"/>
      <c r="E2466" s="17"/>
      <c r="F2466" s="7"/>
      <c r="G2466" s="10"/>
      <c r="H2466" s="7"/>
      <c r="I2466" s="7"/>
      <c r="J2466" s="7"/>
      <c r="K2466" s="7"/>
      <c r="L2466" s="7"/>
      <c r="M2466" s="7"/>
      <c r="N2466" s="6"/>
      <c r="O2466" s="6"/>
      <c r="P2466" s="11"/>
      <c r="Q2466" s="12"/>
      <c r="R2466" s="13"/>
      <c r="S2466" s="21" t="str">
        <f t="shared" si="284"/>
        <v/>
      </c>
      <c r="T2466" s="7" t="str">
        <f t="shared" si="285"/>
        <v>Under 1.5</v>
      </c>
      <c r="U2466" s="14"/>
      <c r="V2466" s="14" t="str">
        <f t="shared" si="289"/>
        <v>Over 0.5</v>
      </c>
      <c r="W2466" s="14" t="str">
        <f t="shared" si="290"/>
        <v/>
      </c>
      <c r="X2466" s="14"/>
      <c r="Y2466" s="7" t="str">
        <f t="shared" si="286"/>
        <v>…</v>
      </c>
      <c r="Z2466" s="7"/>
      <c r="AA2466" s="35" t="str">
        <f t="shared" si="287"/>
        <v>…</v>
      </c>
      <c r="AB2466" s="35" t="str">
        <f t="shared" si="288"/>
        <v>.</v>
      </c>
    </row>
    <row r="2467" spans="2:28">
      <c r="B2467" s="6"/>
      <c r="D2467" s="24"/>
      <c r="E2467" s="17"/>
      <c r="F2467" s="7"/>
      <c r="G2467" s="10"/>
      <c r="H2467" s="7"/>
      <c r="I2467" s="7"/>
      <c r="J2467" s="7"/>
      <c r="K2467" s="7"/>
      <c r="L2467" s="7"/>
      <c r="M2467" s="7"/>
      <c r="N2467" s="6"/>
      <c r="O2467" s="6"/>
      <c r="P2467" s="11"/>
      <c r="Q2467" s="12"/>
      <c r="R2467" s="13"/>
      <c r="S2467" s="21" t="str">
        <f t="shared" si="284"/>
        <v/>
      </c>
      <c r="T2467" s="7" t="str">
        <f t="shared" si="285"/>
        <v>Under 1.5</v>
      </c>
      <c r="U2467" s="14"/>
      <c r="V2467" s="14" t="str">
        <f t="shared" si="289"/>
        <v>Over 0.5</v>
      </c>
      <c r="W2467" s="14" t="str">
        <f t="shared" si="290"/>
        <v/>
      </c>
      <c r="X2467" s="14"/>
      <c r="Y2467" s="7" t="str">
        <f t="shared" si="286"/>
        <v>…</v>
      </c>
      <c r="Z2467" s="7"/>
      <c r="AA2467" s="35" t="str">
        <f t="shared" si="287"/>
        <v>…</v>
      </c>
      <c r="AB2467" s="35" t="str">
        <f t="shared" si="288"/>
        <v>.</v>
      </c>
    </row>
    <row r="2468" spans="2:28">
      <c r="B2468" s="6"/>
      <c r="D2468" s="24"/>
      <c r="E2468" s="17"/>
      <c r="F2468" s="7"/>
      <c r="G2468" s="10"/>
      <c r="H2468" s="7"/>
      <c r="I2468" s="7"/>
      <c r="J2468" s="7"/>
      <c r="K2468" s="7"/>
      <c r="L2468" s="7"/>
      <c r="M2468" s="7"/>
      <c r="N2468" s="6"/>
      <c r="O2468" s="6"/>
      <c r="P2468" s="11"/>
      <c r="Q2468" s="12"/>
      <c r="R2468" s="13"/>
      <c r="S2468" s="21" t="str">
        <f t="shared" si="284"/>
        <v/>
      </c>
      <c r="T2468" s="7" t="str">
        <f t="shared" si="285"/>
        <v>Under 1.5</v>
      </c>
      <c r="U2468" s="14"/>
      <c r="V2468" s="14" t="str">
        <f t="shared" si="289"/>
        <v>Over 0.5</v>
      </c>
      <c r="W2468" s="14" t="str">
        <f t="shared" si="290"/>
        <v/>
      </c>
      <c r="X2468" s="14"/>
      <c r="Y2468" s="7" t="str">
        <f t="shared" si="286"/>
        <v>…</v>
      </c>
      <c r="Z2468" s="7"/>
      <c r="AA2468" s="35" t="str">
        <f t="shared" si="287"/>
        <v>…</v>
      </c>
      <c r="AB2468" s="35" t="str">
        <f t="shared" si="288"/>
        <v>.</v>
      </c>
    </row>
    <row r="2469" spans="2:28">
      <c r="B2469" s="6"/>
      <c r="D2469" s="24"/>
      <c r="E2469" s="17"/>
      <c r="F2469" s="7"/>
      <c r="G2469" s="10"/>
      <c r="H2469" s="7"/>
      <c r="I2469" s="7"/>
      <c r="J2469" s="7"/>
      <c r="K2469" s="7"/>
      <c r="L2469" s="7"/>
      <c r="M2469" s="7"/>
      <c r="N2469" s="6"/>
      <c r="O2469" s="6"/>
      <c r="P2469" s="11"/>
      <c r="Q2469" s="12"/>
      <c r="R2469" s="13"/>
      <c r="S2469" s="21" t="str">
        <f t="shared" si="284"/>
        <v/>
      </c>
      <c r="T2469" s="7" t="str">
        <f t="shared" si="285"/>
        <v>Under 1.5</v>
      </c>
      <c r="U2469" s="14"/>
      <c r="V2469" s="14" t="str">
        <f t="shared" si="289"/>
        <v>Over 0.5</v>
      </c>
      <c r="W2469" s="14" t="str">
        <f t="shared" si="290"/>
        <v/>
      </c>
      <c r="X2469" s="14"/>
      <c r="Y2469" s="7" t="str">
        <f t="shared" si="286"/>
        <v>…</v>
      </c>
      <c r="Z2469" s="7"/>
      <c r="AA2469" s="35" t="str">
        <f t="shared" si="287"/>
        <v>…</v>
      </c>
      <c r="AB2469" s="35" t="str">
        <f t="shared" si="288"/>
        <v>.</v>
      </c>
    </row>
    <row r="2470" spans="2:28">
      <c r="B2470" s="6"/>
      <c r="D2470" s="24"/>
      <c r="E2470" s="17"/>
      <c r="F2470" s="7"/>
      <c r="G2470" s="10"/>
      <c r="H2470" s="7"/>
      <c r="I2470" s="7"/>
      <c r="J2470" s="7"/>
      <c r="K2470" s="7"/>
      <c r="L2470" s="7"/>
      <c r="M2470" s="7"/>
      <c r="N2470" s="6"/>
      <c r="O2470" s="6"/>
      <c r="P2470" s="11"/>
      <c r="Q2470" s="12"/>
      <c r="R2470" s="13"/>
      <c r="S2470" s="21" t="str">
        <f t="shared" si="284"/>
        <v/>
      </c>
      <c r="T2470" s="7" t="str">
        <f t="shared" si="285"/>
        <v>Under 1.5</v>
      </c>
      <c r="U2470" s="14"/>
      <c r="V2470" s="14" t="str">
        <f t="shared" si="289"/>
        <v>Over 0.5</v>
      </c>
      <c r="W2470" s="14" t="str">
        <f t="shared" si="290"/>
        <v/>
      </c>
      <c r="X2470" s="14"/>
      <c r="Y2470" s="7" t="str">
        <f t="shared" si="286"/>
        <v>…</v>
      </c>
      <c r="Z2470" s="7"/>
      <c r="AA2470" s="35" t="str">
        <f t="shared" si="287"/>
        <v>…</v>
      </c>
      <c r="AB2470" s="35" t="str">
        <f t="shared" si="288"/>
        <v>.</v>
      </c>
    </row>
    <row r="2471" spans="2:28">
      <c r="B2471" s="6"/>
      <c r="D2471" s="24"/>
      <c r="E2471" s="17"/>
      <c r="F2471" s="7"/>
      <c r="G2471" s="10"/>
      <c r="H2471" s="7"/>
      <c r="I2471" s="7"/>
      <c r="J2471" s="7"/>
      <c r="K2471" s="7"/>
      <c r="L2471" s="7"/>
      <c r="M2471" s="7"/>
      <c r="N2471" s="6"/>
      <c r="O2471" s="6"/>
      <c r="P2471" s="11"/>
      <c r="Q2471" s="12"/>
      <c r="R2471" s="13"/>
      <c r="S2471" s="21" t="str">
        <f t="shared" si="284"/>
        <v/>
      </c>
      <c r="T2471" s="7" t="str">
        <f t="shared" si="285"/>
        <v>Under 1.5</v>
      </c>
      <c r="U2471" s="14"/>
      <c r="V2471" s="14" t="str">
        <f t="shared" si="289"/>
        <v>Over 0.5</v>
      </c>
      <c r="W2471" s="14" t="str">
        <f t="shared" si="290"/>
        <v/>
      </c>
      <c r="X2471" s="14"/>
      <c r="Y2471" s="7" t="str">
        <f t="shared" si="286"/>
        <v>…</v>
      </c>
      <c r="Z2471" s="7"/>
      <c r="AA2471" s="35" t="str">
        <f t="shared" si="287"/>
        <v>…</v>
      </c>
      <c r="AB2471" s="35" t="str">
        <f t="shared" si="288"/>
        <v>.</v>
      </c>
    </row>
    <row r="2472" spans="2:28">
      <c r="B2472" s="6"/>
      <c r="D2472" s="24"/>
      <c r="E2472" s="17"/>
      <c r="F2472" s="7"/>
      <c r="G2472" s="10"/>
      <c r="H2472" s="7"/>
      <c r="I2472" s="7"/>
      <c r="J2472" s="7"/>
      <c r="K2472" s="7"/>
      <c r="L2472" s="7"/>
      <c r="M2472" s="7"/>
      <c r="N2472" s="6"/>
      <c r="O2472" s="6"/>
      <c r="P2472" s="11"/>
      <c r="Q2472" s="12"/>
      <c r="R2472" s="13"/>
      <c r="S2472" s="21" t="str">
        <f t="shared" si="284"/>
        <v/>
      </c>
      <c r="T2472" s="7" t="str">
        <f t="shared" si="285"/>
        <v>Under 1.5</v>
      </c>
      <c r="U2472" s="14"/>
      <c r="V2472" s="14" t="str">
        <f t="shared" si="289"/>
        <v>Over 0.5</v>
      </c>
      <c r="W2472" s="14" t="str">
        <f t="shared" si="290"/>
        <v/>
      </c>
      <c r="X2472" s="14"/>
      <c r="Y2472" s="7" t="str">
        <f t="shared" si="286"/>
        <v>…</v>
      </c>
      <c r="Z2472" s="7"/>
      <c r="AA2472" s="35" t="str">
        <f t="shared" si="287"/>
        <v>…</v>
      </c>
      <c r="AB2472" s="35" t="str">
        <f t="shared" si="288"/>
        <v>.</v>
      </c>
    </row>
    <row r="2473" spans="2:28">
      <c r="B2473" s="6"/>
      <c r="D2473" s="24"/>
      <c r="E2473" s="17"/>
      <c r="F2473" s="7"/>
      <c r="G2473" s="10"/>
      <c r="H2473" s="7"/>
      <c r="I2473" s="7"/>
      <c r="J2473" s="7"/>
      <c r="K2473" s="7"/>
      <c r="L2473" s="7"/>
      <c r="M2473" s="7"/>
      <c r="N2473" s="6"/>
      <c r="O2473" s="6"/>
      <c r="P2473" s="11"/>
      <c r="Q2473" s="12"/>
      <c r="R2473" s="13"/>
      <c r="S2473" s="21" t="str">
        <f t="shared" si="284"/>
        <v/>
      </c>
      <c r="T2473" s="7" t="str">
        <f t="shared" si="285"/>
        <v>Under 1.5</v>
      </c>
      <c r="U2473" s="14"/>
      <c r="V2473" s="14" t="str">
        <f t="shared" si="289"/>
        <v>Over 0.5</v>
      </c>
      <c r="W2473" s="14" t="str">
        <f t="shared" si="290"/>
        <v/>
      </c>
      <c r="X2473" s="14"/>
      <c r="Y2473" s="7" t="str">
        <f t="shared" si="286"/>
        <v>…</v>
      </c>
      <c r="Z2473" s="7"/>
      <c r="AA2473" s="35" t="str">
        <f t="shared" si="287"/>
        <v>…</v>
      </c>
      <c r="AB2473" s="35" t="str">
        <f t="shared" si="288"/>
        <v>.</v>
      </c>
    </row>
    <row r="2474" spans="2:28">
      <c r="B2474" s="6"/>
      <c r="D2474" s="24"/>
      <c r="E2474" s="17"/>
      <c r="F2474" s="7"/>
      <c r="G2474" s="10"/>
      <c r="H2474" s="7"/>
      <c r="I2474" s="7"/>
      <c r="J2474" s="7"/>
      <c r="K2474" s="7"/>
      <c r="L2474" s="7"/>
      <c r="M2474" s="7"/>
      <c r="N2474" s="6"/>
      <c r="O2474" s="6"/>
      <c r="P2474" s="11"/>
      <c r="Q2474" s="12"/>
      <c r="R2474" s="13"/>
      <c r="S2474" s="21" t="str">
        <f t="shared" si="284"/>
        <v/>
      </c>
      <c r="T2474" s="7" t="str">
        <f t="shared" si="285"/>
        <v>Under 1.5</v>
      </c>
      <c r="U2474" s="14"/>
      <c r="V2474" s="14" t="str">
        <f t="shared" si="289"/>
        <v>Over 0.5</v>
      </c>
      <c r="W2474" s="14" t="str">
        <f t="shared" si="290"/>
        <v/>
      </c>
      <c r="X2474" s="14"/>
      <c r="Y2474" s="7" t="str">
        <f t="shared" si="286"/>
        <v>…</v>
      </c>
      <c r="Z2474" s="7"/>
      <c r="AA2474" s="35" t="str">
        <f t="shared" si="287"/>
        <v>…</v>
      </c>
      <c r="AB2474" s="35" t="str">
        <f t="shared" si="288"/>
        <v>.</v>
      </c>
    </row>
    <row r="2475" spans="2:28">
      <c r="B2475" s="6"/>
      <c r="D2475" s="24"/>
      <c r="E2475" s="17"/>
      <c r="F2475" s="7"/>
      <c r="G2475" s="10"/>
      <c r="H2475" s="7"/>
      <c r="I2475" s="7"/>
      <c r="J2475" s="7"/>
      <c r="K2475" s="7"/>
      <c r="L2475" s="7"/>
      <c r="M2475" s="7"/>
      <c r="N2475" s="6"/>
      <c r="O2475" s="6"/>
      <c r="P2475" s="11"/>
      <c r="Q2475" s="12"/>
      <c r="R2475" s="13"/>
      <c r="S2475" s="21" t="str">
        <f t="shared" si="284"/>
        <v/>
      </c>
      <c r="T2475" s="7" t="str">
        <f t="shared" si="285"/>
        <v>Under 1.5</v>
      </c>
      <c r="U2475" s="14"/>
      <c r="V2475" s="14" t="str">
        <f t="shared" si="289"/>
        <v>Over 0.5</v>
      </c>
      <c r="W2475" s="14" t="str">
        <f t="shared" si="290"/>
        <v/>
      </c>
      <c r="X2475" s="14"/>
      <c r="Y2475" s="7" t="str">
        <f t="shared" si="286"/>
        <v>…</v>
      </c>
      <c r="Z2475" s="7"/>
      <c r="AA2475" s="35" t="str">
        <f t="shared" si="287"/>
        <v>…</v>
      </c>
      <c r="AB2475" s="35" t="str">
        <f t="shared" si="288"/>
        <v>.</v>
      </c>
    </row>
    <row r="2476" spans="2:28">
      <c r="B2476" s="6"/>
      <c r="D2476" s="24"/>
      <c r="E2476" s="17"/>
      <c r="F2476" s="7"/>
      <c r="G2476" s="10"/>
      <c r="H2476" s="7"/>
      <c r="I2476" s="7"/>
      <c r="J2476" s="7"/>
      <c r="K2476" s="7"/>
      <c r="L2476" s="7"/>
      <c r="M2476" s="7"/>
      <c r="N2476" s="6"/>
      <c r="O2476" s="6"/>
      <c r="P2476" s="11"/>
      <c r="Q2476" s="12"/>
      <c r="R2476" s="13"/>
      <c r="S2476" s="21" t="str">
        <f t="shared" si="284"/>
        <v/>
      </c>
      <c r="T2476" s="7" t="str">
        <f t="shared" si="285"/>
        <v>Under 1.5</v>
      </c>
      <c r="U2476" s="14"/>
      <c r="V2476" s="14" t="str">
        <f t="shared" si="289"/>
        <v>Over 0.5</v>
      </c>
      <c r="W2476" s="14" t="str">
        <f t="shared" si="290"/>
        <v/>
      </c>
      <c r="X2476" s="14"/>
      <c r="Y2476" s="7" t="str">
        <f t="shared" si="286"/>
        <v>…</v>
      </c>
      <c r="Z2476" s="7"/>
      <c r="AA2476" s="35" t="str">
        <f t="shared" si="287"/>
        <v>…</v>
      </c>
      <c r="AB2476" s="35" t="str">
        <f t="shared" si="288"/>
        <v>.</v>
      </c>
    </row>
    <row r="2477" spans="2:28">
      <c r="B2477" s="6"/>
      <c r="D2477" s="24"/>
      <c r="E2477" s="17"/>
      <c r="F2477" s="7"/>
      <c r="G2477" s="10"/>
      <c r="H2477" s="7"/>
      <c r="I2477" s="7"/>
      <c r="J2477" s="7"/>
      <c r="K2477" s="7"/>
      <c r="L2477" s="7"/>
      <c r="M2477" s="7"/>
      <c r="N2477" s="6"/>
      <c r="O2477" s="6"/>
      <c r="P2477" s="11"/>
      <c r="Q2477" s="12"/>
      <c r="R2477" s="13"/>
      <c r="S2477" s="21" t="str">
        <f t="shared" si="284"/>
        <v/>
      </c>
      <c r="T2477" s="7" t="str">
        <f t="shared" si="285"/>
        <v>Under 1.5</v>
      </c>
      <c r="U2477" s="14"/>
      <c r="V2477" s="14" t="str">
        <f t="shared" si="289"/>
        <v>Over 0.5</v>
      </c>
      <c r="W2477" s="14" t="str">
        <f t="shared" si="290"/>
        <v/>
      </c>
      <c r="X2477" s="14"/>
      <c r="Y2477" s="7" t="str">
        <f t="shared" si="286"/>
        <v>…</v>
      </c>
      <c r="Z2477" s="7"/>
      <c r="AA2477" s="35" t="str">
        <f t="shared" si="287"/>
        <v>…</v>
      </c>
      <c r="AB2477" s="35" t="str">
        <f t="shared" si="288"/>
        <v>.</v>
      </c>
    </row>
    <row r="2478" spans="2:28">
      <c r="B2478" s="6"/>
      <c r="D2478" s="24"/>
      <c r="E2478" s="17"/>
      <c r="F2478" s="7"/>
      <c r="G2478" s="10"/>
      <c r="H2478" s="7"/>
      <c r="I2478" s="7"/>
      <c r="J2478" s="7"/>
      <c r="K2478" s="7"/>
      <c r="L2478" s="7"/>
      <c r="M2478" s="7"/>
      <c r="N2478" s="6"/>
      <c r="O2478" s="6"/>
      <c r="P2478" s="11"/>
      <c r="Q2478" s="12"/>
      <c r="R2478" s="13"/>
      <c r="S2478" s="21" t="str">
        <f t="shared" si="284"/>
        <v/>
      </c>
      <c r="T2478" s="7" t="str">
        <f t="shared" si="285"/>
        <v>Under 1.5</v>
      </c>
      <c r="U2478" s="14"/>
      <c r="V2478" s="14" t="str">
        <f t="shared" si="289"/>
        <v>Over 0.5</v>
      </c>
      <c r="W2478" s="14" t="str">
        <f t="shared" si="290"/>
        <v/>
      </c>
      <c r="X2478" s="14"/>
      <c r="Y2478" s="7" t="str">
        <f t="shared" si="286"/>
        <v>…</v>
      </c>
      <c r="Z2478" s="7"/>
      <c r="AA2478" s="35" t="str">
        <f t="shared" si="287"/>
        <v>…</v>
      </c>
      <c r="AB2478" s="35" t="str">
        <f t="shared" si="288"/>
        <v>.</v>
      </c>
    </row>
    <row r="2479" spans="2:28">
      <c r="B2479" s="6"/>
      <c r="D2479" s="24"/>
      <c r="E2479" s="17"/>
      <c r="F2479" s="7"/>
      <c r="G2479" s="10"/>
      <c r="H2479" s="7"/>
      <c r="I2479" s="7"/>
      <c r="J2479" s="7"/>
      <c r="K2479" s="7"/>
      <c r="L2479" s="7"/>
      <c r="M2479" s="7"/>
      <c r="N2479" s="6"/>
      <c r="O2479" s="6"/>
      <c r="P2479" s="11"/>
      <c r="Q2479" s="12"/>
      <c r="R2479" s="13"/>
      <c r="S2479" s="21" t="str">
        <f t="shared" si="284"/>
        <v/>
      </c>
      <c r="T2479" s="7" t="str">
        <f t="shared" si="285"/>
        <v>Under 1.5</v>
      </c>
      <c r="U2479" s="14"/>
      <c r="V2479" s="14" t="str">
        <f t="shared" si="289"/>
        <v>Over 0.5</v>
      </c>
      <c r="W2479" s="14" t="str">
        <f t="shared" si="290"/>
        <v/>
      </c>
      <c r="X2479" s="14"/>
      <c r="Y2479" s="7" t="str">
        <f t="shared" si="286"/>
        <v>…</v>
      </c>
      <c r="Z2479" s="7"/>
      <c r="AA2479" s="35" t="str">
        <f t="shared" si="287"/>
        <v>…</v>
      </c>
      <c r="AB2479" s="35" t="str">
        <f t="shared" si="288"/>
        <v>.</v>
      </c>
    </row>
    <row r="2480" spans="2:28">
      <c r="B2480" s="6"/>
      <c r="D2480" s="24"/>
      <c r="E2480" s="17"/>
      <c r="F2480" s="7"/>
      <c r="G2480" s="10"/>
      <c r="H2480" s="7"/>
      <c r="I2480" s="7"/>
      <c r="J2480" s="7"/>
      <c r="K2480" s="7"/>
      <c r="L2480" s="7"/>
      <c r="M2480" s="7"/>
      <c r="N2480" s="6"/>
      <c r="O2480" s="6"/>
      <c r="P2480" s="11"/>
      <c r="Q2480" s="12"/>
      <c r="R2480" s="13"/>
      <c r="S2480" s="21" t="str">
        <f t="shared" si="284"/>
        <v/>
      </c>
      <c r="T2480" s="7" t="str">
        <f t="shared" si="285"/>
        <v>Under 1.5</v>
      </c>
      <c r="U2480" s="14"/>
      <c r="V2480" s="14" t="str">
        <f t="shared" si="289"/>
        <v>Over 0.5</v>
      </c>
      <c r="W2480" s="14" t="str">
        <f t="shared" si="290"/>
        <v/>
      </c>
      <c r="X2480" s="14"/>
      <c r="Y2480" s="7" t="str">
        <f t="shared" si="286"/>
        <v>…</v>
      </c>
      <c r="Z2480" s="7"/>
      <c r="AA2480" s="35" t="str">
        <f t="shared" si="287"/>
        <v>…</v>
      </c>
      <c r="AB2480" s="35" t="str">
        <f t="shared" si="288"/>
        <v>.</v>
      </c>
    </row>
    <row r="2481" spans="2:28">
      <c r="B2481" s="6"/>
      <c r="D2481" s="24"/>
      <c r="E2481" s="17"/>
      <c r="F2481" s="7"/>
      <c r="G2481" s="10"/>
      <c r="H2481" s="7"/>
      <c r="I2481" s="7"/>
      <c r="J2481" s="7"/>
      <c r="K2481" s="7"/>
      <c r="L2481" s="7"/>
      <c r="M2481" s="7"/>
      <c r="N2481" s="6"/>
      <c r="O2481" s="6"/>
      <c r="P2481" s="11"/>
      <c r="Q2481" s="12"/>
      <c r="R2481" s="13"/>
      <c r="S2481" s="21" t="str">
        <f t="shared" si="284"/>
        <v/>
      </c>
      <c r="T2481" s="7" t="str">
        <f t="shared" si="285"/>
        <v>Under 1.5</v>
      </c>
      <c r="U2481" s="14"/>
      <c r="V2481" s="14" t="str">
        <f t="shared" si="289"/>
        <v>Over 0.5</v>
      </c>
      <c r="W2481" s="14" t="str">
        <f t="shared" si="290"/>
        <v/>
      </c>
      <c r="X2481" s="14"/>
      <c r="Y2481" s="7" t="str">
        <f t="shared" si="286"/>
        <v>…</v>
      </c>
      <c r="Z2481" s="7"/>
      <c r="AA2481" s="35" t="str">
        <f t="shared" si="287"/>
        <v>…</v>
      </c>
      <c r="AB2481" s="35" t="str">
        <f t="shared" si="288"/>
        <v>.</v>
      </c>
    </row>
    <row r="2482" spans="2:28">
      <c r="B2482" s="6"/>
      <c r="D2482" s="24"/>
      <c r="E2482" s="17"/>
      <c r="F2482" s="7"/>
      <c r="G2482" s="10"/>
      <c r="H2482" s="7"/>
      <c r="I2482" s="7"/>
      <c r="J2482" s="7"/>
      <c r="K2482" s="7"/>
      <c r="L2482" s="7"/>
      <c r="M2482" s="7"/>
      <c r="N2482" s="6"/>
      <c r="O2482" s="6"/>
      <c r="P2482" s="11"/>
      <c r="Q2482" s="12"/>
      <c r="R2482" s="13"/>
      <c r="S2482" s="21" t="str">
        <f t="shared" si="284"/>
        <v/>
      </c>
      <c r="T2482" s="7" t="str">
        <f t="shared" si="285"/>
        <v>Under 1.5</v>
      </c>
      <c r="U2482" s="14"/>
      <c r="V2482" s="14" t="str">
        <f t="shared" si="289"/>
        <v>Over 0.5</v>
      </c>
      <c r="W2482" s="14" t="str">
        <f t="shared" si="290"/>
        <v/>
      </c>
      <c r="X2482" s="14"/>
      <c r="Y2482" s="7" t="str">
        <f t="shared" si="286"/>
        <v>…</v>
      </c>
      <c r="Z2482" s="7"/>
      <c r="AA2482" s="35" t="str">
        <f t="shared" si="287"/>
        <v>…</v>
      </c>
      <c r="AB2482" s="35" t="str">
        <f t="shared" si="288"/>
        <v>.</v>
      </c>
    </row>
    <row r="2483" spans="2:28">
      <c r="B2483" s="6"/>
      <c r="D2483" s="24"/>
      <c r="E2483" s="17"/>
      <c r="F2483" s="7"/>
      <c r="G2483" s="10"/>
      <c r="H2483" s="7"/>
      <c r="I2483" s="7"/>
      <c r="J2483" s="7"/>
      <c r="K2483" s="7"/>
      <c r="L2483" s="7"/>
      <c r="M2483" s="7"/>
      <c r="N2483" s="6"/>
      <c r="O2483" s="6"/>
      <c r="P2483" s="11"/>
      <c r="Q2483" s="12"/>
      <c r="R2483" s="13"/>
      <c r="S2483" s="21" t="str">
        <f t="shared" si="284"/>
        <v/>
      </c>
      <c r="T2483" s="7" t="str">
        <f t="shared" si="285"/>
        <v>Under 1.5</v>
      </c>
      <c r="U2483" s="14"/>
      <c r="V2483" s="14" t="str">
        <f t="shared" si="289"/>
        <v>Over 0.5</v>
      </c>
      <c r="W2483" s="14" t="str">
        <f t="shared" si="290"/>
        <v/>
      </c>
      <c r="X2483" s="14"/>
      <c r="Y2483" s="7" t="str">
        <f t="shared" si="286"/>
        <v>…</v>
      </c>
      <c r="Z2483" s="7"/>
      <c r="AA2483" s="35" t="str">
        <f t="shared" si="287"/>
        <v>…</v>
      </c>
      <c r="AB2483" s="35" t="str">
        <f t="shared" si="288"/>
        <v>.</v>
      </c>
    </row>
    <row r="2484" spans="2:28">
      <c r="B2484" s="6"/>
      <c r="D2484" s="24"/>
      <c r="E2484" s="17"/>
      <c r="F2484" s="7"/>
      <c r="G2484" s="10"/>
      <c r="H2484" s="7"/>
      <c r="I2484" s="7"/>
      <c r="J2484" s="7"/>
      <c r="K2484" s="7"/>
      <c r="L2484" s="7"/>
      <c r="M2484" s="7"/>
      <c r="N2484" s="6"/>
      <c r="O2484" s="6"/>
      <c r="P2484" s="11"/>
      <c r="Q2484" s="12"/>
      <c r="R2484" s="13"/>
      <c r="S2484" s="21" t="str">
        <f t="shared" ref="S2484:S2547" si="291">(IF(H2484=0,"",(40+IF(I2484&lt;50,0,I2484/3.2)+(IF(J2484&gt;I2484,-J2484/3.2,0)+(IF(H2484&gt;I2484,-H2484/3.2,0)+(IF(L2484="X",5,IF(L2484="2",2,0)))+(IF(M2484&gt;15,0,15-M2484))+(IF(P2484&lt;50,0,P2484/5)))))))</f>
        <v/>
      </c>
      <c r="T2484" s="7" t="str">
        <f t="shared" ref="T2484:T2547" si="292">IF(S2484&lt;56,"Over 0.5","Under 1.5")</f>
        <v>Under 1.5</v>
      </c>
      <c r="U2484" s="14"/>
      <c r="V2484" s="14" t="str">
        <f t="shared" si="289"/>
        <v>Over 0.5</v>
      </c>
      <c r="W2484" s="14" t="str">
        <f t="shared" si="290"/>
        <v/>
      </c>
      <c r="X2484" s="14"/>
      <c r="Y2484" s="7" t="str">
        <f t="shared" si="286"/>
        <v>…</v>
      </c>
      <c r="Z2484" s="7"/>
      <c r="AA2484" s="35" t="str">
        <f t="shared" si="287"/>
        <v>…</v>
      </c>
      <c r="AB2484" s="35" t="str">
        <f t="shared" si="288"/>
        <v>.</v>
      </c>
    </row>
    <row r="2485" spans="2:28">
      <c r="B2485" s="6"/>
      <c r="D2485" s="24"/>
      <c r="E2485" s="17"/>
      <c r="F2485" s="7"/>
      <c r="G2485" s="10"/>
      <c r="H2485" s="7"/>
      <c r="I2485" s="7"/>
      <c r="J2485" s="7"/>
      <c r="K2485" s="7"/>
      <c r="L2485" s="7"/>
      <c r="M2485" s="7"/>
      <c r="N2485" s="6"/>
      <c r="O2485" s="6"/>
      <c r="P2485" s="11"/>
      <c r="Q2485" s="12"/>
      <c r="R2485" s="13"/>
      <c r="S2485" s="21" t="str">
        <f t="shared" si="291"/>
        <v/>
      </c>
      <c r="T2485" s="7" t="str">
        <f t="shared" si="292"/>
        <v>Under 1.5</v>
      </c>
      <c r="U2485" s="14"/>
      <c r="V2485" s="14" t="str">
        <f t="shared" si="289"/>
        <v>Over 0.5</v>
      </c>
      <c r="W2485" s="14" t="str">
        <f t="shared" si="290"/>
        <v/>
      </c>
      <c r="X2485" s="14"/>
      <c r="Y2485" s="7" t="str">
        <f t="shared" ref="Y2485:Y2548" si="293">IF(AND(B2485="OK",I2485&gt;52,M2485&lt;11,Q2485&lt;1.71),"Prime","…")</f>
        <v>…</v>
      </c>
      <c r="Z2485" s="7"/>
      <c r="AA2485" s="35" t="str">
        <f t="shared" si="287"/>
        <v>…</v>
      </c>
      <c r="AB2485" s="35" t="str">
        <f t="shared" si="288"/>
        <v>.</v>
      </c>
    </row>
    <row r="2486" spans="2:28">
      <c r="B2486" s="6"/>
      <c r="D2486" s="24"/>
      <c r="E2486" s="17"/>
      <c r="F2486" s="7"/>
      <c r="G2486" s="10"/>
      <c r="H2486" s="7"/>
      <c r="I2486" s="7"/>
      <c r="J2486" s="7"/>
      <c r="K2486" s="7"/>
      <c r="L2486" s="7"/>
      <c r="M2486" s="7"/>
      <c r="N2486" s="6"/>
      <c r="O2486" s="6"/>
      <c r="P2486" s="11"/>
      <c r="Q2486" s="12"/>
      <c r="R2486" s="13"/>
      <c r="S2486" s="21" t="str">
        <f t="shared" si="291"/>
        <v/>
      </c>
      <c r="T2486" s="7" t="str">
        <f t="shared" si="292"/>
        <v>Under 1.5</v>
      </c>
      <c r="U2486" s="14"/>
      <c r="V2486" s="14" t="str">
        <f t="shared" si="289"/>
        <v>Over 0.5</v>
      </c>
      <c r="W2486" s="14" t="str">
        <f t="shared" si="290"/>
        <v/>
      </c>
      <c r="X2486" s="14"/>
      <c r="Y2486" s="7" t="str">
        <f t="shared" si="293"/>
        <v>…</v>
      </c>
      <c r="Z2486" s="7"/>
      <c r="AA2486" s="35" t="str">
        <f t="shared" si="287"/>
        <v>…</v>
      </c>
      <c r="AB2486" s="35" t="str">
        <f t="shared" si="288"/>
        <v>.</v>
      </c>
    </row>
    <row r="2487" spans="2:28">
      <c r="B2487" s="6"/>
      <c r="D2487" s="24"/>
      <c r="E2487" s="17"/>
      <c r="F2487" s="7"/>
      <c r="G2487" s="10"/>
      <c r="H2487" s="7"/>
      <c r="I2487" s="7"/>
      <c r="J2487" s="7"/>
      <c r="K2487" s="7"/>
      <c r="L2487" s="7"/>
      <c r="M2487" s="7"/>
      <c r="N2487" s="6"/>
      <c r="O2487" s="6"/>
      <c r="P2487" s="11"/>
      <c r="Q2487" s="12"/>
      <c r="R2487" s="13"/>
      <c r="S2487" s="21" t="str">
        <f t="shared" si="291"/>
        <v/>
      </c>
      <c r="T2487" s="7" t="str">
        <f t="shared" si="292"/>
        <v>Under 1.5</v>
      </c>
      <c r="U2487" s="14"/>
      <c r="V2487" s="14" t="str">
        <f t="shared" si="289"/>
        <v>Over 0.5</v>
      </c>
      <c r="W2487" s="14" t="str">
        <f t="shared" si="290"/>
        <v/>
      </c>
      <c r="X2487" s="14"/>
      <c r="Y2487" s="7" t="str">
        <f t="shared" si="293"/>
        <v>…</v>
      </c>
      <c r="Z2487" s="7"/>
      <c r="AA2487" s="35" t="str">
        <f t="shared" si="287"/>
        <v>…</v>
      </c>
      <c r="AB2487" s="35" t="str">
        <f t="shared" si="288"/>
        <v>.</v>
      </c>
    </row>
    <row r="2488" spans="2:28">
      <c r="B2488" s="6"/>
      <c r="D2488" s="24"/>
      <c r="E2488" s="17"/>
      <c r="F2488" s="7"/>
      <c r="G2488" s="10"/>
      <c r="H2488" s="7"/>
      <c r="I2488" s="7"/>
      <c r="J2488" s="7"/>
      <c r="K2488" s="7"/>
      <c r="L2488" s="7"/>
      <c r="M2488" s="7"/>
      <c r="N2488" s="6"/>
      <c r="O2488" s="6"/>
      <c r="P2488" s="11"/>
      <c r="Q2488" s="12"/>
      <c r="R2488" s="13"/>
      <c r="S2488" s="21" t="str">
        <f t="shared" si="291"/>
        <v/>
      </c>
      <c r="T2488" s="7" t="str">
        <f t="shared" si="292"/>
        <v>Under 1.5</v>
      </c>
      <c r="U2488" s="14"/>
      <c r="V2488" s="14" t="str">
        <f t="shared" si="289"/>
        <v>Over 0.5</v>
      </c>
      <c r="W2488" s="14" t="str">
        <f t="shared" si="290"/>
        <v/>
      </c>
      <c r="X2488" s="14"/>
      <c r="Y2488" s="7" t="str">
        <f t="shared" si="293"/>
        <v>…</v>
      </c>
      <c r="Z2488" s="7"/>
      <c r="AA2488" s="35" t="str">
        <f t="shared" si="287"/>
        <v>…</v>
      </c>
      <c r="AB2488" s="35" t="str">
        <f t="shared" si="288"/>
        <v>.</v>
      </c>
    </row>
    <row r="2489" spans="2:28">
      <c r="B2489" s="6"/>
      <c r="D2489" s="24"/>
      <c r="E2489" s="17"/>
      <c r="F2489" s="7"/>
      <c r="G2489" s="10"/>
      <c r="H2489" s="7"/>
      <c r="I2489" s="7"/>
      <c r="J2489" s="7"/>
      <c r="K2489" s="7"/>
      <c r="L2489" s="7"/>
      <c r="M2489" s="7"/>
      <c r="N2489" s="6"/>
      <c r="O2489" s="6"/>
      <c r="P2489" s="11"/>
      <c r="Q2489" s="12"/>
      <c r="R2489" s="13"/>
      <c r="S2489" s="21" t="str">
        <f t="shared" si="291"/>
        <v/>
      </c>
      <c r="T2489" s="7" t="str">
        <f t="shared" si="292"/>
        <v>Under 1.5</v>
      </c>
      <c r="U2489" s="14"/>
      <c r="V2489" s="14" t="str">
        <f t="shared" si="289"/>
        <v>Over 0.5</v>
      </c>
      <c r="W2489" s="14" t="str">
        <f t="shared" si="290"/>
        <v/>
      </c>
      <c r="X2489" s="14"/>
      <c r="Y2489" s="7" t="str">
        <f t="shared" si="293"/>
        <v>…</v>
      </c>
      <c r="Z2489" s="7"/>
      <c r="AA2489" s="35" t="str">
        <f t="shared" si="287"/>
        <v>…</v>
      </c>
      <c r="AB2489" s="35" t="str">
        <f t="shared" si="288"/>
        <v>.</v>
      </c>
    </row>
    <row r="2490" spans="2:28">
      <c r="B2490" s="6"/>
      <c r="D2490" s="24"/>
      <c r="E2490" s="17"/>
      <c r="F2490" s="7"/>
      <c r="G2490" s="10"/>
      <c r="H2490" s="7"/>
      <c r="I2490" s="7"/>
      <c r="J2490" s="7"/>
      <c r="K2490" s="7"/>
      <c r="L2490" s="7"/>
      <c r="M2490" s="7"/>
      <c r="N2490" s="6"/>
      <c r="O2490" s="6"/>
      <c r="P2490" s="11"/>
      <c r="Q2490" s="12"/>
      <c r="R2490" s="13"/>
      <c r="S2490" s="21" t="str">
        <f t="shared" si="291"/>
        <v/>
      </c>
      <c r="T2490" s="7" t="str">
        <f t="shared" si="292"/>
        <v>Under 1.5</v>
      </c>
      <c r="U2490" s="14"/>
      <c r="V2490" s="14" t="str">
        <f t="shared" si="289"/>
        <v>Over 0.5</v>
      </c>
      <c r="W2490" s="14" t="str">
        <f t="shared" si="290"/>
        <v/>
      </c>
      <c r="X2490" s="14"/>
      <c r="Y2490" s="7" t="str">
        <f t="shared" si="293"/>
        <v>…</v>
      </c>
      <c r="Z2490" s="7"/>
      <c r="AA2490" s="35" t="str">
        <f t="shared" si="287"/>
        <v>…</v>
      </c>
      <c r="AB2490" s="35" t="str">
        <f t="shared" si="288"/>
        <v>.</v>
      </c>
    </row>
    <row r="2491" spans="2:28">
      <c r="B2491" s="6"/>
      <c r="D2491" s="24"/>
      <c r="E2491" s="17"/>
      <c r="F2491" s="7"/>
      <c r="G2491" s="10"/>
      <c r="H2491" s="7"/>
      <c r="I2491" s="7"/>
      <c r="J2491" s="7"/>
      <c r="K2491" s="7"/>
      <c r="L2491" s="7"/>
      <c r="M2491" s="7"/>
      <c r="N2491" s="6"/>
      <c r="O2491" s="6"/>
      <c r="P2491" s="11"/>
      <c r="Q2491" s="12"/>
      <c r="R2491" s="13"/>
      <c r="S2491" s="21" t="str">
        <f t="shared" si="291"/>
        <v/>
      </c>
      <c r="T2491" s="7" t="str">
        <f t="shared" si="292"/>
        <v>Under 1.5</v>
      </c>
      <c r="U2491" s="14"/>
      <c r="V2491" s="14" t="str">
        <f t="shared" si="289"/>
        <v>Over 0.5</v>
      </c>
      <c r="W2491" s="14" t="str">
        <f t="shared" si="290"/>
        <v/>
      </c>
      <c r="X2491" s="14"/>
      <c r="Y2491" s="7" t="str">
        <f t="shared" si="293"/>
        <v>…</v>
      </c>
      <c r="Z2491" s="7"/>
      <c r="AA2491" s="35" t="str">
        <f t="shared" si="287"/>
        <v>…</v>
      </c>
      <c r="AB2491" s="35" t="str">
        <f t="shared" si="288"/>
        <v>.</v>
      </c>
    </row>
    <row r="2492" spans="2:28">
      <c r="B2492" s="6"/>
      <c r="D2492" s="24"/>
      <c r="E2492" s="17"/>
      <c r="F2492" s="7"/>
      <c r="G2492" s="10"/>
      <c r="H2492" s="7"/>
      <c r="I2492" s="7"/>
      <c r="J2492" s="7"/>
      <c r="K2492" s="7"/>
      <c r="L2492" s="7"/>
      <c r="M2492" s="7"/>
      <c r="N2492" s="6"/>
      <c r="O2492" s="6"/>
      <c r="P2492" s="11"/>
      <c r="Q2492" s="12"/>
      <c r="R2492" s="13"/>
      <c r="S2492" s="21" t="str">
        <f t="shared" si="291"/>
        <v/>
      </c>
      <c r="T2492" s="7" t="str">
        <f t="shared" si="292"/>
        <v>Under 1.5</v>
      </c>
      <c r="U2492" s="14"/>
      <c r="V2492" s="14" t="str">
        <f t="shared" si="289"/>
        <v>Over 0.5</v>
      </c>
      <c r="W2492" s="14" t="str">
        <f t="shared" si="290"/>
        <v/>
      </c>
      <c r="X2492" s="14"/>
      <c r="Y2492" s="7" t="str">
        <f t="shared" si="293"/>
        <v>…</v>
      </c>
      <c r="Z2492" s="7"/>
      <c r="AA2492" s="35" t="str">
        <f t="shared" si="287"/>
        <v>…</v>
      </c>
      <c r="AB2492" s="35" t="str">
        <f t="shared" si="288"/>
        <v>.</v>
      </c>
    </row>
    <row r="2493" spans="2:28">
      <c r="B2493" s="6"/>
      <c r="D2493" s="24"/>
      <c r="E2493" s="17"/>
      <c r="F2493" s="7"/>
      <c r="G2493" s="10"/>
      <c r="H2493" s="7"/>
      <c r="I2493" s="7"/>
      <c r="J2493" s="7"/>
      <c r="K2493" s="7"/>
      <c r="L2493" s="7"/>
      <c r="M2493" s="7"/>
      <c r="N2493" s="6"/>
      <c r="O2493" s="6"/>
      <c r="P2493" s="11"/>
      <c r="Q2493" s="12"/>
      <c r="R2493" s="13"/>
      <c r="S2493" s="21" t="str">
        <f t="shared" si="291"/>
        <v/>
      </c>
      <c r="T2493" s="7" t="str">
        <f t="shared" si="292"/>
        <v>Under 1.5</v>
      </c>
      <c r="U2493" s="14"/>
      <c r="V2493" s="14" t="str">
        <f t="shared" si="289"/>
        <v>Over 0.5</v>
      </c>
      <c r="W2493" s="14" t="str">
        <f t="shared" si="290"/>
        <v/>
      </c>
      <c r="X2493" s="14"/>
      <c r="Y2493" s="7" t="str">
        <f t="shared" si="293"/>
        <v>…</v>
      </c>
      <c r="Z2493" s="7"/>
      <c r="AA2493" s="35" t="str">
        <f t="shared" si="287"/>
        <v>…</v>
      </c>
      <c r="AB2493" s="35" t="str">
        <f t="shared" si="288"/>
        <v>.</v>
      </c>
    </row>
    <row r="2494" spans="2:28">
      <c r="B2494" s="6"/>
      <c r="D2494" s="24"/>
      <c r="E2494" s="17"/>
      <c r="F2494" s="7"/>
      <c r="G2494" s="10"/>
      <c r="H2494" s="7"/>
      <c r="I2494" s="7"/>
      <c r="J2494" s="7"/>
      <c r="K2494" s="7"/>
      <c r="L2494" s="7"/>
      <c r="M2494" s="7"/>
      <c r="N2494" s="6"/>
      <c r="O2494" s="6"/>
      <c r="P2494" s="11"/>
      <c r="Q2494" s="12"/>
      <c r="R2494" s="13"/>
      <c r="S2494" s="21" t="str">
        <f t="shared" si="291"/>
        <v/>
      </c>
      <c r="T2494" s="7" t="str">
        <f t="shared" si="292"/>
        <v>Under 1.5</v>
      </c>
      <c r="U2494" s="14"/>
      <c r="V2494" s="14" t="str">
        <f t="shared" si="289"/>
        <v>Over 0.5</v>
      </c>
      <c r="W2494" s="14" t="str">
        <f t="shared" si="290"/>
        <v/>
      </c>
      <c r="X2494" s="14"/>
      <c r="Y2494" s="7" t="str">
        <f t="shared" si="293"/>
        <v>…</v>
      </c>
      <c r="Z2494" s="7"/>
      <c r="AA2494" s="35" t="str">
        <f t="shared" si="287"/>
        <v>…</v>
      </c>
      <c r="AB2494" s="35" t="str">
        <f t="shared" si="288"/>
        <v>.</v>
      </c>
    </row>
    <row r="2495" spans="2:28">
      <c r="B2495" s="6"/>
      <c r="D2495" s="24"/>
      <c r="E2495" s="17"/>
      <c r="F2495" s="7"/>
      <c r="G2495" s="10"/>
      <c r="H2495" s="7"/>
      <c r="I2495" s="7"/>
      <c r="J2495" s="7"/>
      <c r="K2495" s="7"/>
      <c r="L2495" s="7"/>
      <c r="M2495" s="7"/>
      <c r="N2495" s="6"/>
      <c r="O2495" s="6"/>
      <c r="P2495" s="11"/>
      <c r="Q2495" s="12"/>
      <c r="R2495" s="13"/>
      <c r="S2495" s="21" t="str">
        <f t="shared" si="291"/>
        <v/>
      </c>
      <c r="T2495" s="7" t="str">
        <f t="shared" si="292"/>
        <v>Under 1.5</v>
      </c>
      <c r="U2495" s="14"/>
      <c r="V2495" s="14" t="str">
        <f t="shared" si="289"/>
        <v>Over 0.5</v>
      </c>
      <c r="W2495" s="14" t="str">
        <f t="shared" si="290"/>
        <v/>
      </c>
      <c r="X2495" s="14"/>
      <c r="Y2495" s="7" t="str">
        <f t="shared" si="293"/>
        <v>…</v>
      </c>
      <c r="Z2495" s="7"/>
      <c r="AA2495" s="35" t="str">
        <f t="shared" si="287"/>
        <v>…</v>
      </c>
      <c r="AB2495" s="35" t="str">
        <f t="shared" si="288"/>
        <v>.</v>
      </c>
    </row>
    <row r="2496" spans="2:28">
      <c r="B2496" s="6"/>
      <c r="D2496" s="24"/>
      <c r="E2496" s="17"/>
      <c r="F2496" s="7"/>
      <c r="G2496" s="10"/>
      <c r="H2496" s="7"/>
      <c r="I2496" s="7"/>
      <c r="J2496" s="7"/>
      <c r="K2496" s="7"/>
      <c r="L2496" s="7"/>
      <c r="M2496" s="7"/>
      <c r="N2496" s="6"/>
      <c r="O2496" s="6"/>
      <c r="P2496" s="11"/>
      <c r="Q2496" s="12"/>
      <c r="R2496" s="13"/>
      <c r="S2496" s="21" t="str">
        <f t="shared" si="291"/>
        <v/>
      </c>
      <c r="T2496" s="7" t="str">
        <f t="shared" si="292"/>
        <v>Under 1.5</v>
      </c>
      <c r="U2496" s="14"/>
      <c r="V2496" s="14" t="str">
        <f t="shared" si="289"/>
        <v>Over 0.5</v>
      </c>
      <c r="W2496" s="14" t="str">
        <f t="shared" si="290"/>
        <v/>
      </c>
      <c r="X2496" s="14"/>
      <c r="Y2496" s="7" t="str">
        <f t="shared" si="293"/>
        <v>…</v>
      </c>
      <c r="Z2496" s="7"/>
      <c r="AA2496" s="35" t="str">
        <f t="shared" si="287"/>
        <v>…</v>
      </c>
      <c r="AB2496" s="35" t="str">
        <f t="shared" si="288"/>
        <v>.</v>
      </c>
    </row>
    <row r="2497" spans="2:28">
      <c r="B2497" s="6"/>
      <c r="D2497" s="24"/>
      <c r="E2497" s="17"/>
      <c r="F2497" s="7"/>
      <c r="G2497" s="10"/>
      <c r="H2497" s="7"/>
      <c r="I2497" s="7"/>
      <c r="J2497" s="7"/>
      <c r="K2497" s="7"/>
      <c r="L2497" s="7"/>
      <c r="M2497" s="7"/>
      <c r="N2497" s="6"/>
      <c r="O2497" s="6"/>
      <c r="P2497" s="11"/>
      <c r="Q2497" s="12"/>
      <c r="R2497" s="13"/>
      <c r="S2497" s="21" t="str">
        <f t="shared" si="291"/>
        <v/>
      </c>
      <c r="T2497" s="7" t="str">
        <f t="shared" si="292"/>
        <v>Under 1.5</v>
      </c>
      <c r="U2497" s="14"/>
      <c r="V2497" s="14" t="str">
        <f t="shared" si="289"/>
        <v>Over 0.5</v>
      </c>
      <c r="W2497" s="14" t="str">
        <f t="shared" si="290"/>
        <v/>
      </c>
      <c r="X2497" s="14"/>
      <c r="Y2497" s="7" t="str">
        <f t="shared" si="293"/>
        <v>…</v>
      </c>
      <c r="Z2497" s="7"/>
      <c r="AA2497" s="35" t="str">
        <f t="shared" si="287"/>
        <v>…</v>
      </c>
      <c r="AB2497" s="35" t="str">
        <f t="shared" si="288"/>
        <v>.</v>
      </c>
    </row>
    <row r="2498" spans="2:28">
      <c r="B2498" s="6"/>
      <c r="D2498" s="24"/>
      <c r="E2498" s="17"/>
      <c r="F2498" s="7"/>
      <c r="G2498" s="10"/>
      <c r="H2498" s="7"/>
      <c r="I2498" s="7"/>
      <c r="J2498" s="7"/>
      <c r="K2498" s="7"/>
      <c r="L2498" s="7"/>
      <c r="M2498" s="7"/>
      <c r="N2498" s="6"/>
      <c r="O2498" s="6"/>
      <c r="P2498" s="11"/>
      <c r="Q2498" s="12"/>
      <c r="R2498" s="13"/>
      <c r="S2498" s="21" t="str">
        <f t="shared" si="291"/>
        <v/>
      </c>
      <c r="T2498" s="7" t="str">
        <f t="shared" si="292"/>
        <v>Under 1.5</v>
      </c>
      <c r="U2498" s="14"/>
      <c r="V2498" s="14" t="str">
        <f t="shared" si="289"/>
        <v>Over 0.5</v>
      </c>
      <c r="W2498" s="14" t="str">
        <f t="shared" si="290"/>
        <v/>
      </c>
      <c r="X2498" s="14"/>
      <c r="Y2498" s="7" t="str">
        <f t="shared" si="293"/>
        <v>…</v>
      </c>
      <c r="Z2498" s="7"/>
      <c r="AA2498" s="35" t="str">
        <f t="shared" si="287"/>
        <v>…</v>
      </c>
      <c r="AB2498" s="35" t="str">
        <f t="shared" si="288"/>
        <v>.</v>
      </c>
    </row>
    <row r="2499" spans="2:28">
      <c r="B2499" s="6"/>
      <c r="D2499" s="24"/>
      <c r="E2499" s="17"/>
      <c r="F2499" s="7"/>
      <c r="G2499" s="10"/>
      <c r="H2499" s="7"/>
      <c r="I2499" s="7"/>
      <c r="J2499" s="7"/>
      <c r="K2499" s="7"/>
      <c r="L2499" s="7"/>
      <c r="M2499" s="7"/>
      <c r="N2499" s="6"/>
      <c r="O2499" s="6"/>
      <c r="P2499" s="11"/>
      <c r="Q2499" s="12"/>
      <c r="R2499" s="13"/>
      <c r="S2499" s="21" t="str">
        <f t="shared" si="291"/>
        <v/>
      </c>
      <c r="T2499" s="7" t="str">
        <f t="shared" si="292"/>
        <v>Under 1.5</v>
      </c>
      <c r="U2499" s="14"/>
      <c r="V2499" s="14" t="str">
        <f t="shared" si="289"/>
        <v>Over 0.5</v>
      </c>
      <c r="W2499" s="14" t="str">
        <f t="shared" si="290"/>
        <v/>
      </c>
      <c r="X2499" s="14"/>
      <c r="Y2499" s="7" t="str">
        <f t="shared" si="293"/>
        <v>…</v>
      </c>
      <c r="Z2499" s="7"/>
      <c r="AA2499" s="35" t="str">
        <f t="shared" si="287"/>
        <v>…</v>
      </c>
      <c r="AB2499" s="35" t="str">
        <f t="shared" si="288"/>
        <v>.</v>
      </c>
    </row>
    <row r="2500" spans="2:28">
      <c r="B2500" s="6"/>
      <c r="D2500" s="24"/>
      <c r="E2500" s="17"/>
      <c r="F2500" s="7"/>
      <c r="G2500" s="10"/>
      <c r="H2500" s="7"/>
      <c r="I2500" s="7"/>
      <c r="J2500" s="7"/>
      <c r="K2500" s="7"/>
      <c r="L2500" s="7"/>
      <c r="M2500" s="7"/>
      <c r="N2500" s="6"/>
      <c r="O2500" s="6"/>
      <c r="P2500" s="11"/>
      <c r="Q2500" s="12"/>
      <c r="R2500" s="13"/>
      <c r="S2500" s="21" t="str">
        <f t="shared" si="291"/>
        <v/>
      </c>
      <c r="T2500" s="7" t="str">
        <f t="shared" si="292"/>
        <v>Under 1.5</v>
      </c>
      <c r="U2500" s="14"/>
      <c r="V2500" s="14" t="str">
        <f t="shared" si="289"/>
        <v>Over 0.5</v>
      </c>
      <c r="W2500" s="14" t="str">
        <f t="shared" si="290"/>
        <v/>
      </c>
      <c r="X2500" s="14"/>
      <c r="Y2500" s="7" t="str">
        <f t="shared" si="293"/>
        <v>…</v>
      </c>
      <c r="Z2500" s="7"/>
      <c r="AA2500" s="35" t="str">
        <f t="shared" si="287"/>
        <v>…</v>
      </c>
      <c r="AB2500" s="35" t="str">
        <f t="shared" si="288"/>
        <v>.</v>
      </c>
    </row>
    <row r="2501" spans="2:28">
      <c r="B2501" s="6"/>
      <c r="D2501" s="24"/>
      <c r="E2501" s="17"/>
      <c r="F2501" s="7"/>
      <c r="G2501" s="10"/>
      <c r="H2501" s="7"/>
      <c r="I2501" s="7"/>
      <c r="J2501" s="7"/>
      <c r="K2501" s="7"/>
      <c r="L2501" s="7"/>
      <c r="M2501" s="7"/>
      <c r="N2501" s="6"/>
      <c r="O2501" s="6"/>
      <c r="P2501" s="11"/>
      <c r="Q2501" s="12"/>
      <c r="R2501" s="13"/>
      <c r="S2501" s="21" t="str">
        <f t="shared" si="291"/>
        <v/>
      </c>
      <c r="T2501" s="7" t="str">
        <f t="shared" si="292"/>
        <v>Under 1.5</v>
      </c>
      <c r="U2501" s="14"/>
      <c r="V2501" s="14" t="str">
        <f t="shared" si="289"/>
        <v>Over 0.5</v>
      </c>
      <c r="W2501" s="14" t="str">
        <f t="shared" si="290"/>
        <v/>
      </c>
      <c r="X2501" s="14"/>
      <c r="Y2501" s="7" t="str">
        <f t="shared" si="293"/>
        <v>…</v>
      </c>
      <c r="Z2501" s="7"/>
      <c r="AA2501" s="35" t="str">
        <f t="shared" si="287"/>
        <v>…</v>
      </c>
      <c r="AB2501" s="35" t="str">
        <f t="shared" si="288"/>
        <v>.</v>
      </c>
    </row>
    <row r="2502" spans="2:28">
      <c r="B2502" s="6"/>
      <c r="D2502" s="24"/>
      <c r="E2502" s="17"/>
      <c r="F2502" s="7"/>
      <c r="G2502" s="10"/>
      <c r="H2502" s="7"/>
      <c r="I2502" s="7"/>
      <c r="J2502" s="7"/>
      <c r="K2502" s="7"/>
      <c r="L2502" s="7"/>
      <c r="M2502" s="7"/>
      <c r="N2502" s="6"/>
      <c r="O2502" s="6"/>
      <c r="P2502" s="11"/>
      <c r="Q2502" s="12"/>
      <c r="R2502" s="13"/>
      <c r="S2502" s="21" t="str">
        <f t="shared" si="291"/>
        <v/>
      </c>
      <c r="T2502" s="7" t="str">
        <f t="shared" si="292"/>
        <v>Under 1.5</v>
      </c>
      <c r="U2502" s="14"/>
      <c r="V2502" s="14" t="str">
        <f t="shared" si="289"/>
        <v>Over 0.5</v>
      </c>
      <c r="W2502" s="14" t="str">
        <f t="shared" si="290"/>
        <v/>
      </c>
      <c r="X2502" s="14"/>
      <c r="Y2502" s="7" t="str">
        <f t="shared" si="293"/>
        <v>…</v>
      </c>
      <c r="Z2502" s="7"/>
      <c r="AA2502" s="35" t="str">
        <f t="shared" ref="AA2502:AA2565" si="294">IF(AND(I2502&gt;49,P2502&gt;54,B2502="OK"),"U25g","…")</f>
        <v>…</v>
      </c>
      <c r="AB2502" s="35" t="str">
        <f t="shared" ref="AB2502:AB2565" si="295">IF(AND(AA2502="U25g",(OR(O2502="0-0",O2502="0-1",O2502="1-0",O2502="1-1",O2502="2-0",O2502="0-2"))),"WON",".")</f>
        <v>.</v>
      </c>
    </row>
    <row r="2503" spans="2:28">
      <c r="B2503" s="6"/>
      <c r="D2503" s="24"/>
      <c r="E2503" s="17"/>
      <c r="F2503" s="7"/>
      <c r="G2503" s="10"/>
      <c r="H2503" s="7"/>
      <c r="I2503" s="7"/>
      <c r="J2503" s="7"/>
      <c r="K2503" s="7"/>
      <c r="L2503" s="7"/>
      <c r="M2503" s="7"/>
      <c r="N2503" s="6"/>
      <c r="O2503" s="6"/>
      <c r="P2503" s="11"/>
      <c r="Q2503" s="12"/>
      <c r="R2503" s="13"/>
      <c r="S2503" s="21" t="str">
        <f t="shared" si="291"/>
        <v/>
      </c>
      <c r="T2503" s="7" t="str">
        <f t="shared" si="292"/>
        <v>Under 1.5</v>
      </c>
      <c r="U2503" s="14"/>
      <c r="V2503" s="14" t="str">
        <f t="shared" si="289"/>
        <v>Over 0.5</v>
      </c>
      <c r="W2503" s="14" t="str">
        <f t="shared" si="290"/>
        <v/>
      </c>
      <c r="X2503" s="14"/>
      <c r="Y2503" s="7" t="str">
        <f t="shared" si="293"/>
        <v>…</v>
      </c>
      <c r="Z2503" s="7"/>
      <c r="AA2503" s="35" t="str">
        <f t="shared" si="294"/>
        <v>…</v>
      </c>
      <c r="AB2503" s="35" t="str">
        <f t="shared" si="295"/>
        <v>.</v>
      </c>
    </row>
    <row r="2504" spans="2:28">
      <c r="B2504" s="6"/>
      <c r="D2504" s="24"/>
      <c r="E2504" s="17"/>
      <c r="F2504" s="7"/>
      <c r="G2504" s="10"/>
      <c r="H2504" s="7"/>
      <c r="I2504" s="7"/>
      <c r="J2504" s="7"/>
      <c r="K2504" s="7"/>
      <c r="L2504" s="7"/>
      <c r="M2504" s="7"/>
      <c r="N2504" s="6"/>
      <c r="O2504" s="6"/>
      <c r="P2504" s="11"/>
      <c r="Q2504" s="12"/>
      <c r="R2504" s="13"/>
      <c r="S2504" s="21" t="str">
        <f t="shared" si="291"/>
        <v/>
      </c>
      <c r="T2504" s="7" t="str">
        <f t="shared" si="292"/>
        <v>Under 1.5</v>
      </c>
      <c r="U2504" s="14"/>
      <c r="V2504" s="14" t="str">
        <f t="shared" si="289"/>
        <v>Over 0.5</v>
      </c>
      <c r="W2504" s="14" t="str">
        <f t="shared" si="290"/>
        <v/>
      </c>
      <c r="X2504" s="14"/>
      <c r="Y2504" s="7" t="str">
        <f t="shared" si="293"/>
        <v>…</v>
      </c>
      <c r="Z2504" s="7"/>
      <c r="AA2504" s="35" t="str">
        <f t="shared" si="294"/>
        <v>…</v>
      </c>
      <c r="AB2504" s="35" t="str">
        <f t="shared" si="295"/>
        <v>.</v>
      </c>
    </row>
    <row r="2505" spans="2:28">
      <c r="B2505" s="6"/>
      <c r="D2505" s="24"/>
      <c r="E2505" s="17"/>
      <c r="F2505" s="7"/>
      <c r="G2505" s="10"/>
      <c r="H2505" s="7"/>
      <c r="I2505" s="7"/>
      <c r="J2505" s="7"/>
      <c r="K2505" s="7"/>
      <c r="L2505" s="7"/>
      <c r="M2505" s="7"/>
      <c r="N2505" s="6"/>
      <c r="O2505" s="6"/>
      <c r="P2505" s="11"/>
      <c r="Q2505" s="12"/>
      <c r="R2505" s="13"/>
      <c r="S2505" s="21" t="str">
        <f t="shared" si="291"/>
        <v/>
      </c>
      <c r="T2505" s="7" t="str">
        <f t="shared" si="292"/>
        <v>Under 1.5</v>
      </c>
      <c r="U2505" s="14"/>
      <c r="V2505" s="14" t="str">
        <f t="shared" si="289"/>
        <v>Over 0.5</v>
      </c>
      <c r="W2505" s="14" t="str">
        <f t="shared" si="290"/>
        <v/>
      </c>
      <c r="X2505" s="14"/>
      <c r="Y2505" s="7" t="str">
        <f t="shared" si="293"/>
        <v>…</v>
      </c>
      <c r="Z2505" s="7"/>
      <c r="AA2505" s="35" t="str">
        <f t="shared" si="294"/>
        <v>…</v>
      </c>
      <c r="AB2505" s="35" t="str">
        <f t="shared" si="295"/>
        <v>.</v>
      </c>
    </row>
    <row r="2506" spans="2:28">
      <c r="B2506" s="6"/>
      <c r="D2506" s="24"/>
      <c r="E2506" s="17"/>
      <c r="F2506" s="7"/>
      <c r="G2506" s="10"/>
      <c r="H2506" s="7"/>
      <c r="I2506" s="7"/>
      <c r="J2506" s="7"/>
      <c r="K2506" s="7"/>
      <c r="L2506" s="7"/>
      <c r="M2506" s="7"/>
      <c r="N2506" s="6"/>
      <c r="O2506" s="6"/>
      <c r="P2506" s="11"/>
      <c r="Q2506" s="12"/>
      <c r="R2506" s="13"/>
      <c r="S2506" s="21" t="str">
        <f t="shared" si="291"/>
        <v/>
      </c>
      <c r="T2506" s="7" t="str">
        <f t="shared" si="292"/>
        <v>Under 1.5</v>
      </c>
      <c r="U2506" s="14"/>
      <c r="V2506" s="14" t="str">
        <f t="shared" si="289"/>
        <v>Over 0.5</v>
      </c>
      <c r="W2506" s="14" t="str">
        <f t="shared" si="290"/>
        <v/>
      </c>
      <c r="X2506" s="14"/>
      <c r="Y2506" s="7" t="str">
        <f t="shared" si="293"/>
        <v>…</v>
      </c>
      <c r="Z2506" s="7"/>
      <c r="AA2506" s="35" t="str">
        <f t="shared" si="294"/>
        <v>…</v>
      </c>
      <c r="AB2506" s="35" t="str">
        <f t="shared" si="295"/>
        <v>.</v>
      </c>
    </row>
    <row r="2507" spans="2:28">
      <c r="B2507" s="6"/>
      <c r="D2507" s="24"/>
      <c r="E2507" s="17"/>
      <c r="F2507" s="7"/>
      <c r="G2507" s="10"/>
      <c r="H2507" s="7"/>
      <c r="I2507" s="7"/>
      <c r="J2507" s="7"/>
      <c r="K2507" s="7"/>
      <c r="L2507" s="7"/>
      <c r="M2507" s="7"/>
      <c r="N2507" s="6"/>
      <c r="O2507" s="6"/>
      <c r="P2507" s="11"/>
      <c r="Q2507" s="12"/>
      <c r="R2507" s="13"/>
      <c r="S2507" s="21" t="str">
        <f t="shared" si="291"/>
        <v/>
      </c>
      <c r="T2507" s="7" t="str">
        <f t="shared" si="292"/>
        <v>Under 1.5</v>
      </c>
      <c r="U2507" s="14"/>
      <c r="V2507" s="14" t="str">
        <f t="shared" ref="V2507:V2570" si="296">IF(N2507="1-0","Under 1.5",IF(N2507="0-0","Under 1.5",IF(N2507="0-1","Under 1.5","Over 0.5")))</f>
        <v>Over 0.5</v>
      </c>
      <c r="W2507" s="14" t="str">
        <f t="shared" ref="W2507:W2570" si="297">IF(N2507=0,"",IF(N2507="?",N2507,IF(T2507=V2507,"WON",IF(N2507="0-1","WON",IF(N2507="1-0","WON","LOST")))))</f>
        <v/>
      </c>
      <c r="X2507" s="14"/>
      <c r="Y2507" s="7" t="str">
        <f t="shared" si="293"/>
        <v>…</v>
      </c>
      <c r="Z2507" s="7"/>
      <c r="AA2507" s="35" t="str">
        <f t="shared" si="294"/>
        <v>…</v>
      </c>
      <c r="AB2507" s="35" t="str">
        <f t="shared" si="295"/>
        <v>.</v>
      </c>
    </row>
    <row r="2508" spans="2:28">
      <c r="B2508" s="6"/>
      <c r="D2508" s="24"/>
      <c r="E2508" s="17"/>
      <c r="F2508" s="7"/>
      <c r="G2508" s="10"/>
      <c r="H2508" s="7"/>
      <c r="I2508" s="7"/>
      <c r="J2508" s="7"/>
      <c r="K2508" s="7"/>
      <c r="L2508" s="7"/>
      <c r="M2508" s="7"/>
      <c r="N2508" s="6"/>
      <c r="O2508" s="6"/>
      <c r="P2508" s="11"/>
      <c r="Q2508" s="12"/>
      <c r="R2508" s="13"/>
      <c r="S2508" s="21" t="str">
        <f t="shared" si="291"/>
        <v/>
      </c>
      <c r="T2508" s="7" t="str">
        <f t="shared" si="292"/>
        <v>Under 1.5</v>
      </c>
      <c r="U2508" s="14"/>
      <c r="V2508" s="14" t="str">
        <f t="shared" si="296"/>
        <v>Over 0.5</v>
      </c>
      <c r="W2508" s="14" t="str">
        <f t="shared" si="297"/>
        <v/>
      </c>
      <c r="X2508" s="14"/>
      <c r="Y2508" s="7" t="str">
        <f t="shared" si="293"/>
        <v>…</v>
      </c>
      <c r="Z2508" s="7"/>
      <c r="AA2508" s="35" t="str">
        <f t="shared" si="294"/>
        <v>…</v>
      </c>
      <c r="AB2508" s="35" t="str">
        <f t="shared" si="295"/>
        <v>.</v>
      </c>
    </row>
    <row r="2509" spans="2:28">
      <c r="B2509" s="6"/>
      <c r="D2509" s="24"/>
      <c r="E2509" s="17"/>
      <c r="F2509" s="7"/>
      <c r="G2509" s="10"/>
      <c r="H2509" s="7"/>
      <c r="I2509" s="7"/>
      <c r="J2509" s="7"/>
      <c r="K2509" s="7"/>
      <c r="L2509" s="7"/>
      <c r="M2509" s="7"/>
      <c r="N2509" s="6"/>
      <c r="O2509" s="6"/>
      <c r="P2509" s="11"/>
      <c r="Q2509" s="12"/>
      <c r="R2509" s="13"/>
      <c r="S2509" s="21" t="str">
        <f t="shared" si="291"/>
        <v/>
      </c>
      <c r="T2509" s="7" t="str">
        <f t="shared" si="292"/>
        <v>Under 1.5</v>
      </c>
      <c r="U2509" s="14"/>
      <c r="V2509" s="14" t="str">
        <f t="shared" si="296"/>
        <v>Over 0.5</v>
      </c>
      <c r="W2509" s="14" t="str">
        <f t="shared" si="297"/>
        <v/>
      </c>
      <c r="X2509" s="14"/>
      <c r="Y2509" s="7" t="str">
        <f t="shared" si="293"/>
        <v>…</v>
      </c>
      <c r="Z2509" s="7"/>
      <c r="AA2509" s="35" t="str">
        <f t="shared" si="294"/>
        <v>…</v>
      </c>
      <c r="AB2509" s="35" t="str">
        <f t="shared" si="295"/>
        <v>.</v>
      </c>
    </row>
    <row r="2510" spans="2:28">
      <c r="B2510" s="6"/>
      <c r="D2510" s="24"/>
      <c r="E2510" s="17"/>
      <c r="F2510" s="7"/>
      <c r="G2510" s="10"/>
      <c r="H2510" s="7"/>
      <c r="I2510" s="7"/>
      <c r="J2510" s="7"/>
      <c r="K2510" s="7"/>
      <c r="L2510" s="7"/>
      <c r="M2510" s="7"/>
      <c r="N2510" s="6"/>
      <c r="O2510" s="6"/>
      <c r="P2510" s="11"/>
      <c r="Q2510" s="12"/>
      <c r="R2510" s="13"/>
      <c r="S2510" s="21" t="str">
        <f t="shared" si="291"/>
        <v/>
      </c>
      <c r="T2510" s="7" t="str">
        <f t="shared" si="292"/>
        <v>Under 1.5</v>
      </c>
      <c r="U2510" s="14"/>
      <c r="V2510" s="14" t="str">
        <f t="shared" si="296"/>
        <v>Over 0.5</v>
      </c>
      <c r="W2510" s="14" t="str">
        <f t="shared" si="297"/>
        <v/>
      </c>
      <c r="X2510" s="14"/>
      <c r="Y2510" s="7" t="str">
        <f t="shared" si="293"/>
        <v>…</v>
      </c>
      <c r="Z2510" s="7"/>
      <c r="AA2510" s="35" t="str">
        <f t="shared" si="294"/>
        <v>…</v>
      </c>
      <c r="AB2510" s="35" t="str">
        <f t="shared" si="295"/>
        <v>.</v>
      </c>
    </row>
    <row r="2511" spans="2:28">
      <c r="B2511" s="6"/>
      <c r="D2511" s="24"/>
      <c r="E2511" s="17"/>
      <c r="F2511" s="7"/>
      <c r="G2511" s="10"/>
      <c r="H2511" s="7"/>
      <c r="I2511" s="7"/>
      <c r="J2511" s="7"/>
      <c r="K2511" s="7"/>
      <c r="L2511" s="7"/>
      <c r="M2511" s="7"/>
      <c r="N2511" s="6"/>
      <c r="O2511" s="6"/>
      <c r="P2511" s="11"/>
      <c r="Q2511" s="12"/>
      <c r="R2511" s="13"/>
      <c r="S2511" s="21" t="str">
        <f t="shared" si="291"/>
        <v/>
      </c>
      <c r="T2511" s="7" t="str">
        <f t="shared" si="292"/>
        <v>Under 1.5</v>
      </c>
      <c r="U2511" s="14"/>
      <c r="V2511" s="14" t="str">
        <f t="shared" si="296"/>
        <v>Over 0.5</v>
      </c>
      <c r="W2511" s="14" t="str">
        <f t="shared" si="297"/>
        <v/>
      </c>
      <c r="X2511" s="14"/>
      <c r="Y2511" s="7" t="str">
        <f t="shared" si="293"/>
        <v>…</v>
      </c>
      <c r="Z2511" s="7"/>
      <c r="AA2511" s="35" t="str">
        <f t="shared" si="294"/>
        <v>…</v>
      </c>
      <c r="AB2511" s="35" t="str">
        <f t="shared" si="295"/>
        <v>.</v>
      </c>
    </row>
    <row r="2512" spans="2:28">
      <c r="B2512" s="6"/>
      <c r="D2512" s="24"/>
      <c r="E2512" s="17"/>
      <c r="F2512" s="7"/>
      <c r="G2512" s="10"/>
      <c r="H2512" s="7"/>
      <c r="I2512" s="7"/>
      <c r="J2512" s="7"/>
      <c r="K2512" s="7"/>
      <c r="L2512" s="7"/>
      <c r="M2512" s="7"/>
      <c r="N2512" s="6"/>
      <c r="O2512" s="6"/>
      <c r="P2512" s="11"/>
      <c r="Q2512" s="12"/>
      <c r="R2512" s="13"/>
      <c r="S2512" s="21" t="str">
        <f t="shared" si="291"/>
        <v/>
      </c>
      <c r="T2512" s="7" t="str">
        <f t="shared" si="292"/>
        <v>Under 1.5</v>
      </c>
      <c r="U2512" s="14"/>
      <c r="V2512" s="14" t="str">
        <f t="shared" si="296"/>
        <v>Over 0.5</v>
      </c>
      <c r="W2512" s="14" t="str">
        <f t="shared" si="297"/>
        <v/>
      </c>
      <c r="X2512" s="14"/>
      <c r="Y2512" s="7" t="str">
        <f t="shared" si="293"/>
        <v>…</v>
      </c>
      <c r="Z2512" s="7"/>
      <c r="AA2512" s="35" t="str">
        <f t="shared" si="294"/>
        <v>…</v>
      </c>
      <c r="AB2512" s="35" t="str">
        <f t="shared" si="295"/>
        <v>.</v>
      </c>
    </row>
    <row r="2513" spans="2:28">
      <c r="B2513" s="6"/>
      <c r="D2513" s="24"/>
      <c r="E2513" s="17"/>
      <c r="F2513" s="7"/>
      <c r="G2513" s="10"/>
      <c r="H2513" s="7"/>
      <c r="I2513" s="7"/>
      <c r="J2513" s="7"/>
      <c r="K2513" s="7"/>
      <c r="L2513" s="7"/>
      <c r="M2513" s="7"/>
      <c r="N2513" s="6"/>
      <c r="O2513" s="6"/>
      <c r="P2513" s="11"/>
      <c r="Q2513" s="12"/>
      <c r="R2513" s="13"/>
      <c r="S2513" s="21" t="str">
        <f t="shared" si="291"/>
        <v/>
      </c>
      <c r="T2513" s="7" t="str">
        <f t="shared" si="292"/>
        <v>Under 1.5</v>
      </c>
      <c r="U2513" s="14"/>
      <c r="V2513" s="14" t="str">
        <f t="shared" si="296"/>
        <v>Over 0.5</v>
      </c>
      <c r="W2513" s="14" t="str">
        <f t="shared" si="297"/>
        <v/>
      </c>
      <c r="X2513" s="14"/>
      <c r="Y2513" s="7" t="str">
        <f t="shared" si="293"/>
        <v>…</v>
      </c>
      <c r="Z2513" s="7"/>
      <c r="AA2513" s="35" t="str">
        <f t="shared" si="294"/>
        <v>…</v>
      </c>
      <c r="AB2513" s="35" t="str">
        <f t="shared" si="295"/>
        <v>.</v>
      </c>
    </row>
    <row r="2514" spans="2:28">
      <c r="B2514" s="6"/>
      <c r="D2514" s="24"/>
      <c r="E2514" s="17"/>
      <c r="F2514" s="7"/>
      <c r="G2514" s="10"/>
      <c r="H2514" s="7"/>
      <c r="I2514" s="7"/>
      <c r="J2514" s="7"/>
      <c r="K2514" s="7"/>
      <c r="L2514" s="7"/>
      <c r="M2514" s="7"/>
      <c r="N2514" s="6"/>
      <c r="O2514" s="6"/>
      <c r="P2514" s="11"/>
      <c r="Q2514" s="12"/>
      <c r="R2514" s="13"/>
      <c r="S2514" s="21" t="str">
        <f t="shared" si="291"/>
        <v/>
      </c>
      <c r="T2514" s="7" t="str">
        <f t="shared" si="292"/>
        <v>Under 1.5</v>
      </c>
      <c r="U2514" s="14"/>
      <c r="V2514" s="14" t="str">
        <f t="shared" si="296"/>
        <v>Over 0.5</v>
      </c>
      <c r="W2514" s="14" t="str">
        <f t="shared" si="297"/>
        <v/>
      </c>
      <c r="X2514" s="14"/>
      <c r="Y2514" s="7" t="str">
        <f t="shared" si="293"/>
        <v>…</v>
      </c>
      <c r="Z2514" s="7"/>
      <c r="AA2514" s="35" t="str">
        <f t="shared" si="294"/>
        <v>…</v>
      </c>
      <c r="AB2514" s="35" t="str">
        <f t="shared" si="295"/>
        <v>.</v>
      </c>
    </row>
    <row r="2515" spans="2:28">
      <c r="B2515" s="6"/>
      <c r="D2515" s="24"/>
      <c r="E2515" s="17"/>
      <c r="F2515" s="7"/>
      <c r="G2515" s="10"/>
      <c r="H2515" s="7"/>
      <c r="I2515" s="7"/>
      <c r="J2515" s="7"/>
      <c r="K2515" s="7"/>
      <c r="L2515" s="7"/>
      <c r="M2515" s="7"/>
      <c r="N2515" s="6"/>
      <c r="O2515" s="6"/>
      <c r="P2515" s="11"/>
      <c r="Q2515" s="12"/>
      <c r="R2515" s="13"/>
      <c r="S2515" s="21" t="str">
        <f t="shared" si="291"/>
        <v/>
      </c>
      <c r="T2515" s="7" t="str">
        <f t="shared" si="292"/>
        <v>Under 1.5</v>
      </c>
      <c r="U2515" s="14"/>
      <c r="V2515" s="14" t="str">
        <f t="shared" si="296"/>
        <v>Over 0.5</v>
      </c>
      <c r="W2515" s="14" t="str">
        <f t="shared" si="297"/>
        <v/>
      </c>
      <c r="X2515" s="14"/>
      <c r="Y2515" s="7" t="str">
        <f t="shared" si="293"/>
        <v>…</v>
      </c>
      <c r="Z2515" s="7"/>
      <c r="AA2515" s="35" t="str">
        <f t="shared" si="294"/>
        <v>…</v>
      </c>
      <c r="AB2515" s="35" t="str">
        <f t="shared" si="295"/>
        <v>.</v>
      </c>
    </row>
    <row r="2516" spans="2:28">
      <c r="B2516" s="6"/>
      <c r="D2516" s="24"/>
      <c r="E2516" s="17"/>
      <c r="F2516" s="7"/>
      <c r="G2516" s="10"/>
      <c r="H2516" s="7"/>
      <c r="I2516" s="7"/>
      <c r="J2516" s="7"/>
      <c r="K2516" s="7"/>
      <c r="L2516" s="7"/>
      <c r="M2516" s="7"/>
      <c r="N2516" s="6"/>
      <c r="O2516" s="6"/>
      <c r="P2516" s="11"/>
      <c r="Q2516" s="12"/>
      <c r="R2516" s="13"/>
      <c r="S2516" s="21" t="str">
        <f t="shared" si="291"/>
        <v/>
      </c>
      <c r="T2516" s="7" t="str">
        <f t="shared" si="292"/>
        <v>Under 1.5</v>
      </c>
      <c r="U2516" s="14"/>
      <c r="V2516" s="14" t="str">
        <f t="shared" si="296"/>
        <v>Over 0.5</v>
      </c>
      <c r="W2516" s="14" t="str">
        <f t="shared" si="297"/>
        <v/>
      </c>
      <c r="X2516" s="14"/>
      <c r="Y2516" s="7" t="str">
        <f t="shared" si="293"/>
        <v>…</v>
      </c>
      <c r="Z2516" s="7"/>
      <c r="AA2516" s="35" t="str">
        <f t="shared" si="294"/>
        <v>…</v>
      </c>
      <c r="AB2516" s="35" t="str">
        <f t="shared" si="295"/>
        <v>.</v>
      </c>
    </row>
    <row r="2517" spans="2:28">
      <c r="B2517" s="6"/>
      <c r="D2517" s="24"/>
      <c r="E2517" s="17"/>
      <c r="F2517" s="7"/>
      <c r="G2517" s="10"/>
      <c r="H2517" s="7"/>
      <c r="I2517" s="7"/>
      <c r="J2517" s="7"/>
      <c r="K2517" s="7"/>
      <c r="L2517" s="7"/>
      <c r="M2517" s="7"/>
      <c r="N2517" s="6"/>
      <c r="O2517" s="6"/>
      <c r="P2517" s="11"/>
      <c r="Q2517" s="12"/>
      <c r="R2517" s="13"/>
      <c r="S2517" s="21" t="str">
        <f t="shared" si="291"/>
        <v/>
      </c>
      <c r="T2517" s="7" t="str">
        <f t="shared" si="292"/>
        <v>Under 1.5</v>
      </c>
      <c r="U2517" s="14"/>
      <c r="V2517" s="14" t="str">
        <f t="shared" si="296"/>
        <v>Over 0.5</v>
      </c>
      <c r="W2517" s="14" t="str">
        <f t="shared" si="297"/>
        <v/>
      </c>
      <c r="X2517" s="14"/>
      <c r="Y2517" s="7" t="str">
        <f t="shared" si="293"/>
        <v>…</v>
      </c>
      <c r="Z2517" s="7"/>
      <c r="AA2517" s="35" t="str">
        <f t="shared" si="294"/>
        <v>…</v>
      </c>
      <c r="AB2517" s="35" t="str">
        <f t="shared" si="295"/>
        <v>.</v>
      </c>
    </row>
    <row r="2518" spans="2:28">
      <c r="B2518" s="6"/>
      <c r="D2518" s="24"/>
      <c r="E2518" s="17"/>
      <c r="F2518" s="7"/>
      <c r="G2518" s="10"/>
      <c r="H2518" s="7"/>
      <c r="I2518" s="7"/>
      <c r="J2518" s="7"/>
      <c r="K2518" s="7"/>
      <c r="L2518" s="7"/>
      <c r="M2518" s="7"/>
      <c r="N2518" s="6"/>
      <c r="O2518" s="6"/>
      <c r="P2518" s="11"/>
      <c r="Q2518" s="12"/>
      <c r="R2518" s="13"/>
      <c r="S2518" s="21" t="str">
        <f t="shared" si="291"/>
        <v/>
      </c>
      <c r="T2518" s="7" t="str">
        <f t="shared" si="292"/>
        <v>Under 1.5</v>
      </c>
      <c r="U2518" s="14"/>
      <c r="V2518" s="14" t="str">
        <f t="shared" si="296"/>
        <v>Over 0.5</v>
      </c>
      <c r="W2518" s="14" t="str">
        <f t="shared" si="297"/>
        <v/>
      </c>
      <c r="X2518" s="14"/>
      <c r="Y2518" s="7" t="str">
        <f t="shared" si="293"/>
        <v>…</v>
      </c>
      <c r="Z2518" s="7"/>
      <c r="AA2518" s="35" t="str">
        <f t="shared" si="294"/>
        <v>…</v>
      </c>
      <c r="AB2518" s="35" t="str">
        <f t="shared" si="295"/>
        <v>.</v>
      </c>
    </row>
    <row r="2519" spans="2:28">
      <c r="B2519" s="6"/>
      <c r="D2519" s="24"/>
      <c r="E2519" s="17"/>
      <c r="F2519" s="7"/>
      <c r="G2519" s="10"/>
      <c r="H2519" s="7"/>
      <c r="I2519" s="7"/>
      <c r="J2519" s="7"/>
      <c r="K2519" s="7"/>
      <c r="L2519" s="7"/>
      <c r="M2519" s="7"/>
      <c r="N2519" s="6"/>
      <c r="O2519" s="6"/>
      <c r="P2519" s="11"/>
      <c r="Q2519" s="12"/>
      <c r="R2519" s="13"/>
      <c r="S2519" s="21" t="str">
        <f t="shared" si="291"/>
        <v/>
      </c>
      <c r="T2519" s="7" t="str">
        <f t="shared" si="292"/>
        <v>Under 1.5</v>
      </c>
      <c r="U2519" s="14"/>
      <c r="V2519" s="14" t="str">
        <f t="shared" si="296"/>
        <v>Over 0.5</v>
      </c>
      <c r="W2519" s="14" t="str">
        <f t="shared" si="297"/>
        <v/>
      </c>
      <c r="X2519" s="14"/>
      <c r="Y2519" s="7" t="str">
        <f t="shared" si="293"/>
        <v>…</v>
      </c>
      <c r="Z2519" s="7"/>
      <c r="AA2519" s="35" t="str">
        <f t="shared" si="294"/>
        <v>…</v>
      </c>
      <c r="AB2519" s="35" t="str">
        <f t="shared" si="295"/>
        <v>.</v>
      </c>
    </row>
    <row r="2520" spans="2:28">
      <c r="B2520" s="6"/>
      <c r="D2520" s="24"/>
      <c r="E2520" s="17"/>
      <c r="F2520" s="7"/>
      <c r="G2520" s="10"/>
      <c r="H2520" s="7"/>
      <c r="I2520" s="7"/>
      <c r="J2520" s="7"/>
      <c r="K2520" s="7"/>
      <c r="L2520" s="7"/>
      <c r="M2520" s="7"/>
      <c r="N2520" s="6"/>
      <c r="O2520" s="6"/>
      <c r="P2520" s="11"/>
      <c r="Q2520" s="12"/>
      <c r="R2520" s="13"/>
      <c r="S2520" s="21" t="str">
        <f t="shared" si="291"/>
        <v/>
      </c>
      <c r="T2520" s="7" t="str">
        <f t="shared" si="292"/>
        <v>Under 1.5</v>
      </c>
      <c r="U2520" s="14"/>
      <c r="V2520" s="14" t="str">
        <f t="shared" si="296"/>
        <v>Over 0.5</v>
      </c>
      <c r="W2520" s="14" t="str">
        <f t="shared" si="297"/>
        <v/>
      </c>
      <c r="X2520" s="14"/>
      <c r="Y2520" s="7" t="str">
        <f t="shared" si="293"/>
        <v>…</v>
      </c>
      <c r="Z2520" s="7"/>
      <c r="AA2520" s="35" t="str">
        <f t="shared" si="294"/>
        <v>…</v>
      </c>
      <c r="AB2520" s="35" t="str">
        <f t="shared" si="295"/>
        <v>.</v>
      </c>
    </row>
    <row r="2521" spans="2:28">
      <c r="B2521" s="6"/>
      <c r="D2521" s="24"/>
      <c r="E2521" s="17"/>
      <c r="F2521" s="7"/>
      <c r="G2521" s="10"/>
      <c r="H2521" s="7"/>
      <c r="I2521" s="7"/>
      <c r="J2521" s="7"/>
      <c r="K2521" s="7"/>
      <c r="L2521" s="7"/>
      <c r="M2521" s="7"/>
      <c r="N2521" s="6"/>
      <c r="O2521" s="6"/>
      <c r="P2521" s="11"/>
      <c r="Q2521" s="12"/>
      <c r="R2521" s="13"/>
      <c r="S2521" s="21" t="str">
        <f t="shared" si="291"/>
        <v/>
      </c>
      <c r="T2521" s="7" t="str">
        <f t="shared" si="292"/>
        <v>Under 1.5</v>
      </c>
      <c r="U2521" s="14"/>
      <c r="V2521" s="14" t="str">
        <f t="shared" si="296"/>
        <v>Over 0.5</v>
      </c>
      <c r="W2521" s="14" t="str">
        <f t="shared" si="297"/>
        <v/>
      </c>
      <c r="X2521" s="14"/>
      <c r="Y2521" s="7" t="str">
        <f t="shared" si="293"/>
        <v>…</v>
      </c>
      <c r="Z2521" s="7"/>
      <c r="AA2521" s="35" t="str">
        <f t="shared" si="294"/>
        <v>…</v>
      </c>
      <c r="AB2521" s="35" t="str">
        <f t="shared" si="295"/>
        <v>.</v>
      </c>
    </row>
    <row r="2522" spans="2:28">
      <c r="B2522" s="6"/>
      <c r="D2522" s="24"/>
      <c r="E2522" s="17"/>
      <c r="F2522" s="7"/>
      <c r="G2522" s="10"/>
      <c r="H2522" s="7"/>
      <c r="I2522" s="7"/>
      <c r="J2522" s="7"/>
      <c r="K2522" s="7"/>
      <c r="L2522" s="7"/>
      <c r="M2522" s="7"/>
      <c r="N2522" s="6"/>
      <c r="O2522" s="6"/>
      <c r="P2522" s="11"/>
      <c r="Q2522" s="12"/>
      <c r="R2522" s="13"/>
      <c r="S2522" s="21" t="str">
        <f t="shared" si="291"/>
        <v/>
      </c>
      <c r="T2522" s="7" t="str">
        <f t="shared" si="292"/>
        <v>Under 1.5</v>
      </c>
      <c r="U2522" s="14"/>
      <c r="V2522" s="14" t="str">
        <f t="shared" si="296"/>
        <v>Over 0.5</v>
      </c>
      <c r="W2522" s="14" t="str">
        <f t="shared" si="297"/>
        <v/>
      </c>
      <c r="X2522" s="14"/>
      <c r="Y2522" s="7" t="str">
        <f t="shared" si="293"/>
        <v>…</v>
      </c>
      <c r="Z2522" s="7"/>
      <c r="AA2522" s="35" t="str">
        <f t="shared" si="294"/>
        <v>…</v>
      </c>
      <c r="AB2522" s="35" t="str">
        <f t="shared" si="295"/>
        <v>.</v>
      </c>
    </row>
    <row r="2523" spans="2:28">
      <c r="B2523" s="6"/>
      <c r="D2523" s="24"/>
      <c r="E2523" s="17"/>
      <c r="F2523" s="7"/>
      <c r="G2523" s="10"/>
      <c r="H2523" s="7"/>
      <c r="I2523" s="7"/>
      <c r="J2523" s="7"/>
      <c r="K2523" s="7"/>
      <c r="L2523" s="7"/>
      <c r="M2523" s="7"/>
      <c r="N2523" s="6"/>
      <c r="O2523" s="6"/>
      <c r="P2523" s="11"/>
      <c r="Q2523" s="12"/>
      <c r="R2523" s="13"/>
      <c r="S2523" s="21" t="str">
        <f t="shared" si="291"/>
        <v/>
      </c>
      <c r="T2523" s="7" t="str">
        <f t="shared" si="292"/>
        <v>Under 1.5</v>
      </c>
      <c r="U2523" s="14"/>
      <c r="V2523" s="14" t="str">
        <f t="shared" si="296"/>
        <v>Over 0.5</v>
      </c>
      <c r="W2523" s="14" t="str">
        <f t="shared" si="297"/>
        <v/>
      </c>
      <c r="X2523" s="14"/>
      <c r="Y2523" s="7" t="str">
        <f t="shared" si="293"/>
        <v>…</v>
      </c>
      <c r="Z2523" s="7"/>
      <c r="AA2523" s="35" t="str">
        <f t="shared" si="294"/>
        <v>…</v>
      </c>
      <c r="AB2523" s="35" t="str">
        <f t="shared" si="295"/>
        <v>.</v>
      </c>
    </row>
    <row r="2524" spans="2:28">
      <c r="B2524" s="6"/>
      <c r="D2524" s="24"/>
      <c r="E2524" s="17"/>
      <c r="F2524" s="7"/>
      <c r="G2524" s="10"/>
      <c r="H2524" s="7"/>
      <c r="I2524" s="7"/>
      <c r="J2524" s="7"/>
      <c r="K2524" s="7"/>
      <c r="L2524" s="7"/>
      <c r="M2524" s="7"/>
      <c r="N2524" s="6"/>
      <c r="O2524" s="6"/>
      <c r="P2524" s="11"/>
      <c r="Q2524" s="12"/>
      <c r="R2524" s="13"/>
      <c r="S2524" s="21" t="str">
        <f t="shared" si="291"/>
        <v/>
      </c>
      <c r="T2524" s="7" t="str">
        <f t="shared" si="292"/>
        <v>Under 1.5</v>
      </c>
      <c r="U2524" s="14"/>
      <c r="V2524" s="14" t="str">
        <f t="shared" si="296"/>
        <v>Over 0.5</v>
      </c>
      <c r="W2524" s="14" t="str">
        <f t="shared" si="297"/>
        <v/>
      </c>
      <c r="X2524" s="14"/>
      <c r="Y2524" s="7" t="str">
        <f t="shared" si="293"/>
        <v>…</v>
      </c>
      <c r="Z2524" s="7"/>
      <c r="AA2524" s="35" t="str">
        <f t="shared" si="294"/>
        <v>…</v>
      </c>
      <c r="AB2524" s="35" t="str">
        <f t="shared" si="295"/>
        <v>.</v>
      </c>
    </row>
    <row r="2525" spans="2:28">
      <c r="B2525" s="6"/>
      <c r="D2525" s="24"/>
      <c r="E2525" s="17"/>
      <c r="F2525" s="7"/>
      <c r="G2525" s="10"/>
      <c r="H2525" s="7"/>
      <c r="I2525" s="7"/>
      <c r="J2525" s="7"/>
      <c r="K2525" s="7"/>
      <c r="L2525" s="7"/>
      <c r="M2525" s="7"/>
      <c r="N2525" s="6"/>
      <c r="O2525" s="6"/>
      <c r="P2525" s="11"/>
      <c r="Q2525" s="12"/>
      <c r="R2525" s="13"/>
      <c r="S2525" s="21" t="str">
        <f t="shared" si="291"/>
        <v/>
      </c>
      <c r="T2525" s="7" t="str">
        <f t="shared" si="292"/>
        <v>Under 1.5</v>
      </c>
      <c r="U2525" s="14"/>
      <c r="V2525" s="14" t="str">
        <f t="shared" si="296"/>
        <v>Over 0.5</v>
      </c>
      <c r="W2525" s="14" t="str">
        <f t="shared" si="297"/>
        <v/>
      </c>
      <c r="X2525" s="14"/>
      <c r="Y2525" s="7" t="str">
        <f t="shared" si="293"/>
        <v>…</v>
      </c>
      <c r="Z2525" s="7"/>
      <c r="AA2525" s="35" t="str">
        <f t="shared" si="294"/>
        <v>…</v>
      </c>
      <c r="AB2525" s="35" t="str">
        <f t="shared" si="295"/>
        <v>.</v>
      </c>
    </row>
    <row r="2526" spans="2:28">
      <c r="B2526" s="6"/>
      <c r="D2526" s="24"/>
      <c r="E2526" s="17"/>
      <c r="F2526" s="7"/>
      <c r="G2526" s="10"/>
      <c r="H2526" s="7"/>
      <c r="I2526" s="7"/>
      <c r="J2526" s="7"/>
      <c r="K2526" s="7"/>
      <c r="L2526" s="7"/>
      <c r="M2526" s="7"/>
      <c r="N2526" s="6"/>
      <c r="O2526" s="6"/>
      <c r="P2526" s="11"/>
      <c r="Q2526" s="12"/>
      <c r="R2526" s="13"/>
      <c r="S2526" s="21" t="str">
        <f t="shared" si="291"/>
        <v/>
      </c>
      <c r="T2526" s="7" t="str">
        <f t="shared" si="292"/>
        <v>Under 1.5</v>
      </c>
      <c r="U2526" s="14"/>
      <c r="V2526" s="14" t="str">
        <f t="shared" si="296"/>
        <v>Over 0.5</v>
      </c>
      <c r="W2526" s="14" t="str">
        <f t="shared" si="297"/>
        <v/>
      </c>
      <c r="X2526" s="14"/>
      <c r="Y2526" s="7" t="str">
        <f t="shared" si="293"/>
        <v>…</v>
      </c>
      <c r="Z2526" s="7"/>
      <c r="AA2526" s="35" t="str">
        <f t="shared" si="294"/>
        <v>…</v>
      </c>
      <c r="AB2526" s="35" t="str">
        <f t="shared" si="295"/>
        <v>.</v>
      </c>
    </row>
    <row r="2527" spans="2:28">
      <c r="B2527" s="6"/>
      <c r="D2527" s="24"/>
      <c r="E2527" s="17"/>
      <c r="F2527" s="7"/>
      <c r="G2527" s="10"/>
      <c r="H2527" s="7"/>
      <c r="I2527" s="7"/>
      <c r="J2527" s="7"/>
      <c r="K2527" s="7"/>
      <c r="L2527" s="7"/>
      <c r="M2527" s="7"/>
      <c r="N2527" s="6"/>
      <c r="O2527" s="6"/>
      <c r="P2527" s="11"/>
      <c r="Q2527" s="12"/>
      <c r="R2527" s="13"/>
      <c r="S2527" s="21" t="str">
        <f t="shared" si="291"/>
        <v/>
      </c>
      <c r="T2527" s="7" t="str">
        <f t="shared" si="292"/>
        <v>Under 1.5</v>
      </c>
      <c r="U2527" s="14"/>
      <c r="V2527" s="14" t="str">
        <f t="shared" si="296"/>
        <v>Over 0.5</v>
      </c>
      <c r="W2527" s="14" t="str">
        <f t="shared" si="297"/>
        <v/>
      </c>
      <c r="X2527" s="14"/>
      <c r="Y2527" s="7" t="str">
        <f t="shared" si="293"/>
        <v>…</v>
      </c>
      <c r="Z2527" s="7"/>
      <c r="AA2527" s="35" t="str">
        <f t="shared" si="294"/>
        <v>…</v>
      </c>
      <c r="AB2527" s="35" t="str">
        <f t="shared" si="295"/>
        <v>.</v>
      </c>
    </row>
    <row r="2528" spans="2:28">
      <c r="B2528" s="6"/>
      <c r="D2528" s="24"/>
      <c r="E2528" s="17"/>
      <c r="F2528" s="7"/>
      <c r="G2528" s="10"/>
      <c r="H2528" s="7"/>
      <c r="I2528" s="7"/>
      <c r="J2528" s="7"/>
      <c r="K2528" s="7"/>
      <c r="L2528" s="7"/>
      <c r="M2528" s="7"/>
      <c r="N2528" s="6"/>
      <c r="O2528" s="6"/>
      <c r="P2528" s="11"/>
      <c r="Q2528" s="12"/>
      <c r="R2528" s="13"/>
      <c r="S2528" s="21" t="str">
        <f t="shared" si="291"/>
        <v/>
      </c>
      <c r="T2528" s="7" t="str">
        <f t="shared" si="292"/>
        <v>Under 1.5</v>
      </c>
      <c r="U2528" s="14"/>
      <c r="V2528" s="14" t="str">
        <f t="shared" si="296"/>
        <v>Over 0.5</v>
      </c>
      <c r="W2528" s="14" t="str">
        <f t="shared" si="297"/>
        <v/>
      </c>
      <c r="X2528" s="14"/>
      <c r="Y2528" s="7" t="str">
        <f t="shared" si="293"/>
        <v>…</v>
      </c>
      <c r="Z2528" s="7"/>
      <c r="AA2528" s="35" t="str">
        <f t="shared" si="294"/>
        <v>…</v>
      </c>
      <c r="AB2528" s="35" t="str">
        <f t="shared" si="295"/>
        <v>.</v>
      </c>
    </row>
    <row r="2529" spans="2:28">
      <c r="B2529" s="6"/>
      <c r="D2529" s="24"/>
      <c r="E2529" s="17"/>
      <c r="F2529" s="7"/>
      <c r="G2529" s="10"/>
      <c r="H2529" s="7"/>
      <c r="I2529" s="7"/>
      <c r="J2529" s="7"/>
      <c r="K2529" s="7"/>
      <c r="L2529" s="7"/>
      <c r="M2529" s="7"/>
      <c r="N2529" s="6"/>
      <c r="O2529" s="6"/>
      <c r="P2529" s="11"/>
      <c r="Q2529" s="12"/>
      <c r="R2529" s="13"/>
      <c r="S2529" s="21" t="str">
        <f t="shared" si="291"/>
        <v/>
      </c>
      <c r="T2529" s="7" t="str">
        <f t="shared" si="292"/>
        <v>Under 1.5</v>
      </c>
      <c r="U2529" s="14"/>
      <c r="V2529" s="14" t="str">
        <f t="shared" si="296"/>
        <v>Over 0.5</v>
      </c>
      <c r="W2529" s="14" t="str">
        <f t="shared" si="297"/>
        <v/>
      </c>
      <c r="X2529" s="14"/>
      <c r="Y2529" s="7" t="str">
        <f t="shared" si="293"/>
        <v>…</v>
      </c>
      <c r="Z2529" s="7"/>
      <c r="AA2529" s="35" t="str">
        <f t="shared" si="294"/>
        <v>…</v>
      </c>
      <c r="AB2529" s="35" t="str">
        <f t="shared" si="295"/>
        <v>.</v>
      </c>
    </row>
    <row r="2530" spans="2:28">
      <c r="B2530" s="6"/>
      <c r="D2530" s="24"/>
      <c r="E2530" s="17"/>
      <c r="F2530" s="7"/>
      <c r="G2530" s="10"/>
      <c r="H2530" s="7"/>
      <c r="I2530" s="7"/>
      <c r="J2530" s="7"/>
      <c r="K2530" s="7"/>
      <c r="L2530" s="7"/>
      <c r="M2530" s="7"/>
      <c r="N2530" s="6"/>
      <c r="O2530" s="6"/>
      <c r="P2530" s="11"/>
      <c r="Q2530" s="12"/>
      <c r="R2530" s="13"/>
      <c r="S2530" s="21" t="str">
        <f t="shared" si="291"/>
        <v/>
      </c>
      <c r="T2530" s="7" t="str">
        <f t="shared" si="292"/>
        <v>Under 1.5</v>
      </c>
      <c r="U2530" s="14"/>
      <c r="V2530" s="14" t="str">
        <f t="shared" si="296"/>
        <v>Over 0.5</v>
      </c>
      <c r="W2530" s="14" t="str">
        <f t="shared" si="297"/>
        <v/>
      </c>
      <c r="X2530" s="14"/>
      <c r="Y2530" s="7" t="str">
        <f t="shared" si="293"/>
        <v>…</v>
      </c>
      <c r="Z2530" s="7"/>
      <c r="AA2530" s="35" t="str">
        <f t="shared" si="294"/>
        <v>…</v>
      </c>
      <c r="AB2530" s="35" t="str">
        <f t="shared" si="295"/>
        <v>.</v>
      </c>
    </row>
    <row r="2531" spans="2:28">
      <c r="B2531" s="6"/>
      <c r="D2531" s="24"/>
      <c r="E2531" s="17"/>
      <c r="F2531" s="7"/>
      <c r="G2531" s="10"/>
      <c r="H2531" s="7"/>
      <c r="I2531" s="7"/>
      <c r="J2531" s="7"/>
      <c r="K2531" s="7"/>
      <c r="L2531" s="7"/>
      <c r="M2531" s="7"/>
      <c r="N2531" s="6"/>
      <c r="O2531" s="6"/>
      <c r="P2531" s="11"/>
      <c r="Q2531" s="12"/>
      <c r="R2531" s="13"/>
      <c r="S2531" s="21" t="str">
        <f t="shared" si="291"/>
        <v/>
      </c>
      <c r="T2531" s="7" t="str">
        <f t="shared" si="292"/>
        <v>Under 1.5</v>
      </c>
      <c r="U2531" s="14"/>
      <c r="V2531" s="14" t="str">
        <f t="shared" si="296"/>
        <v>Over 0.5</v>
      </c>
      <c r="W2531" s="14" t="str">
        <f t="shared" si="297"/>
        <v/>
      </c>
      <c r="X2531" s="14"/>
      <c r="Y2531" s="7" t="str">
        <f t="shared" si="293"/>
        <v>…</v>
      </c>
      <c r="Z2531" s="7"/>
      <c r="AA2531" s="35" t="str">
        <f t="shared" si="294"/>
        <v>…</v>
      </c>
      <c r="AB2531" s="35" t="str">
        <f t="shared" si="295"/>
        <v>.</v>
      </c>
    </row>
    <row r="2532" spans="2:28">
      <c r="B2532" s="6"/>
      <c r="D2532" s="24"/>
      <c r="E2532" s="17"/>
      <c r="F2532" s="7"/>
      <c r="G2532" s="10"/>
      <c r="H2532" s="7"/>
      <c r="I2532" s="7"/>
      <c r="J2532" s="7"/>
      <c r="K2532" s="7"/>
      <c r="L2532" s="7"/>
      <c r="M2532" s="7"/>
      <c r="N2532" s="6"/>
      <c r="O2532" s="6"/>
      <c r="P2532" s="11"/>
      <c r="Q2532" s="12"/>
      <c r="R2532" s="13"/>
      <c r="S2532" s="21" t="str">
        <f t="shared" si="291"/>
        <v/>
      </c>
      <c r="T2532" s="7" t="str">
        <f t="shared" si="292"/>
        <v>Under 1.5</v>
      </c>
      <c r="U2532" s="14"/>
      <c r="V2532" s="14" t="str">
        <f t="shared" si="296"/>
        <v>Over 0.5</v>
      </c>
      <c r="W2532" s="14" t="str">
        <f t="shared" si="297"/>
        <v/>
      </c>
      <c r="X2532" s="14"/>
      <c r="Y2532" s="7" t="str">
        <f t="shared" si="293"/>
        <v>…</v>
      </c>
      <c r="Z2532" s="7"/>
      <c r="AA2532" s="35" t="str">
        <f t="shared" si="294"/>
        <v>…</v>
      </c>
      <c r="AB2532" s="35" t="str">
        <f t="shared" si="295"/>
        <v>.</v>
      </c>
    </row>
    <row r="2533" spans="2:28">
      <c r="B2533" s="6"/>
      <c r="D2533" s="24"/>
      <c r="E2533" s="17"/>
      <c r="F2533" s="7"/>
      <c r="G2533" s="10"/>
      <c r="H2533" s="7"/>
      <c r="I2533" s="7"/>
      <c r="J2533" s="7"/>
      <c r="K2533" s="7"/>
      <c r="L2533" s="7"/>
      <c r="M2533" s="7"/>
      <c r="N2533" s="6"/>
      <c r="O2533" s="6"/>
      <c r="P2533" s="11"/>
      <c r="Q2533" s="12"/>
      <c r="R2533" s="13"/>
      <c r="S2533" s="21" t="str">
        <f t="shared" si="291"/>
        <v/>
      </c>
      <c r="T2533" s="7" t="str">
        <f t="shared" si="292"/>
        <v>Under 1.5</v>
      </c>
      <c r="U2533" s="14"/>
      <c r="V2533" s="14" t="str">
        <f t="shared" si="296"/>
        <v>Over 0.5</v>
      </c>
      <c r="W2533" s="14" t="str">
        <f t="shared" si="297"/>
        <v/>
      </c>
      <c r="X2533" s="14"/>
      <c r="Y2533" s="7" t="str">
        <f t="shared" si="293"/>
        <v>…</v>
      </c>
      <c r="Z2533" s="7"/>
      <c r="AA2533" s="35" t="str">
        <f t="shared" si="294"/>
        <v>…</v>
      </c>
      <c r="AB2533" s="35" t="str">
        <f t="shared" si="295"/>
        <v>.</v>
      </c>
    </row>
    <row r="2534" spans="2:28">
      <c r="B2534" s="6"/>
      <c r="D2534" s="24"/>
      <c r="E2534" s="17"/>
      <c r="F2534" s="7"/>
      <c r="G2534" s="10"/>
      <c r="H2534" s="7"/>
      <c r="I2534" s="7"/>
      <c r="J2534" s="7"/>
      <c r="K2534" s="7"/>
      <c r="L2534" s="7"/>
      <c r="M2534" s="7"/>
      <c r="N2534" s="6"/>
      <c r="O2534" s="6"/>
      <c r="P2534" s="11"/>
      <c r="Q2534" s="12"/>
      <c r="R2534" s="13"/>
      <c r="S2534" s="21" t="str">
        <f t="shared" si="291"/>
        <v/>
      </c>
      <c r="T2534" s="7" t="str">
        <f t="shared" si="292"/>
        <v>Under 1.5</v>
      </c>
      <c r="U2534" s="14"/>
      <c r="V2534" s="14" t="str">
        <f t="shared" si="296"/>
        <v>Over 0.5</v>
      </c>
      <c r="W2534" s="14" t="str">
        <f t="shared" si="297"/>
        <v/>
      </c>
      <c r="X2534" s="14"/>
      <c r="Y2534" s="7" t="str">
        <f t="shared" si="293"/>
        <v>…</v>
      </c>
      <c r="Z2534" s="7"/>
      <c r="AA2534" s="35" t="str">
        <f t="shared" si="294"/>
        <v>…</v>
      </c>
      <c r="AB2534" s="35" t="str">
        <f t="shared" si="295"/>
        <v>.</v>
      </c>
    </row>
    <row r="2535" spans="2:28">
      <c r="B2535" s="6"/>
      <c r="D2535" s="24"/>
      <c r="E2535" s="17"/>
      <c r="F2535" s="7"/>
      <c r="G2535" s="10"/>
      <c r="H2535" s="7"/>
      <c r="I2535" s="7"/>
      <c r="J2535" s="7"/>
      <c r="K2535" s="7"/>
      <c r="L2535" s="7"/>
      <c r="M2535" s="7"/>
      <c r="N2535" s="6"/>
      <c r="O2535" s="6"/>
      <c r="P2535" s="11"/>
      <c r="Q2535" s="12"/>
      <c r="R2535" s="13"/>
      <c r="S2535" s="21" t="str">
        <f t="shared" si="291"/>
        <v/>
      </c>
      <c r="T2535" s="7" t="str">
        <f t="shared" si="292"/>
        <v>Under 1.5</v>
      </c>
      <c r="U2535" s="14"/>
      <c r="V2535" s="14" t="str">
        <f t="shared" si="296"/>
        <v>Over 0.5</v>
      </c>
      <c r="W2535" s="14" t="str">
        <f t="shared" si="297"/>
        <v/>
      </c>
      <c r="X2535" s="14"/>
      <c r="Y2535" s="7" t="str">
        <f t="shared" si="293"/>
        <v>…</v>
      </c>
      <c r="Z2535" s="7"/>
      <c r="AA2535" s="35" t="str">
        <f t="shared" si="294"/>
        <v>…</v>
      </c>
      <c r="AB2535" s="35" t="str">
        <f t="shared" si="295"/>
        <v>.</v>
      </c>
    </row>
    <row r="2536" spans="2:28">
      <c r="B2536" s="6"/>
      <c r="D2536" s="24"/>
      <c r="E2536" s="17"/>
      <c r="F2536" s="7"/>
      <c r="G2536" s="10"/>
      <c r="H2536" s="7"/>
      <c r="I2536" s="7"/>
      <c r="J2536" s="7"/>
      <c r="K2536" s="7"/>
      <c r="L2536" s="7"/>
      <c r="M2536" s="7"/>
      <c r="N2536" s="6"/>
      <c r="O2536" s="6"/>
      <c r="P2536" s="11"/>
      <c r="Q2536" s="12"/>
      <c r="R2536" s="13"/>
      <c r="S2536" s="21" t="str">
        <f t="shared" si="291"/>
        <v/>
      </c>
      <c r="T2536" s="7" t="str">
        <f t="shared" si="292"/>
        <v>Under 1.5</v>
      </c>
      <c r="U2536" s="14"/>
      <c r="V2536" s="14" t="str">
        <f t="shared" si="296"/>
        <v>Over 0.5</v>
      </c>
      <c r="W2536" s="14" t="str">
        <f t="shared" si="297"/>
        <v/>
      </c>
      <c r="X2536" s="14"/>
      <c r="Y2536" s="7" t="str">
        <f t="shared" si="293"/>
        <v>…</v>
      </c>
      <c r="Z2536" s="7"/>
      <c r="AA2536" s="35" t="str">
        <f t="shared" si="294"/>
        <v>…</v>
      </c>
      <c r="AB2536" s="35" t="str">
        <f t="shared" si="295"/>
        <v>.</v>
      </c>
    </row>
    <row r="2537" spans="2:28">
      <c r="B2537" s="6"/>
      <c r="D2537" s="24"/>
      <c r="E2537" s="17"/>
      <c r="F2537" s="7"/>
      <c r="G2537" s="10"/>
      <c r="H2537" s="7"/>
      <c r="I2537" s="7"/>
      <c r="J2537" s="7"/>
      <c r="K2537" s="7"/>
      <c r="L2537" s="7"/>
      <c r="M2537" s="7"/>
      <c r="N2537" s="6"/>
      <c r="O2537" s="6"/>
      <c r="P2537" s="11"/>
      <c r="Q2537" s="12"/>
      <c r="R2537" s="13"/>
      <c r="S2537" s="21" t="str">
        <f t="shared" si="291"/>
        <v/>
      </c>
      <c r="T2537" s="7" t="str">
        <f t="shared" si="292"/>
        <v>Under 1.5</v>
      </c>
      <c r="U2537" s="14"/>
      <c r="V2537" s="14" t="str">
        <f t="shared" si="296"/>
        <v>Over 0.5</v>
      </c>
      <c r="W2537" s="14" t="str">
        <f t="shared" si="297"/>
        <v/>
      </c>
      <c r="X2537" s="14"/>
      <c r="Y2537" s="7" t="str">
        <f t="shared" si="293"/>
        <v>…</v>
      </c>
      <c r="Z2537" s="7"/>
      <c r="AA2537" s="35" t="str">
        <f t="shared" si="294"/>
        <v>…</v>
      </c>
      <c r="AB2537" s="35" t="str">
        <f t="shared" si="295"/>
        <v>.</v>
      </c>
    </row>
    <row r="2538" spans="2:28">
      <c r="B2538" s="6"/>
      <c r="D2538" s="24"/>
      <c r="E2538" s="17"/>
      <c r="F2538" s="7"/>
      <c r="G2538" s="10"/>
      <c r="H2538" s="7"/>
      <c r="I2538" s="7"/>
      <c r="J2538" s="7"/>
      <c r="K2538" s="7"/>
      <c r="L2538" s="7"/>
      <c r="M2538" s="7"/>
      <c r="N2538" s="6"/>
      <c r="O2538" s="6"/>
      <c r="P2538" s="11"/>
      <c r="Q2538" s="12"/>
      <c r="R2538" s="13"/>
      <c r="S2538" s="21" t="str">
        <f t="shared" si="291"/>
        <v/>
      </c>
      <c r="T2538" s="7" t="str">
        <f t="shared" si="292"/>
        <v>Under 1.5</v>
      </c>
      <c r="U2538" s="14"/>
      <c r="V2538" s="14" t="str">
        <f t="shared" si="296"/>
        <v>Over 0.5</v>
      </c>
      <c r="W2538" s="14" t="str">
        <f t="shared" si="297"/>
        <v/>
      </c>
      <c r="X2538" s="14"/>
      <c r="Y2538" s="7" t="str">
        <f t="shared" si="293"/>
        <v>…</v>
      </c>
      <c r="Z2538" s="7"/>
      <c r="AA2538" s="35" t="str">
        <f t="shared" si="294"/>
        <v>…</v>
      </c>
      <c r="AB2538" s="35" t="str">
        <f t="shared" si="295"/>
        <v>.</v>
      </c>
    </row>
    <row r="2539" spans="2:28">
      <c r="B2539" s="6"/>
      <c r="D2539" s="24"/>
      <c r="E2539" s="17"/>
      <c r="F2539" s="7"/>
      <c r="G2539" s="10"/>
      <c r="H2539" s="7"/>
      <c r="I2539" s="7"/>
      <c r="J2539" s="7"/>
      <c r="K2539" s="7"/>
      <c r="L2539" s="7"/>
      <c r="M2539" s="7"/>
      <c r="N2539" s="6"/>
      <c r="O2539" s="6"/>
      <c r="P2539" s="11"/>
      <c r="Q2539" s="12"/>
      <c r="R2539" s="13"/>
      <c r="S2539" s="21" t="str">
        <f t="shared" si="291"/>
        <v/>
      </c>
      <c r="T2539" s="7" t="str">
        <f t="shared" si="292"/>
        <v>Under 1.5</v>
      </c>
      <c r="U2539" s="14"/>
      <c r="V2539" s="14" t="str">
        <f t="shared" si="296"/>
        <v>Over 0.5</v>
      </c>
      <c r="W2539" s="14" t="str">
        <f t="shared" si="297"/>
        <v/>
      </c>
      <c r="X2539" s="14"/>
      <c r="Y2539" s="7" t="str">
        <f t="shared" si="293"/>
        <v>…</v>
      </c>
      <c r="Z2539" s="7"/>
      <c r="AA2539" s="35" t="str">
        <f t="shared" si="294"/>
        <v>…</v>
      </c>
      <c r="AB2539" s="35" t="str">
        <f t="shared" si="295"/>
        <v>.</v>
      </c>
    </row>
    <row r="2540" spans="2:28">
      <c r="B2540" s="6"/>
      <c r="D2540" s="24"/>
      <c r="E2540" s="17"/>
      <c r="F2540" s="7"/>
      <c r="G2540" s="10"/>
      <c r="H2540" s="7"/>
      <c r="I2540" s="7"/>
      <c r="J2540" s="7"/>
      <c r="K2540" s="7"/>
      <c r="L2540" s="7"/>
      <c r="M2540" s="7"/>
      <c r="N2540" s="6"/>
      <c r="O2540" s="6"/>
      <c r="P2540" s="11"/>
      <c r="Q2540" s="12"/>
      <c r="R2540" s="13"/>
      <c r="S2540" s="21" t="str">
        <f t="shared" si="291"/>
        <v/>
      </c>
      <c r="T2540" s="7" t="str">
        <f t="shared" si="292"/>
        <v>Under 1.5</v>
      </c>
      <c r="U2540" s="14"/>
      <c r="V2540" s="14" t="str">
        <f t="shared" si="296"/>
        <v>Over 0.5</v>
      </c>
      <c r="W2540" s="14" t="str">
        <f t="shared" si="297"/>
        <v/>
      </c>
      <c r="X2540" s="14"/>
      <c r="Y2540" s="7" t="str">
        <f t="shared" si="293"/>
        <v>…</v>
      </c>
      <c r="Z2540" s="7"/>
      <c r="AA2540" s="35" t="str">
        <f t="shared" si="294"/>
        <v>…</v>
      </c>
      <c r="AB2540" s="35" t="str">
        <f t="shared" si="295"/>
        <v>.</v>
      </c>
    </row>
    <row r="2541" spans="2:28">
      <c r="B2541" s="6"/>
      <c r="D2541" s="24"/>
      <c r="E2541" s="17"/>
      <c r="F2541" s="7"/>
      <c r="G2541" s="10"/>
      <c r="H2541" s="7"/>
      <c r="I2541" s="7"/>
      <c r="J2541" s="7"/>
      <c r="K2541" s="7"/>
      <c r="L2541" s="7"/>
      <c r="M2541" s="7"/>
      <c r="N2541" s="6"/>
      <c r="O2541" s="6"/>
      <c r="P2541" s="11"/>
      <c r="Q2541" s="12"/>
      <c r="R2541" s="13"/>
      <c r="S2541" s="21" t="str">
        <f t="shared" si="291"/>
        <v/>
      </c>
      <c r="T2541" s="7" t="str">
        <f t="shared" si="292"/>
        <v>Under 1.5</v>
      </c>
      <c r="U2541" s="14"/>
      <c r="V2541" s="14" t="str">
        <f t="shared" si="296"/>
        <v>Over 0.5</v>
      </c>
      <c r="W2541" s="14" t="str">
        <f t="shared" si="297"/>
        <v/>
      </c>
      <c r="X2541" s="14"/>
      <c r="Y2541" s="7" t="str">
        <f t="shared" si="293"/>
        <v>…</v>
      </c>
      <c r="Z2541" s="7"/>
      <c r="AA2541" s="35" t="str">
        <f t="shared" si="294"/>
        <v>…</v>
      </c>
      <c r="AB2541" s="35" t="str">
        <f t="shared" si="295"/>
        <v>.</v>
      </c>
    </row>
    <row r="2542" spans="2:28">
      <c r="B2542" s="6"/>
      <c r="D2542" s="24"/>
      <c r="E2542" s="17"/>
      <c r="F2542" s="7"/>
      <c r="G2542" s="10"/>
      <c r="H2542" s="7"/>
      <c r="I2542" s="7"/>
      <c r="J2542" s="7"/>
      <c r="K2542" s="7"/>
      <c r="L2542" s="7"/>
      <c r="M2542" s="7"/>
      <c r="N2542" s="6"/>
      <c r="O2542" s="6"/>
      <c r="P2542" s="11"/>
      <c r="Q2542" s="12"/>
      <c r="R2542" s="13"/>
      <c r="S2542" s="21" t="str">
        <f t="shared" si="291"/>
        <v/>
      </c>
      <c r="T2542" s="7" t="str">
        <f t="shared" si="292"/>
        <v>Under 1.5</v>
      </c>
      <c r="U2542" s="14"/>
      <c r="V2542" s="14" t="str">
        <f t="shared" si="296"/>
        <v>Over 0.5</v>
      </c>
      <c r="W2542" s="14" t="str">
        <f t="shared" si="297"/>
        <v/>
      </c>
      <c r="X2542" s="14"/>
      <c r="Y2542" s="7" t="str">
        <f t="shared" si="293"/>
        <v>…</v>
      </c>
      <c r="Z2542" s="7"/>
      <c r="AA2542" s="35" t="str">
        <f t="shared" si="294"/>
        <v>…</v>
      </c>
      <c r="AB2542" s="35" t="str">
        <f t="shared" si="295"/>
        <v>.</v>
      </c>
    </row>
    <row r="2543" spans="2:28">
      <c r="B2543" s="6"/>
      <c r="D2543" s="24"/>
      <c r="E2543" s="17"/>
      <c r="F2543" s="7"/>
      <c r="G2543" s="10"/>
      <c r="H2543" s="7"/>
      <c r="I2543" s="7"/>
      <c r="J2543" s="7"/>
      <c r="K2543" s="7"/>
      <c r="L2543" s="7"/>
      <c r="M2543" s="7"/>
      <c r="N2543" s="6"/>
      <c r="O2543" s="6"/>
      <c r="P2543" s="11"/>
      <c r="Q2543" s="12"/>
      <c r="R2543" s="13"/>
      <c r="S2543" s="21" t="str">
        <f t="shared" si="291"/>
        <v/>
      </c>
      <c r="T2543" s="7" t="str">
        <f t="shared" si="292"/>
        <v>Under 1.5</v>
      </c>
      <c r="U2543" s="14"/>
      <c r="V2543" s="14" t="str">
        <f t="shared" si="296"/>
        <v>Over 0.5</v>
      </c>
      <c r="W2543" s="14" t="str">
        <f t="shared" si="297"/>
        <v/>
      </c>
      <c r="X2543" s="14"/>
      <c r="Y2543" s="7" t="str">
        <f t="shared" si="293"/>
        <v>…</v>
      </c>
      <c r="Z2543" s="7"/>
      <c r="AA2543" s="35" t="str">
        <f t="shared" si="294"/>
        <v>…</v>
      </c>
      <c r="AB2543" s="35" t="str">
        <f t="shared" si="295"/>
        <v>.</v>
      </c>
    </row>
    <row r="2544" spans="2:28">
      <c r="B2544" s="6"/>
      <c r="D2544" s="24"/>
      <c r="E2544" s="17"/>
      <c r="F2544" s="7"/>
      <c r="G2544" s="10"/>
      <c r="H2544" s="7"/>
      <c r="I2544" s="7"/>
      <c r="J2544" s="7"/>
      <c r="K2544" s="7"/>
      <c r="L2544" s="7"/>
      <c r="M2544" s="7"/>
      <c r="N2544" s="6"/>
      <c r="O2544" s="6"/>
      <c r="P2544" s="11"/>
      <c r="Q2544" s="12"/>
      <c r="R2544" s="13"/>
      <c r="S2544" s="21" t="str">
        <f t="shared" si="291"/>
        <v/>
      </c>
      <c r="T2544" s="7" t="str">
        <f t="shared" si="292"/>
        <v>Under 1.5</v>
      </c>
      <c r="U2544" s="14"/>
      <c r="V2544" s="14" t="str">
        <f t="shared" si="296"/>
        <v>Over 0.5</v>
      </c>
      <c r="W2544" s="14" t="str">
        <f t="shared" si="297"/>
        <v/>
      </c>
      <c r="X2544" s="14"/>
      <c r="Y2544" s="7" t="str">
        <f t="shared" si="293"/>
        <v>…</v>
      </c>
      <c r="Z2544" s="7"/>
      <c r="AA2544" s="35" t="str">
        <f t="shared" si="294"/>
        <v>…</v>
      </c>
      <c r="AB2544" s="35" t="str">
        <f t="shared" si="295"/>
        <v>.</v>
      </c>
    </row>
    <row r="2545" spans="2:28">
      <c r="B2545" s="6"/>
      <c r="D2545" s="24"/>
      <c r="E2545" s="17"/>
      <c r="F2545" s="7"/>
      <c r="G2545" s="10"/>
      <c r="H2545" s="7"/>
      <c r="I2545" s="7"/>
      <c r="J2545" s="7"/>
      <c r="K2545" s="7"/>
      <c r="L2545" s="7"/>
      <c r="M2545" s="7"/>
      <c r="N2545" s="6"/>
      <c r="O2545" s="6"/>
      <c r="P2545" s="11"/>
      <c r="Q2545" s="12"/>
      <c r="R2545" s="13"/>
      <c r="S2545" s="21" t="str">
        <f t="shared" si="291"/>
        <v/>
      </c>
      <c r="T2545" s="7" t="str">
        <f t="shared" si="292"/>
        <v>Under 1.5</v>
      </c>
      <c r="U2545" s="14"/>
      <c r="V2545" s="14" t="str">
        <f t="shared" si="296"/>
        <v>Over 0.5</v>
      </c>
      <c r="W2545" s="14" t="str">
        <f t="shared" si="297"/>
        <v/>
      </c>
      <c r="X2545" s="14"/>
      <c r="Y2545" s="7" t="str">
        <f t="shared" si="293"/>
        <v>…</v>
      </c>
      <c r="Z2545" s="7"/>
      <c r="AA2545" s="35" t="str">
        <f t="shared" si="294"/>
        <v>…</v>
      </c>
      <c r="AB2545" s="35" t="str">
        <f t="shared" si="295"/>
        <v>.</v>
      </c>
    </row>
    <row r="2546" spans="2:28">
      <c r="B2546" s="6"/>
      <c r="D2546" s="24"/>
      <c r="E2546" s="17"/>
      <c r="F2546" s="7"/>
      <c r="G2546" s="10"/>
      <c r="H2546" s="7"/>
      <c r="I2546" s="7"/>
      <c r="J2546" s="7"/>
      <c r="K2546" s="7"/>
      <c r="L2546" s="7"/>
      <c r="M2546" s="7"/>
      <c r="N2546" s="6"/>
      <c r="O2546" s="6"/>
      <c r="P2546" s="11"/>
      <c r="Q2546" s="12"/>
      <c r="R2546" s="13"/>
      <c r="S2546" s="21" t="str">
        <f t="shared" si="291"/>
        <v/>
      </c>
      <c r="T2546" s="7" t="str">
        <f t="shared" si="292"/>
        <v>Under 1.5</v>
      </c>
      <c r="U2546" s="14"/>
      <c r="V2546" s="14" t="str">
        <f t="shared" si="296"/>
        <v>Over 0.5</v>
      </c>
      <c r="W2546" s="14" t="str">
        <f t="shared" si="297"/>
        <v/>
      </c>
      <c r="X2546" s="14"/>
      <c r="Y2546" s="7" t="str">
        <f t="shared" si="293"/>
        <v>…</v>
      </c>
      <c r="Z2546" s="7"/>
      <c r="AA2546" s="35" t="str">
        <f t="shared" si="294"/>
        <v>…</v>
      </c>
      <c r="AB2546" s="35" t="str">
        <f t="shared" si="295"/>
        <v>.</v>
      </c>
    </row>
    <row r="2547" spans="2:28">
      <c r="B2547" s="6"/>
      <c r="D2547" s="24"/>
      <c r="E2547" s="17"/>
      <c r="F2547" s="7"/>
      <c r="G2547" s="10"/>
      <c r="H2547" s="7"/>
      <c r="I2547" s="7"/>
      <c r="J2547" s="7"/>
      <c r="K2547" s="7"/>
      <c r="L2547" s="7"/>
      <c r="M2547" s="7"/>
      <c r="N2547" s="6"/>
      <c r="O2547" s="6"/>
      <c r="P2547" s="11"/>
      <c r="Q2547" s="12"/>
      <c r="R2547" s="13"/>
      <c r="S2547" s="21" t="str">
        <f t="shared" si="291"/>
        <v/>
      </c>
      <c r="T2547" s="7" t="str">
        <f t="shared" si="292"/>
        <v>Under 1.5</v>
      </c>
      <c r="U2547" s="14"/>
      <c r="V2547" s="14" t="str">
        <f t="shared" si="296"/>
        <v>Over 0.5</v>
      </c>
      <c r="W2547" s="14" t="str">
        <f t="shared" si="297"/>
        <v/>
      </c>
      <c r="X2547" s="14"/>
      <c r="Y2547" s="7" t="str">
        <f t="shared" si="293"/>
        <v>…</v>
      </c>
      <c r="Z2547" s="7"/>
      <c r="AA2547" s="35" t="str">
        <f t="shared" si="294"/>
        <v>…</v>
      </c>
      <c r="AB2547" s="35" t="str">
        <f t="shared" si="295"/>
        <v>.</v>
      </c>
    </row>
    <row r="2548" spans="2:28">
      <c r="B2548" s="6"/>
      <c r="D2548" s="24"/>
      <c r="E2548" s="17"/>
      <c r="F2548" s="7"/>
      <c r="G2548" s="10"/>
      <c r="H2548" s="7"/>
      <c r="I2548" s="7"/>
      <c r="J2548" s="7"/>
      <c r="K2548" s="7"/>
      <c r="L2548" s="7"/>
      <c r="M2548" s="7"/>
      <c r="N2548" s="6"/>
      <c r="O2548" s="6"/>
      <c r="P2548" s="11"/>
      <c r="Q2548" s="12"/>
      <c r="R2548" s="13"/>
      <c r="S2548" s="21" t="str">
        <f t="shared" ref="S2548:S2611" si="298">(IF(H2548=0,"",(40+IF(I2548&lt;50,0,I2548/3.2)+(IF(J2548&gt;I2548,-J2548/3.2,0)+(IF(H2548&gt;I2548,-H2548/3.2,0)+(IF(L2548="X",5,IF(L2548="2",2,0)))+(IF(M2548&gt;15,0,15-M2548))+(IF(P2548&lt;50,0,P2548/5)))))))</f>
        <v/>
      </c>
      <c r="T2548" s="7" t="str">
        <f t="shared" ref="T2548:T2611" si="299">IF(S2548&lt;56,"Over 0.5","Under 1.5")</f>
        <v>Under 1.5</v>
      </c>
      <c r="U2548" s="14"/>
      <c r="V2548" s="14" t="str">
        <f t="shared" si="296"/>
        <v>Over 0.5</v>
      </c>
      <c r="W2548" s="14" t="str">
        <f t="shared" si="297"/>
        <v/>
      </c>
      <c r="X2548" s="14"/>
      <c r="Y2548" s="7" t="str">
        <f t="shared" si="293"/>
        <v>…</v>
      </c>
      <c r="Z2548" s="7"/>
      <c r="AA2548" s="35" t="str">
        <f t="shared" si="294"/>
        <v>…</v>
      </c>
      <c r="AB2548" s="35" t="str">
        <f t="shared" si="295"/>
        <v>.</v>
      </c>
    </row>
    <row r="2549" spans="2:28">
      <c r="B2549" s="6"/>
      <c r="D2549" s="24"/>
      <c r="E2549" s="17"/>
      <c r="F2549" s="7"/>
      <c r="G2549" s="10"/>
      <c r="H2549" s="7"/>
      <c r="I2549" s="7"/>
      <c r="J2549" s="7"/>
      <c r="K2549" s="7"/>
      <c r="L2549" s="7"/>
      <c r="M2549" s="7"/>
      <c r="N2549" s="6"/>
      <c r="O2549" s="6"/>
      <c r="P2549" s="11"/>
      <c r="Q2549" s="12"/>
      <c r="R2549" s="13"/>
      <c r="S2549" s="21" t="str">
        <f t="shared" si="298"/>
        <v/>
      </c>
      <c r="T2549" s="7" t="str">
        <f t="shared" si="299"/>
        <v>Under 1.5</v>
      </c>
      <c r="U2549" s="14"/>
      <c r="V2549" s="14" t="str">
        <f t="shared" si="296"/>
        <v>Over 0.5</v>
      </c>
      <c r="W2549" s="14" t="str">
        <f t="shared" si="297"/>
        <v/>
      </c>
      <c r="X2549" s="14"/>
      <c r="Y2549" s="7" t="str">
        <f t="shared" ref="Y2549:Y2612" si="300">IF(AND(B2549="OK",I2549&gt;52,M2549&lt;11,Q2549&lt;1.71),"Prime","…")</f>
        <v>…</v>
      </c>
      <c r="Z2549" s="7"/>
      <c r="AA2549" s="35" t="str">
        <f t="shared" si="294"/>
        <v>…</v>
      </c>
      <c r="AB2549" s="35" t="str">
        <f t="shared" si="295"/>
        <v>.</v>
      </c>
    </row>
    <row r="2550" spans="2:28">
      <c r="B2550" s="6"/>
      <c r="D2550" s="24"/>
      <c r="E2550" s="17"/>
      <c r="F2550" s="7"/>
      <c r="G2550" s="10"/>
      <c r="H2550" s="7"/>
      <c r="I2550" s="7"/>
      <c r="J2550" s="7"/>
      <c r="K2550" s="7"/>
      <c r="L2550" s="7"/>
      <c r="M2550" s="7"/>
      <c r="N2550" s="6"/>
      <c r="O2550" s="6"/>
      <c r="P2550" s="11"/>
      <c r="Q2550" s="12"/>
      <c r="R2550" s="13"/>
      <c r="S2550" s="21" t="str">
        <f t="shared" si="298"/>
        <v/>
      </c>
      <c r="T2550" s="7" t="str">
        <f t="shared" si="299"/>
        <v>Under 1.5</v>
      </c>
      <c r="U2550" s="14"/>
      <c r="V2550" s="14" t="str">
        <f t="shared" si="296"/>
        <v>Over 0.5</v>
      </c>
      <c r="W2550" s="14" t="str">
        <f t="shared" si="297"/>
        <v/>
      </c>
      <c r="X2550" s="14"/>
      <c r="Y2550" s="7" t="str">
        <f t="shared" si="300"/>
        <v>…</v>
      </c>
      <c r="Z2550" s="7"/>
      <c r="AA2550" s="35" t="str">
        <f t="shared" si="294"/>
        <v>…</v>
      </c>
      <c r="AB2550" s="35" t="str">
        <f t="shared" si="295"/>
        <v>.</v>
      </c>
    </row>
    <row r="2551" spans="2:28">
      <c r="B2551" s="6"/>
      <c r="D2551" s="24"/>
      <c r="E2551" s="17"/>
      <c r="F2551" s="7"/>
      <c r="G2551" s="10"/>
      <c r="H2551" s="7"/>
      <c r="I2551" s="7"/>
      <c r="J2551" s="7"/>
      <c r="K2551" s="7"/>
      <c r="L2551" s="7"/>
      <c r="M2551" s="7"/>
      <c r="N2551" s="6"/>
      <c r="O2551" s="6"/>
      <c r="P2551" s="11"/>
      <c r="Q2551" s="12"/>
      <c r="R2551" s="13"/>
      <c r="S2551" s="21" t="str">
        <f t="shared" si="298"/>
        <v/>
      </c>
      <c r="T2551" s="7" t="str">
        <f t="shared" si="299"/>
        <v>Under 1.5</v>
      </c>
      <c r="U2551" s="14"/>
      <c r="V2551" s="14" t="str">
        <f t="shared" si="296"/>
        <v>Over 0.5</v>
      </c>
      <c r="W2551" s="14" t="str">
        <f t="shared" si="297"/>
        <v/>
      </c>
      <c r="X2551" s="14"/>
      <c r="Y2551" s="7" t="str">
        <f t="shared" si="300"/>
        <v>…</v>
      </c>
      <c r="Z2551" s="7"/>
      <c r="AA2551" s="35" t="str">
        <f t="shared" si="294"/>
        <v>…</v>
      </c>
      <c r="AB2551" s="35" t="str">
        <f t="shared" si="295"/>
        <v>.</v>
      </c>
    </row>
    <row r="2552" spans="2:28">
      <c r="B2552" s="6"/>
      <c r="D2552" s="24"/>
      <c r="E2552" s="17"/>
      <c r="F2552" s="7"/>
      <c r="G2552" s="10"/>
      <c r="H2552" s="7"/>
      <c r="I2552" s="7"/>
      <c r="J2552" s="7"/>
      <c r="K2552" s="7"/>
      <c r="L2552" s="7"/>
      <c r="M2552" s="7"/>
      <c r="N2552" s="6"/>
      <c r="O2552" s="6"/>
      <c r="P2552" s="11"/>
      <c r="Q2552" s="12"/>
      <c r="R2552" s="13"/>
      <c r="S2552" s="21" t="str">
        <f t="shared" si="298"/>
        <v/>
      </c>
      <c r="T2552" s="7" t="str">
        <f t="shared" si="299"/>
        <v>Under 1.5</v>
      </c>
      <c r="U2552" s="14"/>
      <c r="V2552" s="14" t="str">
        <f t="shared" si="296"/>
        <v>Over 0.5</v>
      </c>
      <c r="W2552" s="14" t="str">
        <f t="shared" si="297"/>
        <v/>
      </c>
      <c r="X2552" s="14"/>
      <c r="Y2552" s="7" t="str">
        <f t="shared" si="300"/>
        <v>…</v>
      </c>
      <c r="Z2552" s="7"/>
      <c r="AA2552" s="35" t="str">
        <f t="shared" si="294"/>
        <v>…</v>
      </c>
      <c r="AB2552" s="35" t="str">
        <f t="shared" si="295"/>
        <v>.</v>
      </c>
    </row>
    <row r="2553" spans="2:28">
      <c r="B2553" s="6"/>
      <c r="D2553" s="24"/>
      <c r="E2553" s="17"/>
      <c r="F2553" s="7"/>
      <c r="G2553" s="10"/>
      <c r="H2553" s="7"/>
      <c r="I2553" s="7"/>
      <c r="J2553" s="7"/>
      <c r="K2553" s="7"/>
      <c r="L2553" s="7"/>
      <c r="M2553" s="7"/>
      <c r="N2553" s="6"/>
      <c r="O2553" s="6"/>
      <c r="P2553" s="11"/>
      <c r="Q2553" s="12"/>
      <c r="R2553" s="13"/>
      <c r="S2553" s="21" t="str">
        <f t="shared" si="298"/>
        <v/>
      </c>
      <c r="T2553" s="7" t="str">
        <f t="shared" si="299"/>
        <v>Under 1.5</v>
      </c>
      <c r="U2553" s="14"/>
      <c r="V2553" s="14" t="str">
        <f t="shared" si="296"/>
        <v>Over 0.5</v>
      </c>
      <c r="W2553" s="14" t="str">
        <f t="shared" si="297"/>
        <v/>
      </c>
      <c r="X2553" s="14"/>
      <c r="Y2553" s="7" t="str">
        <f t="shared" si="300"/>
        <v>…</v>
      </c>
      <c r="Z2553" s="7"/>
      <c r="AA2553" s="35" t="str">
        <f t="shared" si="294"/>
        <v>…</v>
      </c>
      <c r="AB2553" s="35" t="str">
        <f t="shared" si="295"/>
        <v>.</v>
      </c>
    </row>
    <row r="2554" spans="2:28">
      <c r="B2554" s="6"/>
      <c r="D2554" s="24"/>
      <c r="E2554" s="17"/>
      <c r="F2554" s="7"/>
      <c r="G2554" s="10"/>
      <c r="H2554" s="7"/>
      <c r="I2554" s="7"/>
      <c r="J2554" s="7"/>
      <c r="K2554" s="7"/>
      <c r="L2554" s="7"/>
      <c r="M2554" s="7"/>
      <c r="N2554" s="6"/>
      <c r="O2554" s="6"/>
      <c r="P2554" s="11"/>
      <c r="Q2554" s="12"/>
      <c r="R2554" s="13"/>
      <c r="S2554" s="21" t="str">
        <f t="shared" si="298"/>
        <v/>
      </c>
      <c r="T2554" s="7" t="str">
        <f t="shared" si="299"/>
        <v>Under 1.5</v>
      </c>
      <c r="U2554" s="14"/>
      <c r="V2554" s="14" t="str">
        <f t="shared" si="296"/>
        <v>Over 0.5</v>
      </c>
      <c r="W2554" s="14" t="str">
        <f t="shared" si="297"/>
        <v/>
      </c>
      <c r="X2554" s="14"/>
      <c r="Y2554" s="7" t="str">
        <f t="shared" si="300"/>
        <v>…</v>
      </c>
      <c r="Z2554" s="7"/>
      <c r="AA2554" s="35" t="str">
        <f t="shared" si="294"/>
        <v>…</v>
      </c>
      <c r="AB2554" s="35" t="str">
        <f t="shared" si="295"/>
        <v>.</v>
      </c>
    </row>
    <row r="2555" spans="2:28">
      <c r="B2555" s="6"/>
      <c r="D2555" s="24"/>
      <c r="E2555" s="17"/>
      <c r="F2555" s="7"/>
      <c r="G2555" s="10"/>
      <c r="H2555" s="7"/>
      <c r="I2555" s="7"/>
      <c r="J2555" s="7"/>
      <c r="K2555" s="7"/>
      <c r="L2555" s="7"/>
      <c r="M2555" s="7"/>
      <c r="N2555" s="6"/>
      <c r="O2555" s="6"/>
      <c r="P2555" s="11"/>
      <c r="Q2555" s="12"/>
      <c r="R2555" s="13"/>
      <c r="S2555" s="21" t="str">
        <f t="shared" si="298"/>
        <v/>
      </c>
      <c r="T2555" s="7" t="str">
        <f t="shared" si="299"/>
        <v>Under 1.5</v>
      </c>
      <c r="U2555" s="14"/>
      <c r="V2555" s="14" t="str">
        <f t="shared" si="296"/>
        <v>Over 0.5</v>
      </c>
      <c r="W2555" s="14" t="str">
        <f t="shared" si="297"/>
        <v/>
      </c>
      <c r="X2555" s="14"/>
      <c r="Y2555" s="7" t="str">
        <f t="shared" si="300"/>
        <v>…</v>
      </c>
      <c r="Z2555" s="7"/>
      <c r="AA2555" s="35" t="str">
        <f t="shared" si="294"/>
        <v>…</v>
      </c>
      <c r="AB2555" s="35" t="str">
        <f t="shared" si="295"/>
        <v>.</v>
      </c>
    </row>
    <row r="2556" spans="2:28">
      <c r="B2556" s="6"/>
      <c r="D2556" s="24"/>
      <c r="E2556" s="17"/>
      <c r="F2556" s="7"/>
      <c r="G2556" s="10"/>
      <c r="H2556" s="7"/>
      <c r="I2556" s="7"/>
      <c r="J2556" s="7"/>
      <c r="K2556" s="7"/>
      <c r="L2556" s="7"/>
      <c r="M2556" s="7"/>
      <c r="N2556" s="6"/>
      <c r="O2556" s="6"/>
      <c r="P2556" s="11"/>
      <c r="Q2556" s="12"/>
      <c r="R2556" s="13"/>
      <c r="S2556" s="21" t="str">
        <f t="shared" si="298"/>
        <v/>
      </c>
      <c r="T2556" s="7" t="str">
        <f t="shared" si="299"/>
        <v>Under 1.5</v>
      </c>
      <c r="U2556" s="14"/>
      <c r="V2556" s="14" t="str">
        <f t="shared" si="296"/>
        <v>Over 0.5</v>
      </c>
      <c r="W2556" s="14" t="str">
        <f t="shared" si="297"/>
        <v/>
      </c>
      <c r="X2556" s="14"/>
      <c r="Y2556" s="7" t="str">
        <f t="shared" si="300"/>
        <v>…</v>
      </c>
      <c r="Z2556" s="7"/>
      <c r="AA2556" s="35" t="str">
        <f t="shared" si="294"/>
        <v>…</v>
      </c>
      <c r="AB2556" s="35" t="str">
        <f t="shared" si="295"/>
        <v>.</v>
      </c>
    </row>
    <row r="2557" spans="2:28">
      <c r="B2557" s="6"/>
      <c r="D2557" s="24"/>
      <c r="E2557" s="17"/>
      <c r="F2557" s="7"/>
      <c r="G2557" s="10"/>
      <c r="H2557" s="7"/>
      <c r="I2557" s="7"/>
      <c r="J2557" s="7"/>
      <c r="K2557" s="7"/>
      <c r="L2557" s="7"/>
      <c r="M2557" s="7"/>
      <c r="N2557" s="6"/>
      <c r="O2557" s="6"/>
      <c r="P2557" s="11"/>
      <c r="Q2557" s="12"/>
      <c r="R2557" s="13"/>
      <c r="S2557" s="21" t="str">
        <f t="shared" si="298"/>
        <v/>
      </c>
      <c r="T2557" s="7" t="str">
        <f t="shared" si="299"/>
        <v>Under 1.5</v>
      </c>
      <c r="U2557" s="14"/>
      <c r="V2557" s="14" t="str">
        <f t="shared" si="296"/>
        <v>Over 0.5</v>
      </c>
      <c r="W2557" s="14" t="str">
        <f t="shared" si="297"/>
        <v/>
      </c>
      <c r="X2557" s="14"/>
      <c r="Y2557" s="7" t="str">
        <f t="shared" si="300"/>
        <v>…</v>
      </c>
      <c r="Z2557" s="7"/>
      <c r="AA2557" s="35" t="str">
        <f t="shared" si="294"/>
        <v>…</v>
      </c>
      <c r="AB2557" s="35" t="str">
        <f t="shared" si="295"/>
        <v>.</v>
      </c>
    </row>
    <row r="2558" spans="2:28">
      <c r="B2558" s="6"/>
      <c r="D2558" s="24"/>
      <c r="E2558" s="17"/>
      <c r="F2558" s="7"/>
      <c r="G2558" s="10"/>
      <c r="H2558" s="7"/>
      <c r="I2558" s="7"/>
      <c r="J2558" s="7"/>
      <c r="K2558" s="7"/>
      <c r="L2558" s="7"/>
      <c r="M2558" s="7"/>
      <c r="N2558" s="6"/>
      <c r="O2558" s="6"/>
      <c r="P2558" s="11"/>
      <c r="Q2558" s="12"/>
      <c r="R2558" s="13"/>
      <c r="S2558" s="21" t="str">
        <f t="shared" si="298"/>
        <v/>
      </c>
      <c r="T2558" s="7" t="str">
        <f t="shared" si="299"/>
        <v>Under 1.5</v>
      </c>
      <c r="U2558" s="14"/>
      <c r="V2558" s="14" t="str">
        <f t="shared" si="296"/>
        <v>Over 0.5</v>
      </c>
      <c r="W2558" s="14" t="str">
        <f t="shared" si="297"/>
        <v/>
      </c>
      <c r="X2558" s="14"/>
      <c r="Y2558" s="7" t="str">
        <f t="shared" si="300"/>
        <v>…</v>
      </c>
      <c r="Z2558" s="7"/>
      <c r="AA2558" s="35" t="str">
        <f t="shared" si="294"/>
        <v>…</v>
      </c>
      <c r="AB2558" s="35" t="str">
        <f t="shared" si="295"/>
        <v>.</v>
      </c>
    </row>
    <row r="2559" spans="2:28">
      <c r="B2559" s="6"/>
      <c r="D2559" s="24"/>
      <c r="E2559" s="17"/>
      <c r="F2559" s="7"/>
      <c r="G2559" s="10"/>
      <c r="H2559" s="7"/>
      <c r="I2559" s="7"/>
      <c r="J2559" s="7"/>
      <c r="K2559" s="7"/>
      <c r="L2559" s="7"/>
      <c r="M2559" s="7"/>
      <c r="N2559" s="6"/>
      <c r="O2559" s="6"/>
      <c r="P2559" s="11"/>
      <c r="Q2559" s="12"/>
      <c r="R2559" s="13"/>
      <c r="S2559" s="21" t="str">
        <f t="shared" si="298"/>
        <v/>
      </c>
      <c r="T2559" s="7" t="str">
        <f t="shared" si="299"/>
        <v>Under 1.5</v>
      </c>
      <c r="U2559" s="14"/>
      <c r="V2559" s="14" t="str">
        <f t="shared" si="296"/>
        <v>Over 0.5</v>
      </c>
      <c r="W2559" s="14" t="str">
        <f t="shared" si="297"/>
        <v/>
      </c>
      <c r="X2559" s="14"/>
      <c r="Y2559" s="7" t="str">
        <f t="shared" si="300"/>
        <v>…</v>
      </c>
      <c r="Z2559" s="7"/>
      <c r="AA2559" s="35" t="str">
        <f t="shared" si="294"/>
        <v>…</v>
      </c>
      <c r="AB2559" s="35" t="str">
        <f t="shared" si="295"/>
        <v>.</v>
      </c>
    </row>
    <row r="2560" spans="2:28">
      <c r="B2560" s="6"/>
      <c r="D2560" s="24"/>
      <c r="E2560" s="17"/>
      <c r="F2560" s="7"/>
      <c r="G2560" s="10"/>
      <c r="H2560" s="7"/>
      <c r="I2560" s="7"/>
      <c r="J2560" s="7"/>
      <c r="K2560" s="7"/>
      <c r="L2560" s="7"/>
      <c r="M2560" s="7"/>
      <c r="N2560" s="6"/>
      <c r="O2560" s="6"/>
      <c r="P2560" s="11"/>
      <c r="Q2560" s="12"/>
      <c r="R2560" s="13"/>
      <c r="S2560" s="21" t="str">
        <f t="shared" si="298"/>
        <v/>
      </c>
      <c r="T2560" s="7" t="str">
        <f t="shared" si="299"/>
        <v>Under 1.5</v>
      </c>
      <c r="U2560" s="14"/>
      <c r="V2560" s="14" t="str">
        <f t="shared" si="296"/>
        <v>Over 0.5</v>
      </c>
      <c r="W2560" s="14" t="str">
        <f t="shared" si="297"/>
        <v/>
      </c>
      <c r="X2560" s="14"/>
      <c r="Y2560" s="7" t="str">
        <f t="shared" si="300"/>
        <v>…</v>
      </c>
      <c r="Z2560" s="7"/>
      <c r="AA2560" s="35" t="str">
        <f t="shared" si="294"/>
        <v>…</v>
      </c>
      <c r="AB2560" s="35" t="str">
        <f t="shared" si="295"/>
        <v>.</v>
      </c>
    </row>
    <row r="2561" spans="2:28">
      <c r="B2561" s="6"/>
      <c r="D2561" s="24"/>
      <c r="E2561" s="17"/>
      <c r="F2561" s="7"/>
      <c r="G2561" s="10"/>
      <c r="H2561" s="7"/>
      <c r="I2561" s="7"/>
      <c r="J2561" s="7"/>
      <c r="K2561" s="7"/>
      <c r="L2561" s="7"/>
      <c r="M2561" s="7"/>
      <c r="N2561" s="6"/>
      <c r="O2561" s="6"/>
      <c r="P2561" s="11"/>
      <c r="Q2561" s="12"/>
      <c r="R2561" s="13"/>
      <c r="S2561" s="21" t="str">
        <f t="shared" si="298"/>
        <v/>
      </c>
      <c r="T2561" s="7" t="str">
        <f t="shared" si="299"/>
        <v>Under 1.5</v>
      </c>
      <c r="U2561" s="14"/>
      <c r="V2561" s="14" t="str">
        <f t="shared" si="296"/>
        <v>Over 0.5</v>
      </c>
      <c r="W2561" s="14" t="str">
        <f t="shared" si="297"/>
        <v/>
      </c>
      <c r="X2561" s="14"/>
      <c r="Y2561" s="7" t="str">
        <f t="shared" si="300"/>
        <v>…</v>
      </c>
      <c r="Z2561" s="7"/>
      <c r="AA2561" s="35" t="str">
        <f t="shared" si="294"/>
        <v>…</v>
      </c>
      <c r="AB2561" s="35" t="str">
        <f t="shared" si="295"/>
        <v>.</v>
      </c>
    </row>
    <row r="2562" spans="2:28">
      <c r="B2562" s="6"/>
      <c r="D2562" s="24"/>
      <c r="E2562" s="17"/>
      <c r="F2562" s="7"/>
      <c r="G2562" s="10"/>
      <c r="H2562" s="7"/>
      <c r="I2562" s="7"/>
      <c r="J2562" s="7"/>
      <c r="K2562" s="7"/>
      <c r="L2562" s="7"/>
      <c r="M2562" s="7"/>
      <c r="N2562" s="6"/>
      <c r="O2562" s="6"/>
      <c r="P2562" s="11"/>
      <c r="Q2562" s="12"/>
      <c r="R2562" s="13"/>
      <c r="S2562" s="21" t="str">
        <f t="shared" si="298"/>
        <v/>
      </c>
      <c r="T2562" s="7" t="str">
        <f t="shared" si="299"/>
        <v>Under 1.5</v>
      </c>
      <c r="U2562" s="14"/>
      <c r="V2562" s="14" t="str">
        <f t="shared" si="296"/>
        <v>Over 0.5</v>
      </c>
      <c r="W2562" s="14" t="str">
        <f t="shared" si="297"/>
        <v/>
      </c>
      <c r="X2562" s="14"/>
      <c r="Y2562" s="7" t="str">
        <f t="shared" si="300"/>
        <v>…</v>
      </c>
      <c r="Z2562" s="7"/>
      <c r="AA2562" s="35" t="str">
        <f t="shared" si="294"/>
        <v>…</v>
      </c>
      <c r="AB2562" s="35" t="str">
        <f t="shared" si="295"/>
        <v>.</v>
      </c>
    </row>
    <row r="2563" spans="2:28">
      <c r="B2563" s="6"/>
      <c r="D2563" s="24"/>
      <c r="E2563" s="17"/>
      <c r="F2563" s="7"/>
      <c r="G2563" s="10"/>
      <c r="H2563" s="7"/>
      <c r="I2563" s="7"/>
      <c r="J2563" s="7"/>
      <c r="K2563" s="7"/>
      <c r="L2563" s="7"/>
      <c r="M2563" s="7"/>
      <c r="N2563" s="6"/>
      <c r="O2563" s="6"/>
      <c r="P2563" s="11"/>
      <c r="Q2563" s="12"/>
      <c r="R2563" s="13"/>
      <c r="S2563" s="21" t="str">
        <f t="shared" si="298"/>
        <v/>
      </c>
      <c r="T2563" s="7" t="str">
        <f t="shared" si="299"/>
        <v>Under 1.5</v>
      </c>
      <c r="U2563" s="14"/>
      <c r="V2563" s="14" t="str">
        <f t="shared" si="296"/>
        <v>Over 0.5</v>
      </c>
      <c r="W2563" s="14" t="str">
        <f t="shared" si="297"/>
        <v/>
      </c>
      <c r="X2563" s="14"/>
      <c r="Y2563" s="7" t="str">
        <f t="shared" si="300"/>
        <v>…</v>
      </c>
      <c r="Z2563" s="7"/>
      <c r="AA2563" s="35" t="str">
        <f t="shared" si="294"/>
        <v>…</v>
      </c>
      <c r="AB2563" s="35" t="str">
        <f t="shared" si="295"/>
        <v>.</v>
      </c>
    </row>
    <row r="2564" spans="2:28">
      <c r="B2564" s="6"/>
      <c r="D2564" s="24"/>
      <c r="E2564" s="17"/>
      <c r="F2564" s="7"/>
      <c r="G2564" s="10"/>
      <c r="H2564" s="7"/>
      <c r="I2564" s="7"/>
      <c r="J2564" s="7"/>
      <c r="K2564" s="7"/>
      <c r="L2564" s="7"/>
      <c r="M2564" s="7"/>
      <c r="N2564" s="6"/>
      <c r="O2564" s="6"/>
      <c r="P2564" s="11"/>
      <c r="Q2564" s="12"/>
      <c r="R2564" s="13"/>
      <c r="S2564" s="21" t="str">
        <f t="shared" si="298"/>
        <v/>
      </c>
      <c r="T2564" s="7" t="str">
        <f t="shared" si="299"/>
        <v>Under 1.5</v>
      </c>
      <c r="U2564" s="14"/>
      <c r="V2564" s="14" t="str">
        <f t="shared" si="296"/>
        <v>Over 0.5</v>
      </c>
      <c r="W2564" s="14" t="str">
        <f t="shared" si="297"/>
        <v/>
      </c>
      <c r="X2564" s="14"/>
      <c r="Y2564" s="7" t="str">
        <f t="shared" si="300"/>
        <v>…</v>
      </c>
      <c r="Z2564" s="7"/>
      <c r="AA2564" s="35" t="str">
        <f t="shared" si="294"/>
        <v>…</v>
      </c>
      <c r="AB2564" s="35" t="str">
        <f t="shared" si="295"/>
        <v>.</v>
      </c>
    </row>
    <row r="2565" spans="2:28">
      <c r="B2565" s="6"/>
      <c r="D2565" s="24"/>
      <c r="E2565" s="17"/>
      <c r="F2565" s="7"/>
      <c r="G2565" s="10"/>
      <c r="H2565" s="7"/>
      <c r="I2565" s="7"/>
      <c r="J2565" s="7"/>
      <c r="K2565" s="7"/>
      <c r="L2565" s="7"/>
      <c r="M2565" s="7"/>
      <c r="N2565" s="6"/>
      <c r="O2565" s="6"/>
      <c r="P2565" s="11"/>
      <c r="Q2565" s="12"/>
      <c r="R2565" s="13"/>
      <c r="S2565" s="21" t="str">
        <f t="shared" si="298"/>
        <v/>
      </c>
      <c r="T2565" s="7" t="str">
        <f t="shared" si="299"/>
        <v>Under 1.5</v>
      </c>
      <c r="U2565" s="14"/>
      <c r="V2565" s="14" t="str">
        <f t="shared" si="296"/>
        <v>Over 0.5</v>
      </c>
      <c r="W2565" s="14" t="str">
        <f t="shared" si="297"/>
        <v/>
      </c>
      <c r="X2565" s="14"/>
      <c r="Y2565" s="7" t="str">
        <f t="shared" si="300"/>
        <v>…</v>
      </c>
      <c r="Z2565" s="7"/>
      <c r="AA2565" s="35" t="str">
        <f t="shared" si="294"/>
        <v>…</v>
      </c>
      <c r="AB2565" s="35" t="str">
        <f t="shared" si="295"/>
        <v>.</v>
      </c>
    </row>
    <row r="2566" spans="2:28">
      <c r="B2566" s="6"/>
      <c r="D2566" s="24"/>
      <c r="E2566" s="17"/>
      <c r="F2566" s="7"/>
      <c r="G2566" s="10"/>
      <c r="H2566" s="7"/>
      <c r="I2566" s="7"/>
      <c r="J2566" s="7"/>
      <c r="K2566" s="7"/>
      <c r="L2566" s="7"/>
      <c r="M2566" s="7"/>
      <c r="N2566" s="6"/>
      <c r="O2566" s="6"/>
      <c r="P2566" s="11"/>
      <c r="Q2566" s="12"/>
      <c r="R2566" s="13"/>
      <c r="S2566" s="21" t="str">
        <f t="shared" si="298"/>
        <v/>
      </c>
      <c r="T2566" s="7" t="str">
        <f t="shared" si="299"/>
        <v>Under 1.5</v>
      </c>
      <c r="U2566" s="14"/>
      <c r="V2566" s="14" t="str">
        <f t="shared" si="296"/>
        <v>Over 0.5</v>
      </c>
      <c r="W2566" s="14" t="str">
        <f t="shared" si="297"/>
        <v/>
      </c>
      <c r="X2566" s="14"/>
      <c r="Y2566" s="7" t="str">
        <f t="shared" si="300"/>
        <v>…</v>
      </c>
      <c r="Z2566" s="7"/>
      <c r="AA2566" s="35" t="str">
        <f t="shared" ref="AA2566:AA2629" si="301">IF(AND(I2566&gt;49,P2566&gt;54,B2566="OK"),"U25g","…")</f>
        <v>…</v>
      </c>
      <c r="AB2566" s="35" t="str">
        <f t="shared" ref="AB2566:AB2629" si="302">IF(AND(AA2566="U25g",(OR(O2566="0-0",O2566="0-1",O2566="1-0",O2566="1-1",O2566="2-0",O2566="0-2"))),"WON",".")</f>
        <v>.</v>
      </c>
    </row>
    <row r="2567" spans="2:28">
      <c r="B2567" s="6"/>
      <c r="D2567" s="24"/>
      <c r="E2567" s="17"/>
      <c r="F2567" s="7"/>
      <c r="G2567" s="10"/>
      <c r="H2567" s="7"/>
      <c r="I2567" s="7"/>
      <c r="J2567" s="7"/>
      <c r="K2567" s="7"/>
      <c r="L2567" s="7"/>
      <c r="M2567" s="7"/>
      <c r="N2567" s="6"/>
      <c r="O2567" s="6"/>
      <c r="P2567" s="11"/>
      <c r="Q2567" s="12"/>
      <c r="R2567" s="13"/>
      <c r="S2567" s="21" t="str">
        <f t="shared" si="298"/>
        <v/>
      </c>
      <c r="T2567" s="7" t="str">
        <f t="shared" si="299"/>
        <v>Under 1.5</v>
      </c>
      <c r="U2567" s="14"/>
      <c r="V2567" s="14" t="str">
        <f t="shared" si="296"/>
        <v>Over 0.5</v>
      </c>
      <c r="W2567" s="14" t="str">
        <f t="shared" si="297"/>
        <v/>
      </c>
      <c r="X2567" s="14"/>
      <c r="Y2567" s="7" t="str">
        <f t="shared" si="300"/>
        <v>…</v>
      </c>
      <c r="Z2567" s="7"/>
      <c r="AA2567" s="35" t="str">
        <f t="shared" si="301"/>
        <v>…</v>
      </c>
      <c r="AB2567" s="35" t="str">
        <f t="shared" si="302"/>
        <v>.</v>
      </c>
    </row>
    <row r="2568" spans="2:28">
      <c r="B2568" s="6"/>
      <c r="D2568" s="24"/>
      <c r="E2568" s="17"/>
      <c r="F2568" s="7"/>
      <c r="G2568" s="10"/>
      <c r="H2568" s="7"/>
      <c r="I2568" s="7"/>
      <c r="J2568" s="7"/>
      <c r="K2568" s="7"/>
      <c r="L2568" s="7"/>
      <c r="M2568" s="7"/>
      <c r="N2568" s="6"/>
      <c r="O2568" s="6"/>
      <c r="P2568" s="11"/>
      <c r="Q2568" s="12"/>
      <c r="R2568" s="13"/>
      <c r="S2568" s="21" t="str">
        <f t="shared" si="298"/>
        <v/>
      </c>
      <c r="T2568" s="7" t="str">
        <f t="shared" si="299"/>
        <v>Under 1.5</v>
      </c>
      <c r="U2568" s="14"/>
      <c r="V2568" s="14" t="str">
        <f t="shared" si="296"/>
        <v>Over 0.5</v>
      </c>
      <c r="W2568" s="14" t="str">
        <f t="shared" si="297"/>
        <v/>
      </c>
      <c r="X2568" s="14"/>
      <c r="Y2568" s="7" t="str">
        <f t="shared" si="300"/>
        <v>…</v>
      </c>
      <c r="Z2568" s="7"/>
      <c r="AA2568" s="35" t="str">
        <f t="shared" si="301"/>
        <v>…</v>
      </c>
      <c r="AB2568" s="35" t="str">
        <f t="shared" si="302"/>
        <v>.</v>
      </c>
    </row>
    <row r="2569" spans="2:28">
      <c r="B2569" s="6"/>
      <c r="D2569" s="24"/>
      <c r="E2569" s="17"/>
      <c r="F2569" s="7"/>
      <c r="G2569" s="10"/>
      <c r="H2569" s="7"/>
      <c r="I2569" s="7"/>
      <c r="J2569" s="7"/>
      <c r="K2569" s="7"/>
      <c r="L2569" s="7"/>
      <c r="M2569" s="7"/>
      <c r="N2569" s="6"/>
      <c r="O2569" s="6"/>
      <c r="P2569" s="11"/>
      <c r="Q2569" s="12"/>
      <c r="R2569" s="13"/>
      <c r="S2569" s="21" t="str">
        <f t="shared" si="298"/>
        <v/>
      </c>
      <c r="T2569" s="7" t="str">
        <f t="shared" si="299"/>
        <v>Under 1.5</v>
      </c>
      <c r="U2569" s="14"/>
      <c r="V2569" s="14" t="str">
        <f t="shared" si="296"/>
        <v>Over 0.5</v>
      </c>
      <c r="W2569" s="14" t="str">
        <f t="shared" si="297"/>
        <v/>
      </c>
      <c r="X2569" s="14"/>
      <c r="Y2569" s="7" t="str">
        <f t="shared" si="300"/>
        <v>…</v>
      </c>
      <c r="Z2569" s="7"/>
      <c r="AA2569" s="35" t="str">
        <f t="shared" si="301"/>
        <v>…</v>
      </c>
      <c r="AB2569" s="35" t="str">
        <f t="shared" si="302"/>
        <v>.</v>
      </c>
    </row>
    <row r="2570" spans="2:28">
      <c r="B2570" s="6"/>
      <c r="D2570" s="24"/>
      <c r="E2570" s="17"/>
      <c r="F2570" s="7"/>
      <c r="G2570" s="10"/>
      <c r="H2570" s="7"/>
      <c r="I2570" s="7"/>
      <c r="J2570" s="7"/>
      <c r="K2570" s="7"/>
      <c r="L2570" s="7"/>
      <c r="M2570" s="7"/>
      <c r="N2570" s="6"/>
      <c r="O2570" s="6"/>
      <c r="P2570" s="11"/>
      <c r="Q2570" s="12"/>
      <c r="R2570" s="13"/>
      <c r="S2570" s="21" t="str">
        <f t="shared" si="298"/>
        <v/>
      </c>
      <c r="T2570" s="7" t="str">
        <f t="shared" si="299"/>
        <v>Under 1.5</v>
      </c>
      <c r="U2570" s="14"/>
      <c r="V2570" s="14" t="str">
        <f t="shared" si="296"/>
        <v>Over 0.5</v>
      </c>
      <c r="W2570" s="14" t="str">
        <f t="shared" si="297"/>
        <v/>
      </c>
      <c r="X2570" s="14"/>
      <c r="Y2570" s="7" t="str">
        <f t="shared" si="300"/>
        <v>…</v>
      </c>
      <c r="Z2570" s="7"/>
      <c r="AA2570" s="35" t="str">
        <f t="shared" si="301"/>
        <v>…</v>
      </c>
      <c r="AB2570" s="35" t="str">
        <f t="shared" si="302"/>
        <v>.</v>
      </c>
    </row>
    <row r="2571" spans="2:28">
      <c r="B2571" s="6"/>
      <c r="D2571" s="24"/>
      <c r="E2571" s="17"/>
      <c r="F2571" s="7"/>
      <c r="G2571" s="10"/>
      <c r="H2571" s="7"/>
      <c r="I2571" s="7"/>
      <c r="J2571" s="7"/>
      <c r="K2571" s="7"/>
      <c r="L2571" s="7"/>
      <c r="M2571" s="7"/>
      <c r="N2571" s="6"/>
      <c r="O2571" s="6"/>
      <c r="P2571" s="11"/>
      <c r="Q2571" s="12"/>
      <c r="R2571" s="13"/>
      <c r="S2571" s="21" t="str">
        <f t="shared" si="298"/>
        <v/>
      </c>
      <c r="T2571" s="7" t="str">
        <f t="shared" si="299"/>
        <v>Under 1.5</v>
      </c>
      <c r="U2571" s="14"/>
      <c r="V2571" s="14" t="str">
        <f t="shared" ref="V2571:V2634" si="303">IF(N2571="1-0","Under 1.5",IF(N2571="0-0","Under 1.5",IF(N2571="0-1","Under 1.5","Over 0.5")))</f>
        <v>Over 0.5</v>
      </c>
      <c r="W2571" s="14" t="str">
        <f t="shared" ref="W2571:W2634" si="304">IF(N2571=0,"",IF(N2571="?",N2571,IF(T2571=V2571,"WON",IF(N2571="0-1","WON",IF(N2571="1-0","WON","LOST")))))</f>
        <v/>
      </c>
      <c r="X2571" s="14"/>
      <c r="Y2571" s="7" t="str">
        <f t="shared" si="300"/>
        <v>…</v>
      </c>
      <c r="Z2571" s="7"/>
      <c r="AA2571" s="35" t="str">
        <f t="shared" si="301"/>
        <v>…</v>
      </c>
      <c r="AB2571" s="35" t="str">
        <f t="shared" si="302"/>
        <v>.</v>
      </c>
    </row>
    <row r="2572" spans="2:28">
      <c r="B2572" s="6"/>
      <c r="D2572" s="24"/>
      <c r="E2572" s="17"/>
      <c r="F2572" s="7"/>
      <c r="G2572" s="10"/>
      <c r="H2572" s="7"/>
      <c r="I2572" s="7"/>
      <c r="J2572" s="7"/>
      <c r="K2572" s="7"/>
      <c r="L2572" s="7"/>
      <c r="M2572" s="7"/>
      <c r="N2572" s="6"/>
      <c r="O2572" s="6"/>
      <c r="P2572" s="11"/>
      <c r="Q2572" s="12"/>
      <c r="R2572" s="13"/>
      <c r="S2572" s="21" t="str">
        <f t="shared" si="298"/>
        <v/>
      </c>
      <c r="T2572" s="7" t="str">
        <f t="shared" si="299"/>
        <v>Under 1.5</v>
      </c>
      <c r="U2572" s="14"/>
      <c r="V2572" s="14" t="str">
        <f t="shared" si="303"/>
        <v>Over 0.5</v>
      </c>
      <c r="W2572" s="14" t="str">
        <f t="shared" si="304"/>
        <v/>
      </c>
      <c r="X2572" s="14"/>
      <c r="Y2572" s="7" t="str">
        <f t="shared" si="300"/>
        <v>…</v>
      </c>
      <c r="Z2572" s="7"/>
      <c r="AA2572" s="35" t="str">
        <f t="shared" si="301"/>
        <v>…</v>
      </c>
      <c r="AB2572" s="35" t="str">
        <f t="shared" si="302"/>
        <v>.</v>
      </c>
    </row>
    <row r="2573" spans="2:28">
      <c r="B2573" s="6"/>
      <c r="D2573" s="24"/>
      <c r="E2573" s="17"/>
      <c r="F2573" s="7"/>
      <c r="G2573" s="10"/>
      <c r="H2573" s="7"/>
      <c r="I2573" s="7"/>
      <c r="J2573" s="7"/>
      <c r="K2573" s="7"/>
      <c r="L2573" s="7"/>
      <c r="M2573" s="7"/>
      <c r="N2573" s="6"/>
      <c r="O2573" s="6"/>
      <c r="P2573" s="11"/>
      <c r="Q2573" s="12"/>
      <c r="R2573" s="13"/>
      <c r="S2573" s="21" t="str">
        <f t="shared" si="298"/>
        <v/>
      </c>
      <c r="T2573" s="7" t="str">
        <f t="shared" si="299"/>
        <v>Under 1.5</v>
      </c>
      <c r="U2573" s="14"/>
      <c r="V2573" s="14" t="str">
        <f t="shared" si="303"/>
        <v>Over 0.5</v>
      </c>
      <c r="W2573" s="14" t="str">
        <f t="shared" si="304"/>
        <v/>
      </c>
      <c r="X2573" s="14"/>
      <c r="Y2573" s="7" t="str">
        <f t="shared" si="300"/>
        <v>…</v>
      </c>
      <c r="Z2573" s="7"/>
      <c r="AA2573" s="35" t="str">
        <f t="shared" si="301"/>
        <v>…</v>
      </c>
      <c r="AB2573" s="35" t="str">
        <f t="shared" si="302"/>
        <v>.</v>
      </c>
    </row>
    <row r="2574" spans="2:28">
      <c r="B2574" s="6"/>
      <c r="D2574" s="24"/>
      <c r="E2574" s="17"/>
      <c r="F2574" s="7"/>
      <c r="G2574" s="10"/>
      <c r="H2574" s="7"/>
      <c r="I2574" s="7"/>
      <c r="J2574" s="7"/>
      <c r="K2574" s="7"/>
      <c r="L2574" s="7"/>
      <c r="M2574" s="7"/>
      <c r="N2574" s="6"/>
      <c r="O2574" s="6"/>
      <c r="P2574" s="11"/>
      <c r="Q2574" s="12"/>
      <c r="R2574" s="13"/>
      <c r="S2574" s="21" t="str">
        <f t="shared" si="298"/>
        <v/>
      </c>
      <c r="T2574" s="7" t="str">
        <f t="shared" si="299"/>
        <v>Under 1.5</v>
      </c>
      <c r="U2574" s="14"/>
      <c r="V2574" s="14" t="str">
        <f t="shared" si="303"/>
        <v>Over 0.5</v>
      </c>
      <c r="W2574" s="14" t="str">
        <f t="shared" si="304"/>
        <v/>
      </c>
      <c r="X2574" s="14"/>
      <c r="Y2574" s="7" t="str">
        <f t="shared" si="300"/>
        <v>…</v>
      </c>
      <c r="Z2574" s="7"/>
      <c r="AA2574" s="35" t="str">
        <f t="shared" si="301"/>
        <v>…</v>
      </c>
      <c r="AB2574" s="35" t="str">
        <f t="shared" si="302"/>
        <v>.</v>
      </c>
    </row>
    <row r="2575" spans="2:28">
      <c r="B2575" s="6"/>
      <c r="D2575" s="24"/>
      <c r="E2575" s="17"/>
      <c r="F2575" s="7"/>
      <c r="G2575" s="10"/>
      <c r="H2575" s="7"/>
      <c r="I2575" s="7"/>
      <c r="J2575" s="7"/>
      <c r="K2575" s="7"/>
      <c r="L2575" s="7"/>
      <c r="M2575" s="7"/>
      <c r="N2575" s="6"/>
      <c r="O2575" s="6"/>
      <c r="P2575" s="11"/>
      <c r="Q2575" s="12"/>
      <c r="R2575" s="13"/>
      <c r="S2575" s="21" t="str">
        <f t="shared" si="298"/>
        <v/>
      </c>
      <c r="T2575" s="7" t="str">
        <f t="shared" si="299"/>
        <v>Under 1.5</v>
      </c>
      <c r="U2575" s="14"/>
      <c r="V2575" s="14" t="str">
        <f t="shared" si="303"/>
        <v>Over 0.5</v>
      </c>
      <c r="W2575" s="14" t="str">
        <f t="shared" si="304"/>
        <v/>
      </c>
      <c r="X2575" s="14"/>
      <c r="Y2575" s="7" t="str">
        <f t="shared" si="300"/>
        <v>…</v>
      </c>
      <c r="Z2575" s="7"/>
      <c r="AA2575" s="35" t="str">
        <f t="shared" si="301"/>
        <v>…</v>
      </c>
      <c r="AB2575" s="35" t="str">
        <f t="shared" si="302"/>
        <v>.</v>
      </c>
    </row>
    <row r="2576" spans="2:28">
      <c r="B2576" s="6"/>
      <c r="D2576" s="24"/>
      <c r="E2576" s="17"/>
      <c r="F2576" s="7"/>
      <c r="G2576" s="10"/>
      <c r="H2576" s="7"/>
      <c r="I2576" s="7"/>
      <c r="J2576" s="7"/>
      <c r="K2576" s="7"/>
      <c r="L2576" s="7"/>
      <c r="M2576" s="7"/>
      <c r="N2576" s="6"/>
      <c r="O2576" s="6"/>
      <c r="P2576" s="11"/>
      <c r="Q2576" s="12"/>
      <c r="R2576" s="13"/>
      <c r="S2576" s="21" t="str">
        <f t="shared" si="298"/>
        <v/>
      </c>
      <c r="T2576" s="7" t="str">
        <f t="shared" si="299"/>
        <v>Under 1.5</v>
      </c>
      <c r="U2576" s="14"/>
      <c r="V2576" s="14" t="str">
        <f t="shared" si="303"/>
        <v>Over 0.5</v>
      </c>
      <c r="W2576" s="14" t="str">
        <f t="shared" si="304"/>
        <v/>
      </c>
      <c r="X2576" s="14"/>
      <c r="Y2576" s="7" t="str">
        <f t="shared" si="300"/>
        <v>…</v>
      </c>
      <c r="Z2576" s="7"/>
      <c r="AA2576" s="35" t="str">
        <f t="shared" si="301"/>
        <v>…</v>
      </c>
      <c r="AB2576" s="35" t="str">
        <f t="shared" si="302"/>
        <v>.</v>
      </c>
    </row>
    <row r="2577" spans="2:28">
      <c r="B2577" s="6"/>
      <c r="D2577" s="24"/>
      <c r="E2577" s="17"/>
      <c r="F2577" s="7"/>
      <c r="G2577" s="10"/>
      <c r="H2577" s="7"/>
      <c r="I2577" s="7"/>
      <c r="J2577" s="7"/>
      <c r="K2577" s="7"/>
      <c r="L2577" s="7"/>
      <c r="M2577" s="7"/>
      <c r="N2577" s="6"/>
      <c r="O2577" s="6"/>
      <c r="P2577" s="11"/>
      <c r="Q2577" s="12"/>
      <c r="R2577" s="13"/>
      <c r="S2577" s="21" t="str">
        <f t="shared" si="298"/>
        <v/>
      </c>
      <c r="T2577" s="7" t="str">
        <f t="shared" si="299"/>
        <v>Under 1.5</v>
      </c>
      <c r="U2577" s="14"/>
      <c r="V2577" s="14" t="str">
        <f t="shared" si="303"/>
        <v>Over 0.5</v>
      </c>
      <c r="W2577" s="14" t="str">
        <f t="shared" si="304"/>
        <v/>
      </c>
      <c r="X2577" s="14"/>
      <c r="Y2577" s="7" t="str">
        <f t="shared" si="300"/>
        <v>…</v>
      </c>
      <c r="Z2577" s="7"/>
      <c r="AA2577" s="35" t="str">
        <f t="shared" si="301"/>
        <v>…</v>
      </c>
      <c r="AB2577" s="35" t="str">
        <f t="shared" si="302"/>
        <v>.</v>
      </c>
    </row>
    <row r="2578" spans="2:28">
      <c r="B2578" s="6"/>
      <c r="D2578" s="24"/>
      <c r="E2578" s="17"/>
      <c r="F2578" s="7"/>
      <c r="G2578" s="10"/>
      <c r="H2578" s="7"/>
      <c r="I2578" s="7"/>
      <c r="J2578" s="7"/>
      <c r="K2578" s="7"/>
      <c r="L2578" s="7"/>
      <c r="M2578" s="7"/>
      <c r="N2578" s="6"/>
      <c r="O2578" s="6"/>
      <c r="P2578" s="11"/>
      <c r="Q2578" s="12"/>
      <c r="R2578" s="13"/>
      <c r="S2578" s="21" t="str">
        <f t="shared" si="298"/>
        <v/>
      </c>
      <c r="T2578" s="7" t="str">
        <f t="shared" si="299"/>
        <v>Under 1.5</v>
      </c>
      <c r="U2578" s="14"/>
      <c r="V2578" s="14" t="str">
        <f t="shared" si="303"/>
        <v>Over 0.5</v>
      </c>
      <c r="W2578" s="14" t="str">
        <f t="shared" si="304"/>
        <v/>
      </c>
      <c r="X2578" s="14"/>
      <c r="Y2578" s="7" t="str">
        <f t="shared" si="300"/>
        <v>…</v>
      </c>
      <c r="Z2578" s="7"/>
      <c r="AA2578" s="35" t="str">
        <f t="shared" si="301"/>
        <v>…</v>
      </c>
      <c r="AB2578" s="35" t="str">
        <f t="shared" si="302"/>
        <v>.</v>
      </c>
    </row>
    <row r="2579" spans="2:28">
      <c r="B2579" s="6"/>
      <c r="D2579" s="24"/>
      <c r="E2579" s="17"/>
      <c r="F2579" s="7"/>
      <c r="G2579" s="10"/>
      <c r="H2579" s="7"/>
      <c r="I2579" s="7"/>
      <c r="J2579" s="7"/>
      <c r="K2579" s="7"/>
      <c r="L2579" s="7"/>
      <c r="M2579" s="7"/>
      <c r="N2579" s="6"/>
      <c r="O2579" s="6"/>
      <c r="P2579" s="11"/>
      <c r="Q2579" s="12"/>
      <c r="R2579" s="13"/>
      <c r="S2579" s="21" t="str">
        <f t="shared" si="298"/>
        <v/>
      </c>
      <c r="T2579" s="7" t="str">
        <f t="shared" si="299"/>
        <v>Under 1.5</v>
      </c>
      <c r="U2579" s="14"/>
      <c r="V2579" s="14" t="str">
        <f t="shared" si="303"/>
        <v>Over 0.5</v>
      </c>
      <c r="W2579" s="14" t="str">
        <f t="shared" si="304"/>
        <v/>
      </c>
      <c r="X2579" s="14"/>
      <c r="Y2579" s="7" t="str">
        <f t="shared" si="300"/>
        <v>…</v>
      </c>
      <c r="Z2579" s="7"/>
      <c r="AA2579" s="35" t="str">
        <f t="shared" si="301"/>
        <v>…</v>
      </c>
      <c r="AB2579" s="35" t="str">
        <f t="shared" si="302"/>
        <v>.</v>
      </c>
    </row>
    <row r="2580" spans="2:28">
      <c r="B2580" s="6"/>
      <c r="D2580" s="24"/>
      <c r="E2580" s="17"/>
      <c r="F2580" s="7"/>
      <c r="G2580" s="10"/>
      <c r="H2580" s="7"/>
      <c r="I2580" s="7"/>
      <c r="J2580" s="7"/>
      <c r="K2580" s="7"/>
      <c r="L2580" s="7"/>
      <c r="M2580" s="7"/>
      <c r="N2580" s="6"/>
      <c r="O2580" s="6"/>
      <c r="P2580" s="11"/>
      <c r="Q2580" s="12"/>
      <c r="R2580" s="13"/>
      <c r="S2580" s="21" t="str">
        <f t="shared" si="298"/>
        <v/>
      </c>
      <c r="T2580" s="7" t="str">
        <f t="shared" si="299"/>
        <v>Under 1.5</v>
      </c>
      <c r="U2580" s="14"/>
      <c r="V2580" s="14" t="str">
        <f t="shared" si="303"/>
        <v>Over 0.5</v>
      </c>
      <c r="W2580" s="14" t="str">
        <f t="shared" si="304"/>
        <v/>
      </c>
      <c r="X2580" s="14"/>
      <c r="Y2580" s="7" t="str">
        <f t="shared" si="300"/>
        <v>…</v>
      </c>
      <c r="Z2580" s="7"/>
      <c r="AA2580" s="35" t="str">
        <f t="shared" si="301"/>
        <v>…</v>
      </c>
      <c r="AB2580" s="35" t="str">
        <f t="shared" si="302"/>
        <v>.</v>
      </c>
    </row>
    <row r="2581" spans="2:28">
      <c r="B2581" s="6"/>
      <c r="D2581" s="24"/>
      <c r="E2581" s="17"/>
      <c r="F2581" s="7"/>
      <c r="G2581" s="10"/>
      <c r="H2581" s="7"/>
      <c r="I2581" s="7"/>
      <c r="J2581" s="7"/>
      <c r="K2581" s="7"/>
      <c r="L2581" s="7"/>
      <c r="M2581" s="7"/>
      <c r="N2581" s="6"/>
      <c r="O2581" s="6"/>
      <c r="P2581" s="11"/>
      <c r="Q2581" s="12"/>
      <c r="R2581" s="13"/>
      <c r="S2581" s="21" t="str">
        <f t="shared" si="298"/>
        <v/>
      </c>
      <c r="T2581" s="7" t="str">
        <f t="shared" si="299"/>
        <v>Under 1.5</v>
      </c>
      <c r="U2581" s="14"/>
      <c r="V2581" s="14" t="str">
        <f t="shared" si="303"/>
        <v>Over 0.5</v>
      </c>
      <c r="W2581" s="14" t="str">
        <f t="shared" si="304"/>
        <v/>
      </c>
      <c r="X2581" s="14"/>
      <c r="Y2581" s="7" t="str">
        <f t="shared" si="300"/>
        <v>…</v>
      </c>
      <c r="Z2581" s="7"/>
      <c r="AA2581" s="35" t="str">
        <f t="shared" si="301"/>
        <v>…</v>
      </c>
      <c r="AB2581" s="35" t="str">
        <f t="shared" si="302"/>
        <v>.</v>
      </c>
    </row>
    <row r="2582" spans="2:28">
      <c r="B2582" s="6"/>
      <c r="D2582" s="24"/>
      <c r="E2582" s="17"/>
      <c r="F2582" s="7"/>
      <c r="G2582" s="10"/>
      <c r="H2582" s="7"/>
      <c r="I2582" s="7"/>
      <c r="J2582" s="7"/>
      <c r="K2582" s="7"/>
      <c r="L2582" s="7"/>
      <c r="M2582" s="7"/>
      <c r="N2582" s="6"/>
      <c r="O2582" s="6"/>
      <c r="P2582" s="11"/>
      <c r="Q2582" s="12"/>
      <c r="R2582" s="13"/>
      <c r="S2582" s="21" t="str">
        <f t="shared" si="298"/>
        <v/>
      </c>
      <c r="T2582" s="7" t="str">
        <f t="shared" si="299"/>
        <v>Under 1.5</v>
      </c>
      <c r="U2582" s="14"/>
      <c r="V2582" s="14" t="str">
        <f t="shared" si="303"/>
        <v>Over 0.5</v>
      </c>
      <c r="W2582" s="14" t="str">
        <f t="shared" si="304"/>
        <v/>
      </c>
      <c r="X2582" s="14"/>
      <c r="Y2582" s="7" t="str">
        <f t="shared" si="300"/>
        <v>…</v>
      </c>
      <c r="Z2582" s="7"/>
      <c r="AA2582" s="35" t="str">
        <f t="shared" si="301"/>
        <v>…</v>
      </c>
      <c r="AB2582" s="35" t="str">
        <f t="shared" si="302"/>
        <v>.</v>
      </c>
    </row>
    <row r="2583" spans="2:28">
      <c r="B2583" s="6"/>
      <c r="D2583" s="24"/>
      <c r="E2583" s="17"/>
      <c r="F2583" s="7"/>
      <c r="G2583" s="10"/>
      <c r="H2583" s="7"/>
      <c r="I2583" s="7"/>
      <c r="J2583" s="7"/>
      <c r="K2583" s="7"/>
      <c r="L2583" s="7"/>
      <c r="M2583" s="7"/>
      <c r="N2583" s="6"/>
      <c r="O2583" s="6"/>
      <c r="P2583" s="11"/>
      <c r="Q2583" s="12"/>
      <c r="R2583" s="13"/>
      <c r="S2583" s="21" t="str">
        <f t="shared" si="298"/>
        <v/>
      </c>
      <c r="T2583" s="7" t="str">
        <f t="shared" si="299"/>
        <v>Under 1.5</v>
      </c>
      <c r="U2583" s="14"/>
      <c r="V2583" s="14" t="str">
        <f t="shared" si="303"/>
        <v>Over 0.5</v>
      </c>
      <c r="W2583" s="14" t="str">
        <f t="shared" si="304"/>
        <v/>
      </c>
      <c r="X2583" s="14"/>
      <c r="Y2583" s="7" t="str">
        <f t="shared" si="300"/>
        <v>…</v>
      </c>
      <c r="Z2583" s="7"/>
      <c r="AA2583" s="35" t="str">
        <f t="shared" si="301"/>
        <v>…</v>
      </c>
      <c r="AB2583" s="35" t="str">
        <f t="shared" si="302"/>
        <v>.</v>
      </c>
    </row>
    <row r="2584" spans="2:28">
      <c r="B2584" s="6"/>
      <c r="D2584" s="24"/>
      <c r="E2584" s="17"/>
      <c r="F2584" s="7"/>
      <c r="G2584" s="10"/>
      <c r="H2584" s="7"/>
      <c r="I2584" s="7"/>
      <c r="J2584" s="7"/>
      <c r="K2584" s="7"/>
      <c r="L2584" s="7"/>
      <c r="M2584" s="7"/>
      <c r="N2584" s="6"/>
      <c r="O2584" s="6"/>
      <c r="P2584" s="11"/>
      <c r="Q2584" s="12"/>
      <c r="R2584" s="13"/>
      <c r="S2584" s="21" t="str">
        <f t="shared" si="298"/>
        <v/>
      </c>
      <c r="T2584" s="7" t="str">
        <f t="shared" si="299"/>
        <v>Under 1.5</v>
      </c>
      <c r="U2584" s="14"/>
      <c r="V2584" s="14" t="str">
        <f t="shared" si="303"/>
        <v>Over 0.5</v>
      </c>
      <c r="W2584" s="14" t="str">
        <f t="shared" si="304"/>
        <v/>
      </c>
      <c r="X2584" s="14"/>
      <c r="Y2584" s="7" t="str">
        <f t="shared" si="300"/>
        <v>…</v>
      </c>
      <c r="Z2584" s="7"/>
      <c r="AA2584" s="35" t="str">
        <f t="shared" si="301"/>
        <v>…</v>
      </c>
      <c r="AB2584" s="35" t="str">
        <f t="shared" si="302"/>
        <v>.</v>
      </c>
    </row>
    <row r="2585" spans="2:28">
      <c r="B2585" s="6"/>
      <c r="D2585" s="24"/>
      <c r="E2585" s="17"/>
      <c r="F2585" s="7"/>
      <c r="G2585" s="10"/>
      <c r="H2585" s="7"/>
      <c r="I2585" s="7"/>
      <c r="J2585" s="7"/>
      <c r="K2585" s="7"/>
      <c r="L2585" s="7"/>
      <c r="M2585" s="7"/>
      <c r="N2585" s="6"/>
      <c r="O2585" s="6"/>
      <c r="P2585" s="11"/>
      <c r="Q2585" s="12"/>
      <c r="R2585" s="13"/>
      <c r="S2585" s="21" t="str">
        <f t="shared" si="298"/>
        <v/>
      </c>
      <c r="T2585" s="7" t="str">
        <f t="shared" si="299"/>
        <v>Under 1.5</v>
      </c>
      <c r="U2585" s="14"/>
      <c r="V2585" s="14" t="str">
        <f t="shared" si="303"/>
        <v>Over 0.5</v>
      </c>
      <c r="W2585" s="14" t="str">
        <f t="shared" si="304"/>
        <v/>
      </c>
      <c r="X2585" s="14"/>
      <c r="Y2585" s="7" t="str">
        <f t="shared" si="300"/>
        <v>…</v>
      </c>
      <c r="Z2585" s="7"/>
      <c r="AA2585" s="35" t="str">
        <f t="shared" si="301"/>
        <v>…</v>
      </c>
      <c r="AB2585" s="35" t="str">
        <f t="shared" si="302"/>
        <v>.</v>
      </c>
    </row>
    <row r="2586" spans="2:28">
      <c r="B2586" s="6"/>
      <c r="D2586" s="24"/>
      <c r="E2586" s="17"/>
      <c r="F2586" s="7"/>
      <c r="G2586" s="10"/>
      <c r="H2586" s="7"/>
      <c r="I2586" s="7"/>
      <c r="J2586" s="7"/>
      <c r="K2586" s="7"/>
      <c r="L2586" s="7"/>
      <c r="M2586" s="7"/>
      <c r="N2586" s="6"/>
      <c r="O2586" s="6"/>
      <c r="P2586" s="11"/>
      <c r="Q2586" s="12"/>
      <c r="R2586" s="13"/>
      <c r="S2586" s="21" t="str">
        <f t="shared" si="298"/>
        <v/>
      </c>
      <c r="T2586" s="7" t="str">
        <f t="shared" si="299"/>
        <v>Under 1.5</v>
      </c>
      <c r="U2586" s="14"/>
      <c r="V2586" s="14" t="str">
        <f t="shared" si="303"/>
        <v>Over 0.5</v>
      </c>
      <c r="W2586" s="14" t="str">
        <f t="shared" si="304"/>
        <v/>
      </c>
      <c r="X2586" s="14"/>
      <c r="Y2586" s="7" t="str">
        <f t="shared" si="300"/>
        <v>…</v>
      </c>
      <c r="Z2586" s="7"/>
      <c r="AA2586" s="35" t="str">
        <f t="shared" si="301"/>
        <v>…</v>
      </c>
      <c r="AB2586" s="35" t="str">
        <f t="shared" si="302"/>
        <v>.</v>
      </c>
    </row>
    <row r="2587" spans="2:28">
      <c r="B2587" s="6"/>
      <c r="D2587" s="24"/>
      <c r="E2587" s="17"/>
      <c r="F2587" s="7"/>
      <c r="G2587" s="10"/>
      <c r="H2587" s="7"/>
      <c r="I2587" s="7"/>
      <c r="J2587" s="7"/>
      <c r="K2587" s="7"/>
      <c r="L2587" s="7"/>
      <c r="M2587" s="7"/>
      <c r="N2587" s="6"/>
      <c r="O2587" s="6"/>
      <c r="P2587" s="11"/>
      <c r="Q2587" s="12"/>
      <c r="R2587" s="13"/>
      <c r="S2587" s="21" t="str">
        <f t="shared" si="298"/>
        <v/>
      </c>
      <c r="T2587" s="7" t="str">
        <f t="shared" si="299"/>
        <v>Under 1.5</v>
      </c>
      <c r="U2587" s="14"/>
      <c r="V2587" s="14" t="str">
        <f t="shared" si="303"/>
        <v>Over 0.5</v>
      </c>
      <c r="W2587" s="14" t="str">
        <f t="shared" si="304"/>
        <v/>
      </c>
      <c r="X2587" s="14"/>
      <c r="Y2587" s="7" t="str">
        <f t="shared" si="300"/>
        <v>…</v>
      </c>
      <c r="Z2587" s="7"/>
      <c r="AA2587" s="35" t="str">
        <f t="shared" si="301"/>
        <v>…</v>
      </c>
      <c r="AB2587" s="35" t="str">
        <f t="shared" si="302"/>
        <v>.</v>
      </c>
    </row>
    <row r="2588" spans="2:28">
      <c r="B2588" s="6"/>
      <c r="D2588" s="24"/>
      <c r="E2588" s="17"/>
      <c r="F2588" s="7"/>
      <c r="G2588" s="10"/>
      <c r="H2588" s="7"/>
      <c r="I2588" s="7"/>
      <c r="J2588" s="7"/>
      <c r="K2588" s="7"/>
      <c r="L2588" s="7"/>
      <c r="M2588" s="7"/>
      <c r="N2588" s="6"/>
      <c r="O2588" s="6"/>
      <c r="P2588" s="11"/>
      <c r="Q2588" s="12"/>
      <c r="R2588" s="13"/>
      <c r="S2588" s="21" t="str">
        <f t="shared" si="298"/>
        <v/>
      </c>
      <c r="T2588" s="7" t="str">
        <f t="shared" si="299"/>
        <v>Under 1.5</v>
      </c>
      <c r="U2588" s="14"/>
      <c r="V2588" s="14" t="str">
        <f t="shared" si="303"/>
        <v>Over 0.5</v>
      </c>
      <c r="W2588" s="14" t="str">
        <f t="shared" si="304"/>
        <v/>
      </c>
      <c r="X2588" s="14"/>
      <c r="Y2588" s="7" t="str">
        <f t="shared" si="300"/>
        <v>…</v>
      </c>
      <c r="Z2588" s="7"/>
      <c r="AA2588" s="35" t="str">
        <f t="shared" si="301"/>
        <v>…</v>
      </c>
      <c r="AB2588" s="35" t="str">
        <f t="shared" si="302"/>
        <v>.</v>
      </c>
    </row>
    <row r="2589" spans="2:28">
      <c r="B2589" s="6"/>
      <c r="D2589" s="24"/>
      <c r="E2589" s="17"/>
      <c r="F2589" s="7"/>
      <c r="G2589" s="10"/>
      <c r="H2589" s="7"/>
      <c r="I2589" s="7"/>
      <c r="J2589" s="7"/>
      <c r="K2589" s="7"/>
      <c r="L2589" s="7"/>
      <c r="M2589" s="7"/>
      <c r="N2589" s="6"/>
      <c r="O2589" s="6"/>
      <c r="P2589" s="11"/>
      <c r="Q2589" s="12"/>
      <c r="R2589" s="13"/>
      <c r="S2589" s="21" t="str">
        <f t="shared" si="298"/>
        <v/>
      </c>
      <c r="T2589" s="7" t="str">
        <f t="shared" si="299"/>
        <v>Under 1.5</v>
      </c>
      <c r="U2589" s="14"/>
      <c r="V2589" s="14" t="str">
        <f t="shared" si="303"/>
        <v>Over 0.5</v>
      </c>
      <c r="W2589" s="14" t="str">
        <f t="shared" si="304"/>
        <v/>
      </c>
      <c r="X2589" s="14"/>
      <c r="Y2589" s="7" t="str">
        <f t="shared" si="300"/>
        <v>…</v>
      </c>
      <c r="Z2589" s="7"/>
      <c r="AA2589" s="35" t="str">
        <f t="shared" si="301"/>
        <v>…</v>
      </c>
      <c r="AB2589" s="35" t="str">
        <f t="shared" si="302"/>
        <v>.</v>
      </c>
    </row>
    <row r="2590" spans="2:28">
      <c r="B2590" s="6"/>
      <c r="D2590" s="24"/>
      <c r="E2590" s="17"/>
      <c r="F2590" s="7"/>
      <c r="G2590" s="10"/>
      <c r="H2590" s="7"/>
      <c r="I2590" s="7"/>
      <c r="J2590" s="7"/>
      <c r="K2590" s="7"/>
      <c r="L2590" s="7"/>
      <c r="M2590" s="7"/>
      <c r="N2590" s="6"/>
      <c r="O2590" s="6"/>
      <c r="P2590" s="11"/>
      <c r="Q2590" s="12"/>
      <c r="R2590" s="13"/>
      <c r="S2590" s="21" t="str">
        <f t="shared" si="298"/>
        <v/>
      </c>
      <c r="T2590" s="7" t="str">
        <f t="shared" si="299"/>
        <v>Under 1.5</v>
      </c>
      <c r="U2590" s="14"/>
      <c r="V2590" s="14" t="str">
        <f t="shared" si="303"/>
        <v>Over 0.5</v>
      </c>
      <c r="W2590" s="14" t="str">
        <f t="shared" si="304"/>
        <v/>
      </c>
      <c r="X2590" s="14"/>
      <c r="Y2590" s="7" t="str">
        <f t="shared" si="300"/>
        <v>…</v>
      </c>
      <c r="Z2590" s="7"/>
      <c r="AA2590" s="35" t="str">
        <f t="shared" si="301"/>
        <v>…</v>
      </c>
      <c r="AB2590" s="35" t="str">
        <f t="shared" si="302"/>
        <v>.</v>
      </c>
    </row>
    <row r="2591" spans="2:28">
      <c r="B2591" s="6"/>
      <c r="D2591" s="24"/>
      <c r="E2591" s="17"/>
      <c r="F2591" s="7"/>
      <c r="G2591" s="10"/>
      <c r="H2591" s="7"/>
      <c r="I2591" s="7"/>
      <c r="J2591" s="7"/>
      <c r="K2591" s="7"/>
      <c r="L2591" s="7"/>
      <c r="M2591" s="7"/>
      <c r="N2591" s="6"/>
      <c r="O2591" s="6"/>
      <c r="P2591" s="11"/>
      <c r="Q2591" s="12"/>
      <c r="R2591" s="13"/>
      <c r="S2591" s="21" t="str">
        <f t="shared" si="298"/>
        <v/>
      </c>
      <c r="T2591" s="7" t="str">
        <f t="shared" si="299"/>
        <v>Under 1.5</v>
      </c>
      <c r="U2591" s="14"/>
      <c r="V2591" s="14" t="str">
        <f t="shared" si="303"/>
        <v>Over 0.5</v>
      </c>
      <c r="W2591" s="14" t="str">
        <f t="shared" si="304"/>
        <v/>
      </c>
      <c r="X2591" s="14"/>
      <c r="Y2591" s="7" t="str">
        <f t="shared" si="300"/>
        <v>…</v>
      </c>
      <c r="Z2591" s="7"/>
      <c r="AA2591" s="35" t="str">
        <f t="shared" si="301"/>
        <v>…</v>
      </c>
      <c r="AB2591" s="35" t="str">
        <f t="shared" si="302"/>
        <v>.</v>
      </c>
    </row>
    <row r="2592" spans="2:28">
      <c r="B2592" s="6"/>
      <c r="D2592" s="24"/>
      <c r="E2592" s="17"/>
      <c r="F2592" s="7"/>
      <c r="G2592" s="10"/>
      <c r="H2592" s="7"/>
      <c r="I2592" s="7"/>
      <c r="J2592" s="7"/>
      <c r="K2592" s="7"/>
      <c r="L2592" s="7"/>
      <c r="M2592" s="7"/>
      <c r="N2592" s="6"/>
      <c r="O2592" s="6"/>
      <c r="P2592" s="11"/>
      <c r="Q2592" s="12"/>
      <c r="R2592" s="13"/>
      <c r="S2592" s="21" t="str">
        <f t="shared" si="298"/>
        <v/>
      </c>
      <c r="T2592" s="7" t="str">
        <f t="shared" si="299"/>
        <v>Under 1.5</v>
      </c>
      <c r="U2592" s="14"/>
      <c r="V2592" s="14" t="str">
        <f t="shared" si="303"/>
        <v>Over 0.5</v>
      </c>
      <c r="W2592" s="14" t="str">
        <f t="shared" si="304"/>
        <v/>
      </c>
      <c r="X2592" s="14"/>
      <c r="Y2592" s="7" t="str">
        <f t="shared" si="300"/>
        <v>…</v>
      </c>
      <c r="Z2592" s="7"/>
      <c r="AA2592" s="35" t="str">
        <f t="shared" si="301"/>
        <v>…</v>
      </c>
      <c r="AB2592" s="35" t="str">
        <f t="shared" si="302"/>
        <v>.</v>
      </c>
    </row>
    <row r="2593" spans="2:28">
      <c r="B2593" s="6"/>
      <c r="D2593" s="24"/>
      <c r="E2593" s="17"/>
      <c r="F2593" s="7"/>
      <c r="G2593" s="10"/>
      <c r="H2593" s="7"/>
      <c r="I2593" s="7"/>
      <c r="J2593" s="7"/>
      <c r="K2593" s="7"/>
      <c r="L2593" s="7"/>
      <c r="M2593" s="7"/>
      <c r="N2593" s="6"/>
      <c r="O2593" s="6"/>
      <c r="P2593" s="11"/>
      <c r="Q2593" s="12"/>
      <c r="R2593" s="13"/>
      <c r="S2593" s="21" t="str">
        <f t="shared" si="298"/>
        <v/>
      </c>
      <c r="T2593" s="7" t="str">
        <f t="shared" si="299"/>
        <v>Under 1.5</v>
      </c>
      <c r="U2593" s="14"/>
      <c r="V2593" s="14" t="str">
        <f t="shared" si="303"/>
        <v>Over 0.5</v>
      </c>
      <c r="W2593" s="14" t="str">
        <f t="shared" si="304"/>
        <v/>
      </c>
      <c r="X2593" s="14"/>
      <c r="Y2593" s="7" t="str">
        <f t="shared" si="300"/>
        <v>…</v>
      </c>
      <c r="Z2593" s="7"/>
      <c r="AA2593" s="35" t="str">
        <f t="shared" si="301"/>
        <v>…</v>
      </c>
      <c r="AB2593" s="35" t="str">
        <f t="shared" si="302"/>
        <v>.</v>
      </c>
    </row>
    <row r="2594" spans="2:28">
      <c r="B2594" s="6"/>
      <c r="D2594" s="24"/>
      <c r="E2594" s="17"/>
      <c r="F2594" s="7"/>
      <c r="G2594" s="10"/>
      <c r="H2594" s="7"/>
      <c r="I2594" s="7"/>
      <c r="J2594" s="7"/>
      <c r="K2594" s="7"/>
      <c r="L2594" s="7"/>
      <c r="M2594" s="7"/>
      <c r="N2594" s="6"/>
      <c r="O2594" s="6"/>
      <c r="P2594" s="11"/>
      <c r="Q2594" s="12"/>
      <c r="R2594" s="13"/>
      <c r="S2594" s="21" t="str">
        <f t="shared" si="298"/>
        <v/>
      </c>
      <c r="T2594" s="7" t="str">
        <f t="shared" si="299"/>
        <v>Under 1.5</v>
      </c>
      <c r="U2594" s="14"/>
      <c r="V2594" s="14" t="str">
        <f t="shared" si="303"/>
        <v>Over 0.5</v>
      </c>
      <c r="W2594" s="14" t="str">
        <f t="shared" si="304"/>
        <v/>
      </c>
      <c r="X2594" s="14"/>
      <c r="Y2594" s="7" t="str">
        <f t="shared" si="300"/>
        <v>…</v>
      </c>
      <c r="Z2594" s="7"/>
      <c r="AA2594" s="35" t="str">
        <f t="shared" si="301"/>
        <v>…</v>
      </c>
      <c r="AB2594" s="35" t="str">
        <f t="shared" si="302"/>
        <v>.</v>
      </c>
    </row>
    <row r="2595" spans="2:28">
      <c r="B2595" s="6"/>
      <c r="D2595" s="24"/>
      <c r="E2595" s="17"/>
      <c r="F2595" s="7"/>
      <c r="G2595" s="10"/>
      <c r="H2595" s="7"/>
      <c r="I2595" s="7"/>
      <c r="J2595" s="7"/>
      <c r="K2595" s="7"/>
      <c r="L2595" s="7"/>
      <c r="M2595" s="7"/>
      <c r="N2595" s="6"/>
      <c r="O2595" s="6"/>
      <c r="P2595" s="11"/>
      <c r="Q2595" s="12"/>
      <c r="R2595" s="13"/>
      <c r="S2595" s="21" t="str">
        <f t="shared" si="298"/>
        <v/>
      </c>
      <c r="T2595" s="7" t="str">
        <f t="shared" si="299"/>
        <v>Under 1.5</v>
      </c>
      <c r="U2595" s="14"/>
      <c r="V2595" s="14" t="str">
        <f t="shared" si="303"/>
        <v>Over 0.5</v>
      </c>
      <c r="W2595" s="14" t="str">
        <f t="shared" si="304"/>
        <v/>
      </c>
      <c r="X2595" s="14"/>
      <c r="Y2595" s="7" t="str">
        <f t="shared" si="300"/>
        <v>…</v>
      </c>
      <c r="Z2595" s="7"/>
      <c r="AA2595" s="35" t="str">
        <f t="shared" si="301"/>
        <v>…</v>
      </c>
      <c r="AB2595" s="35" t="str">
        <f t="shared" si="302"/>
        <v>.</v>
      </c>
    </row>
    <row r="2596" spans="2:28">
      <c r="B2596" s="6"/>
      <c r="D2596" s="24"/>
      <c r="E2596" s="17"/>
      <c r="F2596" s="7"/>
      <c r="G2596" s="10"/>
      <c r="H2596" s="7"/>
      <c r="I2596" s="7"/>
      <c r="J2596" s="7"/>
      <c r="K2596" s="7"/>
      <c r="L2596" s="7"/>
      <c r="M2596" s="7"/>
      <c r="N2596" s="6"/>
      <c r="O2596" s="6"/>
      <c r="P2596" s="11"/>
      <c r="Q2596" s="12"/>
      <c r="R2596" s="13"/>
      <c r="S2596" s="21" t="str">
        <f t="shared" si="298"/>
        <v/>
      </c>
      <c r="T2596" s="7" t="str">
        <f t="shared" si="299"/>
        <v>Under 1.5</v>
      </c>
      <c r="U2596" s="14"/>
      <c r="V2596" s="14" t="str">
        <f t="shared" si="303"/>
        <v>Over 0.5</v>
      </c>
      <c r="W2596" s="14" t="str">
        <f t="shared" si="304"/>
        <v/>
      </c>
      <c r="X2596" s="14"/>
      <c r="Y2596" s="7" t="str">
        <f t="shared" si="300"/>
        <v>…</v>
      </c>
      <c r="Z2596" s="7"/>
      <c r="AA2596" s="35" t="str">
        <f t="shared" si="301"/>
        <v>…</v>
      </c>
      <c r="AB2596" s="35" t="str">
        <f t="shared" si="302"/>
        <v>.</v>
      </c>
    </row>
    <row r="2597" spans="2:28">
      <c r="B2597" s="6"/>
      <c r="D2597" s="24"/>
      <c r="E2597" s="17"/>
      <c r="F2597" s="7"/>
      <c r="G2597" s="10"/>
      <c r="H2597" s="7"/>
      <c r="I2597" s="7"/>
      <c r="J2597" s="7"/>
      <c r="K2597" s="7"/>
      <c r="L2597" s="7"/>
      <c r="M2597" s="7"/>
      <c r="N2597" s="6"/>
      <c r="O2597" s="6"/>
      <c r="P2597" s="11"/>
      <c r="Q2597" s="12"/>
      <c r="R2597" s="13"/>
      <c r="S2597" s="21" t="str">
        <f t="shared" si="298"/>
        <v/>
      </c>
      <c r="T2597" s="7" t="str">
        <f t="shared" si="299"/>
        <v>Under 1.5</v>
      </c>
      <c r="U2597" s="14"/>
      <c r="V2597" s="14" t="str">
        <f t="shared" si="303"/>
        <v>Over 0.5</v>
      </c>
      <c r="W2597" s="14" t="str">
        <f t="shared" si="304"/>
        <v/>
      </c>
      <c r="X2597" s="14"/>
      <c r="Y2597" s="7" t="str">
        <f t="shared" si="300"/>
        <v>…</v>
      </c>
      <c r="Z2597" s="7"/>
      <c r="AA2597" s="35" t="str">
        <f t="shared" si="301"/>
        <v>…</v>
      </c>
      <c r="AB2597" s="35" t="str">
        <f t="shared" si="302"/>
        <v>.</v>
      </c>
    </row>
    <row r="2598" spans="2:28">
      <c r="B2598" s="6"/>
      <c r="D2598" s="24"/>
      <c r="E2598" s="17"/>
      <c r="F2598" s="7"/>
      <c r="G2598" s="10"/>
      <c r="H2598" s="7"/>
      <c r="I2598" s="7"/>
      <c r="J2598" s="7"/>
      <c r="K2598" s="7"/>
      <c r="L2598" s="7"/>
      <c r="M2598" s="7"/>
      <c r="N2598" s="6"/>
      <c r="O2598" s="6"/>
      <c r="P2598" s="11"/>
      <c r="Q2598" s="12"/>
      <c r="R2598" s="13"/>
      <c r="S2598" s="21" t="str">
        <f t="shared" si="298"/>
        <v/>
      </c>
      <c r="T2598" s="7" t="str">
        <f t="shared" si="299"/>
        <v>Under 1.5</v>
      </c>
      <c r="U2598" s="14"/>
      <c r="V2598" s="14" t="str">
        <f t="shared" si="303"/>
        <v>Over 0.5</v>
      </c>
      <c r="W2598" s="14" t="str">
        <f t="shared" si="304"/>
        <v/>
      </c>
      <c r="X2598" s="14"/>
      <c r="Y2598" s="7" t="str">
        <f t="shared" si="300"/>
        <v>…</v>
      </c>
      <c r="Z2598" s="7"/>
      <c r="AA2598" s="35" t="str">
        <f t="shared" si="301"/>
        <v>…</v>
      </c>
      <c r="AB2598" s="35" t="str">
        <f t="shared" si="302"/>
        <v>.</v>
      </c>
    </row>
    <row r="2599" spans="2:28">
      <c r="B2599" s="6"/>
      <c r="D2599" s="24"/>
      <c r="E2599" s="17"/>
      <c r="F2599" s="7"/>
      <c r="G2599" s="10"/>
      <c r="H2599" s="7"/>
      <c r="I2599" s="7"/>
      <c r="J2599" s="7"/>
      <c r="K2599" s="7"/>
      <c r="L2599" s="7"/>
      <c r="M2599" s="7"/>
      <c r="N2599" s="6"/>
      <c r="O2599" s="6"/>
      <c r="P2599" s="11"/>
      <c r="Q2599" s="12"/>
      <c r="R2599" s="13"/>
      <c r="S2599" s="21" t="str">
        <f t="shared" si="298"/>
        <v/>
      </c>
      <c r="T2599" s="7" t="str">
        <f t="shared" si="299"/>
        <v>Under 1.5</v>
      </c>
      <c r="U2599" s="14"/>
      <c r="V2599" s="14" t="str">
        <f t="shared" si="303"/>
        <v>Over 0.5</v>
      </c>
      <c r="W2599" s="14" t="str">
        <f t="shared" si="304"/>
        <v/>
      </c>
      <c r="X2599" s="14"/>
      <c r="Y2599" s="7" t="str">
        <f t="shared" si="300"/>
        <v>…</v>
      </c>
      <c r="Z2599" s="7"/>
      <c r="AA2599" s="35" t="str">
        <f t="shared" si="301"/>
        <v>…</v>
      </c>
      <c r="AB2599" s="35" t="str">
        <f t="shared" si="302"/>
        <v>.</v>
      </c>
    </row>
    <row r="2600" spans="2:28">
      <c r="B2600" s="6"/>
      <c r="D2600" s="24"/>
      <c r="E2600" s="17"/>
      <c r="F2600" s="7"/>
      <c r="G2600" s="10"/>
      <c r="H2600" s="7"/>
      <c r="I2600" s="7"/>
      <c r="J2600" s="7"/>
      <c r="K2600" s="7"/>
      <c r="L2600" s="7"/>
      <c r="M2600" s="7"/>
      <c r="N2600" s="6"/>
      <c r="O2600" s="6"/>
      <c r="P2600" s="11"/>
      <c r="Q2600" s="12"/>
      <c r="R2600" s="13"/>
      <c r="S2600" s="21" t="str">
        <f t="shared" si="298"/>
        <v/>
      </c>
      <c r="T2600" s="7" t="str">
        <f t="shared" si="299"/>
        <v>Under 1.5</v>
      </c>
      <c r="U2600" s="14"/>
      <c r="V2600" s="14" t="str">
        <f t="shared" si="303"/>
        <v>Over 0.5</v>
      </c>
      <c r="W2600" s="14" t="str">
        <f t="shared" si="304"/>
        <v/>
      </c>
      <c r="X2600" s="14"/>
      <c r="Y2600" s="7" t="str">
        <f t="shared" si="300"/>
        <v>…</v>
      </c>
      <c r="Z2600" s="7"/>
      <c r="AA2600" s="35" t="str">
        <f t="shared" si="301"/>
        <v>…</v>
      </c>
      <c r="AB2600" s="35" t="str">
        <f t="shared" si="302"/>
        <v>.</v>
      </c>
    </row>
    <row r="2601" spans="2:28">
      <c r="B2601" s="6"/>
      <c r="D2601" s="24"/>
      <c r="E2601" s="17"/>
      <c r="F2601" s="7"/>
      <c r="G2601" s="10"/>
      <c r="H2601" s="7"/>
      <c r="I2601" s="7"/>
      <c r="J2601" s="7"/>
      <c r="K2601" s="7"/>
      <c r="L2601" s="7"/>
      <c r="M2601" s="7"/>
      <c r="N2601" s="6"/>
      <c r="O2601" s="6"/>
      <c r="P2601" s="11"/>
      <c r="Q2601" s="12"/>
      <c r="R2601" s="13"/>
      <c r="S2601" s="21" t="str">
        <f t="shared" si="298"/>
        <v/>
      </c>
      <c r="T2601" s="7" t="str">
        <f t="shared" si="299"/>
        <v>Under 1.5</v>
      </c>
      <c r="U2601" s="14"/>
      <c r="V2601" s="14" t="str">
        <f t="shared" si="303"/>
        <v>Over 0.5</v>
      </c>
      <c r="W2601" s="14" t="str">
        <f t="shared" si="304"/>
        <v/>
      </c>
      <c r="X2601" s="14"/>
      <c r="Y2601" s="7" t="str">
        <f t="shared" si="300"/>
        <v>…</v>
      </c>
      <c r="Z2601" s="7"/>
      <c r="AA2601" s="35" t="str">
        <f t="shared" si="301"/>
        <v>…</v>
      </c>
      <c r="AB2601" s="35" t="str">
        <f t="shared" si="302"/>
        <v>.</v>
      </c>
    </row>
    <row r="2602" spans="2:28">
      <c r="B2602" s="6"/>
      <c r="D2602" s="24"/>
      <c r="E2602" s="17"/>
      <c r="F2602" s="7"/>
      <c r="G2602" s="10"/>
      <c r="H2602" s="7"/>
      <c r="I2602" s="7"/>
      <c r="J2602" s="7"/>
      <c r="K2602" s="7"/>
      <c r="L2602" s="7"/>
      <c r="M2602" s="7"/>
      <c r="N2602" s="6"/>
      <c r="O2602" s="6"/>
      <c r="P2602" s="11"/>
      <c r="Q2602" s="12"/>
      <c r="R2602" s="13"/>
      <c r="S2602" s="21" t="str">
        <f t="shared" si="298"/>
        <v/>
      </c>
      <c r="T2602" s="7" t="str">
        <f t="shared" si="299"/>
        <v>Under 1.5</v>
      </c>
      <c r="U2602" s="14"/>
      <c r="V2602" s="14" t="str">
        <f t="shared" si="303"/>
        <v>Over 0.5</v>
      </c>
      <c r="W2602" s="14" t="str">
        <f t="shared" si="304"/>
        <v/>
      </c>
      <c r="X2602" s="14"/>
      <c r="Y2602" s="7" t="str">
        <f t="shared" si="300"/>
        <v>…</v>
      </c>
      <c r="Z2602" s="7"/>
      <c r="AA2602" s="35" t="str">
        <f t="shared" si="301"/>
        <v>…</v>
      </c>
      <c r="AB2602" s="35" t="str">
        <f t="shared" si="302"/>
        <v>.</v>
      </c>
    </row>
    <row r="2603" spans="2:28">
      <c r="B2603" s="6"/>
      <c r="D2603" s="24"/>
      <c r="E2603" s="17"/>
      <c r="F2603" s="7"/>
      <c r="G2603" s="10"/>
      <c r="H2603" s="7"/>
      <c r="I2603" s="7"/>
      <c r="J2603" s="7"/>
      <c r="K2603" s="7"/>
      <c r="L2603" s="7"/>
      <c r="M2603" s="7"/>
      <c r="N2603" s="6"/>
      <c r="O2603" s="6"/>
      <c r="P2603" s="11"/>
      <c r="Q2603" s="12"/>
      <c r="R2603" s="13"/>
      <c r="S2603" s="21" t="str">
        <f t="shared" si="298"/>
        <v/>
      </c>
      <c r="T2603" s="7" t="str">
        <f t="shared" si="299"/>
        <v>Under 1.5</v>
      </c>
      <c r="U2603" s="14"/>
      <c r="V2603" s="14" t="str">
        <f t="shared" si="303"/>
        <v>Over 0.5</v>
      </c>
      <c r="W2603" s="14" t="str">
        <f t="shared" si="304"/>
        <v/>
      </c>
      <c r="X2603" s="14"/>
      <c r="Y2603" s="7" t="str">
        <f t="shared" si="300"/>
        <v>…</v>
      </c>
      <c r="Z2603" s="7"/>
      <c r="AA2603" s="35" t="str">
        <f t="shared" si="301"/>
        <v>…</v>
      </c>
      <c r="AB2603" s="35" t="str">
        <f t="shared" si="302"/>
        <v>.</v>
      </c>
    </row>
    <row r="2604" spans="2:28">
      <c r="B2604" s="6"/>
      <c r="D2604" s="24"/>
      <c r="E2604" s="17"/>
      <c r="F2604" s="7"/>
      <c r="G2604" s="10"/>
      <c r="H2604" s="7"/>
      <c r="I2604" s="7"/>
      <c r="J2604" s="7"/>
      <c r="K2604" s="7"/>
      <c r="L2604" s="7"/>
      <c r="M2604" s="7"/>
      <c r="N2604" s="6"/>
      <c r="O2604" s="6"/>
      <c r="P2604" s="11"/>
      <c r="Q2604" s="12"/>
      <c r="R2604" s="13"/>
      <c r="S2604" s="21" t="str">
        <f t="shared" si="298"/>
        <v/>
      </c>
      <c r="T2604" s="7" t="str">
        <f t="shared" si="299"/>
        <v>Under 1.5</v>
      </c>
      <c r="U2604" s="14"/>
      <c r="V2604" s="14" t="str">
        <f t="shared" si="303"/>
        <v>Over 0.5</v>
      </c>
      <c r="W2604" s="14" t="str">
        <f t="shared" si="304"/>
        <v/>
      </c>
      <c r="X2604" s="14"/>
      <c r="Y2604" s="7" t="str">
        <f t="shared" si="300"/>
        <v>…</v>
      </c>
      <c r="Z2604" s="7"/>
      <c r="AA2604" s="35" t="str">
        <f t="shared" si="301"/>
        <v>…</v>
      </c>
      <c r="AB2604" s="35" t="str">
        <f t="shared" si="302"/>
        <v>.</v>
      </c>
    </row>
    <row r="2605" spans="2:28">
      <c r="B2605" s="6"/>
      <c r="D2605" s="24"/>
      <c r="E2605" s="17"/>
      <c r="F2605" s="7"/>
      <c r="G2605" s="10"/>
      <c r="H2605" s="7"/>
      <c r="I2605" s="7"/>
      <c r="J2605" s="7"/>
      <c r="K2605" s="7"/>
      <c r="L2605" s="7"/>
      <c r="M2605" s="7"/>
      <c r="N2605" s="6"/>
      <c r="O2605" s="6"/>
      <c r="P2605" s="11"/>
      <c r="Q2605" s="12"/>
      <c r="R2605" s="13"/>
      <c r="S2605" s="21" t="str">
        <f t="shared" si="298"/>
        <v/>
      </c>
      <c r="T2605" s="7" t="str">
        <f t="shared" si="299"/>
        <v>Under 1.5</v>
      </c>
      <c r="U2605" s="14"/>
      <c r="V2605" s="14" t="str">
        <f t="shared" si="303"/>
        <v>Over 0.5</v>
      </c>
      <c r="W2605" s="14" t="str">
        <f t="shared" si="304"/>
        <v/>
      </c>
      <c r="X2605" s="14"/>
      <c r="Y2605" s="7" t="str">
        <f t="shared" si="300"/>
        <v>…</v>
      </c>
      <c r="Z2605" s="7"/>
      <c r="AA2605" s="35" t="str">
        <f t="shared" si="301"/>
        <v>…</v>
      </c>
      <c r="AB2605" s="35" t="str">
        <f t="shared" si="302"/>
        <v>.</v>
      </c>
    </row>
    <row r="2606" spans="2:28">
      <c r="B2606" s="6"/>
      <c r="D2606" s="24"/>
      <c r="E2606" s="17"/>
      <c r="F2606" s="7"/>
      <c r="G2606" s="10"/>
      <c r="H2606" s="7"/>
      <c r="I2606" s="7"/>
      <c r="J2606" s="7"/>
      <c r="K2606" s="7"/>
      <c r="L2606" s="7"/>
      <c r="M2606" s="7"/>
      <c r="N2606" s="6"/>
      <c r="O2606" s="6"/>
      <c r="P2606" s="11"/>
      <c r="Q2606" s="12"/>
      <c r="R2606" s="13"/>
      <c r="S2606" s="21" t="str">
        <f t="shared" si="298"/>
        <v/>
      </c>
      <c r="T2606" s="7" t="str">
        <f t="shared" si="299"/>
        <v>Under 1.5</v>
      </c>
      <c r="U2606" s="14"/>
      <c r="V2606" s="14" t="str">
        <f t="shared" si="303"/>
        <v>Over 0.5</v>
      </c>
      <c r="W2606" s="14" t="str">
        <f t="shared" si="304"/>
        <v/>
      </c>
      <c r="X2606" s="14"/>
      <c r="Y2606" s="7" t="str">
        <f t="shared" si="300"/>
        <v>…</v>
      </c>
      <c r="Z2606" s="7"/>
      <c r="AA2606" s="35" t="str">
        <f t="shared" si="301"/>
        <v>…</v>
      </c>
      <c r="AB2606" s="35" t="str">
        <f t="shared" si="302"/>
        <v>.</v>
      </c>
    </row>
    <row r="2607" spans="2:28">
      <c r="B2607" s="6"/>
      <c r="D2607" s="24"/>
      <c r="E2607" s="17"/>
      <c r="F2607" s="7"/>
      <c r="G2607" s="10"/>
      <c r="H2607" s="7"/>
      <c r="I2607" s="7"/>
      <c r="J2607" s="7"/>
      <c r="K2607" s="7"/>
      <c r="L2607" s="7"/>
      <c r="M2607" s="7"/>
      <c r="N2607" s="6"/>
      <c r="O2607" s="6"/>
      <c r="P2607" s="11"/>
      <c r="Q2607" s="12"/>
      <c r="R2607" s="13"/>
      <c r="S2607" s="21" t="str">
        <f t="shared" si="298"/>
        <v/>
      </c>
      <c r="T2607" s="7" t="str">
        <f t="shared" si="299"/>
        <v>Under 1.5</v>
      </c>
      <c r="U2607" s="14"/>
      <c r="V2607" s="14" t="str">
        <f t="shared" si="303"/>
        <v>Over 0.5</v>
      </c>
      <c r="W2607" s="14" t="str">
        <f t="shared" si="304"/>
        <v/>
      </c>
      <c r="X2607" s="14"/>
      <c r="Y2607" s="7" t="str">
        <f t="shared" si="300"/>
        <v>…</v>
      </c>
      <c r="Z2607" s="7"/>
      <c r="AA2607" s="35" t="str">
        <f t="shared" si="301"/>
        <v>…</v>
      </c>
      <c r="AB2607" s="35" t="str">
        <f t="shared" si="302"/>
        <v>.</v>
      </c>
    </row>
    <row r="2608" spans="2:28">
      <c r="B2608" s="6"/>
      <c r="D2608" s="24"/>
      <c r="E2608" s="17"/>
      <c r="F2608" s="7"/>
      <c r="G2608" s="10"/>
      <c r="H2608" s="7"/>
      <c r="I2608" s="7"/>
      <c r="J2608" s="7"/>
      <c r="K2608" s="7"/>
      <c r="L2608" s="7"/>
      <c r="M2608" s="7"/>
      <c r="N2608" s="6"/>
      <c r="O2608" s="6"/>
      <c r="P2608" s="11"/>
      <c r="Q2608" s="12"/>
      <c r="R2608" s="13"/>
      <c r="S2608" s="21" t="str">
        <f t="shared" si="298"/>
        <v/>
      </c>
      <c r="T2608" s="7" t="str">
        <f t="shared" si="299"/>
        <v>Under 1.5</v>
      </c>
      <c r="U2608" s="14"/>
      <c r="V2608" s="14" t="str">
        <f t="shared" si="303"/>
        <v>Over 0.5</v>
      </c>
      <c r="W2608" s="14" t="str">
        <f t="shared" si="304"/>
        <v/>
      </c>
      <c r="X2608" s="14"/>
      <c r="Y2608" s="7" t="str">
        <f t="shared" si="300"/>
        <v>…</v>
      </c>
      <c r="Z2608" s="7"/>
      <c r="AA2608" s="35" t="str">
        <f t="shared" si="301"/>
        <v>…</v>
      </c>
      <c r="AB2608" s="35" t="str">
        <f t="shared" si="302"/>
        <v>.</v>
      </c>
    </row>
    <row r="2609" spans="2:28">
      <c r="B2609" s="6"/>
      <c r="D2609" s="24"/>
      <c r="E2609" s="17"/>
      <c r="F2609" s="7"/>
      <c r="G2609" s="10"/>
      <c r="H2609" s="7"/>
      <c r="I2609" s="7"/>
      <c r="J2609" s="7"/>
      <c r="K2609" s="7"/>
      <c r="L2609" s="7"/>
      <c r="M2609" s="7"/>
      <c r="N2609" s="6"/>
      <c r="O2609" s="6"/>
      <c r="P2609" s="11"/>
      <c r="Q2609" s="12"/>
      <c r="R2609" s="13"/>
      <c r="S2609" s="21" t="str">
        <f t="shared" si="298"/>
        <v/>
      </c>
      <c r="T2609" s="7" t="str">
        <f t="shared" si="299"/>
        <v>Under 1.5</v>
      </c>
      <c r="U2609" s="14"/>
      <c r="V2609" s="14" t="str">
        <f t="shared" si="303"/>
        <v>Over 0.5</v>
      </c>
      <c r="W2609" s="14" t="str">
        <f t="shared" si="304"/>
        <v/>
      </c>
      <c r="X2609" s="14"/>
      <c r="Y2609" s="7" t="str">
        <f t="shared" si="300"/>
        <v>…</v>
      </c>
      <c r="Z2609" s="7"/>
      <c r="AA2609" s="35" t="str">
        <f t="shared" si="301"/>
        <v>…</v>
      </c>
      <c r="AB2609" s="35" t="str">
        <f t="shared" si="302"/>
        <v>.</v>
      </c>
    </row>
    <row r="2610" spans="2:28">
      <c r="B2610" s="6"/>
      <c r="D2610" s="24"/>
      <c r="E2610" s="17"/>
      <c r="F2610" s="7"/>
      <c r="G2610" s="10"/>
      <c r="H2610" s="7"/>
      <c r="I2610" s="7"/>
      <c r="J2610" s="7"/>
      <c r="K2610" s="7"/>
      <c r="L2610" s="7"/>
      <c r="M2610" s="7"/>
      <c r="N2610" s="6"/>
      <c r="O2610" s="6"/>
      <c r="P2610" s="11"/>
      <c r="Q2610" s="12"/>
      <c r="R2610" s="13"/>
      <c r="S2610" s="21" t="str">
        <f t="shared" si="298"/>
        <v/>
      </c>
      <c r="T2610" s="7" t="str">
        <f t="shared" si="299"/>
        <v>Under 1.5</v>
      </c>
      <c r="U2610" s="14"/>
      <c r="V2610" s="14" t="str">
        <f t="shared" si="303"/>
        <v>Over 0.5</v>
      </c>
      <c r="W2610" s="14" t="str">
        <f t="shared" si="304"/>
        <v/>
      </c>
      <c r="X2610" s="14"/>
      <c r="Y2610" s="7" t="str">
        <f t="shared" si="300"/>
        <v>…</v>
      </c>
      <c r="Z2610" s="7"/>
      <c r="AA2610" s="35" t="str">
        <f t="shared" si="301"/>
        <v>…</v>
      </c>
      <c r="AB2610" s="35" t="str">
        <f t="shared" si="302"/>
        <v>.</v>
      </c>
    </row>
    <row r="2611" spans="2:28">
      <c r="B2611" s="6"/>
      <c r="D2611" s="24"/>
      <c r="E2611" s="17"/>
      <c r="F2611" s="7"/>
      <c r="G2611" s="10"/>
      <c r="H2611" s="7"/>
      <c r="I2611" s="7"/>
      <c r="J2611" s="7"/>
      <c r="K2611" s="7"/>
      <c r="L2611" s="7"/>
      <c r="M2611" s="7"/>
      <c r="N2611" s="6"/>
      <c r="O2611" s="6"/>
      <c r="P2611" s="11"/>
      <c r="Q2611" s="12"/>
      <c r="R2611" s="13"/>
      <c r="S2611" s="21" t="str">
        <f t="shared" si="298"/>
        <v/>
      </c>
      <c r="T2611" s="7" t="str">
        <f t="shared" si="299"/>
        <v>Under 1.5</v>
      </c>
      <c r="U2611" s="14"/>
      <c r="V2611" s="14" t="str">
        <f t="shared" si="303"/>
        <v>Over 0.5</v>
      </c>
      <c r="W2611" s="14" t="str">
        <f t="shared" si="304"/>
        <v/>
      </c>
      <c r="X2611" s="14"/>
      <c r="Y2611" s="7" t="str">
        <f t="shared" si="300"/>
        <v>…</v>
      </c>
      <c r="Z2611" s="7"/>
      <c r="AA2611" s="35" t="str">
        <f t="shared" si="301"/>
        <v>…</v>
      </c>
      <c r="AB2611" s="35" t="str">
        <f t="shared" si="302"/>
        <v>.</v>
      </c>
    </row>
    <row r="2612" spans="2:28">
      <c r="B2612" s="6"/>
      <c r="D2612" s="24"/>
      <c r="E2612" s="17"/>
      <c r="F2612" s="7"/>
      <c r="G2612" s="10"/>
      <c r="H2612" s="7"/>
      <c r="I2612" s="7"/>
      <c r="J2612" s="7"/>
      <c r="K2612" s="7"/>
      <c r="L2612" s="7"/>
      <c r="M2612" s="7"/>
      <c r="N2612" s="6"/>
      <c r="O2612" s="6"/>
      <c r="P2612" s="11"/>
      <c r="Q2612" s="12"/>
      <c r="R2612" s="13"/>
      <c r="S2612" s="21" t="str">
        <f t="shared" ref="S2612:S2675" si="305">(IF(H2612=0,"",(40+IF(I2612&lt;50,0,I2612/3.2)+(IF(J2612&gt;I2612,-J2612/3.2,0)+(IF(H2612&gt;I2612,-H2612/3.2,0)+(IF(L2612="X",5,IF(L2612="2",2,0)))+(IF(M2612&gt;15,0,15-M2612))+(IF(P2612&lt;50,0,P2612/5)))))))</f>
        <v/>
      </c>
      <c r="T2612" s="7" t="str">
        <f t="shared" ref="T2612:T2675" si="306">IF(S2612&lt;56,"Over 0.5","Under 1.5")</f>
        <v>Under 1.5</v>
      </c>
      <c r="U2612" s="14"/>
      <c r="V2612" s="14" t="str">
        <f t="shared" si="303"/>
        <v>Over 0.5</v>
      </c>
      <c r="W2612" s="14" t="str">
        <f t="shared" si="304"/>
        <v/>
      </c>
      <c r="X2612" s="14"/>
      <c r="Y2612" s="7" t="str">
        <f t="shared" si="300"/>
        <v>…</v>
      </c>
      <c r="Z2612" s="7"/>
      <c r="AA2612" s="35" t="str">
        <f t="shared" si="301"/>
        <v>…</v>
      </c>
      <c r="AB2612" s="35" t="str">
        <f t="shared" si="302"/>
        <v>.</v>
      </c>
    </row>
    <row r="2613" spans="2:28">
      <c r="B2613" s="6"/>
      <c r="D2613" s="24"/>
      <c r="E2613" s="17"/>
      <c r="F2613" s="7"/>
      <c r="G2613" s="10"/>
      <c r="H2613" s="7"/>
      <c r="I2613" s="7"/>
      <c r="J2613" s="7"/>
      <c r="K2613" s="7"/>
      <c r="L2613" s="7"/>
      <c r="M2613" s="7"/>
      <c r="N2613" s="6"/>
      <c r="O2613" s="6"/>
      <c r="P2613" s="11"/>
      <c r="Q2613" s="12"/>
      <c r="R2613" s="13"/>
      <c r="S2613" s="21" t="str">
        <f t="shared" si="305"/>
        <v/>
      </c>
      <c r="T2613" s="7" t="str">
        <f t="shared" si="306"/>
        <v>Under 1.5</v>
      </c>
      <c r="U2613" s="14"/>
      <c r="V2613" s="14" t="str">
        <f t="shared" si="303"/>
        <v>Over 0.5</v>
      </c>
      <c r="W2613" s="14" t="str">
        <f t="shared" si="304"/>
        <v/>
      </c>
      <c r="X2613" s="14"/>
      <c r="Y2613" s="7" t="str">
        <f t="shared" ref="Y2613:Y2676" si="307">IF(AND(B2613="OK",I2613&gt;52,M2613&lt;11,Q2613&lt;1.71),"Prime","…")</f>
        <v>…</v>
      </c>
      <c r="Z2613" s="7"/>
      <c r="AA2613" s="35" t="str">
        <f t="shared" si="301"/>
        <v>…</v>
      </c>
      <c r="AB2613" s="35" t="str">
        <f t="shared" si="302"/>
        <v>.</v>
      </c>
    </row>
    <row r="2614" spans="2:28">
      <c r="B2614" s="6"/>
      <c r="D2614" s="24"/>
      <c r="E2614" s="17"/>
      <c r="F2614" s="7"/>
      <c r="G2614" s="10"/>
      <c r="H2614" s="7"/>
      <c r="I2614" s="7"/>
      <c r="J2614" s="7"/>
      <c r="K2614" s="7"/>
      <c r="L2614" s="7"/>
      <c r="M2614" s="7"/>
      <c r="N2614" s="6"/>
      <c r="O2614" s="6"/>
      <c r="P2614" s="11"/>
      <c r="Q2614" s="12"/>
      <c r="R2614" s="13"/>
      <c r="S2614" s="21" t="str">
        <f t="shared" si="305"/>
        <v/>
      </c>
      <c r="T2614" s="7" t="str">
        <f t="shared" si="306"/>
        <v>Under 1.5</v>
      </c>
      <c r="U2614" s="14"/>
      <c r="V2614" s="14" t="str">
        <f t="shared" si="303"/>
        <v>Over 0.5</v>
      </c>
      <c r="W2614" s="14" t="str">
        <f t="shared" si="304"/>
        <v/>
      </c>
      <c r="X2614" s="14"/>
      <c r="Y2614" s="7" t="str">
        <f t="shared" si="307"/>
        <v>…</v>
      </c>
      <c r="Z2614" s="7"/>
      <c r="AA2614" s="35" t="str">
        <f t="shared" si="301"/>
        <v>…</v>
      </c>
      <c r="AB2614" s="35" t="str">
        <f t="shared" si="302"/>
        <v>.</v>
      </c>
    </row>
    <row r="2615" spans="2:28">
      <c r="B2615" s="6"/>
      <c r="D2615" s="24"/>
      <c r="E2615" s="17"/>
      <c r="F2615" s="7"/>
      <c r="G2615" s="10"/>
      <c r="H2615" s="7"/>
      <c r="I2615" s="7"/>
      <c r="J2615" s="7"/>
      <c r="K2615" s="7"/>
      <c r="L2615" s="7"/>
      <c r="M2615" s="7"/>
      <c r="N2615" s="6"/>
      <c r="O2615" s="6"/>
      <c r="P2615" s="11"/>
      <c r="Q2615" s="12"/>
      <c r="R2615" s="13"/>
      <c r="S2615" s="21" t="str">
        <f t="shared" si="305"/>
        <v/>
      </c>
      <c r="T2615" s="7" t="str">
        <f t="shared" si="306"/>
        <v>Under 1.5</v>
      </c>
      <c r="U2615" s="14"/>
      <c r="V2615" s="14" t="str">
        <f t="shared" si="303"/>
        <v>Over 0.5</v>
      </c>
      <c r="W2615" s="14" t="str">
        <f t="shared" si="304"/>
        <v/>
      </c>
      <c r="X2615" s="14"/>
      <c r="Y2615" s="7" t="str">
        <f t="shared" si="307"/>
        <v>…</v>
      </c>
      <c r="Z2615" s="7"/>
      <c r="AA2615" s="35" t="str">
        <f t="shared" si="301"/>
        <v>…</v>
      </c>
      <c r="AB2615" s="35" t="str">
        <f t="shared" si="302"/>
        <v>.</v>
      </c>
    </row>
    <row r="2616" spans="2:28">
      <c r="B2616" s="6"/>
      <c r="D2616" s="24"/>
      <c r="E2616" s="17"/>
      <c r="F2616" s="7"/>
      <c r="G2616" s="10"/>
      <c r="H2616" s="7"/>
      <c r="I2616" s="7"/>
      <c r="J2616" s="7"/>
      <c r="K2616" s="7"/>
      <c r="L2616" s="7"/>
      <c r="M2616" s="7"/>
      <c r="N2616" s="6"/>
      <c r="O2616" s="6"/>
      <c r="P2616" s="11"/>
      <c r="Q2616" s="12"/>
      <c r="R2616" s="13"/>
      <c r="S2616" s="21" t="str">
        <f t="shared" si="305"/>
        <v/>
      </c>
      <c r="T2616" s="7" t="str">
        <f t="shared" si="306"/>
        <v>Under 1.5</v>
      </c>
      <c r="U2616" s="14"/>
      <c r="V2616" s="14" t="str">
        <f t="shared" si="303"/>
        <v>Over 0.5</v>
      </c>
      <c r="W2616" s="14" t="str">
        <f t="shared" si="304"/>
        <v/>
      </c>
      <c r="X2616" s="14"/>
      <c r="Y2616" s="7" t="str">
        <f t="shared" si="307"/>
        <v>…</v>
      </c>
      <c r="Z2616" s="7"/>
      <c r="AA2616" s="35" t="str">
        <f t="shared" si="301"/>
        <v>…</v>
      </c>
      <c r="AB2616" s="35" t="str">
        <f t="shared" si="302"/>
        <v>.</v>
      </c>
    </row>
    <row r="2617" spans="2:28">
      <c r="B2617" s="6"/>
      <c r="D2617" s="24"/>
      <c r="E2617" s="17"/>
      <c r="F2617" s="7"/>
      <c r="G2617" s="10"/>
      <c r="H2617" s="7"/>
      <c r="I2617" s="7"/>
      <c r="J2617" s="7"/>
      <c r="K2617" s="7"/>
      <c r="L2617" s="7"/>
      <c r="M2617" s="7"/>
      <c r="N2617" s="6"/>
      <c r="O2617" s="6"/>
      <c r="P2617" s="11"/>
      <c r="Q2617" s="12"/>
      <c r="R2617" s="13"/>
      <c r="S2617" s="21" t="str">
        <f t="shared" si="305"/>
        <v/>
      </c>
      <c r="T2617" s="7" t="str">
        <f t="shared" si="306"/>
        <v>Under 1.5</v>
      </c>
      <c r="U2617" s="14"/>
      <c r="V2617" s="14" t="str">
        <f t="shared" si="303"/>
        <v>Over 0.5</v>
      </c>
      <c r="W2617" s="14" t="str">
        <f t="shared" si="304"/>
        <v/>
      </c>
      <c r="X2617" s="14"/>
      <c r="Y2617" s="7" t="str">
        <f t="shared" si="307"/>
        <v>…</v>
      </c>
      <c r="Z2617" s="7"/>
      <c r="AA2617" s="35" t="str">
        <f t="shared" si="301"/>
        <v>…</v>
      </c>
      <c r="AB2617" s="35" t="str">
        <f t="shared" si="302"/>
        <v>.</v>
      </c>
    </row>
    <row r="2618" spans="2:28">
      <c r="B2618" s="6"/>
      <c r="D2618" s="24"/>
      <c r="E2618" s="17"/>
      <c r="F2618" s="7"/>
      <c r="G2618" s="10"/>
      <c r="H2618" s="7"/>
      <c r="I2618" s="7"/>
      <c r="J2618" s="7"/>
      <c r="K2618" s="7"/>
      <c r="L2618" s="7"/>
      <c r="M2618" s="7"/>
      <c r="N2618" s="6"/>
      <c r="O2618" s="6"/>
      <c r="P2618" s="11"/>
      <c r="Q2618" s="12"/>
      <c r="R2618" s="13"/>
      <c r="S2618" s="21" t="str">
        <f t="shared" si="305"/>
        <v/>
      </c>
      <c r="T2618" s="7" t="str">
        <f t="shared" si="306"/>
        <v>Under 1.5</v>
      </c>
      <c r="U2618" s="14"/>
      <c r="V2618" s="14" t="str">
        <f t="shared" si="303"/>
        <v>Over 0.5</v>
      </c>
      <c r="W2618" s="14" t="str">
        <f t="shared" si="304"/>
        <v/>
      </c>
      <c r="X2618" s="14"/>
      <c r="Y2618" s="7" t="str">
        <f t="shared" si="307"/>
        <v>…</v>
      </c>
      <c r="Z2618" s="7"/>
      <c r="AA2618" s="35" t="str">
        <f t="shared" si="301"/>
        <v>…</v>
      </c>
      <c r="AB2618" s="35" t="str">
        <f t="shared" si="302"/>
        <v>.</v>
      </c>
    </row>
    <row r="2619" spans="2:28">
      <c r="B2619" s="6"/>
      <c r="D2619" s="24"/>
      <c r="E2619" s="17"/>
      <c r="F2619" s="7"/>
      <c r="G2619" s="10"/>
      <c r="H2619" s="7"/>
      <c r="I2619" s="7"/>
      <c r="J2619" s="7"/>
      <c r="K2619" s="7"/>
      <c r="L2619" s="7"/>
      <c r="M2619" s="7"/>
      <c r="N2619" s="6"/>
      <c r="O2619" s="6"/>
      <c r="P2619" s="11"/>
      <c r="Q2619" s="12"/>
      <c r="R2619" s="13"/>
      <c r="S2619" s="21" t="str">
        <f t="shared" si="305"/>
        <v/>
      </c>
      <c r="T2619" s="7" t="str">
        <f t="shared" si="306"/>
        <v>Under 1.5</v>
      </c>
      <c r="U2619" s="14"/>
      <c r="V2619" s="14" t="str">
        <f t="shared" si="303"/>
        <v>Over 0.5</v>
      </c>
      <c r="W2619" s="14" t="str">
        <f t="shared" si="304"/>
        <v/>
      </c>
      <c r="X2619" s="14"/>
      <c r="Y2619" s="7" t="str">
        <f t="shared" si="307"/>
        <v>…</v>
      </c>
      <c r="Z2619" s="7"/>
      <c r="AA2619" s="35" t="str">
        <f t="shared" si="301"/>
        <v>…</v>
      </c>
      <c r="AB2619" s="35" t="str">
        <f t="shared" si="302"/>
        <v>.</v>
      </c>
    </row>
    <row r="2620" spans="2:28">
      <c r="B2620" s="6"/>
      <c r="D2620" s="24"/>
      <c r="E2620" s="17"/>
      <c r="F2620" s="7"/>
      <c r="G2620" s="10"/>
      <c r="H2620" s="7"/>
      <c r="I2620" s="7"/>
      <c r="J2620" s="7"/>
      <c r="K2620" s="7"/>
      <c r="L2620" s="7"/>
      <c r="M2620" s="7"/>
      <c r="N2620" s="6"/>
      <c r="O2620" s="6"/>
      <c r="P2620" s="11"/>
      <c r="Q2620" s="12"/>
      <c r="R2620" s="13"/>
      <c r="S2620" s="21" t="str">
        <f t="shared" si="305"/>
        <v/>
      </c>
      <c r="T2620" s="7" t="str">
        <f t="shared" si="306"/>
        <v>Under 1.5</v>
      </c>
      <c r="U2620" s="14"/>
      <c r="V2620" s="14" t="str">
        <f t="shared" si="303"/>
        <v>Over 0.5</v>
      </c>
      <c r="W2620" s="14" t="str">
        <f t="shared" si="304"/>
        <v/>
      </c>
      <c r="X2620" s="14"/>
      <c r="Y2620" s="7" t="str">
        <f t="shared" si="307"/>
        <v>…</v>
      </c>
      <c r="Z2620" s="7"/>
      <c r="AA2620" s="35" t="str">
        <f t="shared" si="301"/>
        <v>…</v>
      </c>
      <c r="AB2620" s="35" t="str">
        <f t="shared" si="302"/>
        <v>.</v>
      </c>
    </row>
    <row r="2621" spans="2:28">
      <c r="B2621" s="6"/>
      <c r="D2621" s="24"/>
      <c r="E2621" s="17"/>
      <c r="F2621" s="7"/>
      <c r="G2621" s="10"/>
      <c r="H2621" s="7"/>
      <c r="I2621" s="7"/>
      <c r="J2621" s="7"/>
      <c r="K2621" s="7"/>
      <c r="L2621" s="7"/>
      <c r="M2621" s="7"/>
      <c r="N2621" s="6"/>
      <c r="O2621" s="6"/>
      <c r="P2621" s="11"/>
      <c r="Q2621" s="12"/>
      <c r="R2621" s="13"/>
      <c r="S2621" s="21" t="str">
        <f t="shared" si="305"/>
        <v/>
      </c>
      <c r="T2621" s="7" t="str">
        <f t="shared" si="306"/>
        <v>Under 1.5</v>
      </c>
      <c r="U2621" s="14"/>
      <c r="V2621" s="14" t="str">
        <f t="shared" si="303"/>
        <v>Over 0.5</v>
      </c>
      <c r="W2621" s="14" t="str">
        <f t="shared" si="304"/>
        <v/>
      </c>
      <c r="X2621" s="14"/>
      <c r="Y2621" s="7" t="str">
        <f t="shared" si="307"/>
        <v>…</v>
      </c>
      <c r="Z2621" s="7"/>
      <c r="AA2621" s="35" t="str">
        <f t="shared" si="301"/>
        <v>…</v>
      </c>
      <c r="AB2621" s="35" t="str">
        <f t="shared" si="302"/>
        <v>.</v>
      </c>
    </row>
    <row r="2622" spans="2:28">
      <c r="B2622" s="6"/>
      <c r="D2622" s="24"/>
      <c r="E2622" s="17"/>
      <c r="F2622" s="7"/>
      <c r="G2622" s="10"/>
      <c r="H2622" s="7"/>
      <c r="I2622" s="7"/>
      <c r="J2622" s="7"/>
      <c r="K2622" s="7"/>
      <c r="L2622" s="7"/>
      <c r="M2622" s="7"/>
      <c r="N2622" s="6"/>
      <c r="O2622" s="6"/>
      <c r="P2622" s="11"/>
      <c r="Q2622" s="12"/>
      <c r="R2622" s="13"/>
      <c r="S2622" s="21" t="str">
        <f t="shared" si="305"/>
        <v/>
      </c>
      <c r="T2622" s="7" t="str">
        <f t="shared" si="306"/>
        <v>Under 1.5</v>
      </c>
      <c r="U2622" s="14"/>
      <c r="V2622" s="14" t="str">
        <f t="shared" si="303"/>
        <v>Over 0.5</v>
      </c>
      <c r="W2622" s="14" t="str">
        <f t="shared" si="304"/>
        <v/>
      </c>
      <c r="X2622" s="14"/>
      <c r="Y2622" s="7" t="str">
        <f t="shared" si="307"/>
        <v>…</v>
      </c>
      <c r="Z2622" s="7"/>
      <c r="AA2622" s="35" t="str">
        <f t="shared" si="301"/>
        <v>…</v>
      </c>
      <c r="AB2622" s="35" t="str">
        <f t="shared" si="302"/>
        <v>.</v>
      </c>
    </row>
    <row r="2623" spans="2:28">
      <c r="B2623" s="6"/>
      <c r="D2623" s="24"/>
      <c r="E2623" s="17"/>
      <c r="F2623" s="7"/>
      <c r="G2623" s="10"/>
      <c r="H2623" s="7"/>
      <c r="I2623" s="7"/>
      <c r="J2623" s="7"/>
      <c r="K2623" s="7"/>
      <c r="L2623" s="7"/>
      <c r="M2623" s="7"/>
      <c r="N2623" s="6"/>
      <c r="O2623" s="6"/>
      <c r="P2623" s="11"/>
      <c r="Q2623" s="12"/>
      <c r="R2623" s="13"/>
      <c r="S2623" s="21" t="str">
        <f t="shared" si="305"/>
        <v/>
      </c>
      <c r="T2623" s="7" t="str">
        <f t="shared" si="306"/>
        <v>Under 1.5</v>
      </c>
      <c r="U2623" s="14"/>
      <c r="V2623" s="14" t="str">
        <f t="shared" si="303"/>
        <v>Over 0.5</v>
      </c>
      <c r="W2623" s="14" t="str">
        <f t="shared" si="304"/>
        <v/>
      </c>
      <c r="X2623" s="14"/>
      <c r="Y2623" s="7" t="str">
        <f t="shared" si="307"/>
        <v>…</v>
      </c>
      <c r="Z2623" s="7"/>
      <c r="AA2623" s="35" t="str">
        <f t="shared" si="301"/>
        <v>…</v>
      </c>
      <c r="AB2623" s="35" t="str">
        <f t="shared" si="302"/>
        <v>.</v>
      </c>
    </row>
    <row r="2624" spans="2:28">
      <c r="B2624" s="6"/>
      <c r="D2624" s="24"/>
      <c r="E2624" s="17"/>
      <c r="F2624" s="7"/>
      <c r="G2624" s="10"/>
      <c r="H2624" s="7"/>
      <c r="I2624" s="7"/>
      <c r="J2624" s="7"/>
      <c r="K2624" s="7"/>
      <c r="L2624" s="7"/>
      <c r="M2624" s="7"/>
      <c r="N2624" s="6"/>
      <c r="O2624" s="6"/>
      <c r="P2624" s="11"/>
      <c r="Q2624" s="12"/>
      <c r="R2624" s="13"/>
      <c r="S2624" s="21" t="str">
        <f t="shared" si="305"/>
        <v/>
      </c>
      <c r="T2624" s="7" t="str">
        <f t="shared" si="306"/>
        <v>Under 1.5</v>
      </c>
      <c r="U2624" s="14"/>
      <c r="V2624" s="14" t="str">
        <f t="shared" si="303"/>
        <v>Over 0.5</v>
      </c>
      <c r="W2624" s="14" t="str">
        <f t="shared" si="304"/>
        <v/>
      </c>
      <c r="X2624" s="14"/>
      <c r="Y2624" s="7" t="str">
        <f t="shared" si="307"/>
        <v>…</v>
      </c>
      <c r="Z2624" s="7"/>
      <c r="AA2624" s="35" t="str">
        <f t="shared" si="301"/>
        <v>…</v>
      </c>
      <c r="AB2624" s="35" t="str">
        <f t="shared" si="302"/>
        <v>.</v>
      </c>
    </row>
    <row r="2625" spans="2:28">
      <c r="B2625" s="6"/>
      <c r="D2625" s="24"/>
      <c r="E2625" s="17"/>
      <c r="F2625" s="7"/>
      <c r="G2625" s="10"/>
      <c r="H2625" s="7"/>
      <c r="I2625" s="7"/>
      <c r="J2625" s="7"/>
      <c r="K2625" s="7"/>
      <c r="L2625" s="7"/>
      <c r="M2625" s="7"/>
      <c r="N2625" s="6"/>
      <c r="O2625" s="6"/>
      <c r="P2625" s="11"/>
      <c r="Q2625" s="12"/>
      <c r="R2625" s="13"/>
      <c r="S2625" s="21" t="str">
        <f t="shared" si="305"/>
        <v/>
      </c>
      <c r="T2625" s="7" t="str">
        <f t="shared" si="306"/>
        <v>Under 1.5</v>
      </c>
      <c r="U2625" s="14"/>
      <c r="V2625" s="14" t="str">
        <f t="shared" si="303"/>
        <v>Over 0.5</v>
      </c>
      <c r="W2625" s="14" t="str">
        <f t="shared" si="304"/>
        <v/>
      </c>
      <c r="X2625" s="14"/>
      <c r="Y2625" s="7" t="str">
        <f t="shared" si="307"/>
        <v>…</v>
      </c>
      <c r="Z2625" s="7"/>
      <c r="AA2625" s="35" t="str">
        <f t="shared" si="301"/>
        <v>…</v>
      </c>
      <c r="AB2625" s="35" t="str">
        <f t="shared" si="302"/>
        <v>.</v>
      </c>
    </row>
    <row r="2626" spans="2:28">
      <c r="B2626" s="6"/>
      <c r="D2626" s="24"/>
      <c r="E2626" s="17"/>
      <c r="F2626" s="7"/>
      <c r="G2626" s="10"/>
      <c r="H2626" s="7"/>
      <c r="I2626" s="7"/>
      <c r="J2626" s="7"/>
      <c r="K2626" s="7"/>
      <c r="L2626" s="7"/>
      <c r="M2626" s="7"/>
      <c r="N2626" s="6"/>
      <c r="O2626" s="6"/>
      <c r="P2626" s="11"/>
      <c r="Q2626" s="12"/>
      <c r="R2626" s="13"/>
      <c r="S2626" s="21" t="str">
        <f t="shared" si="305"/>
        <v/>
      </c>
      <c r="T2626" s="7" t="str">
        <f t="shared" si="306"/>
        <v>Under 1.5</v>
      </c>
      <c r="U2626" s="14"/>
      <c r="V2626" s="14" t="str">
        <f t="shared" si="303"/>
        <v>Over 0.5</v>
      </c>
      <c r="W2626" s="14" t="str">
        <f t="shared" si="304"/>
        <v/>
      </c>
      <c r="X2626" s="14"/>
      <c r="Y2626" s="7" t="str">
        <f t="shared" si="307"/>
        <v>…</v>
      </c>
      <c r="Z2626" s="7"/>
      <c r="AA2626" s="35" t="str">
        <f t="shared" si="301"/>
        <v>…</v>
      </c>
      <c r="AB2626" s="35" t="str">
        <f t="shared" si="302"/>
        <v>.</v>
      </c>
    </row>
    <row r="2627" spans="2:28">
      <c r="B2627" s="6"/>
      <c r="D2627" s="24"/>
      <c r="E2627" s="17"/>
      <c r="F2627" s="7"/>
      <c r="G2627" s="10"/>
      <c r="H2627" s="7"/>
      <c r="I2627" s="7"/>
      <c r="J2627" s="7"/>
      <c r="K2627" s="7"/>
      <c r="L2627" s="7"/>
      <c r="M2627" s="7"/>
      <c r="N2627" s="6"/>
      <c r="O2627" s="6"/>
      <c r="P2627" s="11"/>
      <c r="Q2627" s="12"/>
      <c r="R2627" s="13"/>
      <c r="S2627" s="21" t="str">
        <f t="shared" si="305"/>
        <v/>
      </c>
      <c r="T2627" s="7" t="str">
        <f t="shared" si="306"/>
        <v>Under 1.5</v>
      </c>
      <c r="U2627" s="14"/>
      <c r="V2627" s="14" t="str">
        <f t="shared" si="303"/>
        <v>Over 0.5</v>
      </c>
      <c r="W2627" s="14" t="str">
        <f t="shared" si="304"/>
        <v/>
      </c>
      <c r="X2627" s="14"/>
      <c r="Y2627" s="7" t="str">
        <f t="shared" si="307"/>
        <v>…</v>
      </c>
      <c r="Z2627" s="7"/>
      <c r="AA2627" s="35" t="str">
        <f t="shared" si="301"/>
        <v>…</v>
      </c>
      <c r="AB2627" s="35" t="str">
        <f t="shared" si="302"/>
        <v>.</v>
      </c>
    </row>
    <row r="2628" spans="2:28">
      <c r="B2628" s="6"/>
      <c r="D2628" s="24"/>
      <c r="E2628" s="17"/>
      <c r="F2628" s="7"/>
      <c r="G2628" s="10"/>
      <c r="H2628" s="7"/>
      <c r="I2628" s="7"/>
      <c r="J2628" s="7"/>
      <c r="K2628" s="7"/>
      <c r="L2628" s="7"/>
      <c r="M2628" s="7"/>
      <c r="N2628" s="6"/>
      <c r="O2628" s="6"/>
      <c r="P2628" s="11"/>
      <c r="Q2628" s="12"/>
      <c r="R2628" s="13"/>
      <c r="S2628" s="21" t="str">
        <f t="shared" si="305"/>
        <v/>
      </c>
      <c r="T2628" s="7" t="str">
        <f t="shared" si="306"/>
        <v>Under 1.5</v>
      </c>
      <c r="U2628" s="14"/>
      <c r="V2628" s="14" t="str">
        <f t="shared" si="303"/>
        <v>Over 0.5</v>
      </c>
      <c r="W2628" s="14" t="str">
        <f t="shared" si="304"/>
        <v/>
      </c>
      <c r="X2628" s="14"/>
      <c r="Y2628" s="7" t="str">
        <f t="shared" si="307"/>
        <v>…</v>
      </c>
      <c r="Z2628" s="7"/>
      <c r="AA2628" s="35" t="str">
        <f t="shared" si="301"/>
        <v>…</v>
      </c>
      <c r="AB2628" s="35" t="str">
        <f t="shared" si="302"/>
        <v>.</v>
      </c>
    </row>
    <row r="2629" spans="2:28">
      <c r="B2629" s="6"/>
      <c r="D2629" s="24"/>
      <c r="E2629" s="17"/>
      <c r="F2629" s="7"/>
      <c r="G2629" s="10"/>
      <c r="H2629" s="7"/>
      <c r="I2629" s="7"/>
      <c r="J2629" s="7"/>
      <c r="K2629" s="7"/>
      <c r="L2629" s="7"/>
      <c r="M2629" s="7"/>
      <c r="N2629" s="6"/>
      <c r="O2629" s="6"/>
      <c r="P2629" s="11"/>
      <c r="Q2629" s="12"/>
      <c r="R2629" s="13"/>
      <c r="S2629" s="21" t="str">
        <f t="shared" si="305"/>
        <v/>
      </c>
      <c r="T2629" s="7" t="str">
        <f t="shared" si="306"/>
        <v>Under 1.5</v>
      </c>
      <c r="U2629" s="14"/>
      <c r="V2629" s="14" t="str">
        <f t="shared" si="303"/>
        <v>Over 0.5</v>
      </c>
      <c r="W2629" s="14" t="str">
        <f t="shared" si="304"/>
        <v/>
      </c>
      <c r="X2629" s="14"/>
      <c r="Y2629" s="7" t="str">
        <f t="shared" si="307"/>
        <v>…</v>
      </c>
      <c r="Z2629" s="7"/>
      <c r="AA2629" s="35" t="str">
        <f t="shared" si="301"/>
        <v>…</v>
      </c>
      <c r="AB2629" s="35" t="str">
        <f t="shared" si="302"/>
        <v>.</v>
      </c>
    </row>
    <row r="2630" spans="2:28">
      <c r="B2630" s="6"/>
      <c r="D2630" s="24"/>
      <c r="E2630" s="17"/>
      <c r="F2630" s="7"/>
      <c r="G2630" s="10"/>
      <c r="H2630" s="7"/>
      <c r="I2630" s="7"/>
      <c r="J2630" s="7"/>
      <c r="K2630" s="7"/>
      <c r="L2630" s="7"/>
      <c r="M2630" s="7"/>
      <c r="N2630" s="6"/>
      <c r="O2630" s="6"/>
      <c r="P2630" s="11"/>
      <c r="Q2630" s="12"/>
      <c r="R2630" s="13"/>
      <c r="S2630" s="21" t="str">
        <f t="shared" si="305"/>
        <v/>
      </c>
      <c r="T2630" s="7" t="str">
        <f t="shared" si="306"/>
        <v>Under 1.5</v>
      </c>
      <c r="U2630" s="14"/>
      <c r="V2630" s="14" t="str">
        <f t="shared" si="303"/>
        <v>Over 0.5</v>
      </c>
      <c r="W2630" s="14" t="str">
        <f t="shared" si="304"/>
        <v/>
      </c>
      <c r="X2630" s="14"/>
      <c r="Y2630" s="7" t="str">
        <f t="shared" si="307"/>
        <v>…</v>
      </c>
      <c r="Z2630" s="7"/>
      <c r="AA2630" s="35" t="str">
        <f t="shared" ref="AA2630:AA2693" si="308">IF(AND(I2630&gt;49,P2630&gt;54,B2630="OK"),"U25g","…")</f>
        <v>…</v>
      </c>
      <c r="AB2630" s="35" t="str">
        <f t="shared" ref="AB2630:AB2693" si="309">IF(AND(AA2630="U25g",(OR(O2630="0-0",O2630="0-1",O2630="1-0",O2630="1-1",O2630="2-0",O2630="0-2"))),"WON",".")</f>
        <v>.</v>
      </c>
    </row>
    <row r="2631" spans="2:28">
      <c r="B2631" s="6"/>
      <c r="D2631" s="24"/>
      <c r="E2631" s="17"/>
      <c r="F2631" s="7"/>
      <c r="G2631" s="10"/>
      <c r="H2631" s="7"/>
      <c r="I2631" s="7"/>
      <c r="J2631" s="7"/>
      <c r="K2631" s="7"/>
      <c r="L2631" s="7"/>
      <c r="M2631" s="7"/>
      <c r="N2631" s="6"/>
      <c r="O2631" s="6"/>
      <c r="P2631" s="11"/>
      <c r="Q2631" s="12"/>
      <c r="R2631" s="13"/>
      <c r="S2631" s="21" t="str">
        <f t="shared" si="305"/>
        <v/>
      </c>
      <c r="T2631" s="7" t="str">
        <f t="shared" si="306"/>
        <v>Under 1.5</v>
      </c>
      <c r="U2631" s="14"/>
      <c r="V2631" s="14" t="str">
        <f t="shared" si="303"/>
        <v>Over 0.5</v>
      </c>
      <c r="W2631" s="14" t="str">
        <f t="shared" si="304"/>
        <v/>
      </c>
      <c r="X2631" s="14"/>
      <c r="Y2631" s="7" t="str">
        <f t="shared" si="307"/>
        <v>…</v>
      </c>
      <c r="Z2631" s="7"/>
      <c r="AA2631" s="35" t="str">
        <f t="shared" si="308"/>
        <v>…</v>
      </c>
      <c r="AB2631" s="35" t="str">
        <f t="shared" si="309"/>
        <v>.</v>
      </c>
    </row>
    <row r="2632" spans="2:28">
      <c r="B2632" s="6"/>
      <c r="D2632" s="24"/>
      <c r="E2632" s="17"/>
      <c r="F2632" s="7"/>
      <c r="G2632" s="10"/>
      <c r="H2632" s="7"/>
      <c r="I2632" s="7"/>
      <c r="J2632" s="7"/>
      <c r="K2632" s="7"/>
      <c r="L2632" s="7"/>
      <c r="M2632" s="7"/>
      <c r="N2632" s="6"/>
      <c r="O2632" s="6"/>
      <c r="P2632" s="11"/>
      <c r="Q2632" s="12"/>
      <c r="R2632" s="13"/>
      <c r="S2632" s="21" t="str">
        <f t="shared" si="305"/>
        <v/>
      </c>
      <c r="T2632" s="7" t="str">
        <f t="shared" si="306"/>
        <v>Under 1.5</v>
      </c>
      <c r="U2632" s="14"/>
      <c r="V2632" s="14" t="str">
        <f t="shared" si="303"/>
        <v>Over 0.5</v>
      </c>
      <c r="W2632" s="14" t="str">
        <f t="shared" si="304"/>
        <v/>
      </c>
      <c r="X2632" s="14"/>
      <c r="Y2632" s="7" t="str">
        <f t="shared" si="307"/>
        <v>…</v>
      </c>
      <c r="Z2632" s="7"/>
      <c r="AA2632" s="35" t="str">
        <f t="shared" si="308"/>
        <v>…</v>
      </c>
      <c r="AB2632" s="35" t="str">
        <f t="shared" si="309"/>
        <v>.</v>
      </c>
    </row>
    <row r="2633" spans="2:28">
      <c r="B2633" s="6"/>
      <c r="D2633" s="24"/>
      <c r="E2633" s="17"/>
      <c r="F2633" s="7"/>
      <c r="G2633" s="10"/>
      <c r="H2633" s="7"/>
      <c r="I2633" s="7"/>
      <c r="J2633" s="7"/>
      <c r="K2633" s="7"/>
      <c r="L2633" s="7"/>
      <c r="M2633" s="7"/>
      <c r="N2633" s="6"/>
      <c r="O2633" s="6"/>
      <c r="P2633" s="11"/>
      <c r="Q2633" s="12"/>
      <c r="R2633" s="13"/>
      <c r="S2633" s="21" t="str">
        <f t="shared" si="305"/>
        <v/>
      </c>
      <c r="T2633" s="7" t="str">
        <f t="shared" si="306"/>
        <v>Under 1.5</v>
      </c>
      <c r="U2633" s="14"/>
      <c r="V2633" s="14" t="str">
        <f t="shared" si="303"/>
        <v>Over 0.5</v>
      </c>
      <c r="W2633" s="14" t="str">
        <f t="shared" si="304"/>
        <v/>
      </c>
      <c r="X2633" s="14"/>
      <c r="Y2633" s="7" t="str">
        <f t="shared" si="307"/>
        <v>…</v>
      </c>
      <c r="Z2633" s="7"/>
      <c r="AA2633" s="35" t="str">
        <f t="shared" si="308"/>
        <v>…</v>
      </c>
      <c r="AB2633" s="35" t="str">
        <f t="shared" si="309"/>
        <v>.</v>
      </c>
    </row>
    <row r="2634" spans="2:28">
      <c r="B2634" s="6"/>
      <c r="D2634" s="24"/>
      <c r="E2634" s="17"/>
      <c r="F2634" s="7"/>
      <c r="G2634" s="10"/>
      <c r="H2634" s="7"/>
      <c r="I2634" s="7"/>
      <c r="J2634" s="7"/>
      <c r="K2634" s="7"/>
      <c r="L2634" s="7"/>
      <c r="M2634" s="7"/>
      <c r="N2634" s="6"/>
      <c r="O2634" s="6"/>
      <c r="P2634" s="11"/>
      <c r="Q2634" s="12"/>
      <c r="R2634" s="13"/>
      <c r="S2634" s="21" t="str">
        <f t="shared" si="305"/>
        <v/>
      </c>
      <c r="T2634" s="7" t="str">
        <f t="shared" si="306"/>
        <v>Under 1.5</v>
      </c>
      <c r="U2634" s="14"/>
      <c r="V2634" s="14" t="str">
        <f t="shared" si="303"/>
        <v>Over 0.5</v>
      </c>
      <c r="W2634" s="14" t="str">
        <f t="shared" si="304"/>
        <v/>
      </c>
      <c r="X2634" s="14"/>
      <c r="Y2634" s="7" t="str">
        <f t="shared" si="307"/>
        <v>…</v>
      </c>
      <c r="Z2634" s="7"/>
      <c r="AA2634" s="35" t="str">
        <f t="shared" si="308"/>
        <v>…</v>
      </c>
      <c r="AB2634" s="35" t="str">
        <f t="shared" si="309"/>
        <v>.</v>
      </c>
    </row>
    <row r="2635" spans="2:28">
      <c r="B2635" s="6"/>
      <c r="D2635" s="24"/>
      <c r="E2635" s="17"/>
      <c r="F2635" s="7"/>
      <c r="G2635" s="10"/>
      <c r="H2635" s="7"/>
      <c r="I2635" s="7"/>
      <c r="J2635" s="7"/>
      <c r="K2635" s="7"/>
      <c r="L2635" s="7"/>
      <c r="M2635" s="7"/>
      <c r="N2635" s="6"/>
      <c r="O2635" s="6"/>
      <c r="P2635" s="11"/>
      <c r="Q2635" s="12"/>
      <c r="R2635" s="13"/>
      <c r="S2635" s="21" t="str">
        <f t="shared" si="305"/>
        <v/>
      </c>
      <c r="T2635" s="7" t="str">
        <f t="shared" si="306"/>
        <v>Under 1.5</v>
      </c>
      <c r="U2635" s="14"/>
      <c r="V2635" s="14" t="str">
        <f t="shared" ref="V2635:V2698" si="310">IF(N2635="1-0","Under 1.5",IF(N2635="0-0","Under 1.5",IF(N2635="0-1","Under 1.5","Over 0.5")))</f>
        <v>Over 0.5</v>
      </c>
      <c r="W2635" s="14" t="str">
        <f t="shared" ref="W2635:W2698" si="311">IF(N2635=0,"",IF(N2635="?",N2635,IF(T2635=V2635,"WON",IF(N2635="0-1","WON",IF(N2635="1-0","WON","LOST")))))</f>
        <v/>
      </c>
      <c r="X2635" s="14"/>
      <c r="Y2635" s="7" t="str">
        <f t="shared" si="307"/>
        <v>…</v>
      </c>
      <c r="Z2635" s="7"/>
      <c r="AA2635" s="35" t="str">
        <f t="shared" si="308"/>
        <v>…</v>
      </c>
      <c r="AB2635" s="35" t="str">
        <f t="shared" si="309"/>
        <v>.</v>
      </c>
    </row>
    <row r="2636" spans="2:28">
      <c r="B2636" s="6"/>
      <c r="D2636" s="24"/>
      <c r="E2636" s="17"/>
      <c r="F2636" s="7"/>
      <c r="G2636" s="10"/>
      <c r="H2636" s="7"/>
      <c r="I2636" s="7"/>
      <c r="J2636" s="7"/>
      <c r="K2636" s="7"/>
      <c r="L2636" s="7"/>
      <c r="M2636" s="7"/>
      <c r="N2636" s="6"/>
      <c r="O2636" s="6"/>
      <c r="P2636" s="11"/>
      <c r="Q2636" s="12"/>
      <c r="R2636" s="13"/>
      <c r="S2636" s="21" t="str">
        <f t="shared" si="305"/>
        <v/>
      </c>
      <c r="T2636" s="7" t="str">
        <f t="shared" si="306"/>
        <v>Under 1.5</v>
      </c>
      <c r="U2636" s="14"/>
      <c r="V2636" s="14" t="str">
        <f t="shared" si="310"/>
        <v>Over 0.5</v>
      </c>
      <c r="W2636" s="14" t="str">
        <f t="shared" si="311"/>
        <v/>
      </c>
      <c r="X2636" s="14"/>
      <c r="Y2636" s="7" t="str">
        <f t="shared" si="307"/>
        <v>…</v>
      </c>
      <c r="Z2636" s="7"/>
      <c r="AA2636" s="35" t="str">
        <f t="shared" si="308"/>
        <v>…</v>
      </c>
      <c r="AB2636" s="35" t="str">
        <f t="shared" si="309"/>
        <v>.</v>
      </c>
    </row>
    <row r="2637" spans="2:28">
      <c r="B2637" s="6"/>
      <c r="D2637" s="24"/>
      <c r="E2637" s="17"/>
      <c r="F2637" s="7"/>
      <c r="G2637" s="10"/>
      <c r="H2637" s="7"/>
      <c r="I2637" s="7"/>
      <c r="J2637" s="7"/>
      <c r="K2637" s="7"/>
      <c r="L2637" s="7"/>
      <c r="M2637" s="7"/>
      <c r="N2637" s="6"/>
      <c r="O2637" s="6"/>
      <c r="P2637" s="11"/>
      <c r="Q2637" s="12"/>
      <c r="R2637" s="13"/>
      <c r="S2637" s="21" t="str">
        <f t="shared" si="305"/>
        <v/>
      </c>
      <c r="T2637" s="7" t="str">
        <f t="shared" si="306"/>
        <v>Under 1.5</v>
      </c>
      <c r="U2637" s="14"/>
      <c r="V2637" s="14" t="str">
        <f t="shared" si="310"/>
        <v>Over 0.5</v>
      </c>
      <c r="W2637" s="14" t="str">
        <f t="shared" si="311"/>
        <v/>
      </c>
      <c r="X2637" s="14"/>
      <c r="Y2637" s="7" t="str">
        <f t="shared" si="307"/>
        <v>…</v>
      </c>
      <c r="Z2637" s="7"/>
      <c r="AA2637" s="35" t="str">
        <f t="shared" si="308"/>
        <v>…</v>
      </c>
      <c r="AB2637" s="35" t="str">
        <f t="shared" si="309"/>
        <v>.</v>
      </c>
    </row>
    <row r="2638" spans="2:28">
      <c r="B2638" s="6"/>
      <c r="D2638" s="24"/>
      <c r="E2638" s="17"/>
      <c r="F2638" s="7"/>
      <c r="G2638" s="10"/>
      <c r="H2638" s="7"/>
      <c r="I2638" s="7"/>
      <c r="J2638" s="7"/>
      <c r="K2638" s="7"/>
      <c r="L2638" s="7"/>
      <c r="M2638" s="7"/>
      <c r="N2638" s="6"/>
      <c r="O2638" s="6"/>
      <c r="P2638" s="11"/>
      <c r="Q2638" s="12"/>
      <c r="R2638" s="13"/>
      <c r="S2638" s="21" t="str">
        <f t="shared" si="305"/>
        <v/>
      </c>
      <c r="T2638" s="7" t="str">
        <f t="shared" si="306"/>
        <v>Under 1.5</v>
      </c>
      <c r="U2638" s="14"/>
      <c r="V2638" s="14" t="str">
        <f t="shared" si="310"/>
        <v>Over 0.5</v>
      </c>
      <c r="W2638" s="14" t="str">
        <f t="shared" si="311"/>
        <v/>
      </c>
      <c r="X2638" s="14"/>
      <c r="Y2638" s="7" t="str">
        <f t="shared" si="307"/>
        <v>…</v>
      </c>
      <c r="Z2638" s="7"/>
      <c r="AA2638" s="35" t="str">
        <f t="shared" si="308"/>
        <v>…</v>
      </c>
      <c r="AB2638" s="35" t="str">
        <f t="shared" si="309"/>
        <v>.</v>
      </c>
    </row>
    <row r="2639" spans="2:28">
      <c r="B2639" s="6"/>
      <c r="D2639" s="24"/>
      <c r="E2639" s="17"/>
      <c r="F2639" s="7"/>
      <c r="G2639" s="10"/>
      <c r="H2639" s="7"/>
      <c r="I2639" s="7"/>
      <c r="J2639" s="7"/>
      <c r="K2639" s="7"/>
      <c r="L2639" s="7"/>
      <c r="M2639" s="7"/>
      <c r="N2639" s="6"/>
      <c r="O2639" s="6"/>
      <c r="P2639" s="11"/>
      <c r="Q2639" s="12"/>
      <c r="R2639" s="13"/>
      <c r="S2639" s="21" t="str">
        <f t="shared" si="305"/>
        <v/>
      </c>
      <c r="T2639" s="7" t="str">
        <f t="shared" si="306"/>
        <v>Under 1.5</v>
      </c>
      <c r="U2639" s="14"/>
      <c r="V2639" s="14" t="str">
        <f t="shared" si="310"/>
        <v>Over 0.5</v>
      </c>
      <c r="W2639" s="14" t="str">
        <f t="shared" si="311"/>
        <v/>
      </c>
      <c r="X2639" s="14"/>
      <c r="Y2639" s="7" t="str">
        <f t="shared" si="307"/>
        <v>…</v>
      </c>
      <c r="Z2639" s="7"/>
      <c r="AA2639" s="35" t="str">
        <f t="shared" si="308"/>
        <v>…</v>
      </c>
      <c r="AB2639" s="35" t="str">
        <f t="shared" si="309"/>
        <v>.</v>
      </c>
    </row>
    <row r="2640" spans="2:28">
      <c r="B2640" s="6"/>
      <c r="D2640" s="24"/>
      <c r="E2640" s="17"/>
      <c r="F2640" s="7"/>
      <c r="G2640" s="10"/>
      <c r="H2640" s="7"/>
      <c r="I2640" s="7"/>
      <c r="J2640" s="7"/>
      <c r="K2640" s="7"/>
      <c r="L2640" s="7"/>
      <c r="M2640" s="7"/>
      <c r="N2640" s="6"/>
      <c r="O2640" s="6"/>
      <c r="P2640" s="11"/>
      <c r="Q2640" s="12"/>
      <c r="R2640" s="13"/>
      <c r="S2640" s="21" t="str">
        <f t="shared" si="305"/>
        <v/>
      </c>
      <c r="T2640" s="7" t="str">
        <f t="shared" si="306"/>
        <v>Under 1.5</v>
      </c>
      <c r="U2640" s="14"/>
      <c r="V2640" s="14" t="str">
        <f t="shared" si="310"/>
        <v>Over 0.5</v>
      </c>
      <c r="W2640" s="14" t="str">
        <f t="shared" si="311"/>
        <v/>
      </c>
      <c r="X2640" s="14"/>
      <c r="Y2640" s="7" t="str">
        <f t="shared" si="307"/>
        <v>…</v>
      </c>
      <c r="Z2640" s="7"/>
      <c r="AA2640" s="35" t="str">
        <f t="shared" si="308"/>
        <v>…</v>
      </c>
      <c r="AB2640" s="35" t="str">
        <f t="shared" si="309"/>
        <v>.</v>
      </c>
    </row>
    <row r="2641" spans="2:28">
      <c r="B2641" s="6"/>
      <c r="D2641" s="24"/>
      <c r="E2641" s="17"/>
      <c r="F2641" s="7"/>
      <c r="G2641" s="10"/>
      <c r="H2641" s="7"/>
      <c r="I2641" s="7"/>
      <c r="J2641" s="7"/>
      <c r="K2641" s="7"/>
      <c r="L2641" s="7"/>
      <c r="M2641" s="7"/>
      <c r="N2641" s="6"/>
      <c r="O2641" s="6"/>
      <c r="P2641" s="11"/>
      <c r="Q2641" s="12"/>
      <c r="R2641" s="13"/>
      <c r="S2641" s="21" t="str">
        <f t="shared" si="305"/>
        <v/>
      </c>
      <c r="T2641" s="7" t="str">
        <f t="shared" si="306"/>
        <v>Under 1.5</v>
      </c>
      <c r="U2641" s="14"/>
      <c r="V2641" s="14" t="str">
        <f t="shared" si="310"/>
        <v>Over 0.5</v>
      </c>
      <c r="W2641" s="14" t="str">
        <f t="shared" si="311"/>
        <v/>
      </c>
      <c r="X2641" s="14"/>
      <c r="Y2641" s="7" t="str">
        <f t="shared" si="307"/>
        <v>…</v>
      </c>
      <c r="Z2641" s="7"/>
      <c r="AA2641" s="35" t="str">
        <f t="shared" si="308"/>
        <v>…</v>
      </c>
      <c r="AB2641" s="35" t="str">
        <f t="shared" si="309"/>
        <v>.</v>
      </c>
    </row>
    <row r="2642" spans="2:28">
      <c r="B2642" s="6"/>
      <c r="D2642" s="24"/>
      <c r="E2642" s="17"/>
      <c r="F2642" s="7"/>
      <c r="G2642" s="10"/>
      <c r="H2642" s="7"/>
      <c r="I2642" s="7"/>
      <c r="J2642" s="7"/>
      <c r="K2642" s="7"/>
      <c r="L2642" s="7"/>
      <c r="M2642" s="7"/>
      <c r="N2642" s="6"/>
      <c r="O2642" s="6"/>
      <c r="P2642" s="11"/>
      <c r="Q2642" s="12"/>
      <c r="R2642" s="13"/>
      <c r="S2642" s="21" t="str">
        <f t="shared" si="305"/>
        <v/>
      </c>
      <c r="T2642" s="7" t="str">
        <f t="shared" si="306"/>
        <v>Under 1.5</v>
      </c>
      <c r="U2642" s="14"/>
      <c r="V2642" s="14" t="str">
        <f t="shared" si="310"/>
        <v>Over 0.5</v>
      </c>
      <c r="W2642" s="14" t="str">
        <f t="shared" si="311"/>
        <v/>
      </c>
      <c r="X2642" s="14"/>
      <c r="Y2642" s="7" t="str">
        <f t="shared" si="307"/>
        <v>…</v>
      </c>
      <c r="Z2642" s="7"/>
      <c r="AA2642" s="35" t="str">
        <f t="shared" si="308"/>
        <v>…</v>
      </c>
      <c r="AB2642" s="35" t="str">
        <f t="shared" si="309"/>
        <v>.</v>
      </c>
    </row>
    <row r="2643" spans="2:28">
      <c r="B2643" s="6"/>
      <c r="D2643" s="24"/>
      <c r="E2643" s="17"/>
      <c r="F2643" s="7"/>
      <c r="G2643" s="10"/>
      <c r="H2643" s="7"/>
      <c r="I2643" s="7"/>
      <c r="J2643" s="7"/>
      <c r="K2643" s="7"/>
      <c r="L2643" s="7"/>
      <c r="M2643" s="7"/>
      <c r="N2643" s="6"/>
      <c r="O2643" s="6"/>
      <c r="P2643" s="11"/>
      <c r="Q2643" s="12"/>
      <c r="R2643" s="13"/>
      <c r="S2643" s="21" t="str">
        <f t="shared" si="305"/>
        <v/>
      </c>
      <c r="T2643" s="7" t="str">
        <f t="shared" si="306"/>
        <v>Under 1.5</v>
      </c>
      <c r="U2643" s="14"/>
      <c r="V2643" s="14" t="str">
        <f t="shared" si="310"/>
        <v>Over 0.5</v>
      </c>
      <c r="W2643" s="14" t="str">
        <f t="shared" si="311"/>
        <v/>
      </c>
      <c r="X2643" s="14"/>
      <c r="Y2643" s="7" t="str">
        <f t="shared" si="307"/>
        <v>…</v>
      </c>
      <c r="Z2643" s="7"/>
      <c r="AA2643" s="35" t="str">
        <f t="shared" si="308"/>
        <v>…</v>
      </c>
      <c r="AB2643" s="35" t="str">
        <f t="shared" si="309"/>
        <v>.</v>
      </c>
    </row>
    <row r="2644" spans="2:28">
      <c r="B2644" s="6"/>
      <c r="D2644" s="24"/>
      <c r="E2644" s="17"/>
      <c r="F2644" s="7"/>
      <c r="G2644" s="10"/>
      <c r="H2644" s="7"/>
      <c r="I2644" s="7"/>
      <c r="J2644" s="7"/>
      <c r="K2644" s="7"/>
      <c r="L2644" s="7"/>
      <c r="M2644" s="7"/>
      <c r="N2644" s="6"/>
      <c r="O2644" s="6"/>
      <c r="P2644" s="11"/>
      <c r="Q2644" s="12"/>
      <c r="R2644" s="13"/>
      <c r="S2644" s="21" t="str">
        <f t="shared" si="305"/>
        <v/>
      </c>
      <c r="T2644" s="7" t="str">
        <f t="shared" si="306"/>
        <v>Under 1.5</v>
      </c>
      <c r="U2644" s="14"/>
      <c r="V2644" s="14" t="str">
        <f t="shared" si="310"/>
        <v>Over 0.5</v>
      </c>
      <c r="W2644" s="14" t="str">
        <f t="shared" si="311"/>
        <v/>
      </c>
      <c r="X2644" s="14"/>
      <c r="Y2644" s="7" t="str">
        <f t="shared" si="307"/>
        <v>…</v>
      </c>
      <c r="Z2644" s="7"/>
      <c r="AA2644" s="35" t="str">
        <f t="shared" si="308"/>
        <v>…</v>
      </c>
      <c r="AB2644" s="35" t="str">
        <f t="shared" si="309"/>
        <v>.</v>
      </c>
    </row>
    <row r="2645" spans="2:28">
      <c r="B2645" s="6"/>
      <c r="D2645" s="24"/>
      <c r="E2645" s="17"/>
      <c r="F2645" s="7"/>
      <c r="G2645" s="10"/>
      <c r="H2645" s="7"/>
      <c r="I2645" s="7"/>
      <c r="J2645" s="7"/>
      <c r="K2645" s="7"/>
      <c r="L2645" s="7"/>
      <c r="M2645" s="7"/>
      <c r="N2645" s="6"/>
      <c r="O2645" s="6"/>
      <c r="P2645" s="11"/>
      <c r="Q2645" s="12"/>
      <c r="R2645" s="13"/>
      <c r="S2645" s="21" t="str">
        <f t="shared" si="305"/>
        <v/>
      </c>
      <c r="T2645" s="7" t="str">
        <f t="shared" si="306"/>
        <v>Under 1.5</v>
      </c>
      <c r="U2645" s="14"/>
      <c r="V2645" s="14" t="str">
        <f t="shared" si="310"/>
        <v>Over 0.5</v>
      </c>
      <c r="W2645" s="14" t="str">
        <f t="shared" si="311"/>
        <v/>
      </c>
      <c r="X2645" s="14"/>
      <c r="Y2645" s="7" t="str">
        <f t="shared" si="307"/>
        <v>…</v>
      </c>
      <c r="Z2645" s="7"/>
      <c r="AA2645" s="35" t="str">
        <f t="shared" si="308"/>
        <v>…</v>
      </c>
      <c r="AB2645" s="35" t="str">
        <f t="shared" si="309"/>
        <v>.</v>
      </c>
    </row>
    <row r="2646" spans="2:28">
      <c r="B2646" s="6"/>
      <c r="D2646" s="24"/>
      <c r="E2646" s="17"/>
      <c r="F2646" s="7"/>
      <c r="G2646" s="10"/>
      <c r="H2646" s="7"/>
      <c r="I2646" s="7"/>
      <c r="J2646" s="7"/>
      <c r="K2646" s="7"/>
      <c r="L2646" s="7"/>
      <c r="M2646" s="7"/>
      <c r="N2646" s="6"/>
      <c r="O2646" s="6"/>
      <c r="P2646" s="11"/>
      <c r="Q2646" s="12"/>
      <c r="R2646" s="13"/>
      <c r="S2646" s="21" t="str">
        <f t="shared" si="305"/>
        <v/>
      </c>
      <c r="T2646" s="7" t="str">
        <f t="shared" si="306"/>
        <v>Under 1.5</v>
      </c>
      <c r="U2646" s="14"/>
      <c r="V2646" s="14" t="str">
        <f t="shared" si="310"/>
        <v>Over 0.5</v>
      </c>
      <c r="W2646" s="14" t="str">
        <f t="shared" si="311"/>
        <v/>
      </c>
      <c r="X2646" s="14"/>
      <c r="Y2646" s="7" t="str">
        <f t="shared" si="307"/>
        <v>…</v>
      </c>
      <c r="Z2646" s="7"/>
      <c r="AA2646" s="35" t="str">
        <f t="shared" si="308"/>
        <v>…</v>
      </c>
      <c r="AB2646" s="35" t="str">
        <f t="shared" si="309"/>
        <v>.</v>
      </c>
    </row>
    <row r="2647" spans="2:28">
      <c r="B2647" s="6"/>
      <c r="D2647" s="24"/>
      <c r="E2647" s="17"/>
      <c r="F2647" s="7"/>
      <c r="G2647" s="10"/>
      <c r="H2647" s="7"/>
      <c r="I2647" s="7"/>
      <c r="J2647" s="7"/>
      <c r="K2647" s="7"/>
      <c r="L2647" s="7"/>
      <c r="M2647" s="7"/>
      <c r="N2647" s="6"/>
      <c r="O2647" s="6"/>
      <c r="P2647" s="11"/>
      <c r="Q2647" s="12"/>
      <c r="R2647" s="13"/>
      <c r="S2647" s="21" t="str">
        <f t="shared" si="305"/>
        <v/>
      </c>
      <c r="T2647" s="7" t="str">
        <f t="shared" si="306"/>
        <v>Under 1.5</v>
      </c>
      <c r="U2647" s="14"/>
      <c r="V2647" s="14" t="str">
        <f t="shared" si="310"/>
        <v>Over 0.5</v>
      </c>
      <c r="W2647" s="14" t="str">
        <f t="shared" si="311"/>
        <v/>
      </c>
      <c r="X2647" s="14"/>
      <c r="Y2647" s="7" t="str">
        <f t="shared" si="307"/>
        <v>…</v>
      </c>
      <c r="Z2647" s="7"/>
      <c r="AA2647" s="35" t="str">
        <f t="shared" si="308"/>
        <v>…</v>
      </c>
      <c r="AB2647" s="35" t="str">
        <f t="shared" si="309"/>
        <v>.</v>
      </c>
    </row>
    <row r="2648" spans="2:28">
      <c r="B2648" s="6"/>
      <c r="D2648" s="24"/>
      <c r="E2648" s="17"/>
      <c r="F2648" s="7"/>
      <c r="G2648" s="10"/>
      <c r="H2648" s="7"/>
      <c r="I2648" s="7"/>
      <c r="J2648" s="7"/>
      <c r="K2648" s="7"/>
      <c r="L2648" s="7"/>
      <c r="M2648" s="7"/>
      <c r="N2648" s="6"/>
      <c r="O2648" s="6"/>
      <c r="P2648" s="11"/>
      <c r="Q2648" s="12"/>
      <c r="R2648" s="13"/>
      <c r="S2648" s="21" t="str">
        <f t="shared" si="305"/>
        <v/>
      </c>
      <c r="T2648" s="7" t="str">
        <f t="shared" si="306"/>
        <v>Under 1.5</v>
      </c>
      <c r="U2648" s="14"/>
      <c r="V2648" s="14" t="str">
        <f t="shared" si="310"/>
        <v>Over 0.5</v>
      </c>
      <c r="W2648" s="14" t="str">
        <f t="shared" si="311"/>
        <v/>
      </c>
      <c r="X2648" s="14"/>
      <c r="Y2648" s="7" t="str">
        <f t="shared" si="307"/>
        <v>…</v>
      </c>
      <c r="Z2648" s="7"/>
      <c r="AA2648" s="35" t="str">
        <f t="shared" si="308"/>
        <v>…</v>
      </c>
      <c r="AB2648" s="35" t="str">
        <f t="shared" si="309"/>
        <v>.</v>
      </c>
    </row>
    <row r="2649" spans="2:28">
      <c r="B2649" s="6"/>
      <c r="D2649" s="24"/>
      <c r="E2649" s="17"/>
      <c r="F2649" s="7"/>
      <c r="G2649" s="10"/>
      <c r="H2649" s="7"/>
      <c r="I2649" s="7"/>
      <c r="J2649" s="7"/>
      <c r="K2649" s="7"/>
      <c r="L2649" s="7"/>
      <c r="M2649" s="7"/>
      <c r="N2649" s="6"/>
      <c r="O2649" s="6"/>
      <c r="P2649" s="11"/>
      <c r="Q2649" s="12"/>
      <c r="R2649" s="13"/>
      <c r="S2649" s="21" t="str">
        <f t="shared" si="305"/>
        <v/>
      </c>
      <c r="T2649" s="7" t="str">
        <f t="shared" si="306"/>
        <v>Under 1.5</v>
      </c>
      <c r="U2649" s="14"/>
      <c r="V2649" s="14" t="str">
        <f t="shared" si="310"/>
        <v>Over 0.5</v>
      </c>
      <c r="W2649" s="14" t="str">
        <f t="shared" si="311"/>
        <v/>
      </c>
      <c r="X2649" s="14"/>
      <c r="Y2649" s="7" t="str">
        <f t="shared" si="307"/>
        <v>…</v>
      </c>
      <c r="Z2649" s="7"/>
      <c r="AA2649" s="35" t="str">
        <f t="shared" si="308"/>
        <v>…</v>
      </c>
      <c r="AB2649" s="35" t="str">
        <f t="shared" si="309"/>
        <v>.</v>
      </c>
    </row>
    <row r="2650" spans="2:28">
      <c r="B2650" s="6"/>
      <c r="D2650" s="24"/>
      <c r="E2650" s="17"/>
      <c r="F2650" s="7"/>
      <c r="G2650" s="10"/>
      <c r="H2650" s="7"/>
      <c r="I2650" s="7"/>
      <c r="J2650" s="7"/>
      <c r="K2650" s="7"/>
      <c r="L2650" s="7"/>
      <c r="M2650" s="7"/>
      <c r="N2650" s="6"/>
      <c r="O2650" s="6"/>
      <c r="P2650" s="11"/>
      <c r="Q2650" s="12"/>
      <c r="R2650" s="13"/>
      <c r="S2650" s="21" t="str">
        <f t="shared" si="305"/>
        <v/>
      </c>
      <c r="T2650" s="7" t="str">
        <f t="shared" si="306"/>
        <v>Under 1.5</v>
      </c>
      <c r="U2650" s="14"/>
      <c r="V2650" s="14" t="str">
        <f t="shared" si="310"/>
        <v>Over 0.5</v>
      </c>
      <c r="W2650" s="14" t="str">
        <f t="shared" si="311"/>
        <v/>
      </c>
      <c r="X2650" s="14"/>
      <c r="Y2650" s="7" t="str">
        <f t="shared" si="307"/>
        <v>…</v>
      </c>
      <c r="Z2650" s="7"/>
      <c r="AA2650" s="35" t="str">
        <f t="shared" si="308"/>
        <v>…</v>
      </c>
      <c r="AB2650" s="35" t="str">
        <f t="shared" si="309"/>
        <v>.</v>
      </c>
    </row>
    <row r="2651" spans="2:28">
      <c r="B2651" s="6"/>
      <c r="D2651" s="24"/>
      <c r="E2651" s="17"/>
      <c r="F2651" s="7"/>
      <c r="G2651" s="10"/>
      <c r="H2651" s="7"/>
      <c r="I2651" s="7"/>
      <c r="J2651" s="7"/>
      <c r="K2651" s="7"/>
      <c r="L2651" s="7"/>
      <c r="M2651" s="7"/>
      <c r="N2651" s="6"/>
      <c r="O2651" s="6"/>
      <c r="P2651" s="11"/>
      <c r="Q2651" s="12"/>
      <c r="R2651" s="13"/>
      <c r="S2651" s="21" t="str">
        <f t="shared" si="305"/>
        <v/>
      </c>
      <c r="T2651" s="7" t="str">
        <f t="shared" si="306"/>
        <v>Under 1.5</v>
      </c>
      <c r="U2651" s="14"/>
      <c r="V2651" s="14" t="str">
        <f t="shared" si="310"/>
        <v>Over 0.5</v>
      </c>
      <c r="W2651" s="14" t="str">
        <f t="shared" si="311"/>
        <v/>
      </c>
      <c r="X2651" s="14"/>
      <c r="Y2651" s="7" t="str">
        <f t="shared" si="307"/>
        <v>…</v>
      </c>
      <c r="Z2651" s="7"/>
      <c r="AA2651" s="35" t="str">
        <f t="shared" si="308"/>
        <v>…</v>
      </c>
      <c r="AB2651" s="35" t="str">
        <f t="shared" si="309"/>
        <v>.</v>
      </c>
    </row>
    <row r="2652" spans="2:28">
      <c r="B2652" s="6"/>
      <c r="D2652" s="24"/>
      <c r="E2652" s="17"/>
      <c r="F2652" s="7"/>
      <c r="G2652" s="10"/>
      <c r="H2652" s="7"/>
      <c r="I2652" s="7"/>
      <c r="J2652" s="7"/>
      <c r="K2652" s="7"/>
      <c r="L2652" s="7"/>
      <c r="M2652" s="7"/>
      <c r="N2652" s="6"/>
      <c r="O2652" s="6"/>
      <c r="P2652" s="11"/>
      <c r="Q2652" s="12"/>
      <c r="R2652" s="13"/>
      <c r="S2652" s="21" t="str">
        <f t="shared" si="305"/>
        <v/>
      </c>
      <c r="T2652" s="7" t="str">
        <f t="shared" si="306"/>
        <v>Under 1.5</v>
      </c>
      <c r="U2652" s="14"/>
      <c r="V2652" s="14" t="str">
        <f t="shared" si="310"/>
        <v>Over 0.5</v>
      </c>
      <c r="W2652" s="14" t="str">
        <f t="shared" si="311"/>
        <v/>
      </c>
      <c r="X2652" s="14"/>
      <c r="Y2652" s="7" t="str">
        <f t="shared" si="307"/>
        <v>…</v>
      </c>
      <c r="Z2652" s="7"/>
      <c r="AA2652" s="35" t="str">
        <f t="shared" si="308"/>
        <v>…</v>
      </c>
      <c r="AB2652" s="35" t="str">
        <f t="shared" si="309"/>
        <v>.</v>
      </c>
    </row>
    <row r="2653" spans="2:28">
      <c r="B2653" s="6"/>
      <c r="D2653" s="24"/>
      <c r="E2653" s="17"/>
      <c r="F2653" s="7"/>
      <c r="G2653" s="10"/>
      <c r="H2653" s="7"/>
      <c r="I2653" s="7"/>
      <c r="J2653" s="7"/>
      <c r="K2653" s="7"/>
      <c r="L2653" s="7"/>
      <c r="M2653" s="7"/>
      <c r="N2653" s="6"/>
      <c r="O2653" s="6"/>
      <c r="P2653" s="11"/>
      <c r="Q2653" s="12"/>
      <c r="R2653" s="13"/>
      <c r="S2653" s="21" t="str">
        <f t="shared" si="305"/>
        <v/>
      </c>
      <c r="T2653" s="7" t="str">
        <f t="shared" si="306"/>
        <v>Under 1.5</v>
      </c>
      <c r="U2653" s="14"/>
      <c r="V2653" s="14" t="str">
        <f t="shared" si="310"/>
        <v>Over 0.5</v>
      </c>
      <c r="W2653" s="14" t="str">
        <f t="shared" si="311"/>
        <v/>
      </c>
      <c r="X2653" s="14"/>
      <c r="Y2653" s="7" t="str">
        <f t="shared" si="307"/>
        <v>…</v>
      </c>
      <c r="Z2653" s="7"/>
      <c r="AA2653" s="35" t="str">
        <f t="shared" si="308"/>
        <v>…</v>
      </c>
      <c r="AB2653" s="35" t="str">
        <f t="shared" si="309"/>
        <v>.</v>
      </c>
    </row>
    <row r="2654" spans="2:28">
      <c r="B2654" s="6"/>
      <c r="D2654" s="24"/>
      <c r="E2654" s="17"/>
      <c r="F2654" s="7"/>
      <c r="G2654" s="10"/>
      <c r="H2654" s="7"/>
      <c r="I2654" s="7"/>
      <c r="J2654" s="7"/>
      <c r="K2654" s="7"/>
      <c r="L2654" s="7"/>
      <c r="M2654" s="7"/>
      <c r="N2654" s="6"/>
      <c r="O2654" s="6"/>
      <c r="P2654" s="11"/>
      <c r="Q2654" s="12"/>
      <c r="R2654" s="13"/>
      <c r="S2654" s="21" t="str">
        <f t="shared" si="305"/>
        <v/>
      </c>
      <c r="T2654" s="7" t="str">
        <f t="shared" si="306"/>
        <v>Under 1.5</v>
      </c>
      <c r="U2654" s="14"/>
      <c r="V2654" s="14" t="str">
        <f t="shared" si="310"/>
        <v>Over 0.5</v>
      </c>
      <c r="W2654" s="14" t="str">
        <f t="shared" si="311"/>
        <v/>
      </c>
      <c r="X2654" s="14"/>
      <c r="Y2654" s="7" t="str">
        <f t="shared" si="307"/>
        <v>…</v>
      </c>
      <c r="Z2654" s="7"/>
      <c r="AA2654" s="35" t="str">
        <f t="shared" si="308"/>
        <v>…</v>
      </c>
      <c r="AB2654" s="35" t="str">
        <f t="shared" si="309"/>
        <v>.</v>
      </c>
    </row>
    <row r="2655" spans="2:28">
      <c r="B2655" s="6"/>
      <c r="D2655" s="24"/>
      <c r="E2655" s="17"/>
      <c r="F2655" s="7"/>
      <c r="G2655" s="10"/>
      <c r="H2655" s="7"/>
      <c r="I2655" s="7"/>
      <c r="J2655" s="7"/>
      <c r="K2655" s="7"/>
      <c r="L2655" s="7"/>
      <c r="M2655" s="7"/>
      <c r="N2655" s="6"/>
      <c r="O2655" s="6"/>
      <c r="P2655" s="11"/>
      <c r="Q2655" s="12"/>
      <c r="R2655" s="13"/>
      <c r="S2655" s="21" t="str">
        <f t="shared" si="305"/>
        <v/>
      </c>
      <c r="T2655" s="7" t="str">
        <f t="shared" si="306"/>
        <v>Under 1.5</v>
      </c>
      <c r="U2655" s="14"/>
      <c r="V2655" s="14" t="str">
        <f t="shared" si="310"/>
        <v>Over 0.5</v>
      </c>
      <c r="W2655" s="14" t="str">
        <f t="shared" si="311"/>
        <v/>
      </c>
      <c r="X2655" s="14"/>
      <c r="Y2655" s="7" t="str">
        <f t="shared" si="307"/>
        <v>…</v>
      </c>
      <c r="Z2655" s="7"/>
      <c r="AA2655" s="35" t="str">
        <f t="shared" si="308"/>
        <v>…</v>
      </c>
      <c r="AB2655" s="35" t="str">
        <f t="shared" si="309"/>
        <v>.</v>
      </c>
    </row>
    <row r="2656" spans="2:28">
      <c r="B2656" s="6"/>
      <c r="D2656" s="24"/>
      <c r="E2656" s="17"/>
      <c r="F2656" s="7"/>
      <c r="G2656" s="10"/>
      <c r="H2656" s="7"/>
      <c r="I2656" s="7"/>
      <c r="J2656" s="7"/>
      <c r="K2656" s="7"/>
      <c r="L2656" s="7"/>
      <c r="M2656" s="7"/>
      <c r="N2656" s="6"/>
      <c r="O2656" s="6"/>
      <c r="P2656" s="11"/>
      <c r="Q2656" s="12"/>
      <c r="R2656" s="13"/>
      <c r="S2656" s="21" t="str">
        <f t="shared" si="305"/>
        <v/>
      </c>
      <c r="T2656" s="7" t="str">
        <f t="shared" si="306"/>
        <v>Under 1.5</v>
      </c>
      <c r="U2656" s="14"/>
      <c r="V2656" s="14" t="str">
        <f t="shared" si="310"/>
        <v>Over 0.5</v>
      </c>
      <c r="W2656" s="14" t="str">
        <f t="shared" si="311"/>
        <v/>
      </c>
      <c r="X2656" s="14"/>
      <c r="Y2656" s="7" t="str">
        <f t="shared" si="307"/>
        <v>…</v>
      </c>
      <c r="Z2656" s="7"/>
      <c r="AA2656" s="35" t="str">
        <f t="shared" si="308"/>
        <v>…</v>
      </c>
      <c r="AB2656" s="35" t="str">
        <f t="shared" si="309"/>
        <v>.</v>
      </c>
    </row>
    <row r="2657" spans="2:28">
      <c r="B2657" s="6"/>
      <c r="D2657" s="24"/>
      <c r="E2657" s="17"/>
      <c r="F2657" s="7"/>
      <c r="G2657" s="10"/>
      <c r="H2657" s="7"/>
      <c r="I2657" s="7"/>
      <c r="J2657" s="7"/>
      <c r="K2657" s="7"/>
      <c r="L2657" s="7"/>
      <c r="M2657" s="7"/>
      <c r="N2657" s="6"/>
      <c r="O2657" s="6"/>
      <c r="P2657" s="11"/>
      <c r="Q2657" s="12"/>
      <c r="R2657" s="13"/>
      <c r="S2657" s="21" t="str">
        <f t="shared" si="305"/>
        <v/>
      </c>
      <c r="T2657" s="7" t="str">
        <f t="shared" si="306"/>
        <v>Under 1.5</v>
      </c>
      <c r="U2657" s="14"/>
      <c r="V2657" s="14" t="str">
        <f t="shared" si="310"/>
        <v>Over 0.5</v>
      </c>
      <c r="W2657" s="14" t="str">
        <f t="shared" si="311"/>
        <v/>
      </c>
      <c r="X2657" s="14"/>
      <c r="Y2657" s="7" t="str">
        <f t="shared" si="307"/>
        <v>…</v>
      </c>
      <c r="Z2657" s="7"/>
      <c r="AA2657" s="35" t="str">
        <f t="shared" si="308"/>
        <v>…</v>
      </c>
      <c r="AB2657" s="35" t="str">
        <f t="shared" si="309"/>
        <v>.</v>
      </c>
    </row>
    <row r="2658" spans="2:28">
      <c r="B2658" s="6"/>
      <c r="D2658" s="24"/>
      <c r="E2658" s="17"/>
      <c r="F2658" s="7"/>
      <c r="G2658" s="10"/>
      <c r="H2658" s="7"/>
      <c r="I2658" s="7"/>
      <c r="J2658" s="7"/>
      <c r="K2658" s="7"/>
      <c r="L2658" s="7"/>
      <c r="M2658" s="7"/>
      <c r="N2658" s="6"/>
      <c r="O2658" s="6"/>
      <c r="P2658" s="11"/>
      <c r="Q2658" s="12"/>
      <c r="R2658" s="13"/>
      <c r="S2658" s="21" t="str">
        <f t="shared" si="305"/>
        <v/>
      </c>
      <c r="T2658" s="7" t="str">
        <f t="shared" si="306"/>
        <v>Under 1.5</v>
      </c>
      <c r="U2658" s="14"/>
      <c r="V2658" s="14" t="str">
        <f t="shared" si="310"/>
        <v>Over 0.5</v>
      </c>
      <c r="W2658" s="14" t="str">
        <f t="shared" si="311"/>
        <v/>
      </c>
      <c r="X2658" s="14"/>
      <c r="Y2658" s="7" t="str">
        <f t="shared" si="307"/>
        <v>…</v>
      </c>
      <c r="Z2658" s="7"/>
      <c r="AA2658" s="35" t="str">
        <f t="shared" si="308"/>
        <v>…</v>
      </c>
      <c r="AB2658" s="35" t="str">
        <f t="shared" si="309"/>
        <v>.</v>
      </c>
    </row>
    <row r="2659" spans="2:28">
      <c r="B2659" s="6"/>
      <c r="D2659" s="24"/>
      <c r="E2659" s="17"/>
      <c r="F2659" s="7"/>
      <c r="G2659" s="10"/>
      <c r="H2659" s="7"/>
      <c r="I2659" s="7"/>
      <c r="J2659" s="7"/>
      <c r="K2659" s="7"/>
      <c r="L2659" s="7"/>
      <c r="M2659" s="7"/>
      <c r="N2659" s="6"/>
      <c r="O2659" s="6"/>
      <c r="P2659" s="11"/>
      <c r="Q2659" s="12"/>
      <c r="R2659" s="13"/>
      <c r="S2659" s="21" t="str">
        <f t="shared" si="305"/>
        <v/>
      </c>
      <c r="T2659" s="7" t="str">
        <f t="shared" si="306"/>
        <v>Under 1.5</v>
      </c>
      <c r="U2659" s="14"/>
      <c r="V2659" s="14" t="str">
        <f t="shared" si="310"/>
        <v>Over 0.5</v>
      </c>
      <c r="W2659" s="14" t="str">
        <f t="shared" si="311"/>
        <v/>
      </c>
      <c r="X2659" s="14"/>
      <c r="Y2659" s="7" t="str">
        <f t="shared" si="307"/>
        <v>…</v>
      </c>
      <c r="Z2659" s="7"/>
      <c r="AA2659" s="35" t="str">
        <f t="shared" si="308"/>
        <v>…</v>
      </c>
      <c r="AB2659" s="35" t="str">
        <f t="shared" si="309"/>
        <v>.</v>
      </c>
    </row>
    <row r="2660" spans="2:28">
      <c r="B2660" s="6"/>
      <c r="D2660" s="24"/>
      <c r="E2660" s="17"/>
      <c r="F2660" s="7"/>
      <c r="G2660" s="10"/>
      <c r="H2660" s="7"/>
      <c r="I2660" s="7"/>
      <c r="J2660" s="7"/>
      <c r="K2660" s="7"/>
      <c r="L2660" s="7"/>
      <c r="M2660" s="7"/>
      <c r="N2660" s="6"/>
      <c r="O2660" s="6"/>
      <c r="P2660" s="11"/>
      <c r="Q2660" s="12"/>
      <c r="R2660" s="13"/>
      <c r="S2660" s="21" t="str">
        <f t="shared" si="305"/>
        <v/>
      </c>
      <c r="T2660" s="7" t="str">
        <f t="shared" si="306"/>
        <v>Under 1.5</v>
      </c>
      <c r="U2660" s="14"/>
      <c r="V2660" s="14" t="str">
        <f t="shared" si="310"/>
        <v>Over 0.5</v>
      </c>
      <c r="W2660" s="14" t="str">
        <f t="shared" si="311"/>
        <v/>
      </c>
      <c r="X2660" s="14"/>
      <c r="Y2660" s="7" t="str">
        <f t="shared" si="307"/>
        <v>…</v>
      </c>
      <c r="Z2660" s="7"/>
      <c r="AA2660" s="35" t="str">
        <f t="shared" si="308"/>
        <v>…</v>
      </c>
      <c r="AB2660" s="35" t="str">
        <f t="shared" si="309"/>
        <v>.</v>
      </c>
    </row>
    <row r="2661" spans="2:28">
      <c r="B2661" s="6"/>
      <c r="D2661" s="24"/>
      <c r="E2661" s="17"/>
      <c r="F2661" s="7"/>
      <c r="G2661" s="10"/>
      <c r="H2661" s="7"/>
      <c r="I2661" s="7"/>
      <c r="J2661" s="7"/>
      <c r="K2661" s="7"/>
      <c r="L2661" s="7"/>
      <c r="M2661" s="7"/>
      <c r="N2661" s="6"/>
      <c r="O2661" s="6"/>
      <c r="P2661" s="11"/>
      <c r="Q2661" s="12"/>
      <c r="R2661" s="13"/>
      <c r="S2661" s="21" t="str">
        <f t="shared" si="305"/>
        <v/>
      </c>
      <c r="T2661" s="7" t="str">
        <f t="shared" si="306"/>
        <v>Under 1.5</v>
      </c>
      <c r="U2661" s="14"/>
      <c r="V2661" s="14" t="str">
        <f t="shared" si="310"/>
        <v>Over 0.5</v>
      </c>
      <c r="W2661" s="14" t="str">
        <f t="shared" si="311"/>
        <v/>
      </c>
      <c r="X2661" s="14"/>
      <c r="Y2661" s="7" t="str">
        <f t="shared" si="307"/>
        <v>…</v>
      </c>
      <c r="Z2661" s="7"/>
      <c r="AA2661" s="35" t="str">
        <f t="shared" si="308"/>
        <v>…</v>
      </c>
      <c r="AB2661" s="35" t="str">
        <f t="shared" si="309"/>
        <v>.</v>
      </c>
    </row>
    <row r="2662" spans="2:28">
      <c r="B2662" s="6"/>
      <c r="D2662" s="24"/>
      <c r="E2662" s="17"/>
      <c r="F2662" s="7"/>
      <c r="G2662" s="10"/>
      <c r="H2662" s="7"/>
      <c r="I2662" s="7"/>
      <c r="J2662" s="7"/>
      <c r="K2662" s="7"/>
      <c r="L2662" s="7"/>
      <c r="M2662" s="7"/>
      <c r="N2662" s="6"/>
      <c r="O2662" s="6"/>
      <c r="P2662" s="11"/>
      <c r="Q2662" s="12"/>
      <c r="R2662" s="13"/>
      <c r="S2662" s="21" t="str">
        <f t="shared" si="305"/>
        <v/>
      </c>
      <c r="T2662" s="7" t="str">
        <f t="shared" si="306"/>
        <v>Under 1.5</v>
      </c>
      <c r="U2662" s="14"/>
      <c r="V2662" s="14" t="str">
        <f t="shared" si="310"/>
        <v>Over 0.5</v>
      </c>
      <c r="W2662" s="14" t="str">
        <f t="shared" si="311"/>
        <v/>
      </c>
      <c r="X2662" s="14"/>
      <c r="Y2662" s="7" t="str">
        <f t="shared" si="307"/>
        <v>…</v>
      </c>
      <c r="Z2662" s="7"/>
      <c r="AA2662" s="35" t="str">
        <f t="shared" si="308"/>
        <v>…</v>
      </c>
      <c r="AB2662" s="35" t="str">
        <f t="shared" si="309"/>
        <v>.</v>
      </c>
    </row>
    <row r="2663" spans="2:28">
      <c r="B2663" s="6"/>
      <c r="D2663" s="24"/>
      <c r="E2663" s="17"/>
      <c r="F2663" s="7"/>
      <c r="G2663" s="10"/>
      <c r="H2663" s="7"/>
      <c r="I2663" s="7"/>
      <c r="J2663" s="7"/>
      <c r="K2663" s="7"/>
      <c r="L2663" s="7"/>
      <c r="M2663" s="7"/>
      <c r="N2663" s="6"/>
      <c r="O2663" s="6"/>
      <c r="P2663" s="11"/>
      <c r="Q2663" s="12"/>
      <c r="R2663" s="13"/>
      <c r="S2663" s="21" t="str">
        <f t="shared" si="305"/>
        <v/>
      </c>
      <c r="T2663" s="7" t="str">
        <f t="shared" si="306"/>
        <v>Under 1.5</v>
      </c>
      <c r="U2663" s="14"/>
      <c r="V2663" s="14" t="str">
        <f t="shared" si="310"/>
        <v>Over 0.5</v>
      </c>
      <c r="W2663" s="14" t="str">
        <f t="shared" si="311"/>
        <v/>
      </c>
      <c r="X2663" s="14"/>
      <c r="Y2663" s="7" t="str">
        <f t="shared" si="307"/>
        <v>…</v>
      </c>
      <c r="Z2663" s="7"/>
      <c r="AA2663" s="35" t="str">
        <f t="shared" si="308"/>
        <v>…</v>
      </c>
      <c r="AB2663" s="35" t="str">
        <f t="shared" si="309"/>
        <v>.</v>
      </c>
    </row>
    <row r="2664" spans="2:28">
      <c r="B2664" s="6"/>
      <c r="D2664" s="24"/>
      <c r="E2664" s="17"/>
      <c r="F2664" s="7"/>
      <c r="G2664" s="10"/>
      <c r="H2664" s="7"/>
      <c r="I2664" s="7"/>
      <c r="J2664" s="7"/>
      <c r="K2664" s="7"/>
      <c r="L2664" s="7"/>
      <c r="M2664" s="7"/>
      <c r="N2664" s="6"/>
      <c r="O2664" s="6"/>
      <c r="P2664" s="11"/>
      <c r="Q2664" s="12"/>
      <c r="R2664" s="13"/>
      <c r="S2664" s="21" t="str">
        <f t="shared" si="305"/>
        <v/>
      </c>
      <c r="T2664" s="7" t="str">
        <f t="shared" si="306"/>
        <v>Under 1.5</v>
      </c>
      <c r="U2664" s="14"/>
      <c r="V2664" s="14" t="str">
        <f t="shared" si="310"/>
        <v>Over 0.5</v>
      </c>
      <c r="W2664" s="14" t="str">
        <f t="shared" si="311"/>
        <v/>
      </c>
      <c r="X2664" s="14"/>
      <c r="Y2664" s="7" t="str">
        <f t="shared" si="307"/>
        <v>…</v>
      </c>
      <c r="Z2664" s="7"/>
      <c r="AA2664" s="35" t="str">
        <f t="shared" si="308"/>
        <v>…</v>
      </c>
      <c r="AB2664" s="35" t="str">
        <f t="shared" si="309"/>
        <v>.</v>
      </c>
    </row>
    <row r="2665" spans="2:28">
      <c r="B2665" s="6"/>
      <c r="D2665" s="24"/>
      <c r="E2665" s="17"/>
      <c r="F2665" s="7"/>
      <c r="G2665" s="10"/>
      <c r="H2665" s="7"/>
      <c r="I2665" s="7"/>
      <c r="J2665" s="7"/>
      <c r="K2665" s="7"/>
      <c r="L2665" s="7"/>
      <c r="M2665" s="7"/>
      <c r="N2665" s="6"/>
      <c r="O2665" s="6"/>
      <c r="P2665" s="11"/>
      <c r="Q2665" s="12"/>
      <c r="R2665" s="13"/>
      <c r="S2665" s="21" t="str">
        <f t="shared" si="305"/>
        <v/>
      </c>
      <c r="T2665" s="7" t="str">
        <f t="shared" si="306"/>
        <v>Under 1.5</v>
      </c>
      <c r="U2665" s="14"/>
      <c r="V2665" s="14" t="str">
        <f t="shared" si="310"/>
        <v>Over 0.5</v>
      </c>
      <c r="W2665" s="14" t="str">
        <f t="shared" si="311"/>
        <v/>
      </c>
      <c r="X2665" s="14"/>
      <c r="Y2665" s="7" t="str">
        <f t="shared" si="307"/>
        <v>…</v>
      </c>
      <c r="Z2665" s="7"/>
      <c r="AA2665" s="35" t="str">
        <f t="shared" si="308"/>
        <v>…</v>
      </c>
      <c r="AB2665" s="35" t="str">
        <f t="shared" si="309"/>
        <v>.</v>
      </c>
    </row>
    <row r="2666" spans="2:28">
      <c r="B2666" s="6"/>
      <c r="D2666" s="24"/>
      <c r="E2666" s="17"/>
      <c r="F2666" s="7"/>
      <c r="G2666" s="10"/>
      <c r="H2666" s="7"/>
      <c r="I2666" s="7"/>
      <c r="J2666" s="7"/>
      <c r="K2666" s="7"/>
      <c r="L2666" s="7"/>
      <c r="M2666" s="7"/>
      <c r="N2666" s="6"/>
      <c r="O2666" s="6"/>
      <c r="P2666" s="11"/>
      <c r="Q2666" s="12"/>
      <c r="R2666" s="13"/>
      <c r="S2666" s="21" t="str">
        <f t="shared" si="305"/>
        <v/>
      </c>
      <c r="T2666" s="7" t="str">
        <f t="shared" si="306"/>
        <v>Under 1.5</v>
      </c>
      <c r="U2666" s="14"/>
      <c r="V2666" s="14" t="str">
        <f t="shared" si="310"/>
        <v>Over 0.5</v>
      </c>
      <c r="W2666" s="14" t="str">
        <f t="shared" si="311"/>
        <v/>
      </c>
      <c r="X2666" s="14"/>
      <c r="Y2666" s="7" t="str">
        <f t="shared" si="307"/>
        <v>…</v>
      </c>
      <c r="Z2666" s="7"/>
      <c r="AA2666" s="35" t="str">
        <f t="shared" si="308"/>
        <v>…</v>
      </c>
      <c r="AB2666" s="35" t="str">
        <f t="shared" si="309"/>
        <v>.</v>
      </c>
    </row>
    <row r="2667" spans="2:28">
      <c r="B2667" s="6"/>
      <c r="D2667" s="24"/>
      <c r="E2667" s="17"/>
      <c r="F2667" s="7"/>
      <c r="G2667" s="10"/>
      <c r="H2667" s="7"/>
      <c r="I2667" s="7"/>
      <c r="J2667" s="7"/>
      <c r="K2667" s="7"/>
      <c r="L2667" s="7"/>
      <c r="M2667" s="7"/>
      <c r="N2667" s="6"/>
      <c r="O2667" s="6"/>
      <c r="P2667" s="11"/>
      <c r="Q2667" s="12"/>
      <c r="R2667" s="13"/>
      <c r="S2667" s="21" t="str">
        <f t="shared" si="305"/>
        <v/>
      </c>
      <c r="T2667" s="7" t="str">
        <f t="shared" si="306"/>
        <v>Under 1.5</v>
      </c>
      <c r="U2667" s="14"/>
      <c r="V2667" s="14" t="str">
        <f t="shared" si="310"/>
        <v>Over 0.5</v>
      </c>
      <c r="W2667" s="14" t="str">
        <f t="shared" si="311"/>
        <v/>
      </c>
      <c r="X2667" s="14"/>
      <c r="Y2667" s="7" t="str">
        <f t="shared" si="307"/>
        <v>…</v>
      </c>
      <c r="Z2667" s="7"/>
      <c r="AA2667" s="35" t="str">
        <f t="shared" si="308"/>
        <v>…</v>
      </c>
      <c r="AB2667" s="35" t="str">
        <f t="shared" si="309"/>
        <v>.</v>
      </c>
    </row>
    <row r="2668" spans="2:28">
      <c r="B2668" s="6"/>
      <c r="D2668" s="24"/>
      <c r="E2668" s="17"/>
      <c r="F2668" s="7"/>
      <c r="G2668" s="10"/>
      <c r="H2668" s="7"/>
      <c r="I2668" s="7"/>
      <c r="J2668" s="7"/>
      <c r="K2668" s="7"/>
      <c r="L2668" s="7"/>
      <c r="M2668" s="7"/>
      <c r="N2668" s="6"/>
      <c r="O2668" s="6"/>
      <c r="P2668" s="11"/>
      <c r="Q2668" s="12"/>
      <c r="R2668" s="13"/>
      <c r="S2668" s="21" t="str">
        <f t="shared" si="305"/>
        <v/>
      </c>
      <c r="T2668" s="7" t="str">
        <f t="shared" si="306"/>
        <v>Under 1.5</v>
      </c>
      <c r="U2668" s="14"/>
      <c r="V2668" s="14" t="str">
        <f t="shared" si="310"/>
        <v>Over 0.5</v>
      </c>
      <c r="W2668" s="14" t="str">
        <f t="shared" si="311"/>
        <v/>
      </c>
      <c r="X2668" s="14"/>
      <c r="Y2668" s="7" t="str">
        <f t="shared" si="307"/>
        <v>…</v>
      </c>
      <c r="Z2668" s="7"/>
      <c r="AA2668" s="35" t="str">
        <f t="shared" si="308"/>
        <v>…</v>
      </c>
      <c r="AB2668" s="35" t="str">
        <f t="shared" si="309"/>
        <v>.</v>
      </c>
    </row>
    <row r="2669" spans="2:28">
      <c r="B2669" s="6"/>
      <c r="D2669" s="24"/>
      <c r="E2669" s="17"/>
      <c r="F2669" s="7"/>
      <c r="G2669" s="10"/>
      <c r="H2669" s="7"/>
      <c r="I2669" s="7"/>
      <c r="J2669" s="7"/>
      <c r="K2669" s="7"/>
      <c r="L2669" s="7"/>
      <c r="M2669" s="7"/>
      <c r="N2669" s="6"/>
      <c r="O2669" s="6"/>
      <c r="P2669" s="11"/>
      <c r="Q2669" s="12"/>
      <c r="R2669" s="13"/>
      <c r="S2669" s="21" t="str">
        <f t="shared" si="305"/>
        <v/>
      </c>
      <c r="T2669" s="7" t="str">
        <f t="shared" si="306"/>
        <v>Under 1.5</v>
      </c>
      <c r="U2669" s="14"/>
      <c r="V2669" s="14" t="str">
        <f t="shared" si="310"/>
        <v>Over 0.5</v>
      </c>
      <c r="W2669" s="14" t="str">
        <f t="shared" si="311"/>
        <v/>
      </c>
      <c r="X2669" s="14"/>
      <c r="Y2669" s="7" t="str">
        <f t="shared" si="307"/>
        <v>…</v>
      </c>
      <c r="Z2669" s="7"/>
      <c r="AA2669" s="35" t="str">
        <f t="shared" si="308"/>
        <v>…</v>
      </c>
      <c r="AB2669" s="35" t="str">
        <f t="shared" si="309"/>
        <v>.</v>
      </c>
    </row>
    <row r="2670" spans="2:28">
      <c r="B2670" s="6"/>
      <c r="D2670" s="24"/>
      <c r="E2670" s="17"/>
      <c r="F2670" s="7"/>
      <c r="G2670" s="10"/>
      <c r="H2670" s="7"/>
      <c r="I2670" s="7"/>
      <c r="J2670" s="7"/>
      <c r="K2670" s="7"/>
      <c r="L2670" s="7"/>
      <c r="M2670" s="7"/>
      <c r="N2670" s="6"/>
      <c r="O2670" s="6"/>
      <c r="P2670" s="11"/>
      <c r="Q2670" s="12"/>
      <c r="R2670" s="13"/>
      <c r="S2670" s="21" t="str">
        <f t="shared" si="305"/>
        <v/>
      </c>
      <c r="T2670" s="7" t="str">
        <f t="shared" si="306"/>
        <v>Under 1.5</v>
      </c>
      <c r="U2670" s="14"/>
      <c r="V2670" s="14" t="str">
        <f t="shared" si="310"/>
        <v>Over 0.5</v>
      </c>
      <c r="W2670" s="14" t="str">
        <f t="shared" si="311"/>
        <v/>
      </c>
      <c r="X2670" s="14"/>
      <c r="Y2670" s="7" t="str">
        <f t="shared" si="307"/>
        <v>…</v>
      </c>
      <c r="Z2670" s="7"/>
      <c r="AA2670" s="35" t="str">
        <f t="shared" si="308"/>
        <v>…</v>
      </c>
      <c r="AB2670" s="35" t="str">
        <f t="shared" si="309"/>
        <v>.</v>
      </c>
    </row>
    <row r="2671" spans="2:28">
      <c r="B2671" s="6"/>
      <c r="D2671" s="24"/>
      <c r="E2671" s="17"/>
      <c r="F2671" s="7"/>
      <c r="G2671" s="10"/>
      <c r="H2671" s="7"/>
      <c r="I2671" s="7"/>
      <c r="J2671" s="7"/>
      <c r="K2671" s="7"/>
      <c r="L2671" s="7"/>
      <c r="M2671" s="7"/>
      <c r="N2671" s="6"/>
      <c r="O2671" s="6"/>
      <c r="P2671" s="11"/>
      <c r="Q2671" s="12"/>
      <c r="R2671" s="13"/>
      <c r="S2671" s="21" t="str">
        <f t="shared" si="305"/>
        <v/>
      </c>
      <c r="T2671" s="7" t="str">
        <f t="shared" si="306"/>
        <v>Under 1.5</v>
      </c>
      <c r="U2671" s="14"/>
      <c r="V2671" s="14" t="str">
        <f t="shared" si="310"/>
        <v>Over 0.5</v>
      </c>
      <c r="W2671" s="14" t="str">
        <f t="shared" si="311"/>
        <v/>
      </c>
      <c r="X2671" s="14"/>
      <c r="Y2671" s="7" t="str">
        <f t="shared" si="307"/>
        <v>…</v>
      </c>
      <c r="Z2671" s="7"/>
      <c r="AA2671" s="35" t="str">
        <f t="shared" si="308"/>
        <v>…</v>
      </c>
      <c r="AB2671" s="35" t="str">
        <f t="shared" si="309"/>
        <v>.</v>
      </c>
    </row>
    <row r="2672" spans="2:28">
      <c r="B2672" s="6"/>
      <c r="D2672" s="24"/>
      <c r="E2672" s="17"/>
      <c r="F2672" s="7"/>
      <c r="G2672" s="10"/>
      <c r="H2672" s="7"/>
      <c r="I2672" s="7"/>
      <c r="J2672" s="7"/>
      <c r="K2672" s="7"/>
      <c r="L2672" s="7"/>
      <c r="M2672" s="7"/>
      <c r="N2672" s="6"/>
      <c r="O2672" s="6"/>
      <c r="P2672" s="11"/>
      <c r="Q2672" s="12"/>
      <c r="R2672" s="13"/>
      <c r="S2672" s="21" t="str">
        <f t="shared" si="305"/>
        <v/>
      </c>
      <c r="T2672" s="7" t="str">
        <f t="shared" si="306"/>
        <v>Under 1.5</v>
      </c>
      <c r="U2672" s="14"/>
      <c r="V2672" s="14" t="str">
        <f t="shared" si="310"/>
        <v>Over 0.5</v>
      </c>
      <c r="W2672" s="14" t="str">
        <f t="shared" si="311"/>
        <v/>
      </c>
      <c r="X2672" s="14"/>
      <c r="Y2672" s="7" t="str">
        <f t="shared" si="307"/>
        <v>…</v>
      </c>
      <c r="Z2672" s="7"/>
      <c r="AA2672" s="35" t="str">
        <f t="shared" si="308"/>
        <v>…</v>
      </c>
      <c r="AB2672" s="35" t="str">
        <f t="shared" si="309"/>
        <v>.</v>
      </c>
    </row>
    <row r="2673" spans="2:28">
      <c r="B2673" s="6"/>
      <c r="D2673" s="24"/>
      <c r="E2673" s="17"/>
      <c r="F2673" s="7"/>
      <c r="G2673" s="10"/>
      <c r="H2673" s="7"/>
      <c r="I2673" s="7"/>
      <c r="J2673" s="7"/>
      <c r="K2673" s="7"/>
      <c r="L2673" s="7"/>
      <c r="M2673" s="7"/>
      <c r="N2673" s="6"/>
      <c r="O2673" s="6"/>
      <c r="P2673" s="11"/>
      <c r="Q2673" s="12"/>
      <c r="R2673" s="13"/>
      <c r="S2673" s="21" t="str">
        <f t="shared" si="305"/>
        <v/>
      </c>
      <c r="T2673" s="7" t="str">
        <f t="shared" si="306"/>
        <v>Under 1.5</v>
      </c>
      <c r="U2673" s="14"/>
      <c r="V2673" s="14" t="str">
        <f t="shared" si="310"/>
        <v>Over 0.5</v>
      </c>
      <c r="W2673" s="14" t="str">
        <f t="shared" si="311"/>
        <v/>
      </c>
      <c r="X2673" s="14"/>
      <c r="Y2673" s="7" t="str">
        <f t="shared" si="307"/>
        <v>…</v>
      </c>
      <c r="Z2673" s="7"/>
      <c r="AA2673" s="35" t="str">
        <f t="shared" si="308"/>
        <v>…</v>
      </c>
      <c r="AB2673" s="35" t="str">
        <f t="shared" si="309"/>
        <v>.</v>
      </c>
    </row>
    <row r="2674" spans="2:28">
      <c r="B2674" s="6"/>
      <c r="D2674" s="24"/>
      <c r="E2674" s="17"/>
      <c r="F2674" s="7"/>
      <c r="G2674" s="10"/>
      <c r="H2674" s="7"/>
      <c r="I2674" s="7"/>
      <c r="J2674" s="7"/>
      <c r="K2674" s="7"/>
      <c r="L2674" s="7"/>
      <c r="M2674" s="7"/>
      <c r="N2674" s="6"/>
      <c r="O2674" s="6"/>
      <c r="P2674" s="11"/>
      <c r="Q2674" s="12"/>
      <c r="R2674" s="13"/>
      <c r="S2674" s="21" t="str">
        <f t="shared" si="305"/>
        <v/>
      </c>
      <c r="T2674" s="7" t="str">
        <f t="shared" si="306"/>
        <v>Under 1.5</v>
      </c>
      <c r="U2674" s="14"/>
      <c r="V2674" s="14" t="str">
        <f t="shared" si="310"/>
        <v>Over 0.5</v>
      </c>
      <c r="W2674" s="14" t="str">
        <f t="shared" si="311"/>
        <v/>
      </c>
      <c r="X2674" s="14"/>
      <c r="Y2674" s="7" t="str">
        <f t="shared" si="307"/>
        <v>…</v>
      </c>
      <c r="Z2674" s="7"/>
      <c r="AA2674" s="35" t="str">
        <f t="shared" si="308"/>
        <v>…</v>
      </c>
      <c r="AB2674" s="35" t="str">
        <f t="shared" si="309"/>
        <v>.</v>
      </c>
    </row>
    <row r="2675" spans="2:28">
      <c r="B2675" s="6"/>
      <c r="D2675" s="24"/>
      <c r="E2675" s="17"/>
      <c r="F2675" s="7"/>
      <c r="G2675" s="10"/>
      <c r="H2675" s="7"/>
      <c r="I2675" s="7"/>
      <c r="J2675" s="7"/>
      <c r="K2675" s="7"/>
      <c r="L2675" s="7"/>
      <c r="M2675" s="7"/>
      <c r="N2675" s="6"/>
      <c r="O2675" s="6"/>
      <c r="P2675" s="11"/>
      <c r="Q2675" s="12"/>
      <c r="R2675" s="13"/>
      <c r="S2675" s="21" t="str">
        <f t="shared" si="305"/>
        <v/>
      </c>
      <c r="T2675" s="7" t="str">
        <f t="shared" si="306"/>
        <v>Under 1.5</v>
      </c>
      <c r="U2675" s="14"/>
      <c r="V2675" s="14" t="str">
        <f t="shared" si="310"/>
        <v>Over 0.5</v>
      </c>
      <c r="W2675" s="14" t="str">
        <f t="shared" si="311"/>
        <v/>
      </c>
      <c r="X2675" s="14"/>
      <c r="Y2675" s="7" t="str">
        <f t="shared" si="307"/>
        <v>…</v>
      </c>
      <c r="Z2675" s="7"/>
      <c r="AA2675" s="35" t="str">
        <f t="shared" si="308"/>
        <v>…</v>
      </c>
      <c r="AB2675" s="35" t="str">
        <f t="shared" si="309"/>
        <v>.</v>
      </c>
    </row>
    <row r="2676" spans="2:28">
      <c r="B2676" s="6"/>
      <c r="D2676" s="24"/>
      <c r="E2676" s="17"/>
      <c r="F2676" s="7"/>
      <c r="G2676" s="10"/>
      <c r="H2676" s="7"/>
      <c r="I2676" s="7"/>
      <c r="J2676" s="7"/>
      <c r="K2676" s="7"/>
      <c r="L2676" s="7"/>
      <c r="M2676" s="7"/>
      <c r="N2676" s="6"/>
      <c r="O2676" s="6"/>
      <c r="P2676" s="11"/>
      <c r="Q2676" s="12"/>
      <c r="R2676" s="13"/>
      <c r="S2676" s="21" t="str">
        <f t="shared" ref="S2676:S2739" si="312">(IF(H2676=0,"",(40+IF(I2676&lt;50,0,I2676/3.2)+(IF(J2676&gt;I2676,-J2676/3.2,0)+(IF(H2676&gt;I2676,-H2676/3.2,0)+(IF(L2676="X",5,IF(L2676="2",2,0)))+(IF(M2676&gt;15,0,15-M2676))+(IF(P2676&lt;50,0,P2676/5)))))))</f>
        <v/>
      </c>
      <c r="T2676" s="7" t="str">
        <f t="shared" ref="T2676:T2739" si="313">IF(S2676&lt;56,"Over 0.5","Under 1.5")</f>
        <v>Under 1.5</v>
      </c>
      <c r="U2676" s="14"/>
      <c r="V2676" s="14" t="str">
        <f t="shared" si="310"/>
        <v>Over 0.5</v>
      </c>
      <c r="W2676" s="14" t="str">
        <f t="shared" si="311"/>
        <v/>
      </c>
      <c r="X2676" s="14"/>
      <c r="Y2676" s="7" t="str">
        <f t="shared" si="307"/>
        <v>…</v>
      </c>
      <c r="Z2676" s="7"/>
      <c r="AA2676" s="35" t="str">
        <f t="shared" si="308"/>
        <v>…</v>
      </c>
      <c r="AB2676" s="35" t="str">
        <f t="shared" si="309"/>
        <v>.</v>
      </c>
    </row>
    <row r="2677" spans="2:28">
      <c r="B2677" s="6"/>
      <c r="D2677" s="24"/>
      <c r="E2677" s="17"/>
      <c r="F2677" s="7"/>
      <c r="G2677" s="10"/>
      <c r="H2677" s="7"/>
      <c r="I2677" s="7"/>
      <c r="J2677" s="7"/>
      <c r="K2677" s="7"/>
      <c r="L2677" s="7"/>
      <c r="M2677" s="7"/>
      <c r="N2677" s="6"/>
      <c r="O2677" s="6"/>
      <c r="P2677" s="11"/>
      <c r="Q2677" s="12"/>
      <c r="R2677" s="13"/>
      <c r="S2677" s="21" t="str">
        <f t="shared" si="312"/>
        <v/>
      </c>
      <c r="T2677" s="7" t="str">
        <f t="shared" si="313"/>
        <v>Under 1.5</v>
      </c>
      <c r="U2677" s="14"/>
      <c r="V2677" s="14" t="str">
        <f t="shared" si="310"/>
        <v>Over 0.5</v>
      </c>
      <c r="W2677" s="14" t="str">
        <f t="shared" si="311"/>
        <v/>
      </c>
      <c r="X2677" s="14"/>
      <c r="Y2677" s="7" t="str">
        <f t="shared" ref="Y2677:Y2740" si="314">IF(AND(B2677="OK",I2677&gt;52,M2677&lt;11,Q2677&lt;1.71),"Prime","…")</f>
        <v>…</v>
      </c>
      <c r="Z2677" s="7"/>
      <c r="AA2677" s="35" t="str">
        <f t="shared" si="308"/>
        <v>…</v>
      </c>
      <c r="AB2677" s="35" t="str">
        <f t="shared" si="309"/>
        <v>.</v>
      </c>
    </row>
    <row r="2678" spans="2:28">
      <c r="B2678" s="6"/>
      <c r="D2678" s="24"/>
      <c r="E2678" s="17"/>
      <c r="F2678" s="7"/>
      <c r="G2678" s="10"/>
      <c r="H2678" s="7"/>
      <c r="I2678" s="7"/>
      <c r="J2678" s="7"/>
      <c r="K2678" s="7"/>
      <c r="L2678" s="7"/>
      <c r="M2678" s="7"/>
      <c r="N2678" s="6"/>
      <c r="O2678" s="6"/>
      <c r="P2678" s="11"/>
      <c r="Q2678" s="12"/>
      <c r="R2678" s="13"/>
      <c r="S2678" s="21" t="str">
        <f t="shared" si="312"/>
        <v/>
      </c>
      <c r="T2678" s="7" t="str">
        <f t="shared" si="313"/>
        <v>Under 1.5</v>
      </c>
      <c r="U2678" s="14"/>
      <c r="V2678" s="14" t="str">
        <f t="shared" si="310"/>
        <v>Over 0.5</v>
      </c>
      <c r="W2678" s="14" t="str">
        <f t="shared" si="311"/>
        <v/>
      </c>
      <c r="X2678" s="14"/>
      <c r="Y2678" s="7" t="str">
        <f t="shared" si="314"/>
        <v>…</v>
      </c>
      <c r="Z2678" s="7"/>
      <c r="AA2678" s="35" t="str">
        <f t="shared" si="308"/>
        <v>…</v>
      </c>
      <c r="AB2678" s="35" t="str">
        <f t="shared" si="309"/>
        <v>.</v>
      </c>
    </row>
    <row r="2679" spans="2:28">
      <c r="B2679" s="6"/>
      <c r="D2679" s="24"/>
      <c r="E2679" s="17"/>
      <c r="F2679" s="7"/>
      <c r="G2679" s="10"/>
      <c r="H2679" s="7"/>
      <c r="I2679" s="7"/>
      <c r="J2679" s="7"/>
      <c r="K2679" s="7"/>
      <c r="L2679" s="7"/>
      <c r="M2679" s="7"/>
      <c r="N2679" s="6"/>
      <c r="O2679" s="6"/>
      <c r="P2679" s="11"/>
      <c r="Q2679" s="12"/>
      <c r="R2679" s="13"/>
      <c r="S2679" s="21" t="str">
        <f t="shared" si="312"/>
        <v/>
      </c>
      <c r="T2679" s="7" t="str">
        <f t="shared" si="313"/>
        <v>Under 1.5</v>
      </c>
      <c r="U2679" s="14"/>
      <c r="V2679" s="14" t="str">
        <f t="shared" si="310"/>
        <v>Over 0.5</v>
      </c>
      <c r="W2679" s="14" t="str">
        <f t="shared" si="311"/>
        <v/>
      </c>
      <c r="X2679" s="14"/>
      <c r="Y2679" s="7" t="str">
        <f t="shared" si="314"/>
        <v>…</v>
      </c>
      <c r="Z2679" s="7"/>
      <c r="AA2679" s="35" t="str">
        <f t="shared" si="308"/>
        <v>…</v>
      </c>
      <c r="AB2679" s="35" t="str">
        <f t="shared" si="309"/>
        <v>.</v>
      </c>
    </row>
    <row r="2680" spans="2:28">
      <c r="B2680" s="6"/>
      <c r="D2680" s="24"/>
      <c r="E2680" s="17"/>
      <c r="F2680" s="7"/>
      <c r="G2680" s="10"/>
      <c r="H2680" s="7"/>
      <c r="I2680" s="7"/>
      <c r="J2680" s="7"/>
      <c r="K2680" s="7"/>
      <c r="L2680" s="7"/>
      <c r="M2680" s="7"/>
      <c r="N2680" s="6"/>
      <c r="O2680" s="6"/>
      <c r="P2680" s="11"/>
      <c r="Q2680" s="12"/>
      <c r="R2680" s="13"/>
      <c r="S2680" s="21" t="str">
        <f t="shared" si="312"/>
        <v/>
      </c>
      <c r="T2680" s="7" t="str">
        <f t="shared" si="313"/>
        <v>Under 1.5</v>
      </c>
      <c r="U2680" s="14"/>
      <c r="V2680" s="14" t="str">
        <f t="shared" si="310"/>
        <v>Over 0.5</v>
      </c>
      <c r="W2680" s="14" t="str">
        <f t="shared" si="311"/>
        <v/>
      </c>
      <c r="X2680" s="14"/>
      <c r="Y2680" s="7" t="str">
        <f t="shared" si="314"/>
        <v>…</v>
      </c>
      <c r="Z2680" s="7"/>
      <c r="AA2680" s="35" t="str">
        <f t="shared" si="308"/>
        <v>…</v>
      </c>
      <c r="AB2680" s="35" t="str">
        <f t="shared" si="309"/>
        <v>.</v>
      </c>
    </row>
    <row r="2681" spans="2:28">
      <c r="B2681" s="6"/>
      <c r="D2681" s="24"/>
      <c r="E2681" s="17"/>
      <c r="F2681" s="7"/>
      <c r="G2681" s="10"/>
      <c r="H2681" s="7"/>
      <c r="I2681" s="7"/>
      <c r="J2681" s="7"/>
      <c r="K2681" s="7"/>
      <c r="L2681" s="7"/>
      <c r="M2681" s="7"/>
      <c r="N2681" s="6"/>
      <c r="O2681" s="6"/>
      <c r="P2681" s="11"/>
      <c r="Q2681" s="12"/>
      <c r="R2681" s="13"/>
      <c r="S2681" s="21" t="str">
        <f t="shared" si="312"/>
        <v/>
      </c>
      <c r="T2681" s="7" t="str">
        <f t="shared" si="313"/>
        <v>Under 1.5</v>
      </c>
      <c r="U2681" s="14"/>
      <c r="V2681" s="14" t="str">
        <f t="shared" si="310"/>
        <v>Over 0.5</v>
      </c>
      <c r="W2681" s="14" t="str">
        <f t="shared" si="311"/>
        <v/>
      </c>
      <c r="X2681" s="14"/>
      <c r="Y2681" s="7" t="str">
        <f t="shared" si="314"/>
        <v>…</v>
      </c>
      <c r="Z2681" s="7"/>
      <c r="AA2681" s="35" t="str">
        <f t="shared" si="308"/>
        <v>…</v>
      </c>
      <c r="AB2681" s="35" t="str">
        <f t="shared" si="309"/>
        <v>.</v>
      </c>
    </row>
    <row r="2682" spans="2:28">
      <c r="B2682" s="6"/>
      <c r="D2682" s="24"/>
      <c r="E2682" s="17"/>
      <c r="F2682" s="7"/>
      <c r="G2682" s="10"/>
      <c r="H2682" s="7"/>
      <c r="I2682" s="7"/>
      <c r="J2682" s="7"/>
      <c r="K2682" s="7"/>
      <c r="L2682" s="7"/>
      <c r="M2682" s="7"/>
      <c r="N2682" s="6"/>
      <c r="O2682" s="6"/>
      <c r="P2682" s="11"/>
      <c r="Q2682" s="12"/>
      <c r="R2682" s="13"/>
      <c r="S2682" s="21" t="str">
        <f t="shared" si="312"/>
        <v/>
      </c>
      <c r="T2682" s="7" t="str">
        <f t="shared" si="313"/>
        <v>Under 1.5</v>
      </c>
      <c r="U2682" s="14"/>
      <c r="V2682" s="14" t="str">
        <f t="shared" si="310"/>
        <v>Over 0.5</v>
      </c>
      <c r="W2682" s="14" t="str">
        <f t="shared" si="311"/>
        <v/>
      </c>
      <c r="X2682" s="14"/>
      <c r="Y2682" s="7" t="str">
        <f t="shared" si="314"/>
        <v>…</v>
      </c>
      <c r="Z2682" s="7"/>
      <c r="AA2682" s="35" t="str">
        <f t="shared" si="308"/>
        <v>…</v>
      </c>
      <c r="AB2682" s="35" t="str">
        <f t="shared" si="309"/>
        <v>.</v>
      </c>
    </row>
    <row r="2683" spans="2:28">
      <c r="B2683" s="6"/>
      <c r="D2683" s="24"/>
      <c r="E2683" s="17"/>
      <c r="F2683" s="7"/>
      <c r="G2683" s="10"/>
      <c r="H2683" s="7"/>
      <c r="I2683" s="7"/>
      <c r="J2683" s="7"/>
      <c r="K2683" s="7"/>
      <c r="L2683" s="7"/>
      <c r="M2683" s="7"/>
      <c r="N2683" s="6"/>
      <c r="O2683" s="6"/>
      <c r="P2683" s="11"/>
      <c r="Q2683" s="12"/>
      <c r="R2683" s="13"/>
      <c r="S2683" s="21" t="str">
        <f t="shared" si="312"/>
        <v/>
      </c>
      <c r="T2683" s="7" t="str">
        <f t="shared" si="313"/>
        <v>Under 1.5</v>
      </c>
      <c r="U2683" s="14"/>
      <c r="V2683" s="14" t="str">
        <f t="shared" si="310"/>
        <v>Over 0.5</v>
      </c>
      <c r="W2683" s="14" t="str">
        <f t="shared" si="311"/>
        <v/>
      </c>
      <c r="X2683" s="14"/>
      <c r="Y2683" s="7" t="str">
        <f t="shared" si="314"/>
        <v>…</v>
      </c>
      <c r="Z2683" s="7"/>
      <c r="AA2683" s="35" t="str">
        <f t="shared" si="308"/>
        <v>…</v>
      </c>
      <c r="AB2683" s="35" t="str">
        <f t="shared" si="309"/>
        <v>.</v>
      </c>
    </row>
    <row r="2684" spans="2:28">
      <c r="B2684" s="6"/>
      <c r="D2684" s="24"/>
      <c r="E2684" s="17"/>
      <c r="F2684" s="7"/>
      <c r="G2684" s="10"/>
      <c r="H2684" s="7"/>
      <c r="I2684" s="7"/>
      <c r="J2684" s="7"/>
      <c r="K2684" s="7"/>
      <c r="L2684" s="7"/>
      <c r="M2684" s="7"/>
      <c r="N2684" s="6"/>
      <c r="O2684" s="6"/>
      <c r="P2684" s="11"/>
      <c r="Q2684" s="12"/>
      <c r="R2684" s="13"/>
      <c r="S2684" s="21" t="str">
        <f t="shared" si="312"/>
        <v/>
      </c>
      <c r="T2684" s="7" t="str">
        <f t="shared" si="313"/>
        <v>Under 1.5</v>
      </c>
      <c r="U2684" s="14"/>
      <c r="V2684" s="14" t="str">
        <f t="shared" si="310"/>
        <v>Over 0.5</v>
      </c>
      <c r="W2684" s="14" t="str">
        <f t="shared" si="311"/>
        <v/>
      </c>
      <c r="X2684" s="14"/>
      <c r="Y2684" s="7" t="str">
        <f t="shared" si="314"/>
        <v>…</v>
      </c>
      <c r="Z2684" s="7"/>
      <c r="AA2684" s="35" t="str">
        <f t="shared" si="308"/>
        <v>…</v>
      </c>
      <c r="AB2684" s="35" t="str">
        <f t="shared" si="309"/>
        <v>.</v>
      </c>
    </row>
    <row r="2685" spans="2:28">
      <c r="B2685" s="6"/>
      <c r="D2685" s="24"/>
      <c r="E2685" s="17"/>
      <c r="F2685" s="7"/>
      <c r="G2685" s="10"/>
      <c r="H2685" s="7"/>
      <c r="I2685" s="7"/>
      <c r="J2685" s="7"/>
      <c r="K2685" s="7"/>
      <c r="L2685" s="7"/>
      <c r="M2685" s="7"/>
      <c r="N2685" s="6"/>
      <c r="O2685" s="6"/>
      <c r="P2685" s="11"/>
      <c r="Q2685" s="12"/>
      <c r="R2685" s="13"/>
      <c r="S2685" s="21" t="str">
        <f t="shared" si="312"/>
        <v/>
      </c>
      <c r="T2685" s="7" t="str">
        <f t="shared" si="313"/>
        <v>Under 1.5</v>
      </c>
      <c r="U2685" s="14"/>
      <c r="V2685" s="14" t="str">
        <f t="shared" si="310"/>
        <v>Over 0.5</v>
      </c>
      <c r="W2685" s="14" t="str">
        <f t="shared" si="311"/>
        <v/>
      </c>
      <c r="X2685" s="14"/>
      <c r="Y2685" s="7" t="str">
        <f t="shared" si="314"/>
        <v>…</v>
      </c>
      <c r="Z2685" s="7"/>
      <c r="AA2685" s="35" t="str">
        <f t="shared" si="308"/>
        <v>…</v>
      </c>
      <c r="AB2685" s="35" t="str">
        <f t="shared" si="309"/>
        <v>.</v>
      </c>
    </row>
    <row r="2686" spans="2:28">
      <c r="B2686" s="6"/>
      <c r="D2686" s="24"/>
      <c r="E2686" s="17"/>
      <c r="F2686" s="7"/>
      <c r="G2686" s="10"/>
      <c r="H2686" s="7"/>
      <c r="I2686" s="7"/>
      <c r="J2686" s="7"/>
      <c r="K2686" s="7"/>
      <c r="L2686" s="7"/>
      <c r="M2686" s="7"/>
      <c r="N2686" s="6"/>
      <c r="O2686" s="6"/>
      <c r="P2686" s="11"/>
      <c r="Q2686" s="12"/>
      <c r="R2686" s="13"/>
      <c r="S2686" s="21" t="str">
        <f t="shared" si="312"/>
        <v/>
      </c>
      <c r="T2686" s="7" t="str">
        <f t="shared" si="313"/>
        <v>Under 1.5</v>
      </c>
      <c r="U2686" s="14"/>
      <c r="V2686" s="14" t="str">
        <f t="shared" si="310"/>
        <v>Over 0.5</v>
      </c>
      <c r="W2686" s="14" t="str">
        <f t="shared" si="311"/>
        <v/>
      </c>
      <c r="X2686" s="14"/>
      <c r="Y2686" s="7" t="str">
        <f t="shared" si="314"/>
        <v>…</v>
      </c>
      <c r="Z2686" s="7"/>
      <c r="AA2686" s="35" t="str">
        <f t="shared" si="308"/>
        <v>…</v>
      </c>
      <c r="AB2686" s="35" t="str">
        <f t="shared" si="309"/>
        <v>.</v>
      </c>
    </row>
    <row r="2687" spans="2:28">
      <c r="B2687" s="6"/>
      <c r="D2687" s="24"/>
      <c r="E2687" s="17"/>
      <c r="F2687" s="7"/>
      <c r="G2687" s="10"/>
      <c r="H2687" s="7"/>
      <c r="I2687" s="7"/>
      <c r="J2687" s="7"/>
      <c r="K2687" s="7"/>
      <c r="L2687" s="7"/>
      <c r="M2687" s="7"/>
      <c r="N2687" s="6"/>
      <c r="O2687" s="6"/>
      <c r="P2687" s="11"/>
      <c r="Q2687" s="12"/>
      <c r="R2687" s="13"/>
      <c r="S2687" s="21" t="str">
        <f t="shared" si="312"/>
        <v/>
      </c>
      <c r="T2687" s="7" t="str">
        <f t="shared" si="313"/>
        <v>Under 1.5</v>
      </c>
      <c r="U2687" s="14"/>
      <c r="V2687" s="14" t="str">
        <f t="shared" si="310"/>
        <v>Over 0.5</v>
      </c>
      <c r="W2687" s="14" t="str">
        <f t="shared" si="311"/>
        <v/>
      </c>
      <c r="X2687" s="14"/>
      <c r="Y2687" s="7" t="str">
        <f t="shared" si="314"/>
        <v>…</v>
      </c>
      <c r="Z2687" s="7"/>
      <c r="AA2687" s="35" t="str">
        <f t="shared" si="308"/>
        <v>…</v>
      </c>
      <c r="AB2687" s="35" t="str">
        <f t="shared" si="309"/>
        <v>.</v>
      </c>
    </row>
    <row r="2688" spans="2:28">
      <c r="B2688" s="6"/>
      <c r="D2688" s="24"/>
      <c r="E2688" s="17"/>
      <c r="F2688" s="7"/>
      <c r="G2688" s="10"/>
      <c r="H2688" s="7"/>
      <c r="I2688" s="7"/>
      <c r="J2688" s="7"/>
      <c r="K2688" s="7"/>
      <c r="L2688" s="7"/>
      <c r="M2688" s="7"/>
      <c r="N2688" s="6"/>
      <c r="O2688" s="6"/>
      <c r="P2688" s="11"/>
      <c r="Q2688" s="12"/>
      <c r="R2688" s="13"/>
      <c r="S2688" s="21" t="str">
        <f t="shared" si="312"/>
        <v/>
      </c>
      <c r="T2688" s="7" t="str">
        <f t="shared" si="313"/>
        <v>Under 1.5</v>
      </c>
      <c r="U2688" s="14"/>
      <c r="V2688" s="14" t="str">
        <f t="shared" si="310"/>
        <v>Over 0.5</v>
      </c>
      <c r="W2688" s="14" t="str">
        <f t="shared" si="311"/>
        <v/>
      </c>
      <c r="X2688" s="14"/>
      <c r="Y2688" s="7" t="str">
        <f t="shared" si="314"/>
        <v>…</v>
      </c>
      <c r="Z2688" s="7"/>
      <c r="AA2688" s="35" t="str">
        <f t="shared" si="308"/>
        <v>…</v>
      </c>
      <c r="AB2688" s="35" t="str">
        <f t="shared" si="309"/>
        <v>.</v>
      </c>
    </row>
    <row r="2689" spans="2:28">
      <c r="B2689" s="6"/>
      <c r="D2689" s="24"/>
      <c r="E2689" s="17"/>
      <c r="F2689" s="7"/>
      <c r="G2689" s="10"/>
      <c r="H2689" s="7"/>
      <c r="I2689" s="7"/>
      <c r="J2689" s="7"/>
      <c r="K2689" s="7"/>
      <c r="L2689" s="7"/>
      <c r="M2689" s="7"/>
      <c r="N2689" s="6"/>
      <c r="O2689" s="6"/>
      <c r="P2689" s="11"/>
      <c r="Q2689" s="12"/>
      <c r="R2689" s="13"/>
      <c r="S2689" s="21" t="str">
        <f t="shared" si="312"/>
        <v/>
      </c>
      <c r="T2689" s="7" t="str">
        <f t="shared" si="313"/>
        <v>Under 1.5</v>
      </c>
      <c r="U2689" s="14"/>
      <c r="V2689" s="14" t="str">
        <f t="shared" si="310"/>
        <v>Over 0.5</v>
      </c>
      <c r="W2689" s="14" t="str">
        <f t="shared" si="311"/>
        <v/>
      </c>
      <c r="X2689" s="14"/>
      <c r="Y2689" s="7" t="str">
        <f t="shared" si="314"/>
        <v>…</v>
      </c>
      <c r="Z2689" s="7"/>
      <c r="AA2689" s="35" t="str">
        <f t="shared" si="308"/>
        <v>…</v>
      </c>
      <c r="AB2689" s="35" t="str">
        <f t="shared" si="309"/>
        <v>.</v>
      </c>
    </row>
    <row r="2690" spans="2:28">
      <c r="B2690" s="6"/>
      <c r="D2690" s="24"/>
      <c r="E2690" s="17"/>
      <c r="F2690" s="7"/>
      <c r="G2690" s="10"/>
      <c r="H2690" s="7"/>
      <c r="I2690" s="7"/>
      <c r="J2690" s="7"/>
      <c r="K2690" s="7"/>
      <c r="L2690" s="7"/>
      <c r="M2690" s="7"/>
      <c r="N2690" s="6"/>
      <c r="O2690" s="6"/>
      <c r="P2690" s="11"/>
      <c r="Q2690" s="12"/>
      <c r="R2690" s="13"/>
      <c r="S2690" s="21" t="str">
        <f t="shared" si="312"/>
        <v/>
      </c>
      <c r="T2690" s="7" t="str">
        <f t="shared" si="313"/>
        <v>Under 1.5</v>
      </c>
      <c r="U2690" s="14"/>
      <c r="V2690" s="14" t="str">
        <f t="shared" si="310"/>
        <v>Over 0.5</v>
      </c>
      <c r="W2690" s="14" t="str">
        <f t="shared" si="311"/>
        <v/>
      </c>
      <c r="X2690" s="14"/>
      <c r="Y2690" s="7" t="str">
        <f t="shared" si="314"/>
        <v>…</v>
      </c>
      <c r="Z2690" s="7"/>
      <c r="AA2690" s="35" t="str">
        <f t="shared" si="308"/>
        <v>…</v>
      </c>
      <c r="AB2690" s="35" t="str">
        <f t="shared" si="309"/>
        <v>.</v>
      </c>
    </row>
    <row r="2691" spans="2:28">
      <c r="B2691" s="6"/>
      <c r="D2691" s="24"/>
      <c r="E2691" s="17"/>
      <c r="F2691" s="7"/>
      <c r="G2691" s="10"/>
      <c r="H2691" s="7"/>
      <c r="I2691" s="7"/>
      <c r="J2691" s="7"/>
      <c r="K2691" s="7"/>
      <c r="L2691" s="7"/>
      <c r="M2691" s="7"/>
      <c r="N2691" s="6"/>
      <c r="O2691" s="6"/>
      <c r="P2691" s="11"/>
      <c r="Q2691" s="12"/>
      <c r="R2691" s="13"/>
      <c r="S2691" s="21" t="str">
        <f t="shared" si="312"/>
        <v/>
      </c>
      <c r="T2691" s="7" t="str">
        <f t="shared" si="313"/>
        <v>Under 1.5</v>
      </c>
      <c r="U2691" s="14"/>
      <c r="V2691" s="14" t="str">
        <f t="shared" si="310"/>
        <v>Over 0.5</v>
      </c>
      <c r="W2691" s="14" t="str">
        <f t="shared" si="311"/>
        <v/>
      </c>
      <c r="X2691" s="14"/>
      <c r="Y2691" s="7" t="str">
        <f t="shared" si="314"/>
        <v>…</v>
      </c>
      <c r="Z2691" s="7"/>
      <c r="AA2691" s="35" t="str">
        <f t="shared" si="308"/>
        <v>…</v>
      </c>
      <c r="AB2691" s="35" t="str">
        <f t="shared" si="309"/>
        <v>.</v>
      </c>
    </row>
    <row r="2692" spans="2:28">
      <c r="B2692" s="6"/>
      <c r="D2692" s="24"/>
      <c r="E2692" s="17"/>
      <c r="F2692" s="7"/>
      <c r="G2692" s="10"/>
      <c r="H2692" s="7"/>
      <c r="I2692" s="7"/>
      <c r="J2692" s="7"/>
      <c r="K2692" s="7"/>
      <c r="L2692" s="7"/>
      <c r="M2692" s="7"/>
      <c r="N2692" s="6"/>
      <c r="O2692" s="6"/>
      <c r="P2692" s="11"/>
      <c r="Q2692" s="12"/>
      <c r="R2692" s="13"/>
      <c r="S2692" s="21" t="str">
        <f t="shared" si="312"/>
        <v/>
      </c>
      <c r="T2692" s="7" t="str">
        <f t="shared" si="313"/>
        <v>Under 1.5</v>
      </c>
      <c r="U2692" s="14"/>
      <c r="V2692" s="14" t="str">
        <f t="shared" si="310"/>
        <v>Over 0.5</v>
      </c>
      <c r="W2692" s="14" t="str">
        <f t="shared" si="311"/>
        <v/>
      </c>
      <c r="X2692" s="14"/>
      <c r="Y2692" s="7" t="str">
        <f t="shared" si="314"/>
        <v>…</v>
      </c>
      <c r="Z2692" s="7"/>
      <c r="AA2692" s="35" t="str">
        <f t="shared" si="308"/>
        <v>…</v>
      </c>
      <c r="AB2692" s="35" t="str">
        <f t="shared" si="309"/>
        <v>.</v>
      </c>
    </row>
    <row r="2693" spans="2:28">
      <c r="B2693" s="6"/>
      <c r="D2693" s="24"/>
      <c r="E2693" s="17"/>
      <c r="F2693" s="7"/>
      <c r="G2693" s="10"/>
      <c r="H2693" s="7"/>
      <c r="I2693" s="7"/>
      <c r="J2693" s="7"/>
      <c r="K2693" s="7"/>
      <c r="L2693" s="7"/>
      <c r="M2693" s="7"/>
      <c r="N2693" s="6"/>
      <c r="O2693" s="6"/>
      <c r="P2693" s="11"/>
      <c r="Q2693" s="12"/>
      <c r="R2693" s="13"/>
      <c r="S2693" s="21" t="str">
        <f t="shared" si="312"/>
        <v/>
      </c>
      <c r="T2693" s="7" t="str">
        <f t="shared" si="313"/>
        <v>Under 1.5</v>
      </c>
      <c r="U2693" s="14"/>
      <c r="V2693" s="14" t="str">
        <f t="shared" si="310"/>
        <v>Over 0.5</v>
      </c>
      <c r="W2693" s="14" t="str">
        <f t="shared" si="311"/>
        <v/>
      </c>
      <c r="X2693" s="14"/>
      <c r="Y2693" s="7" t="str">
        <f t="shared" si="314"/>
        <v>…</v>
      </c>
      <c r="Z2693" s="7"/>
      <c r="AA2693" s="35" t="str">
        <f t="shared" si="308"/>
        <v>…</v>
      </c>
      <c r="AB2693" s="35" t="str">
        <f t="shared" si="309"/>
        <v>.</v>
      </c>
    </row>
    <row r="2694" spans="2:28">
      <c r="B2694" s="6"/>
      <c r="D2694" s="24"/>
      <c r="E2694" s="17"/>
      <c r="F2694" s="7"/>
      <c r="G2694" s="10"/>
      <c r="H2694" s="7"/>
      <c r="I2694" s="7"/>
      <c r="J2694" s="7"/>
      <c r="K2694" s="7"/>
      <c r="L2694" s="7"/>
      <c r="M2694" s="7"/>
      <c r="N2694" s="6"/>
      <c r="O2694" s="6"/>
      <c r="P2694" s="11"/>
      <c r="Q2694" s="12"/>
      <c r="R2694" s="13"/>
      <c r="S2694" s="21" t="str">
        <f t="shared" si="312"/>
        <v/>
      </c>
      <c r="T2694" s="7" t="str">
        <f t="shared" si="313"/>
        <v>Under 1.5</v>
      </c>
      <c r="U2694" s="14"/>
      <c r="V2694" s="14" t="str">
        <f t="shared" si="310"/>
        <v>Over 0.5</v>
      </c>
      <c r="W2694" s="14" t="str">
        <f t="shared" si="311"/>
        <v/>
      </c>
      <c r="X2694" s="14"/>
      <c r="Y2694" s="7" t="str">
        <f t="shared" si="314"/>
        <v>…</v>
      </c>
      <c r="Z2694" s="7"/>
      <c r="AA2694" s="35" t="str">
        <f t="shared" ref="AA2694:AA2757" si="315">IF(AND(I2694&gt;49,P2694&gt;54,B2694="OK"),"U25g","…")</f>
        <v>…</v>
      </c>
      <c r="AB2694" s="35" t="str">
        <f t="shared" ref="AB2694:AB2757" si="316">IF(AND(AA2694="U25g",(OR(O2694="0-0",O2694="0-1",O2694="1-0",O2694="1-1",O2694="2-0",O2694="0-2"))),"WON",".")</f>
        <v>.</v>
      </c>
    </row>
    <row r="2695" spans="2:28">
      <c r="B2695" s="6"/>
      <c r="D2695" s="24"/>
      <c r="E2695" s="17"/>
      <c r="F2695" s="7"/>
      <c r="G2695" s="10"/>
      <c r="H2695" s="7"/>
      <c r="I2695" s="7"/>
      <c r="J2695" s="7"/>
      <c r="K2695" s="7"/>
      <c r="L2695" s="7"/>
      <c r="M2695" s="7"/>
      <c r="N2695" s="6"/>
      <c r="O2695" s="6"/>
      <c r="P2695" s="11"/>
      <c r="Q2695" s="12"/>
      <c r="R2695" s="13"/>
      <c r="S2695" s="21" t="str">
        <f t="shared" si="312"/>
        <v/>
      </c>
      <c r="T2695" s="7" t="str">
        <f t="shared" si="313"/>
        <v>Under 1.5</v>
      </c>
      <c r="U2695" s="14"/>
      <c r="V2695" s="14" t="str">
        <f t="shared" si="310"/>
        <v>Over 0.5</v>
      </c>
      <c r="W2695" s="14" t="str">
        <f t="shared" si="311"/>
        <v/>
      </c>
      <c r="X2695" s="14"/>
      <c r="Y2695" s="7" t="str">
        <f t="shared" si="314"/>
        <v>…</v>
      </c>
      <c r="Z2695" s="7"/>
      <c r="AA2695" s="35" t="str">
        <f t="shared" si="315"/>
        <v>…</v>
      </c>
      <c r="AB2695" s="35" t="str">
        <f t="shared" si="316"/>
        <v>.</v>
      </c>
    </row>
    <row r="2696" spans="2:28">
      <c r="B2696" s="6"/>
      <c r="D2696" s="24"/>
      <c r="E2696" s="17"/>
      <c r="F2696" s="7"/>
      <c r="G2696" s="10"/>
      <c r="H2696" s="7"/>
      <c r="I2696" s="7"/>
      <c r="J2696" s="7"/>
      <c r="K2696" s="7"/>
      <c r="L2696" s="7"/>
      <c r="M2696" s="7"/>
      <c r="N2696" s="6"/>
      <c r="O2696" s="6"/>
      <c r="P2696" s="11"/>
      <c r="Q2696" s="12"/>
      <c r="R2696" s="13"/>
      <c r="S2696" s="21" t="str">
        <f t="shared" si="312"/>
        <v/>
      </c>
      <c r="T2696" s="7" t="str">
        <f t="shared" si="313"/>
        <v>Under 1.5</v>
      </c>
      <c r="U2696" s="14"/>
      <c r="V2696" s="14" t="str">
        <f t="shared" si="310"/>
        <v>Over 0.5</v>
      </c>
      <c r="W2696" s="14" t="str">
        <f t="shared" si="311"/>
        <v/>
      </c>
      <c r="X2696" s="14"/>
      <c r="Y2696" s="7" t="str">
        <f t="shared" si="314"/>
        <v>…</v>
      </c>
      <c r="Z2696" s="7"/>
      <c r="AA2696" s="35" t="str">
        <f t="shared" si="315"/>
        <v>…</v>
      </c>
      <c r="AB2696" s="35" t="str">
        <f t="shared" si="316"/>
        <v>.</v>
      </c>
    </row>
    <row r="2697" spans="2:28">
      <c r="B2697" s="6"/>
      <c r="D2697" s="24"/>
      <c r="E2697" s="17"/>
      <c r="F2697" s="7"/>
      <c r="G2697" s="10"/>
      <c r="H2697" s="7"/>
      <c r="I2697" s="7"/>
      <c r="J2697" s="7"/>
      <c r="K2697" s="7"/>
      <c r="L2697" s="7"/>
      <c r="M2697" s="7"/>
      <c r="N2697" s="6"/>
      <c r="O2697" s="6"/>
      <c r="P2697" s="11"/>
      <c r="Q2697" s="12"/>
      <c r="R2697" s="13"/>
      <c r="S2697" s="21" t="str">
        <f t="shared" si="312"/>
        <v/>
      </c>
      <c r="T2697" s="7" t="str">
        <f t="shared" si="313"/>
        <v>Under 1.5</v>
      </c>
      <c r="U2697" s="14"/>
      <c r="V2697" s="14" t="str">
        <f t="shared" si="310"/>
        <v>Over 0.5</v>
      </c>
      <c r="W2697" s="14" t="str">
        <f t="shared" si="311"/>
        <v/>
      </c>
      <c r="X2697" s="14"/>
      <c r="Y2697" s="7" t="str">
        <f t="shared" si="314"/>
        <v>…</v>
      </c>
      <c r="Z2697" s="7"/>
      <c r="AA2697" s="35" t="str">
        <f t="shared" si="315"/>
        <v>…</v>
      </c>
      <c r="AB2697" s="35" t="str">
        <f t="shared" si="316"/>
        <v>.</v>
      </c>
    </row>
    <row r="2698" spans="2:28">
      <c r="B2698" s="6"/>
      <c r="D2698" s="24"/>
      <c r="E2698" s="17"/>
      <c r="F2698" s="7"/>
      <c r="G2698" s="10"/>
      <c r="H2698" s="7"/>
      <c r="I2698" s="7"/>
      <c r="J2698" s="7"/>
      <c r="K2698" s="7"/>
      <c r="L2698" s="7"/>
      <c r="M2698" s="7"/>
      <c r="N2698" s="6"/>
      <c r="O2698" s="6"/>
      <c r="P2698" s="11"/>
      <c r="Q2698" s="12"/>
      <c r="R2698" s="13"/>
      <c r="S2698" s="21" t="str">
        <f t="shared" si="312"/>
        <v/>
      </c>
      <c r="T2698" s="7" t="str">
        <f t="shared" si="313"/>
        <v>Under 1.5</v>
      </c>
      <c r="U2698" s="14"/>
      <c r="V2698" s="14" t="str">
        <f t="shared" si="310"/>
        <v>Over 0.5</v>
      </c>
      <c r="W2698" s="14" t="str">
        <f t="shared" si="311"/>
        <v/>
      </c>
      <c r="X2698" s="14"/>
      <c r="Y2698" s="7" t="str">
        <f t="shared" si="314"/>
        <v>…</v>
      </c>
      <c r="Z2698" s="7"/>
      <c r="AA2698" s="35" t="str">
        <f t="shared" si="315"/>
        <v>…</v>
      </c>
      <c r="AB2698" s="35" t="str">
        <f t="shared" si="316"/>
        <v>.</v>
      </c>
    </row>
    <row r="2699" spans="2:28">
      <c r="B2699" s="6"/>
      <c r="D2699" s="24"/>
      <c r="E2699" s="17"/>
      <c r="F2699" s="7"/>
      <c r="G2699" s="10"/>
      <c r="H2699" s="7"/>
      <c r="I2699" s="7"/>
      <c r="J2699" s="7"/>
      <c r="K2699" s="7"/>
      <c r="L2699" s="7"/>
      <c r="M2699" s="7"/>
      <c r="N2699" s="6"/>
      <c r="O2699" s="6"/>
      <c r="P2699" s="11"/>
      <c r="Q2699" s="12"/>
      <c r="R2699" s="13"/>
      <c r="S2699" s="21" t="str">
        <f t="shared" si="312"/>
        <v/>
      </c>
      <c r="T2699" s="7" t="str">
        <f t="shared" si="313"/>
        <v>Under 1.5</v>
      </c>
      <c r="U2699" s="14"/>
      <c r="V2699" s="14" t="str">
        <f t="shared" ref="V2699:V2762" si="317">IF(N2699="1-0","Under 1.5",IF(N2699="0-0","Under 1.5",IF(N2699="0-1","Under 1.5","Over 0.5")))</f>
        <v>Over 0.5</v>
      </c>
      <c r="W2699" s="14" t="str">
        <f t="shared" ref="W2699:W2762" si="318">IF(N2699=0,"",IF(N2699="?",N2699,IF(T2699=V2699,"WON",IF(N2699="0-1","WON",IF(N2699="1-0","WON","LOST")))))</f>
        <v/>
      </c>
      <c r="X2699" s="14"/>
      <c r="Y2699" s="7" t="str">
        <f t="shared" si="314"/>
        <v>…</v>
      </c>
      <c r="Z2699" s="7"/>
      <c r="AA2699" s="35" t="str">
        <f t="shared" si="315"/>
        <v>…</v>
      </c>
      <c r="AB2699" s="35" t="str">
        <f t="shared" si="316"/>
        <v>.</v>
      </c>
    </row>
    <row r="2700" spans="2:28">
      <c r="B2700" s="6"/>
      <c r="D2700" s="24"/>
      <c r="E2700" s="17"/>
      <c r="F2700" s="7"/>
      <c r="G2700" s="10"/>
      <c r="H2700" s="7"/>
      <c r="I2700" s="7"/>
      <c r="J2700" s="7"/>
      <c r="K2700" s="7"/>
      <c r="L2700" s="7"/>
      <c r="M2700" s="7"/>
      <c r="N2700" s="6"/>
      <c r="O2700" s="6"/>
      <c r="P2700" s="11"/>
      <c r="Q2700" s="12"/>
      <c r="R2700" s="13"/>
      <c r="S2700" s="21" t="str">
        <f t="shared" si="312"/>
        <v/>
      </c>
      <c r="T2700" s="7" t="str">
        <f t="shared" si="313"/>
        <v>Under 1.5</v>
      </c>
      <c r="U2700" s="14"/>
      <c r="V2700" s="14" t="str">
        <f t="shared" si="317"/>
        <v>Over 0.5</v>
      </c>
      <c r="W2700" s="14" t="str">
        <f t="shared" si="318"/>
        <v/>
      </c>
      <c r="X2700" s="14"/>
      <c r="Y2700" s="7" t="str">
        <f t="shared" si="314"/>
        <v>…</v>
      </c>
      <c r="Z2700" s="7"/>
      <c r="AA2700" s="35" t="str">
        <f t="shared" si="315"/>
        <v>…</v>
      </c>
      <c r="AB2700" s="35" t="str">
        <f t="shared" si="316"/>
        <v>.</v>
      </c>
    </row>
    <row r="2701" spans="2:28">
      <c r="B2701" s="6"/>
      <c r="D2701" s="24"/>
      <c r="E2701" s="17"/>
      <c r="F2701" s="7"/>
      <c r="G2701" s="10"/>
      <c r="H2701" s="7"/>
      <c r="I2701" s="7"/>
      <c r="J2701" s="7"/>
      <c r="K2701" s="7"/>
      <c r="L2701" s="7"/>
      <c r="M2701" s="7"/>
      <c r="N2701" s="6"/>
      <c r="O2701" s="6"/>
      <c r="P2701" s="11"/>
      <c r="Q2701" s="12"/>
      <c r="R2701" s="13"/>
      <c r="S2701" s="21" t="str">
        <f t="shared" si="312"/>
        <v/>
      </c>
      <c r="T2701" s="7" t="str">
        <f t="shared" si="313"/>
        <v>Under 1.5</v>
      </c>
      <c r="U2701" s="14"/>
      <c r="V2701" s="14" t="str">
        <f t="shared" si="317"/>
        <v>Over 0.5</v>
      </c>
      <c r="W2701" s="14" t="str">
        <f t="shared" si="318"/>
        <v/>
      </c>
      <c r="X2701" s="14"/>
      <c r="Y2701" s="7" t="str">
        <f t="shared" si="314"/>
        <v>…</v>
      </c>
      <c r="Z2701" s="7"/>
      <c r="AA2701" s="35" t="str">
        <f t="shared" si="315"/>
        <v>…</v>
      </c>
      <c r="AB2701" s="35" t="str">
        <f t="shared" si="316"/>
        <v>.</v>
      </c>
    </row>
    <row r="2702" spans="2:28">
      <c r="B2702" s="6"/>
      <c r="D2702" s="24"/>
      <c r="E2702" s="17"/>
      <c r="F2702" s="7"/>
      <c r="G2702" s="10"/>
      <c r="H2702" s="7"/>
      <c r="I2702" s="7"/>
      <c r="J2702" s="7"/>
      <c r="K2702" s="7"/>
      <c r="L2702" s="7"/>
      <c r="M2702" s="7"/>
      <c r="N2702" s="6"/>
      <c r="O2702" s="6"/>
      <c r="P2702" s="11"/>
      <c r="Q2702" s="12"/>
      <c r="R2702" s="13"/>
      <c r="S2702" s="21" t="str">
        <f t="shared" si="312"/>
        <v/>
      </c>
      <c r="T2702" s="7" t="str">
        <f t="shared" si="313"/>
        <v>Under 1.5</v>
      </c>
      <c r="U2702" s="14"/>
      <c r="V2702" s="14" t="str">
        <f t="shared" si="317"/>
        <v>Over 0.5</v>
      </c>
      <c r="W2702" s="14" t="str">
        <f t="shared" si="318"/>
        <v/>
      </c>
      <c r="X2702" s="14"/>
      <c r="Y2702" s="7" t="str">
        <f t="shared" si="314"/>
        <v>…</v>
      </c>
      <c r="Z2702" s="7"/>
      <c r="AA2702" s="35" t="str">
        <f t="shared" si="315"/>
        <v>…</v>
      </c>
      <c r="AB2702" s="35" t="str">
        <f t="shared" si="316"/>
        <v>.</v>
      </c>
    </row>
    <row r="2703" spans="2:28">
      <c r="B2703" s="6"/>
      <c r="D2703" s="24"/>
      <c r="E2703" s="17"/>
      <c r="F2703" s="7"/>
      <c r="G2703" s="10"/>
      <c r="H2703" s="7"/>
      <c r="I2703" s="7"/>
      <c r="J2703" s="7"/>
      <c r="K2703" s="7"/>
      <c r="L2703" s="7"/>
      <c r="M2703" s="7"/>
      <c r="N2703" s="6"/>
      <c r="O2703" s="6"/>
      <c r="P2703" s="11"/>
      <c r="Q2703" s="12"/>
      <c r="R2703" s="13"/>
      <c r="S2703" s="21" t="str">
        <f t="shared" si="312"/>
        <v/>
      </c>
      <c r="T2703" s="7" t="str">
        <f t="shared" si="313"/>
        <v>Under 1.5</v>
      </c>
      <c r="U2703" s="14"/>
      <c r="V2703" s="14" t="str">
        <f t="shared" si="317"/>
        <v>Over 0.5</v>
      </c>
      <c r="W2703" s="14" t="str">
        <f t="shared" si="318"/>
        <v/>
      </c>
      <c r="X2703" s="14"/>
      <c r="Y2703" s="7" t="str">
        <f t="shared" si="314"/>
        <v>…</v>
      </c>
      <c r="Z2703" s="7"/>
      <c r="AA2703" s="35" t="str">
        <f t="shared" si="315"/>
        <v>…</v>
      </c>
      <c r="AB2703" s="35" t="str">
        <f t="shared" si="316"/>
        <v>.</v>
      </c>
    </row>
    <row r="2704" spans="2:28">
      <c r="B2704" s="6"/>
      <c r="D2704" s="24"/>
      <c r="E2704" s="17"/>
      <c r="F2704" s="7"/>
      <c r="G2704" s="10"/>
      <c r="H2704" s="7"/>
      <c r="I2704" s="7"/>
      <c r="J2704" s="7"/>
      <c r="K2704" s="7"/>
      <c r="L2704" s="7"/>
      <c r="M2704" s="7"/>
      <c r="N2704" s="6"/>
      <c r="O2704" s="6"/>
      <c r="P2704" s="11"/>
      <c r="Q2704" s="12"/>
      <c r="R2704" s="13"/>
      <c r="S2704" s="21" t="str">
        <f t="shared" si="312"/>
        <v/>
      </c>
      <c r="T2704" s="7" t="str">
        <f t="shared" si="313"/>
        <v>Under 1.5</v>
      </c>
      <c r="U2704" s="14"/>
      <c r="V2704" s="14" t="str">
        <f t="shared" si="317"/>
        <v>Over 0.5</v>
      </c>
      <c r="W2704" s="14" t="str">
        <f t="shared" si="318"/>
        <v/>
      </c>
      <c r="X2704" s="14"/>
      <c r="Y2704" s="7" t="str">
        <f t="shared" si="314"/>
        <v>…</v>
      </c>
      <c r="Z2704" s="7"/>
      <c r="AA2704" s="35" t="str">
        <f t="shared" si="315"/>
        <v>…</v>
      </c>
      <c r="AB2704" s="35" t="str">
        <f t="shared" si="316"/>
        <v>.</v>
      </c>
    </row>
    <row r="2705" spans="2:28">
      <c r="B2705" s="6"/>
      <c r="D2705" s="24"/>
      <c r="E2705" s="17"/>
      <c r="F2705" s="7"/>
      <c r="G2705" s="10"/>
      <c r="H2705" s="7"/>
      <c r="I2705" s="7"/>
      <c r="J2705" s="7"/>
      <c r="K2705" s="7"/>
      <c r="L2705" s="7"/>
      <c r="M2705" s="7"/>
      <c r="N2705" s="6"/>
      <c r="O2705" s="6"/>
      <c r="P2705" s="11"/>
      <c r="Q2705" s="12"/>
      <c r="R2705" s="13"/>
      <c r="S2705" s="21" t="str">
        <f t="shared" si="312"/>
        <v/>
      </c>
      <c r="T2705" s="7" t="str">
        <f t="shared" si="313"/>
        <v>Under 1.5</v>
      </c>
      <c r="U2705" s="14"/>
      <c r="V2705" s="14" t="str">
        <f t="shared" si="317"/>
        <v>Over 0.5</v>
      </c>
      <c r="W2705" s="14" t="str">
        <f t="shared" si="318"/>
        <v/>
      </c>
      <c r="X2705" s="14"/>
      <c r="Y2705" s="7" t="str">
        <f t="shared" si="314"/>
        <v>…</v>
      </c>
      <c r="Z2705" s="7"/>
      <c r="AA2705" s="35" t="str">
        <f t="shared" si="315"/>
        <v>…</v>
      </c>
      <c r="AB2705" s="35" t="str">
        <f t="shared" si="316"/>
        <v>.</v>
      </c>
    </row>
    <row r="2706" spans="2:28">
      <c r="B2706" s="6"/>
      <c r="D2706" s="24"/>
      <c r="E2706" s="17"/>
      <c r="F2706" s="7"/>
      <c r="G2706" s="10"/>
      <c r="H2706" s="7"/>
      <c r="I2706" s="7"/>
      <c r="J2706" s="7"/>
      <c r="K2706" s="7"/>
      <c r="L2706" s="7"/>
      <c r="M2706" s="7"/>
      <c r="N2706" s="6"/>
      <c r="O2706" s="6"/>
      <c r="P2706" s="11"/>
      <c r="Q2706" s="12"/>
      <c r="R2706" s="13"/>
      <c r="S2706" s="21" t="str">
        <f t="shared" si="312"/>
        <v/>
      </c>
      <c r="T2706" s="7" t="str">
        <f t="shared" si="313"/>
        <v>Under 1.5</v>
      </c>
      <c r="U2706" s="14"/>
      <c r="V2706" s="14" t="str">
        <f t="shared" si="317"/>
        <v>Over 0.5</v>
      </c>
      <c r="W2706" s="14" t="str">
        <f t="shared" si="318"/>
        <v/>
      </c>
      <c r="X2706" s="14"/>
      <c r="Y2706" s="7" t="str">
        <f t="shared" si="314"/>
        <v>…</v>
      </c>
      <c r="Z2706" s="7"/>
      <c r="AA2706" s="35" t="str">
        <f t="shared" si="315"/>
        <v>…</v>
      </c>
      <c r="AB2706" s="35" t="str">
        <f t="shared" si="316"/>
        <v>.</v>
      </c>
    </row>
    <row r="2707" spans="2:28">
      <c r="B2707" s="6"/>
      <c r="D2707" s="24"/>
      <c r="E2707" s="17"/>
      <c r="F2707" s="7"/>
      <c r="G2707" s="10"/>
      <c r="H2707" s="7"/>
      <c r="I2707" s="7"/>
      <c r="J2707" s="7"/>
      <c r="K2707" s="7"/>
      <c r="L2707" s="7"/>
      <c r="M2707" s="7"/>
      <c r="N2707" s="6"/>
      <c r="O2707" s="6"/>
      <c r="P2707" s="11"/>
      <c r="Q2707" s="12"/>
      <c r="R2707" s="13"/>
      <c r="S2707" s="21" t="str">
        <f t="shared" si="312"/>
        <v/>
      </c>
      <c r="T2707" s="7" t="str">
        <f t="shared" si="313"/>
        <v>Under 1.5</v>
      </c>
      <c r="U2707" s="14"/>
      <c r="V2707" s="14" t="str">
        <f t="shared" si="317"/>
        <v>Over 0.5</v>
      </c>
      <c r="W2707" s="14" t="str">
        <f t="shared" si="318"/>
        <v/>
      </c>
      <c r="X2707" s="14"/>
      <c r="Y2707" s="7" t="str">
        <f t="shared" si="314"/>
        <v>…</v>
      </c>
      <c r="Z2707" s="7"/>
      <c r="AA2707" s="35" t="str">
        <f t="shared" si="315"/>
        <v>…</v>
      </c>
      <c r="AB2707" s="35" t="str">
        <f t="shared" si="316"/>
        <v>.</v>
      </c>
    </row>
    <row r="2708" spans="2:28">
      <c r="B2708" s="6"/>
      <c r="D2708" s="24"/>
      <c r="E2708" s="17"/>
      <c r="F2708" s="7"/>
      <c r="G2708" s="10"/>
      <c r="H2708" s="7"/>
      <c r="I2708" s="7"/>
      <c r="J2708" s="7"/>
      <c r="K2708" s="7"/>
      <c r="L2708" s="7"/>
      <c r="M2708" s="7"/>
      <c r="N2708" s="6"/>
      <c r="O2708" s="6"/>
      <c r="P2708" s="11"/>
      <c r="Q2708" s="12"/>
      <c r="R2708" s="13"/>
      <c r="S2708" s="21" t="str">
        <f t="shared" si="312"/>
        <v/>
      </c>
      <c r="T2708" s="7" t="str">
        <f t="shared" si="313"/>
        <v>Under 1.5</v>
      </c>
      <c r="U2708" s="14"/>
      <c r="V2708" s="14" t="str">
        <f t="shared" si="317"/>
        <v>Over 0.5</v>
      </c>
      <c r="W2708" s="14" t="str">
        <f t="shared" si="318"/>
        <v/>
      </c>
      <c r="X2708" s="14"/>
      <c r="Y2708" s="7" t="str">
        <f t="shared" si="314"/>
        <v>…</v>
      </c>
      <c r="Z2708" s="7"/>
      <c r="AA2708" s="35" t="str">
        <f t="shared" si="315"/>
        <v>…</v>
      </c>
      <c r="AB2708" s="35" t="str">
        <f t="shared" si="316"/>
        <v>.</v>
      </c>
    </row>
    <row r="2709" spans="2:28">
      <c r="B2709" s="6"/>
      <c r="D2709" s="24"/>
      <c r="E2709" s="17"/>
      <c r="F2709" s="7"/>
      <c r="G2709" s="10"/>
      <c r="H2709" s="7"/>
      <c r="I2709" s="7"/>
      <c r="J2709" s="7"/>
      <c r="K2709" s="7"/>
      <c r="L2709" s="7"/>
      <c r="M2709" s="7"/>
      <c r="N2709" s="6"/>
      <c r="O2709" s="6"/>
      <c r="P2709" s="11"/>
      <c r="Q2709" s="12"/>
      <c r="R2709" s="13"/>
      <c r="S2709" s="21" t="str">
        <f t="shared" si="312"/>
        <v/>
      </c>
      <c r="T2709" s="7" t="str">
        <f t="shared" si="313"/>
        <v>Under 1.5</v>
      </c>
      <c r="U2709" s="14"/>
      <c r="V2709" s="14" t="str">
        <f t="shared" si="317"/>
        <v>Over 0.5</v>
      </c>
      <c r="W2709" s="14" t="str">
        <f t="shared" si="318"/>
        <v/>
      </c>
      <c r="X2709" s="14"/>
      <c r="Y2709" s="7" t="str">
        <f t="shared" si="314"/>
        <v>…</v>
      </c>
      <c r="Z2709" s="7"/>
      <c r="AA2709" s="35" t="str">
        <f t="shared" si="315"/>
        <v>…</v>
      </c>
      <c r="AB2709" s="35" t="str">
        <f t="shared" si="316"/>
        <v>.</v>
      </c>
    </row>
    <row r="2710" spans="2:28">
      <c r="B2710" s="6"/>
      <c r="D2710" s="24"/>
      <c r="E2710" s="17"/>
      <c r="F2710" s="7"/>
      <c r="G2710" s="10"/>
      <c r="H2710" s="7"/>
      <c r="I2710" s="7"/>
      <c r="J2710" s="7"/>
      <c r="K2710" s="7"/>
      <c r="L2710" s="7"/>
      <c r="M2710" s="7"/>
      <c r="N2710" s="6"/>
      <c r="O2710" s="6"/>
      <c r="P2710" s="11"/>
      <c r="Q2710" s="12"/>
      <c r="R2710" s="13"/>
      <c r="S2710" s="21" t="str">
        <f t="shared" si="312"/>
        <v/>
      </c>
      <c r="T2710" s="7" t="str">
        <f t="shared" si="313"/>
        <v>Under 1.5</v>
      </c>
      <c r="U2710" s="14"/>
      <c r="V2710" s="14" t="str">
        <f t="shared" si="317"/>
        <v>Over 0.5</v>
      </c>
      <c r="W2710" s="14" t="str">
        <f t="shared" si="318"/>
        <v/>
      </c>
      <c r="X2710" s="14"/>
      <c r="Y2710" s="7" t="str">
        <f t="shared" si="314"/>
        <v>…</v>
      </c>
      <c r="Z2710" s="7"/>
      <c r="AA2710" s="35" t="str">
        <f t="shared" si="315"/>
        <v>…</v>
      </c>
      <c r="AB2710" s="35" t="str">
        <f t="shared" si="316"/>
        <v>.</v>
      </c>
    </row>
    <row r="2711" spans="2:28">
      <c r="B2711" s="6"/>
      <c r="D2711" s="24"/>
      <c r="E2711" s="17"/>
      <c r="F2711" s="7"/>
      <c r="G2711" s="10"/>
      <c r="H2711" s="7"/>
      <c r="I2711" s="7"/>
      <c r="J2711" s="7"/>
      <c r="K2711" s="7"/>
      <c r="L2711" s="7"/>
      <c r="M2711" s="7"/>
      <c r="N2711" s="6"/>
      <c r="O2711" s="6"/>
      <c r="P2711" s="11"/>
      <c r="Q2711" s="12"/>
      <c r="R2711" s="13"/>
      <c r="S2711" s="21" t="str">
        <f t="shared" si="312"/>
        <v/>
      </c>
      <c r="T2711" s="7" t="str">
        <f t="shared" si="313"/>
        <v>Under 1.5</v>
      </c>
      <c r="U2711" s="14"/>
      <c r="V2711" s="14" t="str">
        <f t="shared" si="317"/>
        <v>Over 0.5</v>
      </c>
      <c r="W2711" s="14" t="str">
        <f t="shared" si="318"/>
        <v/>
      </c>
      <c r="X2711" s="14"/>
      <c r="Y2711" s="7" t="str">
        <f t="shared" si="314"/>
        <v>…</v>
      </c>
      <c r="Z2711" s="7"/>
      <c r="AA2711" s="35" t="str">
        <f t="shared" si="315"/>
        <v>…</v>
      </c>
      <c r="AB2711" s="35" t="str">
        <f t="shared" si="316"/>
        <v>.</v>
      </c>
    </row>
    <row r="2712" spans="2:28">
      <c r="B2712" s="6"/>
      <c r="D2712" s="24"/>
      <c r="E2712" s="17"/>
      <c r="F2712" s="7"/>
      <c r="G2712" s="10"/>
      <c r="H2712" s="7"/>
      <c r="I2712" s="7"/>
      <c r="J2712" s="7"/>
      <c r="K2712" s="7"/>
      <c r="L2712" s="7"/>
      <c r="M2712" s="7"/>
      <c r="N2712" s="6"/>
      <c r="O2712" s="6"/>
      <c r="P2712" s="11"/>
      <c r="Q2712" s="12"/>
      <c r="R2712" s="13"/>
      <c r="S2712" s="21" t="str">
        <f t="shared" si="312"/>
        <v/>
      </c>
      <c r="T2712" s="7" t="str">
        <f t="shared" si="313"/>
        <v>Under 1.5</v>
      </c>
      <c r="U2712" s="14"/>
      <c r="V2712" s="14" t="str">
        <f t="shared" si="317"/>
        <v>Over 0.5</v>
      </c>
      <c r="W2712" s="14" t="str">
        <f t="shared" si="318"/>
        <v/>
      </c>
      <c r="X2712" s="14"/>
      <c r="Y2712" s="7" t="str">
        <f t="shared" si="314"/>
        <v>…</v>
      </c>
      <c r="Z2712" s="7"/>
      <c r="AA2712" s="35" t="str">
        <f t="shared" si="315"/>
        <v>…</v>
      </c>
      <c r="AB2712" s="35" t="str">
        <f t="shared" si="316"/>
        <v>.</v>
      </c>
    </row>
    <row r="2713" spans="2:28">
      <c r="B2713" s="6"/>
      <c r="D2713" s="24"/>
      <c r="E2713" s="17"/>
      <c r="F2713" s="7"/>
      <c r="G2713" s="10"/>
      <c r="H2713" s="7"/>
      <c r="I2713" s="7"/>
      <c r="J2713" s="7"/>
      <c r="K2713" s="7"/>
      <c r="L2713" s="7"/>
      <c r="M2713" s="7"/>
      <c r="N2713" s="6"/>
      <c r="O2713" s="6"/>
      <c r="P2713" s="11"/>
      <c r="Q2713" s="12"/>
      <c r="R2713" s="13"/>
      <c r="S2713" s="21" t="str">
        <f t="shared" si="312"/>
        <v/>
      </c>
      <c r="T2713" s="7" t="str">
        <f t="shared" si="313"/>
        <v>Under 1.5</v>
      </c>
      <c r="U2713" s="14"/>
      <c r="V2713" s="14" t="str">
        <f t="shared" si="317"/>
        <v>Over 0.5</v>
      </c>
      <c r="W2713" s="14" t="str">
        <f t="shared" si="318"/>
        <v/>
      </c>
      <c r="X2713" s="14"/>
      <c r="Y2713" s="7" t="str">
        <f t="shared" si="314"/>
        <v>…</v>
      </c>
      <c r="Z2713" s="7"/>
      <c r="AA2713" s="35" t="str">
        <f t="shared" si="315"/>
        <v>…</v>
      </c>
      <c r="AB2713" s="35" t="str">
        <f t="shared" si="316"/>
        <v>.</v>
      </c>
    </row>
    <row r="2714" spans="2:28">
      <c r="B2714" s="6"/>
      <c r="D2714" s="24"/>
      <c r="E2714" s="17"/>
      <c r="F2714" s="7"/>
      <c r="G2714" s="10"/>
      <c r="H2714" s="7"/>
      <c r="I2714" s="7"/>
      <c r="J2714" s="7"/>
      <c r="K2714" s="7"/>
      <c r="L2714" s="7"/>
      <c r="M2714" s="7"/>
      <c r="N2714" s="6"/>
      <c r="O2714" s="6"/>
      <c r="P2714" s="11"/>
      <c r="Q2714" s="12"/>
      <c r="R2714" s="13"/>
      <c r="S2714" s="21" t="str">
        <f t="shared" si="312"/>
        <v/>
      </c>
      <c r="T2714" s="7" t="str">
        <f t="shared" si="313"/>
        <v>Under 1.5</v>
      </c>
      <c r="U2714" s="14"/>
      <c r="V2714" s="14" t="str">
        <f t="shared" si="317"/>
        <v>Over 0.5</v>
      </c>
      <c r="W2714" s="14" t="str">
        <f t="shared" si="318"/>
        <v/>
      </c>
      <c r="X2714" s="14"/>
      <c r="Y2714" s="7" t="str">
        <f t="shared" si="314"/>
        <v>…</v>
      </c>
      <c r="Z2714" s="7"/>
      <c r="AA2714" s="35" t="str">
        <f t="shared" si="315"/>
        <v>…</v>
      </c>
      <c r="AB2714" s="35" t="str">
        <f t="shared" si="316"/>
        <v>.</v>
      </c>
    </row>
    <row r="2715" spans="2:28">
      <c r="B2715" s="6"/>
      <c r="D2715" s="24"/>
      <c r="E2715" s="17"/>
      <c r="F2715" s="7"/>
      <c r="G2715" s="10"/>
      <c r="H2715" s="7"/>
      <c r="I2715" s="7"/>
      <c r="J2715" s="7"/>
      <c r="K2715" s="7"/>
      <c r="L2715" s="7"/>
      <c r="M2715" s="7"/>
      <c r="N2715" s="6"/>
      <c r="O2715" s="6"/>
      <c r="P2715" s="11"/>
      <c r="Q2715" s="12"/>
      <c r="R2715" s="13"/>
      <c r="S2715" s="21" t="str">
        <f t="shared" si="312"/>
        <v/>
      </c>
      <c r="T2715" s="7" t="str">
        <f t="shared" si="313"/>
        <v>Under 1.5</v>
      </c>
      <c r="U2715" s="14"/>
      <c r="V2715" s="14" t="str">
        <f t="shared" si="317"/>
        <v>Over 0.5</v>
      </c>
      <c r="W2715" s="14" t="str">
        <f t="shared" si="318"/>
        <v/>
      </c>
      <c r="X2715" s="14"/>
      <c r="Y2715" s="7" t="str">
        <f t="shared" si="314"/>
        <v>…</v>
      </c>
      <c r="Z2715" s="7"/>
      <c r="AA2715" s="35" t="str">
        <f t="shared" si="315"/>
        <v>…</v>
      </c>
      <c r="AB2715" s="35" t="str">
        <f t="shared" si="316"/>
        <v>.</v>
      </c>
    </row>
    <row r="2716" spans="2:28">
      <c r="B2716" s="6"/>
      <c r="D2716" s="24"/>
      <c r="E2716" s="17"/>
      <c r="F2716" s="7"/>
      <c r="G2716" s="10"/>
      <c r="H2716" s="7"/>
      <c r="I2716" s="7"/>
      <c r="J2716" s="7"/>
      <c r="K2716" s="7"/>
      <c r="L2716" s="7"/>
      <c r="M2716" s="7"/>
      <c r="N2716" s="6"/>
      <c r="O2716" s="6"/>
      <c r="P2716" s="11"/>
      <c r="Q2716" s="12"/>
      <c r="R2716" s="13"/>
      <c r="S2716" s="21" t="str">
        <f t="shared" si="312"/>
        <v/>
      </c>
      <c r="T2716" s="7" t="str">
        <f t="shared" si="313"/>
        <v>Under 1.5</v>
      </c>
      <c r="U2716" s="14"/>
      <c r="V2716" s="14" t="str">
        <f t="shared" si="317"/>
        <v>Over 0.5</v>
      </c>
      <c r="W2716" s="14" t="str">
        <f t="shared" si="318"/>
        <v/>
      </c>
      <c r="X2716" s="14"/>
      <c r="Y2716" s="7" t="str">
        <f t="shared" si="314"/>
        <v>…</v>
      </c>
      <c r="Z2716" s="7"/>
      <c r="AA2716" s="35" t="str">
        <f t="shared" si="315"/>
        <v>…</v>
      </c>
      <c r="AB2716" s="35" t="str">
        <f t="shared" si="316"/>
        <v>.</v>
      </c>
    </row>
    <row r="2717" spans="2:28">
      <c r="B2717" s="6"/>
      <c r="D2717" s="24"/>
      <c r="E2717" s="17"/>
      <c r="F2717" s="7"/>
      <c r="G2717" s="10"/>
      <c r="H2717" s="7"/>
      <c r="I2717" s="7"/>
      <c r="J2717" s="7"/>
      <c r="K2717" s="7"/>
      <c r="L2717" s="7"/>
      <c r="M2717" s="7"/>
      <c r="N2717" s="6"/>
      <c r="O2717" s="6"/>
      <c r="P2717" s="11"/>
      <c r="Q2717" s="12"/>
      <c r="R2717" s="13"/>
      <c r="S2717" s="21" t="str">
        <f t="shared" si="312"/>
        <v/>
      </c>
      <c r="T2717" s="7" t="str">
        <f t="shared" si="313"/>
        <v>Under 1.5</v>
      </c>
      <c r="U2717" s="14"/>
      <c r="V2717" s="14" t="str">
        <f t="shared" si="317"/>
        <v>Over 0.5</v>
      </c>
      <c r="W2717" s="14" t="str">
        <f t="shared" si="318"/>
        <v/>
      </c>
      <c r="X2717" s="14"/>
      <c r="Y2717" s="7" t="str">
        <f t="shared" si="314"/>
        <v>…</v>
      </c>
      <c r="Z2717" s="7"/>
      <c r="AA2717" s="35" t="str">
        <f t="shared" si="315"/>
        <v>…</v>
      </c>
      <c r="AB2717" s="35" t="str">
        <f t="shared" si="316"/>
        <v>.</v>
      </c>
    </row>
    <row r="2718" spans="2:28">
      <c r="B2718" s="6"/>
      <c r="D2718" s="24"/>
      <c r="E2718" s="17"/>
      <c r="F2718" s="7"/>
      <c r="G2718" s="10"/>
      <c r="H2718" s="7"/>
      <c r="I2718" s="7"/>
      <c r="J2718" s="7"/>
      <c r="K2718" s="7"/>
      <c r="L2718" s="7"/>
      <c r="M2718" s="7"/>
      <c r="N2718" s="6"/>
      <c r="O2718" s="6"/>
      <c r="P2718" s="11"/>
      <c r="Q2718" s="12"/>
      <c r="R2718" s="13"/>
      <c r="S2718" s="21" t="str">
        <f t="shared" si="312"/>
        <v/>
      </c>
      <c r="T2718" s="7" t="str">
        <f t="shared" si="313"/>
        <v>Under 1.5</v>
      </c>
      <c r="U2718" s="14"/>
      <c r="V2718" s="14" t="str">
        <f t="shared" si="317"/>
        <v>Over 0.5</v>
      </c>
      <c r="W2718" s="14" t="str">
        <f t="shared" si="318"/>
        <v/>
      </c>
      <c r="X2718" s="14"/>
      <c r="Y2718" s="7" t="str">
        <f t="shared" si="314"/>
        <v>…</v>
      </c>
      <c r="Z2718" s="7"/>
      <c r="AA2718" s="35" t="str">
        <f t="shared" si="315"/>
        <v>…</v>
      </c>
      <c r="AB2718" s="35" t="str">
        <f t="shared" si="316"/>
        <v>.</v>
      </c>
    </row>
    <row r="2719" spans="2:28">
      <c r="B2719" s="6"/>
      <c r="D2719" s="24"/>
      <c r="E2719" s="17"/>
      <c r="F2719" s="7"/>
      <c r="G2719" s="10"/>
      <c r="H2719" s="7"/>
      <c r="I2719" s="7"/>
      <c r="J2719" s="7"/>
      <c r="K2719" s="7"/>
      <c r="L2719" s="7"/>
      <c r="M2719" s="7"/>
      <c r="N2719" s="6"/>
      <c r="O2719" s="6"/>
      <c r="P2719" s="11"/>
      <c r="Q2719" s="12"/>
      <c r="R2719" s="13"/>
      <c r="S2719" s="21" t="str">
        <f t="shared" si="312"/>
        <v/>
      </c>
      <c r="T2719" s="7" t="str">
        <f t="shared" si="313"/>
        <v>Under 1.5</v>
      </c>
      <c r="U2719" s="14"/>
      <c r="V2719" s="14" t="str">
        <f t="shared" si="317"/>
        <v>Over 0.5</v>
      </c>
      <c r="W2719" s="14" t="str">
        <f t="shared" si="318"/>
        <v/>
      </c>
      <c r="X2719" s="14"/>
      <c r="Y2719" s="7" t="str">
        <f t="shared" si="314"/>
        <v>…</v>
      </c>
      <c r="Z2719" s="7"/>
      <c r="AA2719" s="35" t="str">
        <f t="shared" si="315"/>
        <v>…</v>
      </c>
      <c r="AB2719" s="35" t="str">
        <f t="shared" si="316"/>
        <v>.</v>
      </c>
    </row>
    <row r="2720" spans="2:28">
      <c r="B2720" s="6"/>
      <c r="D2720" s="24"/>
      <c r="E2720" s="17"/>
      <c r="F2720" s="7"/>
      <c r="G2720" s="10"/>
      <c r="H2720" s="7"/>
      <c r="I2720" s="7"/>
      <c r="J2720" s="7"/>
      <c r="K2720" s="7"/>
      <c r="L2720" s="7"/>
      <c r="M2720" s="7"/>
      <c r="N2720" s="6"/>
      <c r="O2720" s="6"/>
      <c r="P2720" s="11"/>
      <c r="Q2720" s="12"/>
      <c r="R2720" s="13"/>
      <c r="S2720" s="21" t="str">
        <f t="shared" si="312"/>
        <v/>
      </c>
      <c r="T2720" s="7" t="str">
        <f t="shared" si="313"/>
        <v>Under 1.5</v>
      </c>
      <c r="U2720" s="14"/>
      <c r="V2720" s="14" t="str">
        <f t="shared" si="317"/>
        <v>Over 0.5</v>
      </c>
      <c r="W2720" s="14" t="str">
        <f t="shared" si="318"/>
        <v/>
      </c>
      <c r="X2720" s="14"/>
      <c r="Y2720" s="7" t="str">
        <f t="shared" si="314"/>
        <v>…</v>
      </c>
      <c r="Z2720" s="7"/>
      <c r="AA2720" s="35" t="str">
        <f t="shared" si="315"/>
        <v>…</v>
      </c>
      <c r="AB2720" s="35" t="str">
        <f t="shared" si="316"/>
        <v>.</v>
      </c>
    </row>
    <row r="2721" spans="2:28">
      <c r="B2721" s="6"/>
      <c r="D2721" s="24"/>
      <c r="E2721" s="17"/>
      <c r="F2721" s="7"/>
      <c r="G2721" s="10"/>
      <c r="H2721" s="7"/>
      <c r="I2721" s="7"/>
      <c r="J2721" s="7"/>
      <c r="K2721" s="7"/>
      <c r="L2721" s="7"/>
      <c r="M2721" s="7"/>
      <c r="N2721" s="6"/>
      <c r="O2721" s="6"/>
      <c r="P2721" s="11"/>
      <c r="Q2721" s="12"/>
      <c r="R2721" s="13"/>
      <c r="S2721" s="21" t="str">
        <f t="shared" si="312"/>
        <v/>
      </c>
      <c r="T2721" s="7" t="str">
        <f t="shared" si="313"/>
        <v>Under 1.5</v>
      </c>
      <c r="U2721" s="14"/>
      <c r="V2721" s="14" t="str">
        <f t="shared" si="317"/>
        <v>Over 0.5</v>
      </c>
      <c r="W2721" s="14" t="str">
        <f t="shared" si="318"/>
        <v/>
      </c>
      <c r="X2721" s="14"/>
      <c r="Y2721" s="7" t="str">
        <f t="shared" si="314"/>
        <v>…</v>
      </c>
      <c r="Z2721" s="7"/>
      <c r="AA2721" s="35" t="str">
        <f t="shared" si="315"/>
        <v>…</v>
      </c>
      <c r="AB2721" s="35" t="str">
        <f t="shared" si="316"/>
        <v>.</v>
      </c>
    </row>
    <row r="2722" spans="2:28">
      <c r="B2722" s="6"/>
      <c r="D2722" s="24"/>
      <c r="E2722" s="17"/>
      <c r="F2722" s="7"/>
      <c r="G2722" s="10"/>
      <c r="H2722" s="7"/>
      <c r="I2722" s="7"/>
      <c r="J2722" s="7"/>
      <c r="K2722" s="7"/>
      <c r="L2722" s="7"/>
      <c r="M2722" s="7"/>
      <c r="N2722" s="6"/>
      <c r="O2722" s="6"/>
      <c r="P2722" s="11"/>
      <c r="Q2722" s="12"/>
      <c r="R2722" s="13"/>
      <c r="S2722" s="21" t="str">
        <f t="shared" si="312"/>
        <v/>
      </c>
      <c r="T2722" s="7" t="str">
        <f t="shared" si="313"/>
        <v>Under 1.5</v>
      </c>
      <c r="U2722" s="14"/>
      <c r="V2722" s="14" t="str">
        <f t="shared" si="317"/>
        <v>Over 0.5</v>
      </c>
      <c r="W2722" s="14" t="str">
        <f t="shared" si="318"/>
        <v/>
      </c>
      <c r="X2722" s="14"/>
      <c r="Y2722" s="7" t="str">
        <f t="shared" si="314"/>
        <v>…</v>
      </c>
      <c r="Z2722" s="7"/>
      <c r="AA2722" s="35" t="str">
        <f t="shared" si="315"/>
        <v>…</v>
      </c>
      <c r="AB2722" s="35" t="str">
        <f t="shared" si="316"/>
        <v>.</v>
      </c>
    </row>
    <row r="2723" spans="2:28">
      <c r="B2723" s="6"/>
      <c r="D2723" s="24"/>
      <c r="E2723" s="17"/>
      <c r="F2723" s="7"/>
      <c r="G2723" s="10"/>
      <c r="H2723" s="7"/>
      <c r="I2723" s="7"/>
      <c r="J2723" s="7"/>
      <c r="K2723" s="7"/>
      <c r="L2723" s="7"/>
      <c r="M2723" s="7"/>
      <c r="N2723" s="6"/>
      <c r="O2723" s="6"/>
      <c r="P2723" s="11"/>
      <c r="Q2723" s="12"/>
      <c r="R2723" s="13"/>
      <c r="S2723" s="21" t="str">
        <f t="shared" si="312"/>
        <v/>
      </c>
      <c r="T2723" s="7" t="str">
        <f t="shared" si="313"/>
        <v>Under 1.5</v>
      </c>
      <c r="U2723" s="14"/>
      <c r="V2723" s="14" t="str">
        <f t="shared" si="317"/>
        <v>Over 0.5</v>
      </c>
      <c r="W2723" s="14" t="str">
        <f t="shared" si="318"/>
        <v/>
      </c>
      <c r="X2723" s="14"/>
      <c r="Y2723" s="7" t="str">
        <f t="shared" si="314"/>
        <v>…</v>
      </c>
      <c r="Z2723" s="7"/>
      <c r="AA2723" s="35" t="str">
        <f t="shared" si="315"/>
        <v>…</v>
      </c>
      <c r="AB2723" s="35" t="str">
        <f t="shared" si="316"/>
        <v>.</v>
      </c>
    </row>
    <row r="2724" spans="2:28">
      <c r="B2724" s="6"/>
      <c r="D2724" s="24"/>
      <c r="E2724" s="17"/>
      <c r="F2724" s="7"/>
      <c r="G2724" s="10"/>
      <c r="H2724" s="7"/>
      <c r="I2724" s="7"/>
      <c r="J2724" s="7"/>
      <c r="K2724" s="7"/>
      <c r="L2724" s="7"/>
      <c r="M2724" s="7"/>
      <c r="N2724" s="6"/>
      <c r="O2724" s="6"/>
      <c r="P2724" s="11"/>
      <c r="Q2724" s="12"/>
      <c r="R2724" s="13"/>
      <c r="S2724" s="21" t="str">
        <f t="shared" si="312"/>
        <v/>
      </c>
      <c r="T2724" s="7" t="str">
        <f t="shared" si="313"/>
        <v>Under 1.5</v>
      </c>
      <c r="U2724" s="14"/>
      <c r="V2724" s="14" t="str">
        <f t="shared" si="317"/>
        <v>Over 0.5</v>
      </c>
      <c r="W2724" s="14" t="str">
        <f t="shared" si="318"/>
        <v/>
      </c>
      <c r="X2724" s="14"/>
      <c r="Y2724" s="7" t="str">
        <f t="shared" si="314"/>
        <v>…</v>
      </c>
      <c r="Z2724" s="7"/>
      <c r="AA2724" s="35" t="str">
        <f t="shared" si="315"/>
        <v>…</v>
      </c>
      <c r="AB2724" s="35" t="str">
        <f t="shared" si="316"/>
        <v>.</v>
      </c>
    </row>
    <row r="2725" spans="2:28">
      <c r="B2725" s="6"/>
      <c r="D2725" s="24"/>
      <c r="E2725" s="17"/>
      <c r="F2725" s="7"/>
      <c r="G2725" s="10"/>
      <c r="H2725" s="7"/>
      <c r="I2725" s="7"/>
      <c r="J2725" s="7"/>
      <c r="K2725" s="7"/>
      <c r="L2725" s="7"/>
      <c r="M2725" s="7"/>
      <c r="N2725" s="6"/>
      <c r="O2725" s="6"/>
      <c r="P2725" s="11"/>
      <c r="Q2725" s="12"/>
      <c r="R2725" s="13"/>
      <c r="S2725" s="21" t="str">
        <f t="shared" si="312"/>
        <v/>
      </c>
      <c r="T2725" s="7" t="str">
        <f t="shared" si="313"/>
        <v>Under 1.5</v>
      </c>
      <c r="U2725" s="14"/>
      <c r="V2725" s="14" t="str">
        <f t="shared" si="317"/>
        <v>Over 0.5</v>
      </c>
      <c r="W2725" s="14" t="str">
        <f t="shared" si="318"/>
        <v/>
      </c>
      <c r="X2725" s="14"/>
      <c r="Y2725" s="7" t="str">
        <f t="shared" si="314"/>
        <v>…</v>
      </c>
      <c r="Z2725" s="7"/>
      <c r="AA2725" s="35" t="str">
        <f t="shared" si="315"/>
        <v>…</v>
      </c>
      <c r="AB2725" s="35" t="str">
        <f t="shared" si="316"/>
        <v>.</v>
      </c>
    </row>
    <row r="2726" spans="2:28">
      <c r="B2726" s="6"/>
      <c r="D2726" s="24"/>
      <c r="E2726" s="17"/>
      <c r="F2726" s="7"/>
      <c r="G2726" s="10"/>
      <c r="H2726" s="7"/>
      <c r="I2726" s="7"/>
      <c r="J2726" s="7"/>
      <c r="K2726" s="7"/>
      <c r="L2726" s="7"/>
      <c r="M2726" s="7"/>
      <c r="N2726" s="6"/>
      <c r="O2726" s="6"/>
      <c r="P2726" s="11"/>
      <c r="Q2726" s="12"/>
      <c r="R2726" s="13"/>
      <c r="S2726" s="21" t="str">
        <f t="shared" si="312"/>
        <v/>
      </c>
      <c r="T2726" s="7" t="str">
        <f t="shared" si="313"/>
        <v>Under 1.5</v>
      </c>
      <c r="U2726" s="14"/>
      <c r="V2726" s="14" t="str">
        <f t="shared" si="317"/>
        <v>Over 0.5</v>
      </c>
      <c r="W2726" s="14" t="str">
        <f t="shared" si="318"/>
        <v/>
      </c>
      <c r="X2726" s="14"/>
      <c r="Y2726" s="7" t="str">
        <f t="shared" si="314"/>
        <v>…</v>
      </c>
      <c r="Z2726" s="7"/>
      <c r="AA2726" s="35" t="str">
        <f t="shared" si="315"/>
        <v>…</v>
      </c>
      <c r="AB2726" s="35" t="str">
        <f t="shared" si="316"/>
        <v>.</v>
      </c>
    </row>
    <row r="2727" spans="2:28">
      <c r="B2727" s="6"/>
      <c r="D2727" s="24"/>
      <c r="E2727" s="17"/>
      <c r="F2727" s="7"/>
      <c r="G2727" s="10"/>
      <c r="H2727" s="7"/>
      <c r="I2727" s="7"/>
      <c r="J2727" s="7"/>
      <c r="K2727" s="7"/>
      <c r="L2727" s="7"/>
      <c r="M2727" s="7"/>
      <c r="N2727" s="6"/>
      <c r="O2727" s="6"/>
      <c r="P2727" s="11"/>
      <c r="Q2727" s="12"/>
      <c r="R2727" s="13"/>
      <c r="S2727" s="21" t="str">
        <f t="shared" si="312"/>
        <v/>
      </c>
      <c r="T2727" s="7" t="str">
        <f t="shared" si="313"/>
        <v>Under 1.5</v>
      </c>
      <c r="U2727" s="14"/>
      <c r="V2727" s="14" t="str">
        <f t="shared" si="317"/>
        <v>Over 0.5</v>
      </c>
      <c r="W2727" s="14" t="str">
        <f t="shared" si="318"/>
        <v/>
      </c>
      <c r="X2727" s="14"/>
      <c r="Y2727" s="7" t="str">
        <f t="shared" si="314"/>
        <v>…</v>
      </c>
      <c r="Z2727" s="7"/>
      <c r="AA2727" s="35" t="str">
        <f t="shared" si="315"/>
        <v>…</v>
      </c>
      <c r="AB2727" s="35" t="str">
        <f t="shared" si="316"/>
        <v>.</v>
      </c>
    </row>
    <row r="2728" spans="2:28">
      <c r="B2728" s="6"/>
      <c r="D2728" s="24"/>
      <c r="E2728" s="17"/>
      <c r="F2728" s="7"/>
      <c r="G2728" s="10"/>
      <c r="H2728" s="7"/>
      <c r="I2728" s="7"/>
      <c r="J2728" s="7"/>
      <c r="K2728" s="7"/>
      <c r="L2728" s="7"/>
      <c r="M2728" s="7"/>
      <c r="N2728" s="6"/>
      <c r="O2728" s="6"/>
      <c r="P2728" s="11"/>
      <c r="Q2728" s="12"/>
      <c r="R2728" s="13"/>
      <c r="S2728" s="21" t="str">
        <f t="shared" si="312"/>
        <v/>
      </c>
      <c r="T2728" s="7" t="str">
        <f t="shared" si="313"/>
        <v>Under 1.5</v>
      </c>
      <c r="U2728" s="14"/>
      <c r="V2728" s="14" t="str">
        <f t="shared" si="317"/>
        <v>Over 0.5</v>
      </c>
      <c r="W2728" s="14" t="str">
        <f t="shared" si="318"/>
        <v/>
      </c>
      <c r="X2728" s="14"/>
      <c r="Y2728" s="7" t="str">
        <f t="shared" si="314"/>
        <v>…</v>
      </c>
      <c r="Z2728" s="7"/>
      <c r="AA2728" s="35" t="str">
        <f t="shared" si="315"/>
        <v>…</v>
      </c>
      <c r="AB2728" s="35" t="str">
        <f t="shared" si="316"/>
        <v>.</v>
      </c>
    </row>
    <row r="2729" spans="2:28">
      <c r="B2729" s="6"/>
      <c r="D2729" s="24"/>
      <c r="E2729" s="17"/>
      <c r="F2729" s="7"/>
      <c r="G2729" s="10"/>
      <c r="H2729" s="7"/>
      <c r="I2729" s="7"/>
      <c r="J2729" s="7"/>
      <c r="K2729" s="7"/>
      <c r="L2729" s="7"/>
      <c r="M2729" s="7"/>
      <c r="N2729" s="6"/>
      <c r="O2729" s="6"/>
      <c r="P2729" s="11"/>
      <c r="Q2729" s="12"/>
      <c r="R2729" s="13"/>
      <c r="S2729" s="21" t="str">
        <f t="shared" si="312"/>
        <v/>
      </c>
      <c r="T2729" s="7" t="str">
        <f t="shared" si="313"/>
        <v>Under 1.5</v>
      </c>
      <c r="U2729" s="14"/>
      <c r="V2729" s="14" t="str">
        <f t="shared" si="317"/>
        <v>Over 0.5</v>
      </c>
      <c r="W2729" s="14" t="str">
        <f t="shared" si="318"/>
        <v/>
      </c>
      <c r="X2729" s="14"/>
      <c r="Y2729" s="7" t="str">
        <f t="shared" si="314"/>
        <v>…</v>
      </c>
      <c r="Z2729" s="7"/>
      <c r="AA2729" s="35" t="str">
        <f t="shared" si="315"/>
        <v>…</v>
      </c>
      <c r="AB2729" s="35" t="str">
        <f t="shared" si="316"/>
        <v>.</v>
      </c>
    </row>
    <row r="2730" spans="2:28">
      <c r="B2730" s="6"/>
      <c r="D2730" s="24"/>
      <c r="E2730" s="17"/>
      <c r="F2730" s="7"/>
      <c r="G2730" s="10"/>
      <c r="H2730" s="7"/>
      <c r="I2730" s="7"/>
      <c r="J2730" s="7"/>
      <c r="K2730" s="7"/>
      <c r="L2730" s="7"/>
      <c r="M2730" s="7"/>
      <c r="N2730" s="6"/>
      <c r="O2730" s="6"/>
      <c r="P2730" s="11"/>
      <c r="Q2730" s="12"/>
      <c r="R2730" s="13"/>
      <c r="S2730" s="21" t="str">
        <f t="shared" si="312"/>
        <v/>
      </c>
      <c r="T2730" s="7" t="str">
        <f t="shared" si="313"/>
        <v>Under 1.5</v>
      </c>
      <c r="U2730" s="14"/>
      <c r="V2730" s="14" t="str">
        <f t="shared" si="317"/>
        <v>Over 0.5</v>
      </c>
      <c r="W2730" s="14" t="str">
        <f t="shared" si="318"/>
        <v/>
      </c>
      <c r="X2730" s="14"/>
      <c r="Y2730" s="7" t="str">
        <f t="shared" si="314"/>
        <v>…</v>
      </c>
      <c r="Z2730" s="7"/>
      <c r="AA2730" s="35" t="str">
        <f t="shared" si="315"/>
        <v>…</v>
      </c>
      <c r="AB2730" s="35" t="str">
        <f t="shared" si="316"/>
        <v>.</v>
      </c>
    </row>
    <row r="2731" spans="2:28">
      <c r="B2731" s="6"/>
      <c r="D2731" s="24"/>
      <c r="E2731" s="17"/>
      <c r="F2731" s="7"/>
      <c r="G2731" s="10"/>
      <c r="H2731" s="7"/>
      <c r="I2731" s="7"/>
      <c r="J2731" s="7"/>
      <c r="K2731" s="7"/>
      <c r="L2731" s="7"/>
      <c r="M2731" s="7"/>
      <c r="N2731" s="6"/>
      <c r="O2731" s="6"/>
      <c r="P2731" s="11"/>
      <c r="Q2731" s="12"/>
      <c r="R2731" s="13"/>
      <c r="S2731" s="21" t="str">
        <f t="shared" si="312"/>
        <v/>
      </c>
      <c r="T2731" s="7" t="str">
        <f t="shared" si="313"/>
        <v>Under 1.5</v>
      </c>
      <c r="U2731" s="14"/>
      <c r="V2731" s="14" t="str">
        <f t="shared" si="317"/>
        <v>Over 0.5</v>
      </c>
      <c r="W2731" s="14" t="str">
        <f t="shared" si="318"/>
        <v/>
      </c>
      <c r="X2731" s="14"/>
      <c r="Y2731" s="7" t="str">
        <f t="shared" si="314"/>
        <v>…</v>
      </c>
      <c r="Z2731" s="7"/>
      <c r="AA2731" s="35" t="str">
        <f t="shared" si="315"/>
        <v>…</v>
      </c>
      <c r="AB2731" s="35" t="str">
        <f t="shared" si="316"/>
        <v>.</v>
      </c>
    </row>
    <row r="2732" spans="2:28">
      <c r="B2732" s="6"/>
      <c r="D2732" s="24"/>
      <c r="E2732" s="17"/>
      <c r="F2732" s="7"/>
      <c r="G2732" s="10"/>
      <c r="H2732" s="7"/>
      <c r="I2732" s="7"/>
      <c r="J2732" s="7"/>
      <c r="K2732" s="7"/>
      <c r="L2732" s="7"/>
      <c r="M2732" s="7"/>
      <c r="N2732" s="6"/>
      <c r="O2732" s="6"/>
      <c r="P2732" s="11"/>
      <c r="Q2732" s="12"/>
      <c r="R2732" s="13"/>
      <c r="S2732" s="21" t="str">
        <f t="shared" si="312"/>
        <v/>
      </c>
      <c r="T2732" s="7" t="str">
        <f t="shared" si="313"/>
        <v>Under 1.5</v>
      </c>
      <c r="U2732" s="14"/>
      <c r="V2732" s="14" t="str">
        <f t="shared" si="317"/>
        <v>Over 0.5</v>
      </c>
      <c r="W2732" s="14" t="str">
        <f t="shared" si="318"/>
        <v/>
      </c>
      <c r="X2732" s="14"/>
      <c r="Y2732" s="7" t="str">
        <f t="shared" si="314"/>
        <v>…</v>
      </c>
      <c r="Z2732" s="7"/>
      <c r="AA2732" s="35" t="str">
        <f t="shared" si="315"/>
        <v>…</v>
      </c>
      <c r="AB2732" s="35" t="str">
        <f t="shared" si="316"/>
        <v>.</v>
      </c>
    </row>
    <row r="2733" spans="2:28">
      <c r="B2733" s="6"/>
      <c r="D2733" s="24"/>
      <c r="E2733" s="17"/>
      <c r="F2733" s="7"/>
      <c r="G2733" s="10"/>
      <c r="H2733" s="7"/>
      <c r="I2733" s="7"/>
      <c r="J2733" s="7"/>
      <c r="K2733" s="7"/>
      <c r="L2733" s="7"/>
      <c r="M2733" s="7"/>
      <c r="N2733" s="6"/>
      <c r="O2733" s="6"/>
      <c r="P2733" s="11"/>
      <c r="Q2733" s="12"/>
      <c r="R2733" s="13"/>
      <c r="S2733" s="21" t="str">
        <f t="shared" si="312"/>
        <v/>
      </c>
      <c r="T2733" s="7" t="str">
        <f t="shared" si="313"/>
        <v>Under 1.5</v>
      </c>
      <c r="U2733" s="14"/>
      <c r="V2733" s="14" t="str">
        <f t="shared" si="317"/>
        <v>Over 0.5</v>
      </c>
      <c r="W2733" s="14" t="str">
        <f t="shared" si="318"/>
        <v/>
      </c>
      <c r="X2733" s="14"/>
      <c r="Y2733" s="7" t="str">
        <f t="shared" si="314"/>
        <v>…</v>
      </c>
      <c r="Z2733" s="7"/>
      <c r="AA2733" s="35" t="str">
        <f t="shared" si="315"/>
        <v>…</v>
      </c>
      <c r="AB2733" s="35" t="str">
        <f t="shared" si="316"/>
        <v>.</v>
      </c>
    </row>
    <row r="2734" spans="2:28">
      <c r="B2734" s="6"/>
      <c r="D2734" s="24"/>
      <c r="E2734" s="17"/>
      <c r="F2734" s="7"/>
      <c r="G2734" s="10"/>
      <c r="H2734" s="7"/>
      <c r="I2734" s="7"/>
      <c r="J2734" s="7"/>
      <c r="K2734" s="7"/>
      <c r="L2734" s="7"/>
      <c r="M2734" s="7"/>
      <c r="N2734" s="6"/>
      <c r="O2734" s="6"/>
      <c r="P2734" s="11"/>
      <c r="Q2734" s="12"/>
      <c r="R2734" s="13"/>
      <c r="S2734" s="21" t="str">
        <f t="shared" si="312"/>
        <v/>
      </c>
      <c r="T2734" s="7" t="str">
        <f t="shared" si="313"/>
        <v>Under 1.5</v>
      </c>
      <c r="U2734" s="14"/>
      <c r="V2734" s="14" t="str">
        <f t="shared" si="317"/>
        <v>Over 0.5</v>
      </c>
      <c r="W2734" s="14" t="str">
        <f t="shared" si="318"/>
        <v/>
      </c>
      <c r="X2734" s="14"/>
      <c r="Y2734" s="7" t="str">
        <f t="shared" si="314"/>
        <v>…</v>
      </c>
      <c r="Z2734" s="7"/>
      <c r="AA2734" s="35" t="str">
        <f t="shared" si="315"/>
        <v>…</v>
      </c>
      <c r="AB2734" s="35" t="str">
        <f t="shared" si="316"/>
        <v>.</v>
      </c>
    </row>
    <row r="2735" spans="2:28">
      <c r="B2735" s="6"/>
      <c r="D2735" s="24"/>
      <c r="E2735" s="17"/>
      <c r="F2735" s="7"/>
      <c r="G2735" s="10"/>
      <c r="H2735" s="7"/>
      <c r="I2735" s="7"/>
      <c r="J2735" s="7"/>
      <c r="K2735" s="7"/>
      <c r="L2735" s="7"/>
      <c r="M2735" s="7"/>
      <c r="N2735" s="6"/>
      <c r="O2735" s="6"/>
      <c r="P2735" s="11"/>
      <c r="Q2735" s="12"/>
      <c r="R2735" s="13"/>
      <c r="S2735" s="21" t="str">
        <f t="shared" si="312"/>
        <v/>
      </c>
      <c r="T2735" s="7" t="str">
        <f t="shared" si="313"/>
        <v>Under 1.5</v>
      </c>
      <c r="U2735" s="14"/>
      <c r="V2735" s="14" t="str">
        <f t="shared" si="317"/>
        <v>Over 0.5</v>
      </c>
      <c r="W2735" s="14" t="str">
        <f t="shared" si="318"/>
        <v/>
      </c>
      <c r="X2735" s="14"/>
      <c r="Y2735" s="7" t="str">
        <f t="shared" si="314"/>
        <v>…</v>
      </c>
      <c r="Z2735" s="7"/>
      <c r="AA2735" s="35" t="str">
        <f t="shared" si="315"/>
        <v>…</v>
      </c>
      <c r="AB2735" s="35" t="str">
        <f t="shared" si="316"/>
        <v>.</v>
      </c>
    </row>
    <row r="2736" spans="2:28">
      <c r="B2736" s="6"/>
      <c r="D2736" s="24"/>
      <c r="E2736" s="17"/>
      <c r="F2736" s="7"/>
      <c r="G2736" s="10"/>
      <c r="H2736" s="7"/>
      <c r="I2736" s="7"/>
      <c r="J2736" s="7"/>
      <c r="K2736" s="7"/>
      <c r="L2736" s="7"/>
      <c r="M2736" s="7"/>
      <c r="N2736" s="6"/>
      <c r="O2736" s="6"/>
      <c r="P2736" s="11"/>
      <c r="Q2736" s="12"/>
      <c r="R2736" s="13"/>
      <c r="S2736" s="21" t="str">
        <f t="shared" si="312"/>
        <v/>
      </c>
      <c r="T2736" s="7" t="str">
        <f t="shared" si="313"/>
        <v>Under 1.5</v>
      </c>
      <c r="U2736" s="14"/>
      <c r="V2736" s="14" t="str">
        <f t="shared" si="317"/>
        <v>Over 0.5</v>
      </c>
      <c r="W2736" s="14" t="str">
        <f t="shared" si="318"/>
        <v/>
      </c>
      <c r="X2736" s="14"/>
      <c r="Y2736" s="7" t="str">
        <f t="shared" si="314"/>
        <v>…</v>
      </c>
      <c r="Z2736" s="7"/>
      <c r="AA2736" s="35" t="str">
        <f t="shared" si="315"/>
        <v>…</v>
      </c>
      <c r="AB2736" s="35" t="str">
        <f t="shared" si="316"/>
        <v>.</v>
      </c>
    </row>
    <row r="2737" spans="2:28">
      <c r="B2737" s="6"/>
      <c r="D2737" s="24"/>
      <c r="E2737" s="17"/>
      <c r="F2737" s="7"/>
      <c r="G2737" s="10"/>
      <c r="H2737" s="7"/>
      <c r="I2737" s="7"/>
      <c r="J2737" s="7"/>
      <c r="K2737" s="7"/>
      <c r="L2737" s="7"/>
      <c r="M2737" s="7"/>
      <c r="N2737" s="6"/>
      <c r="O2737" s="6"/>
      <c r="P2737" s="11"/>
      <c r="Q2737" s="12"/>
      <c r="R2737" s="13"/>
      <c r="S2737" s="21" t="str">
        <f t="shared" si="312"/>
        <v/>
      </c>
      <c r="T2737" s="7" t="str">
        <f t="shared" si="313"/>
        <v>Under 1.5</v>
      </c>
      <c r="U2737" s="14"/>
      <c r="V2737" s="14" t="str">
        <f t="shared" si="317"/>
        <v>Over 0.5</v>
      </c>
      <c r="W2737" s="14" t="str">
        <f t="shared" si="318"/>
        <v/>
      </c>
      <c r="X2737" s="14"/>
      <c r="Y2737" s="7" t="str">
        <f t="shared" si="314"/>
        <v>…</v>
      </c>
      <c r="Z2737" s="7"/>
      <c r="AA2737" s="35" t="str">
        <f t="shared" si="315"/>
        <v>…</v>
      </c>
      <c r="AB2737" s="35" t="str">
        <f t="shared" si="316"/>
        <v>.</v>
      </c>
    </row>
    <row r="2738" spans="2:28">
      <c r="B2738" s="6"/>
      <c r="D2738" s="24"/>
      <c r="E2738" s="17"/>
      <c r="F2738" s="7"/>
      <c r="G2738" s="10"/>
      <c r="H2738" s="7"/>
      <c r="I2738" s="7"/>
      <c r="J2738" s="7"/>
      <c r="K2738" s="7"/>
      <c r="L2738" s="7"/>
      <c r="M2738" s="7"/>
      <c r="N2738" s="6"/>
      <c r="O2738" s="6"/>
      <c r="P2738" s="11"/>
      <c r="Q2738" s="12"/>
      <c r="R2738" s="13"/>
      <c r="S2738" s="21" t="str">
        <f t="shared" si="312"/>
        <v/>
      </c>
      <c r="T2738" s="7" t="str">
        <f t="shared" si="313"/>
        <v>Under 1.5</v>
      </c>
      <c r="U2738" s="14"/>
      <c r="V2738" s="14" t="str">
        <f t="shared" si="317"/>
        <v>Over 0.5</v>
      </c>
      <c r="W2738" s="14" t="str">
        <f t="shared" si="318"/>
        <v/>
      </c>
      <c r="X2738" s="14"/>
      <c r="Y2738" s="7" t="str">
        <f t="shared" si="314"/>
        <v>…</v>
      </c>
      <c r="Z2738" s="7"/>
      <c r="AA2738" s="35" t="str">
        <f t="shared" si="315"/>
        <v>…</v>
      </c>
      <c r="AB2738" s="35" t="str">
        <f t="shared" si="316"/>
        <v>.</v>
      </c>
    </row>
    <row r="2739" spans="2:28">
      <c r="B2739" s="6"/>
      <c r="D2739" s="24"/>
      <c r="E2739" s="17"/>
      <c r="F2739" s="7"/>
      <c r="G2739" s="10"/>
      <c r="H2739" s="7"/>
      <c r="I2739" s="7"/>
      <c r="J2739" s="7"/>
      <c r="K2739" s="7"/>
      <c r="L2739" s="7"/>
      <c r="M2739" s="7"/>
      <c r="N2739" s="6"/>
      <c r="O2739" s="6"/>
      <c r="P2739" s="11"/>
      <c r="Q2739" s="12"/>
      <c r="R2739" s="13"/>
      <c r="S2739" s="21" t="str">
        <f t="shared" si="312"/>
        <v/>
      </c>
      <c r="T2739" s="7" t="str">
        <f t="shared" si="313"/>
        <v>Under 1.5</v>
      </c>
      <c r="U2739" s="14"/>
      <c r="V2739" s="14" t="str">
        <f t="shared" si="317"/>
        <v>Over 0.5</v>
      </c>
      <c r="W2739" s="14" t="str">
        <f t="shared" si="318"/>
        <v/>
      </c>
      <c r="X2739" s="14"/>
      <c r="Y2739" s="7" t="str">
        <f t="shared" si="314"/>
        <v>…</v>
      </c>
      <c r="Z2739" s="7"/>
      <c r="AA2739" s="35" t="str">
        <f t="shared" si="315"/>
        <v>…</v>
      </c>
      <c r="AB2739" s="35" t="str">
        <f t="shared" si="316"/>
        <v>.</v>
      </c>
    </row>
    <row r="2740" spans="2:28">
      <c r="B2740" s="6"/>
      <c r="D2740" s="24"/>
      <c r="E2740" s="17"/>
      <c r="F2740" s="7"/>
      <c r="G2740" s="10"/>
      <c r="H2740" s="7"/>
      <c r="I2740" s="7"/>
      <c r="J2740" s="7"/>
      <c r="K2740" s="7"/>
      <c r="L2740" s="7"/>
      <c r="M2740" s="7"/>
      <c r="N2740" s="6"/>
      <c r="O2740" s="6"/>
      <c r="P2740" s="11"/>
      <c r="Q2740" s="12"/>
      <c r="R2740" s="13"/>
      <c r="S2740" s="21" t="str">
        <f t="shared" ref="S2740:S2803" si="319">(IF(H2740=0,"",(40+IF(I2740&lt;50,0,I2740/3.2)+(IF(J2740&gt;I2740,-J2740/3.2,0)+(IF(H2740&gt;I2740,-H2740/3.2,0)+(IF(L2740="X",5,IF(L2740="2",2,0)))+(IF(M2740&gt;15,0,15-M2740))+(IF(P2740&lt;50,0,P2740/5)))))))</f>
        <v/>
      </c>
      <c r="T2740" s="7" t="str">
        <f t="shared" ref="T2740:T2803" si="320">IF(S2740&lt;56,"Over 0.5","Under 1.5")</f>
        <v>Under 1.5</v>
      </c>
      <c r="U2740" s="14"/>
      <c r="V2740" s="14" t="str">
        <f t="shared" si="317"/>
        <v>Over 0.5</v>
      </c>
      <c r="W2740" s="14" t="str">
        <f t="shared" si="318"/>
        <v/>
      </c>
      <c r="X2740" s="14"/>
      <c r="Y2740" s="7" t="str">
        <f t="shared" si="314"/>
        <v>…</v>
      </c>
      <c r="Z2740" s="7"/>
      <c r="AA2740" s="35" t="str">
        <f t="shared" si="315"/>
        <v>…</v>
      </c>
      <c r="AB2740" s="35" t="str">
        <f t="shared" si="316"/>
        <v>.</v>
      </c>
    </row>
    <row r="2741" spans="2:28">
      <c r="B2741" s="6"/>
      <c r="D2741" s="24"/>
      <c r="E2741" s="17"/>
      <c r="F2741" s="7"/>
      <c r="G2741" s="10"/>
      <c r="H2741" s="7"/>
      <c r="I2741" s="7"/>
      <c r="J2741" s="7"/>
      <c r="K2741" s="7"/>
      <c r="L2741" s="7"/>
      <c r="M2741" s="7"/>
      <c r="N2741" s="6"/>
      <c r="O2741" s="6"/>
      <c r="P2741" s="11"/>
      <c r="Q2741" s="12"/>
      <c r="R2741" s="13"/>
      <c r="S2741" s="21" t="str">
        <f t="shared" si="319"/>
        <v/>
      </c>
      <c r="T2741" s="7" t="str">
        <f t="shared" si="320"/>
        <v>Under 1.5</v>
      </c>
      <c r="U2741" s="14"/>
      <c r="V2741" s="14" t="str">
        <f t="shared" si="317"/>
        <v>Over 0.5</v>
      </c>
      <c r="W2741" s="14" t="str">
        <f t="shared" si="318"/>
        <v/>
      </c>
      <c r="X2741" s="14"/>
      <c r="Y2741" s="7" t="str">
        <f t="shared" ref="Y2741:Y2804" si="321">IF(AND(B2741="OK",I2741&gt;52,M2741&lt;11,Q2741&lt;1.71),"Prime","…")</f>
        <v>…</v>
      </c>
      <c r="Z2741" s="7"/>
      <c r="AA2741" s="35" t="str">
        <f t="shared" si="315"/>
        <v>…</v>
      </c>
      <c r="AB2741" s="35" t="str">
        <f t="shared" si="316"/>
        <v>.</v>
      </c>
    </row>
    <row r="2742" spans="2:28">
      <c r="B2742" s="6"/>
      <c r="D2742" s="24"/>
      <c r="E2742" s="17"/>
      <c r="F2742" s="7"/>
      <c r="G2742" s="10"/>
      <c r="H2742" s="7"/>
      <c r="I2742" s="7"/>
      <c r="J2742" s="7"/>
      <c r="K2742" s="7"/>
      <c r="L2742" s="7"/>
      <c r="M2742" s="7"/>
      <c r="N2742" s="6"/>
      <c r="O2742" s="6"/>
      <c r="P2742" s="11"/>
      <c r="Q2742" s="12"/>
      <c r="R2742" s="13"/>
      <c r="S2742" s="21" t="str">
        <f t="shared" si="319"/>
        <v/>
      </c>
      <c r="T2742" s="7" t="str">
        <f t="shared" si="320"/>
        <v>Under 1.5</v>
      </c>
      <c r="U2742" s="14"/>
      <c r="V2742" s="14" t="str">
        <f t="shared" si="317"/>
        <v>Over 0.5</v>
      </c>
      <c r="W2742" s="14" t="str">
        <f t="shared" si="318"/>
        <v/>
      </c>
      <c r="X2742" s="14"/>
      <c r="Y2742" s="7" t="str">
        <f t="shared" si="321"/>
        <v>…</v>
      </c>
      <c r="Z2742" s="7"/>
      <c r="AA2742" s="35" t="str">
        <f t="shared" si="315"/>
        <v>…</v>
      </c>
      <c r="AB2742" s="35" t="str">
        <f t="shared" si="316"/>
        <v>.</v>
      </c>
    </row>
    <row r="2743" spans="2:28">
      <c r="B2743" s="6"/>
      <c r="D2743" s="24"/>
      <c r="E2743" s="17"/>
      <c r="F2743" s="7"/>
      <c r="G2743" s="10"/>
      <c r="H2743" s="7"/>
      <c r="I2743" s="7"/>
      <c r="J2743" s="7"/>
      <c r="K2743" s="7"/>
      <c r="L2743" s="7"/>
      <c r="M2743" s="7"/>
      <c r="N2743" s="6"/>
      <c r="O2743" s="6"/>
      <c r="P2743" s="11"/>
      <c r="Q2743" s="12"/>
      <c r="R2743" s="13"/>
      <c r="S2743" s="21" t="str">
        <f t="shared" si="319"/>
        <v/>
      </c>
      <c r="T2743" s="7" t="str">
        <f t="shared" si="320"/>
        <v>Under 1.5</v>
      </c>
      <c r="U2743" s="14"/>
      <c r="V2743" s="14" t="str">
        <f t="shared" si="317"/>
        <v>Over 0.5</v>
      </c>
      <c r="W2743" s="14" t="str">
        <f t="shared" si="318"/>
        <v/>
      </c>
      <c r="X2743" s="14"/>
      <c r="Y2743" s="7" t="str">
        <f t="shared" si="321"/>
        <v>…</v>
      </c>
      <c r="Z2743" s="7"/>
      <c r="AA2743" s="35" t="str">
        <f t="shared" si="315"/>
        <v>…</v>
      </c>
      <c r="AB2743" s="35" t="str">
        <f t="shared" si="316"/>
        <v>.</v>
      </c>
    </row>
    <row r="2744" spans="2:28">
      <c r="B2744" s="6"/>
      <c r="D2744" s="24"/>
      <c r="E2744" s="17"/>
      <c r="F2744" s="7"/>
      <c r="G2744" s="10"/>
      <c r="H2744" s="7"/>
      <c r="I2744" s="7"/>
      <c r="J2744" s="7"/>
      <c r="K2744" s="7"/>
      <c r="L2744" s="7"/>
      <c r="M2744" s="7"/>
      <c r="N2744" s="6"/>
      <c r="O2744" s="6"/>
      <c r="P2744" s="11"/>
      <c r="Q2744" s="12"/>
      <c r="R2744" s="13"/>
      <c r="S2744" s="21" t="str">
        <f t="shared" si="319"/>
        <v/>
      </c>
      <c r="T2744" s="7" t="str">
        <f t="shared" si="320"/>
        <v>Under 1.5</v>
      </c>
      <c r="U2744" s="14"/>
      <c r="V2744" s="14" t="str">
        <f t="shared" si="317"/>
        <v>Over 0.5</v>
      </c>
      <c r="W2744" s="14" t="str">
        <f t="shared" si="318"/>
        <v/>
      </c>
      <c r="X2744" s="14"/>
      <c r="Y2744" s="7" t="str">
        <f t="shared" si="321"/>
        <v>…</v>
      </c>
      <c r="Z2744" s="7"/>
      <c r="AA2744" s="35" t="str">
        <f t="shared" si="315"/>
        <v>…</v>
      </c>
      <c r="AB2744" s="35" t="str">
        <f t="shared" si="316"/>
        <v>.</v>
      </c>
    </row>
    <row r="2745" spans="2:28">
      <c r="B2745" s="6"/>
      <c r="D2745" s="24"/>
      <c r="E2745" s="17"/>
      <c r="F2745" s="7"/>
      <c r="G2745" s="10"/>
      <c r="H2745" s="7"/>
      <c r="I2745" s="7"/>
      <c r="J2745" s="7"/>
      <c r="K2745" s="7"/>
      <c r="L2745" s="7"/>
      <c r="M2745" s="7"/>
      <c r="N2745" s="6"/>
      <c r="O2745" s="6"/>
      <c r="P2745" s="11"/>
      <c r="Q2745" s="12"/>
      <c r="R2745" s="13"/>
      <c r="S2745" s="21" t="str">
        <f t="shared" si="319"/>
        <v/>
      </c>
      <c r="T2745" s="7" t="str">
        <f t="shared" si="320"/>
        <v>Under 1.5</v>
      </c>
      <c r="U2745" s="14"/>
      <c r="V2745" s="14" t="str">
        <f t="shared" si="317"/>
        <v>Over 0.5</v>
      </c>
      <c r="W2745" s="14" t="str">
        <f t="shared" si="318"/>
        <v/>
      </c>
      <c r="X2745" s="14"/>
      <c r="Y2745" s="7" t="str">
        <f t="shared" si="321"/>
        <v>…</v>
      </c>
      <c r="Z2745" s="7"/>
      <c r="AA2745" s="35" t="str">
        <f t="shared" si="315"/>
        <v>…</v>
      </c>
      <c r="AB2745" s="35" t="str">
        <f t="shared" si="316"/>
        <v>.</v>
      </c>
    </row>
    <row r="2746" spans="2:28">
      <c r="B2746" s="6"/>
      <c r="D2746" s="24"/>
      <c r="E2746" s="17"/>
      <c r="F2746" s="7"/>
      <c r="G2746" s="10"/>
      <c r="H2746" s="7"/>
      <c r="I2746" s="7"/>
      <c r="J2746" s="7"/>
      <c r="K2746" s="7"/>
      <c r="L2746" s="7"/>
      <c r="M2746" s="7"/>
      <c r="N2746" s="6"/>
      <c r="O2746" s="6"/>
      <c r="P2746" s="11"/>
      <c r="Q2746" s="12"/>
      <c r="R2746" s="13"/>
      <c r="S2746" s="21" t="str">
        <f t="shared" si="319"/>
        <v/>
      </c>
      <c r="T2746" s="7" t="str">
        <f t="shared" si="320"/>
        <v>Under 1.5</v>
      </c>
      <c r="U2746" s="14"/>
      <c r="V2746" s="14" t="str">
        <f t="shared" si="317"/>
        <v>Over 0.5</v>
      </c>
      <c r="W2746" s="14" t="str">
        <f t="shared" si="318"/>
        <v/>
      </c>
      <c r="X2746" s="14"/>
      <c r="Y2746" s="7" t="str">
        <f t="shared" si="321"/>
        <v>…</v>
      </c>
      <c r="Z2746" s="7"/>
      <c r="AA2746" s="35" t="str">
        <f t="shared" si="315"/>
        <v>…</v>
      </c>
      <c r="AB2746" s="35" t="str">
        <f t="shared" si="316"/>
        <v>.</v>
      </c>
    </row>
    <row r="2747" spans="2:28">
      <c r="B2747" s="6"/>
      <c r="D2747" s="24"/>
      <c r="E2747" s="17"/>
      <c r="F2747" s="7"/>
      <c r="G2747" s="10"/>
      <c r="H2747" s="7"/>
      <c r="I2747" s="7"/>
      <c r="J2747" s="7"/>
      <c r="K2747" s="7"/>
      <c r="L2747" s="7"/>
      <c r="M2747" s="7"/>
      <c r="N2747" s="6"/>
      <c r="O2747" s="6"/>
      <c r="P2747" s="11"/>
      <c r="Q2747" s="12"/>
      <c r="R2747" s="13"/>
      <c r="S2747" s="21" t="str">
        <f t="shared" si="319"/>
        <v/>
      </c>
      <c r="T2747" s="7" t="str">
        <f t="shared" si="320"/>
        <v>Under 1.5</v>
      </c>
      <c r="U2747" s="14"/>
      <c r="V2747" s="14" t="str">
        <f t="shared" si="317"/>
        <v>Over 0.5</v>
      </c>
      <c r="W2747" s="14" t="str">
        <f t="shared" si="318"/>
        <v/>
      </c>
      <c r="X2747" s="14"/>
      <c r="Y2747" s="7" t="str">
        <f t="shared" si="321"/>
        <v>…</v>
      </c>
      <c r="Z2747" s="7"/>
      <c r="AA2747" s="35" t="str">
        <f t="shared" si="315"/>
        <v>…</v>
      </c>
      <c r="AB2747" s="35" t="str">
        <f t="shared" si="316"/>
        <v>.</v>
      </c>
    </row>
    <row r="2748" spans="2:28">
      <c r="B2748" s="6"/>
      <c r="D2748" s="24"/>
      <c r="E2748" s="17"/>
      <c r="F2748" s="7"/>
      <c r="G2748" s="10"/>
      <c r="H2748" s="7"/>
      <c r="I2748" s="7"/>
      <c r="J2748" s="7"/>
      <c r="K2748" s="7"/>
      <c r="L2748" s="7"/>
      <c r="M2748" s="7"/>
      <c r="N2748" s="6"/>
      <c r="O2748" s="6"/>
      <c r="P2748" s="11"/>
      <c r="Q2748" s="12"/>
      <c r="R2748" s="13"/>
      <c r="S2748" s="21" t="str">
        <f t="shared" si="319"/>
        <v/>
      </c>
      <c r="T2748" s="7" t="str">
        <f t="shared" si="320"/>
        <v>Under 1.5</v>
      </c>
      <c r="U2748" s="14"/>
      <c r="V2748" s="14" t="str">
        <f t="shared" si="317"/>
        <v>Over 0.5</v>
      </c>
      <c r="W2748" s="14" t="str">
        <f t="shared" si="318"/>
        <v/>
      </c>
      <c r="X2748" s="14"/>
      <c r="Y2748" s="7" t="str">
        <f t="shared" si="321"/>
        <v>…</v>
      </c>
      <c r="Z2748" s="7"/>
      <c r="AA2748" s="35" t="str">
        <f t="shared" si="315"/>
        <v>…</v>
      </c>
      <c r="AB2748" s="35" t="str">
        <f t="shared" si="316"/>
        <v>.</v>
      </c>
    </row>
    <row r="2749" spans="2:28">
      <c r="B2749" s="6"/>
      <c r="D2749" s="24"/>
      <c r="E2749" s="17"/>
      <c r="F2749" s="7"/>
      <c r="G2749" s="10"/>
      <c r="H2749" s="7"/>
      <c r="I2749" s="7"/>
      <c r="J2749" s="7"/>
      <c r="K2749" s="7"/>
      <c r="L2749" s="7"/>
      <c r="M2749" s="7"/>
      <c r="N2749" s="6"/>
      <c r="O2749" s="6"/>
      <c r="P2749" s="11"/>
      <c r="Q2749" s="12"/>
      <c r="R2749" s="13"/>
      <c r="S2749" s="21" t="str">
        <f t="shared" si="319"/>
        <v/>
      </c>
      <c r="T2749" s="7" t="str">
        <f t="shared" si="320"/>
        <v>Under 1.5</v>
      </c>
      <c r="U2749" s="14"/>
      <c r="V2749" s="14" t="str">
        <f t="shared" si="317"/>
        <v>Over 0.5</v>
      </c>
      <c r="W2749" s="14" t="str">
        <f t="shared" si="318"/>
        <v/>
      </c>
      <c r="X2749" s="14"/>
      <c r="Y2749" s="7" t="str">
        <f t="shared" si="321"/>
        <v>…</v>
      </c>
      <c r="Z2749" s="7"/>
      <c r="AA2749" s="35" t="str">
        <f t="shared" si="315"/>
        <v>…</v>
      </c>
      <c r="AB2749" s="35" t="str">
        <f t="shared" si="316"/>
        <v>.</v>
      </c>
    </row>
    <row r="2750" spans="2:28">
      <c r="B2750" s="6"/>
      <c r="D2750" s="24"/>
      <c r="E2750" s="17"/>
      <c r="F2750" s="7"/>
      <c r="G2750" s="10"/>
      <c r="H2750" s="7"/>
      <c r="I2750" s="7"/>
      <c r="J2750" s="7"/>
      <c r="K2750" s="7"/>
      <c r="L2750" s="7"/>
      <c r="M2750" s="7"/>
      <c r="N2750" s="6"/>
      <c r="O2750" s="6"/>
      <c r="P2750" s="11"/>
      <c r="Q2750" s="12"/>
      <c r="R2750" s="13"/>
      <c r="S2750" s="21" t="str">
        <f t="shared" si="319"/>
        <v/>
      </c>
      <c r="T2750" s="7" t="str">
        <f t="shared" si="320"/>
        <v>Under 1.5</v>
      </c>
      <c r="U2750" s="14"/>
      <c r="V2750" s="14" t="str">
        <f t="shared" si="317"/>
        <v>Over 0.5</v>
      </c>
      <c r="W2750" s="14" t="str">
        <f t="shared" si="318"/>
        <v/>
      </c>
      <c r="X2750" s="14"/>
      <c r="Y2750" s="7" t="str">
        <f t="shared" si="321"/>
        <v>…</v>
      </c>
      <c r="Z2750" s="7"/>
      <c r="AA2750" s="35" t="str">
        <f t="shared" si="315"/>
        <v>…</v>
      </c>
      <c r="AB2750" s="35" t="str">
        <f t="shared" si="316"/>
        <v>.</v>
      </c>
    </row>
    <row r="2751" spans="2:28">
      <c r="B2751" s="6"/>
      <c r="D2751" s="24"/>
      <c r="E2751" s="17"/>
      <c r="F2751" s="7"/>
      <c r="G2751" s="10"/>
      <c r="H2751" s="7"/>
      <c r="I2751" s="7"/>
      <c r="J2751" s="7"/>
      <c r="K2751" s="7"/>
      <c r="L2751" s="7"/>
      <c r="M2751" s="7"/>
      <c r="N2751" s="6"/>
      <c r="O2751" s="6"/>
      <c r="P2751" s="11"/>
      <c r="Q2751" s="12"/>
      <c r="R2751" s="13"/>
      <c r="S2751" s="21" t="str">
        <f t="shared" si="319"/>
        <v/>
      </c>
      <c r="T2751" s="7" t="str">
        <f t="shared" si="320"/>
        <v>Under 1.5</v>
      </c>
      <c r="U2751" s="14"/>
      <c r="V2751" s="14" t="str">
        <f t="shared" si="317"/>
        <v>Over 0.5</v>
      </c>
      <c r="W2751" s="14" t="str">
        <f t="shared" si="318"/>
        <v/>
      </c>
      <c r="X2751" s="14"/>
      <c r="Y2751" s="7" t="str">
        <f t="shared" si="321"/>
        <v>…</v>
      </c>
      <c r="Z2751" s="7"/>
      <c r="AA2751" s="35" t="str">
        <f t="shared" si="315"/>
        <v>…</v>
      </c>
      <c r="AB2751" s="35" t="str">
        <f t="shared" si="316"/>
        <v>.</v>
      </c>
    </row>
    <row r="2752" spans="2:28">
      <c r="B2752" s="6"/>
      <c r="D2752" s="24"/>
      <c r="E2752" s="17"/>
      <c r="F2752" s="7"/>
      <c r="G2752" s="10"/>
      <c r="H2752" s="7"/>
      <c r="I2752" s="7"/>
      <c r="J2752" s="7"/>
      <c r="K2752" s="7"/>
      <c r="L2752" s="7"/>
      <c r="M2752" s="7"/>
      <c r="N2752" s="6"/>
      <c r="O2752" s="6"/>
      <c r="P2752" s="11"/>
      <c r="Q2752" s="12"/>
      <c r="R2752" s="13"/>
      <c r="S2752" s="21" t="str">
        <f t="shared" si="319"/>
        <v/>
      </c>
      <c r="T2752" s="7" t="str">
        <f t="shared" si="320"/>
        <v>Under 1.5</v>
      </c>
      <c r="U2752" s="14"/>
      <c r="V2752" s="14" t="str">
        <f t="shared" si="317"/>
        <v>Over 0.5</v>
      </c>
      <c r="W2752" s="14" t="str">
        <f t="shared" si="318"/>
        <v/>
      </c>
      <c r="X2752" s="14"/>
      <c r="Y2752" s="7" t="str">
        <f t="shared" si="321"/>
        <v>…</v>
      </c>
      <c r="Z2752" s="7"/>
      <c r="AA2752" s="35" t="str">
        <f t="shared" si="315"/>
        <v>…</v>
      </c>
      <c r="AB2752" s="35" t="str">
        <f t="shared" si="316"/>
        <v>.</v>
      </c>
    </row>
    <row r="2753" spans="2:28">
      <c r="B2753" s="6"/>
      <c r="D2753" s="24"/>
      <c r="E2753" s="17"/>
      <c r="F2753" s="7"/>
      <c r="G2753" s="10"/>
      <c r="H2753" s="7"/>
      <c r="I2753" s="7"/>
      <c r="J2753" s="7"/>
      <c r="K2753" s="7"/>
      <c r="L2753" s="7"/>
      <c r="M2753" s="7"/>
      <c r="N2753" s="6"/>
      <c r="O2753" s="6"/>
      <c r="P2753" s="11"/>
      <c r="Q2753" s="12"/>
      <c r="R2753" s="13"/>
      <c r="S2753" s="21" t="str">
        <f t="shared" si="319"/>
        <v/>
      </c>
      <c r="T2753" s="7" t="str">
        <f t="shared" si="320"/>
        <v>Under 1.5</v>
      </c>
      <c r="U2753" s="14"/>
      <c r="V2753" s="14" t="str">
        <f t="shared" si="317"/>
        <v>Over 0.5</v>
      </c>
      <c r="W2753" s="14" t="str">
        <f t="shared" si="318"/>
        <v/>
      </c>
      <c r="X2753" s="14"/>
      <c r="Y2753" s="7" t="str">
        <f t="shared" si="321"/>
        <v>…</v>
      </c>
      <c r="Z2753" s="7"/>
      <c r="AA2753" s="35" t="str">
        <f t="shared" si="315"/>
        <v>…</v>
      </c>
      <c r="AB2753" s="35" t="str">
        <f t="shared" si="316"/>
        <v>.</v>
      </c>
    </row>
    <row r="2754" spans="2:28">
      <c r="B2754" s="6"/>
      <c r="D2754" s="24"/>
      <c r="E2754" s="17"/>
      <c r="F2754" s="7"/>
      <c r="G2754" s="10"/>
      <c r="H2754" s="7"/>
      <c r="I2754" s="7"/>
      <c r="J2754" s="7"/>
      <c r="K2754" s="7"/>
      <c r="L2754" s="7"/>
      <c r="M2754" s="7"/>
      <c r="N2754" s="6"/>
      <c r="O2754" s="6"/>
      <c r="P2754" s="11"/>
      <c r="Q2754" s="12"/>
      <c r="R2754" s="13"/>
      <c r="S2754" s="21" t="str">
        <f t="shared" si="319"/>
        <v/>
      </c>
      <c r="T2754" s="7" t="str">
        <f t="shared" si="320"/>
        <v>Under 1.5</v>
      </c>
      <c r="U2754" s="14"/>
      <c r="V2754" s="14" t="str">
        <f t="shared" si="317"/>
        <v>Over 0.5</v>
      </c>
      <c r="W2754" s="14" t="str">
        <f t="shared" si="318"/>
        <v/>
      </c>
      <c r="X2754" s="14"/>
      <c r="Y2754" s="7" t="str">
        <f t="shared" si="321"/>
        <v>…</v>
      </c>
      <c r="Z2754" s="7"/>
      <c r="AA2754" s="35" t="str">
        <f t="shared" si="315"/>
        <v>…</v>
      </c>
      <c r="AB2754" s="35" t="str">
        <f t="shared" si="316"/>
        <v>.</v>
      </c>
    </row>
    <row r="2755" spans="2:28">
      <c r="B2755" s="6"/>
      <c r="D2755" s="24"/>
      <c r="E2755" s="17"/>
      <c r="F2755" s="7"/>
      <c r="G2755" s="10"/>
      <c r="H2755" s="7"/>
      <c r="I2755" s="7"/>
      <c r="J2755" s="7"/>
      <c r="K2755" s="7"/>
      <c r="L2755" s="7"/>
      <c r="M2755" s="7"/>
      <c r="N2755" s="6"/>
      <c r="O2755" s="6"/>
      <c r="P2755" s="11"/>
      <c r="Q2755" s="12"/>
      <c r="R2755" s="13"/>
      <c r="S2755" s="21" t="str">
        <f t="shared" si="319"/>
        <v/>
      </c>
      <c r="T2755" s="7" t="str">
        <f t="shared" si="320"/>
        <v>Under 1.5</v>
      </c>
      <c r="U2755" s="14"/>
      <c r="V2755" s="14" t="str">
        <f t="shared" si="317"/>
        <v>Over 0.5</v>
      </c>
      <c r="W2755" s="14" t="str">
        <f t="shared" si="318"/>
        <v/>
      </c>
      <c r="X2755" s="14"/>
      <c r="Y2755" s="7" t="str">
        <f t="shared" si="321"/>
        <v>…</v>
      </c>
      <c r="Z2755" s="7"/>
      <c r="AA2755" s="35" t="str">
        <f t="shared" si="315"/>
        <v>…</v>
      </c>
      <c r="AB2755" s="35" t="str">
        <f t="shared" si="316"/>
        <v>.</v>
      </c>
    </row>
    <row r="2756" spans="2:28">
      <c r="B2756" s="6"/>
      <c r="D2756" s="24"/>
      <c r="E2756" s="17"/>
      <c r="F2756" s="7"/>
      <c r="G2756" s="10"/>
      <c r="H2756" s="7"/>
      <c r="I2756" s="7"/>
      <c r="J2756" s="7"/>
      <c r="K2756" s="7"/>
      <c r="L2756" s="7"/>
      <c r="M2756" s="7"/>
      <c r="N2756" s="6"/>
      <c r="O2756" s="6"/>
      <c r="P2756" s="11"/>
      <c r="Q2756" s="12"/>
      <c r="R2756" s="13"/>
      <c r="S2756" s="21" t="str">
        <f t="shared" si="319"/>
        <v/>
      </c>
      <c r="T2756" s="7" t="str">
        <f t="shared" si="320"/>
        <v>Under 1.5</v>
      </c>
      <c r="U2756" s="14"/>
      <c r="V2756" s="14" t="str">
        <f t="shared" si="317"/>
        <v>Over 0.5</v>
      </c>
      <c r="W2756" s="14" t="str">
        <f t="shared" si="318"/>
        <v/>
      </c>
      <c r="X2756" s="14"/>
      <c r="Y2756" s="7" t="str">
        <f t="shared" si="321"/>
        <v>…</v>
      </c>
      <c r="Z2756" s="7"/>
      <c r="AA2756" s="35" t="str">
        <f t="shared" si="315"/>
        <v>…</v>
      </c>
      <c r="AB2756" s="35" t="str">
        <f t="shared" si="316"/>
        <v>.</v>
      </c>
    </row>
    <row r="2757" spans="2:28">
      <c r="B2757" s="6"/>
      <c r="D2757" s="24"/>
      <c r="E2757" s="17"/>
      <c r="F2757" s="7"/>
      <c r="G2757" s="10"/>
      <c r="H2757" s="7"/>
      <c r="I2757" s="7"/>
      <c r="J2757" s="7"/>
      <c r="K2757" s="7"/>
      <c r="L2757" s="7"/>
      <c r="M2757" s="7"/>
      <c r="N2757" s="6"/>
      <c r="O2757" s="6"/>
      <c r="P2757" s="11"/>
      <c r="Q2757" s="12"/>
      <c r="R2757" s="13"/>
      <c r="S2757" s="21" t="str">
        <f t="shared" si="319"/>
        <v/>
      </c>
      <c r="T2757" s="7" t="str">
        <f t="shared" si="320"/>
        <v>Under 1.5</v>
      </c>
      <c r="U2757" s="14"/>
      <c r="V2757" s="14" t="str">
        <f t="shared" si="317"/>
        <v>Over 0.5</v>
      </c>
      <c r="W2757" s="14" t="str">
        <f t="shared" si="318"/>
        <v/>
      </c>
      <c r="X2757" s="14"/>
      <c r="Y2757" s="7" t="str">
        <f t="shared" si="321"/>
        <v>…</v>
      </c>
      <c r="Z2757" s="7"/>
      <c r="AA2757" s="35" t="str">
        <f t="shared" si="315"/>
        <v>…</v>
      </c>
      <c r="AB2757" s="35" t="str">
        <f t="shared" si="316"/>
        <v>.</v>
      </c>
    </row>
    <row r="2758" spans="2:28">
      <c r="B2758" s="6"/>
      <c r="D2758" s="24"/>
      <c r="E2758" s="17"/>
      <c r="F2758" s="7"/>
      <c r="G2758" s="10"/>
      <c r="H2758" s="7"/>
      <c r="I2758" s="7"/>
      <c r="J2758" s="7"/>
      <c r="K2758" s="7"/>
      <c r="L2758" s="7"/>
      <c r="M2758" s="7"/>
      <c r="N2758" s="6"/>
      <c r="O2758" s="6"/>
      <c r="P2758" s="11"/>
      <c r="Q2758" s="12"/>
      <c r="R2758" s="13"/>
      <c r="S2758" s="21" t="str">
        <f t="shared" si="319"/>
        <v/>
      </c>
      <c r="T2758" s="7" t="str">
        <f t="shared" si="320"/>
        <v>Under 1.5</v>
      </c>
      <c r="U2758" s="14"/>
      <c r="V2758" s="14" t="str">
        <f t="shared" si="317"/>
        <v>Over 0.5</v>
      </c>
      <c r="W2758" s="14" t="str">
        <f t="shared" si="318"/>
        <v/>
      </c>
      <c r="X2758" s="14"/>
      <c r="Y2758" s="7" t="str">
        <f t="shared" si="321"/>
        <v>…</v>
      </c>
      <c r="Z2758" s="7"/>
      <c r="AA2758" s="35" t="str">
        <f t="shared" ref="AA2758:AA2821" si="322">IF(AND(I2758&gt;49,P2758&gt;54,B2758="OK"),"U25g","…")</f>
        <v>…</v>
      </c>
      <c r="AB2758" s="35" t="str">
        <f t="shared" ref="AB2758:AB2821" si="323">IF(AND(AA2758="U25g",(OR(O2758="0-0",O2758="0-1",O2758="1-0",O2758="1-1",O2758="2-0",O2758="0-2"))),"WON",".")</f>
        <v>.</v>
      </c>
    </row>
    <row r="2759" spans="2:28">
      <c r="B2759" s="6"/>
      <c r="D2759" s="24"/>
      <c r="E2759" s="17"/>
      <c r="F2759" s="7"/>
      <c r="G2759" s="10"/>
      <c r="H2759" s="7"/>
      <c r="I2759" s="7"/>
      <c r="J2759" s="7"/>
      <c r="K2759" s="7"/>
      <c r="L2759" s="7"/>
      <c r="M2759" s="7"/>
      <c r="N2759" s="6"/>
      <c r="O2759" s="6"/>
      <c r="P2759" s="11"/>
      <c r="Q2759" s="12"/>
      <c r="R2759" s="13"/>
      <c r="S2759" s="21" t="str">
        <f t="shared" si="319"/>
        <v/>
      </c>
      <c r="T2759" s="7" t="str">
        <f t="shared" si="320"/>
        <v>Under 1.5</v>
      </c>
      <c r="U2759" s="14"/>
      <c r="V2759" s="14" t="str">
        <f t="shared" si="317"/>
        <v>Over 0.5</v>
      </c>
      <c r="W2759" s="14" t="str">
        <f t="shared" si="318"/>
        <v/>
      </c>
      <c r="X2759" s="14"/>
      <c r="Y2759" s="7" t="str">
        <f t="shared" si="321"/>
        <v>…</v>
      </c>
      <c r="Z2759" s="7"/>
      <c r="AA2759" s="35" t="str">
        <f t="shared" si="322"/>
        <v>…</v>
      </c>
      <c r="AB2759" s="35" t="str">
        <f t="shared" si="323"/>
        <v>.</v>
      </c>
    </row>
    <row r="2760" spans="2:28">
      <c r="B2760" s="6"/>
      <c r="D2760" s="24"/>
      <c r="E2760" s="17"/>
      <c r="F2760" s="7"/>
      <c r="G2760" s="10"/>
      <c r="H2760" s="7"/>
      <c r="I2760" s="7"/>
      <c r="J2760" s="7"/>
      <c r="K2760" s="7"/>
      <c r="L2760" s="7"/>
      <c r="M2760" s="7"/>
      <c r="N2760" s="6"/>
      <c r="O2760" s="6"/>
      <c r="P2760" s="11"/>
      <c r="Q2760" s="12"/>
      <c r="R2760" s="13"/>
      <c r="S2760" s="21" t="str">
        <f t="shared" si="319"/>
        <v/>
      </c>
      <c r="T2760" s="7" t="str">
        <f t="shared" si="320"/>
        <v>Under 1.5</v>
      </c>
      <c r="U2760" s="14"/>
      <c r="V2760" s="14" t="str">
        <f t="shared" si="317"/>
        <v>Over 0.5</v>
      </c>
      <c r="W2760" s="14" t="str">
        <f t="shared" si="318"/>
        <v/>
      </c>
      <c r="X2760" s="14"/>
      <c r="Y2760" s="7" t="str">
        <f t="shared" si="321"/>
        <v>…</v>
      </c>
      <c r="Z2760" s="7"/>
      <c r="AA2760" s="35" t="str">
        <f t="shared" si="322"/>
        <v>…</v>
      </c>
      <c r="AB2760" s="35" t="str">
        <f t="shared" si="323"/>
        <v>.</v>
      </c>
    </row>
    <row r="2761" spans="2:28">
      <c r="B2761" s="6"/>
      <c r="D2761" s="24"/>
      <c r="E2761" s="17"/>
      <c r="F2761" s="7"/>
      <c r="G2761" s="10"/>
      <c r="H2761" s="7"/>
      <c r="I2761" s="7"/>
      <c r="J2761" s="7"/>
      <c r="K2761" s="7"/>
      <c r="L2761" s="7"/>
      <c r="M2761" s="7"/>
      <c r="N2761" s="6"/>
      <c r="O2761" s="6"/>
      <c r="P2761" s="11"/>
      <c r="Q2761" s="12"/>
      <c r="R2761" s="13"/>
      <c r="S2761" s="21" t="str">
        <f t="shared" si="319"/>
        <v/>
      </c>
      <c r="T2761" s="7" t="str">
        <f t="shared" si="320"/>
        <v>Under 1.5</v>
      </c>
      <c r="U2761" s="14"/>
      <c r="V2761" s="14" t="str">
        <f t="shared" si="317"/>
        <v>Over 0.5</v>
      </c>
      <c r="W2761" s="14" t="str">
        <f t="shared" si="318"/>
        <v/>
      </c>
      <c r="X2761" s="14"/>
      <c r="Y2761" s="7" t="str">
        <f t="shared" si="321"/>
        <v>…</v>
      </c>
      <c r="Z2761" s="7"/>
      <c r="AA2761" s="35" t="str">
        <f t="shared" si="322"/>
        <v>…</v>
      </c>
      <c r="AB2761" s="35" t="str">
        <f t="shared" si="323"/>
        <v>.</v>
      </c>
    </row>
    <row r="2762" spans="2:28">
      <c r="B2762" s="6"/>
      <c r="D2762" s="24"/>
      <c r="E2762" s="17"/>
      <c r="F2762" s="7"/>
      <c r="G2762" s="10"/>
      <c r="H2762" s="7"/>
      <c r="I2762" s="7"/>
      <c r="J2762" s="7"/>
      <c r="K2762" s="7"/>
      <c r="L2762" s="7"/>
      <c r="M2762" s="7"/>
      <c r="N2762" s="6"/>
      <c r="O2762" s="6"/>
      <c r="P2762" s="11"/>
      <c r="Q2762" s="12"/>
      <c r="R2762" s="13"/>
      <c r="S2762" s="21" t="str">
        <f t="shared" si="319"/>
        <v/>
      </c>
      <c r="T2762" s="7" t="str">
        <f t="shared" si="320"/>
        <v>Under 1.5</v>
      </c>
      <c r="U2762" s="14"/>
      <c r="V2762" s="14" t="str">
        <f t="shared" si="317"/>
        <v>Over 0.5</v>
      </c>
      <c r="W2762" s="14" t="str">
        <f t="shared" si="318"/>
        <v/>
      </c>
      <c r="X2762" s="14"/>
      <c r="Y2762" s="7" t="str">
        <f t="shared" si="321"/>
        <v>…</v>
      </c>
      <c r="Z2762" s="7"/>
      <c r="AA2762" s="35" t="str">
        <f t="shared" si="322"/>
        <v>…</v>
      </c>
      <c r="AB2762" s="35" t="str">
        <f t="shared" si="323"/>
        <v>.</v>
      </c>
    </row>
    <row r="2763" spans="2:28">
      <c r="B2763" s="6"/>
      <c r="D2763" s="24"/>
      <c r="E2763" s="17"/>
      <c r="F2763" s="7"/>
      <c r="G2763" s="10"/>
      <c r="H2763" s="7"/>
      <c r="I2763" s="7"/>
      <c r="J2763" s="7"/>
      <c r="K2763" s="7"/>
      <c r="L2763" s="7"/>
      <c r="M2763" s="7"/>
      <c r="N2763" s="6"/>
      <c r="O2763" s="6"/>
      <c r="P2763" s="11"/>
      <c r="Q2763" s="12"/>
      <c r="R2763" s="13"/>
      <c r="S2763" s="21" t="str">
        <f t="shared" si="319"/>
        <v/>
      </c>
      <c r="T2763" s="7" t="str">
        <f t="shared" si="320"/>
        <v>Under 1.5</v>
      </c>
      <c r="U2763" s="14"/>
      <c r="V2763" s="14" t="str">
        <f t="shared" ref="V2763:V2826" si="324">IF(N2763="1-0","Under 1.5",IF(N2763="0-0","Under 1.5",IF(N2763="0-1","Under 1.5","Over 0.5")))</f>
        <v>Over 0.5</v>
      </c>
      <c r="W2763" s="14" t="str">
        <f t="shared" ref="W2763:W2826" si="325">IF(N2763=0,"",IF(N2763="?",N2763,IF(T2763=V2763,"WON",IF(N2763="0-1","WON",IF(N2763="1-0","WON","LOST")))))</f>
        <v/>
      </c>
      <c r="X2763" s="14"/>
      <c r="Y2763" s="7" t="str">
        <f t="shared" si="321"/>
        <v>…</v>
      </c>
      <c r="Z2763" s="7"/>
      <c r="AA2763" s="35" t="str">
        <f t="shared" si="322"/>
        <v>…</v>
      </c>
      <c r="AB2763" s="35" t="str">
        <f t="shared" si="323"/>
        <v>.</v>
      </c>
    </row>
    <row r="2764" spans="2:28">
      <c r="B2764" s="6"/>
      <c r="D2764" s="24"/>
      <c r="E2764" s="17"/>
      <c r="F2764" s="7"/>
      <c r="G2764" s="10"/>
      <c r="H2764" s="7"/>
      <c r="I2764" s="7"/>
      <c r="J2764" s="7"/>
      <c r="K2764" s="7"/>
      <c r="L2764" s="7"/>
      <c r="M2764" s="7"/>
      <c r="N2764" s="6"/>
      <c r="O2764" s="6"/>
      <c r="P2764" s="11"/>
      <c r="Q2764" s="12"/>
      <c r="R2764" s="13"/>
      <c r="S2764" s="21" t="str">
        <f t="shared" si="319"/>
        <v/>
      </c>
      <c r="T2764" s="7" t="str">
        <f t="shared" si="320"/>
        <v>Under 1.5</v>
      </c>
      <c r="U2764" s="14"/>
      <c r="V2764" s="14" t="str">
        <f t="shared" si="324"/>
        <v>Over 0.5</v>
      </c>
      <c r="W2764" s="14" t="str">
        <f t="shared" si="325"/>
        <v/>
      </c>
      <c r="X2764" s="14"/>
      <c r="Y2764" s="7" t="str">
        <f t="shared" si="321"/>
        <v>…</v>
      </c>
      <c r="Z2764" s="7"/>
      <c r="AA2764" s="35" t="str">
        <f t="shared" si="322"/>
        <v>…</v>
      </c>
      <c r="AB2764" s="35" t="str">
        <f t="shared" si="323"/>
        <v>.</v>
      </c>
    </row>
    <row r="2765" spans="2:28">
      <c r="B2765" s="6"/>
      <c r="D2765" s="24"/>
      <c r="E2765" s="17"/>
      <c r="F2765" s="7"/>
      <c r="G2765" s="10"/>
      <c r="H2765" s="7"/>
      <c r="I2765" s="7"/>
      <c r="J2765" s="7"/>
      <c r="K2765" s="7"/>
      <c r="L2765" s="7"/>
      <c r="M2765" s="7"/>
      <c r="N2765" s="6"/>
      <c r="O2765" s="6"/>
      <c r="P2765" s="11"/>
      <c r="Q2765" s="12"/>
      <c r="R2765" s="13"/>
      <c r="S2765" s="21" t="str">
        <f t="shared" si="319"/>
        <v/>
      </c>
      <c r="T2765" s="7" t="str">
        <f t="shared" si="320"/>
        <v>Under 1.5</v>
      </c>
      <c r="U2765" s="14"/>
      <c r="V2765" s="14" t="str">
        <f t="shared" si="324"/>
        <v>Over 0.5</v>
      </c>
      <c r="W2765" s="14" t="str">
        <f t="shared" si="325"/>
        <v/>
      </c>
      <c r="X2765" s="14"/>
      <c r="Y2765" s="7" t="str">
        <f t="shared" si="321"/>
        <v>…</v>
      </c>
      <c r="Z2765" s="7"/>
      <c r="AA2765" s="35" t="str">
        <f t="shared" si="322"/>
        <v>…</v>
      </c>
      <c r="AB2765" s="35" t="str">
        <f t="shared" si="323"/>
        <v>.</v>
      </c>
    </row>
    <row r="2766" spans="2:28">
      <c r="B2766" s="6"/>
      <c r="D2766" s="24"/>
      <c r="E2766" s="17"/>
      <c r="F2766" s="7"/>
      <c r="G2766" s="10"/>
      <c r="H2766" s="7"/>
      <c r="I2766" s="7"/>
      <c r="J2766" s="7"/>
      <c r="K2766" s="7"/>
      <c r="L2766" s="7"/>
      <c r="M2766" s="7"/>
      <c r="N2766" s="6"/>
      <c r="O2766" s="6"/>
      <c r="P2766" s="11"/>
      <c r="Q2766" s="12"/>
      <c r="R2766" s="13"/>
      <c r="S2766" s="21" t="str">
        <f t="shared" si="319"/>
        <v/>
      </c>
      <c r="T2766" s="7" t="str">
        <f t="shared" si="320"/>
        <v>Under 1.5</v>
      </c>
      <c r="U2766" s="14"/>
      <c r="V2766" s="14" t="str">
        <f t="shared" si="324"/>
        <v>Over 0.5</v>
      </c>
      <c r="W2766" s="14" t="str">
        <f t="shared" si="325"/>
        <v/>
      </c>
      <c r="X2766" s="14"/>
      <c r="Y2766" s="7" t="str">
        <f t="shared" si="321"/>
        <v>…</v>
      </c>
      <c r="Z2766" s="7"/>
      <c r="AA2766" s="35" t="str">
        <f t="shared" si="322"/>
        <v>…</v>
      </c>
      <c r="AB2766" s="35" t="str">
        <f t="shared" si="323"/>
        <v>.</v>
      </c>
    </row>
    <row r="2767" spans="2:28">
      <c r="B2767" s="6"/>
      <c r="D2767" s="24"/>
      <c r="E2767" s="17"/>
      <c r="F2767" s="7"/>
      <c r="G2767" s="10"/>
      <c r="H2767" s="7"/>
      <c r="I2767" s="7"/>
      <c r="J2767" s="7"/>
      <c r="K2767" s="7"/>
      <c r="L2767" s="7"/>
      <c r="M2767" s="7"/>
      <c r="N2767" s="6"/>
      <c r="O2767" s="6"/>
      <c r="P2767" s="11"/>
      <c r="Q2767" s="12"/>
      <c r="R2767" s="13"/>
      <c r="S2767" s="21" t="str">
        <f t="shared" si="319"/>
        <v/>
      </c>
      <c r="T2767" s="7" t="str">
        <f t="shared" si="320"/>
        <v>Under 1.5</v>
      </c>
      <c r="U2767" s="14"/>
      <c r="V2767" s="14" t="str">
        <f t="shared" si="324"/>
        <v>Over 0.5</v>
      </c>
      <c r="W2767" s="14" t="str">
        <f t="shared" si="325"/>
        <v/>
      </c>
      <c r="X2767" s="14"/>
      <c r="Y2767" s="7" t="str">
        <f t="shared" si="321"/>
        <v>…</v>
      </c>
      <c r="Z2767" s="7"/>
      <c r="AA2767" s="35" t="str">
        <f t="shared" si="322"/>
        <v>…</v>
      </c>
      <c r="AB2767" s="35" t="str">
        <f t="shared" si="323"/>
        <v>.</v>
      </c>
    </row>
    <row r="2768" spans="2:28">
      <c r="B2768" s="6"/>
      <c r="D2768" s="24"/>
      <c r="E2768" s="17"/>
      <c r="F2768" s="7"/>
      <c r="G2768" s="10"/>
      <c r="H2768" s="7"/>
      <c r="I2768" s="7"/>
      <c r="J2768" s="7"/>
      <c r="K2768" s="7"/>
      <c r="L2768" s="7"/>
      <c r="M2768" s="7"/>
      <c r="N2768" s="6"/>
      <c r="O2768" s="6"/>
      <c r="P2768" s="11"/>
      <c r="Q2768" s="12"/>
      <c r="R2768" s="13"/>
      <c r="S2768" s="21" t="str">
        <f t="shared" si="319"/>
        <v/>
      </c>
      <c r="T2768" s="7" t="str">
        <f t="shared" si="320"/>
        <v>Under 1.5</v>
      </c>
      <c r="U2768" s="14"/>
      <c r="V2768" s="14" t="str">
        <f t="shared" si="324"/>
        <v>Over 0.5</v>
      </c>
      <c r="W2768" s="14" t="str">
        <f t="shared" si="325"/>
        <v/>
      </c>
      <c r="X2768" s="14"/>
      <c r="Y2768" s="7" t="str">
        <f t="shared" si="321"/>
        <v>…</v>
      </c>
      <c r="Z2768" s="7"/>
      <c r="AA2768" s="35" t="str">
        <f t="shared" si="322"/>
        <v>…</v>
      </c>
      <c r="AB2768" s="35" t="str">
        <f t="shared" si="323"/>
        <v>.</v>
      </c>
    </row>
    <row r="2769" spans="2:28">
      <c r="B2769" s="6"/>
      <c r="D2769" s="24"/>
      <c r="E2769" s="17"/>
      <c r="F2769" s="7"/>
      <c r="G2769" s="10"/>
      <c r="H2769" s="7"/>
      <c r="I2769" s="7"/>
      <c r="J2769" s="7"/>
      <c r="K2769" s="7"/>
      <c r="L2769" s="7"/>
      <c r="M2769" s="7"/>
      <c r="N2769" s="6"/>
      <c r="O2769" s="6"/>
      <c r="P2769" s="11"/>
      <c r="Q2769" s="12"/>
      <c r="R2769" s="13"/>
      <c r="S2769" s="21" t="str">
        <f t="shared" si="319"/>
        <v/>
      </c>
      <c r="T2769" s="7" t="str">
        <f t="shared" si="320"/>
        <v>Under 1.5</v>
      </c>
      <c r="U2769" s="14"/>
      <c r="V2769" s="14" t="str">
        <f t="shared" si="324"/>
        <v>Over 0.5</v>
      </c>
      <c r="W2769" s="14" t="str">
        <f t="shared" si="325"/>
        <v/>
      </c>
      <c r="X2769" s="14"/>
      <c r="Y2769" s="7" t="str">
        <f t="shared" si="321"/>
        <v>…</v>
      </c>
      <c r="Z2769" s="7"/>
      <c r="AA2769" s="35" t="str">
        <f t="shared" si="322"/>
        <v>…</v>
      </c>
      <c r="AB2769" s="35" t="str">
        <f t="shared" si="323"/>
        <v>.</v>
      </c>
    </row>
    <row r="2770" spans="2:28">
      <c r="B2770" s="6"/>
      <c r="D2770" s="24"/>
      <c r="E2770" s="17"/>
      <c r="F2770" s="7"/>
      <c r="G2770" s="10"/>
      <c r="H2770" s="7"/>
      <c r="I2770" s="7"/>
      <c r="J2770" s="7"/>
      <c r="K2770" s="7"/>
      <c r="L2770" s="7"/>
      <c r="M2770" s="7"/>
      <c r="N2770" s="6"/>
      <c r="O2770" s="6"/>
      <c r="P2770" s="11"/>
      <c r="Q2770" s="12"/>
      <c r="R2770" s="13"/>
      <c r="S2770" s="21" t="str">
        <f t="shared" si="319"/>
        <v/>
      </c>
      <c r="T2770" s="7" t="str">
        <f t="shared" si="320"/>
        <v>Under 1.5</v>
      </c>
      <c r="U2770" s="14"/>
      <c r="V2770" s="14" t="str">
        <f t="shared" si="324"/>
        <v>Over 0.5</v>
      </c>
      <c r="W2770" s="14" t="str">
        <f t="shared" si="325"/>
        <v/>
      </c>
      <c r="X2770" s="14"/>
      <c r="Y2770" s="7" t="str">
        <f t="shared" si="321"/>
        <v>…</v>
      </c>
      <c r="Z2770" s="7"/>
      <c r="AA2770" s="35" t="str">
        <f t="shared" si="322"/>
        <v>…</v>
      </c>
      <c r="AB2770" s="35" t="str">
        <f t="shared" si="323"/>
        <v>.</v>
      </c>
    </row>
    <row r="2771" spans="2:28">
      <c r="B2771" s="6"/>
      <c r="D2771" s="24"/>
      <c r="E2771" s="17"/>
      <c r="F2771" s="7"/>
      <c r="G2771" s="10"/>
      <c r="H2771" s="7"/>
      <c r="I2771" s="7"/>
      <c r="J2771" s="7"/>
      <c r="K2771" s="7"/>
      <c r="L2771" s="7"/>
      <c r="M2771" s="7"/>
      <c r="N2771" s="6"/>
      <c r="O2771" s="6"/>
      <c r="P2771" s="11"/>
      <c r="Q2771" s="12"/>
      <c r="R2771" s="13"/>
      <c r="S2771" s="21" t="str">
        <f t="shared" si="319"/>
        <v/>
      </c>
      <c r="T2771" s="7" t="str">
        <f t="shared" si="320"/>
        <v>Under 1.5</v>
      </c>
      <c r="U2771" s="14"/>
      <c r="V2771" s="14" t="str">
        <f t="shared" si="324"/>
        <v>Over 0.5</v>
      </c>
      <c r="W2771" s="14" t="str">
        <f t="shared" si="325"/>
        <v/>
      </c>
      <c r="X2771" s="14"/>
      <c r="Y2771" s="7" t="str">
        <f t="shared" si="321"/>
        <v>…</v>
      </c>
      <c r="Z2771" s="7"/>
      <c r="AA2771" s="35" t="str">
        <f t="shared" si="322"/>
        <v>…</v>
      </c>
      <c r="AB2771" s="35" t="str">
        <f t="shared" si="323"/>
        <v>.</v>
      </c>
    </row>
    <row r="2772" spans="2:28">
      <c r="B2772" s="6"/>
      <c r="D2772" s="24"/>
      <c r="E2772" s="17"/>
      <c r="F2772" s="7"/>
      <c r="G2772" s="10"/>
      <c r="H2772" s="7"/>
      <c r="I2772" s="7"/>
      <c r="J2772" s="7"/>
      <c r="K2772" s="7"/>
      <c r="L2772" s="7"/>
      <c r="M2772" s="7"/>
      <c r="N2772" s="6"/>
      <c r="O2772" s="6"/>
      <c r="P2772" s="11"/>
      <c r="Q2772" s="12"/>
      <c r="R2772" s="13"/>
      <c r="S2772" s="21" t="str">
        <f t="shared" si="319"/>
        <v/>
      </c>
      <c r="T2772" s="7" t="str">
        <f t="shared" si="320"/>
        <v>Under 1.5</v>
      </c>
      <c r="U2772" s="14"/>
      <c r="V2772" s="14" t="str">
        <f t="shared" si="324"/>
        <v>Over 0.5</v>
      </c>
      <c r="W2772" s="14" t="str">
        <f t="shared" si="325"/>
        <v/>
      </c>
      <c r="X2772" s="14"/>
      <c r="Y2772" s="7" t="str">
        <f t="shared" si="321"/>
        <v>…</v>
      </c>
      <c r="Z2772" s="7"/>
      <c r="AA2772" s="35" t="str">
        <f t="shared" si="322"/>
        <v>…</v>
      </c>
      <c r="AB2772" s="35" t="str">
        <f t="shared" si="323"/>
        <v>.</v>
      </c>
    </row>
    <row r="2773" spans="2:28">
      <c r="B2773" s="6"/>
      <c r="D2773" s="24"/>
      <c r="E2773" s="17"/>
      <c r="F2773" s="7"/>
      <c r="G2773" s="10"/>
      <c r="H2773" s="7"/>
      <c r="I2773" s="7"/>
      <c r="J2773" s="7"/>
      <c r="K2773" s="7"/>
      <c r="L2773" s="7"/>
      <c r="M2773" s="7"/>
      <c r="N2773" s="6"/>
      <c r="O2773" s="6"/>
      <c r="P2773" s="11"/>
      <c r="Q2773" s="12"/>
      <c r="R2773" s="13"/>
      <c r="S2773" s="21" t="str">
        <f t="shared" si="319"/>
        <v/>
      </c>
      <c r="T2773" s="7" t="str">
        <f t="shared" si="320"/>
        <v>Under 1.5</v>
      </c>
      <c r="U2773" s="14"/>
      <c r="V2773" s="14" t="str">
        <f t="shared" si="324"/>
        <v>Over 0.5</v>
      </c>
      <c r="W2773" s="14" t="str">
        <f t="shared" si="325"/>
        <v/>
      </c>
      <c r="X2773" s="14"/>
      <c r="Y2773" s="7" t="str">
        <f t="shared" si="321"/>
        <v>…</v>
      </c>
      <c r="Z2773" s="7"/>
      <c r="AA2773" s="35" t="str">
        <f t="shared" si="322"/>
        <v>…</v>
      </c>
      <c r="AB2773" s="35" t="str">
        <f t="shared" si="323"/>
        <v>.</v>
      </c>
    </row>
    <row r="2774" spans="2:28">
      <c r="B2774" s="6"/>
      <c r="D2774" s="24"/>
      <c r="E2774" s="17"/>
      <c r="F2774" s="7"/>
      <c r="G2774" s="10"/>
      <c r="H2774" s="7"/>
      <c r="I2774" s="7"/>
      <c r="J2774" s="7"/>
      <c r="K2774" s="7"/>
      <c r="L2774" s="7"/>
      <c r="M2774" s="7"/>
      <c r="N2774" s="6"/>
      <c r="O2774" s="6"/>
      <c r="P2774" s="11"/>
      <c r="Q2774" s="12"/>
      <c r="R2774" s="13"/>
      <c r="S2774" s="21" t="str">
        <f t="shared" si="319"/>
        <v/>
      </c>
      <c r="T2774" s="7" t="str">
        <f t="shared" si="320"/>
        <v>Under 1.5</v>
      </c>
      <c r="U2774" s="14"/>
      <c r="V2774" s="14" t="str">
        <f t="shared" si="324"/>
        <v>Over 0.5</v>
      </c>
      <c r="W2774" s="14" t="str">
        <f t="shared" si="325"/>
        <v/>
      </c>
      <c r="X2774" s="14"/>
      <c r="Y2774" s="7" t="str">
        <f t="shared" si="321"/>
        <v>…</v>
      </c>
      <c r="Z2774" s="7"/>
      <c r="AA2774" s="35" t="str">
        <f t="shared" si="322"/>
        <v>…</v>
      </c>
      <c r="AB2774" s="35" t="str">
        <f t="shared" si="323"/>
        <v>.</v>
      </c>
    </row>
    <row r="2775" spans="2:28">
      <c r="B2775" s="6"/>
      <c r="D2775" s="24"/>
      <c r="E2775" s="17"/>
      <c r="F2775" s="7"/>
      <c r="G2775" s="10"/>
      <c r="H2775" s="7"/>
      <c r="I2775" s="7"/>
      <c r="J2775" s="7"/>
      <c r="K2775" s="7"/>
      <c r="L2775" s="7"/>
      <c r="M2775" s="7"/>
      <c r="N2775" s="6"/>
      <c r="O2775" s="6"/>
      <c r="P2775" s="11"/>
      <c r="Q2775" s="12"/>
      <c r="R2775" s="13"/>
      <c r="S2775" s="21" t="str">
        <f t="shared" si="319"/>
        <v/>
      </c>
      <c r="T2775" s="7" t="str">
        <f t="shared" si="320"/>
        <v>Under 1.5</v>
      </c>
      <c r="U2775" s="14"/>
      <c r="V2775" s="14" t="str">
        <f t="shared" si="324"/>
        <v>Over 0.5</v>
      </c>
      <c r="W2775" s="14" t="str">
        <f t="shared" si="325"/>
        <v/>
      </c>
      <c r="X2775" s="14"/>
      <c r="Y2775" s="7" t="str">
        <f t="shared" si="321"/>
        <v>…</v>
      </c>
      <c r="Z2775" s="7"/>
      <c r="AA2775" s="35" t="str">
        <f t="shared" si="322"/>
        <v>…</v>
      </c>
      <c r="AB2775" s="35" t="str">
        <f t="shared" si="323"/>
        <v>.</v>
      </c>
    </row>
    <row r="2776" spans="2:28">
      <c r="B2776" s="6"/>
      <c r="D2776" s="24"/>
      <c r="E2776" s="17"/>
      <c r="F2776" s="7"/>
      <c r="G2776" s="10"/>
      <c r="H2776" s="7"/>
      <c r="I2776" s="7"/>
      <c r="J2776" s="7"/>
      <c r="K2776" s="7"/>
      <c r="L2776" s="7"/>
      <c r="M2776" s="7"/>
      <c r="N2776" s="6"/>
      <c r="O2776" s="6"/>
      <c r="P2776" s="11"/>
      <c r="Q2776" s="12"/>
      <c r="R2776" s="13"/>
      <c r="S2776" s="21" t="str">
        <f t="shared" si="319"/>
        <v/>
      </c>
      <c r="T2776" s="7" t="str">
        <f t="shared" si="320"/>
        <v>Under 1.5</v>
      </c>
      <c r="U2776" s="14"/>
      <c r="V2776" s="14" t="str">
        <f t="shared" si="324"/>
        <v>Over 0.5</v>
      </c>
      <c r="W2776" s="14" t="str">
        <f t="shared" si="325"/>
        <v/>
      </c>
      <c r="X2776" s="14"/>
      <c r="Y2776" s="7" t="str">
        <f t="shared" si="321"/>
        <v>…</v>
      </c>
      <c r="Z2776" s="7"/>
      <c r="AA2776" s="35" t="str">
        <f t="shared" si="322"/>
        <v>…</v>
      </c>
      <c r="AB2776" s="35" t="str">
        <f t="shared" si="323"/>
        <v>.</v>
      </c>
    </row>
    <row r="2777" spans="2:28">
      <c r="B2777" s="6"/>
      <c r="D2777" s="24"/>
      <c r="E2777" s="17"/>
      <c r="F2777" s="7"/>
      <c r="G2777" s="10"/>
      <c r="H2777" s="7"/>
      <c r="I2777" s="7"/>
      <c r="J2777" s="7"/>
      <c r="K2777" s="7"/>
      <c r="L2777" s="7"/>
      <c r="M2777" s="7"/>
      <c r="N2777" s="6"/>
      <c r="O2777" s="6"/>
      <c r="P2777" s="11"/>
      <c r="Q2777" s="12"/>
      <c r="R2777" s="13"/>
      <c r="S2777" s="21" t="str">
        <f t="shared" si="319"/>
        <v/>
      </c>
      <c r="T2777" s="7" t="str">
        <f t="shared" si="320"/>
        <v>Under 1.5</v>
      </c>
      <c r="U2777" s="14"/>
      <c r="V2777" s="14" t="str">
        <f t="shared" si="324"/>
        <v>Over 0.5</v>
      </c>
      <c r="W2777" s="14" t="str">
        <f t="shared" si="325"/>
        <v/>
      </c>
      <c r="X2777" s="14"/>
      <c r="Y2777" s="7" t="str">
        <f t="shared" si="321"/>
        <v>…</v>
      </c>
      <c r="Z2777" s="7"/>
      <c r="AA2777" s="35" t="str">
        <f t="shared" si="322"/>
        <v>…</v>
      </c>
      <c r="AB2777" s="35" t="str">
        <f t="shared" si="323"/>
        <v>.</v>
      </c>
    </row>
    <row r="2778" spans="2:28">
      <c r="B2778" s="6"/>
      <c r="D2778" s="24"/>
      <c r="E2778" s="17"/>
      <c r="F2778" s="7"/>
      <c r="G2778" s="10"/>
      <c r="H2778" s="7"/>
      <c r="I2778" s="7"/>
      <c r="J2778" s="7"/>
      <c r="K2778" s="7"/>
      <c r="L2778" s="7"/>
      <c r="M2778" s="7"/>
      <c r="N2778" s="6"/>
      <c r="O2778" s="6"/>
      <c r="P2778" s="11"/>
      <c r="Q2778" s="12"/>
      <c r="R2778" s="13"/>
      <c r="S2778" s="21" t="str">
        <f t="shared" si="319"/>
        <v/>
      </c>
      <c r="T2778" s="7" t="str">
        <f t="shared" si="320"/>
        <v>Under 1.5</v>
      </c>
      <c r="U2778" s="14"/>
      <c r="V2778" s="14" t="str">
        <f t="shared" si="324"/>
        <v>Over 0.5</v>
      </c>
      <c r="W2778" s="14" t="str">
        <f t="shared" si="325"/>
        <v/>
      </c>
      <c r="X2778" s="14"/>
      <c r="Y2778" s="7" t="str">
        <f t="shared" si="321"/>
        <v>…</v>
      </c>
      <c r="Z2778" s="7"/>
      <c r="AA2778" s="35" t="str">
        <f t="shared" si="322"/>
        <v>…</v>
      </c>
      <c r="AB2778" s="35" t="str">
        <f t="shared" si="323"/>
        <v>.</v>
      </c>
    </row>
    <row r="2779" spans="2:28">
      <c r="B2779" s="6"/>
      <c r="D2779" s="24"/>
      <c r="E2779" s="17"/>
      <c r="F2779" s="7"/>
      <c r="G2779" s="10"/>
      <c r="H2779" s="7"/>
      <c r="I2779" s="7"/>
      <c r="J2779" s="7"/>
      <c r="K2779" s="7"/>
      <c r="L2779" s="7"/>
      <c r="M2779" s="7"/>
      <c r="N2779" s="6"/>
      <c r="O2779" s="6"/>
      <c r="P2779" s="11"/>
      <c r="Q2779" s="12"/>
      <c r="R2779" s="13"/>
      <c r="S2779" s="21" t="str">
        <f t="shared" si="319"/>
        <v/>
      </c>
      <c r="T2779" s="7" t="str">
        <f t="shared" si="320"/>
        <v>Under 1.5</v>
      </c>
      <c r="U2779" s="14"/>
      <c r="V2779" s="14" t="str">
        <f t="shared" si="324"/>
        <v>Over 0.5</v>
      </c>
      <c r="W2779" s="14" t="str">
        <f t="shared" si="325"/>
        <v/>
      </c>
      <c r="X2779" s="14"/>
      <c r="Y2779" s="7" t="str">
        <f t="shared" si="321"/>
        <v>…</v>
      </c>
      <c r="Z2779" s="7"/>
      <c r="AA2779" s="35" t="str">
        <f t="shared" si="322"/>
        <v>…</v>
      </c>
      <c r="AB2779" s="35" t="str">
        <f t="shared" si="323"/>
        <v>.</v>
      </c>
    </row>
    <row r="2780" spans="2:28">
      <c r="B2780" s="6"/>
      <c r="D2780" s="24"/>
      <c r="E2780" s="17"/>
      <c r="F2780" s="7"/>
      <c r="G2780" s="10"/>
      <c r="H2780" s="7"/>
      <c r="I2780" s="7"/>
      <c r="J2780" s="7"/>
      <c r="K2780" s="7"/>
      <c r="L2780" s="7"/>
      <c r="M2780" s="7"/>
      <c r="N2780" s="6"/>
      <c r="O2780" s="6"/>
      <c r="P2780" s="11"/>
      <c r="Q2780" s="12"/>
      <c r="R2780" s="13"/>
      <c r="S2780" s="21" t="str">
        <f t="shared" si="319"/>
        <v/>
      </c>
      <c r="T2780" s="7" t="str">
        <f t="shared" si="320"/>
        <v>Under 1.5</v>
      </c>
      <c r="U2780" s="14"/>
      <c r="V2780" s="14" t="str">
        <f t="shared" si="324"/>
        <v>Over 0.5</v>
      </c>
      <c r="W2780" s="14" t="str">
        <f t="shared" si="325"/>
        <v/>
      </c>
      <c r="X2780" s="14"/>
      <c r="Y2780" s="7" t="str">
        <f t="shared" si="321"/>
        <v>…</v>
      </c>
      <c r="Z2780" s="7"/>
      <c r="AA2780" s="35" t="str">
        <f t="shared" si="322"/>
        <v>…</v>
      </c>
      <c r="AB2780" s="35" t="str">
        <f t="shared" si="323"/>
        <v>.</v>
      </c>
    </row>
    <row r="2781" spans="2:28">
      <c r="B2781" s="6"/>
      <c r="D2781" s="24"/>
      <c r="E2781" s="17"/>
      <c r="F2781" s="7"/>
      <c r="G2781" s="10"/>
      <c r="H2781" s="7"/>
      <c r="I2781" s="7"/>
      <c r="J2781" s="7"/>
      <c r="K2781" s="7"/>
      <c r="L2781" s="7"/>
      <c r="M2781" s="7"/>
      <c r="N2781" s="6"/>
      <c r="O2781" s="6"/>
      <c r="P2781" s="11"/>
      <c r="Q2781" s="12"/>
      <c r="R2781" s="13"/>
      <c r="S2781" s="21" t="str">
        <f t="shared" si="319"/>
        <v/>
      </c>
      <c r="T2781" s="7" t="str">
        <f t="shared" si="320"/>
        <v>Under 1.5</v>
      </c>
      <c r="U2781" s="14"/>
      <c r="V2781" s="14" t="str">
        <f t="shared" si="324"/>
        <v>Over 0.5</v>
      </c>
      <c r="W2781" s="14" t="str">
        <f t="shared" si="325"/>
        <v/>
      </c>
      <c r="X2781" s="14"/>
      <c r="Y2781" s="7" t="str">
        <f t="shared" si="321"/>
        <v>…</v>
      </c>
      <c r="Z2781" s="7"/>
      <c r="AA2781" s="35" t="str">
        <f t="shared" si="322"/>
        <v>…</v>
      </c>
      <c r="AB2781" s="35" t="str">
        <f t="shared" si="323"/>
        <v>.</v>
      </c>
    </row>
    <row r="2782" spans="2:28">
      <c r="B2782" s="6"/>
      <c r="D2782" s="24"/>
      <c r="E2782" s="17"/>
      <c r="F2782" s="7"/>
      <c r="G2782" s="10"/>
      <c r="H2782" s="7"/>
      <c r="I2782" s="7"/>
      <c r="J2782" s="7"/>
      <c r="K2782" s="7"/>
      <c r="L2782" s="7"/>
      <c r="M2782" s="7"/>
      <c r="N2782" s="6"/>
      <c r="O2782" s="6"/>
      <c r="P2782" s="11"/>
      <c r="Q2782" s="12"/>
      <c r="R2782" s="13"/>
      <c r="S2782" s="21" t="str">
        <f t="shared" si="319"/>
        <v/>
      </c>
      <c r="T2782" s="7" t="str">
        <f t="shared" si="320"/>
        <v>Under 1.5</v>
      </c>
      <c r="U2782" s="14"/>
      <c r="V2782" s="14" t="str">
        <f t="shared" si="324"/>
        <v>Over 0.5</v>
      </c>
      <c r="W2782" s="14" t="str">
        <f t="shared" si="325"/>
        <v/>
      </c>
      <c r="X2782" s="14"/>
      <c r="Y2782" s="7" t="str">
        <f t="shared" si="321"/>
        <v>…</v>
      </c>
      <c r="Z2782" s="7"/>
      <c r="AA2782" s="35" t="str">
        <f t="shared" si="322"/>
        <v>…</v>
      </c>
      <c r="AB2782" s="35" t="str">
        <f t="shared" si="323"/>
        <v>.</v>
      </c>
    </row>
    <row r="2783" spans="2:28">
      <c r="B2783" s="6"/>
      <c r="D2783" s="24"/>
      <c r="E2783" s="17"/>
      <c r="F2783" s="7"/>
      <c r="G2783" s="10"/>
      <c r="H2783" s="7"/>
      <c r="I2783" s="7"/>
      <c r="J2783" s="7"/>
      <c r="K2783" s="7"/>
      <c r="L2783" s="7"/>
      <c r="M2783" s="7"/>
      <c r="N2783" s="6"/>
      <c r="O2783" s="6"/>
      <c r="P2783" s="11"/>
      <c r="Q2783" s="12"/>
      <c r="R2783" s="13"/>
      <c r="S2783" s="21" t="str">
        <f t="shared" si="319"/>
        <v/>
      </c>
      <c r="T2783" s="7" t="str">
        <f t="shared" si="320"/>
        <v>Under 1.5</v>
      </c>
      <c r="U2783" s="14"/>
      <c r="V2783" s="14" t="str">
        <f t="shared" si="324"/>
        <v>Over 0.5</v>
      </c>
      <c r="W2783" s="14" t="str">
        <f t="shared" si="325"/>
        <v/>
      </c>
      <c r="X2783" s="14"/>
      <c r="Y2783" s="7" t="str">
        <f t="shared" si="321"/>
        <v>…</v>
      </c>
      <c r="Z2783" s="7"/>
      <c r="AA2783" s="35" t="str">
        <f t="shared" si="322"/>
        <v>…</v>
      </c>
      <c r="AB2783" s="35" t="str">
        <f t="shared" si="323"/>
        <v>.</v>
      </c>
    </row>
    <row r="2784" spans="2:28">
      <c r="B2784" s="6"/>
      <c r="D2784" s="24"/>
      <c r="E2784" s="17"/>
      <c r="F2784" s="7"/>
      <c r="G2784" s="10"/>
      <c r="H2784" s="7"/>
      <c r="I2784" s="7"/>
      <c r="J2784" s="7"/>
      <c r="K2784" s="7"/>
      <c r="L2784" s="7"/>
      <c r="M2784" s="7"/>
      <c r="N2784" s="6"/>
      <c r="O2784" s="6"/>
      <c r="P2784" s="11"/>
      <c r="Q2784" s="12"/>
      <c r="R2784" s="13"/>
      <c r="S2784" s="21" t="str">
        <f t="shared" si="319"/>
        <v/>
      </c>
      <c r="T2784" s="7" t="str">
        <f t="shared" si="320"/>
        <v>Under 1.5</v>
      </c>
      <c r="U2784" s="14"/>
      <c r="V2784" s="14" t="str">
        <f t="shared" si="324"/>
        <v>Over 0.5</v>
      </c>
      <c r="W2784" s="14" t="str">
        <f t="shared" si="325"/>
        <v/>
      </c>
      <c r="X2784" s="14"/>
      <c r="Y2784" s="7" t="str">
        <f t="shared" si="321"/>
        <v>…</v>
      </c>
      <c r="Z2784" s="7"/>
      <c r="AA2784" s="35" t="str">
        <f t="shared" si="322"/>
        <v>…</v>
      </c>
      <c r="AB2784" s="35" t="str">
        <f t="shared" si="323"/>
        <v>.</v>
      </c>
    </row>
    <row r="2785" spans="2:28">
      <c r="B2785" s="6"/>
      <c r="D2785" s="24"/>
      <c r="E2785" s="17"/>
      <c r="F2785" s="7"/>
      <c r="G2785" s="10"/>
      <c r="H2785" s="7"/>
      <c r="I2785" s="7"/>
      <c r="J2785" s="7"/>
      <c r="K2785" s="7"/>
      <c r="L2785" s="7"/>
      <c r="M2785" s="7"/>
      <c r="N2785" s="6"/>
      <c r="O2785" s="6"/>
      <c r="P2785" s="11"/>
      <c r="Q2785" s="12"/>
      <c r="R2785" s="13"/>
      <c r="S2785" s="21" t="str">
        <f t="shared" si="319"/>
        <v/>
      </c>
      <c r="T2785" s="7" t="str">
        <f t="shared" si="320"/>
        <v>Under 1.5</v>
      </c>
      <c r="U2785" s="14"/>
      <c r="V2785" s="14" t="str">
        <f t="shared" si="324"/>
        <v>Over 0.5</v>
      </c>
      <c r="W2785" s="14" t="str">
        <f t="shared" si="325"/>
        <v/>
      </c>
      <c r="X2785" s="14"/>
      <c r="Y2785" s="7" t="str">
        <f t="shared" si="321"/>
        <v>…</v>
      </c>
      <c r="Z2785" s="7"/>
      <c r="AA2785" s="35" t="str">
        <f t="shared" si="322"/>
        <v>…</v>
      </c>
      <c r="AB2785" s="35" t="str">
        <f t="shared" si="323"/>
        <v>.</v>
      </c>
    </row>
    <row r="2786" spans="2:28">
      <c r="B2786" s="6"/>
      <c r="D2786" s="24"/>
      <c r="E2786" s="17"/>
      <c r="F2786" s="7"/>
      <c r="G2786" s="10"/>
      <c r="H2786" s="7"/>
      <c r="I2786" s="7"/>
      <c r="J2786" s="7"/>
      <c r="K2786" s="7"/>
      <c r="L2786" s="7"/>
      <c r="M2786" s="7"/>
      <c r="N2786" s="6"/>
      <c r="O2786" s="6"/>
      <c r="P2786" s="11"/>
      <c r="Q2786" s="12"/>
      <c r="R2786" s="13"/>
      <c r="S2786" s="21" t="str">
        <f t="shared" si="319"/>
        <v/>
      </c>
      <c r="T2786" s="7" t="str">
        <f t="shared" si="320"/>
        <v>Under 1.5</v>
      </c>
      <c r="U2786" s="14"/>
      <c r="V2786" s="14" t="str">
        <f t="shared" si="324"/>
        <v>Over 0.5</v>
      </c>
      <c r="W2786" s="14" t="str">
        <f t="shared" si="325"/>
        <v/>
      </c>
      <c r="X2786" s="14"/>
      <c r="Y2786" s="7" t="str">
        <f t="shared" si="321"/>
        <v>…</v>
      </c>
      <c r="Z2786" s="7"/>
      <c r="AA2786" s="35" t="str">
        <f t="shared" si="322"/>
        <v>…</v>
      </c>
      <c r="AB2786" s="35" t="str">
        <f t="shared" si="323"/>
        <v>.</v>
      </c>
    </row>
    <row r="2787" spans="2:28">
      <c r="B2787" s="6"/>
      <c r="D2787" s="24"/>
      <c r="E2787" s="17"/>
      <c r="F2787" s="7"/>
      <c r="G2787" s="10"/>
      <c r="H2787" s="7"/>
      <c r="I2787" s="7"/>
      <c r="J2787" s="7"/>
      <c r="K2787" s="7"/>
      <c r="L2787" s="7"/>
      <c r="M2787" s="7"/>
      <c r="N2787" s="6"/>
      <c r="O2787" s="6"/>
      <c r="P2787" s="11"/>
      <c r="Q2787" s="12"/>
      <c r="R2787" s="13"/>
      <c r="S2787" s="21" t="str">
        <f t="shared" si="319"/>
        <v/>
      </c>
      <c r="T2787" s="7" t="str">
        <f t="shared" si="320"/>
        <v>Under 1.5</v>
      </c>
      <c r="U2787" s="14"/>
      <c r="V2787" s="14" t="str">
        <f t="shared" si="324"/>
        <v>Over 0.5</v>
      </c>
      <c r="W2787" s="14" t="str">
        <f t="shared" si="325"/>
        <v/>
      </c>
      <c r="X2787" s="14"/>
      <c r="Y2787" s="7" t="str">
        <f t="shared" si="321"/>
        <v>…</v>
      </c>
      <c r="Z2787" s="7"/>
      <c r="AA2787" s="35" t="str">
        <f t="shared" si="322"/>
        <v>…</v>
      </c>
      <c r="AB2787" s="35" t="str">
        <f t="shared" si="323"/>
        <v>.</v>
      </c>
    </row>
    <row r="2788" spans="2:28">
      <c r="B2788" s="6"/>
      <c r="D2788" s="24"/>
      <c r="E2788" s="17"/>
      <c r="F2788" s="7"/>
      <c r="G2788" s="10"/>
      <c r="H2788" s="7"/>
      <c r="I2788" s="7"/>
      <c r="J2788" s="7"/>
      <c r="K2788" s="7"/>
      <c r="L2788" s="7"/>
      <c r="M2788" s="7"/>
      <c r="N2788" s="6"/>
      <c r="O2788" s="6"/>
      <c r="P2788" s="11"/>
      <c r="Q2788" s="12"/>
      <c r="R2788" s="13"/>
      <c r="S2788" s="21" t="str">
        <f t="shared" si="319"/>
        <v/>
      </c>
      <c r="T2788" s="7" t="str">
        <f t="shared" si="320"/>
        <v>Under 1.5</v>
      </c>
      <c r="U2788" s="14"/>
      <c r="V2788" s="14" t="str">
        <f t="shared" si="324"/>
        <v>Over 0.5</v>
      </c>
      <c r="W2788" s="14" t="str">
        <f t="shared" si="325"/>
        <v/>
      </c>
      <c r="X2788" s="14"/>
      <c r="Y2788" s="7" t="str">
        <f t="shared" si="321"/>
        <v>…</v>
      </c>
      <c r="Z2788" s="7"/>
      <c r="AA2788" s="35" t="str">
        <f t="shared" si="322"/>
        <v>…</v>
      </c>
      <c r="AB2788" s="35" t="str">
        <f t="shared" si="323"/>
        <v>.</v>
      </c>
    </row>
    <row r="2789" spans="2:28">
      <c r="B2789" s="6"/>
      <c r="D2789" s="24"/>
      <c r="E2789" s="17"/>
      <c r="F2789" s="7"/>
      <c r="G2789" s="10"/>
      <c r="H2789" s="7"/>
      <c r="I2789" s="7"/>
      <c r="J2789" s="7"/>
      <c r="K2789" s="7"/>
      <c r="L2789" s="7"/>
      <c r="M2789" s="7"/>
      <c r="N2789" s="6"/>
      <c r="O2789" s="6"/>
      <c r="P2789" s="11"/>
      <c r="Q2789" s="12"/>
      <c r="R2789" s="13"/>
      <c r="S2789" s="21" t="str">
        <f t="shared" si="319"/>
        <v/>
      </c>
      <c r="T2789" s="7" t="str">
        <f t="shared" si="320"/>
        <v>Under 1.5</v>
      </c>
      <c r="U2789" s="14"/>
      <c r="V2789" s="14" t="str">
        <f t="shared" si="324"/>
        <v>Over 0.5</v>
      </c>
      <c r="W2789" s="14" t="str">
        <f t="shared" si="325"/>
        <v/>
      </c>
      <c r="X2789" s="14"/>
      <c r="Y2789" s="7" t="str">
        <f t="shared" si="321"/>
        <v>…</v>
      </c>
      <c r="Z2789" s="7"/>
      <c r="AA2789" s="35" t="str">
        <f t="shared" si="322"/>
        <v>…</v>
      </c>
      <c r="AB2789" s="35" t="str">
        <f t="shared" si="323"/>
        <v>.</v>
      </c>
    </row>
    <row r="2790" spans="2:28">
      <c r="B2790" s="6"/>
      <c r="D2790" s="24"/>
      <c r="E2790" s="17"/>
      <c r="F2790" s="7"/>
      <c r="G2790" s="10"/>
      <c r="H2790" s="7"/>
      <c r="I2790" s="7"/>
      <c r="J2790" s="7"/>
      <c r="K2790" s="7"/>
      <c r="L2790" s="7"/>
      <c r="M2790" s="7"/>
      <c r="N2790" s="6"/>
      <c r="O2790" s="6"/>
      <c r="P2790" s="11"/>
      <c r="Q2790" s="12"/>
      <c r="R2790" s="13"/>
      <c r="S2790" s="21" t="str">
        <f t="shared" si="319"/>
        <v/>
      </c>
      <c r="T2790" s="7" t="str">
        <f t="shared" si="320"/>
        <v>Under 1.5</v>
      </c>
      <c r="U2790" s="14"/>
      <c r="V2790" s="14" t="str">
        <f t="shared" si="324"/>
        <v>Over 0.5</v>
      </c>
      <c r="W2790" s="14" t="str">
        <f t="shared" si="325"/>
        <v/>
      </c>
      <c r="X2790" s="14"/>
      <c r="Y2790" s="7" t="str">
        <f t="shared" si="321"/>
        <v>…</v>
      </c>
      <c r="Z2790" s="7"/>
      <c r="AA2790" s="35" t="str">
        <f t="shared" si="322"/>
        <v>…</v>
      </c>
      <c r="AB2790" s="35" t="str">
        <f t="shared" si="323"/>
        <v>.</v>
      </c>
    </row>
    <row r="2791" spans="2:28">
      <c r="B2791" s="6"/>
      <c r="D2791" s="24"/>
      <c r="E2791" s="17"/>
      <c r="F2791" s="7"/>
      <c r="G2791" s="10"/>
      <c r="H2791" s="7"/>
      <c r="I2791" s="7"/>
      <c r="J2791" s="7"/>
      <c r="K2791" s="7"/>
      <c r="L2791" s="7"/>
      <c r="M2791" s="7"/>
      <c r="N2791" s="6"/>
      <c r="O2791" s="6"/>
      <c r="P2791" s="11"/>
      <c r="Q2791" s="12"/>
      <c r="R2791" s="13"/>
      <c r="S2791" s="21" t="str">
        <f t="shared" si="319"/>
        <v/>
      </c>
      <c r="T2791" s="7" t="str">
        <f t="shared" si="320"/>
        <v>Under 1.5</v>
      </c>
      <c r="U2791" s="14"/>
      <c r="V2791" s="14" t="str">
        <f t="shared" si="324"/>
        <v>Over 0.5</v>
      </c>
      <c r="W2791" s="14" t="str">
        <f t="shared" si="325"/>
        <v/>
      </c>
      <c r="X2791" s="14"/>
      <c r="Y2791" s="7" t="str">
        <f t="shared" si="321"/>
        <v>…</v>
      </c>
      <c r="Z2791" s="7"/>
      <c r="AA2791" s="35" t="str">
        <f t="shared" si="322"/>
        <v>…</v>
      </c>
      <c r="AB2791" s="35" t="str">
        <f t="shared" si="323"/>
        <v>.</v>
      </c>
    </row>
    <row r="2792" spans="2:28">
      <c r="B2792" s="6"/>
      <c r="D2792" s="24"/>
      <c r="E2792" s="17"/>
      <c r="F2792" s="7"/>
      <c r="G2792" s="10"/>
      <c r="H2792" s="7"/>
      <c r="I2792" s="7"/>
      <c r="J2792" s="7"/>
      <c r="K2792" s="7"/>
      <c r="L2792" s="7"/>
      <c r="M2792" s="7"/>
      <c r="N2792" s="6"/>
      <c r="O2792" s="6"/>
      <c r="P2792" s="11"/>
      <c r="Q2792" s="12"/>
      <c r="R2792" s="13"/>
      <c r="S2792" s="21" t="str">
        <f t="shared" si="319"/>
        <v/>
      </c>
      <c r="T2792" s="7" t="str">
        <f t="shared" si="320"/>
        <v>Under 1.5</v>
      </c>
      <c r="U2792" s="14"/>
      <c r="V2792" s="14" t="str">
        <f t="shared" si="324"/>
        <v>Over 0.5</v>
      </c>
      <c r="W2792" s="14" t="str">
        <f t="shared" si="325"/>
        <v/>
      </c>
      <c r="X2792" s="14"/>
      <c r="Y2792" s="7" t="str">
        <f t="shared" si="321"/>
        <v>…</v>
      </c>
      <c r="Z2792" s="7"/>
      <c r="AA2792" s="35" t="str">
        <f t="shared" si="322"/>
        <v>…</v>
      </c>
      <c r="AB2792" s="35" t="str">
        <f t="shared" si="323"/>
        <v>.</v>
      </c>
    </row>
    <row r="2793" spans="2:28">
      <c r="B2793" s="6"/>
      <c r="D2793" s="24"/>
      <c r="E2793" s="17"/>
      <c r="F2793" s="7"/>
      <c r="G2793" s="10"/>
      <c r="H2793" s="7"/>
      <c r="I2793" s="7"/>
      <c r="J2793" s="7"/>
      <c r="K2793" s="7"/>
      <c r="L2793" s="7"/>
      <c r="M2793" s="7"/>
      <c r="N2793" s="6"/>
      <c r="O2793" s="6"/>
      <c r="P2793" s="11"/>
      <c r="Q2793" s="12"/>
      <c r="R2793" s="13"/>
      <c r="S2793" s="21" t="str">
        <f t="shared" si="319"/>
        <v/>
      </c>
      <c r="T2793" s="7" t="str">
        <f t="shared" si="320"/>
        <v>Under 1.5</v>
      </c>
      <c r="U2793" s="14"/>
      <c r="V2793" s="14" t="str">
        <f t="shared" si="324"/>
        <v>Over 0.5</v>
      </c>
      <c r="W2793" s="14" t="str">
        <f t="shared" si="325"/>
        <v/>
      </c>
      <c r="X2793" s="14"/>
      <c r="Y2793" s="7" t="str">
        <f t="shared" si="321"/>
        <v>…</v>
      </c>
      <c r="Z2793" s="7"/>
      <c r="AA2793" s="35" t="str">
        <f t="shared" si="322"/>
        <v>…</v>
      </c>
      <c r="AB2793" s="35" t="str">
        <f t="shared" si="323"/>
        <v>.</v>
      </c>
    </row>
    <row r="2794" spans="2:28">
      <c r="B2794" s="6"/>
      <c r="D2794" s="24"/>
      <c r="E2794" s="17"/>
      <c r="F2794" s="7"/>
      <c r="G2794" s="10"/>
      <c r="H2794" s="7"/>
      <c r="I2794" s="7"/>
      <c r="J2794" s="7"/>
      <c r="K2794" s="7"/>
      <c r="L2794" s="7"/>
      <c r="M2794" s="7"/>
      <c r="N2794" s="6"/>
      <c r="O2794" s="6"/>
      <c r="P2794" s="11"/>
      <c r="Q2794" s="12"/>
      <c r="R2794" s="13"/>
      <c r="S2794" s="21" t="str">
        <f t="shared" si="319"/>
        <v/>
      </c>
      <c r="T2794" s="7" t="str">
        <f t="shared" si="320"/>
        <v>Under 1.5</v>
      </c>
      <c r="U2794" s="14"/>
      <c r="V2794" s="14" t="str">
        <f t="shared" si="324"/>
        <v>Over 0.5</v>
      </c>
      <c r="W2794" s="14" t="str">
        <f t="shared" si="325"/>
        <v/>
      </c>
      <c r="X2794" s="14"/>
      <c r="Y2794" s="7" t="str">
        <f t="shared" si="321"/>
        <v>…</v>
      </c>
      <c r="Z2794" s="7"/>
      <c r="AA2794" s="35" t="str">
        <f t="shared" si="322"/>
        <v>…</v>
      </c>
      <c r="AB2794" s="35" t="str">
        <f t="shared" si="323"/>
        <v>.</v>
      </c>
    </row>
    <row r="2795" spans="2:28">
      <c r="B2795" s="6"/>
      <c r="D2795" s="24"/>
      <c r="E2795" s="17"/>
      <c r="F2795" s="7"/>
      <c r="G2795" s="10"/>
      <c r="H2795" s="7"/>
      <c r="I2795" s="7"/>
      <c r="J2795" s="7"/>
      <c r="K2795" s="7"/>
      <c r="L2795" s="7"/>
      <c r="M2795" s="7"/>
      <c r="N2795" s="6"/>
      <c r="O2795" s="6"/>
      <c r="P2795" s="11"/>
      <c r="Q2795" s="12"/>
      <c r="R2795" s="13"/>
      <c r="S2795" s="21" t="str">
        <f t="shared" si="319"/>
        <v/>
      </c>
      <c r="T2795" s="7" t="str">
        <f t="shared" si="320"/>
        <v>Under 1.5</v>
      </c>
      <c r="U2795" s="14"/>
      <c r="V2795" s="14" t="str">
        <f t="shared" si="324"/>
        <v>Over 0.5</v>
      </c>
      <c r="W2795" s="14" t="str">
        <f t="shared" si="325"/>
        <v/>
      </c>
      <c r="X2795" s="14"/>
      <c r="Y2795" s="7" t="str">
        <f t="shared" si="321"/>
        <v>…</v>
      </c>
      <c r="Z2795" s="7"/>
      <c r="AA2795" s="35" t="str">
        <f t="shared" si="322"/>
        <v>…</v>
      </c>
      <c r="AB2795" s="35" t="str">
        <f t="shared" si="323"/>
        <v>.</v>
      </c>
    </row>
    <row r="2796" spans="2:28">
      <c r="B2796" s="6"/>
      <c r="D2796" s="24"/>
      <c r="E2796" s="17"/>
      <c r="F2796" s="7"/>
      <c r="G2796" s="10"/>
      <c r="H2796" s="7"/>
      <c r="I2796" s="7"/>
      <c r="J2796" s="7"/>
      <c r="K2796" s="7"/>
      <c r="L2796" s="7"/>
      <c r="M2796" s="7"/>
      <c r="N2796" s="6"/>
      <c r="O2796" s="6"/>
      <c r="P2796" s="11"/>
      <c r="Q2796" s="12"/>
      <c r="R2796" s="13"/>
      <c r="S2796" s="21" t="str">
        <f t="shared" si="319"/>
        <v/>
      </c>
      <c r="T2796" s="7" t="str">
        <f t="shared" si="320"/>
        <v>Under 1.5</v>
      </c>
      <c r="U2796" s="14"/>
      <c r="V2796" s="14" t="str">
        <f t="shared" si="324"/>
        <v>Over 0.5</v>
      </c>
      <c r="W2796" s="14" t="str">
        <f t="shared" si="325"/>
        <v/>
      </c>
      <c r="X2796" s="14"/>
      <c r="Y2796" s="7" t="str">
        <f t="shared" si="321"/>
        <v>…</v>
      </c>
      <c r="Z2796" s="7"/>
      <c r="AA2796" s="35" t="str">
        <f t="shared" si="322"/>
        <v>…</v>
      </c>
      <c r="AB2796" s="35" t="str">
        <f t="shared" si="323"/>
        <v>.</v>
      </c>
    </row>
    <row r="2797" spans="2:28">
      <c r="B2797" s="6"/>
      <c r="D2797" s="24"/>
      <c r="E2797" s="17"/>
      <c r="F2797" s="7"/>
      <c r="G2797" s="10"/>
      <c r="H2797" s="7"/>
      <c r="I2797" s="7"/>
      <c r="J2797" s="7"/>
      <c r="K2797" s="7"/>
      <c r="L2797" s="7"/>
      <c r="M2797" s="7"/>
      <c r="N2797" s="6"/>
      <c r="O2797" s="6"/>
      <c r="P2797" s="11"/>
      <c r="Q2797" s="12"/>
      <c r="R2797" s="13"/>
      <c r="S2797" s="21" t="str">
        <f t="shared" si="319"/>
        <v/>
      </c>
      <c r="T2797" s="7" t="str">
        <f t="shared" si="320"/>
        <v>Under 1.5</v>
      </c>
      <c r="U2797" s="14"/>
      <c r="V2797" s="14" t="str">
        <f t="shared" si="324"/>
        <v>Over 0.5</v>
      </c>
      <c r="W2797" s="14" t="str">
        <f t="shared" si="325"/>
        <v/>
      </c>
      <c r="X2797" s="14"/>
      <c r="Y2797" s="7" t="str">
        <f t="shared" si="321"/>
        <v>…</v>
      </c>
      <c r="Z2797" s="7"/>
      <c r="AA2797" s="35" t="str">
        <f t="shared" si="322"/>
        <v>…</v>
      </c>
      <c r="AB2797" s="35" t="str">
        <f t="shared" si="323"/>
        <v>.</v>
      </c>
    </row>
    <row r="2798" spans="2:28">
      <c r="B2798" s="6"/>
      <c r="D2798" s="24"/>
      <c r="E2798" s="17"/>
      <c r="F2798" s="7"/>
      <c r="G2798" s="10"/>
      <c r="H2798" s="7"/>
      <c r="I2798" s="7"/>
      <c r="J2798" s="7"/>
      <c r="K2798" s="7"/>
      <c r="L2798" s="7"/>
      <c r="M2798" s="7"/>
      <c r="N2798" s="6"/>
      <c r="O2798" s="6"/>
      <c r="P2798" s="11"/>
      <c r="Q2798" s="12"/>
      <c r="R2798" s="13"/>
      <c r="S2798" s="21" t="str">
        <f t="shared" si="319"/>
        <v/>
      </c>
      <c r="T2798" s="7" t="str">
        <f t="shared" si="320"/>
        <v>Under 1.5</v>
      </c>
      <c r="U2798" s="14"/>
      <c r="V2798" s="14" t="str">
        <f t="shared" si="324"/>
        <v>Over 0.5</v>
      </c>
      <c r="W2798" s="14" t="str">
        <f t="shared" si="325"/>
        <v/>
      </c>
      <c r="X2798" s="14"/>
      <c r="Y2798" s="7" t="str">
        <f t="shared" si="321"/>
        <v>…</v>
      </c>
      <c r="Z2798" s="7"/>
      <c r="AA2798" s="35" t="str">
        <f t="shared" si="322"/>
        <v>…</v>
      </c>
      <c r="AB2798" s="35" t="str">
        <f t="shared" si="323"/>
        <v>.</v>
      </c>
    </row>
    <row r="2799" spans="2:28">
      <c r="B2799" s="6"/>
      <c r="D2799" s="24"/>
      <c r="E2799" s="17"/>
      <c r="F2799" s="7"/>
      <c r="G2799" s="10"/>
      <c r="H2799" s="7"/>
      <c r="I2799" s="7"/>
      <c r="J2799" s="7"/>
      <c r="K2799" s="7"/>
      <c r="L2799" s="7"/>
      <c r="M2799" s="7"/>
      <c r="N2799" s="6"/>
      <c r="O2799" s="6"/>
      <c r="P2799" s="11"/>
      <c r="Q2799" s="12"/>
      <c r="R2799" s="13"/>
      <c r="S2799" s="21" t="str">
        <f t="shared" si="319"/>
        <v/>
      </c>
      <c r="T2799" s="7" t="str">
        <f t="shared" si="320"/>
        <v>Under 1.5</v>
      </c>
      <c r="U2799" s="14"/>
      <c r="V2799" s="14" t="str">
        <f t="shared" si="324"/>
        <v>Over 0.5</v>
      </c>
      <c r="W2799" s="14" t="str">
        <f t="shared" si="325"/>
        <v/>
      </c>
      <c r="X2799" s="14"/>
      <c r="Y2799" s="7" t="str">
        <f t="shared" si="321"/>
        <v>…</v>
      </c>
      <c r="Z2799" s="7"/>
      <c r="AA2799" s="35" t="str">
        <f t="shared" si="322"/>
        <v>…</v>
      </c>
      <c r="AB2799" s="35" t="str">
        <f t="shared" si="323"/>
        <v>.</v>
      </c>
    </row>
    <row r="2800" spans="2:28">
      <c r="B2800" s="6"/>
      <c r="D2800" s="24"/>
      <c r="E2800" s="17"/>
      <c r="F2800" s="7"/>
      <c r="G2800" s="10"/>
      <c r="H2800" s="7"/>
      <c r="I2800" s="7"/>
      <c r="J2800" s="7"/>
      <c r="K2800" s="7"/>
      <c r="L2800" s="7"/>
      <c r="M2800" s="7"/>
      <c r="N2800" s="6"/>
      <c r="O2800" s="6"/>
      <c r="P2800" s="11"/>
      <c r="Q2800" s="12"/>
      <c r="R2800" s="13"/>
      <c r="S2800" s="21" t="str">
        <f t="shared" si="319"/>
        <v/>
      </c>
      <c r="T2800" s="7" t="str">
        <f t="shared" si="320"/>
        <v>Under 1.5</v>
      </c>
      <c r="U2800" s="14"/>
      <c r="V2800" s="14" t="str">
        <f t="shared" si="324"/>
        <v>Over 0.5</v>
      </c>
      <c r="W2800" s="14" t="str">
        <f t="shared" si="325"/>
        <v/>
      </c>
      <c r="X2800" s="14"/>
      <c r="Y2800" s="7" t="str">
        <f t="shared" si="321"/>
        <v>…</v>
      </c>
      <c r="Z2800" s="7"/>
      <c r="AA2800" s="35" t="str">
        <f t="shared" si="322"/>
        <v>…</v>
      </c>
      <c r="AB2800" s="35" t="str">
        <f t="shared" si="323"/>
        <v>.</v>
      </c>
    </row>
    <row r="2801" spans="2:28">
      <c r="B2801" s="6"/>
      <c r="D2801" s="24"/>
      <c r="E2801" s="17"/>
      <c r="F2801" s="7"/>
      <c r="G2801" s="10"/>
      <c r="H2801" s="7"/>
      <c r="I2801" s="7"/>
      <c r="J2801" s="7"/>
      <c r="K2801" s="7"/>
      <c r="L2801" s="7"/>
      <c r="M2801" s="7"/>
      <c r="N2801" s="6"/>
      <c r="O2801" s="6"/>
      <c r="P2801" s="11"/>
      <c r="Q2801" s="12"/>
      <c r="R2801" s="13"/>
      <c r="S2801" s="21" t="str">
        <f t="shared" si="319"/>
        <v/>
      </c>
      <c r="T2801" s="7" t="str">
        <f t="shared" si="320"/>
        <v>Under 1.5</v>
      </c>
      <c r="U2801" s="14"/>
      <c r="V2801" s="14" t="str">
        <f t="shared" si="324"/>
        <v>Over 0.5</v>
      </c>
      <c r="W2801" s="14" t="str">
        <f t="shared" si="325"/>
        <v/>
      </c>
      <c r="X2801" s="14"/>
      <c r="Y2801" s="7" t="str">
        <f t="shared" si="321"/>
        <v>…</v>
      </c>
      <c r="Z2801" s="7"/>
      <c r="AA2801" s="35" t="str">
        <f t="shared" si="322"/>
        <v>…</v>
      </c>
      <c r="AB2801" s="35" t="str">
        <f t="shared" si="323"/>
        <v>.</v>
      </c>
    </row>
    <row r="2802" spans="2:28">
      <c r="B2802" s="6"/>
      <c r="D2802" s="24"/>
      <c r="E2802" s="17"/>
      <c r="F2802" s="7"/>
      <c r="G2802" s="10"/>
      <c r="H2802" s="7"/>
      <c r="I2802" s="7"/>
      <c r="J2802" s="7"/>
      <c r="K2802" s="7"/>
      <c r="L2802" s="7"/>
      <c r="M2802" s="7"/>
      <c r="N2802" s="6"/>
      <c r="O2802" s="6"/>
      <c r="P2802" s="11"/>
      <c r="Q2802" s="12"/>
      <c r="R2802" s="13"/>
      <c r="S2802" s="21" t="str">
        <f t="shared" si="319"/>
        <v/>
      </c>
      <c r="T2802" s="7" t="str">
        <f t="shared" si="320"/>
        <v>Under 1.5</v>
      </c>
      <c r="U2802" s="14"/>
      <c r="V2802" s="14" t="str">
        <f t="shared" si="324"/>
        <v>Over 0.5</v>
      </c>
      <c r="W2802" s="14" t="str">
        <f t="shared" si="325"/>
        <v/>
      </c>
      <c r="X2802" s="14"/>
      <c r="Y2802" s="7" t="str">
        <f t="shared" si="321"/>
        <v>…</v>
      </c>
      <c r="Z2802" s="7"/>
      <c r="AA2802" s="35" t="str">
        <f t="shared" si="322"/>
        <v>…</v>
      </c>
      <c r="AB2802" s="35" t="str">
        <f t="shared" si="323"/>
        <v>.</v>
      </c>
    </row>
    <row r="2803" spans="2:28">
      <c r="B2803" s="6"/>
      <c r="D2803" s="24"/>
      <c r="E2803" s="17"/>
      <c r="F2803" s="7"/>
      <c r="G2803" s="10"/>
      <c r="H2803" s="7"/>
      <c r="I2803" s="7"/>
      <c r="J2803" s="7"/>
      <c r="K2803" s="7"/>
      <c r="L2803" s="7"/>
      <c r="M2803" s="7"/>
      <c r="N2803" s="6"/>
      <c r="O2803" s="6"/>
      <c r="P2803" s="11"/>
      <c r="Q2803" s="12"/>
      <c r="R2803" s="13"/>
      <c r="S2803" s="21" t="str">
        <f t="shared" si="319"/>
        <v/>
      </c>
      <c r="T2803" s="7" t="str">
        <f t="shared" si="320"/>
        <v>Under 1.5</v>
      </c>
      <c r="U2803" s="14"/>
      <c r="V2803" s="14" t="str">
        <f t="shared" si="324"/>
        <v>Over 0.5</v>
      </c>
      <c r="W2803" s="14" t="str">
        <f t="shared" si="325"/>
        <v/>
      </c>
      <c r="X2803" s="14"/>
      <c r="Y2803" s="7" t="str">
        <f t="shared" si="321"/>
        <v>…</v>
      </c>
      <c r="Z2803" s="7"/>
      <c r="AA2803" s="35" t="str">
        <f t="shared" si="322"/>
        <v>…</v>
      </c>
      <c r="AB2803" s="35" t="str">
        <f t="shared" si="323"/>
        <v>.</v>
      </c>
    </row>
    <row r="2804" spans="2:28">
      <c r="B2804" s="6"/>
      <c r="D2804" s="24"/>
      <c r="E2804" s="17"/>
      <c r="F2804" s="7"/>
      <c r="G2804" s="10"/>
      <c r="H2804" s="7"/>
      <c r="I2804" s="7"/>
      <c r="J2804" s="7"/>
      <c r="K2804" s="7"/>
      <c r="L2804" s="7"/>
      <c r="M2804" s="7"/>
      <c r="N2804" s="6"/>
      <c r="O2804" s="6"/>
      <c r="P2804" s="11"/>
      <c r="Q2804" s="12"/>
      <c r="R2804" s="13"/>
      <c r="S2804" s="21" t="str">
        <f t="shared" ref="S2804:S2867" si="326">(IF(H2804=0,"",(40+IF(I2804&lt;50,0,I2804/3.2)+(IF(J2804&gt;I2804,-J2804/3.2,0)+(IF(H2804&gt;I2804,-H2804/3.2,0)+(IF(L2804="X",5,IF(L2804="2",2,0)))+(IF(M2804&gt;15,0,15-M2804))+(IF(P2804&lt;50,0,P2804/5)))))))</f>
        <v/>
      </c>
      <c r="T2804" s="7" t="str">
        <f t="shared" ref="T2804:T2867" si="327">IF(S2804&lt;56,"Over 0.5","Under 1.5")</f>
        <v>Under 1.5</v>
      </c>
      <c r="U2804" s="14"/>
      <c r="V2804" s="14" t="str">
        <f t="shared" si="324"/>
        <v>Over 0.5</v>
      </c>
      <c r="W2804" s="14" t="str">
        <f t="shared" si="325"/>
        <v/>
      </c>
      <c r="X2804" s="14"/>
      <c r="Y2804" s="7" t="str">
        <f t="shared" si="321"/>
        <v>…</v>
      </c>
      <c r="Z2804" s="7"/>
      <c r="AA2804" s="35" t="str">
        <f t="shared" si="322"/>
        <v>…</v>
      </c>
      <c r="AB2804" s="35" t="str">
        <f t="shared" si="323"/>
        <v>.</v>
      </c>
    </row>
    <row r="2805" spans="2:28">
      <c r="B2805" s="6"/>
      <c r="D2805" s="24"/>
      <c r="E2805" s="17"/>
      <c r="F2805" s="7"/>
      <c r="G2805" s="10"/>
      <c r="H2805" s="7"/>
      <c r="I2805" s="7"/>
      <c r="J2805" s="7"/>
      <c r="K2805" s="7"/>
      <c r="L2805" s="7"/>
      <c r="M2805" s="7"/>
      <c r="N2805" s="6"/>
      <c r="O2805" s="6"/>
      <c r="P2805" s="11"/>
      <c r="Q2805" s="12"/>
      <c r="R2805" s="13"/>
      <c r="S2805" s="21" t="str">
        <f t="shared" si="326"/>
        <v/>
      </c>
      <c r="T2805" s="7" t="str">
        <f t="shared" si="327"/>
        <v>Under 1.5</v>
      </c>
      <c r="U2805" s="14"/>
      <c r="V2805" s="14" t="str">
        <f t="shared" si="324"/>
        <v>Over 0.5</v>
      </c>
      <c r="W2805" s="14" t="str">
        <f t="shared" si="325"/>
        <v/>
      </c>
      <c r="X2805" s="14"/>
      <c r="Y2805" s="7" t="str">
        <f t="shared" ref="Y2805:Y2868" si="328">IF(AND(B2805="OK",I2805&gt;52,M2805&lt;11,Q2805&lt;1.71),"Prime","…")</f>
        <v>…</v>
      </c>
      <c r="Z2805" s="7"/>
      <c r="AA2805" s="35" t="str">
        <f t="shared" si="322"/>
        <v>…</v>
      </c>
      <c r="AB2805" s="35" t="str">
        <f t="shared" si="323"/>
        <v>.</v>
      </c>
    </row>
    <row r="2806" spans="2:28">
      <c r="B2806" s="6"/>
      <c r="D2806" s="24"/>
      <c r="E2806" s="17"/>
      <c r="F2806" s="7"/>
      <c r="G2806" s="10"/>
      <c r="H2806" s="7"/>
      <c r="I2806" s="7"/>
      <c r="J2806" s="7"/>
      <c r="K2806" s="7"/>
      <c r="L2806" s="7"/>
      <c r="M2806" s="7"/>
      <c r="N2806" s="6"/>
      <c r="O2806" s="6"/>
      <c r="P2806" s="11"/>
      <c r="Q2806" s="12"/>
      <c r="R2806" s="13"/>
      <c r="S2806" s="21" t="str">
        <f t="shared" si="326"/>
        <v/>
      </c>
      <c r="T2806" s="7" t="str">
        <f t="shared" si="327"/>
        <v>Under 1.5</v>
      </c>
      <c r="U2806" s="14"/>
      <c r="V2806" s="14" t="str">
        <f t="shared" si="324"/>
        <v>Over 0.5</v>
      </c>
      <c r="W2806" s="14" t="str">
        <f t="shared" si="325"/>
        <v/>
      </c>
      <c r="X2806" s="14"/>
      <c r="Y2806" s="7" t="str">
        <f t="shared" si="328"/>
        <v>…</v>
      </c>
      <c r="Z2806" s="7"/>
      <c r="AA2806" s="35" t="str">
        <f t="shared" si="322"/>
        <v>…</v>
      </c>
      <c r="AB2806" s="35" t="str">
        <f t="shared" si="323"/>
        <v>.</v>
      </c>
    </row>
    <row r="2807" spans="2:28">
      <c r="B2807" s="6"/>
      <c r="D2807" s="24"/>
      <c r="E2807" s="17"/>
      <c r="F2807" s="7"/>
      <c r="G2807" s="10"/>
      <c r="H2807" s="7"/>
      <c r="I2807" s="7"/>
      <c r="J2807" s="7"/>
      <c r="K2807" s="7"/>
      <c r="L2807" s="7"/>
      <c r="M2807" s="7"/>
      <c r="N2807" s="6"/>
      <c r="O2807" s="6"/>
      <c r="P2807" s="11"/>
      <c r="Q2807" s="12"/>
      <c r="R2807" s="13"/>
      <c r="S2807" s="21" t="str">
        <f t="shared" si="326"/>
        <v/>
      </c>
      <c r="T2807" s="7" t="str">
        <f t="shared" si="327"/>
        <v>Under 1.5</v>
      </c>
      <c r="U2807" s="14"/>
      <c r="V2807" s="14" t="str">
        <f t="shared" si="324"/>
        <v>Over 0.5</v>
      </c>
      <c r="W2807" s="14" t="str">
        <f t="shared" si="325"/>
        <v/>
      </c>
      <c r="X2807" s="14"/>
      <c r="Y2807" s="7" t="str">
        <f t="shared" si="328"/>
        <v>…</v>
      </c>
      <c r="Z2807" s="7"/>
      <c r="AA2807" s="35" t="str">
        <f t="shared" si="322"/>
        <v>…</v>
      </c>
      <c r="AB2807" s="35" t="str">
        <f t="shared" si="323"/>
        <v>.</v>
      </c>
    </row>
    <row r="2808" spans="2:28">
      <c r="B2808" s="6"/>
      <c r="D2808" s="24"/>
      <c r="E2808" s="17"/>
      <c r="F2808" s="7"/>
      <c r="G2808" s="10"/>
      <c r="H2808" s="7"/>
      <c r="I2808" s="7"/>
      <c r="J2808" s="7"/>
      <c r="K2808" s="7"/>
      <c r="L2808" s="7"/>
      <c r="M2808" s="7"/>
      <c r="N2808" s="6"/>
      <c r="O2808" s="6"/>
      <c r="P2808" s="11"/>
      <c r="Q2808" s="12"/>
      <c r="R2808" s="13"/>
      <c r="S2808" s="21" t="str">
        <f t="shared" si="326"/>
        <v/>
      </c>
      <c r="T2808" s="7" t="str">
        <f t="shared" si="327"/>
        <v>Under 1.5</v>
      </c>
      <c r="U2808" s="14"/>
      <c r="V2808" s="14" t="str">
        <f t="shared" si="324"/>
        <v>Over 0.5</v>
      </c>
      <c r="W2808" s="14" t="str">
        <f t="shared" si="325"/>
        <v/>
      </c>
      <c r="X2808" s="14"/>
      <c r="Y2808" s="7" t="str">
        <f t="shared" si="328"/>
        <v>…</v>
      </c>
      <c r="Z2808" s="7"/>
      <c r="AA2808" s="35" t="str">
        <f t="shared" si="322"/>
        <v>…</v>
      </c>
      <c r="AB2808" s="35" t="str">
        <f t="shared" si="323"/>
        <v>.</v>
      </c>
    </row>
    <row r="2809" spans="2:28">
      <c r="B2809" s="6"/>
      <c r="D2809" s="24"/>
      <c r="E2809" s="17"/>
      <c r="F2809" s="7"/>
      <c r="G2809" s="10"/>
      <c r="H2809" s="7"/>
      <c r="I2809" s="7"/>
      <c r="J2809" s="7"/>
      <c r="K2809" s="7"/>
      <c r="L2809" s="7"/>
      <c r="M2809" s="7"/>
      <c r="N2809" s="6"/>
      <c r="O2809" s="6"/>
      <c r="P2809" s="11"/>
      <c r="Q2809" s="12"/>
      <c r="R2809" s="13"/>
      <c r="S2809" s="21" t="str">
        <f t="shared" si="326"/>
        <v/>
      </c>
      <c r="T2809" s="7" t="str">
        <f t="shared" si="327"/>
        <v>Under 1.5</v>
      </c>
      <c r="U2809" s="14"/>
      <c r="V2809" s="14" t="str">
        <f t="shared" si="324"/>
        <v>Over 0.5</v>
      </c>
      <c r="W2809" s="14" t="str">
        <f t="shared" si="325"/>
        <v/>
      </c>
      <c r="X2809" s="14"/>
      <c r="Y2809" s="7" t="str">
        <f t="shared" si="328"/>
        <v>…</v>
      </c>
      <c r="Z2809" s="7"/>
      <c r="AA2809" s="35" t="str">
        <f t="shared" si="322"/>
        <v>…</v>
      </c>
      <c r="AB2809" s="35" t="str">
        <f t="shared" si="323"/>
        <v>.</v>
      </c>
    </row>
    <row r="2810" spans="2:28">
      <c r="B2810" s="6"/>
      <c r="D2810" s="24"/>
      <c r="E2810" s="17"/>
      <c r="F2810" s="7"/>
      <c r="G2810" s="10"/>
      <c r="H2810" s="7"/>
      <c r="I2810" s="7"/>
      <c r="J2810" s="7"/>
      <c r="K2810" s="7"/>
      <c r="L2810" s="7"/>
      <c r="M2810" s="7"/>
      <c r="N2810" s="6"/>
      <c r="O2810" s="6"/>
      <c r="P2810" s="11"/>
      <c r="Q2810" s="12"/>
      <c r="R2810" s="13"/>
      <c r="S2810" s="21" t="str">
        <f t="shared" si="326"/>
        <v/>
      </c>
      <c r="T2810" s="7" t="str">
        <f t="shared" si="327"/>
        <v>Under 1.5</v>
      </c>
      <c r="U2810" s="14"/>
      <c r="V2810" s="14" t="str">
        <f t="shared" si="324"/>
        <v>Over 0.5</v>
      </c>
      <c r="W2810" s="14" t="str">
        <f t="shared" si="325"/>
        <v/>
      </c>
      <c r="X2810" s="14"/>
      <c r="Y2810" s="7" t="str">
        <f t="shared" si="328"/>
        <v>…</v>
      </c>
      <c r="Z2810" s="7"/>
      <c r="AA2810" s="35" t="str">
        <f t="shared" si="322"/>
        <v>…</v>
      </c>
      <c r="AB2810" s="35" t="str">
        <f t="shared" si="323"/>
        <v>.</v>
      </c>
    </row>
    <row r="2811" spans="2:28">
      <c r="B2811" s="6"/>
      <c r="D2811" s="24"/>
      <c r="E2811" s="17"/>
      <c r="F2811" s="7"/>
      <c r="G2811" s="10"/>
      <c r="H2811" s="7"/>
      <c r="I2811" s="7"/>
      <c r="J2811" s="7"/>
      <c r="K2811" s="7"/>
      <c r="L2811" s="7"/>
      <c r="M2811" s="7"/>
      <c r="N2811" s="6"/>
      <c r="O2811" s="6"/>
      <c r="P2811" s="11"/>
      <c r="Q2811" s="12"/>
      <c r="R2811" s="13"/>
      <c r="S2811" s="21" t="str">
        <f t="shared" si="326"/>
        <v/>
      </c>
      <c r="T2811" s="7" t="str">
        <f t="shared" si="327"/>
        <v>Under 1.5</v>
      </c>
      <c r="U2811" s="14"/>
      <c r="V2811" s="14" t="str">
        <f t="shared" si="324"/>
        <v>Over 0.5</v>
      </c>
      <c r="W2811" s="14" t="str">
        <f t="shared" si="325"/>
        <v/>
      </c>
      <c r="X2811" s="14"/>
      <c r="Y2811" s="7" t="str">
        <f t="shared" si="328"/>
        <v>…</v>
      </c>
      <c r="Z2811" s="7"/>
      <c r="AA2811" s="35" t="str">
        <f t="shared" si="322"/>
        <v>…</v>
      </c>
      <c r="AB2811" s="35" t="str">
        <f t="shared" si="323"/>
        <v>.</v>
      </c>
    </row>
    <row r="2812" spans="2:28">
      <c r="B2812" s="6"/>
      <c r="D2812" s="24"/>
      <c r="E2812" s="17"/>
      <c r="F2812" s="7"/>
      <c r="G2812" s="10"/>
      <c r="H2812" s="7"/>
      <c r="I2812" s="7"/>
      <c r="J2812" s="7"/>
      <c r="K2812" s="7"/>
      <c r="L2812" s="7"/>
      <c r="M2812" s="7"/>
      <c r="N2812" s="6"/>
      <c r="O2812" s="6"/>
      <c r="P2812" s="11"/>
      <c r="Q2812" s="12"/>
      <c r="R2812" s="13"/>
      <c r="S2812" s="21" t="str">
        <f t="shared" si="326"/>
        <v/>
      </c>
      <c r="T2812" s="7" t="str">
        <f t="shared" si="327"/>
        <v>Under 1.5</v>
      </c>
      <c r="U2812" s="14"/>
      <c r="V2812" s="14" t="str">
        <f t="shared" si="324"/>
        <v>Over 0.5</v>
      </c>
      <c r="W2812" s="14" t="str">
        <f t="shared" si="325"/>
        <v/>
      </c>
      <c r="X2812" s="14"/>
      <c r="Y2812" s="7" t="str">
        <f t="shared" si="328"/>
        <v>…</v>
      </c>
      <c r="Z2812" s="7"/>
      <c r="AA2812" s="35" t="str">
        <f t="shared" si="322"/>
        <v>…</v>
      </c>
      <c r="AB2812" s="35" t="str">
        <f t="shared" si="323"/>
        <v>.</v>
      </c>
    </row>
    <row r="2813" spans="2:28">
      <c r="B2813" s="6"/>
      <c r="D2813" s="24"/>
      <c r="E2813" s="17"/>
      <c r="F2813" s="7"/>
      <c r="G2813" s="10"/>
      <c r="H2813" s="7"/>
      <c r="I2813" s="7"/>
      <c r="J2813" s="7"/>
      <c r="K2813" s="7"/>
      <c r="L2813" s="7"/>
      <c r="M2813" s="7"/>
      <c r="N2813" s="6"/>
      <c r="O2813" s="6"/>
      <c r="P2813" s="11"/>
      <c r="Q2813" s="12"/>
      <c r="R2813" s="13"/>
      <c r="S2813" s="21" t="str">
        <f t="shared" si="326"/>
        <v/>
      </c>
      <c r="T2813" s="7" t="str">
        <f t="shared" si="327"/>
        <v>Under 1.5</v>
      </c>
      <c r="U2813" s="14"/>
      <c r="V2813" s="14" t="str">
        <f t="shared" si="324"/>
        <v>Over 0.5</v>
      </c>
      <c r="W2813" s="14" t="str">
        <f t="shared" si="325"/>
        <v/>
      </c>
      <c r="X2813" s="14"/>
      <c r="Y2813" s="7" t="str">
        <f t="shared" si="328"/>
        <v>…</v>
      </c>
      <c r="Z2813" s="7"/>
      <c r="AA2813" s="35" t="str">
        <f t="shared" si="322"/>
        <v>…</v>
      </c>
      <c r="AB2813" s="35" t="str">
        <f t="shared" si="323"/>
        <v>.</v>
      </c>
    </row>
    <row r="2814" spans="2:28">
      <c r="B2814" s="6"/>
      <c r="D2814" s="24"/>
      <c r="E2814" s="17"/>
      <c r="F2814" s="7"/>
      <c r="G2814" s="10"/>
      <c r="H2814" s="7"/>
      <c r="I2814" s="7"/>
      <c r="J2814" s="7"/>
      <c r="K2814" s="7"/>
      <c r="L2814" s="7"/>
      <c r="M2814" s="7"/>
      <c r="N2814" s="6"/>
      <c r="O2814" s="6"/>
      <c r="P2814" s="11"/>
      <c r="Q2814" s="12"/>
      <c r="R2814" s="13"/>
      <c r="S2814" s="21" t="str">
        <f t="shared" si="326"/>
        <v/>
      </c>
      <c r="T2814" s="7" t="str">
        <f t="shared" si="327"/>
        <v>Under 1.5</v>
      </c>
      <c r="U2814" s="14"/>
      <c r="V2814" s="14" t="str">
        <f t="shared" si="324"/>
        <v>Over 0.5</v>
      </c>
      <c r="W2814" s="14" t="str">
        <f t="shared" si="325"/>
        <v/>
      </c>
      <c r="X2814" s="14"/>
      <c r="Y2814" s="7" t="str">
        <f t="shared" si="328"/>
        <v>…</v>
      </c>
      <c r="Z2814" s="7"/>
      <c r="AA2814" s="35" t="str">
        <f t="shared" si="322"/>
        <v>…</v>
      </c>
      <c r="AB2814" s="35" t="str">
        <f t="shared" si="323"/>
        <v>.</v>
      </c>
    </row>
    <row r="2815" spans="2:28">
      <c r="B2815" s="6"/>
      <c r="D2815" s="24"/>
      <c r="E2815" s="17"/>
      <c r="F2815" s="7"/>
      <c r="G2815" s="10"/>
      <c r="H2815" s="7"/>
      <c r="I2815" s="7"/>
      <c r="J2815" s="7"/>
      <c r="K2815" s="7"/>
      <c r="L2815" s="7"/>
      <c r="M2815" s="7"/>
      <c r="N2815" s="6"/>
      <c r="O2815" s="6"/>
      <c r="P2815" s="11"/>
      <c r="Q2815" s="12"/>
      <c r="R2815" s="13"/>
      <c r="S2815" s="21" t="str">
        <f t="shared" si="326"/>
        <v/>
      </c>
      <c r="T2815" s="7" t="str">
        <f t="shared" si="327"/>
        <v>Under 1.5</v>
      </c>
      <c r="U2815" s="14"/>
      <c r="V2815" s="14" t="str">
        <f t="shared" si="324"/>
        <v>Over 0.5</v>
      </c>
      <c r="W2815" s="14" t="str">
        <f t="shared" si="325"/>
        <v/>
      </c>
      <c r="X2815" s="14"/>
      <c r="Y2815" s="7" t="str">
        <f t="shared" si="328"/>
        <v>…</v>
      </c>
      <c r="Z2815" s="7"/>
      <c r="AA2815" s="35" t="str">
        <f t="shared" si="322"/>
        <v>…</v>
      </c>
      <c r="AB2815" s="35" t="str">
        <f t="shared" si="323"/>
        <v>.</v>
      </c>
    </row>
    <row r="2816" spans="2:28">
      <c r="B2816" s="6"/>
      <c r="D2816" s="24"/>
      <c r="E2816" s="17"/>
      <c r="F2816" s="7"/>
      <c r="G2816" s="10"/>
      <c r="H2816" s="7"/>
      <c r="I2816" s="7"/>
      <c r="J2816" s="7"/>
      <c r="K2816" s="7"/>
      <c r="L2816" s="7"/>
      <c r="M2816" s="7"/>
      <c r="N2816" s="6"/>
      <c r="O2816" s="6"/>
      <c r="P2816" s="11"/>
      <c r="Q2816" s="12"/>
      <c r="R2816" s="13"/>
      <c r="S2816" s="21" t="str">
        <f t="shared" si="326"/>
        <v/>
      </c>
      <c r="T2816" s="7" t="str">
        <f t="shared" si="327"/>
        <v>Under 1.5</v>
      </c>
      <c r="U2816" s="14"/>
      <c r="V2816" s="14" t="str">
        <f t="shared" si="324"/>
        <v>Over 0.5</v>
      </c>
      <c r="W2816" s="14" t="str">
        <f t="shared" si="325"/>
        <v/>
      </c>
      <c r="X2816" s="14"/>
      <c r="Y2816" s="7" t="str">
        <f t="shared" si="328"/>
        <v>…</v>
      </c>
      <c r="Z2816" s="7"/>
      <c r="AA2816" s="35" t="str">
        <f t="shared" si="322"/>
        <v>…</v>
      </c>
      <c r="AB2816" s="35" t="str">
        <f t="shared" si="323"/>
        <v>.</v>
      </c>
    </row>
    <row r="2817" spans="2:28">
      <c r="B2817" s="6"/>
      <c r="D2817" s="24"/>
      <c r="E2817" s="17"/>
      <c r="F2817" s="7"/>
      <c r="G2817" s="10"/>
      <c r="H2817" s="7"/>
      <c r="I2817" s="7"/>
      <c r="J2817" s="7"/>
      <c r="K2817" s="7"/>
      <c r="L2817" s="7"/>
      <c r="M2817" s="7"/>
      <c r="N2817" s="6"/>
      <c r="O2817" s="6"/>
      <c r="P2817" s="11"/>
      <c r="Q2817" s="12"/>
      <c r="R2817" s="13"/>
      <c r="S2817" s="21" t="str">
        <f t="shared" si="326"/>
        <v/>
      </c>
      <c r="T2817" s="7" t="str">
        <f t="shared" si="327"/>
        <v>Under 1.5</v>
      </c>
      <c r="U2817" s="14"/>
      <c r="V2817" s="14" t="str">
        <f t="shared" si="324"/>
        <v>Over 0.5</v>
      </c>
      <c r="W2817" s="14" t="str">
        <f t="shared" si="325"/>
        <v/>
      </c>
      <c r="X2817" s="14"/>
      <c r="Y2817" s="7" t="str">
        <f t="shared" si="328"/>
        <v>…</v>
      </c>
      <c r="Z2817" s="7"/>
      <c r="AA2817" s="35" t="str">
        <f t="shared" si="322"/>
        <v>…</v>
      </c>
      <c r="AB2817" s="35" t="str">
        <f t="shared" si="323"/>
        <v>.</v>
      </c>
    </row>
    <row r="2818" spans="2:28">
      <c r="B2818" s="6"/>
      <c r="D2818" s="24"/>
      <c r="E2818" s="17"/>
      <c r="F2818" s="7"/>
      <c r="G2818" s="10"/>
      <c r="H2818" s="7"/>
      <c r="I2818" s="7"/>
      <c r="J2818" s="7"/>
      <c r="K2818" s="7"/>
      <c r="L2818" s="7"/>
      <c r="M2818" s="7"/>
      <c r="N2818" s="6"/>
      <c r="O2818" s="6"/>
      <c r="P2818" s="11"/>
      <c r="Q2818" s="12"/>
      <c r="R2818" s="13"/>
      <c r="S2818" s="21" t="str">
        <f t="shared" si="326"/>
        <v/>
      </c>
      <c r="T2818" s="7" t="str">
        <f t="shared" si="327"/>
        <v>Under 1.5</v>
      </c>
      <c r="U2818" s="14"/>
      <c r="V2818" s="14" t="str">
        <f t="shared" si="324"/>
        <v>Over 0.5</v>
      </c>
      <c r="W2818" s="14" t="str">
        <f t="shared" si="325"/>
        <v/>
      </c>
      <c r="X2818" s="14"/>
      <c r="Y2818" s="7" t="str">
        <f t="shared" si="328"/>
        <v>…</v>
      </c>
      <c r="Z2818" s="7"/>
      <c r="AA2818" s="35" t="str">
        <f t="shared" si="322"/>
        <v>…</v>
      </c>
      <c r="AB2818" s="35" t="str">
        <f t="shared" si="323"/>
        <v>.</v>
      </c>
    </row>
    <row r="2819" spans="2:28">
      <c r="B2819" s="6"/>
      <c r="D2819" s="24"/>
      <c r="E2819" s="17"/>
      <c r="F2819" s="7"/>
      <c r="G2819" s="10"/>
      <c r="H2819" s="7"/>
      <c r="I2819" s="7"/>
      <c r="J2819" s="7"/>
      <c r="K2819" s="7"/>
      <c r="L2819" s="7"/>
      <c r="M2819" s="7"/>
      <c r="N2819" s="6"/>
      <c r="O2819" s="6"/>
      <c r="P2819" s="11"/>
      <c r="Q2819" s="12"/>
      <c r="R2819" s="13"/>
      <c r="S2819" s="21" t="str">
        <f t="shared" si="326"/>
        <v/>
      </c>
      <c r="T2819" s="7" t="str">
        <f t="shared" si="327"/>
        <v>Under 1.5</v>
      </c>
      <c r="U2819" s="14"/>
      <c r="V2819" s="14" t="str">
        <f t="shared" si="324"/>
        <v>Over 0.5</v>
      </c>
      <c r="W2819" s="14" t="str">
        <f t="shared" si="325"/>
        <v/>
      </c>
      <c r="X2819" s="14"/>
      <c r="Y2819" s="7" t="str">
        <f t="shared" si="328"/>
        <v>…</v>
      </c>
      <c r="Z2819" s="7"/>
      <c r="AA2819" s="35" t="str">
        <f t="shared" si="322"/>
        <v>…</v>
      </c>
      <c r="AB2819" s="35" t="str">
        <f t="shared" si="323"/>
        <v>.</v>
      </c>
    </row>
    <row r="2820" spans="2:28">
      <c r="B2820" s="6"/>
      <c r="D2820" s="24"/>
      <c r="E2820" s="17"/>
      <c r="F2820" s="7"/>
      <c r="G2820" s="10"/>
      <c r="H2820" s="7"/>
      <c r="I2820" s="7"/>
      <c r="J2820" s="7"/>
      <c r="K2820" s="7"/>
      <c r="L2820" s="7"/>
      <c r="M2820" s="7"/>
      <c r="N2820" s="6"/>
      <c r="O2820" s="6"/>
      <c r="P2820" s="11"/>
      <c r="Q2820" s="12"/>
      <c r="R2820" s="13"/>
      <c r="S2820" s="21" t="str">
        <f t="shared" si="326"/>
        <v/>
      </c>
      <c r="T2820" s="7" t="str">
        <f t="shared" si="327"/>
        <v>Under 1.5</v>
      </c>
      <c r="U2820" s="14"/>
      <c r="V2820" s="14" t="str">
        <f t="shared" si="324"/>
        <v>Over 0.5</v>
      </c>
      <c r="W2820" s="14" t="str">
        <f t="shared" si="325"/>
        <v/>
      </c>
      <c r="X2820" s="14"/>
      <c r="Y2820" s="7" t="str">
        <f t="shared" si="328"/>
        <v>…</v>
      </c>
      <c r="Z2820" s="7"/>
      <c r="AA2820" s="35" t="str">
        <f t="shared" si="322"/>
        <v>…</v>
      </c>
      <c r="AB2820" s="35" t="str">
        <f t="shared" si="323"/>
        <v>.</v>
      </c>
    </row>
    <row r="2821" spans="2:28">
      <c r="B2821" s="6"/>
      <c r="D2821" s="24"/>
      <c r="E2821" s="17"/>
      <c r="F2821" s="7"/>
      <c r="G2821" s="10"/>
      <c r="H2821" s="7"/>
      <c r="I2821" s="7"/>
      <c r="J2821" s="7"/>
      <c r="K2821" s="7"/>
      <c r="L2821" s="7"/>
      <c r="M2821" s="7"/>
      <c r="N2821" s="6"/>
      <c r="O2821" s="6"/>
      <c r="P2821" s="11"/>
      <c r="Q2821" s="12"/>
      <c r="R2821" s="13"/>
      <c r="S2821" s="21" t="str">
        <f t="shared" si="326"/>
        <v/>
      </c>
      <c r="T2821" s="7" t="str">
        <f t="shared" si="327"/>
        <v>Under 1.5</v>
      </c>
      <c r="U2821" s="14"/>
      <c r="V2821" s="14" t="str">
        <f t="shared" si="324"/>
        <v>Over 0.5</v>
      </c>
      <c r="W2821" s="14" t="str">
        <f t="shared" si="325"/>
        <v/>
      </c>
      <c r="X2821" s="14"/>
      <c r="Y2821" s="7" t="str">
        <f t="shared" si="328"/>
        <v>…</v>
      </c>
      <c r="Z2821" s="7"/>
      <c r="AA2821" s="35" t="str">
        <f t="shared" si="322"/>
        <v>…</v>
      </c>
      <c r="AB2821" s="35" t="str">
        <f t="shared" si="323"/>
        <v>.</v>
      </c>
    </row>
    <row r="2822" spans="2:28">
      <c r="B2822" s="6"/>
      <c r="D2822" s="24"/>
      <c r="E2822" s="17"/>
      <c r="F2822" s="7"/>
      <c r="G2822" s="10"/>
      <c r="H2822" s="7"/>
      <c r="I2822" s="7"/>
      <c r="J2822" s="7"/>
      <c r="K2822" s="7"/>
      <c r="L2822" s="7"/>
      <c r="M2822" s="7"/>
      <c r="N2822" s="6"/>
      <c r="O2822" s="6"/>
      <c r="P2822" s="11"/>
      <c r="Q2822" s="12"/>
      <c r="R2822" s="13"/>
      <c r="S2822" s="21" t="str">
        <f t="shared" si="326"/>
        <v/>
      </c>
      <c r="T2822" s="7" t="str">
        <f t="shared" si="327"/>
        <v>Under 1.5</v>
      </c>
      <c r="U2822" s="14"/>
      <c r="V2822" s="14" t="str">
        <f t="shared" si="324"/>
        <v>Over 0.5</v>
      </c>
      <c r="W2822" s="14" t="str">
        <f t="shared" si="325"/>
        <v/>
      </c>
      <c r="X2822" s="14"/>
      <c r="Y2822" s="7" t="str">
        <f t="shared" si="328"/>
        <v>…</v>
      </c>
      <c r="Z2822" s="7"/>
      <c r="AA2822" s="35" t="str">
        <f t="shared" ref="AA2822:AA2885" si="329">IF(AND(I2822&gt;49,P2822&gt;54,B2822="OK"),"U25g","…")</f>
        <v>…</v>
      </c>
      <c r="AB2822" s="35" t="str">
        <f t="shared" ref="AB2822:AB2885" si="330">IF(AND(AA2822="U25g",(OR(O2822="0-0",O2822="0-1",O2822="1-0",O2822="1-1",O2822="2-0",O2822="0-2"))),"WON",".")</f>
        <v>.</v>
      </c>
    </row>
    <row r="2823" spans="2:28">
      <c r="B2823" s="6"/>
      <c r="D2823" s="24"/>
      <c r="E2823" s="17"/>
      <c r="F2823" s="7"/>
      <c r="G2823" s="10"/>
      <c r="H2823" s="7"/>
      <c r="I2823" s="7"/>
      <c r="J2823" s="7"/>
      <c r="K2823" s="7"/>
      <c r="L2823" s="7"/>
      <c r="M2823" s="7"/>
      <c r="N2823" s="6"/>
      <c r="O2823" s="6"/>
      <c r="P2823" s="11"/>
      <c r="Q2823" s="12"/>
      <c r="R2823" s="13"/>
      <c r="S2823" s="21" t="str">
        <f t="shared" si="326"/>
        <v/>
      </c>
      <c r="T2823" s="7" t="str">
        <f t="shared" si="327"/>
        <v>Under 1.5</v>
      </c>
      <c r="U2823" s="14"/>
      <c r="V2823" s="14" t="str">
        <f t="shared" si="324"/>
        <v>Over 0.5</v>
      </c>
      <c r="W2823" s="14" t="str">
        <f t="shared" si="325"/>
        <v/>
      </c>
      <c r="X2823" s="14"/>
      <c r="Y2823" s="7" t="str">
        <f t="shared" si="328"/>
        <v>…</v>
      </c>
      <c r="Z2823" s="7"/>
      <c r="AA2823" s="35" t="str">
        <f t="shared" si="329"/>
        <v>…</v>
      </c>
      <c r="AB2823" s="35" t="str">
        <f t="shared" si="330"/>
        <v>.</v>
      </c>
    </row>
    <row r="2824" spans="2:28">
      <c r="B2824" s="6"/>
      <c r="D2824" s="24"/>
      <c r="E2824" s="17"/>
      <c r="F2824" s="7"/>
      <c r="G2824" s="10"/>
      <c r="H2824" s="7"/>
      <c r="I2824" s="7"/>
      <c r="J2824" s="7"/>
      <c r="K2824" s="7"/>
      <c r="L2824" s="7"/>
      <c r="M2824" s="7"/>
      <c r="N2824" s="6"/>
      <c r="O2824" s="6"/>
      <c r="P2824" s="11"/>
      <c r="Q2824" s="12"/>
      <c r="R2824" s="13"/>
      <c r="S2824" s="21" t="str">
        <f t="shared" si="326"/>
        <v/>
      </c>
      <c r="T2824" s="7" t="str">
        <f t="shared" si="327"/>
        <v>Under 1.5</v>
      </c>
      <c r="U2824" s="14"/>
      <c r="V2824" s="14" t="str">
        <f t="shared" si="324"/>
        <v>Over 0.5</v>
      </c>
      <c r="W2824" s="14" t="str">
        <f t="shared" si="325"/>
        <v/>
      </c>
      <c r="X2824" s="14"/>
      <c r="Y2824" s="7" t="str">
        <f t="shared" si="328"/>
        <v>…</v>
      </c>
      <c r="Z2824" s="7"/>
      <c r="AA2824" s="35" t="str">
        <f t="shared" si="329"/>
        <v>…</v>
      </c>
      <c r="AB2824" s="35" t="str">
        <f t="shared" si="330"/>
        <v>.</v>
      </c>
    </row>
    <row r="2825" spans="2:28">
      <c r="B2825" s="6"/>
      <c r="D2825" s="24"/>
      <c r="E2825" s="17"/>
      <c r="F2825" s="7"/>
      <c r="G2825" s="10"/>
      <c r="H2825" s="7"/>
      <c r="I2825" s="7"/>
      <c r="J2825" s="7"/>
      <c r="K2825" s="7"/>
      <c r="L2825" s="7"/>
      <c r="M2825" s="7"/>
      <c r="N2825" s="6"/>
      <c r="O2825" s="6"/>
      <c r="P2825" s="11"/>
      <c r="Q2825" s="12"/>
      <c r="R2825" s="13"/>
      <c r="S2825" s="21" t="str">
        <f t="shared" si="326"/>
        <v/>
      </c>
      <c r="T2825" s="7" t="str">
        <f t="shared" si="327"/>
        <v>Under 1.5</v>
      </c>
      <c r="U2825" s="14"/>
      <c r="V2825" s="14" t="str">
        <f t="shared" si="324"/>
        <v>Over 0.5</v>
      </c>
      <c r="W2825" s="14" t="str">
        <f t="shared" si="325"/>
        <v/>
      </c>
      <c r="X2825" s="14"/>
      <c r="Y2825" s="7" t="str">
        <f t="shared" si="328"/>
        <v>…</v>
      </c>
      <c r="Z2825" s="7"/>
      <c r="AA2825" s="35" t="str">
        <f t="shared" si="329"/>
        <v>…</v>
      </c>
      <c r="AB2825" s="35" t="str">
        <f t="shared" si="330"/>
        <v>.</v>
      </c>
    </row>
    <row r="2826" spans="2:28">
      <c r="B2826" s="6"/>
      <c r="D2826" s="24"/>
      <c r="E2826" s="17"/>
      <c r="F2826" s="7"/>
      <c r="G2826" s="10"/>
      <c r="H2826" s="7"/>
      <c r="I2826" s="7"/>
      <c r="J2826" s="7"/>
      <c r="K2826" s="7"/>
      <c r="L2826" s="7"/>
      <c r="M2826" s="7"/>
      <c r="N2826" s="6"/>
      <c r="O2826" s="6"/>
      <c r="P2826" s="11"/>
      <c r="Q2826" s="12"/>
      <c r="R2826" s="13"/>
      <c r="S2826" s="21" t="str">
        <f t="shared" si="326"/>
        <v/>
      </c>
      <c r="T2826" s="7" t="str">
        <f t="shared" si="327"/>
        <v>Under 1.5</v>
      </c>
      <c r="U2826" s="14"/>
      <c r="V2826" s="14" t="str">
        <f t="shared" si="324"/>
        <v>Over 0.5</v>
      </c>
      <c r="W2826" s="14" t="str">
        <f t="shared" si="325"/>
        <v/>
      </c>
      <c r="X2826" s="14"/>
      <c r="Y2826" s="7" t="str">
        <f t="shared" si="328"/>
        <v>…</v>
      </c>
      <c r="Z2826" s="7"/>
      <c r="AA2826" s="35" t="str">
        <f t="shared" si="329"/>
        <v>…</v>
      </c>
      <c r="AB2826" s="35" t="str">
        <f t="shared" si="330"/>
        <v>.</v>
      </c>
    </row>
    <row r="2827" spans="2:28">
      <c r="B2827" s="6"/>
      <c r="D2827" s="24"/>
      <c r="E2827" s="17"/>
      <c r="F2827" s="7"/>
      <c r="G2827" s="10"/>
      <c r="H2827" s="7"/>
      <c r="I2827" s="7"/>
      <c r="J2827" s="7"/>
      <c r="K2827" s="7"/>
      <c r="L2827" s="7"/>
      <c r="M2827" s="7"/>
      <c r="N2827" s="6"/>
      <c r="O2827" s="6"/>
      <c r="P2827" s="11"/>
      <c r="Q2827" s="12"/>
      <c r="R2827" s="13"/>
      <c r="S2827" s="21" t="str">
        <f t="shared" si="326"/>
        <v/>
      </c>
      <c r="T2827" s="7" t="str">
        <f t="shared" si="327"/>
        <v>Under 1.5</v>
      </c>
      <c r="U2827" s="14"/>
      <c r="V2827" s="14" t="str">
        <f t="shared" ref="V2827:V2890" si="331">IF(N2827="1-0","Under 1.5",IF(N2827="0-0","Under 1.5",IF(N2827="0-1","Under 1.5","Over 0.5")))</f>
        <v>Over 0.5</v>
      </c>
      <c r="W2827" s="14" t="str">
        <f t="shared" ref="W2827:W2890" si="332">IF(N2827=0,"",IF(N2827="?",N2827,IF(T2827=V2827,"WON",IF(N2827="0-1","WON",IF(N2827="1-0","WON","LOST")))))</f>
        <v/>
      </c>
      <c r="X2827" s="14"/>
      <c r="Y2827" s="7" t="str">
        <f t="shared" si="328"/>
        <v>…</v>
      </c>
      <c r="Z2827" s="7"/>
      <c r="AA2827" s="35" t="str">
        <f t="shared" si="329"/>
        <v>…</v>
      </c>
      <c r="AB2827" s="35" t="str">
        <f t="shared" si="330"/>
        <v>.</v>
      </c>
    </row>
    <row r="2828" spans="2:28">
      <c r="B2828" s="6"/>
      <c r="D2828" s="24"/>
      <c r="E2828" s="17"/>
      <c r="F2828" s="7"/>
      <c r="G2828" s="10"/>
      <c r="H2828" s="7"/>
      <c r="I2828" s="7"/>
      <c r="J2828" s="7"/>
      <c r="K2828" s="7"/>
      <c r="L2828" s="7"/>
      <c r="M2828" s="7"/>
      <c r="N2828" s="6"/>
      <c r="O2828" s="6"/>
      <c r="P2828" s="11"/>
      <c r="Q2828" s="12"/>
      <c r="R2828" s="13"/>
      <c r="S2828" s="21" t="str">
        <f t="shared" si="326"/>
        <v/>
      </c>
      <c r="T2828" s="7" t="str">
        <f t="shared" si="327"/>
        <v>Under 1.5</v>
      </c>
      <c r="U2828" s="14"/>
      <c r="V2828" s="14" t="str">
        <f t="shared" si="331"/>
        <v>Over 0.5</v>
      </c>
      <c r="W2828" s="14" t="str">
        <f t="shared" si="332"/>
        <v/>
      </c>
      <c r="X2828" s="14"/>
      <c r="Y2828" s="7" t="str">
        <f t="shared" si="328"/>
        <v>…</v>
      </c>
      <c r="Z2828" s="7"/>
      <c r="AA2828" s="35" t="str">
        <f t="shared" si="329"/>
        <v>…</v>
      </c>
      <c r="AB2828" s="35" t="str">
        <f t="shared" si="330"/>
        <v>.</v>
      </c>
    </row>
    <row r="2829" spans="2:28">
      <c r="B2829" s="6"/>
      <c r="D2829" s="24"/>
      <c r="E2829" s="17"/>
      <c r="F2829" s="7"/>
      <c r="G2829" s="10"/>
      <c r="H2829" s="7"/>
      <c r="I2829" s="7"/>
      <c r="J2829" s="7"/>
      <c r="K2829" s="7"/>
      <c r="L2829" s="7"/>
      <c r="M2829" s="7"/>
      <c r="N2829" s="6"/>
      <c r="O2829" s="6"/>
      <c r="P2829" s="11"/>
      <c r="Q2829" s="12"/>
      <c r="R2829" s="13"/>
      <c r="S2829" s="21" t="str">
        <f t="shared" si="326"/>
        <v/>
      </c>
      <c r="T2829" s="7" t="str">
        <f t="shared" si="327"/>
        <v>Under 1.5</v>
      </c>
      <c r="U2829" s="14"/>
      <c r="V2829" s="14" t="str">
        <f t="shared" si="331"/>
        <v>Over 0.5</v>
      </c>
      <c r="W2829" s="14" t="str">
        <f t="shared" si="332"/>
        <v/>
      </c>
      <c r="X2829" s="14"/>
      <c r="Y2829" s="7" t="str">
        <f t="shared" si="328"/>
        <v>…</v>
      </c>
      <c r="Z2829" s="7"/>
      <c r="AA2829" s="35" t="str">
        <f t="shared" si="329"/>
        <v>…</v>
      </c>
      <c r="AB2829" s="35" t="str">
        <f t="shared" si="330"/>
        <v>.</v>
      </c>
    </row>
    <row r="2830" spans="2:28">
      <c r="B2830" s="6"/>
      <c r="D2830" s="24"/>
      <c r="E2830" s="17"/>
      <c r="F2830" s="7"/>
      <c r="G2830" s="10"/>
      <c r="H2830" s="7"/>
      <c r="I2830" s="7"/>
      <c r="J2830" s="7"/>
      <c r="K2830" s="7"/>
      <c r="L2830" s="7"/>
      <c r="M2830" s="7"/>
      <c r="N2830" s="6"/>
      <c r="O2830" s="6"/>
      <c r="P2830" s="11"/>
      <c r="Q2830" s="12"/>
      <c r="R2830" s="13"/>
      <c r="S2830" s="21" t="str">
        <f t="shared" si="326"/>
        <v/>
      </c>
      <c r="T2830" s="7" t="str">
        <f t="shared" si="327"/>
        <v>Under 1.5</v>
      </c>
      <c r="U2830" s="14"/>
      <c r="V2830" s="14" t="str">
        <f t="shared" si="331"/>
        <v>Over 0.5</v>
      </c>
      <c r="W2830" s="14" t="str">
        <f t="shared" si="332"/>
        <v/>
      </c>
      <c r="X2830" s="14"/>
      <c r="Y2830" s="7" t="str">
        <f t="shared" si="328"/>
        <v>…</v>
      </c>
      <c r="Z2830" s="7"/>
      <c r="AA2830" s="35" t="str">
        <f t="shared" si="329"/>
        <v>…</v>
      </c>
      <c r="AB2830" s="35" t="str">
        <f t="shared" si="330"/>
        <v>.</v>
      </c>
    </row>
    <row r="2831" spans="2:28">
      <c r="B2831" s="6"/>
      <c r="D2831" s="24"/>
      <c r="E2831" s="17"/>
      <c r="F2831" s="7"/>
      <c r="G2831" s="10"/>
      <c r="H2831" s="7"/>
      <c r="I2831" s="7"/>
      <c r="J2831" s="7"/>
      <c r="K2831" s="7"/>
      <c r="L2831" s="7"/>
      <c r="M2831" s="7"/>
      <c r="N2831" s="6"/>
      <c r="O2831" s="6"/>
      <c r="P2831" s="11"/>
      <c r="Q2831" s="12"/>
      <c r="R2831" s="13"/>
      <c r="S2831" s="21" t="str">
        <f t="shared" si="326"/>
        <v/>
      </c>
      <c r="T2831" s="7" t="str">
        <f t="shared" si="327"/>
        <v>Under 1.5</v>
      </c>
      <c r="U2831" s="14"/>
      <c r="V2831" s="14" t="str">
        <f t="shared" si="331"/>
        <v>Over 0.5</v>
      </c>
      <c r="W2831" s="14" t="str">
        <f t="shared" si="332"/>
        <v/>
      </c>
      <c r="X2831" s="14"/>
      <c r="Y2831" s="7" t="str">
        <f t="shared" si="328"/>
        <v>…</v>
      </c>
      <c r="Z2831" s="7"/>
      <c r="AA2831" s="35" t="str">
        <f t="shared" si="329"/>
        <v>…</v>
      </c>
      <c r="AB2831" s="35" t="str">
        <f t="shared" si="330"/>
        <v>.</v>
      </c>
    </row>
    <row r="2832" spans="2:28">
      <c r="B2832" s="6"/>
      <c r="D2832" s="24"/>
      <c r="E2832" s="17"/>
      <c r="F2832" s="7"/>
      <c r="G2832" s="10"/>
      <c r="H2832" s="7"/>
      <c r="I2832" s="7"/>
      <c r="J2832" s="7"/>
      <c r="K2832" s="7"/>
      <c r="L2832" s="7"/>
      <c r="M2832" s="7"/>
      <c r="N2832" s="6"/>
      <c r="O2832" s="6"/>
      <c r="P2832" s="11"/>
      <c r="Q2832" s="12"/>
      <c r="R2832" s="13"/>
      <c r="S2832" s="21" t="str">
        <f t="shared" si="326"/>
        <v/>
      </c>
      <c r="T2832" s="7" t="str">
        <f t="shared" si="327"/>
        <v>Under 1.5</v>
      </c>
      <c r="U2832" s="14"/>
      <c r="V2832" s="14" t="str">
        <f t="shared" si="331"/>
        <v>Over 0.5</v>
      </c>
      <c r="W2832" s="14" t="str">
        <f t="shared" si="332"/>
        <v/>
      </c>
      <c r="X2832" s="14"/>
      <c r="Y2832" s="7" t="str">
        <f t="shared" si="328"/>
        <v>…</v>
      </c>
      <c r="Z2832" s="7"/>
      <c r="AA2832" s="35" t="str">
        <f t="shared" si="329"/>
        <v>…</v>
      </c>
      <c r="AB2832" s="35" t="str">
        <f t="shared" si="330"/>
        <v>.</v>
      </c>
    </row>
    <row r="2833" spans="2:28">
      <c r="B2833" s="6"/>
      <c r="D2833" s="24"/>
      <c r="E2833" s="17"/>
      <c r="F2833" s="7"/>
      <c r="G2833" s="10"/>
      <c r="H2833" s="7"/>
      <c r="I2833" s="7"/>
      <c r="J2833" s="7"/>
      <c r="K2833" s="7"/>
      <c r="L2833" s="7"/>
      <c r="M2833" s="7"/>
      <c r="N2833" s="6"/>
      <c r="O2833" s="6"/>
      <c r="P2833" s="11"/>
      <c r="Q2833" s="12"/>
      <c r="R2833" s="13"/>
      <c r="S2833" s="21" t="str">
        <f t="shared" si="326"/>
        <v/>
      </c>
      <c r="T2833" s="7" t="str">
        <f t="shared" si="327"/>
        <v>Under 1.5</v>
      </c>
      <c r="U2833" s="14"/>
      <c r="V2833" s="14" t="str">
        <f t="shared" si="331"/>
        <v>Over 0.5</v>
      </c>
      <c r="W2833" s="14" t="str">
        <f t="shared" si="332"/>
        <v/>
      </c>
      <c r="X2833" s="14"/>
      <c r="Y2833" s="7" t="str">
        <f t="shared" si="328"/>
        <v>…</v>
      </c>
      <c r="Z2833" s="7"/>
      <c r="AA2833" s="35" t="str">
        <f t="shared" si="329"/>
        <v>…</v>
      </c>
      <c r="AB2833" s="35" t="str">
        <f t="shared" si="330"/>
        <v>.</v>
      </c>
    </row>
    <row r="2834" spans="2:28">
      <c r="B2834" s="6"/>
      <c r="D2834" s="24"/>
      <c r="E2834" s="17"/>
      <c r="F2834" s="7"/>
      <c r="G2834" s="10"/>
      <c r="H2834" s="7"/>
      <c r="I2834" s="7"/>
      <c r="J2834" s="7"/>
      <c r="K2834" s="7"/>
      <c r="L2834" s="7"/>
      <c r="M2834" s="7"/>
      <c r="N2834" s="6"/>
      <c r="O2834" s="6"/>
      <c r="P2834" s="11"/>
      <c r="Q2834" s="12"/>
      <c r="R2834" s="13"/>
      <c r="S2834" s="21" t="str">
        <f t="shared" si="326"/>
        <v/>
      </c>
      <c r="T2834" s="7" t="str">
        <f t="shared" si="327"/>
        <v>Under 1.5</v>
      </c>
      <c r="U2834" s="14"/>
      <c r="V2834" s="14" t="str">
        <f t="shared" si="331"/>
        <v>Over 0.5</v>
      </c>
      <c r="W2834" s="14" t="str">
        <f t="shared" si="332"/>
        <v/>
      </c>
      <c r="X2834" s="14"/>
      <c r="Y2834" s="7" t="str">
        <f t="shared" si="328"/>
        <v>…</v>
      </c>
      <c r="Z2834" s="7"/>
      <c r="AA2834" s="35" t="str">
        <f t="shared" si="329"/>
        <v>…</v>
      </c>
      <c r="AB2834" s="35" t="str">
        <f t="shared" si="330"/>
        <v>.</v>
      </c>
    </row>
    <row r="2835" spans="2:28">
      <c r="B2835" s="6"/>
      <c r="D2835" s="24"/>
      <c r="E2835" s="17"/>
      <c r="F2835" s="7"/>
      <c r="G2835" s="10"/>
      <c r="H2835" s="7"/>
      <c r="I2835" s="7"/>
      <c r="J2835" s="7"/>
      <c r="K2835" s="7"/>
      <c r="L2835" s="7"/>
      <c r="M2835" s="7"/>
      <c r="N2835" s="6"/>
      <c r="O2835" s="6"/>
      <c r="P2835" s="11"/>
      <c r="Q2835" s="12"/>
      <c r="R2835" s="13"/>
      <c r="S2835" s="21" t="str">
        <f t="shared" si="326"/>
        <v/>
      </c>
      <c r="T2835" s="7" t="str">
        <f t="shared" si="327"/>
        <v>Under 1.5</v>
      </c>
      <c r="U2835" s="14"/>
      <c r="V2835" s="14" t="str">
        <f t="shared" si="331"/>
        <v>Over 0.5</v>
      </c>
      <c r="W2835" s="14" t="str">
        <f t="shared" si="332"/>
        <v/>
      </c>
      <c r="X2835" s="14"/>
      <c r="Y2835" s="7" t="str">
        <f t="shared" si="328"/>
        <v>…</v>
      </c>
      <c r="Z2835" s="7"/>
      <c r="AA2835" s="35" t="str">
        <f t="shared" si="329"/>
        <v>…</v>
      </c>
      <c r="AB2835" s="35" t="str">
        <f t="shared" si="330"/>
        <v>.</v>
      </c>
    </row>
    <row r="2836" spans="2:28">
      <c r="B2836" s="6"/>
      <c r="D2836" s="24"/>
      <c r="E2836" s="17"/>
      <c r="F2836" s="7"/>
      <c r="G2836" s="10"/>
      <c r="H2836" s="7"/>
      <c r="I2836" s="7"/>
      <c r="J2836" s="7"/>
      <c r="K2836" s="7"/>
      <c r="L2836" s="7"/>
      <c r="M2836" s="7"/>
      <c r="N2836" s="6"/>
      <c r="O2836" s="6"/>
      <c r="P2836" s="11"/>
      <c r="Q2836" s="12"/>
      <c r="R2836" s="13"/>
      <c r="S2836" s="21" t="str">
        <f t="shared" si="326"/>
        <v/>
      </c>
      <c r="T2836" s="7" t="str">
        <f t="shared" si="327"/>
        <v>Under 1.5</v>
      </c>
      <c r="U2836" s="14"/>
      <c r="V2836" s="14" t="str">
        <f t="shared" si="331"/>
        <v>Over 0.5</v>
      </c>
      <c r="W2836" s="14" t="str">
        <f t="shared" si="332"/>
        <v/>
      </c>
      <c r="X2836" s="14"/>
      <c r="Y2836" s="7" t="str">
        <f t="shared" si="328"/>
        <v>…</v>
      </c>
      <c r="Z2836" s="7"/>
      <c r="AA2836" s="35" t="str">
        <f t="shared" si="329"/>
        <v>…</v>
      </c>
      <c r="AB2836" s="35" t="str">
        <f t="shared" si="330"/>
        <v>.</v>
      </c>
    </row>
    <row r="2837" spans="2:28">
      <c r="B2837" s="6"/>
      <c r="D2837" s="24"/>
      <c r="E2837" s="17"/>
      <c r="F2837" s="7"/>
      <c r="G2837" s="10"/>
      <c r="H2837" s="7"/>
      <c r="I2837" s="7"/>
      <c r="J2837" s="7"/>
      <c r="K2837" s="7"/>
      <c r="L2837" s="7"/>
      <c r="M2837" s="7"/>
      <c r="N2837" s="6"/>
      <c r="O2837" s="6"/>
      <c r="P2837" s="11"/>
      <c r="Q2837" s="12"/>
      <c r="R2837" s="13"/>
      <c r="S2837" s="21" t="str">
        <f t="shared" si="326"/>
        <v/>
      </c>
      <c r="T2837" s="7" t="str">
        <f t="shared" si="327"/>
        <v>Under 1.5</v>
      </c>
      <c r="U2837" s="14"/>
      <c r="V2837" s="14" t="str">
        <f t="shared" si="331"/>
        <v>Over 0.5</v>
      </c>
      <c r="W2837" s="14" t="str">
        <f t="shared" si="332"/>
        <v/>
      </c>
      <c r="X2837" s="14"/>
      <c r="Y2837" s="7" t="str">
        <f t="shared" si="328"/>
        <v>…</v>
      </c>
      <c r="Z2837" s="7"/>
      <c r="AA2837" s="35" t="str">
        <f t="shared" si="329"/>
        <v>…</v>
      </c>
      <c r="AB2837" s="35" t="str">
        <f t="shared" si="330"/>
        <v>.</v>
      </c>
    </row>
    <row r="2838" spans="2:28">
      <c r="B2838" s="6"/>
      <c r="D2838" s="24"/>
      <c r="E2838" s="17"/>
      <c r="F2838" s="7"/>
      <c r="G2838" s="10"/>
      <c r="H2838" s="7"/>
      <c r="I2838" s="7"/>
      <c r="J2838" s="7"/>
      <c r="K2838" s="7"/>
      <c r="L2838" s="7"/>
      <c r="M2838" s="7"/>
      <c r="N2838" s="6"/>
      <c r="O2838" s="6"/>
      <c r="P2838" s="11"/>
      <c r="Q2838" s="12"/>
      <c r="R2838" s="13"/>
      <c r="S2838" s="21" t="str">
        <f t="shared" si="326"/>
        <v/>
      </c>
      <c r="T2838" s="7" t="str">
        <f t="shared" si="327"/>
        <v>Under 1.5</v>
      </c>
      <c r="U2838" s="14"/>
      <c r="V2838" s="14" t="str">
        <f t="shared" si="331"/>
        <v>Over 0.5</v>
      </c>
      <c r="W2838" s="14" t="str">
        <f t="shared" si="332"/>
        <v/>
      </c>
      <c r="X2838" s="14"/>
      <c r="Y2838" s="7" t="str">
        <f t="shared" si="328"/>
        <v>…</v>
      </c>
      <c r="Z2838" s="7"/>
      <c r="AA2838" s="35" t="str">
        <f t="shared" si="329"/>
        <v>…</v>
      </c>
      <c r="AB2838" s="35" t="str">
        <f t="shared" si="330"/>
        <v>.</v>
      </c>
    </row>
    <row r="2839" spans="2:28">
      <c r="B2839" s="6"/>
      <c r="D2839" s="24"/>
      <c r="E2839" s="17"/>
      <c r="F2839" s="7"/>
      <c r="G2839" s="10"/>
      <c r="H2839" s="7"/>
      <c r="I2839" s="7"/>
      <c r="J2839" s="7"/>
      <c r="K2839" s="7"/>
      <c r="L2839" s="7"/>
      <c r="M2839" s="7"/>
      <c r="N2839" s="6"/>
      <c r="O2839" s="6"/>
      <c r="P2839" s="11"/>
      <c r="Q2839" s="12"/>
      <c r="R2839" s="13"/>
      <c r="S2839" s="21" t="str">
        <f t="shared" si="326"/>
        <v/>
      </c>
      <c r="T2839" s="7" t="str">
        <f t="shared" si="327"/>
        <v>Under 1.5</v>
      </c>
      <c r="U2839" s="14"/>
      <c r="V2839" s="14" t="str">
        <f t="shared" si="331"/>
        <v>Over 0.5</v>
      </c>
      <c r="W2839" s="14" t="str">
        <f t="shared" si="332"/>
        <v/>
      </c>
      <c r="X2839" s="14"/>
      <c r="Y2839" s="7" t="str">
        <f t="shared" si="328"/>
        <v>…</v>
      </c>
      <c r="Z2839" s="7"/>
      <c r="AA2839" s="35" t="str">
        <f t="shared" si="329"/>
        <v>…</v>
      </c>
      <c r="AB2839" s="35" t="str">
        <f t="shared" si="330"/>
        <v>.</v>
      </c>
    </row>
    <row r="2840" spans="2:28">
      <c r="B2840" s="6"/>
      <c r="D2840" s="24"/>
      <c r="E2840" s="17"/>
      <c r="F2840" s="7"/>
      <c r="G2840" s="10"/>
      <c r="H2840" s="7"/>
      <c r="I2840" s="7"/>
      <c r="J2840" s="7"/>
      <c r="K2840" s="7"/>
      <c r="L2840" s="7"/>
      <c r="M2840" s="7"/>
      <c r="N2840" s="6"/>
      <c r="O2840" s="6"/>
      <c r="P2840" s="11"/>
      <c r="Q2840" s="12"/>
      <c r="R2840" s="13"/>
      <c r="S2840" s="21" t="str">
        <f t="shared" si="326"/>
        <v/>
      </c>
      <c r="T2840" s="7" t="str">
        <f t="shared" si="327"/>
        <v>Under 1.5</v>
      </c>
      <c r="U2840" s="14"/>
      <c r="V2840" s="14" t="str">
        <f t="shared" si="331"/>
        <v>Over 0.5</v>
      </c>
      <c r="W2840" s="14" t="str">
        <f t="shared" si="332"/>
        <v/>
      </c>
      <c r="X2840" s="14"/>
      <c r="Y2840" s="7" t="str">
        <f t="shared" si="328"/>
        <v>…</v>
      </c>
      <c r="Z2840" s="7"/>
      <c r="AA2840" s="35" t="str">
        <f t="shared" si="329"/>
        <v>…</v>
      </c>
      <c r="AB2840" s="35" t="str">
        <f t="shared" si="330"/>
        <v>.</v>
      </c>
    </row>
    <row r="2841" spans="2:28">
      <c r="B2841" s="6"/>
      <c r="D2841" s="24"/>
      <c r="E2841" s="17"/>
      <c r="F2841" s="7"/>
      <c r="G2841" s="10"/>
      <c r="H2841" s="7"/>
      <c r="I2841" s="7"/>
      <c r="J2841" s="7"/>
      <c r="K2841" s="7"/>
      <c r="L2841" s="7"/>
      <c r="M2841" s="7"/>
      <c r="N2841" s="6"/>
      <c r="O2841" s="6"/>
      <c r="P2841" s="11"/>
      <c r="Q2841" s="12"/>
      <c r="R2841" s="13"/>
      <c r="S2841" s="21" t="str">
        <f t="shared" si="326"/>
        <v/>
      </c>
      <c r="T2841" s="7" t="str">
        <f t="shared" si="327"/>
        <v>Under 1.5</v>
      </c>
      <c r="U2841" s="14"/>
      <c r="V2841" s="14" t="str">
        <f t="shared" si="331"/>
        <v>Over 0.5</v>
      </c>
      <c r="W2841" s="14" t="str">
        <f t="shared" si="332"/>
        <v/>
      </c>
      <c r="X2841" s="14"/>
      <c r="Y2841" s="7" t="str">
        <f t="shared" si="328"/>
        <v>…</v>
      </c>
      <c r="Z2841" s="7"/>
      <c r="AA2841" s="35" t="str">
        <f t="shared" si="329"/>
        <v>…</v>
      </c>
      <c r="AB2841" s="35" t="str">
        <f t="shared" si="330"/>
        <v>.</v>
      </c>
    </row>
    <row r="2842" spans="2:28">
      <c r="B2842" s="6"/>
      <c r="D2842" s="24"/>
      <c r="E2842" s="17"/>
      <c r="F2842" s="7"/>
      <c r="G2842" s="10"/>
      <c r="H2842" s="7"/>
      <c r="I2842" s="7"/>
      <c r="J2842" s="7"/>
      <c r="K2842" s="7"/>
      <c r="L2842" s="7"/>
      <c r="M2842" s="7"/>
      <c r="N2842" s="6"/>
      <c r="O2842" s="6"/>
      <c r="P2842" s="11"/>
      <c r="Q2842" s="12"/>
      <c r="R2842" s="13"/>
      <c r="S2842" s="21" t="str">
        <f t="shared" si="326"/>
        <v/>
      </c>
      <c r="T2842" s="7" t="str">
        <f t="shared" si="327"/>
        <v>Under 1.5</v>
      </c>
      <c r="U2842" s="14"/>
      <c r="V2842" s="14" t="str">
        <f t="shared" si="331"/>
        <v>Over 0.5</v>
      </c>
      <c r="W2842" s="14" t="str">
        <f t="shared" si="332"/>
        <v/>
      </c>
      <c r="X2842" s="14"/>
      <c r="Y2842" s="7" t="str">
        <f t="shared" si="328"/>
        <v>…</v>
      </c>
      <c r="Z2842" s="7"/>
      <c r="AA2842" s="35" t="str">
        <f t="shared" si="329"/>
        <v>…</v>
      </c>
      <c r="AB2842" s="35" t="str">
        <f t="shared" si="330"/>
        <v>.</v>
      </c>
    </row>
    <row r="2843" spans="2:28">
      <c r="B2843" s="6"/>
      <c r="D2843" s="24"/>
      <c r="E2843" s="17"/>
      <c r="F2843" s="7"/>
      <c r="G2843" s="10"/>
      <c r="H2843" s="7"/>
      <c r="I2843" s="7"/>
      <c r="J2843" s="7"/>
      <c r="K2843" s="7"/>
      <c r="L2843" s="7"/>
      <c r="M2843" s="7"/>
      <c r="N2843" s="6"/>
      <c r="O2843" s="6"/>
      <c r="P2843" s="11"/>
      <c r="Q2843" s="12"/>
      <c r="R2843" s="13"/>
      <c r="S2843" s="21" t="str">
        <f t="shared" si="326"/>
        <v/>
      </c>
      <c r="T2843" s="7" t="str">
        <f t="shared" si="327"/>
        <v>Under 1.5</v>
      </c>
      <c r="U2843" s="14"/>
      <c r="V2843" s="14" t="str">
        <f t="shared" si="331"/>
        <v>Over 0.5</v>
      </c>
      <c r="W2843" s="14" t="str">
        <f t="shared" si="332"/>
        <v/>
      </c>
      <c r="X2843" s="14"/>
      <c r="Y2843" s="7" t="str">
        <f t="shared" si="328"/>
        <v>…</v>
      </c>
      <c r="Z2843" s="7"/>
      <c r="AA2843" s="35" t="str">
        <f t="shared" si="329"/>
        <v>…</v>
      </c>
      <c r="AB2843" s="35" t="str">
        <f t="shared" si="330"/>
        <v>.</v>
      </c>
    </row>
    <row r="2844" spans="2:28">
      <c r="B2844" s="6"/>
      <c r="D2844" s="24"/>
      <c r="E2844" s="17"/>
      <c r="F2844" s="7"/>
      <c r="G2844" s="10"/>
      <c r="H2844" s="7"/>
      <c r="I2844" s="7"/>
      <c r="J2844" s="7"/>
      <c r="K2844" s="7"/>
      <c r="L2844" s="7"/>
      <c r="M2844" s="7"/>
      <c r="N2844" s="6"/>
      <c r="O2844" s="6"/>
      <c r="P2844" s="11"/>
      <c r="Q2844" s="12"/>
      <c r="R2844" s="13"/>
      <c r="S2844" s="21" t="str">
        <f t="shared" si="326"/>
        <v/>
      </c>
      <c r="T2844" s="7" t="str">
        <f t="shared" si="327"/>
        <v>Under 1.5</v>
      </c>
      <c r="U2844" s="14"/>
      <c r="V2844" s="14" t="str">
        <f t="shared" si="331"/>
        <v>Over 0.5</v>
      </c>
      <c r="W2844" s="14" t="str">
        <f t="shared" si="332"/>
        <v/>
      </c>
      <c r="X2844" s="14"/>
      <c r="Y2844" s="7" t="str">
        <f t="shared" si="328"/>
        <v>…</v>
      </c>
      <c r="Z2844" s="7"/>
      <c r="AA2844" s="35" t="str">
        <f t="shared" si="329"/>
        <v>…</v>
      </c>
      <c r="AB2844" s="35" t="str">
        <f t="shared" si="330"/>
        <v>.</v>
      </c>
    </row>
    <row r="2845" spans="2:28">
      <c r="B2845" s="6"/>
      <c r="D2845" s="24"/>
      <c r="E2845" s="17"/>
      <c r="F2845" s="7"/>
      <c r="G2845" s="10"/>
      <c r="H2845" s="7"/>
      <c r="I2845" s="7"/>
      <c r="J2845" s="7"/>
      <c r="K2845" s="7"/>
      <c r="L2845" s="7"/>
      <c r="M2845" s="7"/>
      <c r="N2845" s="6"/>
      <c r="O2845" s="6"/>
      <c r="P2845" s="11"/>
      <c r="Q2845" s="12"/>
      <c r="R2845" s="13"/>
      <c r="S2845" s="21" t="str">
        <f t="shared" si="326"/>
        <v/>
      </c>
      <c r="T2845" s="7" t="str">
        <f t="shared" si="327"/>
        <v>Under 1.5</v>
      </c>
      <c r="U2845" s="14"/>
      <c r="V2845" s="14" t="str">
        <f t="shared" si="331"/>
        <v>Over 0.5</v>
      </c>
      <c r="W2845" s="14" t="str">
        <f t="shared" si="332"/>
        <v/>
      </c>
      <c r="X2845" s="14"/>
      <c r="Y2845" s="7" t="str">
        <f t="shared" si="328"/>
        <v>…</v>
      </c>
      <c r="Z2845" s="7"/>
      <c r="AA2845" s="35" t="str">
        <f t="shared" si="329"/>
        <v>…</v>
      </c>
      <c r="AB2845" s="35" t="str">
        <f t="shared" si="330"/>
        <v>.</v>
      </c>
    </row>
    <row r="2846" spans="2:28">
      <c r="B2846" s="6"/>
      <c r="D2846" s="24"/>
      <c r="E2846" s="17"/>
      <c r="F2846" s="7"/>
      <c r="G2846" s="10"/>
      <c r="H2846" s="7"/>
      <c r="I2846" s="7"/>
      <c r="J2846" s="7"/>
      <c r="K2846" s="7"/>
      <c r="L2846" s="7"/>
      <c r="M2846" s="7"/>
      <c r="N2846" s="6"/>
      <c r="O2846" s="6"/>
      <c r="P2846" s="11"/>
      <c r="Q2846" s="12"/>
      <c r="R2846" s="13"/>
      <c r="S2846" s="21" t="str">
        <f t="shared" si="326"/>
        <v/>
      </c>
      <c r="T2846" s="7" t="str">
        <f t="shared" si="327"/>
        <v>Under 1.5</v>
      </c>
      <c r="U2846" s="14"/>
      <c r="V2846" s="14" t="str">
        <f t="shared" si="331"/>
        <v>Over 0.5</v>
      </c>
      <c r="W2846" s="14" t="str">
        <f t="shared" si="332"/>
        <v/>
      </c>
      <c r="X2846" s="14"/>
      <c r="Y2846" s="7" t="str">
        <f t="shared" si="328"/>
        <v>…</v>
      </c>
      <c r="Z2846" s="7"/>
      <c r="AA2846" s="35" t="str">
        <f t="shared" si="329"/>
        <v>…</v>
      </c>
      <c r="AB2846" s="35" t="str">
        <f t="shared" si="330"/>
        <v>.</v>
      </c>
    </row>
    <row r="2847" spans="2:28">
      <c r="B2847" s="6"/>
      <c r="D2847" s="24"/>
      <c r="E2847" s="17"/>
      <c r="F2847" s="7"/>
      <c r="G2847" s="10"/>
      <c r="H2847" s="7"/>
      <c r="I2847" s="7"/>
      <c r="J2847" s="7"/>
      <c r="K2847" s="7"/>
      <c r="L2847" s="7"/>
      <c r="M2847" s="7"/>
      <c r="N2847" s="6"/>
      <c r="O2847" s="6"/>
      <c r="P2847" s="11"/>
      <c r="Q2847" s="12"/>
      <c r="R2847" s="13"/>
      <c r="S2847" s="21" t="str">
        <f t="shared" si="326"/>
        <v/>
      </c>
      <c r="T2847" s="7" t="str">
        <f t="shared" si="327"/>
        <v>Under 1.5</v>
      </c>
      <c r="U2847" s="14"/>
      <c r="V2847" s="14" t="str">
        <f t="shared" si="331"/>
        <v>Over 0.5</v>
      </c>
      <c r="W2847" s="14" t="str">
        <f t="shared" si="332"/>
        <v/>
      </c>
      <c r="X2847" s="14"/>
      <c r="Y2847" s="7" t="str">
        <f t="shared" si="328"/>
        <v>…</v>
      </c>
      <c r="Z2847" s="7"/>
      <c r="AA2847" s="35" t="str">
        <f t="shared" si="329"/>
        <v>…</v>
      </c>
      <c r="AB2847" s="35" t="str">
        <f t="shared" si="330"/>
        <v>.</v>
      </c>
    </row>
    <row r="2848" spans="2:28">
      <c r="B2848" s="6"/>
      <c r="D2848" s="24"/>
      <c r="E2848" s="17"/>
      <c r="F2848" s="7"/>
      <c r="G2848" s="10"/>
      <c r="H2848" s="7"/>
      <c r="I2848" s="7"/>
      <c r="J2848" s="7"/>
      <c r="K2848" s="7"/>
      <c r="L2848" s="7"/>
      <c r="M2848" s="7"/>
      <c r="N2848" s="6"/>
      <c r="O2848" s="6"/>
      <c r="P2848" s="11"/>
      <c r="Q2848" s="12"/>
      <c r="R2848" s="13"/>
      <c r="S2848" s="21" t="str">
        <f t="shared" si="326"/>
        <v/>
      </c>
      <c r="T2848" s="7" t="str">
        <f t="shared" si="327"/>
        <v>Under 1.5</v>
      </c>
      <c r="U2848" s="14"/>
      <c r="V2848" s="14" t="str">
        <f t="shared" si="331"/>
        <v>Over 0.5</v>
      </c>
      <c r="W2848" s="14" t="str">
        <f t="shared" si="332"/>
        <v/>
      </c>
      <c r="X2848" s="14"/>
      <c r="Y2848" s="7" t="str">
        <f t="shared" si="328"/>
        <v>…</v>
      </c>
      <c r="Z2848" s="7"/>
      <c r="AA2848" s="35" t="str">
        <f t="shared" si="329"/>
        <v>…</v>
      </c>
      <c r="AB2848" s="35" t="str">
        <f t="shared" si="330"/>
        <v>.</v>
      </c>
    </row>
    <row r="2849" spans="2:28">
      <c r="B2849" s="6"/>
      <c r="D2849" s="24"/>
      <c r="E2849" s="17"/>
      <c r="F2849" s="7"/>
      <c r="G2849" s="10"/>
      <c r="H2849" s="7"/>
      <c r="I2849" s="7"/>
      <c r="J2849" s="7"/>
      <c r="K2849" s="7"/>
      <c r="L2849" s="7"/>
      <c r="M2849" s="7"/>
      <c r="N2849" s="6"/>
      <c r="O2849" s="6"/>
      <c r="P2849" s="11"/>
      <c r="Q2849" s="12"/>
      <c r="R2849" s="13"/>
      <c r="S2849" s="21" t="str">
        <f t="shared" si="326"/>
        <v/>
      </c>
      <c r="T2849" s="7" t="str">
        <f t="shared" si="327"/>
        <v>Under 1.5</v>
      </c>
      <c r="U2849" s="14"/>
      <c r="V2849" s="14" t="str">
        <f t="shared" si="331"/>
        <v>Over 0.5</v>
      </c>
      <c r="W2849" s="14" t="str">
        <f t="shared" si="332"/>
        <v/>
      </c>
      <c r="X2849" s="14"/>
      <c r="Y2849" s="7" t="str">
        <f t="shared" si="328"/>
        <v>…</v>
      </c>
      <c r="Z2849" s="7"/>
      <c r="AA2849" s="35" t="str">
        <f t="shared" si="329"/>
        <v>…</v>
      </c>
      <c r="AB2849" s="35" t="str">
        <f t="shared" si="330"/>
        <v>.</v>
      </c>
    </row>
    <row r="2850" spans="2:28">
      <c r="B2850" s="6"/>
      <c r="D2850" s="24"/>
      <c r="E2850" s="17"/>
      <c r="F2850" s="7"/>
      <c r="G2850" s="10"/>
      <c r="H2850" s="7"/>
      <c r="I2850" s="7"/>
      <c r="J2850" s="7"/>
      <c r="K2850" s="7"/>
      <c r="L2850" s="7"/>
      <c r="M2850" s="7"/>
      <c r="N2850" s="6"/>
      <c r="O2850" s="6"/>
      <c r="P2850" s="11"/>
      <c r="Q2850" s="12"/>
      <c r="R2850" s="13"/>
      <c r="S2850" s="21" t="str">
        <f t="shared" si="326"/>
        <v/>
      </c>
      <c r="T2850" s="7" t="str">
        <f t="shared" si="327"/>
        <v>Under 1.5</v>
      </c>
      <c r="U2850" s="14"/>
      <c r="V2850" s="14" t="str">
        <f t="shared" si="331"/>
        <v>Over 0.5</v>
      </c>
      <c r="W2850" s="14" t="str">
        <f t="shared" si="332"/>
        <v/>
      </c>
      <c r="X2850" s="14"/>
      <c r="Y2850" s="7" t="str">
        <f t="shared" si="328"/>
        <v>…</v>
      </c>
      <c r="Z2850" s="7"/>
      <c r="AA2850" s="35" t="str">
        <f t="shared" si="329"/>
        <v>…</v>
      </c>
      <c r="AB2850" s="35" t="str">
        <f t="shared" si="330"/>
        <v>.</v>
      </c>
    </row>
    <row r="2851" spans="2:28">
      <c r="B2851" s="6"/>
      <c r="D2851" s="24"/>
      <c r="E2851" s="17"/>
      <c r="F2851" s="7"/>
      <c r="G2851" s="10"/>
      <c r="H2851" s="7"/>
      <c r="I2851" s="7"/>
      <c r="J2851" s="7"/>
      <c r="K2851" s="7"/>
      <c r="L2851" s="7"/>
      <c r="M2851" s="7"/>
      <c r="N2851" s="6"/>
      <c r="O2851" s="6"/>
      <c r="P2851" s="11"/>
      <c r="Q2851" s="12"/>
      <c r="R2851" s="13"/>
      <c r="S2851" s="21" t="str">
        <f t="shared" si="326"/>
        <v/>
      </c>
      <c r="T2851" s="7" t="str">
        <f t="shared" si="327"/>
        <v>Under 1.5</v>
      </c>
      <c r="U2851" s="14"/>
      <c r="V2851" s="14" t="str">
        <f t="shared" si="331"/>
        <v>Over 0.5</v>
      </c>
      <c r="W2851" s="14" t="str">
        <f t="shared" si="332"/>
        <v/>
      </c>
      <c r="X2851" s="14"/>
      <c r="Y2851" s="7" t="str">
        <f t="shared" si="328"/>
        <v>…</v>
      </c>
      <c r="Z2851" s="7"/>
      <c r="AA2851" s="35" t="str">
        <f t="shared" si="329"/>
        <v>…</v>
      </c>
      <c r="AB2851" s="35" t="str">
        <f t="shared" si="330"/>
        <v>.</v>
      </c>
    </row>
    <row r="2852" spans="2:28">
      <c r="B2852" s="6"/>
      <c r="D2852" s="24"/>
      <c r="E2852" s="17"/>
      <c r="F2852" s="7"/>
      <c r="G2852" s="10"/>
      <c r="H2852" s="7"/>
      <c r="I2852" s="7"/>
      <c r="J2852" s="7"/>
      <c r="K2852" s="7"/>
      <c r="L2852" s="7"/>
      <c r="M2852" s="7"/>
      <c r="N2852" s="6"/>
      <c r="O2852" s="6"/>
      <c r="P2852" s="11"/>
      <c r="Q2852" s="12"/>
      <c r="R2852" s="13"/>
      <c r="S2852" s="21" t="str">
        <f t="shared" si="326"/>
        <v/>
      </c>
      <c r="T2852" s="7" t="str">
        <f t="shared" si="327"/>
        <v>Under 1.5</v>
      </c>
      <c r="U2852" s="14"/>
      <c r="V2852" s="14" t="str">
        <f t="shared" si="331"/>
        <v>Over 0.5</v>
      </c>
      <c r="W2852" s="14" t="str">
        <f t="shared" si="332"/>
        <v/>
      </c>
      <c r="X2852" s="14"/>
      <c r="Y2852" s="7" t="str">
        <f t="shared" si="328"/>
        <v>…</v>
      </c>
      <c r="Z2852" s="7"/>
      <c r="AA2852" s="35" t="str">
        <f t="shared" si="329"/>
        <v>…</v>
      </c>
      <c r="AB2852" s="35" t="str">
        <f t="shared" si="330"/>
        <v>.</v>
      </c>
    </row>
    <row r="2853" spans="2:28">
      <c r="B2853" s="6"/>
      <c r="D2853" s="24"/>
      <c r="E2853" s="17"/>
      <c r="F2853" s="7"/>
      <c r="G2853" s="10"/>
      <c r="H2853" s="7"/>
      <c r="I2853" s="7"/>
      <c r="J2853" s="7"/>
      <c r="K2853" s="7"/>
      <c r="L2853" s="7"/>
      <c r="M2853" s="7"/>
      <c r="N2853" s="6"/>
      <c r="O2853" s="6"/>
      <c r="P2853" s="11"/>
      <c r="Q2853" s="12"/>
      <c r="R2853" s="13"/>
      <c r="S2853" s="21" t="str">
        <f t="shared" si="326"/>
        <v/>
      </c>
      <c r="T2853" s="7" t="str">
        <f t="shared" si="327"/>
        <v>Under 1.5</v>
      </c>
      <c r="U2853" s="14"/>
      <c r="V2853" s="14" t="str">
        <f t="shared" si="331"/>
        <v>Over 0.5</v>
      </c>
      <c r="W2853" s="14" t="str">
        <f t="shared" si="332"/>
        <v/>
      </c>
      <c r="X2853" s="14"/>
      <c r="Y2853" s="7" t="str">
        <f t="shared" si="328"/>
        <v>…</v>
      </c>
      <c r="Z2853" s="7"/>
      <c r="AA2853" s="35" t="str">
        <f t="shared" si="329"/>
        <v>…</v>
      </c>
      <c r="AB2853" s="35" t="str">
        <f t="shared" si="330"/>
        <v>.</v>
      </c>
    </row>
    <row r="2854" spans="2:28">
      <c r="B2854" s="6"/>
      <c r="D2854" s="24"/>
      <c r="E2854" s="17"/>
      <c r="F2854" s="7"/>
      <c r="G2854" s="10"/>
      <c r="H2854" s="7"/>
      <c r="I2854" s="7"/>
      <c r="J2854" s="7"/>
      <c r="K2854" s="7"/>
      <c r="L2854" s="7"/>
      <c r="M2854" s="7"/>
      <c r="N2854" s="6"/>
      <c r="O2854" s="6"/>
      <c r="P2854" s="11"/>
      <c r="Q2854" s="12"/>
      <c r="R2854" s="13"/>
      <c r="S2854" s="21" t="str">
        <f t="shared" si="326"/>
        <v/>
      </c>
      <c r="T2854" s="7" t="str">
        <f t="shared" si="327"/>
        <v>Under 1.5</v>
      </c>
      <c r="U2854" s="14"/>
      <c r="V2854" s="14" t="str">
        <f t="shared" si="331"/>
        <v>Over 0.5</v>
      </c>
      <c r="W2854" s="14" t="str">
        <f t="shared" si="332"/>
        <v/>
      </c>
      <c r="X2854" s="14"/>
      <c r="Y2854" s="7" t="str">
        <f t="shared" si="328"/>
        <v>…</v>
      </c>
      <c r="Z2854" s="7"/>
      <c r="AA2854" s="35" t="str">
        <f t="shared" si="329"/>
        <v>…</v>
      </c>
      <c r="AB2854" s="35" t="str">
        <f t="shared" si="330"/>
        <v>.</v>
      </c>
    </row>
    <row r="2855" spans="2:28">
      <c r="B2855" s="6"/>
      <c r="D2855" s="24"/>
      <c r="E2855" s="17"/>
      <c r="F2855" s="7"/>
      <c r="G2855" s="10"/>
      <c r="H2855" s="7"/>
      <c r="I2855" s="7"/>
      <c r="J2855" s="7"/>
      <c r="K2855" s="7"/>
      <c r="L2855" s="7"/>
      <c r="M2855" s="7"/>
      <c r="N2855" s="6"/>
      <c r="O2855" s="6"/>
      <c r="P2855" s="11"/>
      <c r="Q2855" s="12"/>
      <c r="R2855" s="13"/>
      <c r="S2855" s="21" t="str">
        <f t="shared" si="326"/>
        <v/>
      </c>
      <c r="T2855" s="7" t="str">
        <f t="shared" si="327"/>
        <v>Under 1.5</v>
      </c>
      <c r="U2855" s="14"/>
      <c r="V2855" s="14" t="str">
        <f t="shared" si="331"/>
        <v>Over 0.5</v>
      </c>
      <c r="W2855" s="14" t="str">
        <f t="shared" si="332"/>
        <v/>
      </c>
      <c r="X2855" s="14"/>
      <c r="Y2855" s="7" t="str">
        <f t="shared" si="328"/>
        <v>…</v>
      </c>
      <c r="Z2855" s="7"/>
      <c r="AA2855" s="35" t="str">
        <f t="shared" si="329"/>
        <v>…</v>
      </c>
      <c r="AB2855" s="35" t="str">
        <f t="shared" si="330"/>
        <v>.</v>
      </c>
    </row>
    <row r="2856" spans="2:28">
      <c r="B2856" s="6"/>
      <c r="D2856" s="24"/>
      <c r="E2856" s="17"/>
      <c r="F2856" s="7"/>
      <c r="G2856" s="10"/>
      <c r="H2856" s="7"/>
      <c r="I2856" s="7"/>
      <c r="J2856" s="7"/>
      <c r="K2856" s="7"/>
      <c r="L2856" s="7"/>
      <c r="M2856" s="7"/>
      <c r="N2856" s="6"/>
      <c r="O2856" s="6"/>
      <c r="P2856" s="11"/>
      <c r="Q2856" s="12"/>
      <c r="R2856" s="13"/>
      <c r="S2856" s="21" t="str">
        <f t="shared" si="326"/>
        <v/>
      </c>
      <c r="T2856" s="7" t="str">
        <f t="shared" si="327"/>
        <v>Under 1.5</v>
      </c>
      <c r="U2856" s="14"/>
      <c r="V2856" s="14" t="str">
        <f t="shared" si="331"/>
        <v>Over 0.5</v>
      </c>
      <c r="W2856" s="14" t="str">
        <f t="shared" si="332"/>
        <v/>
      </c>
      <c r="X2856" s="14"/>
      <c r="Y2856" s="7" t="str">
        <f t="shared" si="328"/>
        <v>…</v>
      </c>
      <c r="Z2856" s="7"/>
      <c r="AA2856" s="35" t="str">
        <f t="shared" si="329"/>
        <v>…</v>
      </c>
      <c r="AB2856" s="35" t="str">
        <f t="shared" si="330"/>
        <v>.</v>
      </c>
    </row>
    <row r="2857" spans="2:28">
      <c r="B2857" s="6"/>
      <c r="D2857" s="24"/>
      <c r="E2857" s="17"/>
      <c r="F2857" s="7"/>
      <c r="G2857" s="10"/>
      <c r="H2857" s="7"/>
      <c r="I2857" s="7"/>
      <c r="J2857" s="7"/>
      <c r="K2857" s="7"/>
      <c r="L2857" s="7"/>
      <c r="M2857" s="7"/>
      <c r="N2857" s="6"/>
      <c r="O2857" s="6"/>
      <c r="P2857" s="11"/>
      <c r="Q2857" s="12"/>
      <c r="R2857" s="13"/>
      <c r="S2857" s="21" t="str">
        <f t="shared" si="326"/>
        <v/>
      </c>
      <c r="T2857" s="7" t="str">
        <f t="shared" si="327"/>
        <v>Under 1.5</v>
      </c>
      <c r="U2857" s="14"/>
      <c r="V2857" s="14" t="str">
        <f t="shared" si="331"/>
        <v>Over 0.5</v>
      </c>
      <c r="W2857" s="14" t="str">
        <f t="shared" si="332"/>
        <v/>
      </c>
      <c r="X2857" s="14"/>
      <c r="Y2857" s="7" t="str">
        <f t="shared" si="328"/>
        <v>…</v>
      </c>
      <c r="Z2857" s="7"/>
      <c r="AA2857" s="35" t="str">
        <f t="shared" si="329"/>
        <v>…</v>
      </c>
      <c r="AB2857" s="35" t="str">
        <f t="shared" si="330"/>
        <v>.</v>
      </c>
    </row>
    <row r="2858" spans="2:28">
      <c r="B2858" s="6"/>
      <c r="D2858" s="24"/>
      <c r="E2858" s="17"/>
      <c r="F2858" s="7"/>
      <c r="G2858" s="10"/>
      <c r="H2858" s="7"/>
      <c r="I2858" s="7"/>
      <c r="J2858" s="7"/>
      <c r="K2858" s="7"/>
      <c r="L2858" s="7"/>
      <c r="M2858" s="7"/>
      <c r="N2858" s="6"/>
      <c r="O2858" s="6"/>
      <c r="P2858" s="11"/>
      <c r="Q2858" s="12"/>
      <c r="R2858" s="13"/>
      <c r="S2858" s="21" t="str">
        <f t="shared" si="326"/>
        <v/>
      </c>
      <c r="T2858" s="7" t="str">
        <f t="shared" si="327"/>
        <v>Under 1.5</v>
      </c>
      <c r="U2858" s="14"/>
      <c r="V2858" s="14" t="str">
        <f t="shared" si="331"/>
        <v>Over 0.5</v>
      </c>
      <c r="W2858" s="14" t="str">
        <f t="shared" si="332"/>
        <v/>
      </c>
      <c r="X2858" s="14"/>
      <c r="Y2858" s="7" t="str">
        <f t="shared" si="328"/>
        <v>…</v>
      </c>
      <c r="Z2858" s="7"/>
      <c r="AA2858" s="35" t="str">
        <f t="shared" si="329"/>
        <v>…</v>
      </c>
      <c r="AB2858" s="35" t="str">
        <f t="shared" si="330"/>
        <v>.</v>
      </c>
    </row>
    <row r="2859" spans="2:28">
      <c r="B2859" s="6"/>
      <c r="D2859" s="24"/>
      <c r="E2859" s="17"/>
      <c r="F2859" s="7"/>
      <c r="G2859" s="10"/>
      <c r="H2859" s="7"/>
      <c r="I2859" s="7"/>
      <c r="J2859" s="7"/>
      <c r="K2859" s="7"/>
      <c r="L2859" s="7"/>
      <c r="M2859" s="7"/>
      <c r="N2859" s="6"/>
      <c r="O2859" s="6"/>
      <c r="P2859" s="11"/>
      <c r="Q2859" s="12"/>
      <c r="R2859" s="13"/>
      <c r="S2859" s="21" t="str">
        <f t="shared" si="326"/>
        <v/>
      </c>
      <c r="T2859" s="7" t="str">
        <f t="shared" si="327"/>
        <v>Under 1.5</v>
      </c>
      <c r="U2859" s="14"/>
      <c r="V2859" s="14" t="str">
        <f t="shared" si="331"/>
        <v>Over 0.5</v>
      </c>
      <c r="W2859" s="14" t="str">
        <f t="shared" si="332"/>
        <v/>
      </c>
      <c r="X2859" s="14"/>
      <c r="Y2859" s="7" t="str">
        <f t="shared" si="328"/>
        <v>…</v>
      </c>
      <c r="Z2859" s="7"/>
      <c r="AA2859" s="35" t="str">
        <f t="shared" si="329"/>
        <v>…</v>
      </c>
      <c r="AB2859" s="35" t="str">
        <f t="shared" si="330"/>
        <v>.</v>
      </c>
    </row>
    <row r="2860" spans="2:28">
      <c r="B2860" s="6"/>
      <c r="D2860" s="24"/>
      <c r="E2860" s="17"/>
      <c r="F2860" s="7"/>
      <c r="G2860" s="10"/>
      <c r="H2860" s="7"/>
      <c r="I2860" s="7"/>
      <c r="J2860" s="7"/>
      <c r="K2860" s="7"/>
      <c r="L2860" s="7"/>
      <c r="M2860" s="7"/>
      <c r="N2860" s="6"/>
      <c r="O2860" s="6"/>
      <c r="P2860" s="11"/>
      <c r="Q2860" s="12"/>
      <c r="R2860" s="13"/>
      <c r="S2860" s="21" t="str">
        <f t="shared" si="326"/>
        <v/>
      </c>
      <c r="T2860" s="7" t="str">
        <f t="shared" si="327"/>
        <v>Under 1.5</v>
      </c>
      <c r="U2860" s="14"/>
      <c r="V2860" s="14" t="str">
        <f t="shared" si="331"/>
        <v>Over 0.5</v>
      </c>
      <c r="W2860" s="14" t="str">
        <f t="shared" si="332"/>
        <v/>
      </c>
      <c r="X2860" s="14"/>
      <c r="Y2860" s="7" t="str">
        <f t="shared" si="328"/>
        <v>…</v>
      </c>
      <c r="Z2860" s="7"/>
      <c r="AA2860" s="35" t="str">
        <f t="shared" si="329"/>
        <v>…</v>
      </c>
      <c r="AB2860" s="35" t="str">
        <f t="shared" si="330"/>
        <v>.</v>
      </c>
    </row>
    <row r="2861" spans="2:28">
      <c r="B2861" s="6"/>
      <c r="D2861" s="24"/>
      <c r="E2861" s="17"/>
      <c r="F2861" s="7"/>
      <c r="G2861" s="10"/>
      <c r="H2861" s="7"/>
      <c r="I2861" s="7"/>
      <c r="J2861" s="7"/>
      <c r="K2861" s="7"/>
      <c r="L2861" s="7"/>
      <c r="M2861" s="7"/>
      <c r="N2861" s="6"/>
      <c r="O2861" s="6"/>
      <c r="P2861" s="11"/>
      <c r="Q2861" s="12"/>
      <c r="R2861" s="13"/>
      <c r="S2861" s="21" t="str">
        <f t="shared" si="326"/>
        <v/>
      </c>
      <c r="T2861" s="7" t="str">
        <f t="shared" si="327"/>
        <v>Under 1.5</v>
      </c>
      <c r="U2861" s="14"/>
      <c r="V2861" s="14" t="str">
        <f t="shared" si="331"/>
        <v>Over 0.5</v>
      </c>
      <c r="W2861" s="14" t="str">
        <f t="shared" si="332"/>
        <v/>
      </c>
      <c r="X2861" s="14"/>
      <c r="Y2861" s="7" t="str">
        <f t="shared" si="328"/>
        <v>…</v>
      </c>
      <c r="Z2861" s="7"/>
      <c r="AA2861" s="35" t="str">
        <f t="shared" si="329"/>
        <v>…</v>
      </c>
      <c r="AB2861" s="35" t="str">
        <f t="shared" si="330"/>
        <v>.</v>
      </c>
    </row>
    <row r="2862" spans="2:28">
      <c r="B2862" s="6"/>
      <c r="D2862" s="24"/>
      <c r="E2862" s="17"/>
      <c r="F2862" s="7"/>
      <c r="G2862" s="10"/>
      <c r="H2862" s="7"/>
      <c r="I2862" s="7"/>
      <c r="J2862" s="7"/>
      <c r="K2862" s="7"/>
      <c r="L2862" s="7"/>
      <c r="M2862" s="7"/>
      <c r="N2862" s="6"/>
      <c r="O2862" s="6"/>
      <c r="P2862" s="11"/>
      <c r="Q2862" s="12"/>
      <c r="R2862" s="13"/>
      <c r="S2862" s="21" t="str">
        <f t="shared" si="326"/>
        <v/>
      </c>
      <c r="T2862" s="7" t="str">
        <f t="shared" si="327"/>
        <v>Under 1.5</v>
      </c>
      <c r="U2862" s="14"/>
      <c r="V2862" s="14" t="str">
        <f t="shared" si="331"/>
        <v>Over 0.5</v>
      </c>
      <c r="W2862" s="14" t="str">
        <f t="shared" si="332"/>
        <v/>
      </c>
      <c r="X2862" s="14"/>
      <c r="Y2862" s="7" t="str">
        <f t="shared" si="328"/>
        <v>…</v>
      </c>
      <c r="Z2862" s="7"/>
      <c r="AA2862" s="35" t="str">
        <f t="shared" si="329"/>
        <v>…</v>
      </c>
      <c r="AB2862" s="35" t="str">
        <f t="shared" si="330"/>
        <v>.</v>
      </c>
    </row>
    <row r="2863" spans="2:28">
      <c r="B2863" s="6"/>
      <c r="D2863" s="24"/>
      <c r="E2863" s="17"/>
      <c r="F2863" s="7"/>
      <c r="G2863" s="10"/>
      <c r="H2863" s="7"/>
      <c r="I2863" s="7"/>
      <c r="J2863" s="7"/>
      <c r="K2863" s="7"/>
      <c r="L2863" s="7"/>
      <c r="M2863" s="7"/>
      <c r="N2863" s="6"/>
      <c r="O2863" s="6"/>
      <c r="P2863" s="11"/>
      <c r="Q2863" s="12"/>
      <c r="R2863" s="13"/>
      <c r="S2863" s="21" t="str">
        <f t="shared" si="326"/>
        <v/>
      </c>
      <c r="T2863" s="7" t="str">
        <f t="shared" si="327"/>
        <v>Under 1.5</v>
      </c>
      <c r="U2863" s="14"/>
      <c r="V2863" s="14" t="str">
        <f t="shared" si="331"/>
        <v>Over 0.5</v>
      </c>
      <c r="W2863" s="14" t="str">
        <f t="shared" si="332"/>
        <v/>
      </c>
      <c r="X2863" s="14"/>
      <c r="Y2863" s="7" t="str">
        <f t="shared" si="328"/>
        <v>…</v>
      </c>
      <c r="Z2863" s="7"/>
      <c r="AA2863" s="35" t="str">
        <f t="shared" si="329"/>
        <v>…</v>
      </c>
      <c r="AB2863" s="35" t="str">
        <f t="shared" si="330"/>
        <v>.</v>
      </c>
    </row>
    <row r="2864" spans="2:28">
      <c r="B2864" s="6"/>
      <c r="D2864" s="24"/>
      <c r="E2864" s="17"/>
      <c r="F2864" s="7"/>
      <c r="G2864" s="10"/>
      <c r="H2864" s="7"/>
      <c r="I2864" s="7"/>
      <c r="J2864" s="7"/>
      <c r="K2864" s="7"/>
      <c r="L2864" s="7"/>
      <c r="M2864" s="7"/>
      <c r="N2864" s="6"/>
      <c r="O2864" s="6"/>
      <c r="P2864" s="11"/>
      <c r="Q2864" s="12"/>
      <c r="R2864" s="13"/>
      <c r="S2864" s="21" t="str">
        <f t="shared" si="326"/>
        <v/>
      </c>
      <c r="T2864" s="7" t="str">
        <f t="shared" si="327"/>
        <v>Under 1.5</v>
      </c>
      <c r="U2864" s="14"/>
      <c r="V2864" s="14" t="str">
        <f t="shared" si="331"/>
        <v>Over 0.5</v>
      </c>
      <c r="W2864" s="14" t="str">
        <f t="shared" si="332"/>
        <v/>
      </c>
      <c r="X2864" s="14"/>
      <c r="Y2864" s="7" t="str">
        <f t="shared" si="328"/>
        <v>…</v>
      </c>
      <c r="Z2864" s="7"/>
      <c r="AA2864" s="35" t="str">
        <f t="shared" si="329"/>
        <v>…</v>
      </c>
      <c r="AB2864" s="35" t="str">
        <f t="shared" si="330"/>
        <v>.</v>
      </c>
    </row>
    <row r="2865" spans="2:28">
      <c r="B2865" s="6"/>
      <c r="D2865" s="24"/>
      <c r="E2865" s="17"/>
      <c r="F2865" s="7"/>
      <c r="G2865" s="10"/>
      <c r="H2865" s="7"/>
      <c r="I2865" s="7"/>
      <c r="J2865" s="7"/>
      <c r="K2865" s="7"/>
      <c r="L2865" s="7"/>
      <c r="M2865" s="7"/>
      <c r="N2865" s="6"/>
      <c r="O2865" s="6"/>
      <c r="P2865" s="11"/>
      <c r="Q2865" s="12"/>
      <c r="R2865" s="13"/>
      <c r="S2865" s="21" t="str">
        <f t="shared" si="326"/>
        <v/>
      </c>
      <c r="T2865" s="7" t="str">
        <f t="shared" si="327"/>
        <v>Under 1.5</v>
      </c>
      <c r="U2865" s="14"/>
      <c r="V2865" s="14" t="str">
        <f t="shared" si="331"/>
        <v>Over 0.5</v>
      </c>
      <c r="W2865" s="14" t="str">
        <f t="shared" si="332"/>
        <v/>
      </c>
      <c r="X2865" s="14"/>
      <c r="Y2865" s="7" t="str">
        <f t="shared" si="328"/>
        <v>…</v>
      </c>
      <c r="Z2865" s="7"/>
      <c r="AA2865" s="35" t="str">
        <f t="shared" si="329"/>
        <v>…</v>
      </c>
      <c r="AB2865" s="35" t="str">
        <f t="shared" si="330"/>
        <v>.</v>
      </c>
    </row>
    <row r="2866" spans="2:28">
      <c r="B2866" s="6"/>
      <c r="D2866" s="24"/>
      <c r="E2866" s="17"/>
      <c r="F2866" s="7"/>
      <c r="G2866" s="10"/>
      <c r="H2866" s="7"/>
      <c r="I2866" s="7"/>
      <c r="J2866" s="7"/>
      <c r="K2866" s="7"/>
      <c r="L2866" s="7"/>
      <c r="M2866" s="7"/>
      <c r="N2866" s="6"/>
      <c r="O2866" s="6"/>
      <c r="P2866" s="11"/>
      <c r="Q2866" s="12"/>
      <c r="R2866" s="13"/>
      <c r="S2866" s="21" t="str">
        <f t="shared" si="326"/>
        <v/>
      </c>
      <c r="T2866" s="7" t="str">
        <f t="shared" si="327"/>
        <v>Under 1.5</v>
      </c>
      <c r="U2866" s="14"/>
      <c r="V2866" s="14" t="str">
        <f t="shared" si="331"/>
        <v>Over 0.5</v>
      </c>
      <c r="W2866" s="14" t="str">
        <f t="shared" si="332"/>
        <v/>
      </c>
      <c r="X2866" s="14"/>
      <c r="Y2866" s="7" t="str">
        <f t="shared" si="328"/>
        <v>…</v>
      </c>
      <c r="Z2866" s="7"/>
      <c r="AA2866" s="35" t="str">
        <f t="shared" si="329"/>
        <v>…</v>
      </c>
      <c r="AB2866" s="35" t="str">
        <f t="shared" si="330"/>
        <v>.</v>
      </c>
    </row>
    <row r="2867" spans="2:28">
      <c r="B2867" s="6"/>
      <c r="D2867" s="24"/>
      <c r="E2867" s="17"/>
      <c r="F2867" s="7"/>
      <c r="G2867" s="10"/>
      <c r="H2867" s="7"/>
      <c r="I2867" s="7"/>
      <c r="J2867" s="7"/>
      <c r="K2867" s="7"/>
      <c r="L2867" s="7"/>
      <c r="M2867" s="7"/>
      <c r="N2867" s="6"/>
      <c r="O2867" s="6"/>
      <c r="P2867" s="11"/>
      <c r="Q2867" s="12"/>
      <c r="R2867" s="13"/>
      <c r="S2867" s="21" t="str">
        <f t="shared" si="326"/>
        <v/>
      </c>
      <c r="T2867" s="7" t="str">
        <f t="shared" si="327"/>
        <v>Under 1.5</v>
      </c>
      <c r="U2867" s="14"/>
      <c r="V2867" s="14" t="str">
        <f t="shared" si="331"/>
        <v>Over 0.5</v>
      </c>
      <c r="W2867" s="14" t="str">
        <f t="shared" si="332"/>
        <v/>
      </c>
      <c r="X2867" s="14"/>
      <c r="Y2867" s="7" t="str">
        <f t="shared" si="328"/>
        <v>…</v>
      </c>
      <c r="Z2867" s="7"/>
      <c r="AA2867" s="35" t="str">
        <f t="shared" si="329"/>
        <v>…</v>
      </c>
      <c r="AB2867" s="35" t="str">
        <f t="shared" si="330"/>
        <v>.</v>
      </c>
    </row>
    <row r="2868" spans="2:28">
      <c r="B2868" s="6"/>
      <c r="D2868" s="24"/>
      <c r="E2868" s="17"/>
      <c r="F2868" s="7"/>
      <c r="G2868" s="10"/>
      <c r="H2868" s="7"/>
      <c r="I2868" s="7"/>
      <c r="J2868" s="7"/>
      <c r="K2868" s="7"/>
      <c r="L2868" s="7"/>
      <c r="M2868" s="7"/>
      <c r="N2868" s="6"/>
      <c r="O2868" s="6"/>
      <c r="P2868" s="11"/>
      <c r="Q2868" s="12"/>
      <c r="R2868" s="13"/>
      <c r="S2868" s="21" t="str">
        <f t="shared" ref="S2868:S2931" si="333">(IF(H2868=0,"",(40+IF(I2868&lt;50,0,I2868/3.2)+(IF(J2868&gt;I2868,-J2868/3.2,0)+(IF(H2868&gt;I2868,-H2868/3.2,0)+(IF(L2868="X",5,IF(L2868="2",2,0)))+(IF(M2868&gt;15,0,15-M2868))+(IF(P2868&lt;50,0,P2868/5)))))))</f>
        <v/>
      </c>
      <c r="T2868" s="7" t="str">
        <f t="shared" ref="T2868:T2931" si="334">IF(S2868&lt;56,"Over 0.5","Under 1.5")</f>
        <v>Under 1.5</v>
      </c>
      <c r="U2868" s="14"/>
      <c r="V2868" s="14" t="str">
        <f t="shared" si="331"/>
        <v>Over 0.5</v>
      </c>
      <c r="W2868" s="14" t="str">
        <f t="shared" si="332"/>
        <v/>
      </c>
      <c r="X2868" s="14"/>
      <c r="Y2868" s="7" t="str">
        <f t="shared" si="328"/>
        <v>…</v>
      </c>
      <c r="Z2868" s="7"/>
      <c r="AA2868" s="35" t="str">
        <f t="shared" si="329"/>
        <v>…</v>
      </c>
      <c r="AB2868" s="35" t="str">
        <f t="shared" si="330"/>
        <v>.</v>
      </c>
    </row>
    <row r="2869" spans="2:28">
      <c r="B2869" s="6"/>
      <c r="D2869" s="24"/>
      <c r="E2869" s="17"/>
      <c r="F2869" s="7"/>
      <c r="G2869" s="10"/>
      <c r="H2869" s="7"/>
      <c r="I2869" s="7"/>
      <c r="J2869" s="7"/>
      <c r="K2869" s="7"/>
      <c r="L2869" s="7"/>
      <c r="M2869" s="7"/>
      <c r="N2869" s="6"/>
      <c r="O2869" s="6"/>
      <c r="P2869" s="11"/>
      <c r="Q2869" s="12"/>
      <c r="R2869" s="13"/>
      <c r="S2869" s="21" t="str">
        <f t="shared" si="333"/>
        <v/>
      </c>
      <c r="T2869" s="7" t="str">
        <f t="shared" si="334"/>
        <v>Under 1.5</v>
      </c>
      <c r="U2869" s="14"/>
      <c r="V2869" s="14" t="str">
        <f t="shared" si="331"/>
        <v>Over 0.5</v>
      </c>
      <c r="W2869" s="14" t="str">
        <f t="shared" si="332"/>
        <v/>
      </c>
      <c r="X2869" s="14"/>
      <c r="Y2869" s="7" t="str">
        <f t="shared" ref="Y2869:Y2932" si="335">IF(AND(B2869="OK",I2869&gt;52,M2869&lt;11,Q2869&lt;1.71),"Prime","…")</f>
        <v>…</v>
      </c>
      <c r="Z2869" s="7"/>
      <c r="AA2869" s="35" t="str">
        <f t="shared" si="329"/>
        <v>…</v>
      </c>
      <c r="AB2869" s="35" t="str">
        <f t="shared" si="330"/>
        <v>.</v>
      </c>
    </row>
    <row r="2870" spans="2:28">
      <c r="B2870" s="6"/>
      <c r="D2870" s="24"/>
      <c r="E2870" s="17"/>
      <c r="F2870" s="7"/>
      <c r="G2870" s="10"/>
      <c r="H2870" s="7"/>
      <c r="I2870" s="7"/>
      <c r="J2870" s="7"/>
      <c r="K2870" s="7"/>
      <c r="L2870" s="7"/>
      <c r="M2870" s="7"/>
      <c r="N2870" s="6"/>
      <c r="O2870" s="6"/>
      <c r="P2870" s="11"/>
      <c r="Q2870" s="12"/>
      <c r="R2870" s="13"/>
      <c r="S2870" s="21" t="str">
        <f t="shared" si="333"/>
        <v/>
      </c>
      <c r="T2870" s="7" t="str">
        <f t="shared" si="334"/>
        <v>Under 1.5</v>
      </c>
      <c r="U2870" s="14"/>
      <c r="V2870" s="14" t="str">
        <f t="shared" si="331"/>
        <v>Over 0.5</v>
      </c>
      <c r="W2870" s="14" t="str">
        <f t="shared" si="332"/>
        <v/>
      </c>
      <c r="X2870" s="14"/>
      <c r="Y2870" s="7" t="str">
        <f t="shared" si="335"/>
        <v>…</v>
      </c>
      <c r="Z2870" s="7"/>
      <c r="AA2870" s="35" t="str">
        <f t="shared" si="329"/>
        <v>…</v>
      </c>
      <c r="AB2870" s="35" t="str">
        <f t="shared" si="330"/>
        <v>.</v>
      </c>
    </row>
    <row r="2871" spans="2:28">
      <c r="B2871" s="6"/>
      <c r="D2871" s="24"/>
      <c r="E2871" s="17"/>
      <c r="F2871" s="7"/>
      <c r="G2871" s="10"/>
      <c r="H2871" s="7"/>
      <c r="I2871" s="7"/>
      <c r="J2871" s="7"/>
      <c r="K2871" s="7"/>
      <c r="L2871" s="7"/>
      <c r="M2871" s="7"/>
      <c r="N2871" s="6"/>
      <c r="O2871" s="6"/>
      <c r="P2871" s="11"/>
      <c r="Q2871" s="12"/>
      <c r="R2871" s="13"/>
      <c r="S2871" s="21" t="str">
        <f t="shared" si="333"/>
        <v/>
      </c>
      <c r="T2871" s="7" t="str">
        <f t="shared" si="334"/>
        <v>Under 1.5</v>
      </c>
      <c r="U2871" s="14"/>
      <c r="V2871" s="14" t="str">
        <f t="shared" si="331"/>
        <v>Over 0.5</v>
      </c>
      <c r="W2871" s="14" t="str">
        <f t="shared" si="332"/>
        <v/>
      </c>
      <c r="X2871" s="14"/>
      <c r="Y2871" s="7" t="str">
        <f t="shared" si="335"/>
        <v>…</v>
      </c>
      <c r="Z2871" s="7"/>
      <c r="AA2871" s="35" t="str">
        <f t="shared" si="329"/>
        <v>…</v>
      </c>
      <c r="AB2871" s="35" t="str">
        <f t="shared" si="330"/>
        <v>.</v>
      </c>
    </row>
    <row r="2872" spans="2:28">
      <c r="B2872" s="6"/>
      <c r="D2872" s="24"/>
      <c r="E2872" s="17"/>
      <c r="F2872" s="7"/>
      <c r="G2872" s="10"/>
      <c r="H2872" s="7"/>
      <c r="I2872" s="7"/>
      <c r="J2872" s="7"/>
      <c r="K2872" s="7"/>
      <c r="L2872" s="7"/>
      <c r="M2872" s="7"/>
      <c r="N2872" s="6"/>
      <c r="O2872" s="6"/>
      <c r="P2872" s="11"/>
      <c r="Q2872" s="12"/>
      <c r="R2872" s="13"/>
      <c r="S2872" s="21" t="str">
        <f t="shared" si="333"/>
        <v/>
      </c>
      <c r="T2872" s="7" t="str">
        <f t="shared" si="334"/>
        <v>Under 1.5</v>
      </c>
      <c r="U2872" s="14"/>
      <c r="V2872" s="14" t="str">
        <f t="shared" si="331"/>
        <v>Over 0.5</v>
      </c>
      <c r="W2872" s="14" t="str">
        <f t="shared" si="332"/>
        <v/>
      </c>
      <c r="X2872" s="14"/>
      <c r="Y2872" s="7" t="str">
        <f t="shared" si="335"/>
        <v>…</v>
      </c>
      <c r="Z2872" s="7"/>
      <c r="AA2872" s="35" t="str">
        <f t="shared" si="329"/>
        <v>…</v>
      </c>
      <c r="AB2872" s="35" t="str">
        <f t="shared" si="330"/>
        <v>.</v>
      </c>
    </row>
    <row r="2873" spans="2:28">
      <c r="B2873" s="6"/>
      <c r="D2873" s="24"/>
      <c r="E2873" s="17"/>
      <c r="F2873" s="7"/>
      <c r="G2873" s="10"/>
      <c r="H2873" s="7"/>
      <c r="I2873" s="7"/>
      <c r="J2873" s="7"/>
      <c r="K2873" s="7"/>
      <c r="L2873" s="7"/>
      <c r="M2873" s="7"/>
      <c r="N2873" s="6"/>
      <c r="O2873" s="6"/>
      <c r="P2873" s="11"/>
      <c r="Q2873" s="12"/>
      <c r="R2873" s="13"/>
      <c r="S2873" s="21" t="str">
        <f t="shared" si="333"/>
        <v/>
      </c>
      <c r="T2873" s="7" t="str">
        <f t="shared" si="334"/>
        <v>Under 1.5</v>
      </c>
      <c r="U2873" s="14"/>
      <c r="V2873" s="14" t="str">
        <f t="shared" si="331"/>
        <v>Over 0.5</v>
      </c>
      <c r="W2873" s="14" t="str">
        <f t="shared" si="332"/>
        <v/>
      </c>
      <c r="X2873" s="14"/>
      <c r="Y2873" s="7" t="str">
        <f t="shared" si="335"/>
        <v>…</v>
      </c>
      <c r="Z2873" s="7"/>
      <c r="AA2873" s="35" t="str">
        <f t="shared" si="329"/>
        <v>…</v>
      </c>
      <c r="AB2873" s="35" t="str">
        <f t="shared" si="330"/>
        <v>.</v>
      </c>
    </row>
    <row r="2874" spans="2:28">
      <c r="B2874" s="6"/>
      <c r="D2874" s="24"/>
      <c r="E2874" s="17"/>
      <c r="F2874" s="7"/>
      <c r="G2874" s="10"/>
      <c r="H2874" s="7"/>
      <c r="I2874" s="7"/>
      <c r="J2874" s="7"/>
      <c r="K2874" s="7"/>
      <c r="L2874" s="7"/>
      <c r="M2874" s="7"/>
      <c r="N2874" s="6"/>
      <c r="O2874" s="6"/>
      <c r="P2874" s="11"/>
      <c r="Q2874" s="12"/>
      <c r="R2874" s="13"/>
      <c r="S2874" s="21" t="str">
        <f t="shared" si="333"/>
        <v/>
      </c>
      <c r="T2874" s="7" t="str">
        <f t="shared" si="334"/>
        <v>Under 1.5</v>
      </c>
      <c r="U2874" s="14"/>
      <c r="V2874" s="14" t="str">
        <f t="shared" si="331"/>
        <v>Over 0.5</v>
      </c>
      <c r="W2874" s="14" t="str">
        <f t="shared" si="332"/>
        <v/>
      </c>
      <c r="X2874" s="14"/>
      <c r="Y2874" s="7" t="str">
        <f t="shared" si="335"/>
        <v>…</v>
      </c>
      <c r="Z2874" s="7"/>
      <c r="AA2874" s="35" t="str">
        <f t="shared" si="329"/>
        <v>…</v>
      </c>
      <c r="AB2874" s="35" t="str">
        <f t="shared" si="330"/>
        <v>.</v>
      </c>
    </row>
    <row r="2875" spans="2:28">
      <c r="B2875" s="6"/>
      <c r="D2875" s="24"/>
      <c r="E2875" s="17"/>
      <c r="F2875" s="7"/>
      <c r="G2875" s="10"/>
      <c r="H2875" s="7"/>
      <c r="I2875" s="7"/>
      <c r="J2875" s="7"/>
      <c r="K2875" s="7"/>
      <c r="L2875" s="7"/>
      <c r="M2875" s="7"/>
      <c r="N2875" s="6"/>
      <c r="O2875" s="6"/>
      <c r="P2875" s="11"/>
      <c r="Q2875" s="12"/>
      <c r="R2875" s="13"/>
      <c r="S2875" s="21" t="str">
        <f t="shared" si="333"/>
        <v/>
      </c>
      <c r="T2875" s="7" t="str">
        <f t="shared" si="334"/>
        <v>Under 1.5</v>
      </c>
      <c r="U2875" s="14"/>
      <c r="V2875" s="14" t="str">
        <f t="shared" si="331"/>
        <v>Over 0.5</v>
      </c>
      <c r="W2875" s="14" t="str">
        <f t="shared" si="332"/>
        <v/>
      </c>
      <c r="X2875" s="14"/>
      <c r="Y2875" s="7" t="str">
        <f t="shared" si="335"/>
        <v>…</v>
      </c>
      <c r="Z2875" s="7"/>
      <c r="AA2875" s="35" t="str">
        <f t="shared" si="329"/>
        <v>…</v>
      </c>
      <c r="AB2875" s="35" t="str">
        <f t="shared" si="330"/>
        <v>.</v>
      </c>
    </row>
    <row r="2876" spans="2:28">
      <c r="B2876" s="6"/>
      <c r="D2876" s="24"/>
      <c r="E2876" s="17"/>
      <c r="F2876" s="7"/>
      <c r="G2876" s="10"/>
      <c r="H2876" s="7"/>
      <c r="I2876" s="7"/>
      <c r="J2876" s="7"/>
      <c r="K2876" s="7"/>
      <c r="L2876" s="7"/>
      <c r="M2876" s="7"/>
      <c r="N2876" s="6"/>
      <c r="O2876" s="6"/>
      <c r="P2876" s="11"/>
      <c r="Q2876" s="12"/>
      <c r="R2876" s="13"/>
      <c r="S2876" s="21" t="str">
        <f t="shared" si="333"/>
        <v/>
      </c>
      <c r="T2876" s="7" t="str">
        <f t="shared" si="334"/>
        <v>Under 1.5</v>
      </c>
      <c r="U2876" s="14"/>
      <c r="V2876" s="14" t="str">
        <f t="shared" si="331"/>
        <v>Over 0.5</v>
      </c>
      <c r="W2876" s="14" t="str">
        <f t="shared" si="332"/>
        <v/>
      </c>
      <c r="X2876" s="14"/>
      <c r="Y2876" s="7" t="str">
        <f t="shared" si="335"/>
        <v>…</v>
      </c>
      <c r="Z2876" s="7"/>
      <c r="AA2876" s="35" t="str">
        <f t="shared" si="329"/>
        <v>…</v>
      </c>
      <c r="AB2876" s="35" t="str">
        <f t="shared" si="330"/>
        <v>.</v>
      </c>
    </row>
    <row r="2877" spans="2:28">
      <c r="B2877" s="6"/>
      <c r="D2877" s="24"/>
      <c r="E2877" s="17"/>
      <c r="F2877" s="7"/>
      <c r="G2877" s="10"/>
      <c r="H2877" s="7"/>
      <c r="I2877" s="7"/>
      <c r="J2877" s="7"/>
      <c r="K2877" s="7"/>
      <c r="L2877" s="7"/>
      <c r="M2877" s="7"/>
      <c r="N2877" s="6"/>
      <c r="O2877" s="6"/>
      <c r="P2877" s="11"/>
      <c r="Q2877" s="12"/>
      <c r="R2877" s="13"/>
      <c r="S2877" s="21" t="str">
        <f t="shared" si="333"/>
        <v/>
      </c>
      <c r="T2877" s="7" t="str">
        <f t="shared" si="334"/>
        <v>Under 1.5</v>
      </c>
      <c r="U2877" s="14"/>
      <c r="V2877" s="14" t="str">
        <f t="shared" si="331"/>
        <v>Over 0.5</v>
      </c>
      <c r="W2877" s="14" t="str">
        <f t="shared" si="332"/>
        <v/>
      </c>
      <c r="X2877" s="14"/>
      <c r="Y2877" s="7" t="str">
        <f t="shared" si="335"/>
        <v>…</v>
      </c>
      <c r="Z2877" s="7"/>
      <c r="AA2877" s="35" t="str">
        <f t="shared" si="329"/>
        <v>…</v>
      </c>
      <c r="AB2877" s="35" t="str">
        <f t="shared" si="330"/>
        <v>.</v>
      </c>
    </row>
    <row r="2878" spans="2:28">
      <c r="B2878" s="6"/>
      <c r="D2878" s="24"/>
      <c r="E2878" s="17"/>
      <c r="F2878" s="7"/>
      <c r="G2878" s="10"/>
      <c r="H2878" s="7"/>
      <c r="I2878" s="7"/>
      <c r="J2878" s="7"/>
      <c r="K2878" s="7"/>
      <c r="L2878" s="7"/>
      <c r="M2878" s="7"/>
      <c r="N2878" s="6"/>
      <c r="O2878" s="6"/>
      <c r="P2878" s="11"/>
      <c r="Q2878" s="12"/>
      <c r="R2878" s="13"/>
      <c r="S2878" s="21" t="str">
        <f t="shared" si="333"/>
        <v/>
      </c>
      <c r="T2878" s="7" t="str">
        <f t="shared" si="334"/>
        <v>Under 1.5</v>
      </c>
      <c r="U2878" s="14"/>
      <c r="V2878" s="14" t="str">
        <f t="shared" si="331"/>
        <v>Over 0.5</v>
      </c>
      <c r="W2878" s="14" t="str">
        <f t="shared" si="332"/>
        <v/>
      </c>
      <c r="X2878" s="14"/>
      <c r="Y2878" s="7" t="str">
        <f t="shared" si="335"/>
        <v>…</v>
      </c>
      <c r="Z2878" s="7"/>
      <c r="AA2878" s="35" t="str">
        <f t="shared" si="329"/>
        <v>…</v>
      </c>
      <c r="AB2878" s="35" t="str">
        <f t="shared" si="330"/>
        <v>.</v>
      </c>
    </row>
    <row r="2879" spans="2:28">
      <c r="B2879" s="6"/>
      <c r="D2879" s="24"/>
      <c r="E2879" s="17"/>
      <c r="F2879" s="7"/>
      <c r="G2879" s="10"/>
      <c r="H2879" s="7"/>
      <c r="I2879" s="7"/>
      <c r="J2879" s="7"/>
      <c r="K2879" s="7"/>
      <c r="L2879" s="7"/>
      <c r="M2879" s="7"/>
      <c r="N2879" s="6"/>
      <c r="O2879" s="6"/>
      <c r="P2879" s="11"/>
      <c r="Q2879" s="12"/>
      <c r="R2879" s="13"/>
      <c r="S2879" s="21" t="str">
        <f t="shared" si="333"/>
        <v/>
      </c>
      <c r="T2879" s="7" t="str">
        <f t="shared" si="334"/>
        <v>Under 1.5</v>
      </c>
      <c r="U2879" s="14"/>
      <c r="V2879" s="14" t="str">
        <f t="shared" si="331"/>
        <v>Over 0.5</v>
      </c>
      <c r="W2879" s="14" t="str">
        <f t="shared" si="332"/>
        <v/>
      </c>
      <c r="X2879" s="14"/>
      <c r="Y2879" s="7" t="str">
        <f t="shared" si="335"/>
        <v>…</v>
      </c>
      <c r="Z2879" s="7"/>
      <c r="AA2879" s="35" t="str">
        <f t="shared" si="329"/>
        <v>…</v>
      </c>
      <c r="AB2879" s="35" t="str">
        <f t="shared" si="330"/>
        <v>.</v>
      </c>
    </row>
    <row r="2880" spans="2:28">
      <c r="B2880" s="6"/>
      <c r="D2880" s="24"/>
      <c r="E2880" s="17"/>
      <c r="F2880" s="7"/>
      <c r="G2880" s="10"/>
      <c r="H2880" s="7"/>
      <c r="I2880" s="7"/>
      <c r="J2880" s="7"/>
      <c r="K2880" s="7"/>
      <c r="L2880" s="7"/>
      <c r="M2880" s="7"/>
      <c r="N2880" s="6"/>
      <c r="O2880" s="6"/>
      <c r="P2880" s="11"/>
      <c r="Q2880" s="12"/>
      <c r="R2880" s="13"/>
      <c r="S2880" s="21" t="str">
        <f t="shared" si="333"/>
        <v/>
      </c>
      <c r="T2880" s="7" t="str">
        <f t="shared" si="334"/>
        <v>Under 1.5</v>
      </c>
      <c r="U2880" s="14"/>
      <c r="V2880" s="14" t="str">
        <f t="shared" si="331"/>
        <v>Over 0.5</v>
      </c>
      <c r="W2880" s="14" t="str">
        <f t="shared" si="332"/>
        <v/>
      </c>
      <c r="X2880" s="14"/>
      <c r="Y2880" s="7" t="str">
        <f t="shared" si="335"/>
        <v>…</v>
      </c>
      <c r="Z2880" s="7"/>
      <c r="AA2880" s="35" t="str">
        <f t="shared" si="329"/>
        <v>…</v>
      </c>
      <c r="AB2880" s="35" t="str">
        <f t="shared" si="330"/>
        <v>.</v>
      </c>
    </row>
    <row r="2881" spans="2:28">
      <c r="B2881" s="6"/>
      <c r="D2881" s="24"/>
      <c r="E2881" s="17"/>
      <c r="F2881" s="7"/>
      <c r="G2881" s="10"/>
      <c r="H2881" s="7"/>
      <c r="I2881" s="7"/>
      <c r="J2881" s="7"/>
      <c r="K2881" s="7"/>
      <c r="L2881" s="7"/>
      <c r="M2881" s="7"/>
      <c r="N2881" s="6"/>
      <c r="O2881" s="6"/>
      <c r="P2881" s="11"/>
      <c r="Q2881" s="12"/>
      <c r="R2881" s="13"/>
      <c r="S2881" s="21" t="str">
        <f t="shared" si="333"/>
        <v/>
      </c>
      <c r="T2881" s="7" t="str">
        <f t="shared" si="334"/>
        <v>Under 1.5</v>
      </c>
      <c r="U2881" s="14"/>
      <c r="V2881" s="14" t="str">
        <f t="shared" si="331"/>
        <v>Over 0.5</v>
      </c>
      <c r="W2881" s="14" t="str">
        <f t="shared" si="332"/>
        <v/>
      </c>
      <c r="X2881" s="14"/>
      <c r="Y2881" s="7" t="str">
        <f t="shared" si="335"/>
        <v>…</v>
      </c>
      <c r="Z2881" s="7"/>
      <c r="AA2881" s="35" t="str">
        <f t="shared" si="329"/>
        <v>…</v>
      </c>
      <c r="AB2881" s="35" t="str">
        <f t="shared" si="330"/>
        <v>.</v>
      </c>
    </row>
    <row r="2882" spans="2:28">
      <c r="B2882" s="6"/>
      <c r="D2882" s="24"/>
      <c r="E2882" s="17"/>
      <c r="F2882" s="7"/>
      <c r="G2882" s="10"/>
      <c r="H2882" s="7"/>
      <c r="I2882" s="7"/>
      <c r="J2882" s="7"/>
      <c r="K2882" s="7"/>
      <c r="L2882" s="7"/>
      <c r="M2882" s="7"/>
      <c r="N2882" s="6"/>
      <c r="O2882" s="6"/>
      <c r="P2882" s="11"/>
      <c r="Q2882" s="12"/>
      <c r="R2882" s="13"/>
      <c r="S2882" s="21" t="str">
        <f t="shared" si="333"/>
        <v/>
      </c>
      <c r="T2882" s="7" t="str">
        <f t="shared" si="334"/>
        <v>Under 1.5</v>
      </c>
      <c r="U2882" s="14"/>
      <c r="V2882" s="14" t="str">
        <f t="shared" si="331"/>
        <v>Over 0.5</v>
      </c>
      <c r="W2882" s="14" t="str">
        <f t="shared" si="332"/>
        <v/>
      </c>
      <c r="X2882" s="14"/>
      <c r="Y2882" s="7" t="str">
        <f t="shared" si="335"/>
        <v>…</v>
      </c>
      <c r="Z2882" s="7"/>
      <c r="AA2882" s="35" t="str">
        <f t="shared" si="329"/>
        <v>…</v>
      </c>
      <c r="AB2882" s="35" t="str">
        <f t="shared" si="330"/>
        <v>.</v>
      </c>
    </row>
    <row r="2883" spans="2:28">
      <c r="B2883" s="6"/>
      <c r="D2883" s="24"/>
      <c r="E2883" s="17"/>
      <c r="F2883" s="7"/>
      <c r="G2883" s="10"/>
      <c r="H2883" s="7"/>
      <c r="I2883" s="7"/>
      <c r="J2883" s="7"/>
      <c r="K2883" s="7"/>
      <c r="L2883" s="7"/>
      <c r="M2883" s="7"/>
      <c r="N2883" s="6"/>
      <c r="O2883" s="6"/>
      <c r="P2883" s="11"/>
      <c r="Q2883" s="12"/>
      <c r="R2883" s="13"/>
      <c r="S2883" s="21" t="str">
        <f t="shared" si="333"/>
        <v/>
      </c>
      <c r="T2883" s="7" t="str">
        <f t="shared" si="334"/>
        <v>Under 1.5</v>
      </c>
      <c r="U2883" s="14"/>
      <c r="V2883" s="14" t="str">
        <f t="shared" si="331"/>
        <v>Over 0.5</v>
      </c>
      <c r="W2883" s="14" t="str">
        <f t="shared" si="332"/>
        <v/>
      </c>
      <c r="X2883" s="14"/>
      <c r="Y2883" s="7" t="str">
        <f t="shared" si="335"/>
        <v>…</v>
      </c>
      <c r="Z2883" s="7"/>
      <c r="AA2883" s="35" t="str">
        <f t="shared" si="329"/>
        <v>…</v>
      </c>
      <c r="AB2883" s="35" t="str">
        <f t="shared" si="330"/>
        <v>.</v>
      </c>
    </row>
    <row r="2884" spans="2:28">
      <c r="B2884" s="6"/>
      <c r="D2884" s="24"/>
      <c r="E2884" s="17"/>
      <c r="F2884" s="7"/>
      <c r="G2884" s="10"/>
      <c r="H2884" s="7"/>
      <c r="I2884" s="7"/>
      <c r="J2884" s="7"/>
      <c r="K2884" s="7"/>
      <c r="L2884" s="7"/>
      <c r="M2884" s="7"/>
      <c r="N2884" s="6"/>
      <c r="O2884" s="6"/>
      <c r="P2884" s="11"/>
      <c r="Q2884" s="12"/>
      <c r="R2884" s="13"/>
      <c r="S2884" s="21" t="str">
        <f t="shared" si="333"/>
        <v/>
      </c>
      <c r="T2884" s="7" t="str">
        <f t="shared" si="334"/>
        <v>Under 1.5</v>
      </c>
      <c r="U2884" s="14"/>
      <c r="V2884" s="14" t="str">
        <f t="shared" si="331"/>
        <v>Over 0.5</v>
      </c>
      <c r="W2884" s="14" t="str">
        <f t="shared" si="332"/>
        <v/>
      </c>
      <c r="X2884" s="14"/>
      <c r="Y2884" s="7" t="str">
        <f t="shared" si="335"/>
        <v>…</v>
      </c>
      <c r="Z2884" s="7"/>
      <c r="AA2884" s="35" t="str">
        <f t="shared" si="329"/>
        <v>…</v>
      </c>
      <c r="AB2884" s="35" t="str">
        <f t="shared" si="330"/>
        <v>.</v>
      </c>
    </row>
    <row r="2885" spans="2:28">
      <c r="B2885" s="6"/>
      <c r="D2885" s="24"/>
      <c r="E2885" s="17"/>
      <c r="F2885" s="7"/>
      <c r="G2885" s="10"/>
      <c r="H2885" s="7"/>
      <c r="I2885" s="7"/>
      <c r="J2885" s="7"/>
      <c r="K2885" s="7"/>
      <c r="L2885" s="7"/>
      <c r="M2885" s="7"/>
      <c r="N2885" s="6"/>
      <c r="O2885" s="6"/>
      <c r="P2885" s="11"/>
      <c r="Q2885" s="12"/>
      <c r="R2885" s="13"/>
      <c r="S2885" s="21" t="str">
        <f t="shared" si="333"/>
        <v/>
      </c>
      <c r="T2885" s="7" t="str">
        <f t="shared" si="334"/>
        <v>Under 1.5</v>
      </c>
      <c r="U2885" s="14"/>
      <c r="V2885" s="14" t="str">
        <f t="shared" si="331"/>
        <v>Over 0.5</v>
      </c>
      <c r="W2885" s="14" t="str">
        <f t="shared" si="332"/>
        <v/>
      </c>
      <c r="X2885" s="14"/>
      <c r="Y2885" s="7" t="str">
        <f t="shared" si="335"/>
        <v>…</v>
      </c>
      <c r="Z2885" s="7"/>
      <c r="AA2885" s="35" t="str">
        <f t="shared" si="329"/>
        <v>…</v>
      </c>
      <c r="AB2885" s="35" t="str">
        <f t="shared" si="330"/>
        <v>.</v>
      </c>
    </row>
    <row r="2886" spans="2:28">
      <c r="B2886" s="6"/>
      <c r="D2886" s="24"/>
      <c r="E2886" s="17"/>
      <c r="F2886" s="7"/>
      <c r="G2886" s="10"/>
      <c r="H2886" s="7"/>
      <c r="I2886" s="7"/>
      <c r="J2886" s="7"/>
      <c r="K2886" s="7"/>
      <c r="L2886" s="7"/>
      <c r="M2886" s="7"/>
      <c r="N2886" s="6"/>
      <c r="O2886" s="6"/>
      <c r="P2886" s="11"/>
      <c r="Q2886" s="12"/>
      <c r="R2886" s="13"/>
      <c r="S2886" s="21" t="str">
        <f t="shared" si="333"/>
        <v/>
      </c>
      <c r="T2886" s="7" t="str">
        <f t="shared" si="334"/>
        <v>Under 1.5</v>
      </c>
      <c r="U2886" s="14"/>
      <c r="V2886" s="14" t="str">
        <f t="shared" si="331"/>
        <v>Over 0.5</v>
      </c>
      <c r="W2886" s="14" t="str">
        <f t="shared" si="332"/>
        <v/>
      </c>
      <c r="X2886" s="14"/>
      <c r="Y2886" s="7" t="str">
        <f t="shared" si="335"/>
        <v>…</v>
      </c>
      <c r="Z2886" s="7"/>
      <c r="AA2886" s="35" t="str">
        <f t="shared" ref="AA2886:AA2949" si="336">IF(AND(I2886&gt;49,P2886&gt;54,B2886="OK"),"U25g","…")</f>
        <v>…</v>
      </c>
      <c r="AB2886" s="35" t="str">
        <f t="shared" ref="AB2886:AB2949" si="337">IF(AND(AA2886="U25g",(OR(O2886="0-0",O2886="0-1",O2886="1-0",O2886="1-1",O2886="2-0",O2886="0-2"))),"WON",".")</f>
        <v>.</v>
      </c>
    </row>
    <row r="2887" spans="2:28">
      <c r="B2887" s="6"/>
      <c r="D2887" s="24"/>
      <c r="E2887" s="17"/>
      <c r="F2887" s="7"/>
      <c r="G2887" s="10"/>
      <c r="H2887" s="7"/>
      <c r="I2887" s="7"/>
      <c r="J2887" s="7"/>
      <c r="K2887" s="7"/>
      <c r="L2887" s="7"/>
      <c r="M2887" s="7"/>
      <c r="N2887" s="6"/>
      <c r="O2887" s="6"/>
      <c r="P2887" s="11"/>
      <c r="Q2887" s="12"/>
      <c r="R2887" s="13"/>
      <c r="S2887" s="21" t="str">
        <f t="shared" si="333"/>
        <v/>
      </c>
      <c r="T2887" s="7" t="str">
        <f t="shared" si="334"/>
        <v>Under 1.5</v>
      </c>
      <c r="U2887" s="14"/>
      <c r="V2887" s="14" t="str">
        <f t="shared" si="331"/>
        <v>Over 0.5</v>
      </c>
      <c r="W2887" s="14" t="str">
        <f t="shared" si="332"/>
        <v/>
      </c>
      <c r="X2887" s="14"/>
      <c r="Y2887" s="7" t="str">
        <f t="shared" si="335"/>
        <v>…</v>
      </c>
      <c r="Z2887" s="7"/>
      <c r="AA2887" s="35" t="str">
        <f t="shared" si="336"/>
        <v>…</v>
      </c>
      <c r="AB2887" s="35" t="str">
        <f t="shared" si="337"/>
        <v>.</v>
      </c>
    </row>
    <row r="2888" spans="2:28">
      <c r="B2888" s="6"/>
      <c r="D2888" s="24"/>
      <c r="E2888" s="17"/>
      <c r="F2888" s="7"/>
      <c r="G2888" s="10"/>
      <c r="H2888" s="7"/>
      <c r="I2888" s="7"/>
      <c r="J2888" s="7"/>
      <c r="K2888" s="7"/>
      <c r="L2888" s="7"/>
      <c r="M2888" s="7"/>
      <c r="N2888" s="6"/>
      <c r="O2888" s="6"/>
      <c r="P2888" s="11"/>
      <c r="Q2888" s="12"/>
      <c r="R2888" s="13"/>
      <c r="S2888" s="21" t="str">
        <f t="shared" si="333"/>
        <v/>
      </c>
      <c r="T2888" s="7" t="str">
        <f t="shared" si="334"/>
        <v>Under 1.5</v>
      </c>
      <c r="U2888" s="14"/>
      <c r="V2888" s="14" t="str">
        <f t="shared" si="331"/>
        <v>Over 0.5</v>
      </c>
      <c r="W2888" s="14" t="str">
        <f t="shared" si="332"/>
        <v/>
      </c>
      <c r="X2888" s="14"/>
      <c r="Y2888" s="7" t="str">
        <f t="shared" si="335"/>
        <v>…</v>
      </c>
      <c r="Z2888" s="7"/>
      <c r="AA2888" s="35" t="str">
        <f t="shared" si="336"/>
        <v>…</v>
      </c>
      <c r="AB2888" s="35" t="str">
        <f t="shared" si="337"/>
        <v>.</v>
      </c>
    </row>
    <row r="2889" spans="2:28">
      <c r="B2889" s="6"/>
      <c r="D2889" s="24"/>
      <c r="E2889" s="17"/>
      <c r="F2889" s="7"/>
      <c r="G2889" s="10"/>
      <c r="H2889" s="7"/>
      <c r="I2889" s="7"/>
      <c r="J2889" s="7"/>
      <c r="K2889" s="7"/>
      <c r="L2889" s="7"/>
      <c r="M2889" s="7"/>
      <c r="N2889" s="6"/>
      <c r="O2889" s="6"/>
      <c r="P2889" s="11"/>
      <c r="Q2889" s="12"/>
      <c r="R2889" s="13"/>
      <c r="S2889" s="21" t="str">
        <f t="shared" si="333"/>
        <v/>
      </c>
      <c r="T2889" s="7" t="str">
        <f t="shared" si="334"/>
        <v>Under 1.5</v>
      </c>
      <c r="U2889" s="14"/>
      <c r="V2889" s="14" t="str">
        <f t="shared" si="331"/>
        <v>Over 0.5</v>
      </c>
      <c r="W2889" s="14" t="str">
        <f t="shared" si="332"/>
        <v/>
      </c>
      <c r="X2889" s="14"/>
      <c r="Y2889" s="7" t="str">
        <f t="shared" si="335"/>
        <v>…</v>
      </c>
      <c r="Z2889" s="7"/>
      <c r="AA2889" s="35" t="str">
        <f t="shared" si="336"/>
        <v>…</v>
      </c>
      <c r="AB2889" s="35" t="str">
        <f t="shared" si="337"/>
        <v>.</v>
      </c>
    </row>
    <row r="2890" spans="2:28">
      <c r="B2890" s="6"/>
      <c r="D2890" s="24"/>
      <c r="E2890" s="17"/>
      <c r="F2890" s="7"/>
      <c r="G2890" s="10"/>
      <c r="H2890" s="7"/>
      <c r="I2890" s="7"/>
      <c r="J2890" s="7"/>
      <c r="K2890" s="7"/>
      <c r="L2890" s="7"/>
      <c r="M2890" s="7"/>
      <c r="N2890" s="6"/>
      <c r="O2890" s="6"/>
      <c r="P2890" s="11"/>
      <c r="Q2890" s="12"/>
      <c r="R2890" s="13"/>
      <c r="S2890" s="21" t="str">
        <f t="shared" si="333"/>
        <v/>
      </c>
      <c r="T2890" s="7" t="str">
        <f t="shared" si="334"/>
        <v>Under 1.5</v>
      </c>
      <c r="U2890" s="14"/>
      <c r="V2890" s="14" t="str">
        <f t="shared" si="331"/>
        <v>Over 0.5</v>
      </c>
      <c r="W2890" s="14" t="str">
        <f t="shared" si="332"/>
        <v/>
      </c>
      <c r="X2890" s="14"/>
      <c r="Y2890" s="7" t="str">
        <f t="shared" si="335"/>
        <v>…</v>
      </c>
      <c r="Z2890" s="7"/>
      <c r="AA2890" s="35" t="str">
        <f t="shared" si="336"/>
        <v>…</v>
      </c>
      <c r="AB2890" s="35" t="str">
        <f t="shared" si="337"/>
        <v>.</v>
      </c>
    </row>
    <row r="2891" spans="2:28">
      <c r="B2891" s="6"/>
      <c r="D2891" s="24"/>
      <c r="E2891" s="17"/>
      <c r="F2891" s="7"/>
      <c r="G2891" s="10"/>
      <c r="H2891" s="7"/>
      <c r="I2891" s="7"/>
      <c r="J2891" s="7"/>
      <c r="K2891" s="7"/>
      <c r="L2891" s="7"/>
      <c r="M2891" s="7"/>
      <c r="N2891" s="6"/>
      <c r="O2891" s="6"/>
      <c r="P2891" s="11"/>
      <c r="Q2891" s="12"/>
      <c r="R2891" s="13"/>
      <c r="S2891" s="21" t="str">
        <f t="shared" si="333"/>
        <v/>
      </c>
      <c r="T2891" s="7" t="str">
        <f t="shared" si="334"/>
        <v>Under 1.5</v>
      </c>
      <c r="U2891" s="14"/>
      <c r="V2891" s="14" t="str">
        <f t="shared" ref="V2891:V2954" si="338">IF(N2891="1-0","Under 1.5",IF(N2891="0-0","Under 1.5",IF(N2891="0-1","Under 1.5","Over 0.5")))</f>
        <v>Over 0.5</v>
      </c>
      <c r="W2891" s="14" t="str">
        <f t="shared" ref="W2891:W2954" si="339">IF(N2891=0,"",IF(N2891="?",N2891,IF(T2891=V2891,"WON",IF(N2891="0-1","WON",IF(N2891="1-0","WON","LOST")))))</f>
        <v/>
      </c>
      <c r="X2891" s="14"/>
      <c r="Y2891" s="7" t="str">
        <f t="shared" si="335"/>
        <v>…</v>
      </c>
      <c r="Z2891" s="7"/>
      <c r="AA2891" s="35" t="str">
        <f t="shared" si="336"/>
        <v>…</v>
      </c>
      <c r="AB2891" s="35" t="str">
        <f t="shared" si="337"/>
        <v>.</v>
      </c>
    </row>
    <row r="2892" spans="2:28">
      <c r="B2892" s="6"/>
      <c r="D2892" s="24"/>
      <c r="E2892" s="17"/>
      <c r="F2892" s="7"/>
      <c r="G2892" s="10"/>
      <c r="H2892" s="7"/>
      <c r="I2892" s="7"/>
      <c r="J2892" s="7"/>
      <c r="K2892" s="7"/>
      <c r="L2892" s="7"/>
      <c r="M2892" s="7"/>
      <c r="N2892" s="6"/>
      <c r="O2892" s="6"/>
      <c r="P2892" s="11"/>
      <c r="Q2892" s="12"/>
      <c r="R2892" s="13"/>
      <c r="S2892" s="21" t="str">
        <f t="shared" si="333"/>
        <v/>
      </c>
      <c r="T2892" s="7" t="str">
        <f t="shared" si="334"/>
        <v>Under 1.5</v>
      </c>
      <c r="U2892" s="14"/>
      <c r="V2892" s="14" t="str">
        <f t="shared" si="338"/>
        <v>Over 0.5</v>
      </c>
      <c r="W2892" s="14" t="str">
        <f t="shared" si="339"/>
        <v/>
      </c>
      <c r="X2892" s="14"/>
      <c r="Y2892" s="7" t="str">
        <f t="shared" si="335"/>
        <v>…</v>
      </c>
      <c r="Z2892" s="7"/>
      <c r="AA2892" s="35" t="str">
        <f t="shared" si="336"/>
        <v>…</v>
      </c>
      <c r="AB2892" s="35" t="str">
        <f t="shared" si="337"/>
        <v>.</v>
      </c>
    </row>
    <row r="2893" spans="2:28">
      <c r="B2893" s="6"/>
      <c r="D2893" s="24"/>
      <c r="E2893" s="17"/>
      <c r="F2893" s="7"/>
      <c r="G2893" s="10"/>
      <c r="H2893" s="7"/>
      <c r="I2893" s="7"/>
      <c r="J2893" s="7"/>
      <c r="K2893" s="7"/>
      <c r="L2893" s="7"/>
      <c r="M2893" s="7"/>
      <c r="N2893" s="6"/>
      <c r="O2893" s="6"/>
      <c r="P2893" s="11"/>
      <c r="Q2893" s="12"/>
      <c r="R2893" s="13"/>
      <c r="S2893" s="21" t="str">
        <f t="shared" si="333"/>
        <v/>
      </c>
      <c r="T2893" s="7" t="str">
        <f t="shared" si="334"/>
        <v>Under 1.5</v>
      </c>
      <c r="U2893" s="14"/>
      <c r="V2893" s="14" t="str">
        <f t="shared" si="338"/>
        <v>Over 0.5</v>
      </c>
      <c r="W2893" s="14" t="str">
        <f t="shared" si="339"/>
        <v/>
      </c>
      <c r="X2893" s="14"/>
      <c r="Y2893" s="7" t="str">
        <f t="shared" si="335"/>
        <v>…</v>
      </c>
      <c r="Z2893" s="7"/>
      <c r="AA2893" s="35" t="str">
        <f t="shared" si="336"/>
        <v>…</v>
      </c>
      <c r="AB2893" s="35" t="str">
        <f t="shared" si="337"/>
        <v>.</v>
      </c>
    </row>
    <row r="2894" spans="2:28">
      <c r="B2894" s="6"/>
      <c r="D2894" s="24"/>
      <c r="E2894" s="17"/>
      <c r="F2894" s="7"/>
      <c r="G2894" s="10"/>
      <c r="H2894" s="7"/>
      <c r="I2894" s="7"/>
      <c r="J2894" s="7"/>
      <c r="K2894" s="7"/>
      <c r="L2894" s="7"/>
      <c r="M2894" s="7"/>
      <c r="N2894" s="6"/>
      <c r="O2894" s="6"/>
      <c r="P2894" s="11"/>
      <c r="Q2894" s="12"/>
      <c r="R2894" s="13"/>
      <c r="S2894" s="21" t="str">
        <f t="shared" si="333"/>
        <v/>
      </c>
      <c r="T2894" s="7" t="str">
        <f t="shared" si="334"/>
        <v>Under 1.5</v>
      </c>
      <c r="U2894" s="14"/>
      <c r="V2894" s="14" t="str">
        <f t="shared" si="338"/>
        <v>Over 0.5</v>
      </c>
      <c r="W2894" s="14" t="str">
        <f t="shared" si="339"/>
        <v/>
      </c>
      <c r="X2894" s="14"/>
      <c r="Y2894" s="7" t="str">
        <f t="shared" si="335"/>
        <v>…</v>
      </c>
      <c r="Z2894" s="7"/>
      <c r="AA2894" s="35" t="str">
        <f t="shared" si="336"/>
        <v>…</v>
      </c>
      <c r="AB2894" s="35" t="str">
        <f t="shared" si="337"/>
        <v>.</v>
      </c>
    </row>
    <row r="2895" spans="2:28">
      <c r="B2895" s="6"/>
      <c r="D2895" s="24"/>
      <c r="E2895" s="17"/>
      <c r="F2895" s="7"/>
      <c r="G2895" s="10"/>
      <c r="H2895" s="7"/>
      <c r="I2895" s="7"/>
      <c r="J2895" s="7"/>
      <c r="K2895" s="7"/>
      <c r="L2895" s="7"/>
      <c r="M2895" s="7"/>
      <c r="N2895" s="6"/>
      <c r="O2895" s="6"/>
      <c r="P2895" s="11"/>
      <c r="Q2895" s="12"/>
      <c r="R2895" s="13"/>
      <c r="S2895" s="21" t="str">
        <f t="shared" si="333"/>
        <v/>
      </c>
      <c r="T2895" s="7" t="str">
        <f t="shared" si="334"/>
        <v>Under 1.5</v>
      </c>
      <c r="U2895" s="14"/>
      <c r="V2895" s="14" t="str">
        <f t="shared" si="338"/>
        <v>Over 0.5</v>
      </c>
      <c r="W2895" s="14" t="str">
        <f t="shared" si="339"/>
        <v/>
      </c>
      <c r="X2895" s="14"/>
      <c r="Y2895" s="7" t="str">
        <f t="shared" si="335"/>
        <v>…</v>
      </c>
      <c r="Z2895" s="7"/>
      <c r="AA2895" s="35" t="str">
        <f t="shared" si="336"/>
        <v>…</v>
      </c>
      <c r="AB2895" s="35" t="str">
        <f t="shared" si="337"/>
        <v>.</v>
      </c>
    </row>
    <row r="2896" spans="2:28">
      <c r="B2896" s="6"/>
      <c r="D2896" s="24"/>
      <c r="E2896" s="17"/>
      <c r="F2896" s="7"/>
      <c r="G2896" s="10"/>
      <c r="H2896" s="7"/>
      <c r="I2896" s="7"/>
      <c r="J2896" s="7"/>
      <c r="K2896" s="7"/>
      <c r="L2896" s="7"/>
      <c r="M2896" s="7"/>
      <c r="N2896" s="6"/>
      <c r="O2896" s="6"/>
      <c r="P2896" s="11"/>
      <c r="Q2896" s="12"/>
      <c r="R2896" s="13"/>
      <c r="S2896" s="21" t="str">
        <f t="shared" si="333"/>
        <v/>
      </c>
      <c r="T2896" s="7" t="str">
        <f t="shared" si="334"/>
        <v>Under 1.5</v>
      </c>
      <c r="U2896" s="14"/>
      <c r="V2896" s="14" t="str">
        <f t="shared" si="338"/>
        <v>Over 0.5</v>
      </c>
      <c r="W2896" s="14" t="str">
        <f t="shared" si="339"/>
        <v/>
      </c>
      <c r="X2896" s="14"/>
      <c r="Y2896" s="7" t="str">
        <f t="shared" si="335"/>
        <v>…</v>
      </c>
      <c r="Z2896" s="7"/>
      <c r="AA2896" s="35" t="str">
        <f t="shared" si="336"/>
        <v>…</v>
      </c>
      <c r="AB2896" s="35" t="str">
        <f t="shared" si="337"/>
        <v>.</v>
      </c>
    </row>
    <row r="2897" spans="2:28">
      <c r="B2897" s="6"/>
      <c r="D2897" s="24"/>
      <c r="E2897" s="17"/>
      <c r="F2897" s="7"/>
      <c r="G2897" s="10"/>
      <c r="H2897" s="7"/>
      <c r="I2897" s="7"/>
      <c r="J2897" s="7"/>
      <c r="K2897" s="7"/>
      <c r="L2897" s="7"/>
      <c r="M2897" s="7"/>
      <c r="N2897" s="6"/>
      <c r="O2897" s="6"/>
      <c r="P2897" s="11"/>
      <c r="Q2897" s="12"/>
      <c r="R2897" s="13"/>
      <c r="S2897" s="21" t="str">
        <f t="shared" si="333"/>
        <v/>
      </c>
      <c r="T2897" s="7" t="str">
        <f t="shared" si="334"/>
        <v>Under 1.5</v>
      </c>
      <c r="U2897" s="14"/>
      <c r="V2897" s="14" t="str">
        <f t="shared" si="338"/>
        <v>Over 0.5</v>
      </c>
      <c r="W2897" s="14" t="str">
        <f t="shared" si="339"/>
        <v/>
      </c>
      <c r="X2897" s="14"/>
      <c r="Y2897" s="7" t="str">
        <f t="shared" si="335"/>
        <v>…</v>
      </c>
      <c r="Z2897" s="7"/>
      <c r="AA2897" s="35" t="str">
        <f t="shared" si="336"/>
        <v>…</v>
      </c>
      <c r="AB2897" s="35" t="str">
        <f t="shared" si="337"/>
        <v>.</v>
      </c>
    </row>
    <row r="2898" spans="2:28">
      <c r="B2898" s="6"/>
      <c r="D2898" s="24"/>
      <c r="E2898" s="17"/>
      <c r="F2898" s="7"/>
      <c r="G2898" s="10"/>
      <c r="H2898" s="7"/>
      <c r="I2898" s="7"/>
      <c r="J2898" s="7"/>
      <c r="K2898" s="7"/>
      <c r="L2898" s="7"/>
      <c r="M2898" s="7"/>
      <c r="N2898" s="6"/>
      <c r="O2898" s="6"/>
      <c r="P2898" s="11"/>
      <c r="Q2898" s="12"/>
      <c r="R2898" s="13"/>
      <c r="S2898" s="21" t="str">
        <f t="shared" si="333"/>
        <v/>
      </c>
      <c r="T2898" s="7" t="str">
        <f t="shared" si="334"/>
        <v>Under 1.5</v>
      </c>
      <c r="U2898" s="14"/>
      <c r="V2898" s="14" t="str">
        <f t="shared" si="338"/>
        <v>Over 0.5</v>
      </c>
      <c r="W2898" s="14" t="str">
        <f t="shared" si="339"/>
        <v/>
      </c>
      <c r="X2898" s="14"/>
      <c r="Y2898" s="7" t="str">
        <f t="shared" si="335"/>
        <v>…</v>
      </c>
      <c r="Z2898" s="7"/>
      <c r="AA2898" s="35" t="str">
        <f t="shared" si="336"/>
        <v>…</v>
      </c>
      <c r="AB2898" s="35" t="str">
        <f t="shared" si="337"/>
        <v>.</v>
      </c>
    </row>
    <row r="2899" spans="2:28">
      <c r="B2899" s="6"/>
      <c r="D2899" s="24"/>
      <c r="E2899" s="17"/>
      <c r="F2899" s="7"/>
      <c r="G2899" s="10"/>
      <c r="H2899" s="7"/>
      <c r="I2899" s="7"/>
      <c r="J2899" s="7"/>
      <c r="K2899" s="7"/>
      <c r="L2899" s="7"/>
      <c r="M2899" s="7"/>
      <c r="N2899" s="6"/>
      <c r="O2899" s="6"/>
      <c r="P2899" s="11"/>
      <c r="Q2899" s="12"/>
      <c r="R2899" s="13"/>
      <c r="S2899" s="21" t="str">
        <f t="shared" si="333"/>
        <v/>
      </c>
      <c r="T2899" s="7" t="str">
        <f t="shared" si="334"/>
        <v>Under 1.5</v>
      </c>
      <c r="U2899" s="14"/>
      <c r="V2899" s="14" t="str">
        <f t="shared" si="338"/>
        <v>Over 0.5</v>
      </c>
      <c r="W2899" s="14" t="str">
        <f t="shared" si="339"/>
        <v/>
      </c>
      <c r="X2899" s="14"/>
      <c r="Y2899" s="7" t="str">
        <f t="shared" si="335"/>
        <v>…</v>
      </c>
      <c r="Z2899" s="7"/>
      <c r="AA2899" s="35" t="str">
        <f t="shared" si="336"/>
        <v>…</v>
      </c>
      <c r="AB2899" s="35" t="str">
        <f t="shared" si="337"/>
        <v>.</v>
      </c>
    </row>
    <row r="2900" spans="2:28">
      <c r="B2900" s="6"/>
      <c r="D2900" s="24"/>
      <c r="E2900" s="17"/>
      <c r="F2900" s="7"/>
      <c r="G2900" s="10"/>
      <c r="H2900" s="7"/>
      <c r="I2900" s="7"/>
      <c r="J2900" s="7"/>
      <c r="K2900" s="7"/>
      <c r="L2900" s="7"/>
      <c r="M2900" s="7"/>
      <c r="N2900" s="6"/>
      <c r="O2900" s="6"/>
      <c r="P2900" s="11"/>
      <c r="Q2900" s="12"/>
      <c r="R2900" s="13"/>
      <c r="S2900" s="21" t="str">
        <f t="shared" si="333"/>
        <v/>
      </c>
      <c r="T2900" s="7" t="str">
        <f t="shared" si="334"/>
        <v>Under 1.5</v>
      </c>
      <c r="U2900" s="14"/>
      <c r="V2900" s="14" t="str">
        <f t="shared" si="338"/>
        <v>Over 0.5</v>
      </c>
      <c r="W2900" s="14" t="str">
        <f t="shared" si="339"/>
        <v/>
      </c>
      <c r="X2900" s="14"/>
      <c r="Y2900" s="7" t="str">
        <f t="shared" si="335"/>
        <v>…</v>
      </c>
      <c r="Z2900" s="7"/>
      <c r="AA2900" s="35" t="str">
        <f t="shared" si="336"/>
        <v>…</v>
      </c>
      <c r="AB2900" s="35" t="str">
        <f t="shared" si="337"/>
        <v>.</v>
      </c>
    </row>
    <row r="2901" spans="2:28">
      <c r="B2901" s="6"/>
      <c r="D2901" s="24"/>
      <c r="E2901" s="17"/>
      <c r="F2901" s="7"/>
      <c r="G2901" s="10"/>
      <c r="H2901" s="7"/>
      <c r="I2901" s="7"/>
      <c r="J2901" s="7"/>
      <c r="K2901" s="7"/>
      <c r="L2901" s="7"/>
      <c r="M2901" s="7"/>
      <c r="N2901" s="6"/>
      <c r="O2901" s="6"/>
      <c r="P2901" s="11"/>
      <c r="Q2901" s="12"/>
      <c r="R2901" s="13"/>
      <c r="S2901" s="21" t="str">
        <f t="shared" si="333"/>
        <v/>
      </c>
      <c r="T2901" s="7" t="str">
        <f t="shared" si="334"/>
        <v>Under 1.5</v>
      </c>
      <c r="U2901" s="14"/>
      <c r="V2901" s="14" t="str">
        <f t="shared" si="338"/>
        <v>Over 0.5</v>
      </c>
      <c r="W2901" s="14" t="str">
        <f t="shared" si="339"/>
        <v/>
      </c>
      <c r="X2901" s="14"/>
      <c r="Y2901" s="7" t="str">
        <f t="shared" si="335"/>
        <v>…</v>
      </c>
      <c r="Z2901" s="7"/>
      <c r="AA2901" s="35" t="str">
        <f t="shared" si="336"/>
        <v>…</v>
      </c>
      <c r="AB2901" s="35" t="str">
        <f t="shared" si="337"/>
        <v>.</v>
      </c>
    </row>
    <row r="2902" spans="2:28">
      <c r="B2902" s="6"/>
      <c r="D2902" s="24"/>
      <c r="E2902" s="17"/>
      <c r="F2902" s="7"/>
      <c r="G2902" s="10"/>
      <c r="H2902" s="7"/>
      <c r="I2902" s="7"/>
      <c r="J2902" s="7"/>
      <c r="K2902" s="7"/>
      <c r="L2902" s="7"/>
      <c r="M2902" s="7"/>
      <c r="N2902" s="6"/>
      <c r="O2902" s="6"/>
      <c r="P2902" s="11"/>
      <c r="Q2902" s="12"/>
      <c r="R2902" s="13"/>
      <c r="S2902" s="21" t="str">
        <f t="shared" si="333"/>
        <v/>
      </c>
      <c r="T2902" s="7" t="str">
        <f t="shared" si="334"/>
        <v>Under 1.5</v>
      </c>
      <c r="U2902" s="14"/>
      <c r="V2902" s="14" t="str">
        <f t="shared" si="338"/>
        <v>Over 0.5</v>
      </c>
      <c r="W2902" s="14" t="str">
        <f t="shared" si="339"/>
        <v/>
      </c>
      <c r="X2902" s="14"/>
      <c r="Y2902" s="7" t="str">
        <f t="shared" si="335"/>
        <v>…</v>
      </c>
      <c r="Z2902" s="7"/>
      <c r="AA2902" s="35" t="str">
        <f t="shared" si="336"/>
        <v>…</v>
      </c>
      <c r="AB2902" s="35" t="str">
        <f t="shared" si="337"/>
        <v>.</v>
      </c>
    </row>
    <row r="2903" spans="2:28">
      <c r="B2903" s="6"/>
      <c r="D2903" s="24"/>
      <c r="E2903" s="17"/>
      <c r="F2903" s="7"/>
      <c r="G2903" s="10"/>
      <c r="H2903" s="7"/>
      <c r="I2903" s="7"/>
      <c r="J2903" s="7"/>
      <c r="K2903" s="7"/>
      <c r="L2903" s="7"/>
      <c r="M2903" s="7"/>
      <c r="N2903" s="6"/>
      <c r="O2903" s="6"/>
      <c r="P2903" s="11"/>
      <c r="Q2903" s="12"/>
      <c r="R2903" s="13"/>
      <c r="S2903" s="21" t="str">
        <f t="shared" si="333"/>
        <v/>
      </c>
      <c r="T2903" s="7" t="str">
        <f t="shared" si="334"/>
        <v>Under 1.5</v>
      </c>
      <c r="U2903" s="14"/>
      <c r="V2903" s="14" t="str">
        <f t="shared" si="338"/>
        <v>Over 0.5</v>
      </c>
      <c r="W2903" s="14" t="str">
        <f t="shared" si="339"/>
        <v/>
      </c>
      <c r="X2903" s="14"/>
      <c r="Y2903" s="7" t="str">
        <f t="shared" si="335"/>
        <v>…</v>
      </c>
      <c r="Z2903" s="7"/>
      <c r="AA2903" s="35" t="str">
        <f t="shared" si="336"/>
        <v>…</v>
      </c>
      <c r="AB2903" s="35" t="str">
        <f t="shared" si="337"/>
        <v>.</v>
      </c>
    </row>
    <row r="2904" spans="2:28">
      <c r="B2904" s="6"/>
      <c r="D2904" s="24"/>
      <c r="E2904" s="17"/>
      <c r="F2904" s="7"/>
      <c r="G2904" s="10"/>
      <c r="H2904" s="7"/>
      <c r="I2904" s="7"/>
      <c r="J2904" s="7"/>
      <c r="K2904" s="7"/>
      <c r="L2904" s="7"/>
      <c r="M2904" s="7"/>
      <c r="N2904" s="6"/>
      <c r="O2904" s="6"/>
      <c r="P2904" s="11"/>
      <c r="Q2904" s="12"/>
      <c r="R2904" s="13"/>
      <c r="S2904" s="21" t="str">
        <f t="shared" si="333"/>
        <v/>
      </c>
      <c r="T2904" s="7" t="str">
        <f t="shared" si="334"/>
        <v>Under 1.5</v>
      </c>
      <c r="U2904" s="14"/>
      <c r="V2904" s="14" t="str">
        <f t="shared" si="338"/>
        <v>Over 0.5</v>
      </c>
      <c r="W2904" s="14" t="str">
        <f t="shared" si="339"/>
        <v/>
      </c>
      <c r="X2904" s="14"/>
      <c r="Y2904" s="7" t="str">
        <f t="shared" si="335"/>
        <v>…</v>
      </c>
      <c r="Z2904" s="7"/>
      <c r="AA2904" s="35" t="str">
        <f t="shared" si="336"/>
        <v>…</v>
      </c>
      <c r="AB2904" s="35" t="str">
        <f t="shared" si="337"/>
        <v>.</v>
      </c>
    </row>
    <row r="2905" spans="2:28">
      <c r="B2905" s="6"/>
      <c r="D2905" s="24"/>
      <c r="E2905" s="17"/>
      <c r="F2905" s="7"/>
      <c r="G2905" s="10"/>
      <c r="H2905" s="7"/>
      <c r="I2905" s="7"/>
      <c r="J2905" s="7"/>
      <c r="K2905" s="7"/>
      <c r="L2905" s="7"/>
      <c r="M2905" s="7"/>
      <c r="N2905" s="6"/>
      <c r="O2905" s="6"/>
      <c r="P2905" s="11"/>
      <c r="Q2905" s="12"/>
      <c r="R2905" s="13"/>
      <c r="S2905" s="21" t="str">
        <f t="shared" si="333"/>
        <v/>
      </c>
      <c r="T2905" s="7" t="str">
        <f t="shared" si="334"/>
        <v>Under 1.5</v>
      </c>
      <c r="U2905" s="14"/>
      <c r="V2905" s="14" t="str">
        <f t="shared" si="338"/>
        <v>Over 0.5</v>
      </c>
      <c r="W2905" s="14" t="str">
        <f t="shared" si="339"/>
        <v/>
      </c>
      <c r="X2905" s="14"/>
      <c r="Y2905" s="7" t="str">
        <f t="shared" si="335"/>
        <v>…</v>
      </c>
      <c r="Z2905" s="7"/>
      <c r="AA2905" s="35" t="str">
        <f t="shared" si="336"/>
        <v>…</v>
      </c>
      <c r="AB2905" s="35" t="str">
        <f t="shared" si="337"/>
        <v>.</v>
      </c>
    </row>
    <row r="2906" spans="2:28">
      <c r="B2906" s="6"/>
      <c r="D2906" s="24"/>
      <c r="E2906" s="17"/>
      <c r="F2906" s="7"/>
      <c r="G2906" s="10"/>
      <c r="H2906" s="7"/>
      <c r="I2906" s="7"/>
      <c r="J2906" s="7"/>
      <c r="K2906" s="7"/>
      <c r="L2906" s="7"/>
      <c r="M2906" s="7"/>
      <c r="N2906" s="6"/>
      <c r="O2906" s="6"/>
      <c r="P2906" s="11"/>
      <c r="Q2906" s="12"/>
      <c r="R2906" s="13"/>
      <c r="S2906" s="21" t="str">
        <f t="shared" si="333"/>
        <v/>
      </c>
      <c r="T2906" s="7" t="str">
        <f t="shared" si="334"/>
        <v>Under 1.5</v>
      </c>
      <c r="U2906" s="14"/>
      <c r="V2906" s="14" t="str">
        <f t="shared" si="338"/>
        <v>Over 0.5</v>
      </c>
      <c r="W2906" s="14" t="str">
        <f t="shared" si="339"/>
        <v/>
      </c>
      <c r="X2906" s="14"/>
      <c r="Y2906" s="7" t="str">
        <f t="shared" si="335"/>
        <v>…</v>
      </c>
      <c r="Z2906" s="7"/>
      <c r="AA2906" s="35" t="str">
        <f t="shared" si="336"/>
        <v>…</v>
      </c>
      <c r="AB2906" s="35" t="str">
        <f t="shared" si="337"/>
        <v>.</v>
      </c>
    </row>
    <row r="2907" spans="2:28">
      <c r="B2907" s="6"/>
      <c r="D2907" s="24"/>
      <c r="E2907" s="17"/>
      <c r="F2907" s="7"/>
      <c r="G2907" s="10"/>
      <c r="H2907" s="7"/>
      <c r="I2907" s="7"/>
      <c r="J2907" s="7"/>
      <c r="K2907" s="7"/>
      <c r="L2907" s="7"/>
      <c r="M2907" s="7"/>
      <c r="N2907" s="6"/>
      <c r="O2907" s="6"/>
      <c r="P2907" s="11"/>
      <c r="Q2907" s="12"/>
      <c r="R2907" s="13"/>
      <c r="S2907" s="21" t="str">
        <f t="shared" si="333"/>
        <v/>
      </c>
      <c r="T2907" s="7" t="str">
        <f t="shared" si="334"/>
        <v>Under 1.5</v>
      </c>
      <c r="U2907" s="14"/>
      <c r="V2907" s="14" t="str">
        <f t="shared" si="338"/>
        <v>Over 0.5</v>
      </c>
      <c r="W2907" s="14" t="str">
        <f t="shared" si="339"/>
        <v/>
      </c>
      <c r="X2907" s="14"/>
      <c r="Y2907" s="7" t="str">
        <f t="shared" si="335"/>
        <v>…</v>
      </c>
      <c r="Z2907" s="7"/>
      <c r="AA2907" s="35" t="str">
        <f t="shared" si="336"/>
        <v>…</v>
      </c>
      <c r="AB2907" s="35" t="str">
        <f t="shared" si="337"/>
        <v>.</v>
      </c>
    </row>
    <row r="2908" spans="2:28">
      <c r="B2908" s="6"/>
      <c r="D2908" s="24"/>
      <c r="E2908" s="17"/>
      <c r="F2908" s="7"/>
      <c r="G2908" s="10"/>
      <c r="H2908" s="7"/>
      <c r="I2908" s="7"/>
      <c r="J2908" s="7"/>
      <c r="K2908" s="7"/>
      <c r="L2908" s="7"/>
      <c r="M2908" s="7"/>
      <c r="N2908" s="6"/>
      <c r="O2908" s="6"/>
      <c r="P2908" s="11"/>
      <c r="Q2908" s="12"/>
      <c r="R2908" s="13"/>
      <c r="S2908" s="21" t="str">
        <f t="shared" si="333"/>
        <v/>
      </c>
      <c r="T2908" s="7" t="str">
        <f t="shared" si="334"/>
        <v>Under 1.5</v>
      </c>
      <c r="U2908" s="14"/>
      <c r="V2908" s="14" t="str">
        <f t="shared" si="338"/>
        <v>Over 0.5</v>
      </c>
      <c r="W2908" s="14" t="str">
        <f t="shared" si="339"/>
        <v/>
      </c>
      <c r="X2908" s="14"/>
      <c r="Y2908" s="7" t="str">
        <f t="shared" si="335"/>
        <v>…</v>
      </c>
      <c r="Z2908" s="7"/>
      <c r="AA2908" s="35" t="str">
        <f t="shared" si="336"/>
        <v>…</v>
      </c>
      <c r="AB2908" s="35" t="str">
        <f t="shared" si="337"/>
        <v>.</v>
      </c>
    </row>
    <row r="2909" spans="2:28">
      <c r="B2909" s="6"/>
      <c r="D2909" s="24"/>
      <c r="E2909" s="17"/>
      <c r="F2909" s="7"/>
      <c r="G2909" s="10"/>
      <c r="H2909" s="7"/>
      <c r="I2909" s="7"/>
      <c r="J2909" s="7"/>
      <c r="K2909" s="7"/>
      <c r="L2909" s="7"/>
      <c r="M2909" s="7"/>
      <c r="N2909" s="6"/>
      <c r="O2909" s="6"/>
      <c r="P2909" s="11"/>
      <c r="Q2909" s="12"/>
      <c r="R2909" s="13"/>
      <c r="S2909" s="21" t="str">
        <f t="shared" si="333"/>
        <v/>
      </c>
      <c r="T2909" s="7" t="str">
        <f t="shared" si="334"/>
        <v>Under 1.5</v>
      </c>
      <c r="U2909" s="14"/>
      <c r="V2909" s="14" t="str">
        <f t="shared" si="338"/>
        <v>Over 0.5</v>
      </c>
      <c r="W2909" s="14" t="str">
        <f t="shared" si="339"/>
        <v/>
      </c>
      <c r="X2909" s="14"/>
      <c r="Y2909" s="7" t="str">
        <f t="shared" si="335"/>
        <v>…</v>
      </c>
      <c r="Z2909" s="7"/>
      <c r="AA2909" s="35" t="str">
        <f t="shared" si="336"/>
        <v>…</v>
      </c>
      <c r="AB2909" s="35" t="str">
        <f t="shared" si="337"/>
        <v>.</v>
      </c>
    </row>
    <row r="2910" spans="2:28">
      <c r="B2910" s="6"/>
      <c r="D2910" s="24"/>
      <c r="E2910" s="17"/>
      <c r="F2910" s="7"/>
      <c r="G2910" s="10"/>
      <c r="H2910" s="7"/>
      <c r="I2910" s="7"/>
      <c r="J2910" s="7"/>
      <c r="K2910" s="7"/>
      <c r="L2910" s="7"/>
      <c r="M2910" s="7"/>
      <c r="N2910" s="6"/>
      <c r="O2910" s="6"/>
      <c r="P2910" s="11"/>
      <c r="Q2910" s="12"/>
      <c r="R2910" s="13"/>
      <c r="S2910" s="21" t="str">
        <f t="shared" si="333"/>
        <v/>
      </c>
      <c r="T2910" s="7" t="str">
        <f t="shared" si="334"/>
        <v>Under 1.5</v>
      </c>
      <c r="U2910" s="14"/>
      <c r="V2910" s="14" t="str">
        <f t="shared" si="338"/>
        <v>Over 0.5</v>
      </c>
      <c r="W2910" s="14" t="str">
        <f t="shared" si="339"/>
        <v/>
      </c>
      <c r="X2910" s="14"/>
      <c r="Y2910" s="7" t="str">
        <f t="shared" si="335"/>
        <v>…</v>
      </c>
      <c r="Z2910" s="7"/>
      <c r="AA2910" s="35" t="str">
        <f t="shared" si="336"/>
        <v>…</v>
      </c>
      <c r="AB2910" s="35" t="str">
        <f t="shared" si="337"/>
        <v>.</v>
      </c>
    </row>
    <row r="2911" spans="2:28">
      <c r="B2911" s="6"/>
      <c r="D2911" s="24"/>
      <c r="E2911" s="17"/>
      <c r="F2911" s="7"/>
      <c r="G2911" s="10"/>
      <c r="H2911" s="7"/>
      <c r="I2911" s="7"/>
      <c r="J2911" s="7"/>
      <c r="K2911" s="7"/>
      <c r="L2911" s="7"/>
      <c r="M2911" s="7"/>
      <c r="N2911" s="6"/>
      <c r="O2911" s="6"/>
      <c r="P2911" s="11"/>
      <c r="Q2911" s="12"/>
      <c r="R2911" s="13"/>
      <c r="S2911" s="21" t="str">
        <f t="shared" si="333"/>
        <v/>
      </c>
      <c r="T2911" s="7" t="str">
        <f t="shared" si="334"/>
        <v>Under 1.5</v>
      </c>
      <c r="U2911" s="14"/>
      <c r="V2911" s="14" t="str">
        <f t="shared" si="338"/>
        <v>Over 0.5</v>
      </c>
      <c r="W2911" s="14" t="str">
        <f t="shared" si="339"/>
        <v/>
      </c>
      <c r="X2911" s="14"/>
      <c r="Y2911" s="7" t="str">
        <f t="shared" si="335"/>
        <v>…</v>
      </c>
      <c r="Z2911" s="7"/>
      <c r="AA2911" s="35" t="str">
        <f t="shared" si="336"/>
        <v>…</v>
      </c>
      <c r="AB2911" s="35" t="str">
        <f t="shared" si="337"/>
        <v>.</v>
      </c>
    </row>
    <row r="2912" spans="2:28">
      <c r="B2912" s="6"/>
      <c r="D2912" s="24"/>
      <c r="E2912" s="17"/>
      <c r="F2912" s="7"/>
      <c r="G2912" s="10"/>
      <c r="H2912" s="7"/>
      <c r="I2912" s="7"/>
      <c r="J2912" s="7"/>
      <c r="K2912" s="7"/>
      <c r="L2912" s="7"/>
      <c r="M2912" s="7"/>
      <c r="N2912" s="6"/>
      <c r="O2912" s="6"/>
      <c r="P2912" s="11"/>
      <c r="Q2912" s="12"/>
      <c r="R2912" s="13"/>
      <c r="S2912" s="21" t="str">
        <f t="shared" si="333"/>
        <v/>
      </c>
      <c r="T2912" s="7" t="str">
        <f t="shared" si="334"/>
        <v>Under 1.5</v>
      </c>
      <c r="U2912" s="14"/>
      <c r="V2912" s="14" t="str">
        <f t="shared" si="338"/>
        <v>Over 0.5</v>
      </c>
      <c r="W2912" s="14" t="str">
        <f t="shared" si="339"/>
        <v/>
      </c>
      <c r="X2912" s="14"/>
      <c r="Y2912" s="7" t="str">
        <f t="shared" si="335"/>
        <v>…</v>
      </c>
      <c r="Z2912" s="7"/>
      <c r="AA2912" s="35" t="str">
        <f t="shared" si="336"/>
        <v>…</v>
      </c>
      <c r="AB2912" s="35" t="str">
        <f t="shared" si="337"/>
        <v>.</v>
      </c>
    </row>
    <row r="2913" spans="2:28">
      <c r="B2913" s="6"/>
      <c r="D2913" s="24"/>
      <c r="E2913" s="17"/>
      <c r="F2913" s="7"/>
      <c r="G2913" s="10"/>
      <c r="H2913" s="7"/>
      <c r="I2913" s="7"/>
      <c r="J2913" s="7"/>
      <c r="K2913" s="7"/>
      <c r="L2913" s="7"/>
      <c r="M2913" s="7"/>
      <c r="N2913" s="6"/>
      <c r="O2913" s="6"/>
      <c r="P2913" s="11"/>
      <c r="Q2913" s="12"/>
      <c r="R2913" s="13"/>
      <c r="S2913" s="21" t="str">
        <f t="shared" si="333"/>
        <v/>
      </c>
      <c r="T2913" s="7" t="str">
        <f t="shared" si="334"/>
        <v>Under 1.5</v>
      </c>
      <c r="U2913" s="14"/>
      <c r="V2913" s="14" t="str">
        <f t="shared" si="338"/>
        <v>Over 0.5</v>
      </c>
      <c r="W2913" s="14" t="str">
        <f t="shared" si="339"/>
        <v/>
      </c>
      <c r="X2913" s="14"/>
      <c r="Y2913" s="7" t="str">
        <f t="shared" si="335"/>
        <v>…</v>
      </c>
      <c r="Z2913" s="7"/>
      <c r="AA2913" s="35" t="str">
        <f t="shared" si="336"/>
        <v>…</v>
      </c>
      <c r="AB2913" s="35" t="str">
        <f t="shared" si="337"/>
        <v>.</v>
      </c>
    </row>
    <row r="2914" spans="2:28">
      <c r="B2914" s="6"/>
      <c r="D2914" s="24"/>
      <c r="E2914" s="17"/>
      <c r="F2914" s="7"/>
      <c r="G2914" s="10"/>
      <c r="H2914" s="7"/>
      <c r="I2914" s="7"/>
      <c r="J2914" s="7"/>
      <c r="K2914" s="7"/>
      <c r="L2914" s="7"/>
      <c r="M2914" s="7"/>
      <c r="N2914" s="6"/>
      <c r="O2914" s="6"/>
      <c r="P2914" s="11"/>
      <c r="Q2914" s="12"/>
      <c r="R2914" s="13"/>
      <c r="S2914" s="21" t="str">
        <f t="shared" si="333"/>
        <v/>
      </c>
      <c r="T2914" s="7" t="str">
        <f t="shared" si="334"/>
        <v>Under 1.5</v>
      </c>
      <c r="U2914" s="14"/>
      <c r="V2914" s="14" t="str">
        <f t="shared" si="338"/>
        <v>Over 0.5</v>
      </c>
      <c r="W2914" s="14" t="str">
        <f t="shared" si="339"/>
        <v/>
      </c>
      <c r="X2914" s="14"/>
      <c r="Y2914" s="7" t="str">
        <f t="shared" si="335"/>
        <v>…</v>
      </c>
      <c r="Z2914" s="7"/>
      <c r="AA2914" s="35" t="str">
        <f t="shared" si="336"/>
        <v>…</v>
      </c>
      <c r="AB2914" s="35" t="str">
        <f t="shared" si="337"/>
        <v>.</v>
      </c>
    </row>
    <row r="2915" spans="2:28">
      <c r="B2915" s="6"/>
      <c r="D2915" s="24"/>
      <c r="E2915" s="17"/>
      <c r="F2915" s="7"/>
      <c r="G2915" s="10"/>
      <c r="H2915" s="7"/>
      <c r="I2915" s="7"/>
      <c r="J2915" s="7"/>
      <c r="K2915" s="7"/>
      <c r="L2915" s="7"/>
      <c r="M2915" s="7"/>
      <c r="N2915" s="6"/>
      <c r="O2915" s="6"/>
      <c r="P2915" s="11"/>
      <c r="Q2915" s="12"/>
      <c r="R2915" s="13"/>
      <c r="S2915" s="21" t="str">
        <f t="shared" si="333"/>
        <v/>
      </c>
      <c r="T2915" s="7" t="str">
        <f t="shared" si="334"/>
        <v>Under 1.5</v>
      </c>
      <c r="U2915" s="14"/>
      <c r="V2915" s="14" t="str">
        <f t="shared" si="338"/>
        <v>Over 0.5</v>
      </c>
      <c r="W2915" s="14" t="str">
        <f t="shared" si="339"/>
        <v/>
      </c>
      <c r="X2915" s="14"/>
      <c r="Y2915" s="7" t="str">
        <f t="shared" si="335"/>
        <v>…</v>
      </c>
      <c r="Z2915" s="7"/>
      <c r="AA2915" s="35" t="str">
        <f t="shared" si="336"/>
        <v>…</v>
      </c>
      <c r="AB2915" s="35" t="str">
        <f t="shared" si="337"/>
        <v>.</v>
      </c>
    </row>
    <row r="2916" spans="2:28">
      <c r="B2916" s="6"/>
      <c r="D2916" s="24"/>
      <c r="E2916" s="17"/>
      <c r="F2916" s="7"/>
      <c r="G2916" s="10"/>
      <c r="H2916" s="7"/>
      <c r="I2916" s="7"/>
      <c r="J2916" s="7"/>
      <c r="K2916" s="7"/>
      <c r="L2916" s="7"/>
      <c r="M2916" s="7"/>
      <c r="N2916" s="6"/>
      <c r="O2916" s="6"/>
      <c r="P2916" s="11"/>
      <c r="Q2916" s="12"/>
      <c r="R2916" s="13"/>
      <c r="S2916" s="21" t="str">
        <f t="shared" si="333"/>
        <v/>
      </c>
      <c r="T2916" s="7" t="str">
        <f t="shared" si="334"/>
        <v>Under 1.5</v>
      </c>
      <c r="U2916" s="14"/>
      <c r="V2916" s="14" t="str">
        <f t="shared" si="338"/>
        <v>Over 0.5</v>
      </c>
      <c r="W2916" s="14" t="str">
        <f t="shared" si="339"/>
        <v/>
      </c>
      <c r="X2916" s="14"/>
      <c r="Y2916" s="7" t="str">
        <f t="shared" si="335"/>
        <v>…</v>
      </c>
      <c r="Z2916" s="7"/>
      <c r="AA2916" s="35" t="str">
        <f t="shared" si="336"/>
        <v>…</v>
      </c>
      <c r="AB2916" s="35" t="str">
        <f t="shared" si="337"/>
        <v>.</v>
      </c>
    </row>
    <row r="2917" spans="2:28">
      <c r="B2917" s="6"/>
      <c r="D2917" s="24"/>
      <c r="E2917" s="17"/>
      <c r="F2917" s="7"/>
      <c r="G2917" s="10"/>
      <c r="H2917" s="7"/>
      <c r="I2917" s="7"/>
      <c r="J2917" s="7"/>
      <c r="K2917" s="7"/>
      <c r="L2917" s="7"/>
      <c r="M2917" s="7"/>
      <c r="N2917" s="6"/>
      <c r="O2917" s="6"/>
      <c r="P2917" s="11"/>
      <c r="Q2917" s="12"/>
      <c r="R2917" s="13"/>
      <c r="S2917" s="21" t="str">
        <f t="shared" si="333"/>
        <v/>
      </c>
      <c r="T2917" s="7" t="str">
        <f t="shared" si="334"/>
        <v>Under 1.5</v>
      </c>
      <c r="U2917" s="14"/>
      <c r="V2917" s="14" t="str">
        <f t="shared" si="338"/>
        <v>Over 0.5</v>
      </c>
      <c r="W2917" s="14" t="str">
        <f t="shared" si="339"/>
        <v/>
      </c>
      <c r="X2917" s="14"/>
      <c r="Y2917" s="7" t="str">
        <f t="shared" si="335"/>
        <v>…</v>
      </c>
      <c r="Z2917" s="7"/>
      <c r="AA2917" s="35" t="str">
        <f t="shared" si="336"/>
        <v>…</v>
      </c>
      <c r="AB2917" s="35" t="str">
        <f t="shared" si="337"/>
        <v>.</v>
      </c>
    </row>
    <row r="2918" spans="2:28">
      <c r="B2918" s="6"/>
      <c r="D2918" s="24"/>
      <c r="E2918" s="17"/>
      <c r="F2918" s="7"/>
      <c r="G2918" s="10"/>
      <c r="H2918" s="7"/>
      <c r="I2918" s="7"/>
      <c r="J2918" s="7"/>
      <c r="K2918" s="7"/>
      <c r="L2918" s="7"/>
      <c r="M2918" s="7"/>
      <c r="N2918" s="6"/>
      <c r="O2918" s="6"/>
      <c r="P2918" s="11"/>
      <c r="Q2918" s="12"/>
      <c r="R2918" s="13"/>
      <c r="S2918" s="21" t="str">
        <f t="shared" si="333"/>
        <v/>
      </c>
      <c r="T2918" s="7" t="str">
        <f t="shared" si="334"/>
        <v>Under 1.5</v>
      </c>
      <c r="U2918" s="14"/>
      <c r="V2918" s="14" t="str">
        <f t="shared" si="338"/>
        <v>Over 0.5</v>
      </c>
      <c r="W2918" s="14" t="str">
        <f t="shared" si="339"/>
        <v/>
      </c>
      <c r="X2918" s="14"/>
      <c r="Y2918" s="7" t="str">
        <f t="shared" si="335"/>
        <v>…</v>
      </c>
      <c r="Z2918" s="7"/>
      <c r="AA2918" s="35" t="str">
        <f t="shared" si="336"/>
        <v>…</v>
      </c>
      <c r="AB2918" s="35" t="str">
        <f t="shared" si="337"/>
        <v>.</v>
      </c>
    </row>
    <row r="2919" spans="2:28">
      <c r="B2919" s="6"/>
      <c r="D2919" s="24"/>
      <c r="E2919" s="17"/>
      <c r="F2919" s="7"/>
      <c r="G2919" s="10"/>
      <c r="H2919" s="7"/>
      <c r="I2919" s="7"/>
      <c r="J2919" s="7"/>
      <c r="K2919" s="7"/>
      <c r="L2919" s="7"/>
      <c r="M2919" s="7"/>
      <c r="N2919" s="6"/>
      <c r="O2919" s="6"/>
      <c r="P2919" s="11"/>
      <c r="Q2919" s="12"/>
      <c r="R2919" s="13"/>
      <c r="S2919" s="21" t="str">
        <f t="shared" si="333"/>
        <v/>
      </c>
      <c r="T2919" s="7" t="str">
        <f t="shared" si="334"/>
        <v>Under 1.5</v>
      </c>
      <c r="U2919" s="14"/>
      <c r="V2919" s="14" t="str">
        <f t="shared" si="338"/>
        <v>Over 0.5</v>
      </c>
      <c r="W2919" s="14" t="str">
        <f t="shared" si="339"/>
        <v/>
      </c>
      <c r="X2919" s="14"/>
      <c r="Y2919" s="7" t="str">
        <f t="shared" si="335"/>
        <v>…</v>
      </c>
      <c r="Z2919" s="7"/>
      <c r="AA2919" s="35" t="str">
        <f t="shared" si="336"/>
        <v>…</v>
      </c>
      <c r="AB2919" s="35" t="str">
        <f t="shared" si="337"/>
        <v>.</v>
      </c>
    </row>
    <row r="2920" spans="2:28">
      <c r="B2920" s="6"/>
      <c r="D2920" s="24"/>
      <c r="E2920" s="17"/>
      <c r="F2920" s="7"/>
      <c r="G2920" s="10"/>
      <c r="H2920" s="7"/>
      <c r="I2920" s="7"/>
      <c r="J2920" s="7"/>
      <c r="K2920" s="7"/>
      <c r="L2920" s="7"/>
      <c r="M2920" s="7"/>
      <c r="N2920" s="6"/>
      <c r="O2920" s="6"/>
      <c r="P2920" s="11"/>
      <c r="Q2920" s="12"/>
      <c r="R2920" s="13"/>
      <c r="S2920" s="21" t="str">
        <f t="shared" si="333"/>
        <v/>
      </c>
      <c r="T2920" s="7" t="str">
        <f t="shared" si="334"/>
        <v>Under 1.5</v>
      </c>
      <c r="U2920" s="14"/>
      <c r="V2920" s="14" t="str">
        <f t="shared" si="338"/>
        <v>Over 0.5</v>
      </c>
      <c r="W2920" s="14" t="str">
        <f t="shared" si="339"/>
        <v/>
      </c>
      <c r="X2920" s="14"/>
      <c r="Y2920" s="7" t="str">
        <f t="shared" si="335"/>
        <v>…</v>
      </c>
      <c r="Z2920" s="7"/>
      <c r="AA2920" s="35" t="str">
        <f t="shared" si="336"/>
        <v>…</v>
      </c>
      <c r="AB2920" s="35" t="str">
        <f t="shared" si="337"/>
        <v>.</v>
      </c>
    </row>
    <row r="2921" spans="2:28">
      <c r="B2921" s="6"/>
      <c r="D2921" s="24"/>
      <c r="E2921" s="17"/>
      <c r="F2921" s="7"/>
      <c r="G2921" s="10"/>
      <c r="H2921" s="7"/>
      <c r="I2921" s="7"/>
      <c r="J2921" s="7"/>
      <c r="K2921" s="7"/>
      <c r="L2921" s="7"/>
      <c r="M2921" s="7"/>
      <c r="N2921" s="6"/>
      <c r="O2921" s="6"/>
      <c r="P2921" s="11"/>
      <c r="Q2921" s="12"/>
      <c r="R2921" s="13"/>
      <c r="S2921" s="21" t="str">
        <f t="shared" si="333"/>
        <v/>
      </c>
      <c r="T2921" s="7" t="str">
        <f t="shared" si="334"/>
        <v>Under 1.5</v>
      </c>
      <c r="U2921" s="14"/>
      <c r="V2921" s="14" t="str">
        <f t="shared" si="338"/>
        <v>Over 0.5</v>
      </c>
      <c r="W2921" s="14" t="str">
        <f t="shared" si="339"/>
        <v/>
      </c>
      <c r="X2921" s="14"/>
      <c r="Y2921" s="7" t="str">
        <f t="shared" si="335"/>
        <v>…</v>
      </c>
      <c r="Z2921" s="7"/>
      <c r="AA2921" s="35" t="str">
        <f t="shared" si="336"/>
        <v>…</v>
      </c>
      <c r="AB2921" s="35" t="str">
        <f t="shared" si="337"/>
        <v>.</v>
      </c>
    </row>
    <row r="2922" spans="2:28">
      <c r="B2922" s="6"/>
      <c r="D2922" s="24"/>
      <c r="E2922" s="17"/>
      <c r="F2922" s="7"/>
      <c r="G2922" s="10"/>
      <c r="H2922" s="7"/>
      <c r="I2922" s="7"/>
      <c r="J2922" s="7"/>
      <c r="K2922" s="7"/>
      <c r="L2922" s="7"/>
      <c r="M2922" s="7"/>
      <c r="N2922" s="6"/>
      <c r="O2922" s="6"/>
      <c r="P2922" s="11"/>
      <c r="Q2922" s="12"/>
      <c r="R2922" s="13"/>
      <c r="S2922" s="21" t="str">
        <f t="shared" si="333"/>
        <v/>
      </c>
      <c r="T2922" s="7" t="str">
        <f t="shared" si="334"/>
        <v>Under 1.5</v>
      </c>
      <c r="U2922" s="14"/>
      <c r="V2922" s="14" t="str">
        <f t="shared" si="338"/>
        <v>Over 0.5</v>
      </c>
      <c r="W2922" s="14" t="str">
        <f t="shared" si="339"/>
        <v/>
      </c>
      <c r="X2922" s="14"/>
      <c r="Y2922" s="7" t="str">
        <f t="shared" si="335"/>
        <v>…</v>
      </c>
      <c r="Z2922" s="7"/>
      <c r="AA2922" s="35" t="str">
        <f t="shared" si="336"/>
        <v>…</v>
      </c>
      <c r="AB2922" s="35" t="str">
        <f t="shared" si="337"/>
        <v>.</v>
      </c>
    </row>
    <row r="2923" spans="2:28">
      <c r="B2923" s="6"/>
      <c r="D2923" s="24"/>
      <c r="E2923" s="17"/>
      <c r="F2923" s="7"/>
      <c r="G2923" s="10"/>
      <c r="H2923" s="7"/>
      <c r="I2923" s="7"/>
      <c r="J2923" s="7"/>
      <c r="K2923" s="7"/>
      <c r="L2923" s="7"/>
      <c r="M2923" s="7"/>
      <c r="N2923" s="6"/>
      <c r="O2923" s="6"/>
      <c r="P2923" s="11"/>
      <c r="Q2923" s="12"/>
      <c r="R2923" s="13"/>
      <c r="S2923" s="21" t="str">
        <f t="shared" si="333"/>
        <v/>
      </c>
      <c r="T2923" s="7" t="str">
        <f t="shared" si="334"/>
        <v>Under 1.5</v>
      </c>
      <c r="U2923" s="14"/>
      <c r="V2923" s="14" t="str">
        <f t="shared" si="338"/>
        <v>Over 0.5</v>
      </c>
      <c r="W2923" s="14" t="str">
        <f t="shared" si="339"/>
        <v/>
      </c>
      <c r="X2923" s="14"/>
      <c r="Y2923" s="7" t="str">
        <f t="shared" si="335"/>
        <v>…</v>
      </c>
      <c r="Z2923" s="7"/>
      <c r="AA2923" s="35" t="str">
        <f t="shared" si="336"/>
        <v>…</v>
      </c>
      <c r="AB2923" s="35" t="str">
        <f t="shared" si="337"/>
        <v>.</v>
      </c>
    </row>
    <row r="2924" spans="2:28">
      <c r="B2924" s="6"/>
      <c r="D2924" s="24"/>
      <c r="E2924" s="17"/>
      <c r="F2924" s="7"/>
      <c r="G2924" s="10"/>
      <c r="H2924" s="7"/>
      <c r="I2924" s="7"/>
      <c r="J2924" s="7"/>
      <c r="K2924" s="7"/>
      <c r="L2924" s="7"/>
      <c r="M2924" s="7"/>
      <c r="N2924" s="6"/>
      <c r="O2924" s="6"/>
      <c r="P2924" s="11"/>
      <c r="Q2924" s="12"/>
      <c r="R2924" s="13"/>
      <c r="S2924" s="21" t="str">
        <f t="shared" si="333"/>
        <v/>
      </c>
      <c r="T2924" s="7" t="str">
        <f t="shared" si="334"/>
        <v>Under 1.5</v>
      </c>
      <c r="U2924" s="14"/>
      <c r="V2924" s="14" t="str">
        <f t="shared" si="338"/>
        <v>Over 0.5</v>
      </c>
      <c r="W2924" s="14" t="str">
        <f t="shared" si="339"/>
        <v/>
      </c>
      <c r="X2924" s="14"/>
      <c r="Y2924" s="7" t="str">
        <f t="shared" si="335"/>
        <v>…</v>
      </c>
      <c r="Z2924" s="7"/>
      <c r="AA2924" s="35" t="str">
        <f t="shared" si="336"/>
        <v>…</v>
      </c>
      <c r="AB2924" s="35" t="str">
        <f t="shared" si="337"/>
        <v>.</v>
      </c>
    </row>
    <row r="2925" spans="2:28">
      <c r="B2925" s="6"/>
      <c r="D2925" s="24"/>
      <c r="E2925" s="17"/>
      <c r="F2925" s="7"/>
      <c r="G2925" s="10"/>
      <c r="H2925" s="7"/>
      <c r="I2925" s="7"/>
      <c r="J2925" s="7"/>
      <c r="K2925" s="7"/>
      <c r="L2925" s="7"/>
      <c r="M2925" s="7"/>
      <c r="N2925" s="6"/>
      <c r="O2925" s="6"/>
      <c r="P2925" s="11"/>
      <c r="Q2925" s="12"/>
      <c r="R2925" s="13"/>
      <c r="S2925" s="21" t="str">
        <f t="shared" si="333"/>
        <v/>
      </c>
      <c r="T2925" s="7" t="str">
        <f t="shared" si="334"/>
        <v>Under 1.5</v>
      </c>
      <c r="U2925" s="14"/>
      <c r="V2925" s="14" t="str">
        <f t="shared" si="338"/>
        <v>Over 0.5</v>
      </c>
      <c r="W2925" s="14" t="str">
        <f t="shared" si="339"/>
        <v/>
      </c>
      <c r="X2925" s="14"/>
      <c r="Y2925" s="7" t="str">
        <f t="shared" si="335"/>
        <v>…</v>
      </c>
      <c r="Z2925" s="7"/>
      <c r="AA2925" s="35" t="str">
        <f t="shared" si="336"/>
        <v>…</v>
      </c>
      <c r="AB2925" s="35" t="str">
        <f t="shared" si="337"/>
        <v>.</v>
      </c>
    </row>
    <row r="2926" spans="2:28">
      <c r="B2926" s="6"/>
      <c r="D2926" s="24"/>
      <c r="E2926" s="17"/>
      <c r="F2926" s="7"/>
      <c r="G2926" s="10"/>
      <c r="H2926" s="7"/>
      <c r="I2926" s="7"/>
      <c r="J2926" s="7"/>
      <c r="K2926" s="7"/>
      <c r="L2926" s="7"/>
      <c r="M2926" s="7"/>
      <c r="N2926" s="6"/>
      <c r="O2926" s="6"/>
      <c r="P2926" s="11"/>
      <c r="Q2926" s="12"/>
      <c r="R2926" s="13"/>
      <c r="S2926" s="21" t="str">
        <f t="shared" si="333"/>
        <v/>
      </c>
      <c r="T2926" s="7" t="str">
        <f t="shared" si="334"/>
        <v>Under 1.5</v>
      </c>
      <c r="U2926" s="14"/>
      <c r="V2926" s="14" t="str">
        <f t="shared" si="338"/>
        <v>Over 0.5</v>
      </c>
      <c r="W2926" s="14" t="str">
        <f t="shared" si="339"/>
        <v/>
      </c>
      <c r="X2926" s="14"/>
      <c r="Y2926" s="7" t="str">
        <f t="shared" si="335"/>
        <v>…</v>
      </c>
      <c r="Z2926" s="7"/>
      <c r="AA2926" s="35" t="str">
        <f t="shared" si="336"/>
        <v>…</v>
      </c>
      <c r="AB2926" s="35" t="str">
        <f t="shared" si="337"/>
        <v>.</v>
      </c>
    </row>
    <row r="2927" spans="2:28">
      <c r="B2927" s="6"/>
      <c r="D2927" s="24"/>
      <c r="E2927" s="17"/>
      <c r="F2927" s="7"/>
      <c r="G2927" s="10"/>
      <c r="H2927" s="7"/>
      <c r="I2927" s="7"/>
      <c r="J2927" s="7"/>
      <c r="K2927" s="7"/>
      <c r="L2927" s="7"/>
      <c r="M2927" s="7"/>
      <c r="N2927" s="6"/>
      <c r="O2927" s="6"/>
      <c r="P2927" s="11"/>
      <c r="Q2927" s="12"/>
      <c r="R2927" s="13"/>
      <c r="S2927" s="21" t="str">
        <f t="shared" si="333"/>
        <v/>
      </c>
      <c r="T2927" s="7" t="str">
        <f t="shared" si="334"/>
        <v>Under 1.5</v>
      </c>
      <c r="U2927" s="14"/>
      <c r="V2927" s="14" t="str">
        <f t="shared" si="338"/>
        <v>Over 0.5</v>
      </c>
      <c r="W2927" s="14" t="str">
        <f t="shared" si="339"/>
        <v/>
      </c>
      <c r="X2927" s="14"/>
      <c r="Y2927" s="7" t="str">
        <f t="shared" si="335"/>
        <v>…</v>
      </c>
      <c r="Z2927" s="7"/>
      <c r="AA2927" s="35" t="str">
        <f t="shared" si="336"/>
        <v>…</v>
      </c>
      <c r="AB2927" s="35" t="str">
        <f t="shared" si="337"/>
        <v>.</v>
      </c>
    </row>
    <row r="2928" spans="2:28">
      <c r="B2928" s="6"/>
      <c r="D2928" s="24"/>
      <c r="E2928" s="17"/>
      <c r="F2928" s="7"/>
      <c r="G2928" s="10"/>
      <c r="H2928" s="7"/>
      <c r="I2928" s="7"/>
      <c r="J2928" s="7"/>
      <c r="K2928" s="7"/>
      <c r="L2928" s="7"/>
      <c r="M2928" s="7"/>
      <c r="N2928" s="6"/>
      <c r="O2928" s="6"/>
      <c r="P2928" s="11"/>
      <c r="Q2928" s="12"/>
      <c r="R2928" s="13"/>
      <c r="S2928" s="21" t="str">
        <f t="shared" si="333"/>
        <v/>
      </c>
      <c r="T2928" s="7" t="str">
        <f t="shared" si="334"/>
        <v>Under 1.5</v>
      </c>
      <c r="U2928" s="14"/>
      <c r="V2928" s="14" t="str">
        <f t="shared" si="338"/>
        <v>Over 0.5</v>
      </c>
      <c r="W2928" s="14" t="str">
        <f t="shared" si="339"/>
        <v/>
      </c>
      <c r="X2928" s="14"/>
      <c r="Y2928" s="7" t="str">
        <f t="shared" si="335"/>
        <v>…</v>
      </c>
      <c r="Z2928" s="7"/>
      <c r="AA2928" s="35" t="str">
        <f t="shared" si="336"/>
        <v>…</v>
      </c>
      <c r="AB2928" s="35" t="str">
        <f t="shared" si="337"/>
        <v>.</v>
      </c>
    </row>
    <row r="2929" spans="2:28">
      <c r="B2929" s="6"/>
      <c r="D2929" s="24"/>
      <c r="E2929" s="17"/>
      <c r="F2929" s="7"/>
      <c r="G2929" s="10"/>
      <c r="H2929" s="7"/>
      <c r="I2929" s="7"/>
      <c r="J2929" s="7"/>
      <c r="K2929" s="7"/>
      <c r="L2929" s="7"/>
      <c r="M2929" s="7"/>
      <c r="N2929" s="6"/>
      <c r="O2929" s="6"/>
      <c r="P2929" s="11"/>
      <c r="Q2929" s="12"/>
      <c r="R2929" s="13"/>
      <c r="S2929" s="21" t="str">
        <f t="shared" si="333"/>
        <v/>
      </c>
      <c r="T2929" s="7" t="str">
        <f t="shared" si="334"/>
        <v>Under 1.5</v>
      </c>
      <c r="U2929" s="14"/>
      <c r="V2929" s="14" t="str">
        <f t="shared" si="338"/>
        <v>Over 0.5</v>
      </c>
      <c r="W2929" s="14" t="str">
        <f t="shared" si="339"/>
        <v/>
      </c>
      <c r="X2929" s="14"/>
      <c r="Y2929" s="7" t="str">
        <f t="shared" si="335"/>
        <v>…</v>
      </c>
      <c r="Z2929" s="7"/>
      <c r="AA2929" s="35" t="str">
        <f t="shared" si="336"/>
        <v>…</v>
      </c>
      <c r="AB2929" s="35" t="str">
        <f t="shared" si="337"/>
        <v>.</v>
      </c>
    </row>
    <row r="2930" spans="2:28">
      <c r="B2930" s="6"/>
      <c r="D2930" s="24"/>
      <c r="E2930" s="17"/>
      <c r="F2930" s="7"/>
      <c r="G2930" s="10"/>
      <c r="H2930" s="7"/>
      <c r="I2930" s="7"/>
      <c r="J2930" s="7"/>
      <c r="K2930" s="7"/>
      <c r="L2930" s="7"/>
      <c r="M2930" s="7"/>
      <c r="N2930" s="6"/>
      <c r="O2930" s="6"/>
      <c r="P2930" s="11"/>
      <c r="Q2930" s="12"/>
      <c r="R2930" s="13"/>
      <c r="S2930" s="21" t="str">
        <f t="shared" si="333"/>
        <v/>
      </c>
      <c r="T2930" s="7" t="str">
        <f t="shared" si="334"/>
        <v>Under 1.5</v>
      </c>
      <c r="U2930" s="14"/>
      <c r="V2930" s="14" t="str">
        <f t="shared" si="338"/>
        <v>Over 0.5</v>
      </c>
      <c r="W2930" s="14" t="str">
        <f t="shared" si="339"/>
        <v/>
      </c>
      <c r="X2930" s="14"/>
      <c r="Y2930" s="7" t="str">
        <f t="shared" si="335"/>
        <v>…</v>
      </c>
      <c r="Z2930" s="7"/>
      <c r="AA2930" s="35" t="str">
        <f t="shared" si="336"/>
        <v>…</v>
      </c>
      <c r="AB2930" s="35" t="str">
        <f t="shared" si="337"/>
        <v>.</v>
      </c>
    </row>
    <row r="2931" spans="2:28">
      <c r="B2931" s="6"/>
      <c r="D2931" s="24"/>
      <c r="E2931" s="17"/>
      <c r="F2931" s="7"/>
      <c r="G2931" s="10"/>
      <c r="H2931" s="7"/>
      <c r="I2931" s="7"/>
      <c r="J2931" s="7"/>
      <c r="K2931" s="7"/>
      <c r="L2931" s="7"/>
      <c r="M2931" s="7"/>
      <c r="N2931" s="6"/>
      <c r="O2931" s="6"/>
      <c r="P2931" s="11"/>
      <c r="Q2931" s="12"/>
      <c r="R2931" s="13"/>
      <c r="S2931" s="21" t="str">
        <f t="shared" si="333"/>
        <v/>
      </c>
      <c r="T2931" s="7" t="str">
        <f t="shared" si="334"/>
        <v>Under 1.5</v>
      </c>
      <c r="U2931" s="14"/>
      <c r="V2931" s="14" t="str">
        <f t="shared" si="338"/>
        <v>Over 0.5</v>
      </c>
      <c r="W2931" s="14" t="str">
        <f t="shared" si="339"/>
        <v/>
      </c>
      <c r="X2931" s="14"/>
      <c r="Y2931" s="7" t="str">
        <f t="shared" si="335"/>
        <v>…</v>
      </c>
      <c r="Z2931" s="7"/>
      <c r="AA2931" s="35" t="str">
        <f t="shared" si="336"/>
        <v>…</v>
      </c>
      <c r="AB2931" s="35" t="str">
        <f t="shared" si="337"/>
        <v>.</v>
      </c>
    </row>
    <row r="2932" spans="2:28">
      <c r="B2932" s="6"/>
      <c r="D2932" s="24"/>
      <c r="E2932" s="17"/>
      <c r="F2932" s="7"/>
      <c r="G2932" s="10"/>
      <c r="H2932" s="7"/>
      <c r="I2932" s="7"/>
      <c r="J2932" s="7"/>
      <c r="K2932" s="7"/>
      <c r="L2932" s="7"/>
      <c r="M2932" s="7"/>
      <c r="N2932" s="6"/>
      <c r="O2932" s="6"/>
      <c r="P2932" s="11"/>
      <c r="Q2932" s="12"/>
      <c r="R2932" s="13"/>
      <c r="S2932" s="21" t="str">
        <f t="shared" ref="S2932:S2995" si="340">(IF(H2932=0,"",(40+IF(I2932&lt;50,0,I2932/3.2)+(IF(J2932&gt;I2932,-J2932/3.2,0)+(IF(H2932&gt;I2932,-H2932/3.2,0)+(IF(L2932="X",5,IF(L2932="2",2,0)))+(IF(M2932&gt;15,0,15-M2932))+(IF(P2932&lt;50,0,P2932/5)))))))</f>
        <v/>
      </c>
      <c r="T2932" s="7" t="str">
        <f t="shared" ref="T2932:T2995" si="341">IF(S2932&lt;56,"Over 0.5","Under 1.5")</f>
        <v>Under 1.5</v>
      </c>
      <c r="U2932" s="14"/>
      <c r="V2932" s="14" t="str">
        <f t="shared" si="338"/>
        <v>Over 0.5</v>
      </c>
      <c r="W2932" s="14" t="str">
        <f t="shared" si="339"/>
        <v/>
      </c>
      <c r="X2932" s="14"/>
      <c r="Y2932" s="7" t="str">
        <f t="shared" si="335"/>
        <v>…</v>
      </c>
      <c r="Z2932" s="7"/>
      <c r="AA2932" s="35" t="str">
        <f t="shared" si="336"/>
        <v>…</v>
      </c>
      <c r="AB2932" s="35" t="str">
        <f t="shared" si="337"/>
        <v>.</v>
      </c>
    </row>
    <row r="2933" spans="2:28">
      <c r="B2933" s="6"/>
      <c r="D2933" s="24"/>
      <c r="E2933" s="17"/>
      <c r="F2933" s="7"/>
      <c r="G2933" s="10"/>
      <c r="H2933" s="7"/>
      <c r="I2933" s="7"/>
      <c r="J2933" s="7"/>
      <c r="K2933" s="7"/>
      <c r="L2933" s="7"/>
      <c r="M2933" s="7"/>
      <c r="N2933" s="6"/>
      <c r="O2933" s="6"/>
      <c r="P2933" s="11"/>
      <c r="Q2933" s="12"/>
      <c r="R2933" s="13"/>
      <c r="S2933" s="21" t="str">
        <f t="shared" si="340"/>
        <v/>
      </c>
      <c r="T2933" s="7" t="str">
        <f t="shared" si="341"/>
        <v>Under 1.5</v>
      </c>
      <c r="U2933" s="14"/>
      <c r="V2933" s="14" t="str">
        <f t="shared" si="338"/>
        <v>Over 0.5</v>
      </c>
      <c r="W2933" s="14" t="str">
        <f t="shared" si="339"/>
        <v/>
      </c>
      <c r="X2933" s="14"/>
      <c r="Y2933" s="7" t="str">
        <f t="shared" ref="Y2933:Y2996" si="342">IF(AND(B2933="OK",I2933&gt;52,M2933&lt;11,Q2933&lt;1.71),"Prime","…")</f>
        <v>…</v>
      </c>
      <c r="Z2933" s="7"/>
      <c r="AA2933" s="35" t="str">
        <f t="shared" si="336"/>
        <v>…</v>
      </c>
      <c r="AB2933" s="35" t="str">
        <f t="shared" si="337"/>
        <v>.</v>
      </c>
    </row>
    <row r="2934" spans="2:28">
      <c r="B2934" s="6"/>
      <c r="D2934" s="24"/>
      <c r="E2934" s="17"/>
      <c r="F2934" s="7"/>
      <c r="G2934" s="10"/>
      <c r="H2934" s="7"/>
      <c r="I2934" s="7"/>
      <c r="J2934" s="7"/>
      <c r="K2934" s="7"/>
      <c r="L2934" s="7"/>
      <c r="M2934" s="7"/>
      <c r="N2934" s="6"/>
      <c r="O2934" s="6"/>
      <c r="P2934" s="11"/>
      <c r="Q2934" s="12"/>
      <c r="R2934" s="13"/>
      <c r="S2934" s="21" t="str">
        <f t="shared" si="340"/>
        <v/>
      </c>
      <c r="T2934" s="7" t="str">
        <f t="shared" si="341"/>
        <v>Under 1.5</v>
      </c>
      <c r="U2934" s="14"/>
      <c r="V2934" s="14" t="str">
        <f t="shared" si="338"/>
        <v>Over 0.5</v>
      </c>
      <c r="W2934" s="14" t="str">
        <f t="shared" si="339"/>
        <v/>
      </c>
      <c r="X2934" s="14"/>
      <c r="Y2934" s="7" t="str">
        <f t="shared" si="342"/>
        <v>…</v>
      </c>
      <c r="Z2934" s="7"/>
      <c r="AA2934" s="35" t="str">
        <f t="shared" si="336"/>
        <v>…</v>
      </c>
      <c r="AB2934" s="35" t="str">
        <f t="shared" si="337"/>
        <v>.</v>
      </c>
    </row>
    <row r="2935" spans="2:28">
      <c r="B2935" s="6"/>
      <c r="D2935" s="24"/>
      <c r="E2935" s="17"/>
      <c r="F2935" s="7"/>
      <c r="G2935" s="10"/>
      <c r="H2935" s="7"/>
      <c r="I2935" s="7"/>
      <c r="J2935" s="7"/>
      <c r="K2935" s="7"/>
      <c r="L2935" s="7"/>
      <c r="M2935" s="7"/>
      <c r="N2935" s="6"/>
      <c r="O2935" s="6"/>
      <c r="P2935" s="11"/>
      <c r="Q2935" s="12"/>
      <c r="R2935" s="13"/>
      <c r="S2935" s="21" t="str">
        <f t="shared" si="340"/>
        <v/>
      </c>
      <c r="T2935" s="7" t="str">
        <f t="shared" si="341"/>
        <v>Under 1.5</v>
      </c>
      <c r="U2935" s="14"/>
      <c r="V2935" s="14" t="str">
        <f t="shared" si="338"/>
        <v>Over 0.5</v>
      </c>
      <c r="W2935" s="14" t="str">
        <f t="shared" si="339"/>
        <v/>
      </c>
      <c r="X2935" s="14"/>
      <c r="Y2935" s="7" t="str">
        <f t="shared" si="342"/>
        <v>…</v>
      </c>
      <c r="Z2935" s="7"/>
      <c r="AA2935" s="35" t="str">
        <f t="shared" si="336"/>
        <v>…</v>
      </c>
      <c r="AB2935" s="35" t="str">
        <f t="shared" si="337"/>
        <v>.</v>
      </c>
    </row>
    <row r="2936" spans="2:28">
      <c r="B2936" s="6"/>
      <c r="D2936" s="24"/>
      <c r="E2936" s="17"/>
      <c r="F2936" s="7"/>
      <c r="G2936" s="10"/>
      <c r="H2936" s="7"/>
      <c r="I2936" s="7"/>
      <c r="J2936" s="7"/>
      <c r="K2936" s="7"/>
      <c r="L2936" s="7"/>
      <c r="M2936" s="7"/>
      <c r="N2936" s="6"/>
      <c r="O2936" s="6"/>
      <c r="P2936" s="11"/>
      <c r="Q2936" s="12"/>
      <c r="R2936" s="13"/>
      <c r="S2936" s="21" t="str">
        <f t="shared" si="340"/>
        <v/>
      </c>
      <c r="T2936" s="7" t="str">
        <f t="shared" si="341"/>
        <v>Under 1.5</v>
      </c>
      <c r="U2936" s="14"/>
      <c r="V2936" s="14" t="str">
        <f t="shared" si="338"/>
        <v>Over 0.5</v>
      </c>
      <c r="W2936" s="14" t="str">
        <f t="shared" si="339"/>
        <v/>
      </c>
      <c r="X2936" s="14"/>
      <c r="Y2936" s="7" t="str">
        <f t="shared" si="342"/>
        <v>…</v>
      </c>
      <c r="Z2936" s="7"/>
      <c r="AA2936" s="35" t="str">
        <f t="shared" si="336"/>
        <v>…</v>
      </c>
      <c r="AB2936" s="35" t="str">
        <f t="shared" si="337"/>
        <v>.</v>
      </c>
    </row>
    <row r="2937" spans="2:28">
      <c r="B2937" s="6"/>
      <c r="D2937" s="24"/>
      <c r="E2937" s="17"/>
      <c r="F2937" s="7"/>
      <c r="G2937" s="10"/>
      <c r="H2937" s="7"/>
      <c r="I2937" s="7"/>
      <c r="J2937" s="7"/>
      <c r="K2937" s="7"/>
      <c r="L2937" s="7"/>
      <c r="M2937" s="7"/>
      <c r="N2937" s="6"/>
      <c r="O2937" s="6"/>
      <c r="P2937" s="11"/>
      <c r="Q2937" s="12"/>
      <c r="R2937" s="13"/>
      <c r="S2937" s="21" t="str">
        <f t="shared" si="340"/>
        <v/>
      </c>
      <c r="T2937" s="7" t="str">
        <f t="shared" si="341"/>
        <v>Under 1.5</v>
      </c>
      <c r="U2937" s="14"/>
      <c r="V2937" s="14" t="str">
        <f t="shared" si="338"/>
        <v>Over 0.5</v>
      </c>
      <c r="W2937" s="14" t="str">
        <f t="shared" si="339"/>
        <v/>
      </c>
      <c r="X2937" s="14"/>
      <c r="Y2937" s="7" t="str">
        <f t="shared" si="342"/>
        <v>…</v>
      </c>
      <c r="Z2937" s="7"/>
      <c r="AA2937" s="35" t="str">
        <f t="shared" si="336"/>
        <v>…</v>
      </c>
      <c r="AB2937" s="35" t="str">
        <f t="shared" si="337"/>
        <v>.</v>
      </c>
    </row>
    <row r="2938" spans="2:28">
      <c r="B2938" s="6"/>
      <c r="D2938" s="24"/>
      <c r="E2938" s="17"/>
      <c r="F2938" s="7"/>
      <c r="G2938" s="10"/>
      <c r="H2938" s="7"/>
      <c r="I2938" s="7"/>
      <c r="J2938" s="7"/>
      <c r="K2938" s="7"/>
      <c r="L2938" s="7"/>
      <c r="M2938" s="7"/>
      <c r="N2938" s="6"/>
      <c r="O2938" s="6"/>
      <c r="P2938" s="11"/>
      <c r="Q2938" s="12"/>
      <c r="R2938" s="13"/>
      <c r="S2938" s="21" t="str">
        <f t="shared" si="340"/>
        <v/>
      </c>
      <c r="T2938" s="7" t="str">
        <f t="shared" si="341"/>
        <v>Under 1.5</v>
      </c>
      <c r="U2938" s="14"/>
      <c r="V2938" s="14" t="str">
        <f t="shared" si="338"/>
        <v>Over 0.5</v>
      </c>
      <c r="W2938" s="14" t="str">
        <f t="shared" si="339"/>
        <v/>
      </c>
      <c r="X2938" s="14"/>
      <c r="Y2938" s="7" t="str">
        <f t="shared" si="342"/>
        <v>…</v>
      </c>
      <c r="Z2938" s="7"/>
      <c r="AA2938" s="35" t="str">
        <f t="shared" si="336"/>
        <v>…</v>
      </c>
      <c r="AB2938" s="35" t="str">
        <f t="shared" si="337"/>
        <v>.</v>
      </c>
    </row>
    <row r="2939" spans="2:28">
      <c r="B2939" s="6"/>
      <c r="D2939" s="24"/>
      <c r="E2939" s="17"/>
      <c r="F2939" s="7"/>
      <c r="G2939" s="10"/>
      <c r="H2939" s="7"/>
      <c r="I2939" s="7"/>
      <c r="J2939" s="7"/>
      <c r="K2939" s="7"/>
      <c r="L2939" s="7"/>
      <c r="M2939" s="7"/>
      <c r="N2939" s="6"/>
      <c r="O2939" s="6"/>
      <c r="P2939" s="11"/>
      <c r="Q2939" s="12"/>
      <c r="R2939" s="13"/>
      <c r="S2939" s="21" t="str">
        <f t="shared" si="340"/>
        <v/>
      </c>
      <c r="T2939" s="7" t="str">
        <f t="shared" si="341"/>
        <v>Under 1.5</v>
      </c>
      <c r="U2939" s="14"/>
      <c r="V2939" s="14" t="str">
        <f t="shared" si="338"/>
        <v>Over 0.5</v>
      </c>
      <c r="W2939" s="14" t="str">
        <f t="shared" si="339"/>
        <v/>
      </c>
      <c r="X2939" s="14"/>
      <c r="Y2939" s="7" t="str">
        <f t="shared" si="342"/>
        <v>…</v>
      </c>
      <c r="Z2939" s="7"/>
      <c r="AA2939" s="35" t="str">
        <f t="shared" si="336"/>
        <v>…</v>
      </c>
      <c r="AB2939" s="35" t="str">
        <f t="shared" si="337"/>
        <v>.</v>
      </c>
    </row>
    <row r="2940" spans="2:28">
      <c r="B2940" s="6"/>
      <c r="D2940" s="24"/>
      <c r="E2940" s="17"/>
      <c r="F2940" s="7"/>
      <c r="G2940" s="10"/>
      <c r="H2940" s="7"/>
      <c r="I2940" s="7"/>
      <c r="J2940" s="7"/>
      <c r="K2940" s="7"/>
      <c r="L2940" s="7"/>
      <c r="M2940" s="7"/>
      <c r="N2940" s="6"/>
      <c r="O2940" s="6"/>
      <c r="P2940" s="11"/>
      <c r="Q2940" s="12"/>
      <c r="R2940" s="13"/>
      <c r="S2940" s="21" t="str">
        <f t="shared" si="340"/>
        <v/>
      </c>
      <c r="T2940" s="7" t="str">
        <f t="shared" si="341"/>
        <v>Under 1.5</v>
      </c>
      <c r="U2940" s="14"/>
      <c r="V2940" s="14" t="str">
        <f t="shared" si="338"/>
        <v>Over 0.5</v>
      </c>
      <c r="W2940" s="14" t="str">
        <f t="shared" si="339"/>
        <v/>
      </c>
      <c r="X2940" s="14"/>
      <c r="Y2940" s="7" t="str">
        <f t="shared" si="342"/>
        <v>…</v>
      </c>
      <c r="Z2940" s="7"/>
      <c r="AA2940" s="35" t="str">
        <f t="shared" si="336"/>
        <v>…</v>
      </c>
      <c r="AB2940" s="35" t="str">
        <f t="shared" si="337"/>
        <v>.</v>
      </c>
    </row>
    <row r="2941" spans="2:28">
      <c r="B2941" s="6"/>
      <c r="D2941" s="24"/>
      <c r="E2941" s="17"/>
      <c r="F2941" s="7"/>
      <c r="G2941" s="10"/>
      <c r="H2941" s="7"/>
      <c r="I2941" s="7"/>
      <c r="J2941" s="7"/>
      <c r="K2941" s="7"/>
      <c r="L2941" s="7"/>
      <c r="M2941" s="7"/>
      <c r="N2941" s="6"/>
      <c r="O2941" s="6"/>
      <c r="P2941" s="11"/>
      <c r="Q2941" s="12"/>
      <c r="R2941" s="13"/>
      <c r="S2941" s="21" t="str">
        <f t="shared" si="340"/>
        <v/>
      </c>
      <c r="T2941" s="7" t="str">
        <f t="shared" si="341"/>
        <v>Under 1.5</v>
      </c>
      <c r="U2941" s="14"/>
      <c r="V2941" s="14" t="str">
        <f t="shared" si="338"/>
        <v>Over 0.5</v>
      </c>
      <c r="W2941" s="14" t="str">
        <f t="shared" si="339"/>
        <v/>
      </c>
      <c r="X2941" s="14"/>
      <c r="Y2941" s="7" t="str">
        <f t="shared" si="342"/>
        <v>…</v>
      </c>
      <c r="Z2941" s="7"/>
      <c r="AA2941" s="35" t="str">
        <f t="shared" si="336"/>
        <v>…</v>
      </c>
      <c r="AB2941" s="35" t="str">
        <f t="shared" si="337"/>
        <v>.</v>
      </c>
    </row>
    <row r="2942" spans="2:28">
      <c r="B2942" s="6"/>
      <c r="D2942" s="24"/>
      <c r="E2942" s="17"/>
      <c r="F2942" s="7"/>
      <c r="G2942" s="10"/>
      <c r="H2942" s="7"/>
      <c r="I2942" s="7"/>
      <c r="J2942" s="7"/>
      <c r="K2942" s="7"/>
      <c r="L2942" s="7"/>
      <c r="M2942" s="7"/>
      <c r="N2942" s="6"/>
      <c r="O2942" s="6"/>
      <c r="P2942" s="11"/>
      <c r="Q2942" s="12"/>
      <c r="R2942" s="13"/>
      <c r="S2942" s="21" t="str">
        <f t="shared" si="340"/>
        <v/>
      </c>
      <c r="T2942" s="7" t="str">
        <f t="shared" si="341"/>
        <v>Under 1.5</v>
      </c>
      <c r="U2942" s="14"/>
      <c r="V2942" s="14" t="str">
        <f t="shared" si="338"/>
        <v>Over 0.5</v>
      </c>
      <c r="W2942" s="14" t="str">
        <f t="shared" si="339"/>
        <v/>
      </c>
      <c r="X2942" s="14"/>
      <c r="Y2942" s="7" t="str">
        <f t="shared" si="342"/>
        <v>…</v>
      </c>
      <c r="Z2942" s="7"/>
      <c r="AA2942" s="35" t="str">
        <f t="shared" si="336"/>
        <v>…</v>
      </c>
      <c r="AB2942" s="35" t="str">
        <f t="shared" si="337"/>
        <v>.</v>
      </c>
    </row>
    <row r="2943" spans="2:28">
      <c r="B2943" s="6"/>
      <c r="D2943" s="24"/>
      <c r="E2943" s="17"/>
      <c r="F2943" s="7"/>
      <c r="G2943" s="10"/>
      <c r="H2943" s="7"/>
      <c r="I2943" s="7"/>
      <c r="J2943" s="7"/>
      <c r="K2943" s="7"/>
      <c r="L2943" s="7"/>
      <c r="M2943" s="7"/>
      <c r="N2943" s="6"/>
      <c r="O2943" s="6"/>
      <c r="P2943" s="11"/>
      <c r="Q2943" s="12"/>
      <c r="R2943" s="13"/>
      <c r="S2943" s="21" t="str">
        <f t="shared" si="340"/>
        <v/>
      </c>
      <c r="T2943" s="7" t="str">
        <f t="shared" si="341"/>
        <v>Under 1.5</v>
      </c>
      <c r="U2943" s="14"/>
      <c r="V2943" s="14" t="str">
        <f t="shared" si="338"/>
        <v>Over 0.5</v>
      </c>
      <c r="W2943" s="14" t="str">
        <f t="shared" si="339"/>
        <v/>
      </c>
      <c r="X2943" s="14"/>
      <c r="Y2943" s="7" t="str">
        <f t="shared" si="342"/>
        <v>…</v>
      </c>
      <c r="Z2943" s="7"/>
      <c r="AA2943" s="35" t="str">
        <f t="shared" si="336"/>
        <v>…</v>
      </c>
      <c r="AB2943" s="35" t="str">
        <f t="shared" si="337"/>
        <v>.</v>
      </c>
    </row>
    <row r="2944" spans="2:28">
      <c r="B2944" s="6"/>
      <c r="D2944" s="24"/>
      <c r="E2944" s="17"/>
      <c r="F2944" s="7"/>
      <c r="G2944" s="10"/>
      <c r="H2944" s="7"/>
      <c r="I2944" s="7"/>
      <c r="J2944" s="7"/>
      <c r="K2944" s="7"/>
      <c r="L2944" s="7"/>
      <c r="M2944" s="7"/>
      <c r="N2944" s="6"/>
      <c r="O2944" s="6"/>
      <c r="P2944" s="11"/>
      <c r="Q2944" s="12"/>
      <c r="R2944" s="13"/>
      <c r="S2944" s="21" t="str">
        <f t="shared" si="340"/>
        <v/>
      </c>
      <c r="T2944" s="7" t="str">
        <f t="shared" si="341"/>
        <v>Under 1.5</v>
      </c>
      <c r="U2944" s="14"/>
      <c r="V2944" s="14" t="str">
        <f t="shared" si="338"/>
        <v>Over 0.5</v>
      </c>
      <c r="W2944" s="14" t="str">
        <f t="shared" si="339"/>
        <v/>
      </c>
      <c r="X2944" s="14"/>
      <c r="Y2944" s="7" t="str">
        <f t="shared" si="342"/>
        <v>…</v>
      </c>
      <c r="Z2944" s="7"/>
      <c r="AA2944" s="35" t="str">
        <f t="shared" si="336"/>
        <v>…</v>
      </c>
      <c r="AB2944" s="35" t="str">
        <f t="shared" si="337"/>
        <v>.</v>
      </c>
    </row>
    <row r="2945" spans="2:28">
      <c r="B2945" s="6"/>
      <c r="D2945" s="24"/>
      <c r="E2945" s="17"/>
      <c r="F2945" s="7"/>
      <c r="G2945" s="10"/>
      <c r="H2945" s="7"/>
      <c r="I2945" s="7"/>
      <c r="J2945" s="7"/>
      <c r="K2945" s="7"/>
      <c r="L2945" s="7"/>
      <c r="M2945" s="7"/>
      <c r="N2945" s="6"/>
      <c r="O2945" s="6"/>
      <c r="P2945" s="11"/>
      <c r="Q2945" s="12"/>
      <c r="R2945" s="13"/>
      <c r="S2945" s="21" t="str">
        <f t="shared" si="340"/>
        <v/>
      </c>
      <c r="T2945" s="7" t="str">
        <f t="shared" si="341"/>
        <v>Under 1.5</v>
      </c>
      <c r="U2945" s="14"/>
      <c r="V2945" s="14" t="str">
        <f t="shared" si="338"/>
        <v>Over 0.5</v>
      </c>
      <c r="W2945" s="14" t="str">
        <f t="shared" si="339"/>
        <v/>
      </c>
      <c r="X2945" s="14"/>
      <c r="Y2945" s="7" t="str">
        <f t="shared" si="342"/>
        <v>…</v>
      </c>
      <c r="Z2945" s="7"/>
      <c r="AA2945" s="35" t="str">
        <f t="shared" si="336"/>
        <v>…</v>
      </c>
      <c r="AB2945" s="35" t="str">
        <f t="shared" si="337"/>
        <v>.</v>
      </c>
    </row>
    <row r="2946" spans="2:28">
      <c r="B2946" s="6"/>
      <c r="D2946" s="24"/>
      <c r="E2946" s="17"/>
      <c r="F2946" s="7"/>
      <c r="G2946" s="10"/>
      <c r="H2946" s="7"/>
      <c r="I2946" s="7"/>
      <c r="J2946" s="7"/>
      <c r="K2946" s="7"/>
      <c r="L2946" s="7"/>
      <c r="M2946" s="7"/>
      <c r="N2946" s="6"/>
      <c r="O2946" s="6"/>
      <c r="P2946" s="11"/>
      <c r="Q2946" s="12"/>
      <c r="R2946" s="13"/>
      <c r="S2946" s="21" t="str">
        <f t="shared" si="340"/>
        <v/>
      </c>
      <c r="T2946" s="7" t="str">
        <f t="shared" si="341"/>
        <v>Under 1.5</v>
      </c>
      <c r="U2946" s="14"/>
      <c r="V2946" s="14" t="str">
        <f t="shared" si="338"/>
        <v>Over 0.5</v>
      </c>
      <c r="W2946" s="14" t="str">
        <f t="shared" si="339"/>
        <v/>
      </c>
      <c r="X2946" s="14"/>
      <c r="Y2946" s="7" t="str">
        <f t="shared" si="342"/>
        <v>…</v>
      </c>
      <c r="Z2946" s="7"/>
      <c r="AA2946" s="35" t="str">
        <f t="shared" si="336"/>
        <v>…</v>
      </c>
      <c r="AB2946" s="35" t="str">
        <f t="shared" si="337"/>
        <v>.</v>
      </c>
    </row>
    <row r="2947" spans="2:28">
      <c r="B2947" s="6"/>
      <c r="D2947" s="24"/>
      <c r="E2947" s="17"/>
      <c r="F2947" s="7"/>
      <c r="G2947" s="10"/>
      <c r="H2947" s="7"/>
      <c r="I2947" s="7"/>
      <c r="J2947" s="7"/>
      <c r="K2947" s="7"/>
      <c r="L2947" s="7"/>
      <c r="M2947" s="7"/>
      <c r="N2947" s="6"/>
      <c r="O2947" s="6"/>
      <c r="P2947" s="11"/>
      <c r="Q2947" s="12"/>
      <c r="R2947" s="13"/>
      <c r="S2947" s="21" t="str">
        <f t="shared" si="340"/>
        <v/>
      </c>
      <c r="T2947" s="7" t="str">
        <f t="shared" si="341"/>
        <v>Under 1.5</v>
      </c>
      <c r="U2947" s="14"/>
      <c r="V2947" s="14" t="str">
        <f t="shared" si="338"/>
        <v>Over 0.5</v>
      </c>
      <c r="W2947" s="14" t="str">
        <f t="shared" si="339"/>
        <v/>
      </c>
      <c r="X2947" s="14"/>
      <c r="Y2947" s="7" t="str">
        <f t="shared" si="342"/>
        <v>…</v>
      </c>
      <c r="Z2947" s="7"/>
      <c r="AA2947" s="35" t="str">
        <f t="shared" si="336"/>
        <v>…</v>
      </c>
      <c r="AB2947" s="35" t="str">
        <f t="shared" si="337"/>
        <v>.</v>
      </c>
    </row>
    <row r="2948" spans="2:28">
      <c r="B2948" s="6"/>
      <c r="D2948" s="24"/>
      <c r="E2948" s="17"/>
      <c r="F2948" s="7"/>
      <c r="G2948" s="10"/>
      <c r="H2948" s="7"/>
      <c r="I2948" s="7"/>
      <c r="J2948" s="7"/>
      <c r="K2948" s="7"/>
      <c r="L2948" s="7"/>
      <c r="M2948" s="7"/>
      <c r="N2948" s="6"/>
      <c r="O2948" s="6"/>
      <c r="P2948" s="11"/>
      <c r="Q2948" s="12"/>
      <c r="R2948" s="13"/>
      <c r="S2948" s="21" t="str">
        <f t="shared" si="340"/>
        <v/>
      </c>
      <c r="T2948" s="7" t="str">
        <f t="shared" si="341"/>
        <v>Under 1.5</v>
      </c>
      <c r="U2948" s="14"/>
      <c r="V2948" s="14" t="str">
        <f t="shared" si="338"/>
        <v>Over 0.5</v>
      </c>
      <c r="W2948" s="14" t="str">
        <f t="shared" si="339"/>
        <v/>
      </c>
      <c r="X2948" s="14"/>
      <c r="Y2948" s="7" t="str">
        <f t="shared" si="342"/>
        <v>…</v>
      </c>
      <c r="Z2948" s="7"/>
      <c r="AA2948" s="35" t="str">
        <f t="shared" si="336"/>
        <v>…</v>
      </c>
      <c r="AB2948" s="35" t="str">
        <f t="shared" si="337"/>
        <v>.</v>
      </c>
    </row>
    <row r="2949" spans="2:28">
      <c r="B2949" s="6"/>
      <c r="D2949" s="24"/>
      <c r="E2949" s="17"/>
      <c r="F2949" s="7"/>
      <c r="G2949" s="10"/>
      <c r="H2949" s="7"/>
      <c r="I2949" s="7"/>
      <c r="J2949" s="7"/>
      <c r="K2949" s="7"/>
      <c r="L2949" s="7"/>
      <c r="M2949" s="7"/>
      <c r="N2949" s="6"/>
      <c r="O2949" s="6"/>
      <c r="P2949" s="11"/>
      <c r="Q2949" s="12"/>
      <c r="R2949" s="13"/>
      <c r="S2949" s="21" t="str">
        <f t="shared" si="340"/>
        <v/>
      </c>
      <c r="T2949" s="7" t="str">
        <f t="shared" si="341"/>
        <v>Under 1.5</v>
      </c>
      <c r="U2949" s="14"/>
      <c r="V2949" s="14" t="str">
        <f t="shared" si="338"/>
        <v>Over 0.5</v>
      </c>
      <c r="W2949" s="14" t="str">
        <f t="shared" si="339"/>
        <v/>
      </c>
      <c r="X2949" s="14"/>
      <c r="Y2949" s="7" t="str">
        <f t="shared" si="342"/>
        <v>…</v>
      </c>
      <c r="Z2949" s="7"/>
      <c r="AA2949" s="35" t="str">
        <f t="shared" si="336"/>
        <v>…</v>
      </c>
      <c r="AB2949" s="35" t="str">
        <f t="shared" si="337"/>
        <v>.</v>
      </c>
    </row>
    <row r="2950" spans="2:28">
      <c r="B2950" s="6"/>
      <c r="D2950" s="24"/>
      <c r="E2950" s="17"/>
      <c r="F2950" s="7"/>
      <c r="G2950" s="10"/>
      <c r="H2950" s="7"/>
      <c r="I2950" s="7"/>
      <c r="J2950" s="7"/>
      <c r="K2950" s="7"/>
      <c r="L2950" s="7"/>
      <c r="M2950" s="7"/>
      <c r="N2950" s="6"/>
      <c r="O2950" s="6"/>
      <c r="P2950" s="11"/>
      <c r="Q2950" s="12"/>
      <c r="R2950" s="13"/>
      <c r="S2950" s="21" t="str">
        <f t="shared" si="340"/>
        <v/>
      </c>
      <c r="T2950" s="7" t="str">
        <f t="shared" si="341"/>
        <v>Under 1.5</v>
      </c>
      <c r="U2950" s="14"/>
      <c r="V2950" s="14" t="str">
        <f t="shared" si="338"/>
        <v>Over 0.5</v>
      </c>
      <c r="W2950" s="14" t="str">
        <f t="shared" si="339"/>
        <v/>
      </c>
      <c r="X2950" s="14"/>
      <c r="Y2950" s="7" t="str">
        <f t="shared" si="342"/>
        <v>…</v>
      </c>
      <c r="Z2950" s="7"/>
      <c r="AA2950" s="35" t="str">
        <f t="shared" ref="AA2950:AA3013" si="343">IF(AND(I2950&gt;49,P2950&gt;54,B2950="OK"),"U25g","…")</f>
        <v>…</v>
      </c>
      <c r="AB2950" s="35" t="str">
        <f t="shared" ref="AB2950:AB3013" si="344">IF(AND(AA2950="U25g",(OR(O2950="0-0",O2950="0-1",O2950="1-0",O2950="1-1",O2950="2-0",O2950="0-2"))),"WON",".")</f>
        <v>.</v>
      </c>
    </row>
    <row r="2951" spans="2:28">
      <c r="B2951" s="6"/>
      <c r="D2951" s="24"/>
      <c r="E2951" s="17"/>
      <c r="F2951" s="7"/>
      <c r="G2951" s="10"/>
      <c r="H2951" s="7"/>
      <c r="I2951" s="7"/>
      <c r="J2951" s="7"/>
      <c r="K2951" s="7"/>
      <c r="L2951" s="7"/>
      <c r="M2951" s="7"/>
      <c r="N2951" s="6"/>
      <c r="O2951" s="6"/>
      <c r="P2951" s="11"/>
      <c r="Q2951" s="12"/>
      <c r="R2951" s="13"/>
      <c r="S2951" s="21" t="str">
        <f t="shared" si="340"/>
        <v/>
      </c>
      <c r="T2951" s="7" t="str">
        <f t="shared" si="341"/>
        <v>Under 1.5</v>
      </c>
      <c r="U2951" s="14"/>
      <c r="V2951" s="14" t="str">
        <f t="shared" si="338"/>
        <v>Over 0.5</v>
      </c>
      <c r="W2951" s="14" t="str">
        <f t="shared" si="339"/>
        <v/>
      </c>
      <c r="X2951" s="14"/>
      <c r="Y2951" s="7" t="str">
        <f t="shared" si="342"/>
        <v>…</v>
      </c>
      <c r="Z2951" s="7"/>
      <c r="AA2951" s="35" t="str">
        <f t="shared" si="343"/>
        <v>…</v>
      </c>
      <c r="AB2951" s="35" t="str">
        <f t="shared" si="344"/>
        <v>.</v>
      </c>
    </row>
    <row r="2952" spans="2:28">
      <c r="B2952" s="6"/>
      <c r="D2952" s="24"/>
      <c r="E2952" s="17"/>
      <c r="F2952" s="7"/>
      <c r="G2952" s="10"/>
      <c r="H2952" s="7"/>
      <c r="I2952" s="7"/>
      <c r="J2952" s="7"/>
      <c r="K2952" s="7"/>
      <c r="L2952" s="7"/>
      <c r="M2952" s="7"/>
      <c r="N2952" s="6"/>
      <c r="O2952" s="6"/>
      <c r="P2952" s="11"/>
      <c r="Q2952" s="12"/>
      <c r="R2952" s="13"/>
      <c r="S2952" s="21" t="str">
        <f t="shared" si="340"/>
        <v/>
      </c>
      <c r="T2952" s="7" t="str">
        <f t="shared" si="341"/>
        <v>Under 1.5</v>
      </c>
      <c r="U2952" s="14"/>
      <c r="V2952" s="14" t="str">
        <f t="shared" si="338"/>
        <v>Over 0.5</v>
      </c>
      <c r="W2952" s="14" t="str">
        <f t="shared" si="339"/>
        <v/>
      </c>
      <c r="X2952" s="14"/>
      <c r="Y2952" s="7" t="str">
        <f t="shared" si="342"/>
        <v>…</v>
      </c>
      <c r="Z2952" s="7"/>
      <c r="AA2952" s="35" t="str">
        <f t="shared" si="343"/>
        <v>…</v>
      </c>
      <c r="AB2952" s="35" t="str">
        <f t="shared" si="344"/>
        <v>.</v>
      </c>
    </row>
    <row r="2953" spans="2:28">
      <c r="B2953" s="6"/>
      <c r="D2953" s="24"/>
      <c r="E2953" s="17"/>
      <c r="F2953" s="7"/>
      <c r="G2953" s="10"/>
      <c r="H2953" s="7"/>
      <c r="I2953" s="7"/>
      <c r="J2953" s="7"/>
      <c r="K2953" s="7"/>
      <c r="L2953" s="7"/>
      <c r="M2953" s="7"/>
      <c r="N2953" s="6"/>
      <c r="O2953" s="6"/>
      <c r="P2953" s="11"/>
      <c r="Q2953" s="12"/>
      <c r="R2953" s="13"/>
      <c r="S2953" s="21" t="str">
        <f t="shared" si="340"/>
        <v/>
      </c>
      <c r="T2953" s="7" t="str">
        <f t="shared" si="341"/>
        <v>Under 1.5</v>
      </c>
      <c r="U2953" s="14"/>
      <c r="V2953" s="14" t="str">
        <f t="shared" si="338"/>
        <v>Over 0.5</v>
      </c>
      <c r="W2953" s="14" t="str">
        <f t="shared" si="339"/>
        <v/>
      </c>
      <c r="X2953" s="14"/>
      <c r="Y2953" s="7" t="str">
        <f t="shared" si="342"/>
        <v>…</v>
      </c>
      <c r="Z2953" s="7"/>
      <c r="AA2953" s="35" t="str">
        <f t="shared" si="343"/>
        <v>…</v>
      </c>
      <c r="AB2953" s="35" t="str">
        <f t="shared" si="344"/>
        <v>.</v>
      </c>
    </row>
    <row r="2954" spans="2:28">
      <c r="B2954" s="6"/>
      <c r="D2954" s="24"/>
      <c r="E2954" s="17"/>
      <c r="F2954" s="7"/>
      <c r="G2954" s="10"/>
      <c r="H2954" s="7"/>
      <c r="I2954" s="7"/>
      <c r="J2954" s="7"/>
      <c r="K2954" s="7"/>
      <c r="L2954" s="7"/>
      <c r="M2954" s="7"/>
      <c r="N2954" s="6"/>
      <c r="O2954" s="6"/>
      <c r="P2954" s="11"/>
      <c r="Q2954" s="12"/>
      <c r="R2954" s="13"/>
      <c r="S2954" s="21" t="str">
        <f t="shared" si="340"/>
        <v/>
      </c>
      <c r="T2954" s="7" t="str">
        <f t="shared" si="341"/>
        <v>Under 1.5</v>
      </c>
      <c r="U2954" s="14"/>
      <c r="V2954" s="14" t="str">
        <f t="shared" si="338"/>
        <v>Over 0.5</v>
      </c>
      <c r="W2954" s="14" t="str">
        <f t="shared" si="339"/>
        <v/>
      </c>
      <c r="X2954" s="14"/>
      <c r="Y2954" s="7" t="str">
        <f t="shared" si="342"/>
        <v>…</v>
      </c>
      <c r="Z2954" s="7"/>
      <c r="AA2954" s="35" t="str">
        <f t="shared" si="343"/>
        <v>…</v>
      </c>
      <c r="AB2954" s="35" t="str">
        <f t="shared" si="344"/>
        <v>.</v>
      </c>
    </row>
    <row r="2955" spans="2:28">
      <c r="B2955" s="6"/>
      <c r="D2955" s="24"/>
      <c r="E2955" s="17"/>
      <c r="F2955" s="7"/>
      <c r="G2955" s="10"/>
      <c r="H2955" s="7"/>
      <c r="I2955" s="7"/>
      <c r="J2955" s="7"/>
      <c r="K2955" s="7"/>
      <c r="L2955" s="7"/>
      <c r="M2955" s="7"/>
      <c r="N2955" s="6"/>
      <c r="O2955" s="6"/>
      <c r="P2955" s="11"/>
      <c r="Q2955" s="12"/>
      <c r="R2955" s="13"/>
      <c r="S2955" s="21" t="str">
        <f t="shared" si="340"/>
        <v/>
      </c>
      <c r="T2955" s="7" t="str">
        <f t="shared" si="341"/>
        <v>Under 1.5</v>
      </c>
      <c r="U2955" s="14"/>
      <c r="V2955" s="14" t="str">
        <f t="shared" ref="V2955:V3018" si="345">IF(N2955="1-0","Under 1.5",IF(N2955="0-0","Under 1.5",IF(N2955="0-1","Under 1.5","Over 0.5")))</f>
        <v>Over 0.5</v>
      </c>
      <c r="W2955" s="14" t="str">
        <f t="shared" ref="W2955:W3018" si="346">IF(N2955=0,"",IF(N2955="?",N2955,IF(T2955=V2955,"WON",IF(N2955="0-1","WON",IF(N2955="1-0","WON","LOST")))))</f>
        <v/>
      </c>
      <c r="X2955" s="14"/>
      <c r="Y2955" s="7" t="str">
        <f t="shared" si="342"/>
        <v>…</v>
      </c>
      <c r="Z2955" s="7"/>
      <c r="AA2955" s="35" t="str">
        <f t="shared" si="343"/>
        <v>…</v>
      </c>
      <c r="AB2955" s="35" t="str">
        <f t="shared" si="344"/>
        <v>.</v>
      </c>
    </row>
    <row r="2956" spans="2:28">
      <c r="B2956" s="6"/>
      <c r="D2956" s="24"/>
      <c r="E2956" s="17"/>
      <c r="F2956" s="7"/>
      <c r="G2956" s="10"/>
      <c r="H2956" s="7"/>
      <c r="I2956" s="7"/>
      <c r="J2956" s="7"/>
      <c r="K2956" s="7"/>
      <c r="L2956" s="7"/>
      <c r="M2956" s="7"/>
      <c r="N2956" s="6"/>
      <c r="O2956" s="6"/>
      <c r="P2956" s="11"/>
      <c r="Q2956" s="12"/>
      <c r="R2956" s="13"/>
      <c r="S2956" s="21" t="str">
        <f t="shared" si="340"/>
        <v/>
      </c>
      <c r="T2956" s="7" t="str">
        <f t="shared" si="341"/>
        <v>Under 1.5</v>
      </c>
      <c r="U2956" s="14"/>
      <c r="V2956" s="14" t="str">
        <f t="shared" si="345"/>
        <v>Over 0.5</v>
      </c>
      <c r="W2956" s="14" t="str">
        <f t="shared" si="346"/>
        <v/>
      </c>
      <c r="X2956" s="14"/>
      <c r="Y2956" s="7" t="str">
        <f t="shared" si="342"/>
        <v>…</v>
      </c>
      <c r="Z2956" s="7"/>
      <c r="AA2956" s="35" t="str">
        <f t="shared" si="343"/>
        <v>…</v>
      </c>
      <c r="AB2956" s="35" t="str">
        <f t="shared" si="344"/>
        <v>.</v>
      </c>
    </row>
    <row r="2957" spans="2:28">
      <c r="B2957" s="6"/>
      <c r="D2957" s="24"/>
      <c r="E2957" s="17"/>
      <c r="F2957" s="7"/>
      <c r="G2957" s="10"/>
      <c r="H2957" s="7"/>
      <c r="I2957" s="7"/>
      <c r="J2957" s="7"/>
      <c r="K2957" s="7"/>
      <c r="L2957" s="7"/>
      <c r="M2957" s="7"/>
      <c r="N2957" s="6"/>
      <c r="O2957" s="6"/>
      <c r="P2957" s="11"/>
      <c r="Q2957" s="12"/>
      <c r="R2957" s="13"/>
      <c r="S2957" s="21" t="str">
        <f t="shared" si="340"/>
        <v/>
      </c>
      <c r="T2957" s="7" t="str">
        <f t="shared" si="341"/>
        <v>Under 1.5</v>
      </c>
      <c r="U2957" s="14"/>
      <c r="V2957" s="14" t="str">
        <f t="shared" si="345"/>
        <v>Over 0.5</v>
      </c>
      <c r="W2957" s="14" t="str">
        <f t="shared" si="346"/>
        <v/>
      </c>
      <c r="X2957" s="14"/>
      <c r="Y2957" s="7" t="str">
        <f t="shared" si="342"/>
        <v>…</v>
      </c>
      <c r="Z2957" s="7"/>
      <c r="AA2957" s="35" t="str">
        <f t="shared" si="343"/>
        <v>…</v>
      </c>
      <c r="AB2957" s="35" t="str">
        <f t="shared" si="344"/>
        <v>.</v>
      </c>
    </row>
    <row r="2958" spans="2:28">
      <c r="B2958" s="6"/>
      <c r="D2958" s="24"/>
      <c r="E2958" s="17"/>
      <c r="F2958" s="7"/>
      <c r="G2958" s="10"/>
      <c r="H2958" s="7"/>
      <c r="I2958" s="7"/>
      <c r="J2958" s="7"/>
      <c r="K2958" s="7"/>
      <c r="L2958" s="7"/>
      <c r="M2958" s="7"/>
      <c r="N2958" s="6"/>
      <c r="O2958" s="6"/>
      <c r="P2958" s="11"/>
      <c r="Q2958" s="12"/>
      <c r="R2958" s="13"/>
      <c r="S2958" s="21" t="str">
        <f t="shared" si="340"/>
        <v/>
      </c>
      <c r="T2958" s="7" t="str">
        <f t="shared" si="341"/>
        <v>Under 1.5</v>
      </c>
      <c r="U2958" s="14"/>
      <c r="V2958" s="14" t="str">
        <f t="shared" si="345"/>
        <v>Over 0.5</v>
      </c>
      <c r="W2958" s="14" t="str">
        <f t="shared" si="346"/>
        <v/>
      </c>
      <c r="X2958" s="14"/>
      <c r="Y2958" s="7" t="str">
        <f t="shared" si="342"/>
        <v>…</v>
      </c>
      <c r="Z2958" s="7"/>
      <c r="AA2958" s="35" t="str">
        <f t="shared" si="343"/>
        <v>…</v>
      </c>
      <c r="AB2958" s="35" t="str">
        <f t="shared" si="344"/>
        <v>.</v>
      </c>
    </row>
    <row r="2959" spans="2:28">
      <c r="B2959" s="6"/>
      <c r="D2959" s="24"/>
      <c r="E2959" s="17"/>
      <c r="F2959" s="7"/>
      <c r="G2959" s="10"/>
      <c r="H2959" s="7"/>
      <c r="I2959" s="7"/>
      <c r="J2959" s="7"/>
      <c r="K2959" s="7"/>
      <c r="L2959" s="7"/>
      <c r="M2959" s="7"/>
      <c r="N2959" s="6"/>
      <c r="O2959" s="6"/>
      <c r="P2959" s="11"/>
      <c r="Q2959" s="12"/>
      <c r="R2959" s="13"/>
      <c r="S2959" s="21" t="str">
        <f t="shared" si="340"/>
        <v/>
      </c>
      <c r="T2959" s="7" t="str">
        <f t="shared" si="341"/>
        <v>Under 1.5</v>
      </c>
      <c r="U2959" s="14"/>
      <c r="V2959" s="14" t="str">
        <f t="shared" si="345"/>
        <v>Over 0.5</v>
      </c>
      <c r="W2959" s="14" t="str">
        <f t="shared" si="346"/>
        <v/>
      </c>
      <c r="X2959" s="14"/>
      <c r="Y2959" s="7" t="str">
        <f t="shared" si="342"/>
        <v>…</v>
      </c>
      <c r="Z2959" s="7"/>
      <c r="AA2959" s="35" t="str">
        <f t="shared" si="343"/>
        <v>…</v>
      </c>
      <c r="AB2959" s="35" t="str">
        <f t="shared" si="344"/>
        <v>.</v>
      </c>
    </row>
    <row r="2960" spans="2:28">
      <c r="B2960" s="6"/>
      <c r="D2960" s="24"/>
      <c r="E2960" s="17"/>
      <c r="F2960" s="7"/>
      <c r="G2960" s="10"/>
      <c r="H2960" s="7"/>
      <c r="I2960" s="7"/>
      <c r="J2960" s="7"/>
      <c r="K2960" s="7"/>
      <c r="L2960" s="7"/>
      <c r="M2960" s="7"/>
      <c r="N2960" s="6"/>
      <c r="O2960" s="6"/>
      <c r="P2960" s="11"/>
      <c r="Q2960" s="12"/>
      <c r="R2960" s="13"/>
      <c r="S2960" s="21" t="str">
        <f t="shared" si="340"/>
        <v/>
      </c>
      <c r="T2960" s="7" t="str">
        <f t="shared" si="341"/>
        <v>Under 1.5</v>
      </c>
      <c r="U2960" s="14"/>
      <c r="V2960" s="14" t="str">
        <f t="shared" si="345"/>
        <v>Over 0.5</v>
      </c>
      <c r="W2960" s="14" t="str">
        <f t="shared" si="346"/>
        <v/>
      </c>
      <c r="X2960" s="14"/>
      <c r="Y2960" s="7" t="str">
        <f t="shared" si="342"/>
        <v>…</v>
      </c>
      <c r="Z2960" s="7"/>
      <c r="AA2960" s="35" t="str">
        <f t="shared" si="343"/>
        <v>…</v>
      </c>
      <c r="AB2960" s="35" t="str">
        <f t="shared" si="344"/>
        <v>.</v>
      </c>
    </row>
    <row r="2961" spans="2:28">
      <c r="B2961" s="6"/>
      <c r="D2961" s="24"/>
      <c r="E2961" s="17"/>
      <c r="F2961" s="7"/>
      <c r="G2961" s="10"/>
      <c r="H2961" s="7"/>
      <c r="I2961" s="7"/>
      <c r="J2961" s="7"/>
      <c r="K2961" s="7"/>
      <c r="L2961" s="7"/>
      <c r="M2961" s="7"/>
      <c r="N2961" s="6"/>
      <c r="O2961" s="6"/>
      <c r="P2961" s="11"/>
      <c r="Q2961" s="12"/>
      <c r="R2961" s="13"/>
      <c r="S2961" s="21" t="str">
        <f t="shared" si="340"/>
        <v/>
      </c>
      <c r="T2961" s="7" t="str">
        <f t="shared" si="341"/>
        <v>Under 1.5</v>
      </c>
      <c r="U2961" s="14"/>
      <c r="V2961" s="14" t="str">
        <f t="shared" si="345"/>
        <v>Over 0.5</v>
      </c>
      <c r="W2961" s="14" t="str">
        <f t="shared" si="346"/>
        <v/>
      </c>
      <c r="X2961" s="14"/>
      <c r="Y2961" s="7" t="str">
        <f t="shared" si="342"/>
        <v>…</v>
      </c>
      <c r="Z2961" s="7"/>
      <c r="AA2961" s="35" t="str">
        <f t="shared" si="343"/>
        <v>…</v>
      </c>
      <c r="AB2961" s="35" t="str">
        <f t="shared" si="344"/>
        <v>.</v>
      </c>
    </row>
    <row r="2962" spans="2:28">
      <c r="B2962" s="6"/>
      <c r="D2962" s="24"/>
      <c r="E2962" s="17"/>
      <c r="F2962" s="7"/>
      <c r="G2962" s="10"/>
      <c r="H2962" s="7"/>
      <c r="I2962" s="7"/>
      <c r="J2962" s="7"/>
      <c r="K2962" s="7"/>
      <c r="L2962" s="7"/>
      <c r="M2962" s="7"/>
      <c r="N2962" s="6"/>
      <c r="O2962" s="6"/>
      <c r="P2962" s="11"/>
      <c r="Q2962" s="12"/>
      <c r="R2962" s="13"/>
      <c r="S2962" s="21" t="str">
        <f t="shared" si="340"/>
        <v/>
      </c>
      <c r="T2962" s="7" t="str">
        <f t="shared" si="341"/>
        <v>Under 1.5</v>
      </c>
      <c r="U2962" s="14"/>
      <c r="V2962" s="14" t="str">
        <f t="shared" si="345"/>
        <v>Over 0.5</v>
      </c>
      <c r="W2962" s="14" t="str">
        <f t="shared" si="346"/>
        <v/>
      </c>
      <c r="X2962" s="14"/>
      <c r="Y2962" s="7" t="str">
        <f t="shared" si="342"/>
        <v>…</v>
      </c>
      <c r="Z2962" s="7"/>
      <c r="AA2962" s="35" t="str">
        <f t="shared" si="343"/>
        <v>…</v>
      </c>
      <c r="AB2962" s="35" t="str">
        <f t="shared" si="344"/>
        <v>.</v>
      </c>
    </row>
    <row r="2963" spans="2:28">
      <c r="B2963" s="6"/>
      <c r="D2963" s="24"/>
      <c r="E2963" s="17"/>
      <c r="F2963" s="7"/>
      <c r="G2963" s="10"/>
      <c r="H2963" s="7"/>
      <c r="I2963" s="7"/>
      <c r="J2963" s="7"/>
      <c r="K2963" s="7"/>
      <c r="L2963" s="7"/>
      <c r="M2963" s="7"/>
      <c r="N2963" s="6"/>
      <c r="O2963" s="6"/>
      <c r="P2963" s="11"/>
      <c r="Q2963" s="12"/>
      <c r="R2963" s="13"/>
      <c r="S2963" s="21" t="str">
        <f t="shared" si="340"/>
        <v/>
      </c>
      <c r="T2963" s="7" t="str">
        <f t="shared" si="341"/>
        <v>Under 1.5</v>
      </c>
      <c r="U2963" s="14"/>
      <c r="V2963" s="14" t="str">
        <f t="shared" si="345"/>
        <v>Over 0.5</v>
      </c>
      <c r="W2963" s="14" t="str">
        <f t="shared" si="346"/>
        <v/>
      </c>
      <c r="X2963" s="14"/>
      <c r="Y2963" s="7" t="str">
        <f t="shared" si="342"/>
        <v>…</v>
      </c>
      <c r="Z2963" s="7"/>
      <c r="AA2963" s="35" t="str">
        <f t="shared" si="343"/>
        <v>…</v>
      </c>
      <c r="AB2963" s="35" t="str">
        <f t="shared" si="344"/>
        <v>.</v>
      </c>
    </row>
    <row r="2964" spans="2:28">
      <c r="B2964" s="6"/>
      <c r="D2964" s="24"/>
      <c r="E2964" s="17"/>
      <c r="F2964" s="7"/>
      <c r="G2964" s="10"/>
      <c r="H2964" s="7"/>
      <c r="I2964" s="7"/>
      <c r="J2964" s="7"/>
      <c r="K2964" s="7"/>
      <c r="L2964" s="7"/>
      <c r="M2964" s="7"/>
      <c r="N2964" s="6"/>
      <c r="O2964" s="6"/>
      <c r="P2964" s="11"/>
      <c r="Q2964" s="12"/>
      <c r="R2964" s="13"/>
      <c r="S2964" s="21" t="str">
        <f t="shared" si="340"/>
        <v/>
      </c>
      <c r="T2964" s="7" t="str">
        <f t="shared" si="341"/>
        <v>Under 1.5</v>
      </c>
      <c r="U2964" s="14"/>
      <c r="V2964" s="14" t="str">
        <f t="shared" si="345"/>
        <v>Over 0.5</v>
      </c>
      <c r="W2964" s="14" t="str">
        <f t="shared" si="346"/>
        <v/>
      </c>
      <c r="X2964" s="14"/>
      <c r="Y2964" s="7" t="str">
        <f t="shared" si="342"/>
        <v>…</v>
      </c>
      <c r="Z2964" s="7"/>
      <c r="AA2964" s="35" t="str">
        <f t="shared" si="343"/>
        <v>…</v>
      </c>
      <c r="AB2964" s="35" t="str">
        <f t="shared" si="344"/>
        <v>.</v>
      </c>
    </row>
    <row r="2965" spans="2:28">
      <c r="B2965" s="6"/>
      <c r="D2965" s="24"/>
      <c r="E2965" s="17"/>
      <c r="F2965" s="7"/>
      <c r="G2965" s="10"/>
      <c r="H2965" s="7"/>
      <c r="I2965" s="7"/>
      <c r="J2965" s="7"/>
      <c r="K2965" s="7"/>
      <c r="L2965" s="7"/>
      <c r="M2965" s="7"/>
      <c r="N2965" s="6"/>
      <c r="O2965" s="6"/>
      <c r="P2965" s="11"/>
      <c r="Q2965" s="12"/>
      <c r="R2965" s="13"/>
      <c r="S2965" s="21" t="str">
        <f t="shared" si="340"/>
        <v/>
      </c>
      <c r="T2965" s="7" t="str">
        <f t="shared" si="341"/>
        <v>Under 1.5</v>
      </c>
      <c r="U2965" s="14"/>
      <c r="V2965" s="14" t="str">
        <f t="shared" si="345"/>
        <v>Over 0.5</v>
      </c>
      <c r="W2965" s="14" t="str">
        <f t="shared" si="346"/>
        <v/>
      </c>
      <c r="X2965" s="14"/>
      <c r="Y2965" s="7" t="str">
        <f t="shared" si="342"/>
        <v>…</v>
      </c>
      <c r="Z2965" s="7"/>
      <c r="AA2965" s="35" t="str">
        <f t="shared" si="343"/>
        <v>…</v>
      </c>
      <c r="AB2965" s="35" t="str">
        <f t="shared" si="344"/>
        <v>.</v>
      </c>
    </row>
    <row r="2966" spans="2:28">
      <c r="B2966" s="6"/>
      <c r="D2966" s="24"/>
      <c r="E2966" s="17"/>
      <c r="F2966" s="7"/>
      <c r="G2966" s="10"/>
      <c r="H2966" s="7"/>
      <c r="I2966" s="7"/>
      <c r="J2966" s="7"/>
      <c r="K2966" s="7"/>
      <c r="L2966" s="7"/>
      <c r="M2966" s="7"/>
      <c r="N2966" s="6"/>
      <c r="O2966" s="6"/>
      <c r="P2966" s="11"/>
      <c r="Q2966" s="12"/>
      <c r="R2966" s="13"/>
      <c r="S2966" s="21" t="str">
        <f t="shared" si="340"/>
        <v/>
      </c>
      <c r="T2966" s="7" t="str">
        <f t="shared" si="341"/>
        <v>Under 1.5</v>
      </c>
      <c r="U2966" s="14"/>
      <c r="V2966" s="14" t="str">
        <f t="shared" si="345"/>
        <v>Over 0.5</v>
      </c>
      <c r="W2966" s="14" t="str">
        <f t="shared" si="346"/>
        <v/>
      </c>
      <c r="X2966" s="14"/>
      <c r="Y2966" s="7" t="str">
        <f t="shared" si="342"/>
        <v>…</v>
      </c>
      <c r="Z2966" s="7"/>
      <c r="AA2966" s="35" t="str">
        <f t="shared" si="343"/>
        <v>…</v>
      </c>
      <c r="AB2966" s="35" t="str">
        <f t="shared" si="344"/>
        <v>.</v>
      </c>
    </row>
    <row r="2967" spans="2:28">
      <c r="B2967" s="6"/>
      <c r="D2967" s="24"/>
      <c r="E2967" s="17"/>
      <c r="F2967" s="7"/>
      <c r="G2967" s="10"/>
      <c r="H2967" s="7"/>
      <c r="I2967" s="7"/>
      <c r="J2967" s="7"/>
      <c r="K2967" s="7"/>
      <c r="L2967" s="7"/>
      <c r="M2967" s="7"/>
      <c r="N2967" s="6"/>
      <c r="O2967" s="6"/>
      <c r="P2967" s="11"/>
      <c r="Q2967" s="12"/>
      <c r="R2967" s="13"/>
      <c r="S2967" s="21" t="str">
        <f t="shared" si="340"/>
        <v/>
      </c>
      <c r="T2967" s="7" t="str">
        <f t="shared" si="341"/>
        <v>Under 1.5</v>
      </c>
      <c r="U2967" s="14"/>
      <c r="V2967" s="14" t="str">
        <f t="shared" si="345"/>
        <v>Over 0.5</v>
      </c>
      <c r="W2967" s="14" t="str">
        <f t="shared" si="346"/>
        <v/>
      </c>
      <c r="X2967" s="14"/>
      <c r="Y2967" s="7" t="str">
        <f t="shared" si="342"/>
        <v>…</v>
      </c>
      <c r="Z2967" s="7"/>
      <c r="AA2967" s="35" t="str">
        <f t="shared" si="343"/>
        <v>…</v>
      </c>
      <c r="AB2967" s="35" t="str">
        <f t="shared" si="344"/>
        <v>.</v>
      </c>
    </row>
    <row r="2968" spans="2:28">
      <c r="B2968" s="6"/>
      <c r="D2968" s="24"/>
      <c r="E2968" s="17"/>
      <c r="F2968" s="7"/>
      <c r="G2968" s="10"/>
      <c r="H2968" s="7"/>
      <c r="I2968" s="7"/>
      <c r="J2968" s="7"/>
      <c r="K2968" s="7"/>
      <c r="L2968" s="7"/>
      <c r="M2968" s="7"/>
      <c r="N2968" s="6"/>
      <c r="O2968" s="6"/>
      <c r="P2968" s="11"/>
      <c r="Q2968" s="12"/>
      <c r="R2968" s="13"/>
      <c r="S2968" s="21" t="str">
        <f t="shared" si="340"/>
        <v/>
      </c>
      <c r="T2968" s="7" t="str">
        <f t="shared" si="341"/>
        <v>Under 1.5</v>
      </c>
      <c r="U2968" s="14"/>
      <c r="V2968" s="14" t="str">
        <f t="shared" si="345"/>
        <v>Over 0.5</v>
      </c>
      <c r="W2968" s="14" t="str">
        <f t="shared" si="346"/>
        <v/>
      </c>
      <c r="X2968" s="14"/>
      <c r="Y2968" s="7" t="str">
        <f t="shared" si="342"/>
        <v>…</v>
      </c>
      <c r="Z2968" s="7"/>
      <c r="AA2968" s="35" t="str">
        <f t="shared" si="343"/>
        <v>…</v>
      </c>
      <c r="AB2968" s="35" t="str">
        <f t="shared" si="344"/>
        <v>.</v>
      </c>
    </row>
    <row r="2969" spans="2:28">
      <c r="B2969" s="6"/>
      <c r="D2969" s="24"/>
      <c r="E2969" s="17"/>
      <c r="F2969" s="7"/>
      <c r="G2969" s="10"/>
      <c r="H2969" s="7"/>
      <c r="I2969" s="7"/>
      <c r="J2969" s="7"/>
      <c r="K2969" s="7"/>
      <c r="L2969" s="7"/>
      <c r="M2969" s="7"/>
      <c r="N2969" s="6"/>
      <c r="O2969" s="6"/>
      <c r="P2969" s="11"/>
      <c r="Q2969" s="12"/>
      <c r="R2969" s="13"/>
      <c r="S2969" s="21" t="str">
        <f t="shared" si="340"/>
        <v/>
      </c>
      <c r="T2969" s="7" t="str">
        <f t="shared" si="341"/>
        <v>Under 1.5</v>
      </c>
      <c r="U2969" s="14"/>
      <c r="V2969" s="14" t="str">
        <f t="shared" si="345"/>
        <v>Over 0.5</v>
      </c>
      <c r="W2969" s="14" t="str">
        <f t="shared" si="346"/>
        <v/>
      </c>
      <c r="X2969" s="14"/>
      <c r="Y2969" s="7" t="str">
        <f t="shared" si="342"/>
        <v>…</v>
      </c>
      <c r="Z2969" s="7"/>
      <c r="AA2969" s="35" t="str">
        <f t="shared" si="343"/>
        <v>…</v>
      </c>
      <c r="AB2969" s="35" t="str">
        <f t="shared" si="344"/>
        <v>.</v>
      </c>
    </row>
    <row r="2970" spans="2:28">
      <c r="B2970" s="6"/>
      <c r="D2970" s="24"/>
      <c r="E2970" s="17"/>
      <c r="F2970" s="7"/>
      <c r="G2970" s="10"/>
      <c r="H2970" s="7"/>
      <c r="I2970" s="7"/>
      <c r="J2970" s="7"/>
      <c r="K2970" s="7"/>
      <c r="L2970" s="7"/>
      <c r="M2970" s="7"/>
      <c r="N2970" s="6"/>
      <c r="O2970" s="6"/>
      <c r="P2970" s="11"/>
      <c r="Q2970" s="12"/>
      <c r="R2970" s="13"/>
      <c r="S2970" s="21" t="str">
        <f t="shared" si="340"/>
        <v/>
      </c>
      <c r="T2970" s="7" t="str">
        <f t="shared" si="341"/>
        <v>Under 1.5</v>
      </c>
      <c r="U2970" s="14"/>
      <c r="V2970" s="14" t="str">
        <f t="shared" si="345"/>
        <v>Over 0.5</v>
      </c>
      <c r="W2970" s="14" t="str">
        <f t="shared" si="346"/>
        <v/>
      </c>
      <c r="X2970" s="14"/>
      <c r="Y2970" s="7" t="str">
        <f t="shared" si="342"/>
        <v>…</v>
      </c>
      <c r="Z2970" s="7"/>
      <c r="AA2970" s="35" t="str">
        <f t="shared" si="343"/>
        <v>…</v>
      </c>
      <c r="AB2970" s="35" t="str">
        <f t="shared" si="344"/>
        <v>.</v>
      </c>
    </row>
    <row r="2971" spans="2:28">
      <c r="B2971" s="6"/>
      <c r="D2971" s="24"/>
      <c r="E2971" s="17"/>
      <c r="F2971" s="7"/>
      <c r="G2971" s="10"/>
      <c r="H2971" s="7"/>
      <c r="I2971" s="7"/>
      <c r="J2971" s="7"/>
      <c r="K2971" s="7"/>
      <c r="L2971" s="7"/>
      <c r="M2971" s="7"/>
      <c r="N2971" s="6"/>
      <c r="O2971" s="6"/>
      <c r="P2971" s="11"/>
      <c r="Q2971" s="12"/>
      <c r="R2971" s="13"/>
      <c r="S2971" s="21" t="str">
        <f t="shared" si="340"/>
        <v/>
      </c>
      <c r="T2971" s="7" t="str">
        <f t="shared" si="341"/>
        <v>Under 1.5</v>
      </c>
      <c r="U2971" s="14"/>
      <c r="V2971" s="14" t="str">
        <f t="shared" si="345"/>
        <v>Over 0.5</v>
      </c>
      <c r="W2971" s="14" t="str">
        <f t="shared" si="346"/>
        <v/>
      </c>
      <c r="X2971" s="14"/>
      <c r="Y2971" s="7" t="str">
        <f t="shared" si="342"/>
        <v>…</v>
      </c>
      <c r="Z2971" s="7"/>
      <c r="AA2971" s="35" t="str">
        <f t="shared" si="343"/>
        <v>…</v>
      </c>
      <c r="AB2971" s="35" t="str">
        <f t="shared" si="344"/>
        <v>.</v>
      </c>
    </row>
    <row r="2972" spans="2:28">
      <c r="B2972" s="6"/>
      <c r="D2972" s="24"/>
      <c r="E2972" s="17"/>
      <c r="F2972" s="7"/>
      <c r="G2972" s="10"/>
      <c r="H2972" s="7"/>
      <c r="I2972" s="7"/>
      <c r="J2972" s="7"/>
      <c r="K2972" s="7"/>
      <c r="L2972" s="7"/>
      <c r="M2972" s="7"/>
      <c r="N2972" s="6"/>
      <c r="O2972" s="6"/>
      <c r="P2972" s="11"/>
      <c r="Q2972" s="12"/>
      <c r="R2972" s="13"/>
      <c r="S2972" s="21" t="str">
        <f t="shared" si="340"/>
        <v/>
      </c>
      <c r="T2972" s="7" t="str">
        <f t="shared" si="341"/>
        <v>Under 1.5</v>
      </c>
      <c r="U2972" s="14"/>
      <c r="V2972" s="14" t="str">
        <f t="shared" si="345"/>
        <v>Over 0.5</v>
      </c>
      <c r="W2972" s="14" t="str">
        <f t="shared" si="346"/>
        <v/>
      </c>
      <c r="X2972" s="14"/>
      <c r="Y2972" s="7" t="str">
        <f t="shared" si="342"/>
        <v>…</v>
      </c>
      <c r="Z2972" s="7"/>
      <c r="AA2972" s="35" t="str">
        <f t="shared" si="343"/>
        <v>…</v>
      </c>
      <c r="AB2972" s="35" t="str">
        <f t="shared" si="344"/>
        <v>.</v>
      </c>
    </row>
    <row r="2973" spans="2:28">
      <c r="B2973" s="6"/>
      <c r="D2973" s="24"/>
      <c r="E2973" s="17"/>
      <c r="F2973" s="7"/>
      <c r="G2973" s="10"/>
      <c r="H2973" s="7"/>
      <c r="I2973" s="7"/>
      <c r="J2973" s="7"/>
      <c r="K2973" s="7"/>
      <c r="L2973" s="7"/>
      <c r="M2973" s="7"/>
      <c r="N2973" s="6"/>
      <c r="O2973" s="6"/>
      <c r="P2973" s="11"/>
      <c r="Q2973" s="12"/>
      <c r="R2973" s="13"/>
      <c r="S2973" s="21" t="str">
        <f t="shared" si="340"/>
        <v/>
      </c>
      <c r="T2973" s="7" t="str">
        <f t="shared" si="341"/>
        <v>Under 1.5</v>
      </c>
      <c r="U2973" s="14"/>
      <c r="V2973" s="14" t="str">
        <f t="shared" si="345"/>
        <v>Over 0.5</v>
      </c>
      <c r="W2973" s="14" t="str">
        <f t="shared" si="346"/>
        <v/>
      </c>
      <c r="X2973" s="14"/>
      <c r="Y2973" s="7" t="str">
        <f t="shared" si="342"/>
        <v>…</v>
      </c>
      <c r="Z2973" s="7"/>
      <c r="AA2973" s="35" t="str">
        <f t="shared" si="343"/>
        <v>…</v>
      </c>
      <c r="AB2973" s="35" t="str">
        <f t="shared" si="344"/>
        <v>.</v>
      </c>
    </row>
    <row r="2974" spans="2:28">
      <c r="B2974" s="6"/>
      <c r="D2974" s="24"/>
      <c r="E2974" s="17"/>
      <c r="F2974" s="7"/>
      <c r="G2974" s="10"/>
      <c r="H2974" s="7"/>
      <c r="I2974" s="7"/>
      <c r="J2974" s="7"/>
      <c r="K2974" s="7"/>
      <c r="L2974" s="7"/>
      <c r="M2974" s="7"/>
      <c r="N2974" s="6"/>
      <c r="O2974" s="6"/>
      <c r="P2974" s="11"/>
      <c r="Q2974" s="12"/>
      <c r="R2974" s="13"/>
      <c r="S2974" s="21" t="str">
        <f t="shared" si="340"/>
        <v/>
      </c>
      <c r="T2974" s="7" t="str">
        <f t="shared" si="341"/>
        <v>Under 1.5</v>
      </c>
      <c r="U2974" s="14"/>
      <c r="V2974" s="14" t="str">
        <f t="shared" si="345"/>
        <v>Over 0.5</v>
      </c>
      <c r="W2974" s="14" t="str">
        <f t="shared" si="346"/>
        <v/>
      </c>
      <c r="X2974" s="14"/>
      <c r="Y2974" s="7" t="str">
        <f t="shared" si="342"/>
        <v>…</v>
      </c>
      <c r="Z2974" s="7"/>
      <c r="AA2974" s="35" t="str">
        <f t="shared" si="343"/>
        <v>…</v>
      </c>
      <c r="AB2974" s="35" t="str">
        <f t="shared" si="344"/>
        <v>.</v>
      </c>
    </row>
    <row r="2975" spans="2:28">
      <c r="B2975" s="6"/>
      <c r="D2975" s="24"/>
      <c r="E2975" s="17"/>
      <c r="F2975" s="7"/>
      <c r="G2975" s="10"/>
      <c r="H2975" s="7"/>
      <c r="I2975" s="7"/>
      <c r="J2975" s="7"/>
      <c r="K2975" s="7"/>
      <c r="L2975" s="7"/>
      <c r="M2975" s="7"/>
      <c r="N2975" s="6"/>
      <c r="O2975" s="6"/>
      <c r="P2975" s="11"/>
      <c r="Q2975" s="12"/>
      <c r="R2975" s="13"/>
      <c r="S2975" s="21" t="str">
        <f t="shared" si="340"/>
        <v/>
      </c>
      <c r="T2975" s="7" t="str">
        <f t="shared" si="341"/>
        <v>Under 1.5</v>
      </c>
      <c r="U2975" s="14"/>
      <c r="V2975" s="14" t="str">
        <f t="shared" si="345"/>
        <v>Over 0.5</v>
      </c>
      <c r="W2975" s="14" t="str">
        <f t="shared" si="346"/>
        <v/>
      </c>
      <c r="X2975" s="14"/>
      <c r="Y2975" s="7" t="str">
        <f t="shared" si="342"/>
        <v>…</v>
      </c>
      <c r="Z2975" s="7"/>
      <c r="AA2975" s="35" t="str">
        <f t="shared" si="343"/>
        <v>…</v>
      </c>
      <c r="AB2975" s="35" t="str">
        <f t="shared" si="344"/>
        <v>.</v>
      </c>
    </row>
    <row r="2976" spans="2:28">
      <c r="B2976" s="6"/>
      <c r="D2976" s="24"/>
      <c r="E2976" s="17"/>
      <c r="F2976" s="7"/>
      <c r="G2976" s="10"/>
      <c r="H2976" s="7"/>
      <c r="I2976" s="7"/>
      <c r="J2976" s="7"/>
      <c r="K2976" s="7"/>
      <c r="L2976" s="7"/>
      <c r="M2976" s="7"/>
      <c r="N2976" s="6"/>
      <c r="O2976" s="6"/>
      <c r="P2976" s="11"/>
      <c r="Q2976" s="12"/>
      <c r="R2976" s="13"/>
      <c r="S2976" s="21" t="str">
        <f t="shared" si="340"/>
        <v/>
      </c>
      <c r="T2976" s="7" t="str">
        <f t="shared" si="341"/>
        <v>Under 1.5</v>
      </c>
      <c r="U2976" s="14"/>
      <c r="V2976" s="14" t="str">
        <f t="shared" si="345"/>
        <v>Over 0.5</v>
      </c>
      <c r="W2976" s="14" t="str">
        <f t="shared" si="346"/>
        <v/>
      </c>
      <c r="X2976" s="14"/>
      <c r="Y2976" s="7" t="str">
        <f t="shared" si="342"/>
        <v>…</v>
      </c>
      <c r="Z2976" s="7"/>
      <c r="AA2976" s="35" t="str">
        <f t="shared" si="343"/>
        <v>…</v>
      </c>
      <c r="AB2976" s="35" t="str">
        <f t="shared" si="344"/>
        <v>.</v>
      </c>
    </row>
    <row r="2977" spans="2:28">
      <c r="B2977" s="6"/>
      <c r="D2977" s="24"/>
      <c r="E2977" s="17"/>
      <c r="F2977" s="7"/>
      <c r="G2977" s="10"/>
      <c r="H2977" s="7"/>
      <c r="I2977" s="7"/>
      <c r="J2977" s="7"/>
      <c r="K2977" s="7"/>
      <c r="L2977" s="7"/>
      <c r="M2977" s="7"/>
      <c r="N2977" s="6"/>
      <c r="O2977" s="6"/>
      <c r="P2977" s="11"/>
      <c r="Q2977" s="12"/>
      <c r="R2977" s="13"/>
      <c r="S2977" s="21" t="str">
        <f t="shared" si="340"/>
        <v/>
      </c>
      <c r="T2977" s="7" t="str">
        <f t="shared" si="341"/>
        <v>Under 1.5</v>
      </c>
      <c r="U2977" s="14"/>
      <c r="V2977" s="14" t="str">
        <f t="shared" si="345"/>
        <v>Over 0.5</v>
      </c>
      <c r="W2977" s="14" t="str">
        <f t="shared" si="346"/>
        <v/>
      </c>
      <c r="X2977" s="14"/>
      <c r="Y2977" s="7" t="str">
        <f t="shared" si="342"/>
        <v>…</v>
      </c>
      <c r="Z2977" s="7"/>
      <c r="AA2977" s="35" t="str">
        <f t="shared" si="343"/>
        <v>…</v>
      </c>
      <c r="AB2977" s="35" t="str">
        <f t="shared" si="344"/>
        <v>.</v>
      </c>
    </row>
    <row r="2978" spans="2:28">
      <c r="B2978" s="6"/>
      <c r="D2978" s="24"/>
      <c r="E2978" s="17"/>
      <c r="F2978" s="7"/>
      <c r="G2978" s="10"/>
      <c r="H2978" s="7"/>
      <c r="I2978" s="7"/>
      <c r="J2978" s="7"/>
      <c r="K2978" s="7"/>
      <c r="L2978" s="7"/>
      <c r="M2978" s="7"/>
      <c r="N2978" s="6"/>
      <c r="O2978" s="6"/>
      <c r="P2978" s="11"/>
      <c r="Q2978" s="12"/>
      <c r="R2978" s="13"/>
      <c r="S2978" s="21" t="str">
        <f t="shared" si="340"/>
        <v/>
      </c>
      <c r="T2978" s="7" t="str">
        <f t="shared" si="341"/>
        <v>Under 1.5</v>
      </c>
      <c r="U2978" s="14"/>
      <c r="V2978" s="14" t="str">
        <f t="shared" si="345"/>
        <v>Over 0.5</v>
      </c>
      <c r="W2978" s="14" t="str">
        <f t="shared" si="346"/>
        <v/>
      </c>
      <c r="X2978" s="14"/>
      <c r="Y2978" s="7" t="str">
        <f t="shared" si="342"/>
        <v>…</v>
      </c>
      <c r="Z2978" s="7"/>
      <c r="AA2978" s="35" t="str">
        <f t="shared" si="343"/>
        <v>…</v>
      </c>
      <c r="AB2978" s="35" t="str">
        <f t="shared" si="344"/>
        <v>.</v>
      </c>
    </row>
    <row r="2979" spans="2:28">
      <c r="B2979" s="6"/>
      <c r="D2979" s="24"/>
      <c r="E2979" s="17"/>
      <c r="F2979" s="7"/>
      <c r="G2979" s="10"/>
      <c r="H2979" s="7"/>
      <c r="I2979" s="7"/>
      <c r="J2979" s="7"/>
      <c r="K2979" s="7"/>
      <c r="L2979" s="7"/>
      <c r="M2979" s="7"/>
      <c r="N2979" s="6"/>
      <c r="O2979" s="6"/>
      <c r="P2979" s="11"/>
      <c r="Q2979" s="12"/>
      <c r="R2979" s="13"/>
      <c r="S2979" s="21" t="str">
        <f t="shared" si="340"/>
        <v/>
      </c>
      <c r="T2979" s="7" t="str">
        <f t="shared" si="341"/>
        <v>Under 1.5</v>
      </c>
      <c r="U2979" s="14"/>
      <c r="V2979" s="14" t="str">
        <f t="shared" si="345"/>
        <v>Over 0.5</v>
      </c>
      <c r="W2979" s="14" t="str">
        <f t="shared" si="346"/>
        <v/>
      </c>
      <c r="X2979" s="14"/>
      <c r="Y2979" s="7" t="str">
        <f t="shared" si="342"/>
        <v>…</v>
      </c>
      <c r="Z2979" s="7"/>
      <c r="AA2979" s="35" t="str">
        <f t="shared" si="343"/>
        <v>…</v>
      </c>
      <c r="AB2979" s="35" t="str">
        <f t="shared" si="344"/>
        <v>.</v>
      </c>
    </row>
    <row r="2980" spans="2:28">
      <c r="B2980" s="6"/>
      <c r="D2980" s="24"/>
      <c r="E2980" s="17"/>
      <c r="F2980" s="7"/>
      <c r="G2980" s="10"/>
      <c r="H2980" s="7"/>
      <c r="I2980" s="7"/>
      <c r="J2980" s="7"/>
      <c r="K2980" s="7"/>
      <c r="L2980" s="7"/>
      <c r="M2980" s="7"/>
      <c r="N2980" s="6"/>
      <c r="O2980" s="6"/>
      <c r="P2980" s="11"/>
      <c r="Q2980" s="12"/>
      <c r="R2980" s="13"/>
      <c r="S2980" s="21" t="str">
        <f t="shared" si="340"/>
        <v/>
      </c>
      <c r="T2980" s="7" t="str">
        <f t="shared" si="341"/>
        <v>Under 1.5</v>
      </c>
      <c r="U2980" s="14"/>
      <c r="V2980" s="14" t="str">
        <f t="shared" si="345"/>
        <v>Over 0.5</v>
      </c>
      <c r="W2980" s="14" t="str">
        <f t="shared" si="346"/>
        <v/>
      </c>
      <c r="X2980" s="14"/>
      <c r="Y2980" s="7" t="str">
        <f t="shared" si="342"/>
        <v>…</v>
      </c>
      <c r="Z2980" s="7"/>
      <c r="AA2980" s="35" t="str">
        <f t="shared" si="343"/>
        <v>…</v>
      </c>
      <c r="AB2980" s="35" t="str">
        <f t="shared" si="344"/>
        <v>.</v>
      </c>
    </row>
    <row r="2981" spans="2:28">
      <c r="B2981" s="6"/>
      <c r="D2981" s="24"/>
      <c r="E2981" s="17"/>
      <c r="F2981" s="7"/>
      <c r="G2981" s="10"/>
      <c r="H2981" s="7"/>
      <c r="I2981" s="7"/>
      <c r="J2981" s="7"/>
      <c r="K2981" s="7"/>
      <c r="L2981" s="7"/>
      <c r="M2981" s="7"/>
      <c r="N2981" s="6"/>
      <c r="O2981" s="6"/>
      <c r="P2981" s="11"/>
      <c r="Q2981" s="12"/>
      <c r="R2981" s="13"/>
      <c r="S2981" s="21" t="str">
        <f t="shared" si="340"/>
        <v/>
      </c>
      <c r="T2981" s="7" t="str">
        <f t="shared" si="341"/>
        <v>Under 1.5</v>
      </c>
      <c r="U2981" s="14"/>
      <c r="V2981" s="14" t="str">
        <f t="shared" si="345"/>
        <v>Over 0.5</v>
      </c>
      <c r="W2981" s="14" t="str">
        <f t="shared" si="346"/>
        <v/>
      </c>
      <c r="X2981" s="14"/>
      <c r="Y2981" s="7" t="str">
        <f t="shared" si="342"/>
        <v>…</v>
      </c>
      <c r="Z2981" s="7"/>
      <c r="AA2981" s="35" t="str">
        <f t="shared" si="343"/>
        <v>…</v>
      </c>
      <c r="AB2981" s="35" t="str">
        <f t="shared" si="344"/>
        <v>.</v>
      </c>
    </row>
    <row r="2982" spans="2:28">
      <c r="B2982" s="6"/>
      <c r="D2982" s="24"/>
      <c r="E2982" s="17"/>
      <c r="F2982" s="7"/>
      <c r="G2982" s="10"/>
      <c r="H2982" s="7"/>
      <c r="I2982" s="7"/>
      <c r="J2982" s="7"/>
      <c r="K2982" s="7"/>
      <c r="L2982" s="7"/>
      <c r="M2982" s="7"/>
      <c r="N2982" s="6"/>
      <c r="O2982" s="6"/>
      <c r="P2982" s="11"/>
      <c r="Q2982" s="12"/>
      <c r="R2982" s="13"/>
      <c r="S2982" s="21" t="str">
        <f t="shared" si="340"/>
        <v/>
      </c>
      <c r="T2982" s="7" t="str">
        <f t="shared" si="341"/>
        <v>Under 1.5</v>
      </c>
      <c r="U2982" s="14"/>
      <c r="V2982" s="14" t="str">
        <f t="shared" si="345"/>
        <v>Over 0.5</v>
      </c>
      <c r="W2982" s="14" t="str">
        <f t="shared" si="346"/>
        <v/>
      </c>
      <c r="X2982" s="14"/>
      <c r="Y2982" s="7" t="str">
        <f t="shared" si="342"/>
        <v>…</v>
      </c>
      <c r="Z2982" s="7"/>
      <c r="AA2982" s="35" t="str">
        <f t="shared" si="343"/>
        <v>…</v>
      </c>
      <c r="AB2982" s="35" t="str">
        <f t="shared" si="344"/>
        <v>.</v>
      </c>
    </row>
    <row r="2983" spans="2:28">
      <c r="B2983" s="6"/>
      <c r="D2983" s="24"/>
      <c r="E2983" s="17"/>
      <c r="F2983" s="7"/>
      <c r="G2983" s="10"/>
      <c r="H2983" s="7"/>
      <c r="I2983" s="7"/>
      <c r="J2983" s="7"/>
      <c r="K2983" s="7"/>
      <c r="L2983" s="7"/>
      <c r="M2983" s="7"/>
      <c r="N2983" s="6"/>
      <c r="O2983" s="6"/>
      <c r="P2983" s="11"/>
      <c r="Q2983" s="12"/>
      <c r="R2983" s="13"/>
      <c r="S2983" s="21" t="str">
        <f t="shared" si="340"/>
        <v/>
      </c>
      <c r="T2983" s="7" t="str">
        <f t="shared" si="341"/>
        <v>Under 1.5</v>
      </c>
      <c r="U2983" s="14"/>
      <c r="V2983" s="14" t="str">
        <f t="shared" si="345"/>
        <v>Over 0.5</v>
      </c>
      <c r="W2983" s="14" t="str">
        <f t="shared" si="346"/>
        <v/>
      </c>
      <c r="X2983" s="14"/>
      <c r="Y2983" s="7" t="str">
        <f t="shared" si="342"/>
        <v>…</v>
      </c>
      <c r="Z2983" s="7"/>
      <c r="AA2983" s="35" t="str">
        <f t="shared" si="343"/>
        <v>…</v>
      </c>
      <c r="AB2983" s="35" t="str">
        <f t="shared" si="344"/>
        <v>.</v>
      </c>
    </row>
    <row r="2984" spans="2:28">
      <c r="B2984" s="6"/>
      <c r="D2984" s="24"/>
      <c r="E2984" s="17"/>
      <c r="F2984" s="7"/>
      <c r="G2984" s="10"/>
      <c r="H2984" s="7"/>
      <c r="I2984" s="7"/>
      <c r="J2984" s="7"/>
      <c r="K2984" s="7"/>
      <c r="L2984" s="7"/>
      <c r="M2984" s="7"/>
      <c r="N2984" s="6"/>
      <c r="O2984" s="6"/>
      <c r="P2984" s="11"/>
      <c r="Q2984" s="12"/>
      <c r="R2984" s="13"/>
      <c r="S2984" s="21" t="str">
        <f t="shared" si="340"/>
        <v/>
      </c>
      <c r="T2984" s="7" t="str">
        <f t="shared" si="341"/>
        <v>Under 1.5</v>
      </c>
      <c r="U2984" s="14"/>
      <c r="V2984" s="14" t="str">
        <f t="shared" si="345"/>
        <v>Over 0.5</v>
      </c>
      <c r="W2984" s="14" t="str">
        <f t="shared" si="346"/>
        <v/>
      </c>
      <c r="X2984" s="14"/>
      <c r="Y2984" s="7" t="str">
        <f t="shared" si="342"/>
        <v>…</v>
      </c>
      <c r="Z2984" s="7"/>
      <c r="AA2984" s="35" t="str">
        <f t="shared" si="343"/>
        <v>…</v>
      </c>
      <c r="AB2984" s="35" t="str">
        <f t="shared" si="344"/>
        <v>.</v>
      </c>
    </row>
    <row r="2985" spans="2:28">
      <c r="B2985" s="6"/>
      <c r="D2985" s="24"/>
      <c r="E2985" s="17"/>
      <c r="F2985" s="7"/>
      <c r="G2985" s="10"/>
      <c r="H2985" s="7"/>
      <c r="I2985" s="7"/>
      <c r="J2985" s="7"/>
      <c r="K2985" s="7"/>
      <c r="L2985" s="7"/>
      <c r="M2985" s="7"/>
      <c r="N2985" s="6"/>
      <c r="O2985" s="6"/>
      <c r="P2985" s="11"/>
      <c r="Q2985" s="12"/>
      <c r="R2985" s="13"/>
      <c r="S2985" s="21" t="str">
        <f t="shared" si="340"/>
        <v/>
      </c>
      <c r="T2985" s="7" t="str">
        <f t="shared" si="341"/>
        <v>Under 1.5</v>
      </c>
      <c r="U2985" s="14"/>
      <c r="V2985" s="14" t="str">
        <f t="shared" si="345"/>
        <v>Over 0.5</v>
      </c>
      <c r="W2985" s="14" t="str">
        <f t="shared" si="346"/>
        <v/>
      </c>
      <c r="X2985" s="14"/>
      <c r="Y2985" s="7" t="str">
        <f t="shared" si="342"/>
        <v>…</v>
      </c>
      <c r="Z2985" s="7"/>
      <c r="AA2985" s="35" t="str">
        <f t="shared" si="343"/>
        <v>…</v>
      </c>
      <c r="AB2985" s="35" t="str">
        <f t="shared" si="344"/>
        <v>.</v>
      </c>
    </row>
    <row r="2986" spans="2:28">
      <c r="B2986" s="6"/>
      <c r="D2986" s="24"/>
      <c r="E2986" s="17"/>
      <c r="F2986" s="7"/>
      <c r="G2986" s="10"/>
      <c r="H2986" s="7"/>
      <c r="I2986" s="7"/>
      <c r="J2986" s="7"/>
      <c r="K2986" s="7"/>
      <c r="L2986" s="7"/>
      <c r="M2986" s="7"/>
      <c r="N2986" s="6"/>
      <c r="O2986" s="6"/>
      <c r="P2986" s="11"/>
      <c r="Q2986" s="12"/>
      <c r="R2986" s="13"/>
      <c r="S2986" s="21" t="str">
        <f t="shared" si="340"/>
        <v/>
      </c>
      <c r="T2986" s="7" t="str">
        <f t="shared" si="341"/>
        <v>Under 1.5</v>
      </c>
      <c r="U2986" s="14"/>
      <c r="V2986" s="14" t="str">
        <f t="shared" si="345"/>
        <v>Over 0.5</v>
      </c>
      <c r="W2986" s="14" t="str">
        <f t="shared" si="346"/>
        <v/>
      </c>
      <c r="X2986" s="14"/>
      <c r="Y2986" s="7" t="str">
        <f t="shared" si="342"/>
        <v>…</v>
      </c>
      <c r="Z2986" s="7"/>
      <c r="AA2986" s="35" t="str">
        <f t="shared" si="343"/>
        <v>…</v>
      </c>
      <c r="AB2986" s="35" t="str">
        <f t="shared" si="344"/>
        <v>.</v>
      </c>
    </row>
    <row r="2987" spans="2:28">
      <c r="B2987" s="6"/>
      <c r="D2987" s="24"/>
      <c r="E2987" s="17"/>
      <c r="F2987" s="7"/>
      <c r="G2987" s="10"/>
      <c r="H2987" s="7"/>
      <c r="I2987" s="7"/>
      <c r="J2987" s="7"/>
      <c r="K2987" s="7"/>
      <c r="L2987" s="7"/>
      <c r="M2987" s="7"/>
      <c r="N2987" s="6"/>
      <c r="O2987" s="6"/>
      <c r="P2987" s="11"/>
      <c r="Q2987" s="12"/>
      <c r="R2987" s="13"/>
      <c r="S2987" s="21" t="str">
        <f t="shared" si="340"/>
        <v/>
      </c>
      <c r="T2987" s="7" t="str">
        <f t="shared" si="341"/>
        <v>Under 1.5</v>
      </c>
      <c r="U2987" s="14"/>
      <c r="V2987" s="14" t="str">
        <f t="shared" si="345"/>
        <v>Over 0.5</v>
      </c>
      <c r="W2987" s="14" t="str">
        <f t="shared" si="346"/>
        <v/>
      </c>
      <c r="X2987" s="14"/>
      <c r="Y2987" s="7" t="str">
        <f t="shared" si="342"/>
        <v>…</v>
      </c>
      <c r="Z2987" s="7"/>
      <c r="AA2987" s="35" t="str">
        <f t="shared" si="343"/>
        <v>…</v>
      </c>
      <c r="AB2987" s="35" t="str">
        <f t="shared" si="344"/>
        <v>.</v>
      </c>
    </row>
    <row r="2988" spans="2:28">
      <c r="B2988" s="6"/>
      <c r="D2988" s="24"/>
      <c r="E2988" s="17"/>
      <c r="F2988" s="7"/>
      <c r="G2988" s="10"/>
      <c r="H2988" s="7"/>
      <c r="I2988" s="7"/>
      <c r="J2988" s="7"/>
      <c r="K2988" s="7"/>
      <c r="L2988" s="7"/>
      <c r="M2988" s="7"/>
      <c r="N2988" s="6"/>
      <c r="O2988" s="6"/>
      <c r="P2988" s="11"/>
      <c r="Q2988" s="12"/>
      <c r="R2988" s="13"/>
      <c r="S2988" s="21" t="str">
        <f t="shared" si="340"/>
        <v/>
      </c>
      <c r="T2988" s="7" t="str">
        <f t="shared" si="341"/>
        <v>Under 1.5</v>
      </c>
      <c r="U2988" s="14"/>
      <c r="V2988" s="14" t="str">
        <f t="shared" si="345"/>
        <v>Over 0.5</v>
      </c>
      <c r="W2988" s="14" t="str">
        <f t="shared" si="346"/>
        <v/>
      </c>
      <c r="X2988" s="14"/>
      <c r="Y2988" s="7" t="str">
        <f t="shared" si="342"/>
        <v>…</v>
      </c>
      <c r="Z2988" s="7"/>
      <c r="AA2988" s="35" t="str">
        <f t="shared" si="343"/>
        <v>…</v>
      </c>
      <c r="AB2988" s="35" t="str">
        <f t="shared" si="344"/>
        <v>.</v>
      </c>
    </row>
    <row r="2989" spans="2:28">
      <c r="B2989" s="6"/>
      <c r="D2989" s="24"/>
      <c r="E2989" s="17"/>
      <c r="F2989" s="7"/>
      <c r="G2989" s="10"/>
      <c r="H2989" s="7"/>
      <c r="I2989" s="7"/>
      <c r="J2989" s="7"/>
      <c r="K2989" s="7"/>
      <c r="L2989" s="7"/>
      <c r="M2989" s="7"/>
      <c r="N2989" s="6"/>
      <c r="O2989" s="6"/>
      <c r="P2989" s="11"/>
      <c r="Q2989" s="12"/>
      <c r="R2989" s="13"/>
      <c r="S2989" s="21" t="str">
        <f t="shared" si="340"/>
        <v/>
      </c>
      <c r="T2989" s="7" t="str">
        <f t="shared" si="341"/>
        <v>Under 1.5</v>
      </c>
      <c r="U2989" s="14"/>
      <c r="V2989" s="14" t="str">
        <f t="shared" si="345"/>
        <v>Over 0.5</v>
      </c>
      <c r="W2989" s="14" t="str">
        <f t="shared" si="346"/>
        <v/>
      </c>
      <c r="X2989" s="14"/>
      <c r="Y2989" s="7" t="str">
        <f t="shared" si="342"/>
        <v>…</v>
      </c>
      <c r="Z2989" s="7"/>
      <c r="AA2989" s="35" t="str">
        <f t="shared" si="343"/>
        <v>…</v>
      </c>
      <c r="AB2989" s="35" t="str">
        <f t="shared" si="344"/>
        <v>.</v>
      </c>
    </row>
    <row r="2990" spans="2:28">
      <c r="B2990" s="6"/>
      <c r="D2990" s="24"/>
      <c r="E2990" s="17"/>
      <c r="F2990" s="7"/>
      <c r="G2990" s="10"/>
      <c r="H2990" s="7"/>
      <c r="I2990" s="7"/>
      <c r="J2990" s="7"/>
      <c r="K2990" s="7"/>
      <c r="L2990" s="7"/>
      <c r="M2990" s="7"/>
      <c r="N2990" s="6"/>
      <c r="O2990" s="6"/>
      <c r="P2990" s="11"/>
      <c r="Q2990" s="12"/>
      <c r="R2990" s="13"/>
      <c r="S2990" s="21" t="str">
        <f t="shared" si="340"/>
        <v/>
      </c>
      <c r="T2990" s="7" t="str">
        <f t="shared" si="341"/>
        <v>Under 1.5</v>
      </c>
      <c r="U2990" s="14"/>
      <c r="V2990" s="14" t="str">
        <f t="shared" si="345"/>
        <v>Over 0.5</v>
      </c>
      <c r="W2990" s="14" t="str">
        <f t="shared" si="346"/>
        <v/>
      </c>
      <c r="X2990" s="14"/>
      <c r="Y2990" s="7" t="str">
        <f t="shared" si="342"/>
        <v>…</v>
      </c>
      <c r="Z2990" s="7"/>
      <c r="AA2990" s="35" t="str">
        <f t="shared" si="343"/>
        <v>…</v>
      </c>
      <c r="AB2990" s="35" t="str">
        <f t="shared" si="344"/>
        <v>.</v>
      </c>
    </row>
    <row r="2991" spans="2:28">
      <c r="B2991" s="6"/>
      <c r="D2991" s="24"/>
      <c r="E2991" s="17"/>
      <c r="F2991" s="7"/>
      <c r="G2991" s="10"/>
      <c r="H2991" s="7"/>
      <c r="I2991" s="7"/>
      <c r="J2991" s="7"/>
      <c r="K2991" s="7"/>
      <c r="L2991" s="7"/>
      <c r="M2991" s="7"/>
      <c r="N2991" s="6"/>
      <c r="O2991" s="6"/>
      <c r="P2991" s="11"/>
      <c r="Q2991" s="12"/>
      <c r="R2991" s="13"/>
      <c r="S2991" s="21" t="str">
        <f t="shared" si="340"/>
        <v/>
      </c>
      <c r="T2991" s="7" t="str">
        <f t="shared" si="341"/>
        <v>Under 1.5</v>
      </c>
      <c r="U2991" s="14"/>
      <c r="V2991" s="14" t="str">
        <f t="shared" si="345"/>
        <v>Over 0.5</v>
      </c>
      <c r="W2991" s="14" t="str">
        <f t="shared" si="346"/>
        <v/>
      </c>
      <c r="X2991" s="14"/>
      <c r="Y2991" s="7" t="str">
        <f t="shared" si="342"/>
        <v>…</v>
      </c>
      <c r="Z2991" s="7"/>
      <c r="AA2991" s="35" t="str">
        <f t="shared" si="343"/>
        <v>…</v>
      </c>
      <c r="AB2991" s="35" t="str">
        <f t="shared" si="344"/>
        <v>.</v>
      </c>
    </row>
    <row r="2992" spans="2:28">
      <c r="B2992" s="6"/>
      <c r="D2992" s="24"/>
      <c r="E2992" s="17"/>
      <c r="F2992" s="7"/>
      <c r="G2992" s="10"/>
      <c r="H2992" s="7"/>
      <c r="I2992" s="7"/>
      <c r="J2992" s="7"/>
      <c r="K2992" s="7"/>
      <c r="L2992" s="7"/>
      <c r="M2992" s="7"/>
      <c r="N2992" s="6"/>
      <c r="O2992" s="6"/>
      <c r="P2992" s="11"/>
      <c r="Q2992" s="12"/>
      <c r="R2992" s="13"/>
      <c r="S2992" s="21" t="str">
        <f t="shared" si="340"/>
        <v/>
      </c>
      <c r="T2992" s="7" t="str">
        <f t="shared" si="341"/>
        <v>Under 1.5</v>
      </c>
      <c r="U2992" s="14"/>
      <c r="V2992" s="14" t="str">
        <f t="shared" si="345"/>
        <v>Over 0.5</v>
      </c>
      <c r="W2992" s="14" t="str">
        <f t="shared" si="346"/>
        <v/>
      </c>
      <c r="X2992" s="14"/>
      <c r="Y2992" s="7" t="str">
        <f t="shared" si="342"/>
        <v>…</v>
      </c>
      <c r="Z2992" s="7"/>
      <c r="AA2992" s="35" t="str">
        <f t="shared" si="343"/>
        <v>…</v>
      </c>
      <c r="AB2992" s="35" t="str">
        <f t="shared" si="344"/>
        <v>.</v>
      </c>
    </row>
    <row r="2993" spans="2:28">
      <c r="B2993" s="6"/>
      <c r="D2993" s="24"/>
      <c r="E2993" s="17"/>
      <c r="F2993" s="7"/>
      <c r="G2993" s="10"/>
      <c r="H2993" s="7"/>
      <c r="I2993" s="7"/>
      <c r="J2993" s="7"/>
      <c r="K2993" s="7"/>
      <c r="L2993" s="7"/>
      <c r="M2993" s="7"/>
      <c r="N2993" s="6"/>
      <c r="O2993" s="6"/>
      <c r="P2993" s="11"/>
      <c r="Q2993" s="12"/>
      <c r="R2993" s="13"/>
      <c r="S2993" s="21" t="str">
        <f t="shared" si="340"/>
        <v/>
      </c>
      <c r="T2993" s="7" t="str">
        <f t="shared" si="341"/>
        <v>Under 1.5</v>
      </c>
      <c r="U2993" s="14"/>
      <c r="V2993" s="14" t="str">
        <f t="shared" si="345"/>
        <v>Over 0.5</v>
      </c>
      <c r="W2993" s="14" t="str">
        <f t="shared" si="346"/>
        <v/>
      </c>
      <c r="X2993" s="14"/>
      <c r="Y2993" s="7" t="str">
        <f t="shared" si="342"/>
        <v>…</v>
      </c>
      <c r="Z2993" s="7"/>
      <c r="AA2993" s="35" t="str">
        <f t="shared" si="343"/>
        <v>…</v>
      </c>
      <c r="AB2993" s="35" t="str">
        <f t="shared" si="344"/>
        <v>.</v>
      </c>
    </row>
    <row r="2994" spans="2:28">
      <c r="B2994" s="6"/>
      <c r="D2994" s="24"/>
      <c r="E2994" s="17"/>
      <c r="F2994" s="7"/>
      <c r="G2994" s="10"/>
      <c r="H2994" s="7"/>
      <c r="I2994" s="7"/>
      <c r="J2994" s="7"/>
      <c r="K2994" s="7"/>
      <c r="L2994" s="7"/>
      <c r="M2994" s="7"/>
      <c r="N2994" s="6"/>
      <c r="O2994" s="6"/>
      <c r="P2994" s="11"/>
      <c r="Q2994" s="12"/>
      <c r="R2994" s="13"/>
      <c r="S2994" s="21" t="str">
        <f t="shared" si="340"/>
        <v/>
      </c>
      <c r="T2994" s="7" t="str">
        <f t="shared" si="341"/>
        <v>Under 1.5</v>
      </c>
      <c r="U2994" s="14"/>
      <c r="V2994" s="14" t="str">
        <f t="shared" si="345"/>
        <v>Over 0.5</v>
      </c>
      <c r="W2994" s="14" t="str">
        <f t="shared" si="346"/>
        <v/>
      </c>
      <c r="X2994" s="14"/>
      <c r="Y2994" s="7" t="str">
        <f t="shared" si="342"/>
        <v>…</v>
      </c>
      <c r="Z2994" s="7"/>
      <c r="AA2994" s="35" t="str">
        <f t="shared" si="343"/>
        <v>…</v>
      </c>
      <c r="AB2994" s="35" t="str">
        <f t="shared" si="344"/>
        <v>.</v>
      </c>
    </row>
    <row r="2995" spans="2:28">
      <c r="B2995" s="6"/>
      <c r="D2995" s="24"/>
      <c r="E2995" s="17"/>
      <c r="F2995" s="7"/>
      <c r="G2995" s="10"/>
      <c r="H2995" s="7"/>
      <c r="I2995" s="7"/>
      <c r="J2995" s="7"/>
      <c r="K2995" s="7"/>
      <c r="L2995" s="7"/>
      <c r="M2995" s="7"/>
      <c r="N2995" s="6"/>
      <c r="O2995" s="6"/>
      <c r="P2995" s="11"/>
      <c r="Q2995" s="12"/>
      <c r="R2995" s="13"/>
      <c r="S2995" s="21" t="str">
        <f t="shared" si="340"/>
        <v/>
      </c>
      <c r="T2995" s="7" t="str">
        <f t="shared" si="341"/>
        <v>Under 1.5</v>
      </c>
      <c r="U2995" s="14"/>
      <c r="V2995" s="14" t="str">
        <f t="shared" si="345"/>
        <v>Over 0.5</v>
      </c>
      <c r="W2995" s="14" t="str">
        <f t="shared" si="346"/>
        <v/>
      </c>
      <c r="X2995" s="14"/>
      <c r="Y2995" s="7" t="str">
        <f t="shared" si="342"/>
        <v>…</v>
      </c>
      <c r="Z2995" s="7"/>
      <c r="AA2995" s="35" t="str">
        <f t="shared" si="343"/>
        <v>…</v>
      </c>
      <c r="AB2995" s="35" t="str">
        <f t="shared" si="344"/>
        <v>.</v>
      </c>
    </row>
    <row r="2996" spans="2:28">
      <c r="B2996" s="6"/>
      <c r="D2996" s="24"/>
      <c r="E2996" s="17"/>
      <c r="F2996" s="7"/>
      <c r="G2996" s="10"/>
      <c r="H2996" s="7"/>
      <c r="I2996" s="7"/>
      <c r="J2996" s="7"/>
      <c r="K2996" s="7"/>
      <c r="L2996" s="7"/>
      <c r="M2996" s="7"/>
      <c r="N2996" s="6"/>
      <c r="O2996" s="6"/>
      <c r="P2996" s="11"/>
      <c r="Q2996" s="12"/>
      <c r="R2996" s="13"/>
      <c r="S2996" s="21" t="str">
        <f t="shared" ref="S2996:S3059" si="347">(IF(H2996=0,"",(40+IF(I2996&lt;50,0,I2996/3.2)+(IF(J2996&gt;I2996,-J2996/3.2,0)+(IF(H2996&gt;I2996,-H2996/3.2,0)+(IF(L2996="X",5,IF(L2996="2",2,0)))+(IF(M2996&gt;15,0,15-M2996))+(IF(P2996&lt;50,0,P2996/5)))))))</f>
        <v/>
      </c>
      <c r="T2996" s="7" t="str">
        <f t="shared" ref="T2996:T3059" si="348">IF(S2996&lt;56,"Over 0.5","Under 1.5")</f>
        <v>Under 1.5</v>
      </c>
      <c r="U2996" s="14"/>
      <c r="V2996" s="14" t="str">
        <f t="shared" si="345"/>
        <v>Over 0.5</v>
      </c>
      <c r="W2996" s="14" t="str">
        <f t="shared" si="346"/>
        <v/>
      </c>
      <c r="X2996" s="14"/>
      <c r="Y2996" s="7" t="str">
        <f t="shared" si="342"/>
        <v>…</v>
      </c>
      <c r="Z2996" s="7"/>
      <c r="AA2996" s="35" t="str">
        <f t="shared" si="343"/>
        <v>…</v>
      </c>
      <c r="AB2996" s="35" t="str">
        <f t="shared" si="344"/>
        <v>.</v>
      </c>
    </row>
    <row r="2997" spans="2:28">
      <c r="B2997" s="6"/>
      <c r="D2997" s="24"/>
      <c r="E2997" s="17"/>
      <c r="F2997" s="7"/>
      <c r="G2997" s="10"/>
      <c r="H2997" s="7"/>
      <c r="I2997" s="7"/>
      <c r="J2997" s="7"/>
      <c r="K2997" s="7"/>
      <c r="L2997" s="7"/>
      <c r="M2997" s="7"/>
      <c r="N2997" s="6"/>
      <c r="O2997" s="6"/>
      <c r="P2997" s="11"/>
      <c r="Q2997" s="12"/>
      <c r="R2997" s="13"/>
      <c r="S2997" s="21" t="str">
        <f t="shared" si="347"/>
        <v/>
      </c>
      <c r="T2997" s="7" t="str">
        <f t="shared" si="348"/>
        <v>Under 1.5</v>
      </c>
      <c r="U2997" s="14"/>
      <c r="V2997" s="14" t="str">
        <f t="shared" si="345"/>
        <v>Over 0.5</v>
      </c>
      <c r="W2997" s="14" t="str">
        <f t="shared" si="346"/>
        <v/>
      </c>
      <c r="X2997" s="14"/>
      <c r="Y2997" s="7" t="str">
        <f t="shared" ref="Y2997:Y3060" si="349">IF(AND(B2997="OK",I2997&gt;52,M2997&lt;11,Q2997&lt;1.71),"Prime","…")</f>
        <v>…</v>
      </c>
      <c r="Z2997" s="7"/>
      <c r="AA2997" s="35" t="str">
        <f t="shared" si="343"/>
        <v>…</v>
      </c>
      <c r="AB2997" s="35" t="str">
        <f t="shared" si="344"/>
        <v>.</v>
      </c>
    </row>
    <row r="2998" spans="2:28">
      <c r="B2998" s="6"/>
      <c r="D2998" s="24"/>
      <c r="E2998" s="17"/>
      <c r="F2998" s="7"/>
      <c r="G2998" s="10"/>
      <c r="H2998" s="7"/>
      <c r="I2998" s="7"/>
      <c r="J2998" s="7"/>
      <c r="K2998" s="7"/>
      <c r="L2998" s="7"/>
      <c r="M2998" s="7"/>
      <c r="N2998" s="6"/>
      <c r="O2998" s="6"/>
      <c r="P2998" s="11"/>
      <c r="Q2998" s="12"/>
      <c r="R2998" s="13"/>
      <c r="S2998" s="21" t="str">
        <f t="shared" si="347"/>
        <v/>
      </c>
      <c r="T2998" s="7" t="str">
        <f t="shared" si="348"/>
        <v>Under 1.5</v>
      </c>
      <c r="U2998" s="14"/>
      <c r="V2998" s="14" t="str">
        <f t="shared" si="345"/>
        <v>Over 0.5</v>
      </c>
      <c r="W2998" s="14" t="str">
        <f t="shared" si="346"/>
        <v/>
      </c>
      <c r="X2998" s="14"/>
      <c r="Y2998" s="7" t="str">
        <f t="shared" si="349"/>
        <v>…</v>
      </c>
      <c r="Z2998" s="7"/>
      <c r="AA2998" s="35" t="str">
        <f t="shared" si="343"/>
        <v>…</v>
      </c>
      <c r="AB2998" s="35" t="str">
        <f t="shared" si="344"/>
        <v>.</v>
      </c>
    </row>
    <row r="2999" spans="2:28">
      <c r="B2999" s="6"/>
      <c r="D2999" s="24"/>
      <c r="E2999" s="17"/>
      <c r="F2999" s="7"/>
      <c r="G2999" s="10"/>
      <c r="H2999" s="7"/>
      <c r="I2999" s="7"/>
      <c r="J2999" s="7"/>
      <c r="K2999" s="7"/>
      <c r="L2999" s="7"/>
      <c r="M2999" s="7"/>
      <c r="N2999" s="6"/>
      <c r="O2999" s="6"/>
      <c r="P2999" s="11"/>
      <c r="Q2999" s="12"/>
      <c r="R2999" s="13"/>
      <c r="S2999" s="21" t="str">
        <f t="shared" si="347"/>
        <v/>
      </c>
      <c r="T2999" s="7" t="str">
        <f t="shared" si="348"/>
        <v>Under 1.5</v>
      </c>
      <c r="U2999" s="14"/>
      <c r="V2999" s="14" t="str">
        <f t="shared" si="345"/>
        <v>Over 0.5</v>
      </c>
      <c r="W2999" s="14" t="str">
        <f t="shared" si="346"/>
        <v/>
      </c>
      <c r="X2999" s="14"/>
      <c r="Y2999" s="7" t="str">
        <f t="shared" si="349"/>
        <v>…</v>
      </c>
      <c r="Z2999" s="7"/>
      <c r="AA2999" s="35" t="str">
        <f t="shared" si="343"/>
        <v>…</v>
      </c>
      <c r="AB2999" s="35" t="str">
        <f t="shared" si="344"/>
        <v>.</v>
      </c>
    </row>
    <row r="3000" spans="2:28">
      <c r="B3000" s="6"/>
      <c r="D3000" s="24"/>
      <c r="E3000" s="17"/>
      <c r="F3000" s="7"/>
      <c r="G3000" s="10"/>
      <c r="H3000" s="7"/>
      <c r="I3000" s="7"/>
      <c r="J3000" s="7"/>
      <c r="K3000" s="7"/>
      <c r="L3000" s="7"/>
      <c r="M3000" s="7"/>
      <c r="N3000" s="6"/>
      <c r="O3000" s="6"/>
      <c r="P3000" s="11"/>
      <c r="Q3000" s="12"/>
      <c r="R3000" s="13"/>
      <c r="S3000" s="21" t="str">
        <f t="shared" si="347"/>
        <v/>
      </c>
      <c r="T3000" s="7" t="str">
        <f t="shared" si="348"/>
        <v>Under 1.5</v>
      </c>
      <c r="U3000" s="14"/>
      <c r="V3000" s="14" t="str">
        <f t="shared" si="345"/>
        <v>Over 0.5</v>
      </c>
      <c r="W3000" s="14" t="str">
        <f t="shared" si="346"/>
        <v/>
      </c>
      <c r="X3000" s="14"/>
      <c r="Y3000" s="7" t="str">
        <f t="shared" si="349"/>
        <v>…</v>
      </c>
      <c r="Z3000" s="7"/>
      <c r="AA3000" s="35" t="str">
        <f t="shared" si="343"/>
        <v>…</v>
      </c>
      <c r="AB3000" s="35" t="str">
        <f t="shared" si="344"/>
        <v>.</v>
      </c>
    </row>
    <row r="3001" spans="2:28">
      <c r="B3001" s="6"/>
      <c r="D3001" s="24"/>
      <c r="E3001" s="17"/>
      <c r="F3001" s="7"/>
      <c r="G3001" s="10"/>
      <c r="H3001" s="7"/>
      <c r="I3001" s="7"/>
      <c r="J3001" s="7"/>
      <c r="K3001" s="7"/>
      <c r="L3001" s="7"/>
      <c r="M3001" s="7"/>
      <c r="N3001" s="6"/>
      <c r="O3001" s="6"/>
      <c r="P3001" s="11"/>
      <c r="Q3001" s="12"/>
      <c r="R3001" s="13"/>
      <c r="S3001" s="21" t="str">
        <f t="shared" si="347"/>
        <v/>
      </c>
      <c r="T3001" s="7" t="str">
        <f t="shared" si="348"/>
        <v>Under 1.5</v>
      </c>
      <c r="U3001" s="14"/>
      <c r="V3001" s="14" t="str">
        <f t="shared" si="345"/>
        <v>Over 0.5</v>
      </c>
      <c r="W3001" s="14" t="str">
        <f t="shared" si="346"/>
        <v/>
      </c>
      <c r="X3001" s="14"/>
      <c r="Y3001" s="7" t="str">
        <f t="shared" si="349"/>
        <v>…</v>
      </c>
      <c r="Z3001" s="7"/>
      <c r="AA3001" s="35" t="str">
        <f t="shared" si="343"/>
        <v>…</v>
      </c>
      <c r="AB3001" s="35" t="str">
        <f t="shared" si="344"/>
        <v>.</v>
      </c>
    </row>
    <row r="3002" spans="2:28">
      <c r="B3002" s="6"/>
      <c r="D3002" s="24"/>
      <c r="E3002" s="17"/>
      <c r="F3002" s="7"/>
      <c r="G3002" s="10"/>
      <c r="H3002" s="7"/>
      <c r="I3002" s="7"/>
      <c r="J3002" s="7"/>
      <c r="K3002" s="7"/>
      <c r="L3002" s="7"/>
      <c r="M3002" s="7"/>
      <c r="N3002" s="6"/>
      <c r="O3002" s="6"/>
      <c r="P3002" s="11"/>
      <c r="Q3002" s="12"/>
      <c r="R3002" s="13"/>
      <c r="S3002" s="21" t="str">
        <f t="shared" si="347"/>
        <v/>
      </c>
      <c r="T3002" s="7" t="str">
        <f t="shared" si="348"/>
        <v>Under 1.5</v>
      </c>
      <c r="U3002" s="14"/>
      <c r="V3002" s="14" t="str">
        <f t="shared" si="345"/>
        <v>Over 0.5</v>
      </c>
      <c r="W3002" s="14" t="str">
        <f t="shared" si="346"/>
        <v/>
      </c>
      <c r="X3002" s="14"/>
      <c r="Y3002" s="7" t="str">
        <f t="shared" si="349"/>
        <v>…</v>
      </c>
      <c r="Z3002" s="7"/>
      <c r="AA3002" s="35" t="str">
        <f t="shared" si="343"/>
        <v>…</v>
      </c>
      <c r="AB3002" s="35" t="str">
        <f t="shared" si="344"/>
        <v>.</v>
      </c>
    </row>
    <row r="3003" spans="2:28">
      <c r="B3003" s="6"/>
      <c r="D3003" s="24"/>
      <c r="E3003" s="17"/>
      <c r="F3003" s="7"/>
      <c r="G3003" s="10"/>
      <c r="H3003" s="7"/>
      <c r="I3003" s="7"/>
      <c r="J3003" s="7"/>
      <c r="K3003" s="7"/>
      <c r="L3003" s="7"/>
      <c r="M3003" s="7"/>
      <c r="N3003" s="6"/>
      <c r="O3003" s="6"/>
      <c r="P3003" s="11"/>
      <c r="Q3003" s="12"/>
      <c r="R3003" s="13"/>
      <c r="S3003" s="21" t="str">
        <f t="shared" si="347"/>
        <v/>
      </c>
      <c r="T3003" s="7" t="str">
        <f t="shared" si="348"/>
        <v>Under 1.5</v>
      </c>
      <c r="U3003" s="14"/>
      <c r="V3003" s="14" t="str">
        <f t="shared" si="345"/>
        <v>Over 0.5</v>
      </c>
      <c r="W3003" s="14" t="str">
        <f t="shared" si="346"/>
        <v/>
      </c>
      <c r="X3003" s="14"/>
      <c r="Y3003" s="7" t="str">
        <f t="shared" si="349"/>
        <v>…</v>
      </c>
      <c r="Z3003" s="7"/>
      <c r="AA3003" s="35" t="str">
        <f t="shared" si="343"/>
        <v>…</v>
      </c>
      <c r="AB3003" s="35" t="str">
        <f t="shared" si="344"/>
        <v>.</v>
      </c>
    </row>
    <row r="3004" spans="2:28">
      <c r="B3004" s="6"/>
      <c r="D3004" s="24"/>
      <c r="E3004" s="17"/>
      <c r="F3004" s="7"/>
      <c r="G3004" s="10"/>
      <c r="H3004" s="7"/>
      <c r="I3004" s="7"/>
      <c r="J3004" s="7"/>
      <c r="K3004" s="7"/>
      <c r="L3004" s="7"/>
      <c r="M3004" s="7"/>
      <c r="N3004" s="6"/>
      <c r="O3004" s="6"/>
      <c r="P3004" s="11"/>
      <c r="Q3004" s="12"/>
      <c r="R3004" s="13"/>
      <c r="S3004" s="21" t="str">
        <f t="shared" si="347"/>
        <v/>
      </c>
      <c r="T3004" s="7" t="str">
        <f t="shared" si="348"/>
        <v>Under 1.5</v>
      </c>
      <c r="U3004" s="14"/>
      <c r="V3004" s="14" t="str">
        <f t="shared" si="345"/>
        <v>Over 0.5</v>
      </c>
      <c r="W3004" s="14" t="str">
        <f t="shared" si="346"/>
        <v/>
      </c>
      <c r="X3004" s="14"/>
      <c r="Y3004" s="7" t="str">
        <f t="shared" si="349"/>
        <v>…</v>
      </c>
      <c r="Z3004" s="7"/>
      <c r="AA3004" s="35" t="str">
        <f t="shared" si="343"/>
        <v>…</v>
      </c>
      <c r="AB3004" s="35" t="str">
        <f t="shared" si="344"/>
        <v>.</v>
      </c>
    </row>
    <row r="3005" spans="2:28">
      <c r="B3005" s="6"/>
      <c r="D3005" s="24"/>
      <c r="E3005" s="17"/>
      <c r="F3005" s="7"/>
      <c r="G3005" s="10"/>
      <c r="H3005" s="7"/>
      <c r="I3005" s="7"/>
      <c r="J3005" s="7"/>
      <c r="K3005" s="7"/>
      <c r="L3005" s="7"/>
      <c r="M3005" s="7"/>
      <c r="N3005" s="6"/>
      <c r="O3005" s="6"/>
      <c r="P3005" s="11"/>
      <c r="Q3005" s="12"/>
      <c r="R3005" s="13"/>
      <c r="S3005" s="21" t="str">
        <f t="shared" si="347"/>
        <v/>
      </c>
      <c r="T3005" s="7" t="str">
        <f t="shared" si="348"/>
        <v>Under 1.5</v>
      </c>
      <c r="U3005" s="14"/>
      <c r="V3005" s="14" t="str">
        <f t="shared" si="345"/>
        <v>Over 0.5</v>
      </c>
      <c r="W3005" s="14" t="str">
        <f t="shared" si="346"/>
        <v/>
      </c>
      <c r="X3005" s="14"/>
      <c r="Y3005" s="7" t="str">
        <f t="shared" si="349"/>
        <v>…</v>
      </c>
      <c r="Z3005" s="7"/>
      <c r="AA3005" s="35" t="str">
        <f t="shared" si="343"/>
        <v>…</v>
      </c>
      <c r="AB3005" s="35" t="str">
        <f t="shared" si="344"/>
        <v>.</v>
      </c>
    </row>
    <row r="3006" spans="2:28">
      <c r="B3006" s="6"/>
      <c r="D3006" s="24"/>
      <c r="E3006" s="17"/>
      <c r="F3006" s="7"/>
      <c r="G3006" s="10"/>
      <c r="H3006" s="7"/>
      <c r="I3006" s="7"/>
      <c r="J3006" s="7"/>
      <c r="K3006" s="7"/>
      <c r="L3006" s="7"/>
      <c r="M3006" s="7"/>
      <c r="N3006" s="6"/>
      <c r="O3006" s="6"/>
      <c r="P3006" s="11"/>
      <c r="Q3006" s="12"/>
      <c r="R3006" s="13"/>
      <c r="S3006" s="21" t="str">
        <f t="shared" si="347"/>
        <v/>
      </c>
      <c r="T3006" s="7" t="str">
        <f t="shared" si="348"/>
        <v>Under 1.5</v>
      </c>
      <c r="U3006" s="14"/>
      <c r="V3006" s="14" t="str">
        <f t="shared" si="345"/>
        <v>Over 0.5</v>
      </c>
      <c r="W3006" s="14" t="str">
        <f t="shared" si="346"/>
        <v/>
      </c>
      <c r="X3006" s="14"/>
      <c r="Y3006" s="7" t="str">
        <f t="shared" si="349"/>
        <v>…</v>
      </c>
      <c r="Z3006" s="7"/>
      <c r="AA3006" s="35" t="str">
        <f t="shared" si="343"/>
        <v>…</v>
      </c>
      <c r="AB3006" s="35" t="str">
        <f t="shared" si="344"/>
        <v>.</v>
      </c>
    </row>
    <row r="3007" spans="2:28">
      <c r="B3007" s="6"/>
      <c r="D3007" s="24"/>
      <c r="E3007" s="17"/>
      <c r="F3007" s="7"/>
      <c r="G3007" s="10"/>
      <c r="H3007" s="7"/>
      <c r="I3007" s="7"/>
      <c r="J3007" s="7"/>
      <c r="K3007" s="7"/>
      <c r="L3007" s="7"/>
      <c r="M3007" s="7"/>
      <c r="N3007" s="6"/>
      <c r="O3007" s="6"/>
      <c r="P3007" s="11"/>
      <c r="Q3007" s="12"/>
      <c r="R3007" s="13"/>
      <c r="S3007" s="21" t="str">
        <f t="shared" si="347"/>
        <v/>
      </c>
      <c r="T3007" s="7" t="str">
        <f t="shared" si="348"/>
        <v>Under 1.5</v>
      </c>
      <c r="U3007" s="14"/>
      <c r="V3007" s="14" t="str">
        <f t="shared" si="345"/>
        <v>Over 0.5</v>
      </c>
      <c r="W3007" s="14" t="str">
        <f t="shared" si="346"/>
        <v/>
      </c>
      <c r="X3007" s="14"/>
      <c r="Y3007" s="7" t="str">
        <f t="shared" si="349"/>
        <v>…</v>
      </c>
      <c r="Z3007" s="7"/>
      <c r="AA3007" s="35" t="str">
        <f t="shared" si="343"/>
        <v>…</v>
      </c>
      <c r="AB3007" s="35" t="str">
        <f t="shared" si="344"/>
        <v>.</v>
      </c>
    </row>
    <row r="3008" spans="2:28">
      <c r="B3008" s="6"/>
      <c r="D3008" s="24"/>
      <c r="E3008" s="17"/>
      <c r="F3008" s="7"/>
      <c r="G3008" s="10"/>
      <c r="H3008" s="7"/>
      <c r="I3008" s="7"/>
      <c r="J3008" s="7"/>
      <c r="K3008" s="7"/>
      <c r="L3008" s="7"/>
      <c r="M3008" s="7"/>
      <c r="N3008" s="6"/>
      <c r="O3008" s="6"/>
      <c r="P3008" s="11"/>
      <c r="Q3008" s="12"/>
      <c r="R3008" s="13"/>
      <c r="S3008" s="21" t="str">
        <f t="shared" si="347"/>
        <v/>
      </c>
      <c r="T3008" s="7" t="str">
        <f t="shared" si="348"/>
        <v>Under 1.5</v>
      </c>
      <c r="U3008" s="14"/>
      <c r="V3008" s="14" t="str">
        <f t="shared" si="345"/>
        <v>Over 0.5</v>
      </c>
      <c r="W3008" s="14" t="str">
        <f t="shared" si="346"/>
        <v/>
      </c>
      <c r="X3008" s="14"/>
      <c r="Y3008" s="7" t="str">
        <f t="shared" si="349"/>
        <v>…</v>
      </c>
      <c r="Z3008" s="7"/>
      <c r="AA3008" s="35" t="str">
        <f t="shared" si="343"/>
        <v>…</v>
      </c>
      <c r="AB3008" s="35" t="str">
        <f t="shared" si="344"/>
        <v>.</v>
      </c>
    </row>
    <row r="3009" spans="2:28">
      <c r="B3009" s="6"/>
      <c r="D3009" s="24"/>
      <c r="E3009" s="17"/>
      <c r="F3009" s="7"/>
      <c r="G3009" s="10"/>
      <c r="H3009" s="7"/>
      <c r="I3009" s="7"/>
      <c r="J3009" s="7"/>
      <c r="K3009" s="7"/>
      <c r="L3009" s="7"/>
      <c r="M3009" s="7"/>
      <c r="N3009" s="6"/>
      <c r="O3009" s="6"/>
      <c r="P3009" s="11"/>
      <c r="Q3009" s="12"/>
      <c r="R3009" s="13"/>
      <c r="S3009" s="21" t="str">
        <f t="shared" si="347"/>
        <v/>
      </c>
      <c r="T3009" s="7" t="str">
        <f t="shared" si="348"/>
        <v>Under 1.5</v>
      </c>
      <c r="U3009" s="14"/>
      <c r="V3009" s="14" t="str">
        <f t="shared" si="345"/>
        <v>Over 0.5</v>
      </c>
      <c r="W3009" s="14" t="str">
        <f t="shared" si="346"/>
        <v/>
      </c>
      <c r="X3009" s="14"/>
      <c r="Y3009" s="7" t="str">
        <f t="shared" si="349"/>
        <v>…</v>
      </c>
      <c r="Z3009" s="7"/>
      <c r="AA3009" s="35" t="str">
        <f t="shared" si="343"/>
        <v>…</v>
      </c>
      <c r="AB3009" s="35" t="str">
        <f t="shared" si="344"/>
        <v>.</v>
      </c>
    </row>
    <row r="3010" spans="2:28">
      <c r="B3010" s="6"/>
      <c r="D3010" s="24"/>
      <c r="E3010" s="17"/>
      <c r="F3010" s="7"/>
      <c r="G3010" s="10"/>
      <c r="H3010" s="7"/>
      <c r="I3010" s="7"/>
      <c r="J3010" s="7"/>
      <c r="K3010" s="7"/>
      <c r="L3010" s="7"/>
      <c r="M3010" s="7"/>
      <c r="N3010" s="6"/>
      <c r="O3010" s="6"/>
      <c r="P3010" s="11"/>
      <c r="Q3010" s="12"/>
      <c r="R3010" s="13"/>
      <c r="S3010" s="21" t="str">
        <f t="shared" si="347"/>
        <v/>
      </c>
      <c r="T3010" s="7" t="str">
        <f t="shared" si="348"/>
        <v>Under 1.5</v>
      </c>
      <c r="U3010" s="14"/>
      <c r="V3010" s="14" t="str">
        <f t="shared" si="345"/>
        <v>Over 0.5</v>
      </c>
      <c r="W3010" s="14" t="str">
        <f t="shared" si="346"/>
        <v/>
      </c>
      <c r="X3010" s="14"/>
      <c r="Y3010" s="7" t="str">
        <f t="shared" si="349"/>
        <v>…</v>
      </c>
      <c r="Z3010" s="7"/>
      <c r="AA3010" s="35" t="str">
        <f t="shared" si="343"/>
        <v>…</v>
      </c>
      <c r="AB3010" s="35" t="str">
        <f t="shared" si="344"/>
        <v>.</v>
      </c>
    </row>
    <row r="3011" spans="2:28">
      <c r="B3011" s="6"/>
      <c r="D3011" s="24"/>
      <c r="E3011" s="17"/>
      <c r="F3011" s="7"/>
      <c r="G3011" s="10"/>
      <c r="H3011" s="7"/>
      <c r="I3011" s="7"/>
      <c r="J3011" s="7"/>
      <c r="K3011" s="7"/>
      <c r="L3011" s="7"/>
      <c r="M3011" s="7"/>
      <c r="N3011" s="6"/>
      <c r="O3011" s="6"/>
      <c r="P3011" s="11"/>
      <c r="Q3011" s="12"/>
      <c r="R3011" s="13"/>
      <c r="S3011" s="21" t="str">
        <f t="shared" si="347"/>
        <v/>
      </c>
      <c r="T3011" s="7" t="str">
        <f t="shared" si="348"/>
        <v>Under 1.5</v>
      </c>
      <c r="U3011" s="14"/>
      <c r="V3011" s="14" t="str">
        <f t="shared" si="345"/>
        <v>Over 0.5</v>
      </c>
      <c r="W3011" s="14" t="str">
        <f t="shared" si="346"/>
        <v/>
      </c>
      <c r="X3011" s="14"/>
      <c r="Y3011" s="7" t="str">
        <f t="shared" si="349"/>
        <v>…</v>
      </c>
      <c r="Z3011" s="7"/>
      <c r="AA3011" s="35" t="str">
        <f t="shared" si="343"/>
        <v>…</v>
      </c>
      <c r="AB3011" s="35" t="str">
        <f t="shared" si="344"/>
        <v>.</v>
      </c>
    </row>
    <row r="3012" spans="2:28">
      <c r="B3012" s="6"/>
      <c r="D3012" s="24"/>
      <c r="E3012" s="17"/>
      <c r="F3012" s="7"/>
      <c r="G3012" s="10"/>
      <c r="H3012" s="7"/>
      <c r="I3012" s="7"/>
      <c r="J3012" s="7"/>
      <c r="K3012" s="7"/>
      <c r="L3012" s="7"/>
      <c r="M3012" s="7"/>
      <c r="N3012" s="6"/>
      <c r="O3012" s="6"/>
      <c r="P3012" s="11"/>
      <c r="Q3012" s="12"/>
      <c r="R3012" s="13"/>
      <c r="S3012" s="21" t="str">
        <f t="shared" si="347"/>
        <v/>
      </c>
      <c r="T3012" s="7" t="str">
        <f t="shared" si="348"/>
        <v>Under 1.5</v>
      </c>
      <c r="U3012" s="14"/>
      <c r="V3012" s="14" t="str">
        <f t="shared" si="345"/>
        <v>Over 0.5</v>
      </c>
      <c r="W3012" s="14" t="str">
        <f t="shared" si="346"/>
        <v/>
      </c>
      <c r="X3012" s="14"/>
      <c r="Y3012" s="7" t="str">
        <f t="shared" si="349"/>
        <v>…</v>
      </c>
      <c r="Z3012" s="7"/>
      <c r="AA3012" s="35" t="str">
        <f t="shared" si="343"/>
        <v>…</v>
      </c>
      <c r="AB3012" s="35" t="str">
        <f t="shared" si="344"/>
        <v>.</v>
      </c>
    </row>
    <row r="3013" spans="2:28">
      <c r="B3013" s="6"/>
      <c r="D3013" s="24"/>
      <c r="E3013" s="17"/>
      <c r="F3013" s="7"/>
      <c r="G3013" s="10"/>
      <c r="H3013" s="7"/>
      <c r="I3013" s="7"/>
      <c r="J3013" s="7"/>
      <c r="K3013" s="7"/>
      <c r="L3013" s="7"/>
      <c r="M3013" s="7"/>
      <c r="N3013" s="6"/>
      <c r="O3013" s="6"/>
      <c r="P3013" s="11"/>
      <c r="Q3013" s="12"/>
      <c r="R3013" s="13"/>
      <c r="S3013" s="21" t="str">
        <f t="shared" si="347"/>
        <v/>
      </c>
      <c r="T3013" s="7" t="str">
        <f t="shared" si="348"/>
        <v>Under 1.5</v>
      </c>
      <c r="U3013" s="14"/>
      <c r="V3013" s="14" t="str">
        <f t="shared" si="345"/>
        <v>Over 0.5</v>
      </c>
      <c r="W3013" s="14" t="str">
        <f t="shared" si="346"/>
        <v/>
      </c>
      <c r="X3013" s="14"/>
      <c r="Y3013" s="7" t="str">
        <f t="shared" si="349"/>
        <v>…</v>
      </c>
      <c r="Z3013" s="7"/>
      <c r="AA3013" s="35" t="str">
        <f t="shared" si="343"/>
        <v>…</v>
      </c>
      <c r="AB3013" s="35" t="str">
        <f t="shared" si="344"/>
        <v>.</v>
      </c>
    </row>
    <row r="3014" spans="2:28">
      <c r="B3014" s="6"/>
      <c r="D3014" s="24"/>
      <c r="E3014" s="17"/>
      <c r="F3014" s="7"/>
      <c r="G3014" s="10"/>
      <c r="H3014" s="7"/>
      <c r="I3014" s="7"/>
      <c r="J3014" s="7"/>
      <c r="K3014" s="7"/>
      <c r="L3014" s="7"/>
      <c r="M3014" s="7"/>
      <c r="N3014" s="6"/>
      <c r="O3014" s="6"/>
      <c r="P3014" s="11"/>
      <c r="Q3014" s="12"/>
      <c r="R3014" s="13"/>
      <c r="S3014" s="21" t="str">
        <f t="shared" si="347"/>
        <v/>
      </c>
      <c r="T3014" s="7" t="str">
        <f t="shared" si="348"/>
        <v>Under 1.5</v>
      </c>
      <c r="U3014" s="14"/>
      <c r="V3014" s="14" t="str">
        <f t="shared" si="345"/>
        <v>Over 0.5</v>
      </c>
      <c r="W3014" s="14" t="str">
        <f t="shared" si="346"/>
        <v/>
      </c>
      <c r="X3014" s="14"/>
      <c r="Y3014" s="7" t="str">
        <f t="shared" si="349"/>
        <v>…</v>
      </c>
      <c r="Z3014" s="7"/>
      <c r="AA3014" s="35" t="str">
        <f t="shared" ref="AA3014:AA3077" si="350">IF(AND(I3014&gt;49,P3014&gt;54,B3014="OK"),"U25g","…")</f>
        <v>…</v>
      </c>
      <c r="AB3014" s="35" t="str">
        <f t="shared" ref="AB3014:AB3077" si="351">IF(AND(AA3014="U25g",(OR(O3014="0-0",O3014="0-1",O3014="1-0",O3014="1-1",O3014="2-0",O3014="0-2"))),"WON",".")</f>
        <v>.</v>
      </c>
    </row>
    <row r="3015" spans="2:28">
      <c r="B3015" s="6"/>
      <c r="D3015" s="24"/>
      <c r="E3015" s="17"/>
      <c r="F3015" s="7"/>
      <c r="G3015" s="10"/>
      <c r="H3015" s="7"/>
      <c r="I3015" s="7"/>
      <c r="J3015" s="7"/>
      <c r="K3015" s="7"/>
      <c r="L3015" s="7"/>
      <c r="M3015" s="7"/>
      <c r="N3015" s="6"/>
      <c r="O3015" s="6"/>
      <c r="P3015" s="11"/>
      <c r="Q3015" s="12"/>
      <c r="R3015" s="13"/>
      <c r="S3015" s="21" t="str">
        <f t="shared" si="347"/>
        <v/>
      </c>
      <c r="T3015" s="7" t="str">
        <f t="shared" si="348"/>
        <v>Under 1.5</v>
      </c>
      <c r="U3015" s="14"/>
      <c r="V3015" s="14" t="str">
        <f t="shared" si="345"/>
        <v>Over 0.5</v>
      </c>
      <c r="W3015" s="14" t="str">
        <f t="shared" si="346"/>
        <v/>
      </c>
      <c r="X3015" s="14"/>
      <c r="Y3015" s="7" t="str">
        <f t="shared" si="349"/>
        <v>…</v>
      </c>
      <c r="Z3015" s="7"/>
      <c r="AA3015" s="35" t="str">
        <f t="shared" si="350"/>
        <v>…</v>
      </c>
      <c r="AB3015" s="35" t="str">
        <f t="shared" si="351"/>
        <v>.</v>
      </c>
    </row>
    <row r="3016" spans="2:28">
      <c r="B3016" s="6"/>
      <c r="D3016" s="24"/>
      <c r="E3016" s="17"/>
      <c r="F3016" s="7"/>
      <c r="G3016" s="10"/>
      <c r="H3016" s="7"/>
      <c r="I3016" s="7"/>
      <c r="J3016" s="7"/>
      <c r="K3016" s="7"/>
      <c r="L3016" s="7"/>
      <c r="M3016" s="7"/>
      <c r="N3016" s="6"/>
      <c r="O3016" s="6"/>
      <c r="P3016" s="11"/>
      <c r="Q3016" s="12"/>
      <c r="R3016" s="13"/>
      <c r="S3016" s="21" t="str">
        <f t="shared" si="347"/>
        <v/>
      </c>
      <c r="T3016" s="7" t="str">
        <f t="shared" si="348"/>
        <v>Under 1.5</v>
      </c>
      <c r="U3016" s="14"/>
      <c r="V3016" s="14" t="str">
        <f t="shared" si="345"/>
        <v>Over 0.5</v>
      </c>
      <c r="W3016" s="14" t="str">
        <f t="shared" si="346"/>
        <v/>
      </c>
      <c r="X3016" s="14"/>
      <c r="Y3016" s="7" t="str">
        <f t="shared" si="349"/>
        <v>…</v>
      </c>
      <c r="Z3016" s="7"/>
      <c r="AA3016" s="35" t="str">
        <f t="shared" si="350"/>
        <v>…</v>
      </c>
      <c r="AB3016" s="35" t="str">
        <f t="shared" si="351"/>
        <v>.</v>
      </c>
    </row>
    <row r="3017" spans="2:28">
      <c r="B3017" s="6"/>
      <c r="D3017" s="24"/>
      <c r="E3017" s="17"/>
      <c r="F3017" s="7"/>
      <c r="G3017" s="10"/>
      <c r="H3017" s="7"/>
      <c r="I3017" s="7"/>
      <c r="J3017" s="7"/>
      <c r="K3017" s="7"/>
      <c r="L3017" s="7"/>
      <c r="M3017" s="7"/>
      <c r="N3017" s="6"/>
      <c r="O3017" s="6"/>
      <c r="P3017" s="11"/>
      <c r="Q3017" s="12"/>
      <c r="R3017" s="13"/>
      <c r="S3017" s="21" t="str">
        <f t="shared" si="347"/>
        <v/>
      </c>
      <c r="T3017" s="7" t="str">
        <f t="shared" si="348"/>
        <v>Under 1.5</v>
      </c>
      <c r="U3017" s="14"/>
      <c r="V3017" s="14" t="str">
        <f t="shared" si="345"/>
        <v>Over 0.5</v>
      </c>
      <c r="W3017" s="14" t="str">
        <f t="shared" si="346"/>
        <v/>
      </c>
      <c r="X3017" s="14"/>
      <c r="Y3017" s="7" t="str">
        <f t="shared" si="349"/>
        <v>…</v>
      </c>
      <c r="Z3017" s="7"/>
      <c r="AA3017" s="35" t="str">
        <f t="shared" si="350"/>
        <v>…</v>
      </c>
      <c r="AB3017" s="35" t="str">
        <f t="shared" si="351"/>
        <v>.</v>
      </c>
    </row>
    <row r="3018" spans="2:28">
      <c r="B3018" s="6"/>
      <c r="D3018" s="24"/>
      <c r="E3018" s="17"/>
      <c r="F3018" s="7"/>
      <c r="G3018" s="10"/>
      <c r="H3018" s="7"/>
      <c r="I3018" s="7"/>
      <c r="J3018" s="7"/>
      <c r="K3018" s="7"/>
      <c r="L3018" s="7"/>
      <c r="M3018" s="7"/>
      <c r="N3018" s="6"/>
      <c r="O3018" s="6"/>
      <c r="P3018" s="11"/>
      <c r="Q3018" s="12"/>
      <c r="R3018" s="13"/>
      <c r="S3018" s="21" t="str">
        <f t="shared" si="347"/>
        <v/>
      </c>
      <c r="T3018" s="7" t="str">
        <f t="shared" si="348"/>
        <v>Under 1.5</v>
      </c>
      <c r="U3018" s="14"/>
      <c r="V3018" s="14" t="str">
        <f t="shared" si="345"/>
        <v>Over 0.5</v>
      </c>
      <c r="W3018" s="14" t="str">
        <f t="shared" si="346"/>
        <v/>
      </c>
      <c r="X3018" s="14"/>
      <c r="Y3018" s="7" t="str">
        <f t="shared" si="349"/>
        <v>…</v>
      </c>
      <c r="Z3018" s="7"/>
      <c r="AA3018" s="35" t="str">
        <f t="shared" si="350"/>
        <v>…</v>
      </c>
      <c r="AB3018" s="35" t="str">
        <f t="shared" si="351"/>
        <v>.</v>
      </c>
    </row>
    <row r="3019" spans="2:28">
      <c r="B3019" s="6"/>
      <c r="D3019" s="24"/>
      <c r="E3019" s="17"/>
      <c r="F3019" s="7"/>
      <c r="G3019" s="10"/>
      <c r="H3019" s="7"/>
      <c r="I3019" s="7"/>
      <c r="J3019" s="7"/>
      <c r="K3019" s="7"/>
      <c r="L3019" s="7"/>
      <c r="M3019" s="7"/>
      <c r="N3019" s="6"/>
      <c r="O3019" s="6"/>
      <c r="P3019" s="11"/>
      <c r="Q3019" s="12"/>
      <c r="R3019" s="13"/>
      <c r="S3019" s="21" t="str">
        <f t="shared" si="347"/>
        <v/>
      </c>
      <c r="T3019" s="7" t="str">
        <f t="shared" si="348"/>
        <v>Under 1.5</v>
      </c>
      <c r="U3019" s="14"/>
      <c r="V3019" s="14" t="str">
        <f t="shared" ref="V3019:V3082" si="352">IF(N3019="1-0","Under 1.5",IF(N3019="0-0","Under 1.5",IF(N3019="0-1","Under 1.5","Over 0.5")))</f>
        <v>Over 0.5</v>
      </c>
      <c r="W3019" s="14" t="str">
        <f t="shared" ref="W3019:W3082" si="353">IF(N3019=0,"",IF(N3019="?",N3019,IF(T3019=V3019,"WON",IF(N3019="0-1","WON",IF(N3019="1-0","WON","LOST")))))</f>
        <v/>
      </c>
      <c r="X3019" s="14"/>
      <c r="Y3019" s="7" t="str">
        <f t="shared" si="349"/>
        <v>…</v>
      </c>
      <c r="Z3019" s="7"/>
      <c r="AA3019" s="35" t="str">
        <f t="shared" si="350"/>
        <v>…</v>
      </c>
      <c r="AB3019" s="35" t="str">
        <f t="shared" si="351"/>
        <v>.</v>
      </c>
    </row>
    <row r="3020" spans="2:28">
      <c r="B3020" s="6"/>
      <c r="D3020" s="24"/>
      <c r="E3020" s="17"/>
      <c r="F3020" s="7"/>
      <c r="G3020" s="10"/>
      <c r="H3020" s="7"/>
      <c r="I3020" s="7"/>
      <c r="J3020" s="7"/>
      <c r="K3020" s="7"/>
      <c r="L3020" s="7"/>
      <c r="M3020" s="7"/>
      <c r="N3020" s="6"/>
      <c r="O3020" s="6"/>
      <c r="P3020" s="11"/>
      <c r="Q3020" s="12"/>
      <c r="R3020" s="13"/>
      <c r="S3020" s="21" t="str">
        <f t="shared" si="347"/>
        <v/>
      </c>
      <c r="T3020" s="7" t="str">
        <f t="shared" si="348"/>
        <v>Under 1.5</v>
      </c>
      <c r="U3020" s="14"/>
      <c r="V3020" s="14" t="str">
        <f t="shared" si="352"/>
        <v>Over 0.5</v>
      </c>
      <c r="W3020" s="14" t="str">
        <f t="shared" si="353"/>
        <v/>
      </c>
      <c r="X3020" s="14"/>
      <c r="Y3020" s="7" t="str">
        <f t="shared" si="349"/>
        <v>…</v>
      </c>
      <c r="Z3020" s="7"/>
      <c r="AA3020" s="35" t="str">
        <f t="shared" si="350"/>
        <v>…</v>
      </c>
      <c r="AB3020" s="35" t="str">
        <f t="shared" si="351"/>
        <v>.</v>
      </c>
    </row>
    <row r="3021" spans="2:28">
      <c r="B3021" s="6"/>
      <c r="D3021" s="24"/>
      <c r="E3021" s="17"/>
      <c r="F3021" s="7"/>
      <c r="G3021" s="10"/>
      <c r="H3021" s="7"/>
      <c r="I3021" s="7"/>
      <c r="J3021" s="7"/>
      <c r="K3021" s="7"/>
      <c r="L3021" s="7"/>
      <c r="M3021" s="7"/>
      <c r="N3021" s="6"/>
      <c r="O3021" s="6"/>
      <c r="P3021" s="11"/>
      <c r="Q3021" s="12"/>
      <c r="R3021" s="13"/>
      <c r="S3021" s="21" t="str">
        <f t="shared" si="347"/>
        <v/>
      </c>
      <c r="T3021" s="7" t="str">
        <f t="shared" si="348"/>
        <v>Under 1.5</v>
      </c>
      <c r="U3021" s="14"/>
      <c r="V3021" s="14" t="str">
        <f t="shared" si="352"/>
        <v>Over 0.5</v>
      </c>
      <c r="W3021" s="14" t="str">
        <f t="shared" si="353"/>
        <v/>
      </c>
      <c r="X3021" s="14"/>
      <c r="Y3021" s="7" t="str">
        <f t="shared" si="349"/>
        <v>…</v>
      </c>
      <c r="Z3021" s="7"/>
      <c r="AA3021" s="35" t="str">
        <f t="shared" si="350"/>
        <v>…</v>
      </c>
      <c r="AB3021" s="35" t="str">
        <f t="shared" si="351"/>
        <v>.</v>
      </c>
    </row>
    <row r="3022" spans="2:28">
      <c r="B3022" s="6"/>
      <c r="D3022" s="24"/>
      <c r="E3022" s="17"/>
      <c r="F3022" s="7"/>
      <c r="G3022" s="10"/>
      <c r="H3022" s="7"/>
      <c r="I3022" s="7"/>
      <c r="J3022" s="7"/>
      <c r="K3022" s="7"/>
      <c r="L3022" s="7"/>
      <c r="M3022" s="7"/>
      <c r="N3022" s="6"/>
      <c r="O3022" s="6"/>
      <c r="P3022" s="11"/>
      <c r="Q3022" s="12"/>
      <c r="R3022" s="13"/>
      <c r="S3022" s="21" t="str">
        <f t="shared" si="347"/>
        <v/>
      </c>
      <c r="T3022" s="7" t="str">
        <f t="shared" si="348"/>
        <v>Under 1.5</v>
      </c>
      <c r="U3022" s="14"/>
      <c r="V3022" s="14" t="str">
        <f t="shared" si="352"/>
        <v>Over 0.5</v>
      </c>
      <c r="W3022" s="14" t="str">
        <f t="shared" si="353"/>
        <v/>
      </c>
      <c r="X3022" s="14"/>
      <c r="Y3022" s="7" t="str">
        <f t="shared" si="349"/>
        <v>…</v>
      </c>
      <c r="Z3022" s="7"/>
      <c r="AA3022" s="35" t="str">
        <f t="shared" si="350"/>
        <v>…</v>
      </c>
      <c r="AB3022" s="35" t="str">
        <f t="shared" si="351"/>
        <v>.</v>
      </c>
    </row>
    <row r="3023" spans="2:28">
      <c r="B3023" s="6"/>
      <c r="D3023" s="24"/>
      <c r="E3023" s="17"/>
      <c r="F3023" s="7"/>
      <c r="G3023" s="10"/>
      <c r="H3023" s="7"/>
      <c r="I3023" s="7"/>
      <c r="J3023" s="7"/>
      <c r="K3023" s="7"/>
      <c r="L3023" s="7"/>
      <c r="M3023" s="7"/>
      <c r="N3023" s="6"/>
      <c r="O3023" s="6"/>
      <c r="P3023" s="11"/>
      <c r="Q3023" s="12"/>
      <c r="R3023" s="13"/>
      <c r="S3023" s="21" t="str">
        <f t="shared" si="347"/>
        <v/>
      </c>
      <c r="T3023" s="7" t="str">
        <f t="shared" si="348"/>
        <v>Under 1.5</v>
      </c>
      <c r="U3023" s="14"/>
      <c r="V3023" s="14" t="str">
        <f t="shared" si="352"/>
        <v>Over 0.5</v>
      </c>
      <c r="W3023" s="14" t="str">
        <f t="shared" si="353"/>
        <v/>
      </c>
      <c r="X3023" s="14"/>
      <c r="Y3023" s="7" t="str">
        <f t="shared" si="349"/>
        <v>…</v>
      </c>
      <c r="Z3023" s="7"/>
      <c r="AA3023" s="35" t="str">
        <f t="shared" si="350"/>
        <v>…</v>
      </c>
      <c r="AB3023" s="35" t="str">
        <f t="shared" si="351"/>
        <v>.</v>
      </c>
    </row>
    <row r="3024" spans="2:28">
      <c r="B3024" s="6"/>
      <c r="D3024" s="24"/>
      <c r="E3024" s="17"/>
      <c r="F3024" s="7"/>
      <c r="G3024" s="10"/>
      <c r="H3024" s="7"/>
      <c r="I3024" s="7"/>
      <c r="J3024" s="7"/>
      <c r="K3024" s="7"/>
      <c r="L3024" s="7"/>
      <c r="M3024" s="7"/>
      <c r="N3024" s="6"/>
      <c r="O3024" s="6"/>
      <c r="P3024" s="11"/>
      <c r="Q3024" s="12"/>
      <c r="R3024" s="13"/>
      <c r="S3024" s="21" t="str">
        <f t="shared" si="347"/>
        <v/>
      </c>
      <c r="T3024" s="7" t="str">
        <f t="shared" si="348"/>
        <v>Under 1.5</v>
      </c>
      <c r="U3024" s="14"/>
      <c r="V3024" s="14" t="str">
        <f t="shared" si="352"/>
        <v>Over 0.5</v>
      </c>
      <c r="W3024" s="14" t="str">
        <f t="shared" si="353"/>
        <v/>
      </c>
      <c r="X3024" s="14"/>
      <c r="Y3024" s="7" t="str">
        <f t="shared" si="349"/>
        <v>…</v>
      </c>
      <c r="Z3024" s="7"/>
      <c r="AA3024" s="35" t="str">
        <f t="shared" si="350"/>
        <v>…</v>
      </c>
      <c r="AB3024" s="35" t="str">
        <f t="shared" si="351"/>
        <v>.</v>
      </c>
    </row>
    <row r="3025" spans="2:28">
      <c r="B3025" s="6"/>
      <c r="D3025" s="24"/>
      <c r="E3025" s="17"/>
      <c r="F3025" s="7"/>
      <c r="G3025" s="10"/>
      <c r="H3025" s="7"/>
      <c r="I3025" s="7"/>
      <c r="J3025" s="7"/>
      <c r="K3025" s="7"/>
      <c r="L3025" s="7"/>
      <c r="M3025" s="7"/>
      <c r="N3025" s="6"/>
      <c r="O3025" s="6"/>
      <c r="P3025" s="11"/>
      <c r="Q3025" s="12"/>
      <c r="R3025" s="13"/>
      <c r="S3025" s="21" t="str">
        <f t="shared" si="347"/>
        <v/>
      </c>
      <c r="T3025" s="7" t="str">
        <f t="shared" si="348"/>
        <v>Under 1.5</v>
      </c>
      <c r="U3025" s="14"/>
      <c r="V3025" s="14" t="str">
        <f t="shared" si="352"/>
        <v>Over 0.5</v>
      </c>
      <c r="W3025" s="14" t="str">
        <f t="shared" si="353"/>
        <v/>
      </c>
      <c r="X3025" s="14"/>
      <c r="Y3025" s="7" t="str">
        <f t="shared" si="349"/>
        <v>…</v>
      </c>
      <c r="Z3025" s="7"/>
      <c r="AA3025" s="35" t="str">
        <f t="shared" si="350"/>
        <v>…</v>
      </c>
      <c r="AB3025" s="35" t="str">
        <f t="shared" si="351"/>
        <v>.</v>
      </c>
    </row>
    <row r="3026" spans="2:28">
      <c r="B3026" s="6"/>
      <c r="D3026" s="24"/>
      <c r="E3026" s="17"/>
      <c r="F3026" s="7"/>
      <c r="G3026" s="10"/>
      <c r="H3026" s="7"/>
      <c r="I3026" s="7"/>
      <c r="J3026" s="7"/>
      <c r="K3026" s="7"/>
      <c r="L3026" s="7"/>
      <c r="M3026" s="7"/>
      <c r="N3026" s="6"/>
      <c r="O3026" s="6"/>
      <c r="P3026" s="11"/>
      <c r="Q3026" s="12"/>
      <c r="R3026" s="13"/>
      <c r="S3026" s="21" t="str">
        <f t="shared" si="347"/>
        <v/>
      </c>
      <c r="T3026" s="7" t="str">
        <f t="shared" si="348"/>
        <v>Under 1.5</v>
      </c>
      <c r="U3026" s="14"/>
      <c r="V3026" s="14" t="str">
        <f t="shared" si="352"/>
        <v>Over 0.5</v>
      </c>
      <c r="W3026" s="14" t="str">
        <f t="shared" si="353"/>
        <v/>
      </c>
      <c r="X3026" s="14"/>
      <c r="Y3026" s="7" t="str">
        <f t="shared" si="349"/>
        <v>…</v>
      </c>
      <c r="Z3026" s="7"/>
      <c r="AA3026" s="35" t="str">
        <f t="shared" si="350"/>
        <v>…</v>
      </c>
      <c r="AB3026" s="35" t="str">
        <f t="shared" si="351"/>
        <v>.</v>
      </c>
    </row>
    <row r="3027" spans="2:28">
      <c r="B3027" s="6"/>
      <c r="D3027" s="24"/>
      <c r="E3027" s="17"/>
      <c r="F3027" s="7"/>
      <c r="G3027" s="10"/>
      <c r="H3027" s="7"/>
      <c r="I3027" s="7"/>
      <c r="J3027" s="7"/>
      <c r="K3027" s="7"/>
      <c r="L3027" s="7"/>
      <c r="M3027" s="7"/>
      <c r="N3027" s="6"/>
      <c r="O3027" s="6"/>
      <c r="P3027" s="11"/>
      <c r="Q3027" s="12"/>
      <c r="R3027" s="13"/>
      <c r="S3027" s="21" t="str">
        <f t="shared" si="347"/>
        <v/>
      </c>
      <c r="T3027" s="7" t="str">
        <f t="shared" si="348"/>
        <v>Under 1.5</v>
      </c>
      <c r="U3027" s="14"/>
      <c r="V3027" s="14" t="str">
        <f t="shared" si="352"/>
        <v>Over 0.5</v>
      </c>
      <c r="W3027" s="14" t="str">
        <f t="shared" si="353"/>
        <v/>
      </c>
      <c r="X3027" s="14"/>
      <c r="Y3027" s="7" t="str">
        <f t="shared" si="349"/>
        <v>…</v>
      </c>
      <c r="Z3027" s="7"/>
      <c r="AA3027" s="35" t="str">
        <f t="shared" si="350"/>
        <v>…</v>
      </c>
      <c r="AB3027" s="35" t="str">
        <f t="shared" si="351"/>
        <v>.</v>
      </c>
    </row>
    <row r="3028" spans="2:28">
      <c r="B3028" s="6"/>
      <c r="D3028" s="24"/>
      <c r="E3028" s="17"/>
      <c r="F3028" s="7"/>
      <c r="G3028" s="10"/>
      <c r="H3028" s="7"/>
      <c r="I3028" s="7"/>
      <c r="J3028" s="7"/>
      <c r="K3028" s="7"/>
      <c r="L3028" s="7"/>
      <c r="M3028" s="7"/>
      <c r="N3028" s="6"/>
      <c r="O3028" s="6"/>
      <c r="P3028" s="11"/>
      <c r="Q3028" s="12"/>
      <c r="R3028" s="13"/>
      <c r="S3028" s="21" t="str">
        <f t="shared" si="347"/>
        <v/>
      </c>
      <c r="T3028" s="7" t="str">
        <f t="shared" si="348"/>
        <v>Under 1.5</v>
      </c>
      <c r="U3028" s="14"/>
      <c r="V3028" s="14" t="str">
        <f t="shared" si="352"/>
        <v>Over 0.5</v>
      </c>
      <c r="W3028" s="14" t="str">
        <f t="shared" si="353"/>
        <v/>
      </c>
      <c r="X3028" s="14"/>
      <c r="Y3028" s="7" t="str">
        <f t="shared" si="349"/>
        <v>…</v>
      </c>
      <c r="Z3028" s="7"/>
      <c r="AA3028" s="35" t="str">
        <f t="shared" si="350"/>
        <v>…</v>
      </c>
      <c r="AB3028" s="35" t="str">
        <f t="shared" si="351"/>
        <v>.</v>
      </c>
    </row>
    <row r="3029" spans="2:28">
      <c r="B3029" s="6"/>
      <c r="D3029" s="24"/>
      <c r="E3029" s="17"/>
      <c r="F3029" s="7"/>
      <c r="G3029" s="10"/>
      <c r="H3029" s="7"/>
      <c r="I3029" s="7"/>
      <c r="J3029" s="7"/>
      <c r="K3029" s="7"/>
      <c r="L3029" s="7"/>
      <c r="M3029" s="7"/>
      <c r="N3029" s="6"/>
      <c r="O3029" s="6"/>
      <c r="P3029" s="11"/>
      <c r="Q3029" s="12"/>
      <c r="R3029" s="13"/>
      <c r="S3029" s="21" t="str">
        <f t="shared" si="347"/>
        <v/>
      </c>
      <c r="T3029" s="7" t="str">
        <f t="shared" si="348"/>
        <v>Under 1.5</v>
      </c>
      <c r="U3029" s="14"/>
      <c r="V3029" s="14" t="str">
        <f t="shared" si="352"/>
        <v>Over 0.5</v>
      </c>
      <c r="W3029" s="14" t="str">
        <f t="shared" si="353"/>
        <v/>
      </c>
      <c r="X3029" s="14"/>
      <c r="Y3029" s="7" t="str">
        <f t="shared" si="349"/>
        <v>…</v>
      </c>
      <c r="Z3029" s="7"/>
      <c r="AA3029" s="35" t="str">
        <f t="shared" si="350"/>
        <v>…</v>
      </c>
      <c r="AB3029" s="35" t="str">
        <f t="shared" si="351"/>
        <v>.</v>
      </c>
    </row>
    <row r="3030" spans="2:28">
      <c r="B3030" s="6"/>
      <c r="D3030" s="24"/>
      <c r="E3030" s="17"/>
      <c r="F3030" s="7"/>
      <c r="G3030" s="10"/>
      <c r="H3030" s="7"/>
      <c r="I3030" s="7"/>
      <c r="J3030" s="7"/>
      <c r="K3030" s="7"/>
      <c r="L3030" s="7"/>
      <c r="M3030" s="7"/>
      <c r="N3030" s="6"/>
      <c r="O3030" s="6"/>
      <c r="P3030" s="11"/>
      <c r="Q3030" s="12"/>
      <c r="R3030" s="13"/>
      <c r="S3030" s="21" t="str">
        <f t="shared" si="347"/>
        <v/>
      </c>
      <c r="T3030" s="7" t="str">
        <f t="shared" si="348"/>
        <v>Under 1.5</v>
      </c>
      <c r="U3030" s="14"/>
      <c r="V3030" s="14" t="str">
        <f t="shared" si="352"/>
        <v>Over 0.5</v>
      </c>
      <c r="W3030" s="14" t="str">
        <f t="shared" si="353"/>
        <v/>
      </c>
      <c r="X3030" s="14"/>
      <c r="Y3030" s="7" t="str">
        <f t="shared" si="349"/>
        <v>…</v>
      </c>
      <c r="Z3030" s="7"/>
      <c r="AA3030" s="35" t="str">
        <f t="shared" si="350"/>
        <v>…</v>
      </c>
      <c r="AB3030" s="35" t="str">
        <f t="shared" si="351"/>
        <v>.</v>
      </c>
    </row>
    <row r="3031" spans="2:28">
      <c r="B3031" s="6"/>
      <c r="D3031" s="24"/>
      <c r="E3031" s="17"/>
      <c r="F3031" s="7"/>
      <c r="G3031" s="10"/>
      <c r="H3031" s="7"/>
      <c r="I3031" s="7"/>
      <c r="J3031" s="7"/>
      <c r="K3031" s="7"/>
      <c r="L3031" s="7"/>
      <c r="M3031" s="7"/>
      <c r="N3031" s="6"/>
      <c r="O3031" s="6"/>
      <c r="P3031" s="11"/>
      <c r="Q3031" s="12"/>
      <c r="R3031" s="13"/>
      <c r="S3031" s="21" t="str">
        <f t="shared" si="347"/>
        <v/>
      </c>
      <c r="T3031" s="7" t="str">
        <f t="shared" si="348"/>
        <v>Under 1.5</v>
      </c>
      <c r="U3031" s="14"/>
      <c r="V3031" s="14" t="str">
        <f t="shared" si="352"/>
        <v>Over 0.5</v>
      </c>
      <c r="W3031" s="14" t="str">
        <f t="shared" si="353"/>
        <v/>
      </c>
      <c r="X3031" s="14"/>
      <c r="Y3031" s="7" t="str">
        <f t="shared" si="349"/>
        <v>…</v>
      </c>
      <c r="Z3031" s="7"/>
      <c r="AA3031" s="35" t="str">
        <f t="shared" si="350"/>
        <v>…</v>
      </c>
      <c r="AB3031" s="35" t="str">
        <f t="shared" si="351"/>
        <v>.</v>
      </c>
    </row>
    <row r="3032" spans="2:28">
      <c r="B3032" s="6"/>
      <c r="D3032" s="24"/>
      <c r="E3032" s="17"/>
      <c r="F3032" s="7"/>
      <c r="G3032" s="10"/>
      <c r="H3032" s="7"/>
      <c r="I3032" s="7"/>
      <c r="J3032" s="7"/>
      <c r="K3032" s="7"/>
      <c r="L3032" s="7"/>
      <c r="M3032" s="7"/>
      <c r="N3032" s="6"/>
      <c r="O3032" s="6"/>
      <c r="P3032" s="11"/>
      <c r="Q3032" s="12"/>
      <c r="R3032" s="13"/>
      <c r="S3032" s="21" t="str">
        <f t="shared" si="347"/>
        <v/>
      </c>
      <c r="T3032" s="7" t="str">
        <f t="shared" si="348"/>
        <v>Under 1.5</v>
      </c>
      <c r="U3032" s="14"/>
      <c r="V3032" s="14" t="str">
        <f t="shared" si="352"/>
        <v>Over 0.5</v>
      </c>
      <c r="W3032" s="14" t="str">
        <f t="shared" si="353"/>
        <v/>
      </c>
      <c r="X3032" s="14"/>
      <c r="Y3032" s="7" t="str">
        <f t="shared" si="349"/>
        <v>…</v>
      </c>
      <c r="Z3032" s="7"/>
      <c r="AA3032" s="35" t="str">
        <f t="shared" si="350"/>
        <v>…</v>
      </c>
      <c r="AB3032" s="35" t="str">
        <f t="shared" si="351"/>
        <v>.</v>
      </c>
    </row>
    <row r="3033" spans="2:28">
      <c r="B3033" s="6"/>
      <c r="D3033" s="24"/>
      <c r="E3033" s="17"/>
      <c r="F3033" s="7"/>
      <c r="G3033" s="10"/>
      <c r="H3033" s="7"/>
      <c r="I3033" s="7"/>
      <c r="J3033" s="7"/>
      <c r="K3033" s="7"/>
      <c r="L3033" s="7"/>
      <c r="M3033" s="7"/>
      <c r="N3033" s="6"/>
      <c r="O3033" s="6"/>
      <c r="P3033" s="11"/>
      <c r="Q3033" s="12"/>
      <c r="R3033" s="13"/>
      <c r="S3033" s="21" t="str">
        <f t="shared" si="347"/>
        <v/>
      </c>
      <c r="T3033" s="7" t="str">
        <f t="shared" si="348"/>
        <v>Under 1.5</v>
      </c>
      <c r="U3033" s="14"/>
      <c r="V3033" s="14" t="str">
        <f t="shared" si="352"/>
        <v>Over 0.5</v>
      </c>
      <c r="W3033" s="14" t="str">
        <f t="shared" si="353"/>
        <v/>
      </c>
      <c r="X3033" s="14"/>
      <c r="Y3033" s="7" t="str">
        <f t="shared" si="349"/>
        <v>…</v>
      </c>
      <c r="Z3033" s="7"/>
      <c r="AA3033" s="35" t="str">
        <f t="shared" si="350"/>
        <v>…</v>
      </c>
      <c r="AB3033" s="35" t="str">
        <f t="shared" si="351"/>
        <v>.</v>
      </c>
    </row>
    <row r="3034" spans="2:28">
      <c r="B3034" s="6"/>
      <c r="D3034" s="24"/>
      <c r="E3034" s="17"/>
      <c r="F3034" s="7"/>
      <c r="G3034" s="10"/>
      <c r="H3034" s="7"/>
      <c r="I3034" s="7"/>
      <c r="J3034" s="7"/>
      <c r="K3034" s="7"/>
      <c r="L3034" s="7"/>
      <c r="M3034" s="7"/>
      <c r="N3034" s="6"/>
      <c r="O3034" s="6"/>
      <c r="P3034" s="11"/>
      <c r="Q3034" s="12"/>
      <c r="R3034" s="13"/>
      <c r="S3034" s="21" t="str">
        <f t="shared" si="347"/>
        <v/>
      </c>
      <c r="T3034" s="7" t="str">
        <f t="shared" si="348"/>
        <v>Under 1.5</v>
      </c>
      <c r="U3034" s="14"/>
      <c r="V3034" s="14" t="str">
        <f t="shared" si="352"/>
        <v>Over 0.5</v>
      </c>
      <c r="W3034" s="14" t="str">
        <f t="shared" si="353"/>
        <v/>
      </c>
      <c r="X3034" s="14"/>
      <c r="Y3034" s="7" t="str">
        <f t="shared" si="349"/>
        <v>…</v>
      </c>
      <c r="Z3034" s="7"/>
      <c r="AA3034" s="35" t="str">
        <f t="shared" si="350"/>
        <v>…</v>
      </c>
      <c r="AB3034" s="35" t="str">
        <f t="shared" si="351"/>
        <v>.</v>
      </c>
    </row>
    <row r="3035" spans="2:28">
      <c r="B3035" s="6"/>
      <c r="D3035" s="24"/>
      <c r="E3035" s="17"/>
      <c r="F3035" s="7"/>
      <c r="G3035" s="10"/>
      <c r="H3035" s="7"/>
      <c r="I3035" s="7"/>
      <c r="J3035" s="7"/>
      <c r="K3035" s="7"/>
      <c r="L3035" s="7"/>
      <c r="M3035" s="7"/>
      <c r="N3035" s="6"/>
      <c r="O3035" s="6"/>
      <c r="P3035" s="11"/>
      <c r="Q3035" s="12"/>
      <c r="R3035" s="13"/>
      <c r="S3035" s="21" t="str">
        <f t="shared" si="347"/>
        <v/>
      </c>
      <c r="T3035" s="7" t="str">
        <f t="shared" si="348"/>
        <v>Under 1.5</v>
      </c>
      <c r="U3035" s="14"/>
      <c r="V3035" s="14" t="str">
        <f t="shared" si="352"/>
        <v>Over 0.5</v>
      </c>
      <c r="W3035" s="14" t="str">
        <f t="shared" si="353"/>
        <v/>
      </c>
      <c r="X3035" s="14"/>
      <c r="Y3035" s="7" t="str">
        <f t="shared" si="349"/>
        <v>…</v>
      </c>
      <c r="Z3035" s="7"/>
      <c r="AA3035" s="35" t="str">
        <f t="shared" si="350"/>
        <v>…</v>
      </c>
      <c r="AB3035" s="35" t="str">
        <f t="shared" si="351"/>
        <v>.</v>
      </c>
    </row>
    <row r="3036" spans="2:28">
      <c r="B3036" s="6"/>
      <c r="D3036" s="24"/>
      <c r="E3036" s="17"/>
      <c r="F3036" s="7"/>
      <c r="G3036" s="10"/>
      <c r="H3036" s="7"/>
      <c r="I3036" s="7"/>
      <c r="J3036" s="7"/>
      <c r="K3036" s="7"/>
      <c r="L3036" s="7"/>
      <c r="M3036" s="7"/>
      <c r="N3036" s="6"/>
      <c r="O3036" s="6"/>
      <c r="P3036" s="11"/>
      <c r="Q3036" s="12"/>
      <c r="R3036" s="13"/>
      <c r="S3036" s="21" t="str">
        <f t="shared" si="347"/>
        <v/>
      </c>
      <c r="T3036" s="7" t="str">
        <f t="shared" si="348"/>
        <v>Under 1.5</v>
      </c>
      <c r="U3036" s="14"/>
      <c r="V3036" s="14" t="str">
        <f t="shared" si="352"/>
        <v>Over 0.5</v>
      </c>
      <c r="W3036" s="14" t="str">
        <f t="shared" si="353"/>
        <v/>
      </c>
      <c r="X3036" s="14"/>
      <c r="Y3036" s="7" t="str">
        <f t="shared" si="349"/>
        <v>…</v>
      </c>
      <c r="Z3036" s="7"/>
      <c r="AA3036" s="35" t="str">
        <f t="shared" si="350"/>
        <v>…</v>
      </c>
      <c r="AB3036" s="35" t="str">
        <f t="shared" si="351"/>
        <v>.</v>
      </c>
    </row>
    <row r="3037" spans="2:28">
      <c r="B3037" s="6"/>
      <c r="D3037" s="24"/>
      <c r="E3037" s="17"/>
      <c r="F3037" s="7"/>
      <c r="G3037" s="10"/>
      <c r="H3037" s="7"/>
      <c r="I3037" s="7"/>
      <c r="J3037" s="7"/>
      <c r="K3037" s="7"/>
      <c r="L3037" s="7"/>
      <c r="M3037" s="7"/>
      <c r="N3037" s="6"/>
      <c r="O3037" s="6"/>
      <c r="P3037" s="11"/>
      <c r="Q3037" s="12"/>
      <c r="R3037" s="13"/>
      <c r="S3037" s="21" t="str">
        <f t="shared" si="347"/>
        <v/>
      </c>
      <c r="T3037" s="7" t="str">
        <f t="shared" si="348"/>
        <v>Under 1.5</v>
      </c>
      <c r="U3037" s="14"/>
      <c r="V3037" s="14" t="str">
        <f t="shared" si="352"/>
        <v>Over 0.5</v>
      </c>
      <c r="W3037" s="14" t="str">
        <f t="shared" si="353"/>
        <v/>
      </c>
      <c r="X3037" s="14"/>
      <c r="Y3037" s="7" t="str">
        <f t="shared" si="349"/>
        <v>…</v>
      </c>
      <c r="Z3037" s="7"/>
      <c r="AA3037" s="35" t="str">
        <f t="shared" si="350"/>
        <v>…</v>
      </c>
      <c r="AB3037" s="35" t="str">
        <f t="shared" si="351"/>
        <v>.</v>
      </c>
    </row>
    <row r="3038" spans="2:28">
      <c r="B3038" s="6"/>
      <c r="D3038" s="24"/>
      <c r="E3038" s="17"/>
      <c r="F3038" s="7"/>
      <c r="G3038" s="10"/>
      <c r="H3038" s="7"/>
      <c r="I3038" s="7"/>
      <c r="J3038" s="7"/>
      <c r="K3038" s="7"/>
      <c r="L3038" s="7"/>
      <c r="M3038" s="7"/>
      <c r="N3038" s="6"/>
      <c r="O3038" s="6"/>
      <c r="P3038" s="11"/>
      <c r="Q3038" s="12"/>
      <c r="R3038" s="13"/>
      <c r="S3038" s="21" t="str">
        <f t="shared" si="347"/>
        <v/>
      </c>
      <c r="T3038" s="7" t="str">
        <f t="shared" si="348"/>
        <v>Under 1.5</v>
      </c>
      <c r="U3038" s="14"/>
      <c r="V3038" s="14" t="str">
        <f t="shared" si="352"/>
        <v>Over 0.5</v>
      </c>
      <c r="W3038" s="14" t="str">
        <f t="shared" si="353"/>
        <v/>
      </c>
      <c r="X3038" s="14"/>
      <c r="Y3038" s="7" t="str">
        <f t="shared" si="349"/>
        <v>…</v>
      </c>
      <c r="Z3038" s="7"/>
      <c r="AA3038" s="35" t="str">
        <f t="shared" si="350"/>
        <v>…</v>
      </c>
      <c r="AB3038" s="35" t="str">
        <f t="shared" si="351"/>
        <v>.</v>
      </c>
    </row>
    <row r="3039" spans="2:28">
      <c r="B3039" s="6"/>
      <c r="D3039" s="24"/>
      <c r="E3039" s="17"/>
      <c r="F3039" s="7"/>
      <c r="G3039" s="10"/>
      <c r="H3039" s="7"/>
      <c r="I3039" s="7"/>
      <c r="J3039" s="7"/>
      <c r="K3039" s="7"/>
      <c r="L3039" s="7"/>
      <c r="M3039" s="7"/>
      <c r="N3039" s="6"/>
      <c r="O3039" s="6"/>
      <c r="P3039" s="11"/>
      <c r="Q3039" s="12"/>
      <c r="R3039" s="13"/>
      <c r="S3039" s="21" t="str">
        <f t="shared" si="347"/>
        <v/>
      </c>
      <c r="T3039" s="7" t="str">
        <f t="shared" si="348"/>
        <v>Under 1.5</v>
      </c>
      <c r="U3039" s="14"/>
      <c r="V3039" s="14" t="str">
        <f t="shared" si="352"/>
        <v>Over 0.5</v>
      </c>
      <c r="W3039" s="14" t="str">
        <f t="shared" si="353"/>
        <v/>
      </c>
      <c r="X3039" s="14"/>
      <c r="Y3039" s="7" t="str">
        <f t="shared" si="349"/>
        <v>…</v>
      </c>
      <c r="Z3039" s="7"/>
      <c r="AA3039" s="35" t="str">
        <f t="shared" si="350"/>
        <v>…</v>
      </c>
      <c r="AB3039" s="35" t="str">
        <f t="shared" si="351"/>
        <v>.</v>
      </c>
    </row>
    <row r="3040" spans="2:28">
      <c r="B3040" s="6"/>
      <c r="D3040" s="24"/>
      <c r="E3040" s="17"/>
      <c r="F3040" s="7"/>
      <c r="G3040" s="10"/>
      <c r="H3040" s="7"/>
      <c r="I3040" s="7"/>
      <c r="J3040" s="7"/>
      <c r="K3040" s="7"/>
      <c r="L3040" s="7"/>
      <c r="M3040" s="7"/>
      <c r="N3040" s="6"/>
      <c r="O3040" s="6"/>
      <c r="P3040" s="11"/>
      <c r="Q3040" s="12"/>
      <c r="R3040" s="13"/>
      <c r="S3040" s="21" t="str">
        <f t="shared" si="347"/>
        <v/>
      </c>
      <c r="T3040" s="7" t="str">
        <f t="shared" si="348"/>
        <v>Under 1.5</v>
      </c>
      <c r="U3040" s="14"/>
      <c r="V3040" s="14" t="str">
        <f t="shared" si="352"/>
        <v>Over 0.5</v>
      </c>
      <c r="W3040" s="14" t="str">
        <f t="shared" si="353"/>
        <v/>
      </c>
      <c r="X3040" s="14"/>
      <c r="Y3040" s="7" t="str">
        <f t="shared" si="349"/>
        <v>…</v>
      </c>
      <c r="Z3040" s="7"/>
      <c r="AA3040" s="35" t="str">
        <f t="shared" si="350"/>
        <v>…</v>
      </c>
      <c r="AB3040" s="35" t="str">
        <f t="shared" si="351"/>
        <v>.</v>
      </c>
    </row>
    <row r="3041" spans="2:28">
      <c r="B3041" s="6"/>
      <c r="D3041" s="24"/>
      <c r="E3041" s="17"/>
      <c r="F3041" s="7"/>
      <c r="G3041" s="10"/>
      <c r="H3041" s="7"/>
      <c r="I3041" s="7"/>
      <c r="J3041" s="7"/>
      <c r="K3041" s="7"/>
      <c r="L3041" s="7"/>
      <c r="M3041" s="7"/>
      <c r="N3041" s="6"/>
      <c r="O3041" s="6"/>
      <c r="P3041" s="11"/>
      <c r="Q3041" s="12"/>
      <c r="R3041" s="13"/>
      <c r="S3041" s="21" t="str">
        <f t="shared" si="347"/>
        <v/>
      </c>
      <c r="T3041" s="7" t="str">
        <f t="shared" si="348"/>
        <v>Under 1.5</v>
      </c>
      <c r="U3041" s="14"/>
      <c r="V3041" s="14" t="str">
        <f t="shared" si="352"/>
        <v>Over 0.5</v>
      </c>
      <c r="W3041" s="14" t="str">
        <f t="shared" si="353"/>
        <v/>
      </c>
      <c r="X3041" s="14"/>
      <c r="Y3041" s="7" t="str">
        <f t="shared" si="349"/>
        <v>…</v>
      </c>
      <c r="Z3041" s="7"/>
      <c r="AA3041" s="35" t="str">
        <f t="shared" si="350"/>
        <v>…</v>
      </c>
      <c r="AB3041" s="35" t="str">
        <f t="shared" si="351"/>
        <v>.</v>
      </c>
    </row>
    <row r="3042" spans="2:28">
      <c r="B3042" s="6"/>
      <c r="D3042" s="24"/>
      <c r="E3042" s="17"/>
      <c r="F3042" s="7"/>
      <c r="G3042" s="10"/>
      <c r="H3042" s="7"/>
      <c r="I3042" s="7"/>
      <c r="J3042" s="7"/>
      <c r="K3042" s="7"/>
      <c r="L3042" s="7"/>
      <c r="M3042" s="7"/>
      <c r="N3042" s="6"/>
      <c r="O3042" s="6"/>
      <c r="P3042" s="11"/>
      <c r="Q3042" s="12"/>
      <c r="R3042" s="13"/>
      <c r="S3042" s="21" t="str">
        <f t="shared" si="347"/>
        <v/>
      </c>
      <c r="T3042" s="7" t="str">
        <f t="shared" si="348"/>
        <v>Under 1.5</v>
      </c>
      <c r="U3042" s="14"/>
      <c r="V3042" s="14" t="str">
        <f t="shared" si="352"/>
        <v>Over 0.5</v>
      </c>
      <c r="W3042" s="14" t="str">
        <f t="shared" si="353"/>
        <v/>
      </c>
      <c r="X3042" s="14"/>
      <c r="Y3042" s="7" t="str">
        <f t="shared" si="349"/>
        <v>…</v>
      </c>
      <c r="Z3042" s="7"/>
      <c r="AA3042" s="35" t="str">
        <f t="shared" si="350"/>
        <v>…</v>
      </c>
      <c r="AB3042" s="35" t="str">
        <f t="shared" si="351"/>
        <v>.</v>
      </c>
    </row>
    <row r="3043" spans="2:28">
      <c r="B3043" s="6"/>
      <c r="D3043" s="24"/>
      <c r="E3043" s="17"/>
      <c r="F3043" s="7"/>
      <c r="G3043" s="10"/>
      <c r="H3043" s="7"/>
      <c r="I3043" s="7"/>
      <c r="J3043" s="7"/>
      <c r="K3043" s="7"/>
      <c r="L3043" s="7"/>
      <c r="M3043" s="7"/>
      <c r="N3043" s="6"/>
      <c r="O3043" s="6"/>
      <c r="P3043" s="11"/>
      <c r="Q3043" s="12"/>
      <c r="R3043" s="13"/>
      <c r="S3043" s="21" t="str">
        <f t="shared" si="347"/>
        <v/>
      </c>
      <c r="T3043" s="7" t="str">
        <f t="shared" si="348"/>
        <v>Under 1.5</v>
      </c>
      <c r="U3043" s="14"/>
      <c r="V3043" s="14" t="str">
        <f t="shared" si="352"/>
        <v>Over 0.5</v>
      </c>
      <c r="W3043" s="14" t="str">
        <f t="shared" si="353"/>
        <v/>
      </c>
      <c r="X3043" s="14"/>
      <c r="Y3043" s="7" t="str">
        <f t="shared" si="349"/>
        <v>…</v>
      </c>
      <c r="Z3043" s="7"/>
      <c r="AA3043" s="35" t="str">
        <f t="shared" si="350"/>
        <v>…</v>
      </c>
      <c r="AB3043" s="35" t="str">
        <f t="shared" si="351"/>
        <v>.</v>
      </c>
    </row>
    <row r="3044" spans="2:28">
      <c r="B3044" s="6"/>
      <c r="D3044" s="24"/>
      <c r="E3044" s="17"/>
      <c r="F3044" s="7"/>
      <c r="G3044" s="10"/>
      <c r="H3044" s="7"/>
      <c r="I3044" s="7"/>
      <c r="J3044" s="7"/>
      <c r="K3044" s="7"/>
      <c r="L3044" s="7"/>
      <c r="M3044" s="7"/>
      <c r="N3044" s="6"/>
      <c r="O3044" s="6"/>
      <c r="P3044" s="11"/>
      <c r="Q3044" s="12"/>
      <c r="R3044" s="13"/>
      <c r="S3044" s="21" t="str">
        <f t="shared" si="347"/>
        <v/>
      </c>
      <c r="T3044" s="7" t="str">
        <f t="shared" si="348"/>
        <v>Under 1.5</v>
      </c>
      <c r="U3044" s="14"/>
      <c r="V3044" s="14" t="str">
        <f t="shared" si="352"/>
        <v>Over 0.5</v>
      </c>
      <c r="W3044" s="14" t="str">
        <f t="shared" si="353"/>
        <v/>
      </c>
      <c r="X3044" s="14"/>
      <c r="Y3044" s="7" t="str">
        <f t="shared" si="349"/>
        <v>…</v>
      </c>
      <c r="Z3044" s="7"/>
      <c r="AA3044" s="35" t="str">
        <f t="shared" si="350"/>
        <v>…</v>
      </c>
      <c r="AB3044" s="35" t="str">
        <f t="shared" si="351"/>
        <v>.</v>
      </c>
    </row>
    <row r="3045" spans="2:28">
      <c r="B3045" s="6"/>
      <c r="D3045" s="24"/>
      <c r="E3045" s="17"/>
      <c r="F3045" s="7"/>
      <c r="G3045" s="10"/>
      <c r="H3045" s="7"/>
      <c r="I3045" s="7"/>
      <c r="J3045" s="7"/>
      <c r="K3045" s="7"/>
      <c r="L3045" s="7"/>
      <c r="M3045" s="7"/>
      <c r="N3045" s="6"/>
      <c r="O3045" s="6"/>
      <c r="P3045" s="11"/>
      <c r="Q3045" s="12"/>
      <c r="R3045" s="13"/>
      <c r="S3045" s="21" t="str">
        <f t="shared" si="347"/>
        <v/>
      </c>
      <c r="T3045" s="7" t="str">
        <f t="shared" si="348"/>
        <v>Under 1.5</v>
      </c>
      <c r="U3045" s="14"/>
      <c r="V3045" s="14" t="str">
        <f t="shared" si="352"/>
        <v>Over 0.5</v>
      </c>
      <c r="W3045" s="14" t="str">
        <f t="shared" si="353"/>
        <v/>
      </c>
      <c r="X3045" s="14"/>
      <c r="Y3045" s="7" t="str">
        <f t="shared" si="349"/>
        <v>…</v>
      </c>
      <c r="Z3045" s="7"/>
      <c r="AA3045" s="35" t="str">
        <f t="shared" si="350"/>
        <v>…</v>
      </c>
      <c r="AB3045" s="35" t="str">
        <f t="shared" si="351"/>
        <v>.</v>
      </c>
    </row>
    <row r="3046" spans="2:28">
      <c r="B3046" s="6"/>
      <c r="D3046" s="24"/>
      <c r="E3046" s="17"/>
      <c r="F3046" s="7"/>
      <c r="G3046" s="10"/>
      <c r="H3046" s="7"/>
      <c r="I3046" s="7"/>
      <c r="J3046" s="7"/>
      <c r="K3046" s="7"/>
      <c r="L3046" s="7"/>
      <c r="M3046" s="7"/>
      <c r="N3046" s="6"/>
      <c r="O3046" s="6"/>
      <c r="P3046" s="11"/>
      <c r="Q3046" s="12"/>
      <c r="R3046" s="13"/>
      <c r="S3046" s="21" t="str">
        <f t="shared" si="347"/>
        <v/>
      </c>
      <c r="T3046" s="7" t="str">
        <f t="shared" si="348"/>
        <v>Under 1.5</v>
      </c>
      <c r="U3046" s="14"/>
      <c r="V3046" s="14" t="str">
        <f t="shared" si="352"/>
        <v>Over 0.5</v>
      </c>
      <c r="W3046" s="14" t="str">
        <f t="shared" si="353"/>
        <v/>
      </c>
      <c r="X3046" s="14"/>
      <c r="Y3046" s="7" t="str">
        <f t="shared" si="349"/>
        <v>…</v>
      </c>
      <c r="Z3046" s="7"/>
      <c r="AA3046" s="35" t="str">
        <f t="shared" si="350"/>
        <v>…</v>
      </c>
      <c r="AB3046" s="35" t="str">
        <f t="shared" si="351"/>
        <v>.</v>
      </c>
    </row>
    <row r="3047" spans="2:28">
      <c r="B3047" s="6"/>
      <c r="D3047" s="24"/>
      <c r="E3047" s="17"/>
      <c r="F3047" s="7"/>
      <c r="G3047" s="10"/>
      <c r="H3047" s="7"/>
      <c r="I3047" s="7"/>
      <c r="J3047" s="7"/>
      <c r="K3047" s="7"/>
      <c r="L3047" s="7"/>
      <c r="M3047" s="7"/>
      <c r="N3047" s="6"/>
      <c r="O3047" s="6"/>
      <c r="P3047" s="11"/>
      <c r="Q3047" s="12"/>
      <c r="R3047" s="13"/>
      <c r="S3047" s="21" t="str">
        <f t="shared" si="347"/>
        <v/>
      </c>
      <c r="T3047" s="7" t="str">
        <f t="shared" si="348"/>
        <v>Under 1.5</v>
      </c>
      <c r="U3047" s="14"/>
      <c r="V3047" s="14" t="str">
        <f t="shared" si="352"/>
        <v>Over 0.5</v>
      </c>
      <c r="W3047" s="14" t="str">
        <f t="shared" si="353"/>
        <v/>
      </c>
      <c r="X3047" s="14"/>
      <c r="Y3047" s="7" t="str">
        <f t="shared" si="349"/>
        <v>…</v>
      </c>
      <c r="Z3047" s="7"/>
      <c r="AA3047" s="35" t="str">
        <f t="shared" si="350"/>
        <v>…</v>
      </c>
      <c r="AB3047" s="35" t="str">
        <f t="shared" si="351"/>
        <v>.</v>
      </c>
    </row>
    <row r="3048" spans="2:28">
      <c r="B3048" s="6"/>
      <c r="D3048" s="24"/>
      <c r="E3048" s="17"/>
      <c r="F3048" s="7"/>
      <c r="G3048" s="10"/>
      <c r="H3048" s="7"/>
      <c r="I3048" s="7"/>
      <c r="J3048" s="7"/>
      <c r="K3048" s="7"/>
      <c r="L3048" s="7"/>
      <c r="M3048" s="7"/>
      <c r="N3048" s="6"/>
      <c r="O3048" s="6"/>
      <c r="P3048" s="11"/>
      <c r="Q3048" s="12"/>
      <c r="R3048" s="13"/>
      <c r="S3048" s="21" t="str">
        <f t="shared" si="347"/>
        <v/>
      </c>
      <c r="T3048" s="7" t="str">
        <f t="shared" si="348"/>
        <v>Under 1.5</v>
      </c>
      <c r="U3048" s="14"/>
      <c r="V3048" s="14" t="str">
        <f t="shared" si="352"/>
        <v>Over 0.5</v>
      </c>
      <c r="W3048" s="14" t="str">
        <f t="shared" si="353"/>
        <v/>
      </c>
      <c r="X3048" s="14"/>
      <c r="Y3048" s="7" t="str">
        <f t="shared" si="349"/>
        <v>…</v>
      </c>
      <c r="Z3048" s="7"/>
      <c r="AA3048" s="35" t="str">
        <f t="shared" si="350"/>
        <v>…</v>
      </c>
      <c r="AB3048" s="35" t="str">
        <f t="shared" si="351"/>
        <v>.</v>
      </c>
    </row>
    <row r="3049" spans="2:28">
      <c r="B3049" s="6"/>
      <c r="D3049" s="24"/>
      <c r="E3049" s="17"/>
      <c r="F3049" s="7"/>
      <c r="G3049" s="10"/>
      <c r="H3049" s="7"/>
      <c r="I3049" s="7"/>
      <c r="J3049" s="7"/>
      <c r="K3049" s="7"/>
      <c r="L3049" s="7"/>
      <c r="M3049" s="7"/>
      <c r="N3049" s="6"/>
      <c r="O3049" s="6"/>
      <c r="P3049" s="11"/>
      <c r="Q3049" s="12"/>
      <c r="R3049" s="13"/>
      <c r="S3049" s="21" t="str">
        <f t="shared" si="347"/>
        <v/>
      </c>
      <c r="T3049" s="7" t="str">
        <f t="shared" si="348"/>
        <v>Under 1.5</v>
      </c>
      <c r="U3049" s="14"/>
      <c r="V3049" s="14" t="str">
        <f t="shared" si="352"/>
        <v>Over 0.5</v>
      </c>
      <c r="W3049" s="14" t="str">
        <f t="shared" si="353"/>
        <v/>
      </c>
      <c r="X3049" s="14"/>
      <c r="Y3049" s="7" t="str">
        <f t="shared" si="349"/>
        <v>…</v>
      </c>
      <c r="Z3049" s="7"/>
      <c r="AA3049" s="35" t="str">
        <f t="shared" si="350"/>
        <v>…</v>
      </c>
      <c r="AB3049" s="35" t="str">
        <f t="shared" si="351"/>
        <v>.</v>
      </c>
    </row>
    <row r="3050" spans="2:28">
      <c r="B3050" s="6"/>
      <c r="D3050" s="24"/>
      <c r="E3050" s="17"/>
      <c r="F3050" s="7"/>
      <c r="G3050" s="10"/>
      <c r="H3050" s="7"/>
      <c r="I3050" s="7"/>
      <c r="J3050" s="7"/>
      <c r="K3050" s="7"/>
      <c r="L3050" s="7"/>
      <c r="M3050" s="7"/>
      <c r="N3050" s="6"/>
      <c r="O3050" s="6"/>
      <c r="P3050" s="11"/>
      <c r="Q3050" s="12"/>
      <c r="R3050" s="13"/>
      <c r="S3050" s="21" t="str">
        <f t="shared" si="347"/>
        <v/>
      </c>
      <c r="T3050" s="7" t="str">
        <f t="shared" si="348"/>
        <v>Under 1.5</v>
      </c>
      <c r="U3050" s="14"/>
      <c r="V3050" s="14" t="str">
        <f t="shared" si="352"/>
        <v>Over 0.5</v>
      </c>
      <c r="W3050" s="14" t="str">
        <f t="shared" si="353"/>
        <v/>
      </c>
      <c r="X3050" s="14"/>
      <c r="Y3050" s="7" t="str">
        <f t="shared" si="349"/>
        <v>…</v>
      </c>
      <c r="Z3050" s="7"/>
      <c r="AA3050" s="35" t="str">
        <f t="shared" si="350"/>
        <v>…</v>
      </c>
      <c r="AB3050" s="35" t="str">
        <f t="shared" si="351"/>
        <v>.</v>
      </c>
    </row>
    <row r="3051" spans="2:28">
      <c r="B3051" s="6"/>
      <c r="D3051" s="24"/>
      <c r="E3051" s="17"/>
      <c r="F3051" s="7"/>
      <c r="G3051" s="10"/>
      <c r="H3051" s="7"/>
      <c r="I3051" s="7"/>
      <c r="J3051" s="7"/>
      <c r="K3051" s="7"/>
      <c r="L3051" s="7"/>
      <c r="M3051" s="7"/>
      <c r="N3051" s="6"/>
      <c r="O3051" s="6"/>
      <c r="P3051" s="11"/>
      <c r="Q3051" s="12"/>
      <c r="R3051" s="13"/>
      <c r="S3051" s="21" t="str">
        <f t="shared" si="347"/>
        <v/>
      </c>
      <c r="T3051" s="7" t="str">
        <f t="shared" si="348"/>
        <v>Under 1.5</v>
      </c>
      <c r="U3051" s="14"/>
      <c r="V3051" s="14" t="str">
        <f t="shared" si="352"/>
        <v>Over 0.5</v>
      </c>
      <c r="W3051" s="14" t="str">
        <f t="shared" si="353"/>
        <v/>
      </c>
      <c r="X3051" s="14"/>
      <c r="Y3051" s="7" t="str">
        <f t="shared" si="349"/>
        <v>…</v>
      </c>
      <c r="Z3051" s="7"/>
      <c r="AA3051" s="35" t="str">
        <f t="shared" si="350"/>
        <v>…</v>
      </c>
      <c r="AB3051" s="35" t="str">
        <f t="shared" si="351"/>
        <v>.</v>
      </c>
    </row>
    <row r="3052" spans="2:28">
      <c r="B3052" s="6"/>
      <c r="D3052" s="24"/>
      <c r="E3052" s="17"/>
      <c r="F3052" s="7"/>
      <c r="G3052" s="10"/>
      <c r="H3052" s="7"/>
      <c r="I3052" s="7"/>
      <c r="J3052" s="7"/>
      <c r="K3052" s="7"/>
      <c r="L3052" s="7"/>
      <c r="M3052" s="7"/>
      <c r="N3052" s="6"/>
      <c r="O3052" s="6"/>
      <c r="P3052" s="11"/>
      <c r="Q3052" s="12"/>
      <c r="R3052" s="13"/>
      <c r="S3052" s="21" t="str">
        <f t="shared" si="347"/>
        <v/>
      </c>
      <c r="T3052" s="7" t="str">
        <f t="shared" si="348"/>
        <v>Under 1.5</v>
      </c>
      <c r="U3052" s="14"/>
      <c r="V3052" s="14" t="str">
        <f t="shared" si="352"/>
        <v>Over 0.5</v>
      </c>
      <c r="W3052" s="14" t="str">
        <f t="shared" si="353"/>
        <v/>
      </c>
      <c r="X3052" s="14"/>
      <c r="Y3052" s="7" t="str">
        <f t="shared" si="349"/>
        <v>…</v>
      </c>
      <c r="Z3052" s="7"/>
      <c r="AA3052" s="35" t="str">
        <f t="shared" si="350"/>
        <v>…</v>
      </c>
      <c r="AB3052" s="35" t="str">
        <f t="shared" si="351"/>
        <v>.</v>
      </c>
    </row>
    <row r="3053" spans="2:28">
      <c r="B3053" s="6"/>
      <c r="D3053" s="24"/>
      <c r="E3053" s="17"/>
      <c r="F3053" s="7"/>
      <c r="G3053" s="10"/>
      <c r="H3053" s="7"/>
      <c r="I3053" s="7"/>
      <c r="J3053" s="7"/>
      <c r="K3053" s="7"/>
      <c r="L3053" s="7"/>
      <c r="M3053" s="7"/>
      <c r="N3053" s="6"/>
      <c r="O3053" s="6"/>
      <c r="P3053" s="11"/>
      <c r="Q3053" s="12"/>
      <c r="R3053" s="13"/>
      <c r="S3053" s="21" t="str">
        <f t="shared" si="347"/>
        <v/>
      </c>
      <c r="T3053" s="7" t="str">
        <f t="shared" si="348"/>
        <v>Under 1.5</v>
      </c>
      <c r="U3053" s="14"/>
      <c r="V3053" s="14" t="str">
        <f t="shared" si="352"/>
        <v>Over 0.5</v>
      </c>
      <c r="W3053" s="14" t="str">
        <f t="shared" si="353"/>
        <v/>
      </c>
      <c r="X3053" s="14"/>
      <c r="Y3053" s="7" t="str">
        <f t="shared" si="349"/>
        <v>…</v>
      </c>
      <c r="Z3053" s="7"/>
      <c r="AA3053" s="35" t="str">
        <f t="shared" si="350"/>
        <v>…</v>
      </c>
      <c r="AB3053" s="35" t="str">
        <f t="shared" si="351"/>
        <v>.</v>
      </c>
    </row>
    <row r="3054" spans="2:28">
      <c r="B3054" s="6"/>
      <c r="D3054" s="24"/>
      <c r="E3054" s="17"/>
      <c r="F3054" s="7"/>
      <c r="G3054" s="10"/>
      <c r="H3054" s="7"/>
      <c r="I3054" s="7"/>
      <c r="J3054" s="7"/>
      <c r="K3054" s="7"/>
      <c r="L3054" s="7"/>
      <c r="M3054" s="7"/>
      <c r="N3054" s="6"/>
      <c r="O3054" s="6"/>
      <c r="P3054" s="11"/>
      <c r="Q3054" s="12"/>
      <c r="R3054" s="13"/>
      <c r="S3054" s="21" t="str">
        <f t="shared" si="347"/>
        <v/>
      </c>
      <c r="T3054" s="7" t="str">
        <f t="shared" si="348"/>
        <v>Under 1.5</v>
      </c>
      <c r="U3054" s="14"/>
      <c r="V3054" s="14" t="str">
        <f t="shared" si="352"/>
        <v>Over 0.5</v>
      </c>
      <c r="W3054" s="14" t="str">
        <f t="shared" si="353"/>
        <v/>
      </c>
      <c r="X3054" s="14"/>
      <c r="Y3054" s="7" t="str">
        <f t="shared" si="349"/>
        <v>…</v>
      </c>
      <c r="Z3054" s="7"/>
      <c r="AA3054" s="35" t="str">
        <f t="shared" si="350"/>
        <v>…</v>
      </c>
      <c r="AB3054" s="35" t="str">
        <f t="shared" si="351"/>
        <v>.</v>
      </c>
    </row>
    <row r="3055" spans="2:28">
      <c r="B3055" s="6"/>
      <c r="D3055" s="24"/>
      <c r="E3055" s="17"/>
      <c r="F3055" s="7"/>
      <c r="G3055" s="10"/>
      <c r="H3055" s="7"/>
      <c r="I3055" s="7"/>
      <c r="J3055" s="7"/>
      <c r="K3055" s="7"/>
      <c r="L3055" s="7"/>
      <c r="M3055" s="7"/>
      <c r="N3055" s="6"/>
      <c r="O3055" s="6"/>
      <c r="P3055" s="11"/>
      <c r="Q3055" s="12"/>
      <c r="R3055" s="13"/>
      <c r="S3055" s="21" t="str">
        <f t="shared" si="347"/>
        <v/>
      </c>
      <c r="T3055" s="7" t="str">
        <f t="shared" si="348"/>
        <v>Under 1.5</v>
      </c>
      <c r="U3055" s="14"/>
      <c r="V3055" s="14" t="str">
        <f t="shared" si="352"/>
        <v>Over 0.5</v>
      </c>
      <c r="W3055" s="14" t="str">
        <f t="shared" si="353"/>
        <v/>
      </c>
      <c r="X3055" s="14"/>
      <c r="Y3055" s="7" t="str">
        <f t="shared" si="349"/>
        <v>…</v>
      </c>
      <c r="Z3055" s="7"/>
      <c r="AA3055" s="35" t="str">
        <f t="shared" si="350"/>
        <v>…</v>
      </c>
      <c r="AB3055" s="35" t="str">
        <f t="shared" si="351"/>
        <v>.</v>
      </c>
    </row>
    <row r="3056" spans="2:28">
      <c r="B3056" s="6"/>
      <c r="D3056" s="24"/>
      <c r="E3056" s="17"/>
      <c r="F3056" s="7"/>
      <c r="G3056" s="10"/>
      <c r="H3056" s="7"/>
      <c r="I3056" s="7"/>
      <c r="J3056" s="7"/>
      <c r="K3056" s="7"/>
      <c r="L3056" s="7"/>
      <c r="M3056" s="7"/>
      <c r="N3056" s="6"/>
      <c r="O3056" s="6"/>
      <c r="P3056" s="11"/>
      <c r="Q3056" s="12"/>
      <c r="R3056" s="13"/>
      <c r="S3056" s="21" t="str">
        <f t="shared" si="347"/>
        <v/>
      </c>
      <c r="T3056" s="7" t="str">
        <f t="shared" si="348"/>
        <v>Under 1.5</v>
      </c>
      <c r="U3056" s="14"/>
      <c r="V3056" s="14" t="str">
        <f t="shared" si="352"/>
        <v>Over 0.5</v>
      </c>
      <c r="W3056" s="14" t="str">
        <f t="shared" si="353"/>
        <v/>
      </c>
      <c r="X3056" s="14"/>
      <c r="Y3056" s="7" t="str">
        <f t="shared" si="349"/>
        <v>…</v>
      </c>
      <c r="Z3056" s="7"/>
      <c r="AA3056" s="35" t="str">
        <f t="shared" si="350"/>
        <v>…</v>
      </c>
      <c r="AB3056" s="35" t="str">
        <f t="shared" si="351"/>
        <v>.</v>
      </c>
    </row>
    <row r="3057" spans="2:28">
      <c r="B3057" s="6"/>
      <c r="D3057" s="24"/>
      <c r="E3057" s="17"/>
      <c r="F3057" s="7"/>
      <c r="G3057" s="10"/>
      <c r="H3057" s="7"/>
      <c r="I3057" s="7"/>
      <c r="J3057" s="7"/>
      <c r="K3057" s="7"/>
      <c r="L3057" s="7"/>
      <c r="M3057" s="7"/>
      <c r="N3057" s="6"/>
      <c r="O3057" s="6"/>
      <c r="P3057" s="11"/>
      <c r="Q3057" s="12"/>
      <c r="R3057" s="13"/>
      <c r="S3057" s="21" t="str">
        <f t="shared" si="347"/>
        <v/>
      </c>
      <c r="T3057" s="7" t="str">
        <f t="shared" si="348"/>
        <v>Under 1.5</v>
      </c>
      <c r="U3057" s="14"/>
      <c r="V3057" s="14" t="str">
        <f t="shared" si="352"/>
        <v>Over 0.5</v>
      </c>
      <c r="W3057" s="14" t="str">
        <f t="shared" si="353"/>
        <v/>
      </c>
      <c r="X3057" s="14"/>
      <c r="Y3057" s="7" t="str">
        <f t="shared" si="349"/>
        <v>…</v>
      </c>
      <c r="Z3057" s="7"/>
      <c r="AA3057" s="35" t="str">
        <f t="shared" si="350"/>
        <v>…</v>
      </c>
      <c r="AB3057" s="35" t="str">
        <f t="shared" si="351"/>
        <v>.</v>
      </c>
    </row>
    <row r="3058" spans="2:28">
      <c r="B3058" s="6"/>
      <c r="D3058" s="24"/>
      <c r="E3058" s="17"/>
      <c r="F3058" s="7"/>
      <c r="G3058" s="10"/>
      <c r="H3058" s="7"/>
      <c r="I3058" s="7"/>
      <c r="J3058" s="7"/>
      <c r="K3058" s="7"/>
      <c r="L3058" s="7"/>
      <c r="M3058" s="7"/>
      <c r="N3058" s="6"/>
      <c r="O3058" s="6"/>
      <c r="P3058" s="11"/>
      <c r="Q3058" s="12"/>
      <c r="R3058" s="13"/>
      <c r="S3058" s="21" t="str">
        <f t="shared" si="347"/>
        <v/>
      </c>
      <c r="T3058" s="7" t="str">
        <f t="shared" si="348"/>
        <v>Under 1.5</v>
      </c>
      <c r="U3058" s="14"/>
      <c r="V3058" s="14" t="str">
        <f t="shared" si="352"/>
        <v>Over 0.5</v>
      </c>
      <c r="W3058" s="14" t="str">
        <f t="shared" si="353"/>
        <v/>
      </c>
      <c r="X3058" s="14"/>
      <c r="Y3058" s="7" t="str">
        <f t="shared" si="349"/>
        <v>…</v>
      </c>
      <c r="Z3058" s="7"/>
      <c r="AA3058" s="35" t="str">
        <f t="shared" si="350"/>
        <v>…</v>
      </c>
      <c r="AB3058" s="35" t="str">
        <f t="shared" si="351"/>
        <v>.</v>
      </c>
    </row>
    <row r="3059" spans="2:28">
      <c r="B3059" s="6"/>
      <c r="D3059" s="24"/>
      <c r="E3059" s="17"/>
      <c r="F3059" s="7"/>
      <c r="G3059" s="10"/>
      <c r="H3059" s="7"/>
      <c r="I3059" s="7"/>
      <c r="J3059" s="7"/>
      <c r="K3059" s="7"/>
      <c r="L3059" s="7"/>
      <c r="M3059" s="7"/>
      <c r="N3059" s="6"/>
      <c r="O3059" s="6"/>
      <c r="P3059" s="11"/>
      <c r="Q3059" s="12"/>
      <c r="R3059" s="13"/>
      <c r="S3059" s="21" t="str">
        <f t="shared" si="347"/>
        <v/>
      </c>
      <c r="T3059" s="7" t="str">
        <f t="shared" si="348"/>
        <v>Under 1.5</v>
      </c>
      <c r="U3059" s="14"/>
      <c r="V3059" s="14" t="str">
        <f t="shared" si="352"/>
        <v>Over 0.5</v>
      </c>
      <c r="W3059" s="14" t="str">
        <f t="shared" si="353"/>
        <v/>
      </c>
      <c r="X3059" s="14"/>
      <c r="Y3059" s="7" t="str">
        <f t="shared" si="349"/>
        <v>…</v>
      </c>
      <c r="Z3059" s="7"/>
      <c r="AA3059" s="35" t="str">
        <f t="shared" si="350"/>
        <v>…</v>
      </c>
      <c r="AB3059" s="35" t="str">
        <f t="shared" si="351"/>
        <v>.</v>
      </c>
    </row>
    <row r="3060" spans="2:28">
      <c r="B3060" s="6"/>
      <c r="D3060" s="24"/>
      <c r="E3060" s="17"/>
      <c r="F3060" s="7"/>
      <c r="G3060" s="10"/>
      <c r="H3060" s="7"/>
      <c r="I3060" s="7"/>
      <c r="J3060" s="7"/>
      <c r="K3060" s="7"/>
      <c r="L3060" s="7"/>
      <c r="M3060" s="7"/>
      <c r="N3060" s="6"/>
      <c r="O3060" s="6"/>
      <c r="P3060" s="11"/>
      <c r="Q3060" s="12"/>
      <c r="R3060" s="13"/>
      <c r="S3060" s="21" t="str">
        <f t="shared" ref="S3060:S3123" si="354">(IF(H3060=0,"",(40+IF(I3060&lt;50,0,I3060/3.2)+(IF(J3060&gt;I3060,-J3060/3.2,0)+(IF(H3060&gt;I3060,-H3060/3.2,0)+(IF(L3060="X",5,IF(L3060="2",2,0)))+(IF(M3060&gt;15,0,15-M3060))+(IF(P3060&lt;50,0,P3060/5)))))))</f>
        <v/>
      </c>
      <c r="T3060" s="7" t="str">
        <f t="shared" ref="T3060:T3123" si="355">IF(S3060&lt;56,"Over 0.5","Under 1.5")</f>
        <v>Under 1.5</v>
      </c>
      <c r="U3060" s="14"/>
      <c r="V3060" s="14" t="str">
        <f t="shared" si="352"/>
        <v>Over 0.5</v>
      </c>
      <c r="W3060" s="14" t="str">
        <f t="shared" si="353"/>
        <v/>
      </c>
      <c r="X3060" s="14"/>
      <c r="Y3060" s="7" t="str">
        <f t="shared" si="349"/>
        <v>…</v>
      </c>
      <c r="Z3060" s="7"/>
      <c r="AA3060" s="35" t="str">
        <f t="shared" si="350"/>
        <v>…</v>
      </c>
      <c r="AB3060" s="35" t="str">
        <f t="shared" si="351"/>
        <v>.</v>
      </c>
    </row>
    <row r="3061" spans="2:28">
      <c r="B3061" s="6"/>
      <c r="D3061" s="24"/>
      <c r="E3061" s="17"/>
      <c r="F3061" s="7"/>
      <c r="G3061" s="10"/>
      <c r="H3061" s="7"/>
      <c r="I3061" s="7"/>
      <c r="J3061" s="7"/>
      <c r="K3061" s="7"/>
      <c r="L3061" s="7"/>
      <c r="M3061" s="7"/>
      <c r="N3061" s="6"/>
      <c r="O3061" s="6"/>
      <c r="P3061" s="11"/>
      <c r="Q3061" s="12"/>
      <c r="R3061" s="13"/>
      <c r="S3061" s="21" t="str">
        <f t="shared" si="354"/>
        <v/>
      </c>
      <c r="T3061" s="7" t="str">
        <f t="shared" si="355"/>
        <v>Under 1.5</v>
      </c>
      <c r="U3061" s="14"/>
      <c r="V3061" s="14" t="str">
        <f t="shared" si="352"/>
        <v>Over 0.5</v>
      </c>
      <c r="W3061" s="14" t="str">
        <f t="shared" si="353"/>
        <v/>
      </c>
      <c r="X3061" s="14"/>
      <c r="Y3061" s="7" t="str">
        <f t="shared" ref="Y3061:Y3124" si="356">IF(AND(B3061="OK",I3061&gt;52,M3061&lt;11,Q3061&lt;1.71),"Prime","…")</f>
        <v>…</v>
      </c>
      <c r="Z3061" s="7"/>
      <c r="AA3061" s="35" t="str">
        <f t="shared" si="350"/>
        <v>…</v>
      </c>
      <c r="AB3061" s="35" t="str">
        <f t="shared" si="351"/>
        <v>.</v>
      </c>
    </row>
    <row r="3062" spans="2:28">
      <c r="B3062" s="6"/>
      <c r="D3062" s="24"/>
      <c r="E3062" s="17"/>
      <c r="F3062" s="7"/>
      <c r="G3062" s="10"/>
      <c r="H3062" s="7"/>
      <c r="I3062" s="7"/>
      <c r="J3062" s="7"/>
      <c r="K3062" s="7"/>
      <c r="L3062" s="7"/>
      <c r="M3062" s="7"/>
      <c r="N3062" s="6"/>
      <c r="O3062" s="6"/>
      <c r="P3062" s="11"/>
      <c r="Q3062" s="12"/>
      <c r="R3062" s="13"/>
      <c r="S3062" s="21" t="str">
        <f t="shared" si="354"/>
        <v/>
      </c>
      <c r="T3062" s="7" t="str">
        <f t="shared" si="355"/>
        <v>Under 1.5</v>
      </c>
      <c r="U3062" s="14"/>
      <c r="V3062" s="14" t="str">
        <f t="shared" si="352"/>
        <v>Over 0.5</v>
      </c>
      <c r="W3062" s="14" t="str">
        <f t="shared" si="353"/>
        <v/>
      </c>
      <c r="X3062" s="14"/>
      <c r="Y3062" s="7" t="str">
        <f t="shared" si="356"/>
        <v>…</v>
      </c>
      <c r="Z3062" s="7"/>
      <c r="AA3062" s="35" t="str">
        <f t="shared" si="350"/>
        <v>…</v>
      </c>
      <c r="AB3062" s="35" t="str">
        <f t="shared" si="351"/>
        <v>.</v>
      </c>
    </row>
    <row r="3063" spans="2:28">
      <c r="B3063" s="6"/>
      <c r="D3063" s="24"/>
      <c r="E3063" s="17"/>
      <c r="F3063" s="7"/>
      <c r="G3063" s="10"/>
      <c r="H3063" s="7"/>
      <c r="I3063" s="7"/>
      <c r="J3063" s="7"/>
      <c r="K3063" s="7"/>
      <c r="L3063" s="7"/>
      <c r="M3063" s="7"/>
      <c r="N3063" s="6"/>
      <c r="O3063" s="6"/>
      <c r="P3063" s="11"/>
      <c r="Q3063" s="12"/>
      <c r="R3063" s="13"/>
      <c r="S3063" s="21" t="str">
        <f t="shared" si="354"/>
        <v/>
      </c>
      <c r="T3063" s="7" t="str">
        <f t="shared" si="355"/>
        <v>Under 1.5</v>
      </c>
      <c r="U3063" s="14"/>
      <c r="V3063" s="14" t="str">
        <f t="shared" si="352"/>
        <v>Over 0.5</v>
      </c>
      <c r="W3063" s="14" t="str">
        <f t="shared" si="353"/>
        <v/>
      </c>
      <c r="X3063" s="14"/>
      <c r="Y3063" s="7" t="str">
        <f t="shared" si="356"/>
        <v>…</v>
      </c>
      <c r="Z3063" s="7"/>
      <c r="AA3063" s="35" t="str">
        <f t="shared" si="350"/>
        <v>…</v>
      </c>
      <c r="AB3063" s="35" t="str">
        <f t="shared" si="351"/>
        <v>.</v>
      </c>
    </row>
    <row r="3064" spans="2:28">
      <c r="B3064" s="6"/>
      <c r="D3064" s="24"/>
      <c r="E3064" s="17"/>
      <c r="F3064" s="7"/>
      <c r="G3064" s="10"/>
      <c r="H3064" s="7"/>
      <c r="I3064" s="7"/>
      <c r="J3064" s="7"/>
      <c r="K3064" s="7"/>
      <c r="L3064" s="7"/>
      <c r="M3064" s="7"/>
      <c r="N3064" s="6"/>
      <c r="O3064" s="6"/>
      <c r="P3064" s="11"/>
      <c r="Q3064" s="12"/>
      <c r="R3064" s="13"/>
      <c r="S3064" s="21" t="str">
        <f t="shared" si="354"/>
        <v/>
      </c>
      <c r="T3064" s="7" t="str">
        <f t="shared" si="355"/>
        <v>Under 1.5</v>
      </c>
      <c r="U3064" s="14"/>
      <c r="V3064" s="14" t="str">
        <f t="shared" si="352"/>
        <v>Over 0.5</v>
      </c>
      <c r="W3064" s="14" t="str">
        <f t="shared" si="353"/>
        <v/>
      </c>
      <c r="X3064" s="14"/>
      <c r="Y3064" s="7" t="str">
        <f t="shared" si="356"/>
        <v>…</v>
      </c>
      <c r="Z3064" s="7"/>
      <c r="AA3064" s="35" t="str">
        <f t="shared" si="350"/>
        <v>…</v>
      </c>
      <c r="AB3064" s="35" t="str">
        <f t="shared" si="351"/>
        <v>.</v>
      </c>
    </row>
    <row r="3065" spans="2:28">
      <c r="B3065" s="6"/>
      <c r="D3065" s="24"/>
      <c r="E3065" s="17"/>
      <c r="F3065" s="7"/>
      <c r="G3065" s="10"/>
      <c r="H3065" s="7"/>
      <c r="I3065" s="7"/>
      <c r="J3065" s="7"/>
      <c r="K3065" s="7"/>
      <c r="L3065" s="7"/>
      <c r="M3065" s="7"/>
      <c r="N3065" s="6"/>
      <c r="O3065" s="6"/>
      <c r="P3065" s="11"/>
      <c r="Q3065" s="12"/>
      <c r="R3065" s="13"/>
      <c r="S3065" s="21" t="str">
        <f t="shared" si="354"/>
        <v/>
      </c>
      <c r="T3065" s="7" t="str">
        <f t="shared" si="355"/>
        <v>Under 1.5</v>
      </c>
      <c r="U3065" s="14"/>
      <c r="V3065" s="14" t="str">
        <f t="shared" si="352"/>
        <v>Over 0.5</v>
      </c>
      <c r="W3065" s="14" t="str">
        <f t="shared" si="353"/>
        <v/>
      </c>
      <c r="X3065" s="14"/>
      <c r="Y3065" s="7" t="str">
        <f t="shared" si="356"/>
        <v>…</v>
      </c>
      <c r="Z3065" s="7"/>
      <c r="AA3065" s="35" t="str">
        <f t="shared" si="350"/>
        <v>…</v>
      </c>
      <c r="AB3065" s="35" t="str">
        <f t="shared" si="351"/>
        <v>.</v>
      </c>
    </row>
    <row r="3066" spans="2:28">
      <c r="B3066" s="6"/>
      <c r="D3066" s="24"/>
      <c r="E3066" s="17"/>
      <c r="F3066" s="7"/>
      <c r="G3066" s="10"/>
      <c r="H3066" s="7"/>
      <c r="I3066" s="7"/>
      <c r="J3066" s="7"/>
      <c r="K3066" s="7"/>
      <c r="L3066" s="7"/>
      <c r="M3066" s="7"/>
      <c r="N3066" s="6"/>
      <c r="O3066" s="6"/>
      <c r="P3066" s="11"/>
      <c r="Q3066" s="12"/>
      <c r="R3066" s="13"/>
      <c r="S3066" s="21" t="str">
        <f t="shared" si="354"/>
        <v/>
      </c>
      <c r="T3066" s="7" t="str">
        <f t="shared" si="355"/>
        <v>Under 1.5</v>
      </c>
      <c r="U3066" s="14"/>
      <c r="V3066" s="14" t="str">
        <f t="shared" si="352"/>
        <v>Over 0.5</v>
      </c>
      <c r="W3066" s="14" t="str">
        <f t="shared" si="353"/>
        <v/>
      </c>
      <c r="X3066" s="14"/>
      <c r="Y3066" s="7" t="str">
        <f t="shared" si="356"/>
        <v>…</v>
      </c>
      <c r="Z3066" s="7"/>
      <c r="AA3066" s="35" t="str">
        <f t="shared" si="350"/>
        <v>…</v>
      </c>
      <c r="AB3066" s="35" t="str">
        <f t="shared" si="351"/>
        <v>.</v>
      </c>
    </row>
    <row r="3067" spans="2:28">
      <c r="B3067" s="6"/>
      <c r="D3067" s="24"/>
      <c r="E3067" s="17"/>
      <c r="F3067" s="7"/>
      <c r="G3067" s="10"/>
      <c r="H3067" s="7"/>
      <c r="I3067" s="7"/>
      <c r="J3067" s="7"/>
      <c r="K3067" s="7"/>
      <c r="L3067" s="7"/>
      <c r="M3067" s="7"/>
      <c r="N3067" s="6"/>
      <c r="O3067" s="6"/>
      <c r="P3067" s="11"/>
      <c r="Q3067" s="12"/>
      <c r="R3067" s="13"/>
      <c r="S3067" s="21" t="str">
        <f t="shared" si="354"/>
        <v/>
      </c>
      <c r="T3067" s="7" t="str">
        <f t="shared" si="355"/>
        <v>Under 1.5</v>
      </c>
      <c r="U3067" s="14"/>
      <c r="V3067" s="14" t="str">
        <f t="shared" si="352"/>
        <v>Over 0.5</v>
      </c>
      <c r="W3067" s="14" t="str">
        <f t="shared" si="353"/>
        <v/>
      </c>
      <c r="X3067" s="14"/>
      <c r="Y3067" s="7" t="str">
        <f t="shared" si="356"/>
        <v>…</v>
      </c>
      <c r="Z3067" s="7"/>
      <c r="AA3067" s="35" t="str">
        <f t="shared" si="350"/>
        <v>…</v>
      </c>
      <c r="AB3067" s="35" t="str">
        <f t="shared" si="351"/>
        <v>.</v>
      </c>
    </row>
    <row r="3068" spans="2:28">
      <c r="B3068" s="6"/>
      <c r="D3068" s="24"/>
      <c r="E3068" s="17"/>
      <c r="F3068" s="7"/>
      <c r="G3068" s="10"/>
      <c r="H3068" s="7"/>
      <c r="I3068" s="7"/>
      <c r="J3068" s="7"/>
      <c r="K3068" s="7"/>
      <c r="L3068" s="7"/>
      <c r="M3068" s="7"/>
      <c r="N3068" s="6"/>
      <c r="O3068" s="6"/>
      <c r="P3068" s="11"/>
      <c r="Q3068" s="12"/>
      <c r="R3068" s="13"/>
      <c r="S3068" s="21" t="str">
        <f t="shared" si="354"/>
        <v/>
      </c>
      <c r="T3068" s="7" t="str">
        <f t="shared" si="355"/>
        <v>Under 1.5</v>
      </c>
      <c r="U3068" s="14"/>
      <c r="V3068" s="14" t="str">
        <f t="shared" si="352"/>
        <v>Over 0.5</v>
      </c>
      <c r="W3068" s="14" t="str">
        <f t="shared" si="353"/>
        <v/>
      </c>
      <c r="X3068" s="14"/>
      <c r="Y3068" s="7" t="str">
        <f t="shared" si="356"/>
        <v>…</v>
      </c>
      <c r="Z3068" s="7"/>
      <c r="AA3068" s="35" t="str">
        <f t="shared" si="350"/>
        <v>…</v>
      </c>
      <c r="AB3068" s="35" t="str">
        <f t="shared" si="351"/>
        <v>.</v>
      </c>
    </row>
    <row r="3069" spans="2:28">
      <c r="B3069" s="6"/>
      <c r="D3069" s="24"/>
      <c r="E3069" s="17"/>
      <c r="F3069" s="7"/>
      <c r="G3069" s="10"/>
      <c r="H3069" s="7"/>
      <c r="I3069" s="7"/>
      <c r="J3069" s="7"/>
      <c r="K3069" s="7"/>
      <c r="L3069" s="7"/>
      <c r="M3069" s="7"/>
      <c r="N3069" s="6"/>
      <c r="O3069" s="6"/>
      <c r="P3069" s="11"/>
      <c r="Q3069" s="12"/>
      <c r="R3069" s="13"/>
      <c r="S3069" s="21" t="str">
        <f t="shared" si="354"/>
        <v/>
      </c>
      <c r="T3069" s="7" t="str">
        <f t="shared" si="355"/>
        <v>Under 1.5</v>
      </c>
      <c r="U3069" s="14"/>
      <c r="V3069" s="14" t="str">
        <f t="shared" si="352"/>
        <v>Over 0.5</v>
      </c>
      <c r="W3069" s="14" t="str">
        <f t="shared" si="353"/>
        <v/>
      </c>
      <c r="X3069" s="14"/>
      <c r="Y3069" s="7" t="str">
        <f t="shared" si="356"/>
        <v>…</v>
      </c>
      <c r="Z3069" s="7"/>
      <c r="AA3069" s="35" t="str">
        <f t="shared" si="350"/>
        <v>…</v>
      </c>
      <c r="AB3069" s="35" t="str">
        <f t="shared" si="351"/>
        <v>.</v>
      </c>
    </row>
    <row r="3070" spans="2:28">
      <c r="B3070" s="6"/>
      <c r="D3070" s="24"/>
      <c r="E3070" s="17"/>
      <c r="F3070" s="7"/>
      <c r="G3070" s="10"/>
      <c r="H3070" s="7"/>
      <c r="I3070" s="7"/>
      <c r="J3070" s="7"/>
      <c r="K3070" s="7"/>
      <c r="L3070" s="7"/>
      <c r="M3070" s="7"/>
      <c r="N3070" s="6"/>
      <c r="O3070" s="6"/>
      <c r="P3070" s="11"/>
      <c r="Q3070" s="12"/>
      <c r="R3070" s="13"/>
      <c r="S3070" s="21" t="str">
        <f t="shared" si="354"/>
        <v/>
      </c>
      <c r="T3070" s="7" t="str">
        <f t="shared" si="355"/>
        <v>Under 1.5</v>
      </c>
      <c r="U3070" s="14"/>
      <c r="V3070" s="14" t="str">
        <f t="shared" si="352"/>
        <v>Over 0.5</v>
      </c>
      <c r="W3070" s="14" t="str">
        <f t="shared" si="353"/>
        <v/>
      </c>
      <c r="X3070" s="14"/>
      <c r="Y3070" s="7" t="str">
        <f t="shared" si="356"/>
        <v>…</v>
      </c>
      <c r="Z3070" s="7"/>
      <c r="AA3070" s="35" t="str">
        <f t="shared" si="350"/>
        <v>…</v>
      </c>
      <c r="AB3070" s="35" t="str">
        <f t="shared" si="351"/>
        <v>.</v>
      </c>
    </row>
    <row r="3071" spans="2:28">
      <c r="B3071" s="6"/>
      <c r="D3071" s="24"/>
      <c r="E3071" s="17"/>
      <c r="F3071" s="7"/>
      <c r="G3071" s="10"/>
      <c r="H3071" s="7"/>
      <c r="I3071" s="7"/>
      <c r="J3071" s="7"/>
      <c r="K3071" s="7"/>
      <c r="L3071" s="7"/>
      <c r="M3071" s="7"/>
      <c r="N3071" s="6"/>
      <c r="O3071" s="6"/>
      <c r="P3071" s="11"/>
      <c r="Q3071" s="12"/>
      <c r="R3071" s="13"/>
      <c r="S3071" s="21" t="str">
        <f t="shared" si="354"/>
        <v/>
      </c>
      <c r="T3071" s="7" t="str">
        <f t="shared" si="355"/>
        <v>Under 1.5</v>
      </c>
      <c r="U3071" s="14"/>
      <c r="V3071" s="14" t="str">
        <f t="shared" si="352"/>
        <v>Over 0.5</v>
      </c>
      <c r="W3071" s="14" t="str">
        <f t="shared" si="353"/>
        <v/>
      </c>
      <c r="X3071" s="14"/>
      <c r="Y3071" s="7" t="str">
        <f t="shared" si="356"/>
        <v>…</v>
      </c>
      <c r="Z3071" s="7"/>
      <c r="AA3071" s="35" t="str">
        <f t="shared" si="350"/>
        <v>…</v>
      </c>
      <c r="AB3071" s="35" t="str">
        <f t="shared" si="351"/>
        <v>.</v>
      </c>
    </row>
    <row r="3072" spans="2:28">
      <c r="B3072" s="6"/>
      <c r="D3072" s="24"/>
      <c r="E3072" s="17"/>
      <c r="F3072" s="7"/>
      <c r="G3072" s="10"/>
      <c r="H3072" s="7"/>
      <c r="I3072" s="7"/>
      <c r="J3072" s="7"/>
      <c r="K3072" s="7"/>
      <c r="L3072" s="7"/>
      <c r="M3072" s="7"/>
      <c r="N3072" s="6"/>
      <c r="O3072" s="6"/>
      <c r="P3072" s="11"/>
      <c r="Q3072" s="12"/>
      <c r="R3072" s="13"/>
      <c r="S3072" s="21" t="str">
        <f t="shared" si="354"/>
        <v/>
      </c>
      <c r="T3072" s="7" t="str">
        <f t="shared" si="355"/>
        <v>Under 1.5</v>
      </c>
      <c r="U3072" s="14"/>
      <c r="V3072" s="14" t="str">
        <f t="shared" si="352"/>
        <v>Over 0.5</v>
      </c>
      <c r="W3072" s="14" t="str">
        <f t="shared" si="353"/>
        <v/>
      </c>
      <c r="X3072" s="14"/>
      <c r="Y3072" s="7" t="str">
        <f t="shared" si="356"/>
        <v>…</v>
      </c>
      <c r="Z3072" s="7"/>
      <c r="AA3072" s="35" t="str">
        <f t="shared" si="350"/>
        <v>…</v>
      </c>
      <c r="AB3072" s="35" t="str">
        <f t="shared" si="351"/>
        <v>.</v>
      </c>
    </row>
    <row r="3073" spans="2:28">
      <c r="B3073" s="6"/>
      <c r="D3073" s="24"/>
      <c r="E3073" s="17"/>
      <c r="F3073" s="7"/>
      <c r="G3073" s="10"/>
      <c r="H3073" s="7"/>
      <c r="I3073" s="7"/>
      <c r="J3073" s="7"/>
      <c r="K3073" s="7"/>
      <c r="L3073" s="7"/>
      <c r="M3073" s="7"/>
      <c r="N3073" s="6"/>
      <c r="O3073" s="6"/>
      <c r="P3073" s="11"/>
      <c r="Q3073" s="12"/>
      <c r="R3073" s="13"/>
      <c r="S3073" s="21" t="str">
        <f t="shared" si="354"/>
        <v/>
      </c>
      <c r="T3073" s="7" t="str">
        <f t="shared" si="355"/>
        <v>Under 1.5</v>
      </c>
      <c r="U3073" s="14"/>
      <c r="V3073" s="14" t="str">
        <f t="shared" si="352"/>
        <v>Over 0.5</v>
      </c>
      <c r="W3073" s="14" t="str">
        <f t="shared" si="353"/>
        <v/>
      </c>
      <c r="X3073" s="14"/>
      <c r="Y3073" s="7" t="str">
        <f t="shared" si="356"/>
        <v>…</v>
      </c>
      <c r="Z3073" s="7"/>
      <c r="AA3073" s="35" t="str">
        <f t="shared" si="350"/>
        <v>…</v>
      </c>
      <c r="AB3073" s="35" t="str">
        <f t="shared" si="351"/>
        <v>.</v>
      </c>
    </row>
    <row r="3074" spans="2:28">
      <c r="B3074" s="6"/>
      <c r="D3074" s="24"/>
      <c r="E3074" s="17"/>
      <c r="F3074" s="7"/>
      <c r="G3074" s="10"/>
      <c r="H3074" s="7"/>
      <c r="I3074" s="7"/>
      <c r="J3074" s="7"/>
      <c r="K3074" s="7"/>
      <c r="L3074" s="7"/>
      <c r="M3074" s="7"/>
      <c r="N3074" s="6"/>
      <c r="O3074" s="6"/>
      <c r="P3074" s="11"/>
      <c r="Q3074" s="12"/>
      <c r="R3074" s="13"/>
      <c r="S3074" s="21" t="str">
        <f t="shared" si="354"/>
        <v/>
      </c>
      <c r="T3074" s="7" t="str">
        <f t="shared" si="355"/>
        <v>Under 1.5</v>
      </c>
      <c r="U3074" s="14"/>
      <c r="V3074" s="14" t="str">
        <f t="shared" si="352"/>
        <v>Over 0.5</v>
      </c>
      <c r="W3074" s="14" t="str">
        <f t="shared" si="353"/>
        <v/>
      </c>
      <c r="X3074" s="14"/>
      <c r="Y3074" s="7" t="str">
        <f t="shared" si="356"/>
        <v>…</v>
      </c>
      <c r="Z3074" s="7"/>
      <c r="AA3074" s="35" t="str">
        <f t="shared" si="350"/>
        <v>…</v>
      </c>
      <c r="AB3074" s="35" t="str">
        <f t="shared" si="351"/>
        <v>.</v>
      </c>
    </row>
    <row r="3075" spans="2:28">
      <c r="B3075" s="6"/>
      <c r="D3075" s="24"/>
      <c r="E3075" s="17"/>
      <c r="F3075" s="7"/>
      <c r="G3075" s="10"/>
      <c r="H3075" s="7"/>
      <c r="I3075" s="7"/>
      <c r="J3075" s="7"/>
      <c r="K3075" s="7"/>
      <c r="L3075" s="7"/>
      <c r="M3075" s="7"/>
      <c r="N3075" s="6"/>
      <c r="O3075" s="6"/>
      <c r="P3075" s="11"/>
      <c r="Q3075" s="12"/>
      <c r="R3075" s="13"/>
      <c r="S3075" s="21" t="str">
        <f t="shared" si="354"/>
        <v/>
      </c>
      <c r="T3075" s="7" t="str">
        <f t="shared" si="355"/>
        <v>Under 1.5</v>
      </c>
      <c r="U3075" s="14"/>
      <c r="V3075" s="14" t="str">
        <f t="shared" si="352"/>
        <v>Over 0.5</v>
      </c>
      <c r="W3075" s="14" t="str">
        <f t="shared" si="353"/>
        <v/>
      </c>
      <c r="X3075" s="14"/>
      <c r="Y3075" s="7" t="str">
        <f t="shared" si="356"/>
        <v>…</v>
      </c>
      <c r="Z3075" s="7"/>
      <c r="AA3075" s="35" t="str">
        <f t="shared" si="350"/>
        <v>…</v>
      </c>
      <c r="AB3075" s="35" t="str">
        <f t="shared" si="351"/>
        <v>.</v>
      </c>
    </row>
    <row r="3076" spans="2:28">
      <c r="B3076" s="6"/>
      <c r="D3076" s="24"/>
      <c r="E3076" s="17"/>
      <c r="F3076" s="7"/>
      <c r="G3076" s="10"/>
      <c r="H3076" s="7"/>
      <c r="I3076" s="7"/>
      <c r="J3076" s="7"/>
      <c r="K3076" s="7"/>
      <c r="L3076" s="7"/>
      <c r="M3076" s="7"/>
      <c r="N3076" s="6"/>
      <c r="O3076" s="6"/>
      <c r="P3076" s="11"/>
      <c r="Q3076" s="12"/>
      <c r="R3076" s="13"/>
      <c r="S3076" s="21" t="str">
        <f t="shared" si="354"/>
        <v/>
      </c>
      <c r="T3076" s="7" t="str">
        <f t="shared" si="355"/>
        <v>Under 1.5</v>
      </c>
      <c r="U3076" s="14"/>
      <c r="V3076" s="14" t="str">
        <f t="shared" si="352"/>
        <v>Over 0.5</v>
      </c>
      <c r="W3076" s="14" t="str">
        <f t="shared" si="353"/>
        <v/>
      </c>
      <c r="X3076" s="14"/>
      <c r="Y3076" s="7" t="str">
        <f t="shared" si="356"/>
        <v>…</v>
      </c>
      <c r="Z3076" s="7"/>
      <c r="AA3076" s="35" t="str">
        <f t="shared" si="350"/>
        <v>…</v>
      </c>
      <c r="AB3076" s="35" t="str">
        <f t="shared" si="351"/>
        <v>.</v>
      </c>
    </row>
    <row r="3077" spans="2:28">
      <c r="B3077" s="6"/>
      <c r="D3077" s="24"/>
      <c r="E3077" s="17"/>
      <c r="F3077" s="7"/>
      <c r="G3077" s="10"/>
      <c r="H3077" s="7"/>
      <c r="I3077" s="7"/>
      <c r="J3077" s="7"/>
      <c r="K3077" s="7"/>
      <c r="L3077" s="7"/>
      <c r="M3077" s="7"/>
      <c r="N3077" s="6"/>
      <c r="O3077" s="6"/>
      <c r="P3077" s="11"/>
      <c r="Q3077" s="12"/>
      <c r="R3077" s="13"/>
      <c r="S3077" s="21" t="str">
        <f t="shared" si="354"/>
        <v/>
      </c>
      <c r="T3077" s="7" t="str">
        <f t="shared" si="355"/>
        <v>Under 1.5</v>
      </c>
      <c r="U3077" s="14"/>
      <c r="V3077" s="14" t="str">
        <f t="shared" si="352"/>
        <v>Over 0.5</v>
      </c>
      <c r="W3077" s="14" t="str">
        <f t="shared" si="353"/>
        <v/>
      </c>
      <c r="X3077" s="14"/>
      <c r="Y3077" s="7" t="str">
        <f t="shared" si="356"/>
        <v>…</v>
      </c>
      <c r="Z3077" s="7"/>
      <c r="AA3077" s="35" t="str">
        <f t="shared" si="350"/>
        <v>…</v>
      </c>
      <c r="AB3077" s="35" t="str">
        <f t="shared" si="351"/>
        <v>.</v>
      </c>
    </row>
    <row r="3078" spans="2:28">
      <c r="B3078" s="6"/>
      <c r="D3078" s="24"/>
      <c r="E3078" s="17"/>
      <c r="F3078" s="7"/>
      <c r="G3078" s="10"/>
      <c r="H3078" s="7"/>
      <c r="I3078" s="7"/>
      <c r="J3078" s="7"/>
      <c r="K3078" s="7"/>
      <c r="L3078" s="7"/>
      <c r="M3078" s="7"/>
      <c r="N3078" s="6"/>
      <c r="O3078" s="6"/>
      <c r="P3078" s="11"/>
      <c r="Q3078" s="12"/>
      <c r="R3078" s="13"/>
      <c r="S3078" s="21" t="str">
        <f t="shared" si="354"/>
        <v/>
      </c>
      <c r="T3078" s="7" t="str">
        <f t="shared" si="355"/>
        <v>Under 1.5</v>
      </c>
      <c r="U3078" s="14"/>
      <c r="V3078" s="14" t="str">
        <f t="shared" si="352"/>
        <v>Over 0.5</v>
      </c>
      <c r="W3078" s="14" t="str">
        <f t="shared" si="353"/>
        <v/>
      </c>
      <c r="X3078" s="14"/>
      <c r="Y3078" s="7" t="str">
        <f t="shared" si="356"/>
        <v>…</v>
      </c>
      <c r="Z3078" s="7"/>
      <c r="AA3078" s="35" t="str">
        <f t="shared" ref="AA3078:AA3141" si="357">IF(AND(I3078&gt;49,P3078&gt;54,B3078="OK"),"U25g","…")</f>
        <v>…</v>
      </c>
      <c r="AB3078" s="35" t="str">
        <f t="shared" ref="AB3078:AB3141" si="358">IF(AND(AA3078="U25g",(OR(O3078="0-0",O3078="0-1",O3078="1-0",O3078="1-1",O3078="2-0",O3078="0-2"))),"WON",".")</f>
        <v>.</v>
      </c>
    </row>
    <row r="3079" spans="2:28">
      <c r="B3079" s="6"/>
      <c r="D3079" s="24"/>
      <c r="E3079" s="17"/>
      <c r="F3079" s="7"/>
      <c r="G3079" s="10"/>
      <c r="H3079" s="7"/>
      <c r="I3079" s="7"/>
      <c r="J3079" s="7"/>
      <c r="K3079" s="7"/>
      <c r="L3079" s="7"/>
      <c r="M3079" s="7"/>
      <c r="N3079" s="6"/>
      <c r="O3079" s="6"/>
      <c r="P3079" s="11"/>
      <c r="Q3079" s="12"/>
      <c r="R3079" s="13"/>
      <c r="S3079" s="21" t="str">
        <f t="shared" si="354"/>
        <v/>
      </c>
      <c r="T3079" s="7" t="str">
        <f t="shared" si="355"/>
        <v>Under 1.5</v>
      </c>
      <c r="U3079" s="14"/>
      <c r="V3079" s="14" t="str">
        <f t="shared" si="352"/>
        <v>Over 0.5</v>
      </c>
      <c r="W3079" s="14" t="str">
        <f t="shared" si="353"/>
        <v/>
      </c>
      <c r="X3079" s="14"/>
      <c r="Y3079" s="7" t="str">
        <f t="shared" si="356"/>
        <v>…</v>
      </c>
      <c r="Z3079" s="7"/>
      <c r="AA3079" s="35" t="str">
        <f t="shared" si="357"/>
        <v>…</v>
      </c>
      <c r="AB3079" s="35" t="str">
        <f t="shared" si="358"/>
        <v>.</v>
      </c>
    </row>
    <row r="3080" spans="2:28">
      <c r="B3080" s="6"/>
      <c r="D3080" s="24"/>
      <c r="E3080" s="17"/>
      <c r="F3080" s="7"/>
      <c r="G3080" s="10"/>
      <c r="H3080" s="7"/>
      <c r="I3080" s="7"/>
      <c r="J3080" s="7"/>
      <c r="K3080" s="7"/>
      <c r="L3080" s="7"/>
      <c r="M3080" s="7"/>
      <c r="N3080" s="6"/>
      <c r="O3080" s="6"/>
      <c r="P3080" s="11"/>
      <c r="Q3080" s="12"/>
      <c r="R3080" s="13"/>
      <c r="S3080" s="21" t="str">
        <f t="shared" si="354"/>
        <v/>
      </c>
      <c r="T3080" s="7" t="str">
        <f t="shared" si="355"/>
        <v>Under 1.5</v>
      </c>
      <c r="U3080" s="14"/>
      <c r="V3080" s="14" t="str">
        <f t="shared" si="352"/>
        <v>Over 0.5</v>
      </c>
      <c r="W3080" s="14" t="str">
        <f t="shared" si="353"/>
        <v/>
      </c>
      <c r="X3080" s="14"/>
      <c r="Y3080" s="7" t="str">
        <f t="shared" si="356"/>
        <v>…</v>
      </c>
      <c r="Z3080" s="7"/>
      <c r="AA3080" s="35" t="str">
        <f t="shared" si="357"/>
        <v>…</v>
      </c>
      <c r="AB3080" s="35" t="str">
        <f t="shared" si="358"/>
        <v>.</v>
      </c>
    </row>
    <row r="3081" spans="2:28">
      <c r="B3081" s="6"/>
      <c r="D3081" s="24"/>
      <c r="E3081" s="17"/>
      <c r="F3081" s="7"/>
      <c r="G3081" s="10"/>
      <c r="H3081" s="7"/>
      <c r="I3081" s="7"/>
      <c r="J3081" s="7"/>
      <c r="K3081" s="7"/>
      <c r="L3081" s="7"/>
      <c r="M3081" s="7"/>
      <c r="N3081" s="6"/>
      <c r="O3081" s="6"/>
      <c r="P3081" s="11"/>
      <c r="Q3081" s="12"/>
      <c r="R3081" s="13"/>
      <c r="S3081" s="21" t="str">
        <f t="shared" si="354"/>
        <v/>
      </c>
      <c r="T3081" s="7" t="str">
        <f t="shared" si="355"/>
        <v>Under 1.5</v>
      </c>
      <c r="U3081" s="14"/>
      <c r="V3081" s="14" t="str">
        <f t="shared" si="352"/>
        <v>Over 0.5</v>
      </c>
      <c r="W3081" s="14" t="str">
        <f t="shared" si="353"/>
        <v/>
      </c>
      <c r="X3081" s="14"/>
      <c r="Y3081" s="7" t="str">
        <f t="shared" si="356"/>
        <v>…</v>
      </c>
      <c r="Z3081" s="7"/>
      <c r="AA3081" s="35" t="str">
        <f t="shared" si="357"/>
        <v>…</v>
      </c>
      <c r="AB3081" s="35" t="str">
        <f t="shared" si="358"/>
        <v>.</v>
      </c>
    </row>
    <row r="3082" spans="2:28">
      <c r="B3082" s="6"/>
      <c r="D3082" s="24"/>
      <c r="E3082" s="17"/>
      <c r="F3082" s="7"/>
      <c r="G3082" s="10"/>
      <c r="H3082" s="7"/>
      <c r="I3082" s="7"/>
      <c r="J3082" s="7"/>
      <c r="K3082" s="7"/>
      <c r="L3082" s="7"/>
      <c r="M3082" s="7"/>
      <c r="N3082" s="6"/>
      <c r="O3082" s="6"/>
      <c r="P3082" s="11"/>
      <c r="Q3082" s="12"/>
      <c r="R3082" s="13"/>
      <c r="S3082" s="21" t="str">
        <f t="shared" si="354"/>
        <v/>
      </c>
      <c r="T3082" s="7" t="str">
        <f t="shared" si="355"/>
        <v>Under 1.5</v>
      </c>
      <c r="U3082" s="14"/>
      <c r="V3082" s="14" t="str">
        <f t="shared" si="352"/>
        <v>Over 0.5</v>
      </c>
      <c r="W3082" s="14" t="str">
        <f t="shared" si="353"/>
        <v/>
      </c>
      <c r="X3082" s="14"/>
      <c r="Y3082" s="7" t="str">
        <f t="shared" si="356"/>
        <v>…</v>
      </c>
      <c r="Z3082" s="7"/>
      <c r="AA3082" s="35" t="str">
        <f t="shared" si="357"/>
        <v>…</v>
      </c>
      <c r="AB3082" s="35" t="str">
        <f t="shared" si="358"/>
        <v>.</v>
      </c>
    </row>
    <row r="3083" spans="2:28">
      <c r="B3083" s="6"/>
      <c r="D3083" s="24"/>
      <c r="E3083" s="17"/>
      <c r="F3083" s="7"/>
      <c r="G3083" s="10"/>
      <c r="H3083" s="7"/>
      <c r="I3083" s="7"/>
      <c r="J3083" s="7"/>
      <c r="K3083" s="7"/>
      <c r="L3083" s="7"/>
      <c r="M3083" s="7"/>
      <c r="N3083" s="6"/>
      <c r="O3083" s="6"/>
      <c r="P3083" s="11"/>
      <c r="Q3083" s="12"/>
      <c r="R3083" s="13"/>
      <c r="S3083" s="21" t="str">
        <f t="shared" si="354"/>
        <v/>
      </c>
      <c r="T3083" s="7" t="str">
        <f t="shared" si="355"/>
        <v>Under 1.5</v>
      </c>
      <c r="U3083" s="14"/>
      <c r="V3083" s="14" t="str">
        <f t="shared" ref="V3083:V3146" si="359">IF(N3083="1-0","Under 1.5",IF(N3083="0-0","Under 1.5",IF(N3083="0-1","Under 1.5","Over 0.5")))</f>
        <v>Over 0.5</v>
      </c>
      <c r="W3083" s="14" t="str">
        <f t="shared" ref="W3083:W3146" si="360">IF(N3083=0,"",IF(N3083="?",N3083,IF(T3083=V3083,"WON",IF(N3083="0-1","WON",IF(N3083="1-0","WON","LOST")))))</f>
        <v/>
      </c>
      <c r="X3083" s="14"/>
      <c r="Y3083" s="7" t="str">
        <f t="shared" si="356"/>
        <v>…</v>
      </c>
      <c r="Z3083" s="7"/>
      <c r="AA3083" s="35" t="str">
        <f t="shared" si="357"/>
        <v>…</v>
      </c>
      <c r="AB3083" s="35" t="str">
        <f t="shared" si="358"/>
        <v>.</v>
      </c>
    </row>
    <row r="3084" spans="2:28">
      <c r="B3084" s="6"/>
      <c r="D3084" s="24"/>
      <c r="E3084" s="17"/>
      <c r="F3084" s="7"/>
      <c r="G3084" s="10"/>
      <c r="H3084" s="7"/>
      <c r="I3084" s="7"/>
      <c r="J3084" s="7"/>
      <c r="K3084" s="7"/>
      <c r="L3084" s="7"/>
      <c r="M3084" s="7"/>
      <c r="N3084" s="6"/>
      <c r="O3084" s="6"/>
      <c r="P3084" s="11"/>
      <c r="Q3084" s="12"/>
      <c r="R3084" s="13"/>
      <c r="S3084" s="21" t="str">
        <f t="shared" si="354"/>
        <v/>
      </c>
      <c r="T3084" s="7" t="str">
        <f t="shared" si="355"/>
        <v>Under 1.5</v>
      </c>
      <c r="U3084" s="14"/>
      <c r="V3084" s="14" t="str">
        <f t="shared" si="359"/>
        <v>Over 0.5</v>
      </c>
      <c r="W3084" s="14" t="str">
        <f t="shared" si="360"/>
        <v/>
      </c>
      <c r="X3084" s="14"/>
      <c r="Y3084" s="7" t="str">
        <f t="shared" si="356"/>
        <v>…</v>
      </c>
      <c r="Z3084" s="7"/>
      <c r="AA3084" s="35" t="str">
        <f t="shared" si="357"/>
        <v>…</v>
      </c>
      <c r="AB3084" s="35" t="str">
        <f t="shared" si="358"/>
        <v>.</v>
      </c>
    </row>
    <row r="3085" spans="2:28">
      <c r="B3085" s="6"/>
      <c r="D3085" s="24"/>
      <c r="E3085" s="17"/>
      <c r="F3085" s="7"/>
      <c r="G3085" s="10"/>
      <c r="H3085" s="7"/>
      <c r="I3085" s="7"/>
      <c r="J3085" s="7"/>
      <c r="K3085" s="7"/>
      <c r="L3085" s="7"/>
      <c r="M3085" s="7"/>
      <c r="N3085" s="6"/>
      <c r="O3085" s="6"/>
      <c r="P3085" s="11"/>
      <c r="Q3085" s="12"/>
      <c r="R3085" s="13"/>
      <c r="S3085" s="21" t="str">
        <f t="shared" si="354"/>
        <v/>
      </c>
      <c r="T3085" s="7" t="str">
        <f t="shared" si="355"/>
        <v>Under 1.5</v>
      </c>
      <c r="U3085" s="14"/>
      <c r="V3085" s="14" t="str">
        <f t="shared" si="359"/>
        <v>Over 0.5</v>
      </c>
      <c r="W3085" s="14" t="str">
        <f t="shared" si="360"/>
        <v/>
      </c>
      <c r="X3085" s="14"/>
      <c r="Y3085" s="7" t="str">
        <f t="shared" si="356"/>
        <v>…</v>
      </c>
      <c r="Z3085" s="7"/>
      <c r="AA3085" s="35" t="str">
        <f t="shared" si="357"/>
        <v>…</v>
      </c>
      <c r="AB3085" s="35" t="str">
        <f t="shared" si="358"/>
        <v>.</v>
      </c>
    </row>
    <row r="3086" spans="2:28">
      <c r="B3086" s="6"/>
      <c r="D3086" s="24"/>
      <c r="E3086" s="17"/>
      <c r="F3086" s="7"/>
      <c r="G3086" s="10"/>
      <c r="H3086" s="7"/>
      <c r="I3086" s="7"/>
      <c r="J3086" s="7"/>
      <c r="K3086" s="7"/>
      <c r="L3086" s="7"/>
      <c r="M3086" s="7"/>
      <c r="N3086" s="6"/>
      <c r="O3086" s="6"/>
      <c r="P3086" s="11"/>
      <c r="Q3086" s="12"/>
      <c r="R3086" s="13"/>
      <c r="S3086" s="21" t="str">
        <f t="shared" si="354"/>
        <v/>
      </c>
      <c r="T3086" s="7" t="str">
        <f t="shared" si="355"/>
        <v>Under 1.5</v>
      </c>
      <c r="U3086" s="14"/>
      <c r="V3086" s="14" t="str">
        <f t="shared" si="359"/>
        <v>Over 0.5</v>
      </c>
      <c r="W3086" s="14" t="str">
        <f t="shared" si="360"/>
        <v/>
      </c>
      <c r="X3086" s="14"/>
      <c r="Y3086" s="7" t="str">
        <f t="shared" si="356"/>
        <v>…</v>
      </c>
      <c r="Z3086" s="7"/>
      <c r="AA3086" s="35" t="str">
        <f t="shared" si="357"/>
        <v>…</v>
      </c>
      <c r="AB3086" s="35" t="str">
        <f t="shared" si="358"/>
        <v>.</v>
      </c>
    </row>
    <row r="3087" spans="2:28">
      <c r="B3087" s="6"/>
      <c r="D3087" s="24"/>
      <c r="E3087" s="17"/>
      <c r="F3087" s="7"/>
      <c r="G3087" s="10"/>
      <c r="H3087" s="7"/>
      <c r="I3087" s="7"/>
      <c r="J3087" s="7"/>
      <c r="K3087" s="7"/>
      <c r="L3087" s="7"/>
      <c r="M3087" s="7"/>
      <c r="N3087" s="6"/>
      <c r="O3087" s="6"/>
      <c r="P3087" s="11"/>
      <c r="Q3087" s="12"/>
      <c r="R3087" s="13"/>
      <c r="S3087" s="21" t="str">
        <f t="shared" si="354"/>
        <v/>
      </c>
      <c r="T3087" s="7" t="str">
        <f t="shared" si="355"/>
        <v>Under 1.5</v>
      </c>
      <c r="U3087" s="14"/>
      <c r="V3087" s="14" t="str">
        <f t="shared" si="359"/>
        <v>Over 0.5</v>
      </c>
      <c r="W3087" s="14" t="str">
        <f t="shared" si="360"/>
        <v/>
      </c>
      <c r="X3087" s="14"/>
      <c r="Y3087" s="7" t="str">
        <f t="shared" si="356"/>
        <v>…</v>
      </c>
      <c r="Z3087" s="7"/>
      <c r="AA3087" s="35" t="str">
        <f t="shared" si="357"/>
        <v>…</v>
      </c>
      <c r="AB3087" s="35" t="str">
        <f t="shared" si="358"/>
        <v>.</v>
      </c>
    </row>
    <row r="3088" spans="2:28">
      <c r="B3088" s="6"/>
      <c r="D3088" s="24"/>
      <c r="E3088" s="17"/>
      <c r="F3088" s="7"/>
      <c r="G3088" s="10"/>
      <c r="H3088" s="7"/>
      <c r="I3088" s="7"/>
      <c r="J3088" s="7"/>
      <c r="K3088" s="7"/>
      <c r="L3088" s="7"/>
      <c r="M3088" s="7"/>
      <c r="N3088" s="6"/>
      <c r="O3088" s="6"/>
      <c r="P3088" s="11"/>
      <c r="Q3088" s="12"/>
      <c r="R3088" s="13"/>
      <c r="S3088" s="21" t="str">
        <f t="shared" si="354"/>
        <v/>
      </c>
      <c r="T3088" s="7" t="str">
        <f t="shared" si="355"/>
        <v>Under 1.5</v>
      </c>
      <c r="U3088" s="14"/>
      <c r="V3088" s="14" t="str">
        <f t="shared" si="359"/>
        <v>Over 0.5</v>
      </c>
      <c r="W3088" s="14" t="str">
        <f t="shared" si="360"/>
        <v/>
      </c>
      <c r="X3088" s="14"/>
      <c r="Y3088" s="7" t="str">
        <f t="shared" si="356"/>
        <v>…</v>
      </c>
      <c r="Z3088" s="7"/>
      <c r="AA3088" s="35" t="str">
        <f t="shared" si="357"/>
        <v>…</v>
      </c>
      <c r="AB3088" s="35" t="str">
        <f t="shared" si="358"/>
        <v>.</v>
      </c>
    </row>
    <row r="3089" spans="2:28">
      <c r="B3089" s="6"/>
      <c r="D3089" s="24"/>
      <c r="E3089" s="17"/>
      <c r="F3089" s="7"/>
      <c r="G3089" s="10"/>
      <c r="H3089" s="7"/>
      <c r="I3089" s="7"/>
      <c r="J3089" s="7"/>
      <c r="K3089" s="7"/>
      <c r="L3089" s="7"/>
      <c r="M3089" s="7"/>
      <c r="N3089" s="6"/>
      <c r="O3089" s="6"/>
      <c r="P3089" s="11"/>
      <c r="Q3089" s="12"/>
      <c r="R3089" s="13"/>
      <c r="S3089" s="21" t="str">
        <f t="shared" si="354"/>
        <v/>
      </c>
      <c r="T3089" s="7" t="str">
        <f t="shared" si="355"/>
        <v>Under 1.5</v>
      </c>
      <c r="U3089" s="14"/>
      <c r="V3089" s="14" t="str">
        <f t="shared" si="359"/>
        <v>Over 0.5</v>
      </c>
      <c r="W3089" s="14" t="str">
        <f t="shared" si="360"/>
        <v/>
      </c>
      <c r="X3089" s="14"/>
      <c r="Y3089" s="7" t="str">
        <f t="shared" si="356"/>
        <v>…</v>
      </c>
      <c r="Z3089" s="7"/>
      <c r="AA3089" s="35" t="str">
        <f t="shared" si="357"/>
        <v>…</v>
      </c>
      <c r="AB3089" s="35" t="str">
        <f t="shared" si="358"/>
        <v>.</v>
      </c>
    </row>
    <row r="3090" spans="2:28">
      <c r="B3090" s="6"/>
      <c r="D3090" s="24"/>
      <c r="E3090" s="17"/>
      <c r="F3090" s="7"/>
      <c r="G3090" s="10"/>
      <c r="H3090" s="7"/>
      <c r="I3090" s="7"/>
      <c r="J3090" s="7"/>
      <c r="K3090" s="7"/>
      <c r="L3090" s="7"/>
      <c r="M3090" s="7"/>
      <c r="N3090" s="6"/>
      <c r="O3090" s="6"/>
      <c r="P3090" s="11"/>
      <c r="Q3090" s="12"/>
      <c r="R3090" s="13"/>
      <c r="S3090" s="21" t="str">
        <f t="shared" si="354"/>
        <v/>
      </c>
      <c r="T3090" s="7" t="str">
        <f t="shared" si="355"/>
        <v>Under 1.5</v>
      </c>
      <c r="U3090" s="14"/>
      <c r="V3090" s="14" t="str">
        <f t="shared" si="359"/>
        <v>Over 0.5</v>
      </c>
      <c r="W3090" s="14" t="str">
        <f t="shared" si="360"/>
        <v/>
      </c>
      <c r="X3090" s="14"/>
      <c r="Y3090" s="7" t="str">
        <f t="shared" si="356"/>
        <v>…</v>
      </c>
      <c r="Z3090" s="7"/>
      <c r="AA3090" s="35" t="str">
        <f t="shared" si="357"/>
        <v>…</v>
      </c>
      <c r="AB3090" s="35" t="str">
        <f t="shared" si="358"/>
        <v>.</v>
      </c>
    </row>
    <row r="3091" spans="2:28">
      <c r="B3091" s="6"/>
      <c r="D3091" s="24"/>
      <c r="E3091" s="17"/>
      <c r="F3091" s="7"/>
      <c r="G3091" s="10"/>
      <c r="H3091" s="7"/>
      <c r="I3091" s="7"/>
      <c r="J3091" s="7"/>
      <c r="K3091" s="7"/>
      <c r="L3091" s="7"/>
      <c r="M3091" s="7"/>
      <c r="N3091" s="6"/>
      <c r="O3091" s="6"/>
      <c r="P3091" s="11"/>
      <c r="Q3091" s="12"/>
      <c r="R3091" s="13"/>
      <c r="S3091" s="21" t="str">
        <f t="shared" si="354"/>
        <v/>
      </c>
      <c r="T3091" s="7" t="str">
        <f t="shared" si="355"/>
        <v>Under 1.5</v>
      </c>
      <c r="U3091" s="14"/>
      <c r="V3091" s="14" t="str">
        <f t="shared" si="359"/>
        <v>Over 0.5</v>
      </c>
      <c r="W3091" s="14" t="str">
        <f t="shared" si="360"/>
        <v/>
      </c>
      <c r="X3091" s="14"/>
      <c r="Y3091" s="7" t="str">
        <f t="shared" si="356"/>
        <v>…</v>
      </c>
      <c r="Z3091" s="7"/>
      <c r="AA3091" s="35" t="str">
        <f t="shared" si="357"/>
        <v>…</v>
      </c>
      <c r="AB3091" s="35" t="str">
        <f t="shared" si="358"/>
        <v>.</v>
      </c>
    </row>
    <row r="3092" spans="2:28">
      <c r="B3092" s="6"/>
      <c r="D3092" s="24"/>
      <c r="E3092" s="17"/>
      <c r="F3092" s="7"/>
      <c r="G3092" s="10"/>
      <c r="H3092" s="7"/>
      <c r="I3092" s="7"/>
      <c r="J3092" s="7"/>
      <c r="K3092" s="7"/>
      <c r="L3092" s="7"/>
      <c r="M3092" s="7"/>
      <c r="N3092" s="6"/>
      <c r="O3092" s="6"/>
      <c r="P3092" s="11"/>
      <c r="Q3092" s="12"/>
      <c r="R3092" s="13"/>
      <c r="S3092" s="21" t="str">
        <f t="shared" si="354"/>
        <v/>
      </c>
      <c r="T3092" s="7" t="str">
        <f t="shared" si="355"/>
        <v>Under 1.5</v>
      </c>
      <c r="U3092" s="14"/>
      <c r="V3092" s="14" t="str">
        <f t="shared" si="359"/>
        <v>Over 0.5</v>
      </c>
      <c r="W3092" s="14" t="str">
        <f t="shared" si="360"/>
        <v/>
      </c>
      <c r="X3092" s="14"/>
      <c r="Y3092" s="7" t="str">
        <f t="shared" si="356"/>
        <v>…</v>
      </c>
      <c r="Z3092" s="7"/>
      <c r="AA3092" s="35" t="str">
        <f t="shared" si="357"/>
        <v>…</v>
      </c>
      <c r="AB3092" s="35" t="str">
        <f t="shared" si="358"/>
        <v>.</v>
      </c>
    </row>
    <row r="3093" spans="2:28">
      <c r="B3093" s="6"/>
      <c r="D3093" s="24"/>
      <c r="E3093" s="17"/>
      <c r="F3093" s="7"/>
      <c r="G3093" s="10"/>
      <c r="H3093" s="7"/>
      <c r="I3093" s="7"/>
      <c r="J3093" s="7"/>
      <c r="K3093" s="7"/>
      <c r="L3093" s="7"/>
      <c r="M3093" s="7"/>
      <c r="N3093" s="6"/>
      <c r="O3093" s="6"/>
      <c r="P3093" s="11"/>
      <c r="Q3093" s="12"/>
      <c r="R3093" s="13"/>
      <c r="S3093" s="21" t="str">
        <f t="shared" si="354"/>
        <v/>
      </c>
      <c r="T3093" s="7" t="str">
        <f t="shared" si="355"/>
        <v>Under 1.5</v>
      </c>
      <c r="U3093" s="14"/>
      <c r="V3093" s="14" t="str">
        <f t="shared" si="359"/>
        <v>Over 0.5</v>
      </c>
      <c r="W3093" s="14" t="str">
        <f t="shared" si="360"/>
        <v/>
      </c>
      <c r="X3093" s="14"/>
      <c r="Y3093" s="7" t="str">
        <f t="shared" si="356"/>
        <v>…</v>
      </c>
      <c r="Z3093" s="7"/>
      <c r="AA3093" s="35" t="str">
        <f t="shared" si="357"/>
        <v>…</v>
      </c>
      <c r="AB3093" s="35" t="str">
        <f t="shared" si="358"/>
        <v>.</v>
      </c>
    </row>
    <row r="3094" spans="2:28">
      <c r="B3094" s="6"/>
      <c r="D3094" s="24"/>
      <c r="E3094" s="17"/>
      <c r="F3094" s="7"/>
      <c r="G3094" s="10"/>
      <c r="H3094" s="7"/>
      <c r="I3094" s="7"/>
      <c r="J3094" s="7"/>
      <c r="K3094" s="7"/>
      <c r="L3094" s="7"/>
      <c r="M3094" s="7"/>
      <c r="N3094" s="6"/>
      <c r="O3094" s="6"/>
      <c r="P3094" s="11"/>
      <c r="Q3094" s="12"/>
      <c r="R3094" s="13"/>
      <c r="S3094" s="21" t="str">
        <f t="shared" si="354"/>
        <v/>
      </c>
      <c r="T3094" s="7" t="str">
        <f t="shared" si="355"/>
        <v>Under 1.5</v>
      </c>
      <c r="U3094" s="14"/>
      <c r="V3094" s="14" t="str">
        <f t="shared" si="359"/>
        <v>Over 0.5</v>
      </c>
      <c r="W3094" s="14" t="str">
        <f t="shared" si="360"/>
        <v/>
      </c>
      <c r="X3094" s="14"/>
      <c r="Y3094" s="7" t="str">
        <f t="shared" si="356"/>
        <v>…</v>
      </c>
      <c r="Z3094" s="7"/>
      <c r="AA3094" s="35" t="str">
        <f t="shared" si="357"/>
        <v>…</v>
      </c>
      <c r="AB3094" s="35" t="str">
        <f t="shared" si="358"/>
        <v>.</v>
      </c>
    </row>
    <row r="3095" spans="2:28">
      <c r="B3095" s="6"/>
      <c r="D3095" s="24"/>
      <c r="E3095" s="17"/>
      <c r="F3095" s="7"/>
      <c r="G3095" s="10"/>
      <c r="H3095" s="7"/>
      <c r="I3095" s="7"/>
      <c r="J3095" s="7"/>
      <c r="K3095" s="7"/>
      <c r="L3095" s="7"/>
      <c r="M3095" s="7"/>
      <c r="N3095" s="6"/>
      <c r="O3095" s="6"/>
      <c r="P3095" s="11"/>
      <c r="Q3095" s="12"/>
      <c r="R3095" s="13"/>
      <c r="S3095" s="21" t="str">
        <f t="shared" si="354"/>
        <v/>
      </c>
      <c r="T3095" s="7" t="str">
        <f t="shared" si="355"/>
        <v>Under 1.5</v>
      </c>
      <c r="U3095" s="14"/>
      <c r="V3095" s="14" t="str">
        <f t="shared" si="359"/>
        <v>Over 0.5</v>
      </c>
      <c r="W3095" s="14" t="str">
        <f t="shared" si="360"/>
        <v/>
      </c>
      <c r="X3095" s="14"/>
      <c r="Y3095" s="7" t="str">
        <f t="shared" si="356"/>
        <v>…</v>
      </c>
      <c r="Z3095" s="7"/>
      <c r="AA3095" s="35" t="str">
        <f t="shared" si="357"/>
        <v>…</v>
      </c>
      <c r="AB3095" s="35" t="str">
        <f t="shared" si="358"/>
        <v>.</v>
      </c>
    </row>
    <row r="3096" spans="2:28">
      <c r="B3096" s="6"/>
      <c r="D3096" s="24"/>
      <c r="E3096" s="17"/>
      <c r="F3096" s="7"/>
      <c r="G3096" s="10"/>
      <c r="H3096" s="7"/>
      <c r="I3096" s="7"/>
      <c r="J3096" s="7"/>
      <c r="K3096" s="7"/>
      <c r="L3096" s="7"/>
      <c r="M3096" s="7"/>
      <c r="N3096" s="6"/>
      <c r="O3096" s="6"/>
      <c r="P3096" s="11"/>
      <c r="Q3096" s="12"/>
      <c r="R3096" s="13"/>
      <c r="S3096" s="21" t="str">
        <f t="shared" si="354"/>
        <v/>
      </c>
      <c r="T3096" s="7" t="str">
        <f t="shared" si="355"/>
        <v>Under 1.5</v>
      </c>
      <c r="U3096" s="14"/>
      <c r="V3096" s="14" t="str">
        <f t="shared" si="359"/>
        <v>Over 0.5</v>
      </c>
      <c r="W3096" s="14" t="str">
        <f t="shared" si="360"/>
        <v/>
      </c>
      <c r="X3096" s="14"/>
      <c r="Y3096" s="7" t="str">
        <f t="shared" si="356"/>
        <v>…</v>
      </c>
      <c r="Z3096" s="7"/>
      <c r="AA3096" s="35" t="str">
        <f t="shared" si="357"/>
        <v>…</v>
      </c>
      <c r="AB3096" s="35" t="str">
        <f t="shared" si="358"/>
        <v>.</v>
      </c>
    </row>
    <row r="3097" spans="2:28">
      <c r="B3097" s="6"/>
      <c r="D3097" s="24"/>
      <c r="E3097" s="17"/>
      <c r="F3097" s="7"/>
      <c r="G3097" s="10"/>
      <c r="H3097" s="7"/>
      <c r="I3097" s="7"/>
      <c r="J3097" s="7"/>
      <c r="K3097" s="7"/>
      <c r="L3097" s="7"/>
      <c r="M3097" s="7"/>
      <c r="N3097" s="6"/>
      <c r="O3097" s="6"/>
      <c r="P3097" s="11"/>
      <c r="Q3097" s="12"/>
      <c r="R3097" s="13"/>
      <c r="S3097" s="21" t="str">
        <f t="shared" si="354"/>
        <v/>
      </c>
      <c r="T3097" s="7" t="str">
        <f t="shared" si="355"/>
        <v>Under 1.5</v>
      </c>
      <c r="U3097" s="14"/>
      <c r="V3097" s="14" t="str">
        <f t="shared" si="359"/>
        <v>Over 0.5</v>
      </c>
      <c r="W3097" s="14" t="str">
        <f t="shared" si="360"/>
        <v/>
      </c>
      <c r="X3097" s="14"/>
      <c r="Y3097" s="7" t="str">
        <f t="shared" si="356"/>
        <v>…</v>
      </c>
      <c r="Z3097" s="7"/>
      <c r="AA3097" s="35" t="str">
        <f t="shared" si="357"/>
        <v>…</v>
      </c>
      <c r="AB3097" s="35" t="str">
        <f t="shared" si="358"/>
        <v>.</v>
      </c>
    </row>
    <row r="3098" spans="2:28">
      <c r="B3098" s="6"/>
      <c r="D3098" s="24"/>
      <c r="E3098" s="17"/>
      <c r="F3098" s="7"/>
      <c r="G3098" s="10"/>
      <c r="H3098" s="7"/>
      <c r="I3098" s="7"/>
      <c r="J3098" s="7"/>
      <c r="K3098" s="7"/>
      <c r="L3098" s="7"/>
      <c r="M3098" s="7"/>
      <c r="N3098" s="6"/>
      <c r="O3098" s="6"/>
      <c r="P3098" s="11"/>
      <c r="Q3098" s="12"/>
      <c r="R3098" s="13"/>
      <c r="S3098" s="21" t="str">
        <f t="shared" si="354"/>
        <v/>
      </c>
      <c r="T3098" s="7" t="str">
        <f t="shared" si="355"/>
        <v>Under 1.5</v>
      </c>
      <c r="U3098" s="14"/>
      <c r="V3098" s="14" t="str">
        <f t="shared" si="359"/>
        <v>Over 0.5</v>
      </c>
      <c r="W3098" s="14" t="str">
        <f t="shared" si="360"/>
        <v/>
      </c>
      <c r="X3098" s="14"/>
      <c r="Y3098" s="7" t="str">
        <f t="shared" si="356"/>
        <v>…</v>
      </c>
      <c r="Z3098" s="7"/>
      <c r="AA3098" s="35" t="str">
        <f t="shared" si="357"/>
        <v>…</v>
      </c>
      <c r="AB3098" s="35" t="str">
        <f t="shared" si="358"/>
        <v>.</v>
      </c>
    </row>
    <row r="3099" spans="2:28">
      <c r="B3099" s="6"/>
      <c r="D3099" s="24"/>
      <c r="E3099" s="17"/>
      <c r="F3099" s="7"/>
      <c r="G3099" s="10"/>
      <c r="H3099" s="7"/>
      <c r="I3099" s="7"/>
      <c r="J3099" s="7"/>
      <c r="K3099" s="7"/>
      <c r="L3099" s="7"/>
      <c r="M3099" s="7"/>
      <c r="N3099" s="6"/>
      <c r="O3099" s="6"/>
      <c r="P3099" s="11"/>
      <c r="Q3099" s="12"/>
      <c r="R3099" s="13"/>
      <c r="S3099" s="21" t="str">
        <f t="shared" si="354"/>
        <v/>
      </c>
      <c r="T3099" s="7" t="str">
        <f t="shared" si="355"/>
        <v>Under 1.5</v>
      </c>
      <c r="U3099" s="14"/>
      <c r="V3099" s="14" t="str">
        <f t="shared" si="359"/>
        <v>Over 0.5</v>
      </c>
      <c r="W3099" s="14" t="str">
        <f t="shared" si="360"/>
        <v/>
      </c>
      <c r="X3099" s="14"/>
      <c r="Y3099" s="7" t="str">
        <f t="shared" si="356"/>
        <v>…</v>
      </c>
      <c r="Z3099" s="7"/>
      <c r="AA3099" s="35" t="str">
        <f t="shared" si="357"/>
        <v>…</v>
      </c>
      <c r="AB3099" s="35" t="str">
        <f t="shared" si="358"/>
        <v>.</v>
      </c>
    </row>
    <row r="3100" spans="2:28">
      <c r="B3100" s="6"/>
      <c r="D3100" s="24"/>
      <c r="E3100" s="17"/>
      <c r="F3100" s="7"/>
      <c r="G3100" s="10"/>
      <c r="H3100" s="7"/>
      <c r="I3100" s="7"/>
      <c r="J3100" s="7"/>
      <c r="K3100" s="7"/>
      <c r="L3100" s="7"/>
      <c r="M3100" s="7"/>
      <c r="N3100" s="6"/>
      <c r="O3100" s="6"/>
      <c r="P3100" s="11"/>
      <c r="Q3100" s="12"/>
      <c r="R3100" s="13"/>
      <c r="S3100" s="21" t="str">
        <f t="shared" si="354"/>
        <v/>
      </c>
      <c r="T3100" s="7" t="str">
        <f t="shared" si="355"/>
        <v>Under 1.5</v>
      </c>
      <c r="U3100" s="14"/>
      <c r="V3100" s="14" t="str">
        <f t="shared" si="359"/>
        <v>Over 0.5</v>
      </c>
      <c r="W3100" s="14" t="str">
        <f t="shared" si="360"/>
        <v/>
      </c>
      <c r="X3100" s="14"/>
      <c r="Y3100" s="7" t="str">
        <f t="shared" si="356"/>
        <v>…</v>
      </c>
      <c r="Z3100" s="7"/>
      <c r="AA3100" s="35" t="str">
        <f t="shared" si="357"/>
        <v>…</v>
      </c>
      <c r="AB3100" s="35" t="str">
        <f t="shared" si="358"/>
        <v>.</v>
      </c>
    </row>
    <row r="3101" spans="2:28">
      <c r="B3101" s="6"/>
      <c r="D3101" s="24"/>
      <c r="E3101" s="17"/>
      <c r="F3101" s="7"/>
      <c r="G3101" s="10"/>
      <c r="H3101" s="7"/>
      <c r="I3101" s="7"/>
      <c r="J3101" s="7"/>
      <c r="K3101" s="7"/>
      <c r="L3101" s="7"/>
      <c r="M3101" s="7"/>
      <c r="N3101" s="6"/>
      <c r="O3101" s="6"/>
      <c r="P3101" s="11"/>
      <c r="Q3101" s="12"/>
      <c r="R3101" s="13"/>
      <c r="S3101" s="21" t="str">
        <f t="shared" si="354"/>
        <v/>
      </c>
      <c r="T3101" s="7" t="str">
        <f t="shared" si="355"/>
        <v>Under 1.5</v>
      </c>
      <c r="U3101" s="14"/>
      <c r="V3101" s="14" t="str">
        <f t="shared" si="359"/>
        <v>Over 0.5</v>
      </c>
      <c r="W3101" s="14" t="str">
        <f t="shared" si="360"/>
        <v/>
      </c>
      <c r="X3101" s="14"/>
      <c r="Y3101" s="7" t="str">
        <f t="shared" si="356"/>
        <v>…</v>
      </c>
      <c r="Z3101" s="7"/>
      <c r="AA3101" s="35" t="str">
        <f t="shared" si="357"/>
        <v>…</v>
      </c>
      <c r="AB3101" s="35" t="str">
        <f t="shared" si="358"/>
        <v>.</v>
      </c>
    </row>
    <row r="3102" spans="2:28">
      <c r="B3102" s="6"/>
      <c r="D3102" s="24"/>
      <c r="E3102" s="17"/>
      <c r="F3102" s="7"/>
      <c r="G3102" s="10"/>
      <c r="H3102" s="7"/>
      <c r="I3102" s="7"/>
      <c r="J3102" s="7"/>
      <c r="K3102" s="7"/>
      <c r="L3102" s="7"/>
      <c r="M3102" s="7"/>
      <c r="N3102" s="6"/>
      <c r="O3102" s="6"/>
      <c r="P3102" s="11"/>
      <c r="Q3102" s="12"/>
      <c r="R3102" s="13"/>
      <c r="S3102" s="21" t="str">
        <f t="shared" si="354"/>
        <v/>
      </c>
      <c r="T3102" s="7" t="str">
        <f t="shared" si="355"/>
        <v>Under 1.5</v>
      </c>
      <c r="U3102" s="14"/>
      <c r="V3102" s="14" t="str">
        <f t="shared" si="359"/>
        <v>Over 0.5</v>
      </c>
      <c r="W3102" s="14" t="str">
        <f t="shared" si="360"/>
        <v/>
      </c>
      <c r="X3102" s="14"/>
      <c r="Y3102" s="7" t="str">
        <f t="shared" si="356"/>
        <v>…</v>
      </c>
      <c r="Z3102" s="7"/>
      <c r="AA3102" s="35" t="str">
        <f t="shared" si="357"/>
        <v>…</v>
      </c>
      <c r="AB3102" s="35" t="str">
        <f t="shared" si="358"/>
        <v>.</v>
      </c>
    </row>
    <row r="3103" spans="2:28">
      <c r="B3103" s="6"/>
      <c r="D3103" s="24"/>
      <c r="E3103" s="17"/>
      <c r="F3103" s="7"/>
      <c r="G3103" s="10"/>
      <c r="H3103" s="7"/>
      <c r="I3103" s="7"/>
      <c r="J3103" s="7"/>
      <c r="K3103" s="7"/>
      <c r="L3103" s="7"/>
      <c r="M3103" s="7"/>
      <c r="N3103" s="6"/>
      <c r="O3103" s="6"/>
      <c r="P3103" s="11"/>
      <c r="Q3103" s="12"/>
      <c r="R3103" s="13"/>
      <c r="S3103" s="21" t="str">
        <f t="shared" si="354"/>
        <v/>
      </c>
      <c r="T3103" s="7" t="str">
        <f t="shared" si="355"/>
        <v>Under 1.5</v>
      </c>
      <c r="U3103" s="14"/>
      <c r="V3103" s="14" t="str">
        <f t="shared" si="359"/>
        <v>Over 0.5</v>
      </c>
      <c r="W3103" s="14" t="str">
        <f t="shared" si="360"/>
        <v/>
      </c>
      <c r="X3103" s="14"/>
      <c r="Y3103" s="7" t="str">
        <f t="shared" si="356"/>
        <v>…</v>
      </c>
      <c r="Z3103" s="7"/>
      <c r="AA3103" s="35" t="str">
        <f t="shared" si="357"/>
        <v>…</v>
      </c>
      <c r="AB3103" s="35" t="str">
        <f t="shared" si="358"/>
        <v>.</v>
      </c>
    </row>
    <row r="3104" spans="2:28">
      <c r="B3104" s="6"/>
      <c r="D3104" s="24"/>
      <c r="E3104" s="17"/>
      <c r="F3104" s="7"/>
      <c r="G3104" s="10"/>
      <c r="H3104" s="7"/>
      <c r="I3104" s="7"/>
      <c r="J3104" s="7"/>
      <c r="K3104" s="7"/>
      <c r="L3104" s="7"/>
      <c r="M3104" s="7"/>
      <c r="N3104" s="6"/>
      <c r="O3104" s="6"/>
      <c r="P3104" s="11"/>
      <c r="Q3104" s="12"/>
      <c r="R3104" s="13"/>
      <c r="S3104" s="21" t="str">
        <f t="shared" si="354"/>
        <v/>
      </c>
      <c r="T3104" s="7" t="str">
        <f t="shared" si="355"/>
        <v>Under 1.5</v>
      </c>
      <c r="U3104" s="14"/>
      <c r="V3104" s="14" t="str">
        <f t="shared" si="359"/>
        <v>Over 0.5</v>
      </c>
      <c r="W3104" s="14" t="str">
        <f t="shared" si="360"/>
        <v/>
      </c>
      <c r="X3104" s="14"/>
      <c r="Y3104" s="7" t="str">
        <f t="shared" si="356"/>
        <v>…</v>
      </c>
      <c r="Z3104" s="7"/>
      <c r="AA3104" s="35" t="str">
        <f t="shared" si="357"/>
        <v>…</v>
      </c>
      <c r="AB3104" s="35" t="str">
        <f t="shared" si="358"/>
        <v>.</v>
      </c>
    </row>
    <row r="3105" spans="2:28">
      <c r="B3105" s="6"/>
      <c r="D3105" s="24"/>
      <c r="E3105" s="17"/>
      <c r="F3105" s="7"/>
      <c r="G3105" s="10"/>
      <c r="H3105" s="7"/>
      <c r="I3105" s="7"/>
      <c r="J3105" s="7"/>
      <c r="K3105" s="7"/>
      <c r="L3105" s="7"/>
      <c r="M3105" s="7"/>
      <c r="N3105" s="6"/>
      <c r="O3105" s="6"/>
      <c r="P3105" s="11"/>
      <c r="Q3105" s="12"/>
      <c r="R3105" s="13"/>
      <c r="S3105" s="21" t="str">
        <f t="shared" si="354"/>
        <v/>
      </c>
      <c r="T3105" s="7" t="str">
        <f t="shared" si="355"/>
        <v>Under 1.5</v>
      </c>
      <c r="U3105" s="14"/>
      <c r="V3105" s="14" t="str">
        <f t="shared" si="359"/>
        <v>Over 0.5</v>
      </c>
      <c r="W3105" s="14" t="str">
        <f t="shared" si="360"/>
        <v/>
      </c>
      <c r="X3105" s="14"/>
      <c r="Y3105" s="7" t="str">
        <f t="shared" si="356"/>
        <v>…</v>
      </c>
      <c r="Z3105" s="7"/>
      <c r="AA3105" s="35" t="str">
        <f t="shared" si="357"/>
        <v>…</v>
      </c>
      <c r="AB3105" s="35" t="str">
        <f t="shared" si="358"/>
        <v>.</v>
      </c>
    </row>
    <row r="3106" spans="2:28">
      <c r="B3106" s="6"/>
      <c r="D3106" s="24"/>
      <c r="E3106" s="17"/>
      <c r="F3106" s="7"/>
      <c r="G3106" s="10"/>
      <c r="H3106" s="7"/>
      <c r="I3106" s="7"/>
      <c r="J3106" s="7"/>
      <c r="K3106" s="7"/>
      <c r="L3106" s="7"/>
      <c r="M3106" s="7"/>
      <c r="N3106" s="6"/>
      <c r="O3106" s="6"/>
      <c r="P3106" s="11"/>
      <c r="Q3106" s="12"/>
      <c r="R3106" s="13"/>
      <c r="S3106" s="21" t="str">
        <f t="shared" si="354"/>
        <v/>
      </c>
      <c r="T3106" s="7" t="str">
        <f t="shared" si="355"/>
        <v>Under 1.5</v>
      </c>
      <c r="U3106" s="14"/>
      <c r="V3106" s="14" t="str">
        <f t="shared" si="359"/>
        <v>Over 0.5</v>
      </c>
      <c r="W3106" s="14" t="str">
        <f t="shared" si="360"/>
        <v/>
      </c>
      <c r="X3106" s="14"/>
      <c r="Y3106" s="7" t="str">
        <f t="shared" si="356"/>
        <v>…</v>
      </c>
      <c r="Z3106" s="7"/>
      <c r="AA3106" s="35" t="str">
        <f t="shared" si="357"/>
        <v>…</v>
      </c>
      <c r="AB3106" s="35" t="str">
        <f t="shared" si="358"/>
        <v>.</v>
      </c>
    </row>
    <row r="3107" spans="2:28">
      <c r="B3107" s="6"/>
      <c r="D3107" s="24"/>
      <c r="E3107" s="17"/>
      <c r="F3107" s="7"/>
      <c r="G3107" s="10"/>
      <c r="H3107" s="7"/>
      <c r="I3107" s="7"/>
      <c r="J3107" s="7"/>
      <c r="K3107" s="7"/>
      <c r="L3107" s="7"/>
      <c r="M3107" s="7"/>
      <c r="N3107" s="6"/>
      <c r="O3107" s="6"/>
      <c r="P3107" s="11"/>
      <c r="Q3107" s="12"/>
      <c r="R3107" s="13"/>
      <c r="S3107" s="21" t="str">
        <f t="shared" si="354"/>
        <v/>
      </c>
      <c r="T3107" s="7" t="str">
        <f t="shared" si="355"/>
        <v>Under 1.5</v>
      </c>
      <c r="U3107" s="14"/>
      <c r="V3107" s="14" t="str">
        <f t="shared" si="359"/>
        <v>Over 0.5</v>
      </c>
      <c r="W3107" s="14" t="str">
        <f t="shared" si="360"/>
        <v/>
      </c>
      <c r="X3107" s="14"/>
      <c r="Y3107" s="7" t="str">
        <f t="shared" si="356"/>
        <v>…</v>
      </c>
      <c r="Z3107" s="7"/>
      <c r="AA3107" s="35" t="str">
        <f t="shared" si="357"/>
        <v>…</v>
      </c>
      <c r="AB3107" s="35" t="str">
        <f t="shared" si="358"/>
        <v>.</v>
      </c>
    </row>
    <row r="3108" spans="2:28">
      <c r="B3108" s="6"/>
      <c r="D3108" s="24"/>
      <c r="E3108" s="17"/>
      <c r="F3108" s="7"/>
      <c r="G3108" s="10"/>
      <c r="H3108" s="7"/>
      <c r="I3108" s="7"/>
      <c r="J3108" s="7"/>
      <c r="K3108" s="7"/>
      <c r="L3108" s="7"/>
      <c r="M3108" s="7"/>
      <c r="N3108" s="6"/>
      <c r="O3108" s="6"/>
      <c r="P3108" s="11"/>
      <c r="Q3108" s="12"/>
      <c r="R3108" s="13"/>
      <c r="S3108" s="21" t="str">
        <f t="shared" si="354"/>
        <v/>
      </c>
      <c r="T3108" s="7" t="str">
        <f t="shared" si="355"/>
        <v>Under 1.5</v>
      </c>
      <c r="U3108" s="14"/>
      <c r="V3108" s="14" t="str">
        <f t="shared" si="359"/>
        <v>Over 0.5</v>
      </c>
      <c r="W3108" s="14" t="str">
        <f t="shared" si="360"/>
        <v/>
      </c>
      <c r="X3108" s="14"/>
      <c r="Y3108" s="7" t="str">
        <f t="shared" si="356"/>
        <v>…</v>
      </c>
      <c r="Z3108" s="7"/>
      <c r="AA3108" s="35" t="str">
        <f t="shared" si="357"/>
        <v>…</v>
      </c>
      <c r="AB3108" s="35" t="str">
        <f t="shared" si="358"/>
        <v>.</v>
      </c>
    </row>
    <row r="3109" spans="2:28">
      <c r="B3109" s="6"/>
      <c r="D3109" s="24"/>
      <c r="E3109" s="17"/>
      <c r="F3109" s="7"/>
      <c r="G3109" s="10"/>
      <c r="H3109" s="7"/>
      <c r="I3109" s="7"/>
      <c r="J3109" s="7"/>
      <c r="K3109" s="7"/>
      <c r="L3109" s="7"/>
      <c r="M3109" s="7"/>
      <c r="N3109" s="6"/>
      <c r="O3109" s="6"/>
      <c r="P3109" s="11"/>
      <c r="Q3109" s="12"/>
      <c r="R3109" s="13"/>
      <c r="S3109" s="21" t="str">
        <f t="shared" si="354"/>
        <v/>
      </c>
      <c r="T3109" s="7" t="str">
        <f t="shared" si="355"/>
        <v>Under 1.5</v>
      </c>
      <c r="U3109" s="14"/>
      <c r="V3109" s="14" t="str">
        <f t="shared" si="359"/>
        <v>Over 0.5</v>
      </c>
      <c r="W3109" s="14" t="str">
        <f t="shared" si="360"/>
        <v/>
      </c>
      <c r="X3109" s="14"/>
      <c r="Y3109" s="7" t="str">
        <f t="shared" si="356"/>
        <v>…</v>
      </c>
      <c r="Z3109" s="7"/>
      <c r="AA3109" s="35" t="str">
        <f t="shared" si="357"/>
        <v>…</v>
      </c>
      <c r="AB3109" s="35" t="str">
        <f t="shared" si="358"/>
        <v>.</v>
      </c>
    </row>
    <row r="3110" spans="2:28">
      <c r="B3110" s="6"/>
      <c r="D3110" s="24"/>
      <c r="E3110" s="17"/>
      <c r="F3110" s="7"/>
      <c r="G3110" s="10"/>
      <c r="H3110" s="7"/>
      <c r="I3110" s="7"/>
      <c r="J3110" s="7"/>
      <c r="K3110" s="7"/>
      <c r="L3110" s="7"/>
      <c r="M3110" s="7"/>
      <c r="N3110" s="6"/>
      <c r="O3110" s="6"/>
      <c r="P3110" s="11"/>
      <c r="Q3110" s="12"/>
      <c r="R3110" s="13"/>
      <c r="S3110" s="21" t="str">
        <f t="shared" si="354"/>
        <v/>
      </c>
      <c r="T3110" s="7" t="str">
        <f t="shared" si="355"/>
        <v>Under 1.5</v>
      </c>
      <c r="U3110" s="14"/>
      <c r="V3110" s="14" t="str">
        <f t="shared" si="359"/>
        <v>Over 0.5</v>
      </c>
      <c r="W3110" s="14" t="str">
        <f t="shared" si="360"/>
        <v/>
      </c>
      <c r="X3110" s="14"/>
      <c r="Y3110" s="7" t="str">
        <f t="shared" si="356"/>
        <v>…</v>
      </c>
      <c r="Z3110" s="7"/>
      <c r="AA3110" s="35" t="str">
        <f t="shared" si="357"/>
        <v>…</v>
      </c>
      <c r="AB3110" s="35" t="str">
        <f t="shared" si="358"/>
        <v>.</v>
      </c>
    </row>
    <row r="3111" spans="2:28">
      <c r="B3111" s="6"/>
      <c r="D3111" s="24"/>
      <c r="E3111" s="17"/>
      <c r="F3111" s="7"/>
      <c r="G3111" s="10"/>
      <c r="H3111" s="7"/>
      <c r="I3111" s="7"/>
      <c r="J3111" s="7"/>
      <c r="K3111" s="7"/>
      <c r="L3111" s="7"/>
      <c r="M3111" s="7"/>
      <c r="N3111" s="6"/>
      <c r="O3111" s="6"/>
      <c r="P3111" s="11"/>
      <c r="Q3111" s="12"/>
      <c r="R3111" s="13"/>
      <c r="S3111" s="21" t="str">
        <f t="shared" si="354"/>
        <v/>
      </c>
      <c r="T3111" s="7" t="str">
        <f t="shared" si="355"/>
        <v>Under 1.5</v>
      </c>
      <c r="U3111" s="14"/>
      <c r="V3111" s="14" t="str">
        <f t="shared" si="359"/>
        <v>Over 0.5</v>
      </c>
      <c r="W3111" s="14" t="str">
        <f t="shared" si="360"/>
        <v/>
      </c>
      <c r="X3111" s="14"/>
      <c r="Y3111" s="7" t="str">
        <f t="shared" si="356"/>
        <v>…</v>
      </c>
      <c r="Z3111" s="7"/>
      <c r="AA3111" s="35" t="str">
        <f t="shared" si="357"/>
        <v>…</v>
      </c>
      <c r="AB3111" s="35" t="str">
        <f t="shared" si="358"/>
        <v>.</v>
      </c>
    </row>
    <row r="3112" spans="2:28">
      <c r="B3112" s="6"/>
      <c r="D3112" s="24"/>
      <c r="E3112" s="17"/>
      <c r="F3112" s="7"/>
      <c r="G3112" s="10"/>
      <c r="H3112" s="7"/>
      <c r="I3112" s="7"/>
      <c r="J3112" s="7"/>
      <c r="K3112" s="7"/>
      <c r="L3112" s="7"/>
      <c r="M3112" s="7"/>
      <c r="N3112" s="6"/>
      <c r="O3112" s="6"/>
      <c r="P3112" s="11"/>
      <c r="Q3112" s="12"/>
      <c r="R3112" s="13"/>
      <c r="S3112" s="21" t="str">
        <f t="shared" si="354"/>
        <v/>
      </c>
      <c r="T3112" s="7" t="str">
        <f t="shared" si="355"/>
        <v>Under 1.5</v>
      </c>
      <c r="U3112" s="14"/>
      <c r="V3112" s="14" t="str">
        <f t="shared" si="359"/>
        <v>Over 0.5</v>
      </c>
      <c r="W3112" s="14" t="str">
        <f t="shared" si="360"/>
        <v/>
      </c>
      <c r="X3112" s="14"/>
      <c r="Y3112" s="7" t="str">
        <f t="shared" si="356"/>
        <v>…</v>
      </c>
      <c r="Z3112" s="7"/>
      <c r="AA3112" s="35" t="str">
        <f t="shared" si="357"/>
        <v>…</v>
      </c>
      <c r="AB3112" s="35" t="str">
        <f t="shared" si="358"/>
        <v>.</v>
      </c>
    </row>
    <row r="3113" spans="2:28">
      <c r="B3113" s="6"/>
      <c r="D3113" s="24"/>
      <c r="E3113" s="17"/>
      <c r="F3113" s="7"/>
      <c r="G3113" s="10"/>
      <c r="H3113" s="7"/>
      <c r="I3113" s="7"/>
      <c r="J3113" s="7"/>
      <c r="K3113" s="7"/>
      <c r="L3113" s="7"/>
      <c r="M3113" s="7"/>
      <c r="N3113" s="6"/>
      <c r="O3113" s="6"/>
      <c r="P3113" s="11"/>
      <c r="Q3113" s="12"/>
      <c r="R3113" s="13"/>
      <c r="S3113" s="21" t="str">
        <f t="shared" si="354"/>
        <v/>
      </c>
      <c r="T3113" s="7" t="str">
        <f t="shared" si="355"/>
        <v>Under 1.5</v>
      </c>
      <c r="U3113" s="14"/>
      <c r="V3113" s="14" t="str">
        <f t="shared" si="359"/>
        <v>Over 0.5</v>
      </c>
      <c r="W3113" s="14" t="str">
        <f t="shared" si="360"/>
        <v/>
      </c>
      <c r="X3113" s="14"/>
      <c r="Y3113" s="7" t="str">
        <f t="shared" si="356"/>
        <v>…</v>
      </c>
      <c r="Z3113" s="7"/>
      <c r="AA3113" s="35" t="str">
        <f t="shared" si="357"/>
        <v>…</v>
      </c>
      <c r="AB3113" s="35" t="str">
        <f t="shared" si="358"/>
        <v>.</v>
      </c>
    </row>
    <row r="3114" spans="2:28">
      <c r="B3114" s="6"/>
      <c r="D3114" s="24"/>
      <c r="E3114" s="17"/>
      <c r="F3114" s="7"/>
      <c r="G3114" s="10"/>
      <c r="H3114" s="7"/>
      <c r="I3114" s="7"/>
      <c r="J3114" s="7"/>
      <c r="K3114" s="7"/>
      <c r="L3114" s="7"/>
      <c r="M3114" s="7"/>
      <c r="N3114" s="6"/>
      <c r="O3114" s="6"/>
      <c r="P3114" s="11"/>
      <c r="Q3114" s="12"/>
      <c r="R3114" s="13"/>
      <c r="S3114" s="21" t="str">
        <f t="shared" si="354"/>
        <v/>
      </c>
      <c r="T3114" s="7" t="str">
        <f t="shared" si="355"/>
        <v>Under 1.5</v>
      </c>
      <c r="U3114" s="14"/>
      <c r="V3114" s="14" t="str">
        <f t="shared" si="359"/>
        <v>Over 0.5</v>
      </c>
      <c r="W3114" s="14" t="str">
        <f t="shared" si="360"/>
        <v/>
      </c>
      <c r="X3114" s="14"/>
      <c r="Y3114" s="7" t="str">
        <f t="shared" si="356"/>
        <v>…</v>
      </c>
      <c r="Z3114" s="7"/>
      <c r="AA3114" s="35" t="str">
        <f t="shared" si="357"/>
        <v>…</v>
      </c>
      <c r="AB3114" s="35" t="str">
        <f t="shared" si="358"/>
        <v>.</v>
      </c>
    </row>
    <row r="3115" spans="2:28">
      <c r="B3115" s="6"/>
      <c r="D3115" s="24"/>
      <c r="E3115" s="17"/>
      <c r="F3115" s="7"/>
      <c r="G3115" s="10"/>
      <c r="H3115" s="7"/>
      <c r="I3115" s="7"/>
      <c r="J3115" s="7"/>
      <c r="K3115" s="7"/>
      <c r="L3115" s="7"/>
      <c r="M3115" s="7"/>
      <c r="N3115" s="6"/>
      <c r="O3115" s="6"/>
      <c r="P3115" s="11"/>
      <c r="Q3115" s="12"/>
      <c r="R3115" s="13"/>
      <c r="S3115" s="21" t="str">
        <f t="shared" si="354"/>
        <v/>
      </c>
      <c r="T3115" s="7" t="str">
        <f t="shared" si="355"/>
        <v>Under 1.5</v>
      </c>
      <c r="U3115" s="14"/>
      <c r="V3115" s="14" t="str">
        <f t="shared" si="359"/>
        <v>Over 0.5</v>
      </c>
      <c r="W3115" s="14" t="str">
        <f t="shared" si="360"/>
        <v/>
      </c>
      <c r="X3115" s="14"/>
      <c r="Y3115" s="7" t="str">
        <f t="shared" si="356"/>
        <v>…</v>
      </c>
      <c r="Z3115" s="7"/>
      <c r="AA3115" s="35" t="str">
        <f t="shared" si="357"/>
        <v>…</v>
      </c>
      <c r="AB3115" s="35" t="str">
        <f t="shared" si="358"/>
        <v>.</v>
      </c>
    </row>
    <row r="3116" spans="2:28">
      <c r="B3116" s="6"/>
      <c r="D3116" s="24"/>
      <c r="E3116" s="17"/>
      <c r="F3116" s="7"/>
      <c r="G3116" s="10"/>
      <c r="H3116" s="7"/>
      <c r="I3116" s="7"/>
      <c r="J3116" s="7"/>
      <c r="K3116" s="7"/>
      <c r="L3116" s="7"/>
      <c r="M3116" s="7"/>
      <c r="N3116" s="6"/>
      <c r="O3116" s="6"/>
      <c r="P3116" s="11"/>
      <c r="Q3116" s="12"/>
      <c r="R3116" s="13"/>
      <c r="S3116" s="21" t="str">
        <f t="shared" si="354"/>
        <v/>
      </c>
      <c r="T3116" s="7" t="str">
        <f t="shared" si="355"/>
        <v>Under 1.5</v>
      </c>
      <c r="U3116" s="14"/>
      <c r="V3116" s="14" t="str">
        <f t="shared" si="359"/>
        <v>Over 0.5</v>
      </c>
      <c r="W3116" s="14" t="str">
        <f t="shared" si="360"/>
        <v/>
      </c>
      <c r="X3116" s="14"/>
      <c r="Y3116" s="7" t="str">
        <f t="shared" si="356"/>
        <v>…</v>
      </c>
      <c r="Z3116" s="7"/>
      <c r="AA3116" s="35" t="str">
        <f t="shared" si="357"/>
        <v>…</v>
      </c>
      <c r="AB3116" s="35" t="str">
        <f t="shared" si="358"/>
        <v>.</v>
      </c>
    </row>
    <row r="3117" spans="2:28">
      <c r="B3117" s="6"/>
      <c r="D3117" s="24"/>
      <c r="E3117" s="17"/>
      <c r="F3117" s="7"/>
      <c r="G3117" s="10"/>
      <c r="H3117" s="7"/>
      <c r="I3117" s="7"/>
      <c r="J3117" s="7"/>
      <c r="K3117" s="7"/>
      <c r="L3117" s="7"/>
      <c r="M3117" s="7"/>
      <c r="N3117" s="6"/>
      <c r="O3117" s="6"/>
      <c r="P3117" s="11"/>
      <c r="Q3117" s="12"/>
      <c r="R3117" s="13"/>
      <c r="S3117" s="21" t="str">
        <f t="shared" si="354"/>
        <v/>
      </c>
      <c r="T3117" s="7" t="str">
        <f t="shared" si="355"/>
        <v>Under 1.5</v>
      </c>
      <c r="U3117" s="14"/>
      <c r="V3117" s="14" t="str">
        <f t="shared" si="359"/>
        <v>Over 0.5</v>
      </c>
      <c r="W3117" s="14" t="str">
        <f t="shared" si="360"/>
        <v/>
      </c>
      <c r="X3117" s="14"/>
      <c r="Y3117" s="7" t="str">
        <f t="shared" si="356"/>
        <v>…</v>
      </c>
      <c r="Z3117" s="7"/>
      <c r="AA3117" s="35" t="str">
        <f t="shared" si="357"/>
        <v>…</v>
      </c>
      <c r="AB3117" s="35" t="str">
        <f t="shared" si="358"/>
        <v>.</v>
      </c>
    </row>
    <row r="3118" spans="2:28">
      <c r="B3118" s="6"/>
      <c r="D3118" s="24"/>
      <c r="E3118" s="17"/>
      <c r="F3118" s="7"/>
      <c r="G3118" s="10"/>
      <c r="H3118" s="7"/>
      <c r="I3118" s="7"/>
      <c r="J3118" s="7"/>
      <c r="K3118" s="7"/>
      <c r="L3118" s="7"/>
      <c r="M3118" s="7"/>
      <c r="N3118" s="6"/>
      <c r="O3118" s="6"/>
      <c r="P3118" s="11"/>
      <c r="Q3118" s="12"/>
      <c r="R3118" s="13"/>
      <c r="S3118" s="21" t="str">
        <f t="shared" si="354"/>
        <v/>
      </c>
      <c r="T3118" s="7" t="str">
        <f t="shared" si="355"/>
        <v>Under 1.5</v>
      </c>
      <c r="U3118" s="14"/>
      <c r="V3118" s="14" t="str">
        <f t="shared" si="359"/>
        <v>Over 0.5</v>
      </c>
      <c r="W3118" s="14" t="str">
        <f t="shared" si="360"/>
        <v/>
      </c>
      <c r="X3118" s="14"/>
      <c r="Y3118" s="7" t="str">
        <f t="shared" si="356"/>
        <v>…</v>
      </c>
      <c r="Z3118" s="7"/>
      <c r="AA3118" s="35" t="str">
        <f t="shared" si="357"/>
        <v>…</v>
      </c>
      <c r="AB3118" s="35" t="str">
        <f t="shared" si="358"/>
        <v>.</v>
      </c>
    </row>
    <row r="3119" spans="2:28">
      <c r="B3119" s="6"/>
      <c r="D3119" s="24"/>
      <c r="E3119" s="17"/>
      <c r="F3119" s="7"/>
      <c r="G3119" s="10"/>
      <c r="H3119" s="7"/>
      <c r="I3119" s="7"/>
      <c r="J3119" s="7"/>
      <c r="K3119" s="7"/>
      <c r="L3119" s="7"/>
      <c r="M3119" s="7"/>
      <c r="N3119" s="6"/>
      <c r="O3119" s="6"/>
      <c r="P3119" s="11"/>
      <c r="Q3119" s="12"/>
      <c r="R3119" s="13"/>
      <c r="S3119" s="21" t="str">
        <f t="shared" si="354"/>
        <v/>
      </c>
      <c r="T3119" s="7" t="str">
        <f t="shared" si="355"/>
        <v>Under 1.5</v>
      </c>
      <c r="U3119" s="14"/>
      <c r="V3119" s="14" t="str">
        <f t="shared" si="359"/>
        <v>Over 0.5</v>
      </c>
      <c r="W3119" s="14" t="str">
        <f t="shared" si="360"/>
        <v/>
      </c>
      <c r="X3119" s="14"/>
      <c r="Y3119" s="7" t="str">
        <f t="shared" si="356"/>
        <v>…</v>
      </c>
      <c r="Z3119" s="7"/>
      <c r="AA3119" s="35" t="str">
        <f t="shared" si="357"/>
        <v>…</v>
      </c>
      <c r="AB3119" s="35" t="str">
        <f t="shared" si="358"/>
        <v>.</v>
      </c>
    </row>
    <row r="3120" spans="2:28">
      <c r="B3120" s="6"/>
      <c r="D3120" s="24"/>
      <c r="E3120" s="17"/>
      <c r="F3120" s="7"/>
      <c r="G3120" s="10"/>
      <c r="H3120" s="7"/>
      <c r="I3120" s="7"/>
      <c r="J3120" s="7"/>
      <c r="K3120" s="7"/>
      <c r="L3120" s="7"/>
      <c r="M3120" s="7"/>
      <c r="N3120" s="6"/>
      <c r="O3120" s="6"/>
      <c r="P3120" s="11"/>
      <c r="Q3120" s="12"/>
      <c r="R3120" s="13"/>
      <c r="S3120" s="21" t="str">
        <f t="shared" si="354"/>
        <v/>
      </c>
      <c r="T3120" s="7" t="str">
        <f t="shared" si="355"/>
        <v>Under 1.5</v>
      </c>
      <c r="U3120" s="14"/>
      <c r="V3120" s="14" t="str">
        <f t="shared" si="359"/>
        <v>Over 0.5</v>
      </c>
      <c r="W3120" s="14" t="str">
        <f t="shared" si="360"/>
        <v/>
      </c>
      <c r="X3120" s="14"/>
      <c r="Y3120" s="7" t="str">
        <f t="shared" si="356"/>
        <v>…</v>
      </c>
      <c r="Z3120" s="7"/>
      <c r="AA3120" s="35" t="str">
        <f t="shared" si="357"/>
        <v>…</v>
      </c>
      <c r="AB3120" s="35" t="str">
        <f t="shared" si="358"/>
        <v>.</v>
      </c>
    </row>
    <row r="3121" spans="2:28">
      <c r="B3121" s="6"/>
      <c r="D3121" s="24"/>
      <c r="E3121" s="17"/>
      <c r="F3121" s="7"/>
      <c r="G3121" s="10"/>
      <c r="H3121" s="7"/>
      <c r="I3121" s="7"/>
      <c r="J3121" s="7"/>
      <c r="K3121" s="7"/>
      <c r="L3121" s="7"/>
      <c r="M3121" s="7"/>
      <c r="N3121" s="6"/>
      <c r="O3121" s="6"/>
      <c r="P3121" s="11"/>
      <c r="Q3121" s="12"/>
      <c r="R3121" s="13"/>
      <c r="S3121" s="21" t="str">
        <f t="shared" si="354"/>
        <v/>
      </c>
      <c r="T3121" s="7" t="str">
        <f t="shared" si="355"/>
        <v>Under 1.5</v>
      </c>
      <c r="U3121" s="14"/>
      <c r="V3121" s="14" t="str">
        <f t="shared" si="359"/>
        <v>Over 0.5</v>
      </c>
      <c r="W3121" s="14" t="str">
        <f t="shared" si="360"/>
        <v/>
      </c>
      <c r="X3121" s="14"/>
      <c r="Y3121" s="7" t="str">
        <f t="shared" si="356"/>
        <v>…</v>
      </c>
      <c r="Z3121" s="7"/>
      <c r="AA3121" s="35" t="str">
        <f t="shared" si="357"/>
        <v>…</v>
      </c>
      <c r="AB3121" s="35" t="str">
        <f t="shared" si="358"/>
        <v>.</v>
      </c>
    </row>
    <row r="3122" spans="2:28">
      <c r="B3122" s="6"/>
      <c r="D3122" s="24"/>
      <c r="E3122" s="17"/>
      <c r="F3122" s="7"/>
      <c r="G3122" s="10"/>
      <c r="H3122" s="7"/>
      <c r="I3122" s="7"/>
      <c r="J3122" s="7"/>
      <c r="K3122" s="7"/>
      <c r="L3122" s="7"/>
      <c r="M3122" s="7"/>
      <c r="N3122" s="6"/>
      <c r="O3122" s="6"/>
      <c r="P3122" s="11"/>
      <c r="Q3122" s="12"/>
      <c r="R3122" s="13"/>
      <c r="S3122" s="21" t="str">
        <f t="shared" si="354"/>
        <v/>
      </c>
      <c r="T3122" s="7" t="str">
        <f t="shared" si="355"/>
        <v>Under 1.5</v>
      </c>
      <c r="U3122" s="14"/>
      <c r="V3122" s="14" t="str">
        <f t="shared" si="359"/>
        <v>Over 0.5</v>
      </c>
      <c r="W3122" s="14" t="str">
        <f t="shared" si="360"/>
        <v/>
      </c>
      <c r="X3122" s="14"/>
      <c r="Y3122" s="7" t="str">
        <f t="shared" si="356"/>
        <v>…</v>
      </c>
      <c r="Z3122" s="7"/>
      <c r="AA3122" s="35" t="str">
        <f t="shared" si="357"/>
        <v>…</v>
      </c>
      <c r="AB3122" s="35" t="str">
        <f t="shared" si="358"/>
        <v>.</v>
      </c>
    </row>
    <row r="3123" spans="2:28">
      <c r="B3123" s="6"/>
      <c r="D3123" s="24"/>
      <c r="E3123" s="17"/>
      <c r="F3123" s="7"/>
      <c r="G3123" s="10"/>
      <c r="H3123" s="7"/>
      <c r="I3123" s="7"/>
      <c r="J3123" s="7"/>
      <c r="K3123" s="7"/>
      <c r="L3123" s="7"/>
      <c r="M3123" s="7"/>
      <c r="N3123" s="6"/>
      <c r="O3123" s="6"/>
      <c r="P3123" s="11"/>
      <c r="Q3123" s="12"/>
      <c r="R3123" s="13"/>
      <c r="S3123" s="21" t="str">
        <f t="shared" si="354"/>
        <v/>
      </c>
      <c r="T3123" s="7" t="str">
        <f t="shared" si="355"/>
        <v>Under 1.5</v>
      </c>
      <c r="U3123" s="14"/>
      <c r="V3123" s="14" t="str">
        <f t="shared" si="359"/>
        <v>Over 0.5</v>
      </c>
      <c r="W3123" s="14" t="str">
        <f t="shared" si="360"/>
        <v/>
      </c>
      <c r="X3123" s="14"/>
      <c r="Y3123" s="7" t="str">
        <f t="shared" si="356"/>
        <v>…</v>
      </c>
      <c r="Z3123" s="7"/>
      <c r="AA3123" s="35" t="str">
        <f t="shared" si="357"/>
        <v>…</v>
      </c>
      <c r="AB3123" s="35" t="str">
        <f t="shared" si="358"/>
        <v>.</v>
      </c>
    </row>
    <row r="3124" spans="2:28">
      <c r="B3124" s="6"/>
      <c r="D3124" s="24"/>
      <c r="E3124" s="17"/>
      <c r="F3124" s="7"/>
      <c r="G3124" s="10"/>
      <c r="H3124" s="7"/>
      <c r="I3124" s="7"/>
      <c r="J3124" s="7"/>
      <c r="K3124" s="7"/>
      <c r="L3124" s="7"/>
      <c r="M3124" s="7"/>
      <c r="N3124" s="6"/>
      <c r="O3124" s="6"/>
      <c r="P3124" s="11"/>
      <c r="Q3124" s="12"/>
      <c r="R3124" s="13"/>
      <c r="S3124" s="21" t="str">
        <f t="shared" ref="S3124:S3187" si="361">(IF(H3124=0,"",(40+IF(I3124&lt;50,0,I3124/3.2)+(IF(J3124&gt;I3124,-J3124/3.2,0)+(IF(H3124&gt;I3124,-H3124/3.2,0)+(IF(L3124="X",5,IF(L3124="2",2,0)))+(IF(M3124&gt;15,0,15-M3124))+(IF(P3124&lt;50,0,P3124/5)))))))</f>
        <v/>
      </c>
      <c r="T3124" s="7" t="str">
        <f t="shared" ref="T3124:T3187" si="362">IF(S3124&lt;56,"Over 0.5","Under 1.5")</f>
        <v>Under 1.5</v>
      </c>
      <c r="U3124" s="14"/>
      <c r="V3124" s="14" t="str">
        <f t="shared" si="359"/>
        <v>Over 0.5</v>
      </c>
      <c r="W3124" s="14" t="str">
        <f t="shared" si="360"/>
        <v/>
      </c>
      <c r="X3124" s="14"/>
      <c r="Y3124" s="7" t="str">
        <f t="shared" si="356"/>
        <v>…</v>
      </c>
      <c r="Z3124" s="7"/>
      <c r="AA3124" s="35" t="str">
        <f t="shared" si="357"/>
        <v>…</v>
      </c>
      <c r="AB3124" s="35" t="str">
        <f t="shared" si="358"/>
        <v>.</v>
      </c>
    </row>
    <row r="3125" spans="2:28">
      <c r="B3125" s="6"/>
      <c r="D3125" s="24"/>
      <c r="E3125" s="17"/>
      <c r="F3125" s="7"/>
      <c r="G3125" s="10"/>
      <c r="H3125" s="7"/>
      <c r="I3125" s="7"/>
      <c r="J3125" s="7"/>
      <c r="K3125" s="7"/>
      <c r="L3125" s="7"/>
      <c r="M3125" s="7"/>
      <c r="N3125" s="6"/>
      <c r="O3125" s="6"/>
      <c r="P3125" s="11"/>
      <c r="Q3125" s="12"/>
      <c r="R3125" s="13"/>
      <c r="S3125" s="21" t="str">
        <f t="shared" si="361"/>
        <v/>
      </c>
      <c r="T3125" s="7" t="str">
        <f t="shared" si="362"/>
        <v>Under 1.5</v>
      </c>
      <c r="U3125" s="14"/>
      <c r="V3125" s="14" t="str">
        <f t="shared" si="359"/>
        <v>Over 0.5</v>
      </c>
      <c r="W3125" s="14" t="str">
        <f t="shared" si="360"/>
        <v/>
      </c>
      <c r="X3125" s="14"/>
      <c r="Y3125" s="7" t="str">
        <f t="shared" ref="Y3125:Y3188" si="363">IF(AND(B3125="OK",I3125&gt;52,M3125&lt;11,Q3125&lt;1.71),"Prime","…")</f>
        <v>…</v>
      </c>
      <c r="Z3125" s="7"/>
      <c r="AA3125" s="35" t="str">
        <f t="shared" si="357"/>
        <v>…</v>
      </c>
      <c r="AB3125" s="35" t="str">
        <f t="shared" si="358"/>
        <v>.</v>
      </c>
    </row>
    <row r="3126" spans="2:28">
      <c r="B3126" s="6"/>
      <c r="D3126" s="24"/>
      <c r="E3126" s="17"/>
      <c r="F3126" s="7"/>
      <c r="G3126" s="10"/>
      <c r="H3126" s="7"/>
      <c r="I3126" s="7"/>
      <c r="J3126" s="7"/>
      <c r="K3126" s="7"/>
      <c r="L3126" s="7"/>
      <c r="M3126" s="7"/>
      <c r="N3126" s="6"/>
      <c r="O3126" s="6"/>
      <c r="P3126" s="11"/>
      <c r="Q3126" s="12"/>
      <c r="R3126" s="13"/>
      <c r="S3126" s="21" t="str">
        <f t="shared" si="361"/>
        <v/>
      </c>
      <c r="T3126" s="7" t="str">
        <f t="shared" si="362"/>
        <v>Under 1.5</v>
      </c>
      <c r="U3126" s="14"/>
      <c r="V3126" s="14" t="str">
        <f t="shared" si="359"/>
        <v>Over 0.5</v>
      </c>
      <c r="W3126" s="14" t="str">
        <f t="shared" si="360"/>
        <v/>
      </c>
      <c r="X3126" s="14"/>
      <c r="Y3126" s="7" t="str">
        <f t="shared" si="363"/>
        <v>…</v>
      </c>
      <c r="Z3126" s="7"/>
      <c r="AA3126" s="35" t="str">
        <f t="shared" si="357"/>
        <v>…</v>
      </c>
      <c r="AB3126" s="35" t="str">
        <f t="shared" si="358"/>
        <v>.</v>
      </c>
    </row>
    <row r="3127" spans="2:28">
      <c r="B3127" s="6"/>
      <c r="D3127" s="24"/>
      <c r="E3127" s="17"/>
      <c r="F3127" s="7"/>
      <c r="G3127" s="10"/>
      <c r="H3127" s="7"/>
      <c r="I3127" s="7"/>
      <c r="J3127" s="7"/>
      <c r="K3127" s="7"/>
      <c r="L3127" s="7"/>
      <c r="M3127" s="7"/>
      <c r="N3127" s="6"/>
      <c r="O3127" s="6"/>
      <c r="P3127" s="11"/>
      <c r="Q3127" s="12"/>
      <c r="R3127" s="13"/>
      <c r="S3127" s="21" t="str">
        <f t="shared" si="361"/>
        <v/>
      </c>
      <c r="T3127" s="7" t="str">
        <f t="shared" si="362"/>
        <v>Under 1.5</v>
      </c>
      <c r="U3127" s="14"/>
      <c r="V3127" s="14" t="str">
        <f t="shared" si="359"/>
        <v>Over 0.5</v>
      </c>
      <c r="W3127" s="14" t="str">
        <f t="shared" si="360"/>
        <v/>
      </c>
      <c r="X3127" s="14"/>
      <c r="Y3127" s="7" t="str">
        <f t="shared" si="363"/>
        <v>…</v>
      </c>
      <c r="Z3127" s="7"/>
      <c r="AA3127" s="35" t="str">
        <f t="shared" si="357"/>
        <v>…</v>
      </c>
      <c r="AB3127" s="35" t="str">
        <f t="shared" si="358"/>
        <v>.</v>
      </c>
    </row>
    <row r="3128" spans="2:28">
      <c r="B3128" s="6"/>
      <c r="D3128" s="24"/>
      <c r="E3128" s="17"/>
      <c r="F3128" s="7"/>
      <c r="G3128" s="10"/>
      <c r="H3128" s="7"/>
      <c r="I3128" s="7"/>
      <c r="J3128" s="7"/>
      <c r="K3128" s="7"/>
      <c r="L3128" s="7"/>
      <c r="M3128" s="7"/>
      <c r="N3128" s="6"/>
      <c r="O3128" s="6"/>
      <c r="P3128" s="11"/>
      <c r="Q3128" s="12"/>
      <c r="R3128" s="13"/>
      <c r="S3128" s="21" t="str">
        <f t="shared" si="361"/>
        <v/>
      </c>
      <c r="T3128" s="7" t="str">
        <f t="shared" si="362"/>
        <v>Under 1.5</v>
      </c>
      <c r="U3128" s="14"/>
      <c r="V3128" s="14" t="str">
        <f t="shared" si="359"/>
        <v>Over 0.5</v>
      </c>
      <c r="W3128" s="14" t="str">
        <f t="shared" si="360"/>
        <v/>
      </c>
      <c r="X3128" s="14"/>
      <c r="Y3128" s="7" t="str">
        <f t="shared" si="363"/>
        <v>…</v>
      </c>
      <c r="Z3128" s="7"/>
      <c r="AA3128" s="35" t="str">
        <f t="shared" si="357"/>
        <v>…</v>
      </c>
      <c r="AB3128" s="35" t="str">
        <f t="shared" si="358"/>
        <v>.</v>
      </c>
    </row>
    <row r="3129" spans="2:28">
      <c r="B3129" s="6"/>
      <c r="D3129" s="24"/>
      <c r="E3129" s="17"/>
      <c r="F3129" s="7"/>
      <c r="G3129" s="10"/>
      <c r="H3129" s="7"/>
      <c r="I3129" s="7"/>
      <c r="J3129" s="7"/>
      <c r="K3129" s="7"/>
      <c r="L3129" s="7"/>
      <c r="M3129" s="7"/>
      <c r="N3129" s="6"/>
      <c r="O3129" s="6"/>
      <c r="P3129" s="11"/>
      <c r="Q3129" s="12"/>
      <c r="R3129" s="13"/>
      <c r="S3129" s="21" t="str">
        <f t="shared" si="361"/>
        <v/>
      </c>
      <c r="T3129" s="7" t="str">
        <f t="shared" si="362"/>
        <v>Under 1.5</v>
      </c>
      <c r="U3129" s="14"/>
      <c r="V3129" s="14" t="str">
        <f t="shared" si="359"/>
        <v>Over 0.5</v>
      </c>
      <c r="W3129" s="14" t="str">
        <f t="shared" si="360"/>
        <v/>
      </c>
      <c r="X3129" s="14"/>
      <c r="Y3129" s="7" t="str">
        <f t="shared" si="363"/>
        <v>…</v>
      </c>
      <c r="Z3129" s="7"/>
      <c r="AA3129" s="35" t="str">
        <f t="shared" si="357"/>
        <v>…</v>
      </c>
      <c r="AB3129" s="35" t="str">
        <f t="shared" si="358"/>
        <v>.</v>
      </c>
    </row>
    <row r="3130" spans="2:28">
      <c r="B3130" s="6"/>
      <c r="D3130" s="24"/>
      <c r="E3130" s="17"/>
      <c r="F3130" s="7"/>
      <c r="G3130" s="10"/>
      <c r="H3130" s="7"/>
      <c r="I3130" s="7"/>
      <c r="J3130" s="7"/>
      <c r="K3130" s="7"/>
      <c r="L3130" s="7"/>
      <c r="M3130" s="7"/>
      <c r="N3130" s="6"/>
      <c r="O3130" s="6"/>
      <c r="P3130" s="11"/>
      <c r="Q3130" s="12"/>
      <c r="R3130" s="13"/>
      <c r="S3130" s="21" t="str">
        <f t="shared" si="361"/>
        <v/>
      </c>
      <c r="T3130" s="7" t="str">
        <f t="shared" si="362"/>
        <v>Under 1.5</v>
      </c>
      <c r="U3130" s="14"/>
      <c r="V3130" s="14" t="str">
        <f t="shared" si="359"/>
        <v>Over 0.5</v>
      </c>
      <c r="W3130" s="14" t="str">
        <f t="shared" si="360"/>
        <v/>
      </c>
      <c r="X3130" s="14"/>
      <c r="Y3130" s="7" t="str">
        <f t="shared" si="363"/>
        <v>…</v>
      </c>
      <c r="Z3130" s="7"/>
      <c r="AA3130" s="35" t="str">
        <f t="shared" si="357"/>
        <v>…</v>
      </c>
      <c r="AB3130" s="35" t="str">
        <f t="shared" si="358"/>
        <v>.</v>
      </c>
    </row>
    <row r="3131" spans="2:28">
      <c r="B3131" s="6"/>
      <c r="D3131" s="24"/>
      <c r="E3131" s="17"/>
      <c r="F3131" s="7"/>
      <c r="G3131" s="10"/>
      <c r="H3131" s="7"/>
      <c r="I3131" s="7"/>
      <c r="J3131" s="7"/>
      <c r="K3131" s="7"/>
      <c r="L3131" s="7"/>
      <c r="M3131" s="7"/>
      <c r="N3131" s="6"/>
      <c r="O3131" s="6"/>
      <c r="P3131" s="11"/>
      <c r="Q3131" s="12"/>
      <c r="R3131" s="13"/>
      <c r="S3131" s="21" t="str">
        <f t="shared" si="361"/>
        <v/>
      </c>
      <c r="T3131" s="7" t="str">
        <f t="shared" si="362"/>
        <v>Under 1.5</v>
      </c>
      <c r="U3131" s="14"/>
      <c r="V3131" s="14" t="str">
        <f t="shared" si="359"/>
        <v>Over 0.5</v>
      </c>
      <c r="W3131" s="14" t="str">
        <f t="shared" si="360"/>
        <v/>
      </c>
      <c r="X3131" s="14"/>
      <c r="Y3131" s="7" t="str">
        <f t="shared" si="363"/>
        <v>…</v>
      </c>
      <c r="Z3131" s="7"/>
      <c r="AA3131" s="35" t="str">
        <f t="shared" si="357"/>
        <v>…</v>
      </c>
      <c r="AB3131" s="35" t="str">
        <f t="shared" si="358"/>
        <v>.</v>
      </c>
    </row>
    <row r="3132" spans="2:28">
      <c r="B3132" s="6"/>
      <c r="D3132" s="24"/>
      <c r="E3132" s="17"/>
      <c r="F3132" s="7"/>
      <c r="G3132" s="10"/>
      <c r="H3132" s="7"/>
      <c r="I3132" s="7"/>
      <c r="J3132" s="7"/>
      <c r="K3132" s="7"/>
      <c r="L3132" s="7"/>
      <c r="M3132" s="7"/>
      <c r="N3132" s="6"/>
      <c r="O3132" s="6"/>
      <c r="P3132" s="11"/>
      <c r="Q3132" s="12"/>
      <c r="R3132" s="13"/>
      <c r="S3132" s="21" t="str">
        <f t="shared" si="361"/>
        <v/>
      </c>
      <c r="T3132" s="7" t="str">
        <f t="shared" si="362"/>
        <v>Under 1.5</v>
      </c>
      <c r="U3132" s="14"/>
      <c r="V3132" s="14" t="str">
        <f t="shared" si="359"/>
        <v>Over 0.5</v>
      </c>
      <c r="W3132" s="14" t="str">
        <f t="shared" si="360"/>
        <v/>
      </c>
      <c r="X3132" s="14"/>
      <c r="Y3132" s="7" t="str">
        <f t="shared" si="363"/>
        <v>…</v>
      </c>
      <c r="Z3132" s="7"/>
      <c r="AA3132" s="35" t="str">
        <f t="shared" si="357"/>
        <v>…</v>
      </c>
      <c r="AB3132" s="35" t="str">
        <f t="shared" si="358"/>
        <v>.</v>
      </c>
    </row>
    <row r="3133" spans="2:28">
      <c r="B3133" s="6"/>
      <c r="D3133" s="24"/>
      <c r="E3133" s="17"/>
      <c r="F3133" s="7"/>
      <c r="G3133" s="10"/>
      <c r="H3133" s="7"/>
      <c r="I3133" s="7"/>
      <c r="J3133" s="7"/>
      <c r="K3133" s="7"/>
      <c r="L3133" s="7"/>
      <c r="M3133" s="7"/>
      <c r="N3133" s="6"/>
      <c r="O3133" s="6"/>
      <c r="P3133" s="11"/>
      <c r="Q3133" s="12"/>
      <c r="R3133" s="13"/>
      <c r="S3133" s="21" t="str">
        <f t="shared" si="361"/>
        <v/>
      </c>
      <c r="T3133" s="7" t="str">
        <f t="shared" si="362"/>
        <v>Under 1.5</v>
      </c>
      <c r="U3133" s="14"/>
      <c r="V3133" s="14" t="str">
        <f t="shared" si="359"/>
        <v>Over 0.5</v>
      </c>
      <c r="W3133" s="14" t="str">
        <f t="shared" si="360"/>
        <v/>
      </c>
      <c r="X3133" s="14"/>
      <c r="Y3133" s="7" t="str">
        <f t="shared" si="363"/>
        <v>…</v>
      </c>
      <c r="Z3133" s="7"/>
      <c r="AA3133" s="35" t="str">
        <f t="shared" si="357"/>
        <v>…</v>
      </c>
      <c r="AB3133" s="35" t="str">
        <f t="shared" si="358"/>
        <v>.</v>
      </c>
    </row>
    <row r="3134" spans="2:28">
      <c r="B3134" s="6"/>
      <c r="D3134" s="24"/>
      <c r="E3134" s="17"/>
      <c r="F3134" s="7"/>
      <c r="G3134" s="10"/>
      <c r="H3134" s="7"/>
      <c r="I3134" s="7"/>
      <c r="J3134" s="7"/>
      <c r="K3134" s="7"/>
      <c r="L3134" s="7"/>
      <c r="M3134" s="7"/>
      <c r="N3134" s="6"/>
      <c r="O3134" s="6"/>
      <c r="P3134" s="11"/>
      <c r="Q3134" s="12"/>
      <c r="R3134" s="13"/>
      <c r="S3134" s="21" t="str">
        <f t="shared" si="361"/>
        <v/>
      </c>
      <c r="T3134" s="7" t="str">
        <f t="shared" si="362"/>
        <v>Under 1.5</v>
      </c>
      <c r="U3134" s="14"/>
      <c r="V3134" s="14" t="str">
        <f t="shared" si="359"/>
        <v>Over 0.5</v>
      </c>
      <c r="W3134" s="14" t="str">
        <f t="shared" si="360"/>
        <v/>
      </c>
      <c r="X3134" s="14"/>
      <c r="Y3134" s="7" t="str">
        <f t="shared" si="363"/>
        <v>…</v>
      </c>
      <c r="Z3134" s="7"/>
      <c r="AA3134" s="35" t="str">
        <f t="shared" si="357"/>
        <v>…</v>
      </c>
      <c r="AB3134" s="35" t="str">
        <f t="shared" si="358"/>
        <v>.</v>
      </c>
    </row>
    <row r="3135" spans="2:28">
      <c r="B3135" s="6"/>
      <c r="D3135" s="24"/>
      <c r="E3135" s="17"/>
      <c r="F3135" s="7"/>
      <c r="G3135" s="10"/>
      <c r="H3135" s="7"/>
      <c r="I3135" s="7"/>
      <c r="J3135" s="7"/>
      <c r="K3135" s="7"/>
      <c r="L3135" s="7"/>
      <c r="M3135" s="7"/>
      <c r="N3135" s="6"/>
      <c r="O3135" s="6"/>
      <c r="P3135" s="11"/>
      <c r="Q3135" s="12"/>
      <c r="R3135" s="13"/>
      <c r="S3135" s="21" t="str">
        <f t="shared" si="361"/>
        <v/>
      </c>
      <c r="T3135" s="7" t="str">
        <f t="shared" si="362"/>
        <v>Under 1.5</v>
      </c>
      <c r="U3135" s="14"/>
      <c r="V3135" s="14" t="str">
        <f t="shared" si="359"/>
        <v>Over 0.5</v>
      </c>
      <c r="W3135" s="14" t="str">
        <f t="shared" si="360"/>
        <v/>
      </c>
      <c r="X3135" s="14"/>
      <c r="Y3135" s="7" t="str">
        <f t="shared" si="363"/>
        <v>…</v>
      </c>
      <c r="Z3135" s="7"/>
      <c r="AA3135" s="35" t="str">
        <f t="shared" si="357"/>
        <v>…</v>
      </c>
      <c r="AB3135" s="35" t="str">
        <f t="shared" si="358"/>
        <v>.</v>
      </c>
    </row>
    <row r="3136" spans="2:28">
      <c r="B3136" s="6"/>
      <c r="D3136" s="24"/>
      <c r="E3136" s="17"/>
      <c r="F3136" s="7"/>
      <c r="G3136" s="10"/>
      <c r="H3136" s="7"/>
      <c r="I3136" s="7"/>
      <c r="J3136" s="7"/>
      <c r="K3136" s="7"/>
      <c r="L3136" s="7"/>
      <c r="M3136" s="7"/>
      <c r="N3136" s="6"/>
      <c r="O3136" s="6"/>
      <c r="P3136" s="11"/>
      <c r="Q3136" s="12"/>
      <c r="R3136" s="13"/>
      <c r="S3136" s="21" t="str">
        <f t="shared" si="361"/>
        <v/>
      </c>
      <c r="T3136" s="7" t="str">
        <f t="shared" si="362"/>
        <v>Under 1.5</v>
      </c>
      <c r="U3136" s="14"/>
      <c r="V3136" s="14" t="str">
        <f t="shared" si="359"/>
        <v>Over 0.5</v>
      </c>
      <c r="W3136" s="14" t="str">
        <f t="shared" si="360"/>
        <v/>
      </c>
      <c r="X3136" s="14"/>
      <c r="Y3136" s="7" t="str">
        <f t="shared" si="363"/>
        <v>…</v>
      </c>
      <c r="Z3136" s="7"/>
      <c r="AA3136" s="35" t="str">
        <f t="shared" si="357"/>
        <v>…</v>
      </c>
      <c r="AB3136" s="35" t="str">
        <f t="shared" si="358"/>
        <v>.</v>
      </c>
    </row>
    <row r="3137" spans="2:28">
      <c r="B3137" s="6"/>
      <c r="D3137" s="24"/>
      <c r="E3137" s="17"/>
      <c r="F3137" s="7"/>
      <c r="G3137" s="10"/>
      <c r="H3137" s="7"/>
      <c r="I3137" s="7"/>
      <c r="J3137" s="7"/>
      <c r="K3137" s="7"/>
      <c r="L3137" s="7"/>
      <c r="M3137" s="7"/>
      <c r="N3137" s="6"/>
      <c r="O3137" s="6"/>
      <c r="P3137" s="11"/>
      <c r="Q3137" s="12"/>
      <c r="R3137" s="13"/>
      <c r="S3137" s="21" t="str">
        <f t="shared" si="361"/>
        <v/>
      </c>
      <c r="T3137" s="7" t="str">
        <f t="shared" si="362"/>
        <v>Under 1.5</v>
      </c>
      <c r="U3137" s="14"/>
      <c r="V3137" s="14" t="str">
        <f t="shared" si="359"/>
        <v>Over 0.5</v>
      </c>
      <c r="W3137" s="14" t="str">
        <f t="shared" si="360"/>
        <v/>
      </c>
      <c r="X3137" s="14"/>
      <c r="Y3137" s="7" t="str">
        <f t="shared" si="363"/>
        <v>…</v>
      </c>
      <c r="Z3137" s="7"/>
      <c r="AA3137" s="35" t="str">
        <f t="shared" si="357"/>
        <v>…</v>
      </c>
      <c r="AB3137" s="35" t="str">
        <f t="shared" si="358"/>
        <v>.</v>
      </c>
    </row>
    <row r="3138" spans="2:28">
      <c r="B3138" s="6"/>
      <c r="D3138" s="24"/>
      <c r="E3138" s="17"/>
      <c r="F3138" s="7"/>
      <c r="G3138" s="10"/>
      <c r="H3138" s="7"/>
      <c r="I3138" s="7"/>
      <c r="J3138" s="7"/>
      <c r="K3138" s="7"/>
      <c r="L3138" s="7"/>
      <c r="M3138" s="7"/>
      <c r="N3138" s="6"/>
      <c r="O3138" s="6"/>
      <c r="P3138" s="11"/>
      <c r="Q3138" s="12"/>
      <c r="R3138" s="13"/>
      <c r="S3138" s="21" t="str">
        <f t="shared" si="361"/>
        <v/>
      </c>
      <c r="T3138" s="7" t="str">
        <f t="shared" si="362"/>
        <v>Under 1.5</v>
      </c>
      <c r="U3138" s="14"/>
      <c r="V3138" s="14" t="str">
        <f t="shared" si="359"/>
        <v>Over 0.5</v>
      </c>
      <c r="W3138" s="14" t="str">
        <f t="shared" si="360"/>
        <v/>
      </c>
      <c r="X3138" s="14"/>
      <c r="Y3138" s="7" t="str">
        <f t="shared" si="363"/>
        <v>…</v>
      </c>
      <c r="Z3138" s="7"/>
      <c r="AA3138" s="35" t="str">
        <f t="shared" si="357"/>
        <v>…</v>
      </c>
      <c r="AB3138" s="35" t="str">
        <f t="shared" si="358"/>
        <v>.</v>
      </c>
    </row>
    <row r="3139" spans="2:28">
      <c r="B3139" s="6"/>
      <c r="D3139" s="24"/>
      <c r="E3139" s="17"/>
      <c r="F3139" s="7"/>
      <c r="G3139" s="10"/>
      <c r="H3139" s="7"/>
      <c r="I3139" s="7"/>
      <c r="J3139" s="7"/>
      <c r="K3139" s="7"/>
      <c r="L3139" s="7"/>
      <c r="M3139" s="7"/>
      <c r="N3139" s="6"/>
      <c r="O3139" s="6"/>
      <c r="P3139" s="11"/>
      <c r="Q3139" s="12"/>
      <c r="R3139" s="13"/>
      <c r="S3139" s="21" t="str">
        <f t="shared" si="361"/>
        <v/>
      </c>
      <c r="T3139" s="7" t="str">
        <f t="shared" si="362"/>
        <v>Under 1.5</v>
      </c>
      <c r="U3139" s="14"/>
      <c r="V3139" s="14" t="str">
        <f t="shared" si="359"/>
        <v>Over 0.5</v>
      </c>
      <c r="W3139" s="14" t="str">
        <f t="shared" si="360"/>
        <v/>
      </c>
      <c r="X3139" s="14"/>
      <c r="Y3139" s="7" t="str">
        <f t="shared" si="363"/>
        <v>…</v>
      </c>
      <c r="Z3139" s="7"/>
      <c r="AA3139" s="35" t="str">
        <f t="shared" si="357"/>
        <v>…</v>
      </c>
      <c r="AB3139" s="35" t="str">
        <f t="shared" si="358"/>
        <v>.</v>
      </c>
    </row>
    <row r="3140" spans="2:28">
      <c r="B3140" s="6"/>
      <c r="D3140" s="24"/>
      <c r="E3140" s="17"/>
      <c r="F3140" s="7"/>
      <c r="G3140" s="10"/>
      <c r="H3140" s="7"/>
      <c r="I3140" s="7"/>
      <c r="J3140" s="7"/>
      <c r="K3140" s="7"/>
      <c r="L3140" s="7"/>
      <c r="M3140" s="7"/>
      <c r="N3140" s="6"/>
      <c r="O3140" s="6"/>
      <c r="P3140" s="11"/>
      <c r="Q3140" s="12"/>
      <c r="R3140" s="13"/>
      <c r="S3140" s="21" t="str">
        <f t="shared" si="361"/>
        <v/>
      </c>
      <c r="T3140" s="7" t="str">
        <f t="shared" si="362"/>
        <v>Under 1.5</v>
      </c>
      <c r="U3140" s="14"/>
      <c r="V3140" s="14" t="str">
        <f t="shared" si="359"/>
        <v>Over 0.5</v>
      </c>
      <c r="W3140" s="14" t="str">
        <f t="shared" si="360"/>
        <v/>
      </c>
      <c r="X3140" s="14"/>
      <c r="Y3140" s="7" t="str">
        <f t="shared" si="363"/>
        <v>…</v>
      </c>
      <c r="Z3140" s="7"/>
      <c r="AA3140" s="35" t="str">
        <f t="shared" si="357"/>
        <v>…</v>
      </c>
      <c r="AB3140" s="35" t="str">
        <f t="shared" si="358"/>
        <v>.</v>
      </c>
    </row>
    <row r="3141" spans="2:28">
      <c r="B3141" s="6"/>
      <c r="D3141" s="24"/>
      <c r="E3141" s="17"/>
      <c r="F3141" s="7"/>
      <c r="G3141" s="10"/>
      <c r="H3141" s="7"/>
      <c r="I3141" s="7"/>
      <c r="J3141" s="7"/>
      <c r="K3141" s="7"/>
      <c r="L3141" s="7"/>
      <c r="M3141" s="7"/>
      <c r="N3141" s="6"/>
      <c r="O3141" s="6"/>
      <c r="P3141" s="11"/>
      <c r="Q3141" s="12"/>
      <c r="R3141" s="13"/>
      <c r="S3141" s="21" t="str">
        <f t="shared" si="361"/>
        <v/>
      </c>
      <c r="T3141" s="7" t="str">
        <f t="shared" si="362"/>
        <v>Under 1.5</v>
      </c>
      <c r="U3141" s="14"/>
      <c r="V3141" s="14" t="str">
        <f t="shared" si="359"/>
        <v>Over 0.5</v>
      </c>
      <c r="W3141" s="14" t="str">
        <f t="shared" si="360"/>
        <v/>
      </c>
      <c r="X3141" s="14"/>
      <c r="Y3141" s="7" t="str">
        <f t="shared" si="363"/>
        <v>…</v>
      </c>
      <c r="Z3141" s="7"/>
      <c r="AA3141" s="35" t="str">
        <f t="shared" si="357"/>
        <v>…</v>
      </c>
      <c r="AB3141" s="35" t="str">
        <f t="shared" si="358"/>
        <v>.</v>
      </c>
    </row>
    <row r="3142" spans="2:28">
      <c r="B3142" s="6"/>
      <c r="D3142" s="24"/>
      <c r="E3142" s="17"/>
      <c r="F3142" s="7"/>
      <c r="G3142" s="10"/>
      <c r="H3142" s="7"/>
      <c r="I3142" s="7"/>
      <c r="J3142" s="7"/>
      <c r="K3142" s="7"/>
      <c r="L3142" s="7"/>
      <c r="M3142" s="7"/>
      <c r="N3142" s="6"/>
      <c r="O3142" s="6"/>
      <c r="P3142" s="11"/>
      <c r="Q3142" s="12"/>
      <c r="R3142" s="13"/>
      <c r="S3142" s="21" t="str">
        <f t="shared" si="361"/>
        <v/>
      </c>
      <c r="T3142" s="7" t="str">
        <f t="shared" si="362"/>
        <v>Under 1.5</v>
      </c>
      <c r="U3142" s="14"/>
      <c r="V3142" s="14" t="str">
        <f t="shared" si="359"/>
        <v>Over 0.5</v>
      </c>
      <c r="W3142" s="14" t="str">
        <f t="shared" si="360"/>
        <v/>
      </c>
      <c r="X3142" s="14"/>
      <c r="Y3142" s="7" t="str">
        <f t="shared" si="363"/>
        <v>…</v>
      </c>
      <c r="Z3142" s="7"/>
      <c r="AA3142" s="35" t="str">
        <f t="shared" ref="AA3142:AA3205" si="364">IF(AND(I3142&gt;49,P3142&gt;54,B3142="OK"),"U25g","…")</f>
        <v>…</v>
      </c>
      <c r="AB3142" s="35" t="str">
        <f t="shared" ref="AB3142:AB3205" si="365">IF(AND(AA3142="U25g",(OR(O3142="0-0",O3142="0-1",O3142="1-0",O3142="1-1",O3142="2-0",O3142="0-2"))),"WON",".")</f>
        <v>.</v>
      </c>
    </row>
    <row r="3143" spans="2:28">
      <c r="B3143" s="6"/>
      <c r="D3143" s="24"/>
      <c r="E3143" s="17"/>
      <c r="F3143" s="7"/>
      <c r="G3143" s="10"/>
      <c r="H3143" s="7"/>
      <c r="I3143" s="7"/>
      <c r="J3143" s="7"/>
      <c r="K3143" s="7"/>
      <c r="L3143" s="7"/>
      <c r="M3143" s="7"/>
      <c r="N3143" s="6"/>
      <c r="O3143" s="6"/>
      <c r="P3143" s="11"/>
      <c r="Q3143" s="12"/>
      <c r="R3143" s="13"/>
      <c r="S3143" s="21" t="str">
        <f t="shared" si="361"/>
        <v/>
      </c>
      <c r="T3143" s="7" t="str">
        <f t="shared" si="362"/>
        <v>Under 1.5</v>
      </c>
      <c r="U3143" s="14"/>
      <c r="V3143" s="14" t="str">
        <f t="shared" si="359"/>
        <v>Over 0.5</v>
      </c>
      <c r="W3143" s="14" t="str">
        <f t="shared" si="360"/>
        <v/>
      </c>
      <c r="X3143" s="14"/>
      <c r="Y3143" s="7" t="str">
        <f t="shared" si="363"/>
        <v>…</v>
      </c>
      <c r="Z3143" s="7"/>
      <c r="AA3143" s="35" t="str">
        <f t="shared" si="364"/>
        <v>…</v>
      </c>
      <c r="AB3143" s="35" t="str">
        <f t="shared" si="365"/>
        <v>.</v>
      </c>
    </row>
    <row r="3144" spans="2:28">
      <c r="B3144" s="6"/>
      <c r="D3144" s="24"/>
      <c r="E3144" s="17"/>
      <c r="F3144" s="7"/>
      <c r="G3144" s="10"/>
      <c r="H3144" s="7"/>
      <c r="I3144" s="7"/>
      <c r="J3144" s="7"/>
      <c r="K3144" s="7"/>
      <c r="L3144" s="7"/>
      <c r="M3144" s="7"/>
      <c r="N3144" s="6"/>
      <c r="O3144" s="6"/>
      <c r="P3144" s="11"/>
      <c r="Q3144" s="12"/>
      <c r="R3144" s="13"/>
      <c r="S3144" s="21" t="str">
        <f t="shared" si="361"/>
        <v/>
      </c>
      <c r="T3144" s="7" t="str">
        <f t="shared" si="362"/>
        <v>Under 1.5</v>
      </c>
      <c r="U3144" s="14"/>
      <c r="V3144" s="14" t="str">
        <f t="shared" si="359"/>
        <v>Over 0.5</v>
      </c>
      <c r="W3144" s="14" t="str">
        <f t="shared" si="360"/>
        <v/>
      </c>
      <c r="X3144" s="14"/>
      <c r="Y3144" s="7" t="str">
        <f t="shared" si="363"/>
        <v>…</v>
      </c>
      <c r="Z3144" s="7"/>
      <c r="AA3144" s="35" t="str">
        <f t="shared" si="364"/>
        <v>…</v>
      </c>
      <c r="AB3144" s="35" t="str">
        <f t="shared" si="365"/>
        <v>.</v>
      </c>
    </row>
    <row r="3145" spans="2:28">
      <c r="B3145" s="6"/>
      <c r="D3145" s="24"/>
      <c r="E3145" s="17"/>
      <c r="F3145" s="7"/>
      <c r="G3145" s="10"/>
      <c r="H3145" s="7"/>
      <c r="I3145" s="7"/>
      <c r="J3145" s="7"/>
      <c r="K3145" s="7"/>
      <c r="L3145" s="7"/>
      <c r="M3145" s="7"/>
      <c r="N3145" s="6"/>
      <c r="O3145" s="6"/>
      <c r="P3145" s="11"/>
      <c r="Q3145" s="12"/>
      <c r="R3145" s="13"/>
      <c r="S3145" s="21" t="str">
        <f t="shared" si="361"/>
        <v/>
      </c>
      <c r="T3145" s="7" t="str">
        <f t="shared" si="362"/>
        <v>Under 1.5</v>
      </c>
      <c r="U3145" s="14"/>
      <c r="V3145" s="14" t="str">
        <f t="shared" si="359"/>
        <v>Over 0.5</v>
      </c>
      <c r="W3145" s="14" t="str">
        <f t="shared" si="360"/>
        <v/>
      </c>
      <c r="X3145" s="14"/>
      <c r="Y3145" s="7" t="str">
        <f t="shared" si="363"/>
        <v>…</v>
      </c>
      <c r="Z3145" s="7"/>
      <c r="AA3145" s="35" t="str">
        <f t="shared" si="364"/>
        <v>…</v>
      </c>
      <c r="AB3145" s="35" t="str">
        <f t="shared" si="365"/>
        <v>.</v>
      </c>
    </row>
    <row r="3146" spans="2:28">
      <c r="B3146" s="6"/>
      <c r="D3146" s="24"/>
      <c r="E3146" s="17"/>
      <c r="F3146" s="7"/>
      <c r="G3146" s="10"/>
      <c r="H3146" s="7"/>
      <c r="I3146" s="7"/>
      <c r="J3146" s="7"/>
      <c r="K3146" s="7"/>
      <c r="L3146" s="7"/>
      <c r="M3146" s="7"/>
      <c r="N3146" s="6"/>
      <c r="O3146" s="6"/>
      <c r="P3146" s="11"/>
      <c r="Q3146" s="12"/>
      <c r="R3146" s="13"/>
      <c r="S3146" s="21" t="str">
        <f t="shared" si="361"/>
        <v/>
      </c>
      <c r="T3146" s="7" t="str">
        <f t="shared" si="362"/>
        <v>Under 1.5</v>
      </c>
      <c r="U3146" s="14"/>
      <c r="V3146" s="14" t="str">
        <f t="shared" si="359"/>
        <v>Over 0.5</v>
      </c>
      <c r="W3146" s="14" t="str">
        <f t="shared" si="360"/>
        <v/>
      </c>
      <c r="X3146" s="14"/>
      <c r="Y3146" s="7" t="str">
        <f t="shared" si="363"/>
        <v>…</v>
      </c>
      <c r="Z3146" s="7"/>
      <c r="AA3146" s="35" t="str">
        <f t="shared" si="364"/>
        <v>…</v>
      </c>
      <c r="AB3146" s="35" t="str">
        <f t="shared" si="365"/>
        <v>.</v>
      </c>
    </row>
    <row r="3147" spans="2:28">
      <c r="B3147" s="6"/>
      <c r="D3147" s="24"/>
      <c r="E3147" s="17"/>
      <c r="F3147" s="7"/>
      <c r="G3147" s="10"/>
      <c r="H3147" s="7"/>
      <c r="I3147" s="7"/>
      <c r="J3147" s="7"/>
      <c r="K3147" s="7"/>
      <c r="L3147" s="7"/>
      <c r="M3147" s="7"/>
      <c r="N3147" s="6"/>
      <c r="O3147" s="6"/>
      <c r="P3147" s="11"/>
      <c r="Q3147" s="12"/>
      <c r="R3147" s="13"/>
      <c r="S3147" s="21" t="str">
        <f t="shared" si="361"/>
        <v/>
      </c>
      <c r="T3147" s="7" t="str">
        <f t="shared" si="362"/>
        <v>Under 1.5</v>
      </c>
      <c r="U3147" s="14"/>
      <c r="V3147" s="14" t="str">
        <f t="shared" ref="V3147:V3210" si="366">IF(N3147="1-0","Under 1.5",IF(N3147="0-0","Under 1.5",IF(N3147="0-1","Under 1.5","Over 0.5")))</f>
        <v>Over 0.5</v>
      </c>
      <c r="W3147" s="14" t="str">
        <f t="shared" ref="W3147:W3210" si="367">IF(N3147=0,"",IF(N3147="?",N3147,IF(T3147=V3147,"WON",IF(N3147="0-1","WON",IF(N3147="1-0","WON","LOST")))))</f>
        <v/>
      </c>
      <c r="X3147" s="14"/>
      <c r="Y3147" s="7" t="str">
        <f t="shared" si="363"/>
        <v>…</v>
      </c>
      <c r="Z3147" s="7"/>
      <c r="AA3147" s="35" t="str">
        <f t="shared" si="364"/>
        <v>…</v>
      </c>
      <c r="AB3147" s="35" t="str">
        <f t="shared" si="365"/>
        <v>.</v>
      </c>
    </row>
    <row r="3148" spans="2:28">
      <c r="B3148" s="6"/>
      <c r="D3148" s="24"/>
      <c r="E3148" s="17"/>
      <c r="F3148" s="7"/>
      <c r="G3148" s="10"/>
      <c r="H3148" s="7"/>
      <c r="I3148" s="7"/>
      <c r="J3148" s="7"/>
      <c r="K3148" s="7"/>
      <c r="L3148" s="7"/>
      <c r="M3148" s="7"/>
      <c r="N3148" s="6"/>
      <c r="O3148" s="6"/>
      <c r="P3148" s="11"/>
      <c r="Q3148" s="12"/>
      <c r="R3148" s="13"/>
      <c r="S3148" s="21" t="str">
        <f t="shared" si="361"/>
        <v/>
      </c>
      <c r="T3148" s="7" t="str">
        <f t="shared" si="362"/>
        <v>Under 1.5</v>
      </c>
      <c r="U3148" s="14"/>
      <c r="V3148" s="14" t="str">
        <f t="shared" si="366"/>
        <v>Over 0.5</v>
      </c>
      <c r="W3148" s="14" t="str">
        <f t="shared" si="367"/>
        <v/>
      </c>
      <c r="X3148" s="14"/>
      <c r="Y3148" s="7" t="str">
        <f t="shared" si="363"/>
        <v>…</v>
      </c>
      <c r="Z3148" s="7"/>
      <c r="AA3148" s="35" t="str">
        <f t="shared" si="364"/>
        <v>…</v>
      </c>
      <c r="AB3148" s="35" t="str">
        <f t="shared" si="365"/>
        <v>.</v>
      </c>
    </row>
    <row r="3149" spans="2:28">
      <c r="B3149" s="6"/>
      <c r="D3149" s="24"/>
      <c r="E3149" s="17"/>
      <c r="F3149" s="7"/>
      <c r="G3149" s="10"/>
      <c r="H3149" s="7"/>
      <c r="I3149" s="7"/>
      <c r="J3149" s="7"/>
      <c r="K3149" s="7"/>
      <c r="L3149" s="7"/>
      <c r="M3149" s="7"/>
      <c r="N3149" s="6"/>
      <c r="O3149" s="6"/>
      <c r="P3149" s="11"/>
      <c r="Q3149" s="12"/>
      <c r="R3149" s="13"/>
      <c r="S3149" s="21" t="str">
        <f t="shared" si="361"/>
        <v/>
      </c>
      <c r="T3149" s="7" t="str">
        <f t="shared" si="362"/>
        <v>Under 1.5</v>
      </c>
      <c r="U3149" s="14"/>
      <c r="V3149" s="14" t="str">
        <f t="shared" si="366"/>
        <v>Over 0.5</v>
      </c>
      <c r="W3149" s="14" t="str">
        <f t="shared" si="367"/>
        <v/>
      </c>
      <c r="X3149" s="14"/>
      <c r="Y3149" s="7" t="str">
        <f t="shared" si="363"/>
        <v>…</v>
      </c>
      <c r="Z3149" s="7"/>
      <c r="AA3149" s="35" t="str">
        <f t="shared" si="364"/>
        <v>…</v>
      </c>
      <c r="AB3149" s="35" t="str">
        <f t="shared" si="365"/>
        <v>.</v>
      </c>
    </row>
    <row r="3150" spans="2:28">
      <c r="B3150" s="6"/>
      <c r="D3150" s="24"/>
      <c r="E3150" s="17"/>
      <c r="F3150" s="7"/>
      <c r="G3150" s="10"/>
      <c r="H3150" s="7"/>
      <c r="I3150" s="7"/>
      <c r="J3150" s="7"/>
      <c r="K3150" s="7"/>
      <c r="L3150" s="7"/>
      <c r="M3150" s="7"/>
      <c r="N3150" s="6"/>
      <c r="O3150" s="6"/>
      <c r="P3150" s="11"/>
      <c r="Q3150" s="12"/>
      <c r="R3150" s="13"/>
      <c r="S3150" s="21" t="str">
        <f t="shared" si="361"/>
        <v/>
      </c>
      <c r="T3150" s="7" t="str">
        <f t="shared" si="362"/>
        <v>Under 1.5</v>
      </c>
      <c r="U3150" s="14"/>
      <c r="V3150" s="14" t="str">
        <f t="shared" si="366"/>
        <v>Over 0.5</v>
      </c>
      <c r="W3150" s="14" t="str">
        <f t="shared" si="367"/>
        <v/>
      </c>
      <c r="X3150" s="14"/>
      <c r="Y3150" s="7" t="str">
        <f t="shared" si="363"/>
        <v>…</v>
      </c>
      <c r="Z3150" s="7"/>
      <c r="AA3150" s="35" t="str">
        <f t="shared" si="364"/>
        <v>…</v>
      </c>
      <c r="AB3150" s="35" t="str">
        <f t="shared" si="365"/>
        <v>.</v>
      </c>
    </row>
    <row r="3151" spans="2:28">
      <c r="B3151" s="6"/>
      <c r="D3151" s="24"/>
      <c r="E3151" s="17"/>
      <c r="F3151" s="7"/>
      <c r="G3151" s="10"/>
      <c r="H3151" s="7"/>
      <c r="I3151" s="7"/>
      <c r="J3151" s="7"/>
      <c r="K3151" s="7"/>
      <c r="L3151" s="7"/>
      <c r="M3151" s="7"/>
      <c r="N3151" s="6"/>
      <c r="O3151" s="6"/>
      <c r="P3151" s="11"/>
      <c r="Q3151" s="12"/>
      <c r="R3151" s="13"/>
      <c r="S3151" s="21" t="str">
        <f t="shared" si="361"/>
        <v/>
      </c>
      <c r="T3151" s="7" t="str">
        <f t="shared" si="362"/>
        <v>Under 1.5</v>
      </c>
      <c r="U3151" s="14"/>
      <c r="V3151" s="14" t="str">
        <f t="shared" si="366"/>
        <v>Over 0.5</v>
      </c>
      <c r="W3151" s="14" t="str">
        <f t="shared" si="367"/>
        <v/>
      </c>
      <c r="X3151" s="14"/>
      <c r="Y3151" s="7" t="str">
        <f t="shared" si="363"/>
        <v>…</v>
      </c>
      <c r="Z3151" s="7"/>
      <c r="AA3151" s="35" t="str">
        <f t="shared" si="364"/>
        <v>…</v>
      </c>
      <c r="AB3151" s="35" t="str">
        <f t="shared" si="365"/>
        <v>.</v>
      </c>
    </row>
    <row r="3152" spans="2:28">
      <c r="B3152" s="6"/>
      <c r="D3152" s="24"/>
      <c r="E3152" s="17"/>
      <c r="F3152" s="7"/>
      <c r="G3152" s="10"/>
      <c r="H3152" s="7"/>
      <c r="I3152" s="7"/>
      <c r="J3152" s="7"/>
      <c r="K3152" s="7"/>
      <c r="L3152" s="7"/>
      <c r="M3152" s="7"/>
      <c r="N3152" s="6"/>
      <c r="O3152" s="6"/>
      <c r="P3152" s="11"/>
      <c r="Q3152" s="12"/>
      <c r="R3152" s="13"/>
      <c r="S3152" s="21" t="str">
        <f t="shared" si="361"/>
        <v/>
      </c>
      <c r="T3152" s="7" t="str">
        <f t="shared" si="362"/>
        <v>Under 1.5</v>
      </c>
      <c r="U3152" s="14"/>
      <c r="V3152" s="14" t="str">
        <f t="shared" si="366"/>
        <v>Over 0.5</v>
      </c>
      <c r="W3152" s="14" t="str">
        <f t="shared" si="367"/>
        <v/>
      </c>
      <c r="X3152" s="14"/>
      <c r="Y3152" s="7" t="str">
        <f t="shared" si="363"/>
        <v>…</v>
      </c>
      <c r="Z3152" s="7"/>
      <c r="AA3152" s="35" t="str">
        <f t="shared" si="364"/>
        <v>…</v>
      </c>
      <c r="AB3152" s="35" t="str">
        <f t="shared" si="365"/>
        <v>.</v>
      </c>
    </row>
    <row r="3153" spans="2:28">
      <c r="B3153" s="6"/>
      <c r="D3153" s="24"/>
      <c r="E3153" s="17"/>
      <c r="F3153" s="7"/>
      <c r="G3153" s="10"/>
      <c r="H3153" s="7"/>
      <c r="I3153" s="7"/>
      <c r="J3153" s="7"/>
      <c r="K3153" s="7"/>
      <c r="L3153" s="7"/>
      <c r="M3153" s="7"/>
      <c r="N3153" s="6"/>
      <c r="O3153" s="6"/>
      <c r="P3153" s="11"/>
      <c r="Q3153" s="12"/>
      <c r="R3153" s="13"/>
      <c r="S3153" s="21" t="str">
        <f t="shared" si="361"/>
        <v/>
      </c>
      <c r="T3153" s="7" t="str">
        <f t="shared" si="362"/>
        <v>Under 1.5</v>
      </c>
      <c r="U3153" s="14"/>
      <c r="V3153" s="14" t="str">
        <f t="shared" si="366"/>
        <v>Over 0.5</v>
      </c>
      <c r="W3153" s="14" t="str">
        <f t="shared" si="367"/>
        <v/>
      </c>
      <c r="X3153" s="14"/>
      <c r="Y3153" s="7" t="str">
        <f t="shared" si="363"/>
        <v>…</v>
      </c>
      <c r="Z3153" s="7"/>
      <c r="AA3153" s="35" t="str">
        <f t="shared" si="364"/>
        <v>…</v>
      </c>
      <c r="AB3153" s="35" t="str">
        <f t="shared" si="365"/>
        <v>.</v>
      </c>
    </row>
    <row r="3154" spans="2:28">
      <c r="B3154" s="6"/>
      <c r="D3154" s="24"/>
      <c r="E3154" s="17"/>
      <c r="F3154" s="7"/>
      <c r="G3154" s="10"/>
      <c r="H3154" s="7"/>
      <c r="I3154" s="7"/>
      <c r="J3154" s="7"/>
      <c r="K3154" s="7"/>
      <c r="L3154" s="7"/>
      <c r="M3154" s="7"/>
      <c r="N3154" s="6"/>
      <c r="O3154" s="6"/>
      <c r="P3154" s="11"/>
      <c r="Q3154" s="12"/>
      <c r="R3154" s="13"/>
      <c r="S3154" s="21" t="str">
        <f t="shared" si="361"/>
        <v/>
      </c>
      <c r="T3154" s="7" t="str">
        <f t="shared" si="362"/>
        <v>Under 1.5</v>
      </c>
      <c r="U3154" s="14"/>
      <c r="V3154" s="14" t="str">
        <f t="shared" si="366"/>
        <v>Over 0.5</v>
      </c>
      <c r="W3154" s="14" t="str">
        <f t="shared" si="367"/>
        <v/>
      </c>
      <c r="X3154" s="14"/>
      <c r="Y3154" s="7" t="str">
        <f t="shared" si="363"/>
        <v>…</v>
      </c>
      <c r="Z3154" s="7"/>
      <c r="AA3154" s="35" t="str">
        <f t="shared" si="364"/>
        <v>…</v>
      </c>
      <c r="AB3154" s="35" t="str">
        <f t="shared" si="365"/>
        <v>.</v>
      </c>
    </row>
    <row r="3155" spans="2:28">
      <c r="B3155" s="6"/>
      <c r="D3155" s="24"/>
      <c r="E3155" s="17"/>
      <c r="F3155" s="7"/>
      <c r="G3155" s="10"/>
      <c r="H3155" s="7"/>
      <c r="I3155" s="7"/>
      <c r="J3155" s="7"/>
      <c r="K3155" s="7"/>
      <c r="L3155" s="7"/>
      <c r="M3155" s="7"/>
      <c r="N3155" s="6"/>
      <c r="O3155" s="6"/>
      <c r="P3155" s="11"/>
      <c r="Q3155" s="12"/>
      <c r="R3155" s="13"/>
      <c r="S3155" s="21" t="str">
        <f t="shared" si="361"/>
        <v/>
      </c>
      <c r="T3155" s="7" t="str">
        <f t="shared" si="362"/>
        <v>Under 1.5</v>
      </c>
      <c r="U3155" s="14"/>
      <c r="V3155" s="14" t="str">
        <f t="shared" si="366"/>
        <v>Over 0.5</v>
      </c>
      <c r="W3155" s="14" t="str">
        <f t="shared" si="367"/>
        <v/>
      </c>
      <c r="X3155" s="14"/>
      <c r="Y3155" s="7" t="str">
        <f t="shared" si="363"/>
        <v>…</v>
      </c>
      <c r="Z3155" s="7"/>
      <c r="AA3155" s="35" t="str">
        <f t="shared" si="364"/>
        <v>…</v>
      </c>
      <c r="AB3155" s="35" t="str">
        <f t="shared" si="365"/>
        <v>.</v>
      </c>
    </row>
    <row r="3156" spans="2:28">
      <c r="B3156" s="6"/>
      <c r="D3156" s="24"/>
      <c r="E3156" s="17"/>
      <c r="F3156" s="7"/>
      <c r="G3156" s="10"/>
      <c r="H3156" s="7"/>
      <c r="I3156" s="7"/>
      <c r="J3156" s="7"/>
      <c r="K3156" s="7"/>
      <c r="L3156" s="7"/>
      <c r="M3156" s="7"/>
      <c r="N3156" s="6"/>
      <c r="O3156" s="6"/>
      <c r="P3156" s="11"/>
      <c r="Q3156" s="12"/>
      <c r="R3156" s="13"/>
      <c r="S3156" s="21" t="str">
        <f t="shared" si="361"/>
        <v/>
      </c>
      <c r="T3156" s="7" t="str">
        <f t="shared" si="362"/>
        <v>Under 1.5</v>
      </c>
      <c r="U3156" s="14"/>
      <c r="V3156" s="14" t="str">
        <f t="shared" si="366"/>
        <v>Over 0.5</v>
      </c>
      <c r="W3156" s="14" t="str">
        <f t="shared" si="367"/>
        <v/>
      </c>
      <c r="X3156" s="14"/>
      <c r="Y3156" s="7" t="str">
        <f t="shared" si="363"/>
        <v>…</v>
      </c>
      <c r="Z3156" s="7"/>
      <c r="AA3156" s="35" t="str">
        <f t="shared" si="364"/>
        <v>…</v>
      </c>
      <c r="AB3156" s="35" t="str">
        <f t="shared" si="365"/>
        <v>.</v>
      </c>
    </row>
    <row r="3157" spans="2:28">
      <c r="B3157" s="6"/>
      <c r="D3157" s="24"/>
      <c r="E3157" s="17"/>
      <c r="F3157" s="7"/>
      <c r="G3157" s="10"/>
      <c r="H3157" s="7"/>
      <c r="I3157" s="7"/>
      <c r="J3157" s="7"/>
      <c r="K3157" s="7"/>
      <c r="L3157" s="7"/>
      <c r="M3157" s="7"/>
      <c r="N3157" s="6"/>
      <c r="O3157" s="6"/>
      <c r="P3157" s="11"/>
      <c r="Q3157" s="12"/>
      <c r="R3157" s="13"/>
      <c r="S3157" s="21" t="str">
        <f t="shared" si="361"/>
        <v/>
      </c>
      <c r="T3157" s="7" t="str">
        <f t="shared" si="362"/>
        <v>Under 1.5</v>
      </c>
      <c r="U3157" s="14"/>
      <c r="V3157" s="14" t="str">
        <f t="shared" si="366"/>
        <v>Over 0.5</v>
      </c>
      <c r="W3157" s="14" t="str">
        <f t="shared" si="367"/>
        <v/>
      </c>
      <c r="X3157" s="14"/>
      <c r="Y3157" s="7" t="str">
        <f t="shared" si="363"/>
        <v>…</v>
      </c>
      <c r="Z3157" s="7"/>
      <c r="AA3157" s="35" t="str">
        <f t="shared" si="364"/>
        <v>…</v>
      </c>
      <c r="AB3157" s="35" t="str">
        <f t="shared" si="365"/>
        <v>.</v>
      </c>
    </row>
    <row r="3158" spans="2:28">
      <c r="B3158" s="6"/>
      <c r="D3158" s="24"/>
      <c r="E3158" s="17"/>
      <c r="F3158" s="7"/>
      <c r="G3158" s="10"/>
      <c r="H3158" s="7"/>
      <c r="I3158" s="7"/>
      <c r="J3158" s="7"/>
      <c r="K3158" s="7"/>
      <c r="L3158" s="7"/>
      <c r="M3158" s="7"/>
      <c r="N3158" s="6"/>
      <c r="O3158" s="6"/>
      <c r="P3158" s="11"/>
      <c r="Q3158" s="12"/>
      <c r="R3158" s="13"/>
      <c r="S3158" s="21" t="str">
        <f t="shared" si="361"/>
        <v/>
      </c>
      <c r="T3158" s="7" t="str">
        <f t="shared" si="362"/>
        <v>Under 1.5</v>
      </c>
      <c r="U3158" s="14"/>
      <c r="V3158" s="14" t="str">
        <f t="shared" si="366"/>
        <v>Over 0.5</v>
      </c>
      <c r="W3158" s="14" t="str">
        <f t="shared" si="367"/>
        <v/>
      </c>
      <c r="X3158" s="14"/>
      <c r="Y3158" s="7" t="str">
        <f t="shared" si="363"/>
        <v>…</v>
      </c>
      <c r="Z3158" s="7"/>
      <c r="AA3158" s="35" t="str">
        <f t="shared" si="364"/>
        <v>…</v>
      </c>
      <c r="AB3158" s="35" t="str">
        <f t="shared" si="365"/>
        <v>.</v>
      </c>
    </row>
    <row r="3159" spans="2:28">
      <c r="B3159" s="6"/>
      <c r="D3159" s="24"/>
      <c r="E3159" s="17"/>
      <c r="F3159" s="7"/>
      <c r="G3159" s="10"/>
      <c r="H3159" s="7"/>
      <c r="I3159" s="7"/>
      <c r="J3159" s="7"/>
      <c r="K3159" s="7"/>
      <c r="L3159" s="7"/>
      <c r="M3159" s="7"/>
      <c r="N3159" s="6"/>
      <c r="O3159" s="6"/>
      <c r="P3159" s="11"/>
      <c r="Q3159" s="12"/>
      <c r="R3159" s="13"/>
      <c r="S3159" s="21" t="str">
        <f t="shared" si="361"/>
        <v/>
      </c>
      <c r="T3159" s="7" t="str">
        <f t="shared" si="362"/>
        <v>Under 1.5</v>
      </c>
      <c r="U3159" s="14"/>
      <c r="V3159" s="14" t="str">
        <f t="shared" si="366"/>
        <v>Over 0.5</v>
      </c>
      <c r="W3159" s="14" t="str">
        <f t="shared" si="367"/>
        <v/>
      </c>
      <c r="X3159" s="14"/>
      <c r="Y3159" s="7" t="str">
        <f t="shared" si="363"/>
        <v>…</v>
      </c>
      <c r="Z3159" s="7"/>
      <c r="AA3159" s="35" t="str">
        <f t="shared" si="364"/>
        <v>…</v>
      </c>
      <c r="AB3159" s="35" t="str">
        <f t="shared" si="365"/>
        <v>.</v>
      </c>
    </row>
    <row r="3160" spans="2:28">
      <c r="B3160" s="6"/>
      <c r="D3160" s="24"/>
      <c r="E3160" s="17"/>
      <c r="F3160" s="7"/>
      <c r="G3160" s="10"/>
      <c r="H3160" s="7"/>
      <c r="I3160" s="7"/>
      <c r="J3160" s="7"/>
      <c r="K3160" s="7"/>
      <c r="L3160" s="7"/>
      <c r="M3160" s="7"/>
      <c r="N3160" s="6"/>
      <c r="O3160" s="6"/>
      <c r="P3160" s="11"/>
      <c r="Q3160" s="12"/>
      <c r="R3160" s="13"/>
      <c r="S3160" s="21" t="str">
        <f t="shared" si="361"/>
        <v/>
      </c>
      <c r="T3160" s="7" t="str">
        <f t="shared" si="362"/>
        <v>Under 1.5</v>
      </c>
      <c r="U3160" s="14"/>
      <c r="V3160" s="14" t="str">
        <f t="shared" si="366"/>
        <v>Over 0.5</v>
      </c>
      <c r="W3160" s="14" t="str">
        <f t="shared" si="367"/>
        <v/>
      </c>
      <c r="X3160" s="14"/>
      <c r="Y3160" s="7" t="str">
        <f t="shared" si="363"/>
        <v>…</v>
      </c>
      <c r="Z3160" s="7"/>
      <c r="AA3160" s="35" t="str">
        <f t="shared" si="364"/>
        <v>…</v>
      </c>
      <c r="AB3160" s="35" t="str">
        <f t="shared" si="365"/>
        <v>.</v>
      </c>
    </row>
    <row r="3161" spans="2:28">
      <c r="B3161" s="6"/>
      <c r="D3161" s="24"/>
      <c r="E3161" s="17"/>
      <c r="F3161" s="7"/>
      <c r="G3161" s="10"/>
      <c r="H3161" s="7"/>
      <c r="I3161" s="7"/>
      <c r="J3161" s="7"/>
      <c r="K3161" s="7"/>
      <c r="L3161" s="7"/>
      <c r="M3161" s="7"/>
      <c r="N3161" s="6"/>
      <c r="O3161" s="6"/>
      <c r="P3161" s="11"/>
      <c r="Q3161" s="12"/>
      <c r="R3161" s="13"/>
      <c r="S3161" s="21" t="str">
        <f t="shared" si="361"/>
        <v/>
      </c>
      <c r="T3161" s="7" t="str">
        <f t="shared" si="362"/>
        <v>Under 1.5</v>
      </c>
      <c r="U3161" s="14"/>
      <c r="V3161" s="14" t="str">
        <f t="shared" si="366"/>
        <v>Over 0.5</v>
      </c>
      <c r="W3161" s="14" t="str">
        <f t="shared" si="367"/>
        <v/>
      </c>
      <c r="X3161" s="14"/>
      <c r="Y3161" s="7" t="str">
        <f t="shared" si="363"/>
        <v>…</v>
      </c>
      <c r="Z3161" s="7"/>
      <c r="AA3161" s="35" t="str">
        <f t="shared" si="364"/>
        <v>…</v>
      </c>
      <c r="AB3161" s="35" t="str">
        <f t="shared" si="365"/>
        <v>.</v>
      </c>
    </row>
    <row r="3162" spans="2:28">
      <c r="B3162" s="6"/>
      <c r="D3162" s="24"/>
      <c r="E3162" s="17"/>
      <c r="F3162" s="7"/>
      <c r="G3162" s="10"/>
      <c r="H3162" s="7"/>
      <c r="I3162" s="7"/>
      <c r="J3162" s="7"/>
      <c r="K3162" s="7"/>
      <c r="L3162" s="7"/>
      <c r="M3162" s="7"/>
      <c r="N3162" s="6"/>
      <c r="O3162" s="6"/>
      <c r="P3162" s="11"/>
      <c r="Q3162" s="12"/>
      <c r="R3162" s="13"/>
      <c r="S3162" s="21" t="str">
        <f t="shared" si="361"/>
        <v/>
      </c>
      <c r="T3162" s="7" t="str">
        <f t="shared" si="362"/>
        <v>Under 1.5</v>
      </c>
      <c r="U3162" s="14"/>
      <c r="V3162" s="14" t="str">
        <f t="shared" si="366"/>
        <v>Over 0.5</v>
      </c>
      <c r="W3162" s="14" t="str">
        <f t="shared" si="367"/>
        <v/>
      </c>
      <c r="X3162" s="14"/>
      <c r="Y3162" s="7" t="str">
        <f t="shared" si="363"/>
        <v>…</v>
      </c>
      <c r="Z3162" s="7"/>
      <c r="AA3162" s="35" t="str">
        <f t="shared" si="364"/>
        <v>…</v>
      </c>
      <c r="AB3162" s="35" t="str">
        <f t="shared" si="365"/>
        <v>.</v>
      </c>
    </row>
    <row r="3163" spans="2:28">
      <c r="B3163" s="6"/>
      <c r="D3163" s="24"/>
      <c r="E3163" s="17"/>
      <c r="F3163" s="7"/>
      <c r="G3163" s="10"/>
      <c r="H3163" s="7"/>
      <c r="I3163" s="7"/>
      <c r="J3163" s="7"/>
      <c r="K3163" s="7"/>
      <c r="L3163" s="7"/>
      <c r="M3163" s="7"/>
      <c r="N3163" s="6"/>
      <c r="O3163" s="6"/>
      <c r="P3163" s="11"/>
      <c r="Q3163" s="12"/>
      <c r="R3163" s="13"/>
      <c r="S3163" s="21" t="str">
        <f t="shared" si="361"/>
        <v/>
      </c>
      <c r="T3163" s="7" t="str">
        <f t="shared" si="362"/>
        <v>Under 1.5</v>
      </c>
      <c r="U3163" s="14"/>
      <c r="V3163" s="14" t="str">
        <f t="shared" si="366"/>
        <v>Over 0.5</v>
      </c>
      <c r="W3163" s="14" t="str">
        <f t="shared" si="367"/>
        <v/>
      </c>
      <c r="X3163" s="14"/>
      <c r="Y3163" s="7" t="str">
        <f t="shared" si="363"/>
        <v>…</v>
      </c>
      <c r="Z3163" s="7"/>
      <c r="AA3163" s="35" t="str">
        <f t="shared" si="364"/>
        <v>…</v>
      </c>
      <c r="AB3163" s="35" t="str">
        <f t="shared" si="365"/>
        <v>.</v>
      </c>
    </row>
    <row r="3164" spans="2:28">
      <c r="B3164" s="6"/>
      <c r="D3164" s="24"/>
      <c r="E3164" s="17"/>
      <c r="F3164" s="7"/>
      <c r="G3164" s="10"/>
      <c r="H3164" s="7"/>
      <c r="I3164" s="7"/>
      <c r="J3164" s="7"/>
      <c r="K3164" s="7"/>
      <c r="L3164" s="7"/>
      <c r="M3164" s="7"/>
      <c r="N3164" s="6"/>
      <c r="O3164" s="6"/>
      <c r="P3164" s="11"/>
      <c r="Q3164" s="12"/>
      <c r="R3164" s="13"/>
      <c r="S3164" s="21" t="str">
        <f t="shared" si="361"/>
        <v/>
      </c>
      <c r="T3164" s="7" t="str">
        <f t="shared" si="362"/>
        <v>Under 1.5</v>
      </c>
      <c r="U3164" s="14"/>
      <c r="V3164" s="14" t="str">
        <f t="shared" si="366"/>
        <v>Over 0.5</v>
      </c>
      <c r="W3164" s="14" t="str">
        <f t="shared" si="367"/>
        <v/>
      </c>
      <c r="X3164" s="14"/>
      <c r="Y3164" s="7" t="str">
        <f t="shared" si="363"/>
        <v>…</v>
      </c>
      <c r="Z3164" s="7"/>
      <c r="AA3164" s="35" t="str">
        <f t="shared" si="364"/>
        <v>…</v>
      </c>
      <c r="AB3164" s="35" t="str">
        <f t="shared" si="365"/>
        <v>.</v>
      </c>
    </row>
    <row r="3165" spans="2:28">
      <c r="B3165" s="6"/>
      <c r="D3165" s="24"/>
      <c r="E3165" s="17"/>
      <c r="F3165" s="7"/>
      <c r="G3165" s="10"/>
      <c r="H3165" s="7"/>
      <c r="I3165" s="7"/>
      <c r="J3165" s="7"/>
      <c r="K3165" s="7"/>
      <c r="L3165" s="7"/>
      <c r="M3165" s="7"/>
      <c r="N3165" s="6"/>
      <c r="O3165" s="6"/>
      <c r="P3165" s="11"/>
      <c r="Q3165" s="12"/>
      <c r="R3165" s="13"/>
      <c r="S3165" s="21" t="str">
        <f t="shared" si="361"/>
        <v/>
      </c>
      <c r="T3165" s="7" t="str">
        <f t="shared" si="362"/>
        <v>Under 1.5</v>
      </c>
      <c r="U3165" s="14"/>
      <c r="V3165" s="14" t="str">
        <f t="shared" si="366"/>
        <v>Over 0.5</v>
      </c>
      <c r="W3165" s="14" t="str">
        <f t="shared" si="367"/>
        <v/>
      </c>
      <c r="X3165" s="14"/>
      <c r="Y3165" s="7" t="str">
        <f t="shared" si="363"/>
        <v>…</v>
      </c>
      <c r="Z3165" s="7"/>
      <c r="AA3165" s="35" t="str">
        <f t="shared" si="364"/>
        <v>…</v>
      </c>
      <c r="AB3165" s="35" t="str">
        <f t="shared" si="365"/>
        <v>.</v>
      </c>
    </row>
    <row r="3166" spans="2:28">
      <c r="B3166" s="6"/>
      <c r="D3166" s="24"/>
      <c r="E3166" s="17"/>
      <c r="F3166" s="7"/>
      <c r="G3166" s="10"/>
      <c r="H3166" s="7"/>
      <c r="I3166" s="7"/>
      <c r="J3166" s="7"/>
      <c r="K3166" s="7"/>
      <c r="L3166" s="7"/>
      <c r="M3166" s="7"/>
      <c r="N3166" s="6"/>
      <c r="O3166" s="6"/>
      <c r="P3166" s="11"/>
      <c r="Q3166" s="12"/>
      <c r="R3166" s="13"/>
      <c r="S3166" s="21" t="str">
        <f t="shared" si="361"/>
        <v/>
      </c>
      <c r="T3166" s="7" t="str">
        <f t="shared" si="362"/>
        <v>Under 1.5</v>
      </c>
      <c r="U3166" s="14"/>
      <c r="V3166" s="14" t="str">
        <f t="shared" si="366"/>
        <v>Over 0.5</v>
      </c>
      <c r="W3166" s="14" t="str">
        <f t="shared" si="367"/>
        <v/>
      </c>
      <c r="X3166" s="14"/>
      <c r="Y3166" s="7" t="str">
        <f t="shared" si="363"/>
        <v>…</v>
      </c>
      <c r="Z3166" s="7"/>
      <c r="AA3166" s="35" t="str">
        <f t="shared" si="364"/>
        <v>…</v>
      </c>
      <c r="AB3166" s="35" t="str">
        <f t="shared" si="365"/>
        <v>.</v>
      </c>
    </row>
    <row r="3167" spans="2:28">
      <c r="B3167" s="6"/>
      <c r="D3167" s="24"/>
      <c r="E3167" s="17"/>
      <c r="F3167" s="7"/>
      <c r="G3167" s="10"/>
      <c r="H3167" s="7"/>
      <c r="I3167" s="7"/>
      <c r="J3167" s="7"/>
      <c r="K3167" s="7"/>
      <c r="L3167" s="7"/>
      <c r="M3167" s="7"/>
      <c r="N3167" s="6"/>
      <c r="O3167" s="6"/>
      <c r="P3167" s="11"/>
      <c r="Q3167" s="12"/>
      <c r="R3167" s="13"/>
      <c r="S3167" s="21" t="str">
        <f t="shared" si="361"/>
        <v/>
      </c>
      <c r="T3167" s="7" t="str">
        <f t="shared" si="362"/>
        <v>Under 1.5</v>
      </c>
      <c r="U3167" s="14"/>
      <c r="V3167" s="14" t="str">
        <f t="shared" si="366"/>
        <v>Over 0.5</v>
      </c>
      <c r="W3167" s="14" t="str">
        <f t="shared" si="367"/>
        <v/>
      </c>
      <c r="X3167" s="14"/>
      <c r="Y3167" s="7" t="str">
        <f t="shared" si="363"/>
        <v>…</v>
      </c>
      <c r="Z3167" s="7"/>
      <c r="AA3167" s="35" t="str">
        <f t="shared" si="364"/>
        <v>…</v>
      </c>
      <c r="AB3167" s="35" t="str">
        <f t="shared" si="365"/>
        <v>.</v>
      </c>
    </row>
    <row r="3168" spans="2:28">
      <c r="B3168" s="6"/>
      <c r="D3168" s="24"/>
      <c r="E3168" s="17"/>
      <c r="F3168" s="7"/>
      <c r="G3168" s="10"/>
      <c r="H3168" s="7"/>
      <c r="I3168" s="7"/>
      <c r="J3168" s="7"/>
      <c r="K3168" s="7"/>
      <c r="L3168" s="7"/>
      <c r="M3168" s="7"/>
      <c r="N3168" s="6"/>
      <c r="O3168" s="6"/>
      <c r="P3168" s="11"/>
      <c r="Q3168" s="12"/>
      <c r="R3168" s="13"/>
      <c r="S3168" s="21" t="str">
        <f t="shared" si="361"/>
        <v/>
      </c>
      <c r="T3168" s="7" t="str">
        <f t="shared" si="362"/>
        <v>Under 1.5</v>
      </c>
      <c r="U3168" s="14"/>
      <c r="V3168" s="14" t="str">
        <f t="shared" si="366"/>
        <v>Over 0.5</v>
      </c>
      <c r="W3168" s="14" t="str">
        <f t="shared" si="367"/>
        <v/>
      </c>
      <c r="X3168" s="14"/>
      <c r="Y3168" s="7" t="str">
        <f t="shared" si="363"/>
        <v>…</v>
      </c>
      <c r="Z3168" s="7"/>
      <c r="AA3168" s="35" t="str">
        <f t="shared" si="364"/>
        <v>…</v>
      </c>
      <c r="AB3168" s="35" t="str">
        <f t="shared" si="365"/>
        <v>.</v>
      </c>
    </row>
    <row r="3169" spans="2:28">
      <c r="B3169" s="6"/>
      <c r="D3169" s="24"/>
      <c r="E3169" s="17"/>
      <c r="F3169" s="7"/>
      <c r="G3169" s="10"/>
      <c r="H3169" s="7"/>
      <c r="I3169" s="7"/>
      <c r="J3169" s="7"/>
      <c r="K3169" s="7"/>
      <c r="L3169" s="7"/>
      <c r="M3169" s="7"/>
      <c r="N3169" s="6"/>
      <c r="O3169" s="6"/>
      <c r="P3169" s="11"/>
      <c r="Q3169" s="12"/>
      <c r="R3169" s="13"/>
      <c r="S3169" s="21" t="str">
        <f t="shared" si="361"/>
        <v/>
      </c>
      <c r="T3169" s="7" t="str">
        <f t="shared" si="362"/>
        <v>Under 1.5</v>
      </c>
      <c r="U3169" s="14"/>
      <c r="V3169" s="14" t="str">
        <f t="shared" si="366"/>
        <v>Over 0.5</v>
      </c>
      <c r="W3169" s="14" t="str">
        <f t="shared" si="367"/>
        <v/>
      </c>
      <c r="X3169" s="14"/>
      <c r="Y3169" s="7" t="str">
        <f t="shared" si="363"/>
        <v>…</v>
      </c>
      <c r="Z3169" s="7"/>
      <c r="AA3169" s="35" t="str">
        <f t="shared" si="364"/>
        <v>…</v>
      </c>
      <c r="AB3169" s="35" t="str">
        <f t="shared" si="365"/>
        <v>.</v>
      </c>
    </row>
    <row r="3170" spans="2:28">
      <c r="B3170" s="6"/>
      <c r="D3170" s="24"/>
      <c r="E3170" s="17"/>
      <c r="F3170" s="7"/>
      <c r="G3170" s="10"/>
      <c r="H3170" s="7"/>
      <c r="I3170" s="7"/>
      <c r="J3170" s="7"/>
      <c r="K3170" s="7"/>
      <c r="L3170" s="7"/>
      <c r="M3170" s="7"/>
      <c r="N3170" s="6"/>
      <c r="O3170" s="6"/>
      <c r="P3170" s="11"/>
      <c r="Q3170" s="12"/>
      <c r="R3170" s="13"/>
      <c r="S3170" s="21" t="str">
        <f t="shared" si="361"/>
        <v/>
      </c>
      <c r="T3170" s="7" t="str">
        <f t="shared" si="362"/>
        <v>Under 1.5</v>
      </c>
      <c r="U3170" s="14"/>
      <c r="V3170" s="14" t="str">
        <f t="shared" si="366"/>
        <v>Over 0.5</v>
      </c>
      <c r="W3170" s="14" t="str">
        <f t="shared" si="367"/>
        <v/>
      </c>
      <c r="X3170" s="14"/>
      <c r="Y3170" s="7" t="str">
        <f t="shared" si="363"/>
        <v>…</v>
      </c>
      <c r="Z3170" s="7"/>
      <c r="AA3170" s="35" t="str">
        <f t="shared" si="364"/>
        <v>…</v>
      </c>
      <c r="AB3170" s="35" t="str">
        <f t="shared" si="365"/>
        <v>.</v>
      </c>
    </row>
    <row r="3171" spans="2:28">
      <c r="B3171" s="6"/>
      <c r="D3171" s="24"/>
      <c r="E3171" s="17"/>
      <c r="F3171" s="7"/>
      <c r="G3171" s="10"/>
      <c r="H3171" s="7"/>
      <c r="I3171" s="7"/>
      <c r="J3171" s="7"/>
      <c r="K3171" s="7"/>
      <c r="L3171" s="7"/>
      <c r="M3171" s="7"/>
      <c r="N3171" s="6"/>
      <c r="O3171" s="6"/>
      <c r="P3171" s="11"/>
      <c r="Q3171" s="12"/>
      <c r="R3171" s="13"/>
      <c r="S3171" s="21" t="str">
        <f t="shared" si="361"/>
        <v/>
      </c>
      <c r="T3171" s="7" t="str">
        <f t="shared" si="362"/>
        <v>Under 1.5</v>
      </c>
      <c r="U3171" s="14"/>
      <c r="V3171" s="14" t="str">
        <f t="shared" si="366"/>
        <v>Over 0.5</v>
      </c>
      <c r="W3171" s="14" t="str">
        <f t="shared" si="367"/>
        <v/>
      </c>
      <c r="X3171" s="14"/>
      <c r="Y3171" s="7" t="str">
        <f t="shared" si="363"/>
        <v>…</v>
      </c>
      <c r="Z3171" s="7"/>
      <c r="AA3171" s="35" t="str">
        <f t="shared" si="364"/>
        <v>…</v>
      </c>
      <c r="AB3171" s="35" t="str">
        <f t="shared" si="365"/>
        <v>.</v>
      </c>
    </row>
    <row r="3172" spans="2:28">
      <c r="B3172" s="6"/>
      <c r="D3172" s="24"/>
      <c r="E3172" s="17"/>
      <c r="F3172" s="7"/>
      <c r="G3172" s="10"/>
      <c r="H3172" s="7"/>
      <c r="I3172" s="7"/>
      <c r="J3172" s="7"/>
      <c r="K3172" s="7"/>
      <c r="L3172" s="7"/>
      <c r="M3172" s="7"/>
      <c r="N3172" s="6"/>
      <c r="O3172" s="6"/>
      <c r="P3172" s="11"/>
      <c r="Q3172" s="12"/>
      <c r="R3172" s="13"/>
      <c r="S3172" s="21" t="str">
        <f t="shared" si="361"/>
        <v/>
      </c>
      <c r="T3172" s="7" t="str">
        <f t="shared" si="362"/>
        <v>Under 1.5</v>
      </c>
      <c r="U3172" s="14"/>
      <c r="V3172" s="14" t="str">
        <f t="shared" si="366"/>
        <v>Over 0.5</v>
      </c>
      <c r="W3172" s="14" t="str">
        <f t="shared" si="367"/>
        <v/>
      </c>
      <c r="X3172" s="14"/>
      <c r="Y3172" s="7" t="str">
        <f t="shared" si="363"/>
        <v>…</v>
      </c>
      <c r="Z3172" s="7"/>
      <c r="AA3172" s="35" t="str">
        <f t="shared" si="364"/>
        <v>…</v>
      </c>
      <c r="AB3172" s="35" t="str">
        <f t="shared" si="365"/>
        <v>.</v>
      </c>
    </row>
    <row r="3173" spans="2:28">
      <c r="B3173" s="6"/>
      <c r="D3173" s="24"/>
      <c r="E3173" s="17"/>
      <c r="F3173" s="7"/>
      <c r="G3173" s="10"/>
      <c r="H3173" s="7"/>
      <c r="I3173" s="7"/>
      <c r="J3173" s="7"/>
      <c r="K3173" s="7"/>
      <c r="L3173" s="7"/>
      <c r="M3173" s="7"/>
      <c r="N3173" s="6"/>
      <c r="O3173" s="6"/>
      <c r="P3173" s="11"/>
      <c r="Q3173" s="12"/>
      <c r="R3173" s="13"/>
      <c r="S3173" s="21" t="str">
        <f t="shared" si="361"/>
        <v/>
      </c>
      <c r="T3173" s="7" t="str">
        <f t="shared" si="362"/>
        <v>Under 1.5</v>
      </c>
      <c r="U3173" s="14"/>
      <c r="V3173" s="14" t="str">
        <f t="shared" si="366"/>
        <v>Over 0.5</v>
      </c>
      <c r="W3173" s="14" t="str">
        <f t="shared" si="367"/>
        <v/>
      </c>
      <c r="X3173" s="14"/>
      <c r="Y3173" s="7" t="str">
        <f t="shared" si="363"/>
        <v>…</v>
      </c>
      <c r="Z3173" s="7"/>
      <c r="AA3173" s="35" t="str">
        <f t="shared" si="364"/>
        <v>…</v>
      </c>
      <c r="AB3173" s="35" t="str">
        <f t="shared" si="365"/>
        <v>.</v>
      </c>
    </row>
    <row r="3174" spans="2:28">
      <c r="B3174" s="6"/>
      <c r="D3174" s="24"/>
      <c r="E3174" s="17"/>
      <c r="F3174" s="7"/>
      <c r="G3174" s="10"/>
      <c r="H3174" s="7"/>
      <c r="I3174" s="7"/>
      <c r="J3174" s="7"/>
      <c r="K3174" s="7"/>
      <c r="L3174" s="7"/>
      <c r="M3174" s="7"/>
      <c r="N3174" s="6"/>
      <c r="O3174" s="6"/>
      <c r="P3174" s="11"/>
      <c r="Q3174" s="12"/>
      <c r="R3174" s="13"/>
      <c r="S3174" s="21" t="str">
        <f t="shared" si="361"/>
        <v/>
      </c>
      <c r="T3174" s="7" t="str">
        <f t="shared" si="362"/>
        <v>Under 1.5</v>
      </c>
      <c r="U3174" s="14"/>
      <c r="V3174" s="14" t="str">
        <f t="shared" si="366"/>
        <v>Over 0.5</v>
      </c>
      <c r="W3174" s="14" t="str">
        <f t="shared" si="367"/>
        <v/>
      </c>
      <c r="X3174" s="14"/>
      <c r="Y3174" s="7" t="str">
        <f t="shared" si="363"/>
        <v>…</v>
      </c>
      <c r="Z3174" s="7"/>
      <c r="AA3174" s="35" t="str">
        <f t="shared" si="364"/>
        <v>…</v>
      </c>
      <c r="AB3174" s="35" t="str">
        <f t="shared" si="365"/>
        <v>.</v>
      </c>
    </row>
    <row r="3175" spans="2:28">
      <c r="B3175" s="6"/>
      <c r="D3175" s="24"/>
      <c r="E3175" s="17"/>
      <c r="F3175" s="7"/>
      <c r="G3175" s="10"/>
      <c r="H3175" s="7"/>
      <c r="I3175" s="7"/>
      <c r="J3175" s="7"/>
      <c r="K3175" s="7"/>
      <c r="L3175" s="7"/>
      <c r="M3175" s="7"/>
      <c r="N3175" s="6"/>
      <c r="O3175" s="6"/>
      <c r="P3175" s="11"/>
      <c r="Q3175" s="12"/>
      <c r="R3175" s="13"/>
      <c r="S3175" s="21" t="str">
        <f t="shared" si="361"/>
        <v/>
      </c>
      <c r="T3175" s="7" t="str">
        <f t="shared" si="362"/>
        <v>Under 1.5</v>
      </c>
      <c r="U3175" s="14"/>
      <c r="V3175" s="14" t="str">
        <f t="shared" si="366"/>
        <v>Over 0.5</v>
      </c>
      <c r="W3175" s="14" t="str">
        <f t="shared" si="367"/>
        <v/>
      </c>
      <c r="X3175" s="14"/>
      <c r="Y3175" s="7" t="str">
        <f t="shared" si="363"/>
        <v>…</v>
      </c>
      <c r="Z3175" s="7"/>
      <c r="AA3175" s="35" t="str">
        <f t="shared" si="364"/>
        <v>…</v>
      </c>
      <c r="AB3175" s="35" t="str">
        <f t="shared" si="365"/>
        <v>.</v>
      </c>
    </row>
    <row r="3176" spans="2:28">
      <c r="B3176" s="6"/>
      <c r="D3176" s="24"/>
      <c r="E3176" s="17"/>
      <c r="F3176" s="7"/>
      <c r="G3176" s="10"/>
      <c r="H3176" s="7"/>
      <c r="I3176" s="7"/>
      <c r="J3176" s="7"/>
      <c r="K3176" s="7"/>
      <c r="L3176" s="7"/>
      <c r="M3176" s="7"/>
      <c r="N3176" s="6"/>
      <c r="O3176" s="6"/>
      <c r="P3176" s="11"/>
      <c r="Q3176" s="12"/>
      <c r="R3176" s="13"/>
      <c r="S3176" s="21" t="str">
        <f t="shared" si="361"/>
        <v/>
      </c>
      <c r="T3176" s="7" t="str">
        <f t="shared" si="362"/>
        <v>Under 1.5</v>
      </c>
      <c r="U3176" s="14"/>
      <c r="V3176" s="14" t="str">
        <f t="shared" si="366"/>
        <v>Over 0.5</v>
      </c>
      <c r="W3176" s="14" t="str">
        <f t="shared" si="367"/>
        <v/>
      </c>
      <c r="X3176" s="14"/>
      <c r="Y3176" s="7" t="str">
        <f t="shared" si="363"/>
        <v>…</v>
      </c>
      <c r="Z3176" s="7"/>
      <c r="AA3176" s="35" t="str">
        <f t="shared" si="364"/>
        <v>…</v>
      </c>
      <c r="AB3176" s="35" t="str">
        <f t="shared" si="365"/>
        <v>.</v>
      </c>
    </row>
    <row r="3177" spans="2:28">
      <c r="B3177" s="6"/>
      <c r="D3177" s="24"/>
      <c r="E3177" s="17"/>
      <c r="F3177" s="7"/>
      <c r="G3177" s="10"/>
      <c r="H3177" s="7"/>
      <c r="I3177" s="7"/>
      <c r="J3177" s="7"/>
      <c r="K3177" s="7"/>
      <c r="L3177" s="7"/>
      <c r="M3177" s="7"/>
      <c r="N3177" s="6"/>
      <c r="O3177" s="6"/>
      <c r="P3177" s="11"/>
      <c r="Q3177" s="12"/>
      <c r="R3177" s="13"/>
      <c r="S3177" s="21" t="str">
        <f t="shared" si="361"/>
        <v/>
      </c>
      <c r="T3177" s="7" t="str">
        <f t="shared" si="362"/>
        <v>Under 1.5</v>
      </c>
      <c r="U3177" s="14"/>
      <c r="V3177" s="14" t="str">
        <f t="shared" si="366"/>
        <v>Over 0.5</v>
      </c>
      <c r="W3177" s="14" t="str">
        <f t="shared" si="367"/>
        <v/>
      </c>
      <c r="X3177" s="14"/>
      <c r="Y3177" s="7" t="str">
        <f t="shared" si="363"/>
        <v>…</v>
      </c>
      <c r="Z3177" s="7"/>
      <c r="AA3177" s="35" t="str">
        <f t="shared" si="364"/>
        <v>…</v>
      </c>
      <c r="AB3177" s="35" t="str">
        <f t="shared" si="365"/>
        <v>.</v>
      </c>
    </row>
    <row r="3178" spans="2:28">
      <c r="B3178" s="6"/>
      <c r="D3178" s="24"/>
      <c r="E3178" s="17"/>
      <c r="F3178" s="7"/>
      <c r="G3178" s="10"/>
      <c r="H3178" s="7"/>
      <c r="I3178" s="7"/>
      <c r="J3178" s="7"/>
      <c r="K3178" s="7"/>
      <c r="L3178" s="7"/>
      <c r="M3178" s="7"/>
      <c r="N3178" s="6"/>
      <c r="O3178" s="6"/>
      <c r="P3178" s="11"/>
      <c r="Q3178" s="12"/>
      <c r="R3178" s="13"/>
      <c r="S3178" s="21" t="str">
        <f t="shared" si="361"/>
        <v/>
      </c>
      <c r="T3178" s="7" t="str">
        <f t="shared" si="362"/>
        <v>Under 1.5</v>
      </c>
      <c r="U3178" s="14"/>
      <c r="V3178" s="14" t="str">
        <f t="shared" si="366"/>
        <v>Over 0.5</v>
      </c>
      <c r="W3178" s="14" t="str">
        <f t="shared" si="367"/>
        <v/>
      </c>
      <c r="X3178" s="14"/>
      <c r="Y3178" s="7" t="str">
        <f t="shared" si="363"/>
        <v>…</v>
      </c>
      <c r="Z3178" s="7"/>
      <c r="AA3178" s="35" t="str">
        <f t="shared" si="364"/>
        <v>…</v>
      </c>
      <c r="AB3178" s="35" t="str">
        <f t="shared" si="365"/>
        <v>.</v>
      </c>
    </row>
    <row r="3179" spans="2:28">
      <c r="B3179" s="6"/>
      <c r="D3179" s="24"/>
      <c r="E3179" s="17"/>
      <c r="F3179" s="7"/>
      <c r="G3179" s="10"/>
      <c r="H3179" s="7"/>
      <c r="I3179" s="7"/>
      <c r="J3179" s="7"/>
      <c r="K3179" s="7"/>
      <c r="L3179" s="7"/>
      <c r="M3179" s="7"/>
      <c r="N3179" s="6"/>
      <c r="O3179" s="6"/>
      <c r="P3179" s="11"/>
      <c r="Q3179" s="12"/>
      <c r="R3179" s="13"/>
      <c r="S3179" s="21" t="str">
        <f t="shared" si="361"/>
        <v/>
      </c>
      <c r="T3179" s="7" t="str">
        <f t="shared" si="362"/>
        <v>Under 1.5</v>
      </c>
      <c r="U3179" s="14"/>
      <c r="V3179" s="14" t="str">
        <f t="shared" si="366"/>
        <v>Over 0.5</v>
      </c>
      <c r="W3179" s="14" t="str">
        <f t="shared" si="367"/>
        <v/>
      </c>
      <c r="X3179" s="14"/>
      <c r="Y3179" s="7" t="str">
        <f t="shared" si="363"/>
        <v>…</v>
      </c>
      <c r="Z3179" s="7"/>
      <c r="AA3179" s="35" t="str">
        <f t="shared" si="364"/>
        <v>…</v>
      </c>
      <c r="AB3179" s="35" t="str">
        <f t="shared" si="365"/>
        <v>.</v>
      </c>
    </row>
    <row r="3180" spans="2:28">
      <c r="B3180" s="6"/>
      <c r="D3180" s="24"/>
      <c r="E3180" s="17"/>
      <c r="F3180" s="7"/>
      <c r="G3180" s="10"/>
      <c r="H3180" s="7"/>
      <c r="I3180" s="7"/>
      <c r="J3180" s="7"/>
      <c r="K3180" s="7"/>
      <c r="L3180" s="7"/>
      <c r="M3180" s="7"/>
      <c r="N3180" s="6"/>
      <c r="O3180" s="6"/>
      <c r="P3180" s="11"/>
      <c r="Q3180" s="12"/>
      <c r="R3180" s="13"/>
      <c r="S3180" s="21" t="str">
        <f t="shared" si="361"/>
        <v/>
      </c>
      <c r="T3180" s="7" t="str">
        <f t="shared" si="362"/>
        <v>Under 1.5</v>
      </c>
      <c r="U3180" s="14"/>
      <c r="V3180" s="14" t="str">
        <f t="shared" si="366"/>
        <v>Over 0.5</v>
      </c>
      <c r="W3180" s="14" t="str">
        <f t="shared" si="367"/>
        <v/>
      </c>
      <c r="X3180" s="14"/>
      <c r="Y3180" s="7" t="str">
        <f t="shared" si="363"/>
        <v>…</v>
      </c>
      <c r="Z3180" s="7"/>
      <c r="AA3180" s="35" t="str">
        <f t="shared" si="364"/>
        <v>…</v>
      </c>
      <c r="AB3180" s="35" t="str">
        <f t="shared" si="365"/>
        <v>.</v>
      </c>
    </row>
    <row r="3181" spans="2:28">
      <c r="B3181" s="6"/>
      <c r="D3181" s="24"/>
      <c r="E3181" s="17"/>
      <c r="F3181" s="7"/>
      <c r="G3181" s="10"/>
      <c r="H3181" s="7"/>
      <c r="I3181" s="7"/>
      <c r="J3181" s="7"/>
      <c r="K3181" s="7"/>
      <c r="L3181" s="7"/>
      <c r="M3181" s="7"/>
      <c r="N3181" s="6"/>
      <c r="O3181" s="6"/>
      <c r="P3181" s="11"/>
      <c r="Q3181" s="12"/>
      <c r="R3181" s="13"/>
      <c r="S3181" s="21" t="str">
        <f t="shared" si="361"/>
        <v/>
      </c>
      <c r="T3181" s="7" t="str">
        <f t="shared" si="362"/>
        <v>Under 1.5</v>
      </c>
      <c r="U3181" s="14"/>
      <c r="V3181" s="14" t="str">
        <f t="shared" si="366"/>
        <v>Over 0.5</v>
      </c>
      <c r="W3181" s="14" t="str">
        <f t="shared" si="367"/>
        <v/>
      </c>
      <c r="X3181" s="14"/>
      <c r="Y3181" s="7" t="str">
        <f t="shared" si="363"/>
        <v>…</v>
      </c>
      <c r="Z3181" s="7"/>
      <c r="AA3181" s="35" t="str">
        <f t="shared" si="364"/>
        <v>…</v>
      </c>
      <c r="AB3181" s="35" t="str">
        <f t="shared" si="365"/>
        <v>.</v>
      </c>
    </row>
    <row r="3182" spans="2:28">
      <c r="B3182" s="6"/>
      <c r="D3182" s="24"/>
      <c r="E3182" s="17"/>
      <c r="F3182" s="7"/>
      <c r="G3182" s="10"/>
      <c r="H3182" s="7"/>
      <c r="I3182" s="7"/>
      <c r="J3182" s="7"/>
      <c r="K3182" s="7"/>
      <c r="L3182" s="7"/>
      <c r="M3182" s="7"/>
      <c r="N3182" s="6"/>
      <c r="O3182" s="6"/>
      <c r="P3182" s="11"/>
      <c r="Q3182" s="12"/>
      <c r="R3182" s="13"/>
      <c r="S3182" s="21" t="str">
        <f t="shared" si="361"/>
        <v/>
      </c>
      <c r="T3182" s="7" t="str">
        <f t="shared" si="362"/>
        <v>Under 1.5</v>
      </c>
      <c r="U3182" s="14"/>
      <c r="V3182" s="14" t="str">
        <f t="shared" si="366"/>
        <v>Over 0.5</v>
      </c>
      <c r="W3182" s="14" t="str">
        <f t="shared" si="367"/>
        <v/>
      </c>
      <c r="X3182" s="14"/>
      <c r="Y3182" s="7" t="str">
        <f t="shared" si="363"/>
        <v>…</v>
      </c>
      <c r="Z3182" s="7"/>
      <c r="AA3182" s="35" t="str">
        <f t="shared" si="364"/>
        <v>…</v>
      </c>
      <c r="AB3182" s="35" t="str">
        <f t="shared" si="365"/>
        <v>.</v>
      </c>
    </row>
    <row r="3183" spans="2:28">
      <c r="B3183" s="6"/>
      <c r="D3183" s="24"/>
      <c r="E3183" s="17"/>
      <c r="F3183" s="7"/>
      <c r="G3183" s="10"/>
      <c r="H3183" s="7"/>
      <c r="I3183" s="7"/>
      <c r="J3183" s="7"/>
      <c r="K3183" s="7"/>
      <c r="L3183" s="7"/>
      <c r="M3183" s="7"/>
      <c r="N3183" s="6"/>
      <c r="O3183" s="6"/>
      <c r="P3183" s="11"/>
      <c r="Q3183" s="12"/>
      <c r="R3183" s="13"/>
      <c r="S3183" s="21" t="str">
        <f t="shared" si="361"/>
        <v/>
      </c>
      <c r="T3183" s="7" t="str">
        <f t="shared" si="362"/>
        <v>Under 1.5</v>
      </c>
      <c r="U3183" s="14"/>
      <c r="V3183" s="14" t="str">
        <f t="shared" si="366"/>
        <v>Over 0.5</v>
      </c>
      <c r="W3183" s="14" t="str">
        <f t="shared" si="367"/>
        <v/>
      </c>
      <c r="X3183" s="14"/>
      <c r="Y3183" s="7" t="str">
        <f t="shared" si="363"/>
        <v>…</v>
      </c>
      <c r="Z3183" s="7"/>
      <c r="AA3183" s="35" t="str">
        <f t="shared" si="364"/>
        <v>…</v>
      </c>
      <c r="AB3183" s="35" t="str">
        <f t="shared" si="365"/>
        <v>.</v>
      </c>
    </row>
    <row r="3184" spans="2:28">
      <c r="B3184" s="6"/>
      <c r="D3184" s="24"/>
      <c r="E3184" s="17"/>
      <c r="F3184" s="7"/>
      <c r="G3184" s="10"/>
      <c r="H3184" s="7"/>
      <c r="I3184" s="7"/>
      <c r="J3184" s="7"/>
      <c r="K3184" s="7"/>
      <c r="L3184" s="7"/>
      <c r="M3184" s="7"/>
      <c r="N3184" s="6"/>
      <c r="O3184" s="6"/>
      <c r="P3184" s="11"/>
      <c r="Q3184" s="12"/>
      <c r="R3184" s="13"/>
      <c r="S3184" s="21" t="str">
        <f t="shared" si="361"/>
        <v/>
      </c>
      <c r="T3184" s="7" t="str">
        <f t="shared" si="362"/>
        <v>Under 1.5</v>
      </c>
      <c r="U3184" s="14"/>
      <c r="V3184" s="14" t="str">
        <f t="shared" si="366"/>
        <v>Over 0.5</v>
      </c>
      <c r="W3184" s="14" t="str">
        <f t="shared" si="367"/>
        <v/>
      </c>
      <c r="X3184" s="14"/>
      <c r="Y3184" s="7" t="str">
        <f t="shared" si="363"/>
        <v>…</v>
      </c>
      <c r="Z3184" s="7"/>
      <c r="AA3184" s="35" t="str">
        <f t="shared" si="364"/>
        <v>…</v>
      </c>
      <c r="AB3184" s="35" t="str">
        <f t="shared" si="365"/>
        <v>.</v>
      </c>
    </row>
    <row r="3185" spans="2:28">
      <c r="B3185" s="6"/>
      <c r="D3185" s="24"/>
      <c r="E3185" s="17"/>
      <c r="F3185" s="7"/>
      <c r="G3185" s="10"/>
      <c r="H3185" s="7"/>
      <c r="I3185" s="7"/>
      <c r="J3185" s="7"/>
      <c r="K3185" s="7"/>
      <c r="L3185" s="7"/>
      <c r="M3185" s="7"/>
      <c r="N3185" s="6"/>
      <c r="O3185" s="6"/>
      <c r="P3185" s="11"/>
      <c r="Q3185" s="12"/>
      <c r="R3185" s="13"/>
      <c r="S3185" s="21" t="str">
        <f t="shared" si="361"/>
        <v/>
      </c>
      <c r="T3185" s="7" t="str">
        <f t="shared" si="362"/>
        <v>Under 1.5</v>
      </c>
      <c r="U3185" s="14"/>
      <c r="V3185" s="14" t="str">
        <f t="shared" si="366"/>
        <v>Over 0.5</v>
      </c>
      <c r="W3185" s="14" t="str">
        <f t="shared" si="367"/>
        <v/>
      </c>
      <c r="X3185" s="14"/>
      <c r="Y3185" s="7" t="str">
        <f t="shared" si="363"/>
        <v>…</v>
      </c>
      <c r="Z3185" s="7"/>
      <c r="AA3185" s="35" t="str">
        <f t="shared" si="364"/>
        <v>…</v>
      </c>
      <c r="AB3185" s="35" t="str">
        <f t="shared" si="365"/>
        <v>.</v>
      </c>
    </row>
    <row r="3186" spans="2:28">
      <c r="B3186" s="6"/>
      <c r="D3186" s="24"/>
      <c r="E3186" s="17"/>
      <c r="F3186" s="7"/>
      <c r="G3186" s="10"/>
      <c r="H3186" s="7"/>
      <c r="I3186" s="7"/>
      <c r="J3186" s="7"/>
      <c r="K3186" s="7"/>
      <c r="L3186" s="7"/>
      <c r="M3186" s="7"/>
      <c r="N3186" s="6"/>
      <c r="O3186" s="6"/>
      <c r="P3186" s="11"/>
      <c r="Q3186" s="12"/>
      <c r="R3186" s="13"/>
      <c r="S3186" s="21" t="str">
        <f t="shared" si="361"/>
        <v/>
      </c>
      <c r="T3186" s="7" t="str">
        <f t="shared" si="362"/>
        <v>Under 1.5</v>
      </c>
      <c r="U3186" s="14"/>
      <c r="V3186" s="14" t="str">
        <f t="shared" si="366"/>
        <v>Over 0.5</v>
      </c>
      <c r="W3186" s="14" t="str">
        <f t="shared" si="367"/>
        <v/>
      </c>
      <c r="X3186" s="14"/>
      <c r="Y3186" s="7" t="str">
        <f t="shared" si="363"/>
        <v>…</v>
      </c>
      <c r="Z3186" s="7"/>
      <c r="AA3186" s="35" t="str">
        <f t="shared" si="364"/>
        <v>…</v>
      </c>
      <c r="AB3186" s="35" t="str">
        <f t="shared" si="365"/>
        <v>.</v>
      </c>
    </row>
    <row r="3187" spans="2:28">
      <c r="B3187" s="6"/>
      <c r="D3187" s="24"/>
      <c r="E3187" s="17"/>
      <c r="F3187" s="7"/>
      <c r="G3187" s="10"/>
      <c r="H3187" s="7"/>
      <c r="I3187" s="7"/>
      <c r="J3187" s="7"/>
      <c r="K3187" s="7"/>
      <c r="L3187" s="7"/>
      <c r="M3187" s="7"/>
      <c r="N3187" s="6"/>
      <c r="O3187" s="6"/>
      <c r="P3187" s="11"/>
      <c r="Q3187" s="12"/>
      <c r="R3187" s="13"/>
      <c r="S3187" s="21" t="str">
        <f t="shared" si="361"/>
        <v/>
      </c>
      <c r="T3187" s="7" t="str">
        <f t="shared" si="362"/>
        <v>Under 1.5</v>
      </c>
      <c r="U3187" s="14"/>
      <c r="V3187" s="14" t="str">
        <f t="shared" si="366"/>
        <v>Over 0.5</v>
      </c>
      <c r="W3187" s="14" t="str">
        <f t="shared" si="367"/>
        <v/>
      </c>
      <c r="X3187" s="14"/>
      <c r="Y3187" s="7" t="str">
        <f t="shared" si="363"/>
        <v>…</v>
      </c>
      <c r="Z3187" s="7"/>
      <c r="AA3187" s="35" t="str">
        <f t="shared" si="364"/>
        <v>…</v>
      </c>
      <c r="AB3187" s="35" t="str">
        <f t="shared" si="365"/>
        <v>.</v>
      </c>
    </row>
    <row r="3188" spans="2:28">
      <c r="B3188" s="6"/>
      <c r="D3188" s="24"/>
      <c r="E3188" s="17"/>
      <c r="F3188" s="7"/>
      <c r="G3188" s="10"/>
      <c r="H3188" s="7"/>
      <c r="I3188" s="7"/>
      <c r="J3188" s="7"/>
      <c r="K3188" s="7"/>
      <c r="L3188" s="7"/>
      <c r="M3188" s="7"/>
      <c r="N3188" s="6"/>
      <c r="O3188" s="6"/>
      <c r="P3188" s="11"/>
      <c r="Q3188" s="12"/>
      <c r="R3188" s="13"/>
      <c r="S3188" s="21" t="str">
        <f t="shared" ref="S3188:S3251" si="368">(IF(H3188=0,"",(40+IF(I3188&lt;50,0,I3188/3.2)+(IF(J3188&gt;I3188,-J3188/3.2,0)+(IF(H3188&gt;I3188,-H3188/3.2,0)+(IF(L3188="X",5,IF(L3188="2",2,0)))+(IF(M3188&gt;15,0,15-M3188))+(IF(P3188&lt;50,0,P3188/5)))))))</f>
        <v/>
      </c>
      <c r="T3188" s="7" t="str">
        <f t="shared" ref="T3188:T3251" si="369">IF(S3188&lt;56,"Over 0.5","Under 1.5")</f>
        <v>Under 1.5</v>
      </c>
      <c r="U3188" s="14"/>
      <c r="V3188" s="14" t="str">
        <f t="shared" si="366"/>
        <v>Over 0.5</v>
      </c>
      <c r="W3188" s="14" t="str">
        <f t="shared" si="367"/>
        <v/>
      </c>
      <c r="X3188" s="14"/>
      <c r="Y3188" s="7" t="str">
        <f t="shared" si="363"/>
        <v>…</v>
      </c>
      <c r="Z3188" s="7"/>
      <c r="AA3188" s="35" t="str">
        <f t="shared" si="364"/>
        <v>…</v>
      </c>
      <c r="AB3188" s="35" t="str">
        <f t="shared" si="365"/>
        <v>.</v>
      </c>
    </row>
    <row r="3189" spans="2:28">
      <c r="B3189" s="6"/>
      <c r="D3189" s="24"/>
      <c r="E3189" s="17"/>
      <c r="F3189" s="7"/>
      <c r="G3189" s="10"/>
      <c r="H3189" s="7"/>
      <c r="I3189" s="7"/>
      <c r="J3189" s="7"/>
      <c r="K3189" s="7"/>
      <c r="L3189" s="7"/>
      <c r="M3189" s="7"/>
      <c r="N3189" s="6"/>
      <c r="O3189" s="6"/>
      <c r="P3189" s="11"/>
      <c r="Q3189" s="12"/>
      <c r="R3189" s="13"/>
      <c r="S3189" s="21" t="str">
        <f t="shared" si="368"/>
        <v/>
      </c>
      <c r="T3189" s="7" t="str">
        <f t="shared" si="369"/>
        <v>Under 1.5</v>
      </c>
      <c r="U3189" s="14"/>
      <c r="V3189" s="14" t="str">
        <f t="shared" si="366"/>
        <v>Over 0.5</v>
      </c>
      <c r="W3189" s="14" t="str">
        <f t="shared" si="367"/>
        <v/>
      </c>
      <c r="X3189" s="14"/>
      <c r="Y3189" s="7" t="str">
        <f t="shared" ref="Y3189:Y3252" si="370">IF(AND(B3189="OK",I3189&gt;52,M3189&lt;11,Q3189&lt;1.71),"Prime","…")</f>
        <v>…</v>
      </c>
      <c r="Z3189" s="7"/>
      <c r="AA3189" s="35" t="str">
        <f t="shared" si="364"/>
        <v>…</v>
      </c>
      <c r="AB3189" s="35" t="str">
        <f t="shared" si="365"/>
        <v>.</v>
      </c>
    </row>
    <row r="3190" spans="2:28">
      <c r="B3190" s="6"/>
      <c r="D3190" s="24"/>
      <c r="E3190" s="17"/>
      <c r="F3190" s="7"/>
      <c r="G3190" s="10"/>
      <c r="H3190" s="7"/>
      <c r="I3190" s="7"/>
      <c r="J3190" s="7"/>
      <c r="K3190" s="7"/>
      <c r="L3190" s="7"/>
      <c r="M3190" s="7"/>
      <c r="N3190" s="6"/>
      <c r="O3190" s="6"/>
      <c r="P3190" s="11"/>
      <c r="Q3190" s="12"/>
      <c r="R3190" s="13"/>
      <c r="S3190" s="21" t="str">
        <f t="shared" si="368"/>
        <v/>
      </c>
      <c r="T3190" s="7" t="str">
        <f t="shared" si="369"/>
        <v>Under 1.5</v>
      </c>
      <c r="U3190" s="14"/>
      <c r="V3190" s="14" t="str">
        <f t="shared" si="366"/>
        <v>Over 0.5</v>
      </c>
      <c r="W3190" s="14" t="str">
        <f t="shared" si="367"/>
        <v/>
      </c>
      <c r="X3190" s="14"/>
      <c r="Y3190" s="7" t="str">
        <f t="shared" si="370"/>
        <v>…</v>
      </c>
      <c r="Z3190" s="7"/>
      <c r="AA3190" s="35" t="str">
        <f t="shared" si="364"/>
        <v>…</v>
      </c>
      <c r="AB3190" s="35" t="str">
        <f t="shared" si="365"/>
        <v>.</v>
      </c>
    </row>
    <row r="3191" spans="2:28">
      <c r="B3191" s="6"/>
      <c r="D3191" s="24"/>
      <c r="E3191" s="17"/>
      <c r="F3191" s="7"/>
      <c r="G3191" s="10"/>
      <c r="H3191" s="7"/>
      <c r="I3191" s="7"/>
      <c r="J3191" s="7"/>
      <c r="K3191" s="7"/>
      <c r="L3191" s="7"/>
      <c r="M3191" s="7"/>
      <c r="N3191" s="6"/>
      <c r="O3191" s="6"/>
      <c r="P3191" s="11"/>
      <c r="Q3191" s="12"/>
      <c r="R3191" s="13"/>
      <c r="S3191" s="21" t="str">
        <f t="shared" si="368"/>
        <v/>
      </c>
      <c r="T3191" s="7" t="str">
        <f t="shared" si="369"/>
        <v>Under 1.5</v>
      </c>
      <c r="U3191" s="14"/>
      <c r="V3191" s="14" t="str">
        <f t="shared" si="366"/>
        <v>Over 0.5</v>
      </c>
      <c r="W3191" s="14" t="str">
        <f t="shared" si="367"/>
        <v/>
      </c>
      <c r="X3191" s="14"/>
      <c r="Y3191" s="7" t="str">
        <f t="shared" si="370"/>
        <v>…</v>
      </c>
      <c r="Z3191" s="7"/>
      <c r="AA3191" s="35" t="str">
        <f t="shared" si="364"/>
        <v>…</v>
      </c>
      <c r="AB3191" s="35" t="str">
        <f t="shared" si="365"/>
        <v>.</v>
      </c>
    </row>
    <row r="3192" spans="2:28">
      <c r="B3192" s="6"/>
      <c r="D3192" s="24"/>
      <c r="E3192" s="17"/>
      <c r="F3192" s="7"/>
      <c r="G3192" s="10"/>
      <c r="H3192" s="7"/>
      <c r="I3192" s="7"/>
      <c r="J3192" s="7"/>
      <c r="K3192" s="7"/>
      <c r="L3192" s="7"/>
      <c r="M3192" s="7"/>
      <c r="N3192" s="6"/>
      <c r="O3192" s="6"/>
      <c r="P3192" s="11"/>
      <c r="Q3192" s="12"/>
      <c r="R3192" s="13"/>
      <c r="S3192" s="21" t="str">
        <f t="shared" si="368"/>
        <v/>
      </c>
      <c r="T3192" s="7" t="str">
        <f t="shared" si="369"/>
        <v>Under 1.5</v>
      </c>
      <c r="U3192" s="14"/>
      <c r="V3192" s="14" t="str">
        <f t="shared" si="366"/>
        <v>Over 0.5</v>
      </c>
      <c r="W3192" s="14" t="str">
        <f t="shared" si="367"/>
        <v/>
      </c>
      <c r="X3192" s="14"/>
      <c r="Y3192" s="7" t="str">
        <f t="shared" si="370"/>
        <v>…</v>
      </c>
      <c r="Z3192" s="7"/>
      <c r="AA3192" s="35" t="str">
        <f t="shared" si="364"/>
        <v>…</v>
      </c>
      <c r="AB3192" s="35" t="str">
        <f t="shared" si="365"/>
        <v>.</v>
      </c>
    </row>
    <row r="3193" spans="2:28">
      <c r="B3193" s="6"/>
      <c r="D3193" s="24"/>
      <c r="E3193" s="17"/>
      <c r="F3193" s="7"/>
      <c r="G3193" s="10"/>
      <c r="H3193" s="7"/>
      <c r="I3193" s="7"/>
      <c r="J3193" s="7"/>
      <c r="K3193" s="7"/>
      <c r="L3193" s="7"/>
      <c r="M3193" s="7"/>
      <c r="N3193" s="6"/>
      <c r="O3193" s="6"/>
      <c r="P3193" s="11"/>
      <c r="Q3193" s="12"/>
      <c r="R3193" s="13"/>
      <c r="S3193" s="21" t="str">
        <f t="shared" si="368"/>
        <v/>
      </c>
      <c r="T3193" s="7" t="str">
        <f t="shared" si="369"/>
        <v>Under 1.5</v>
      </c>
      <c r="U3193" s="14"/>
      <c r="V3193" s="14" t="str">
        <f t="shared" si="366"/>
        <v>Over 0.5</v>
      </c>
      <c r="W3193" s="14" t="str">
        <f t="shared" si="367"/>
        <v/>
      </c>
      <c r="X3193" s="14"/>
      <c r="Y3193" s="7" t="str">
        <f t="shared" si="370"/>
        <v>…</v>
      </c>
      <c r="Z3193" s="7"/>
      <c r="AA3193" s="35" t="str">
        <f t="shared" si="364"/>
        <v>…</v>
      </c>
      <c r="AB3193" s="35" t="str">
        <f t="shared" si="365"/>
        <v>.</v>
      </c>
    </row>
    <row r="3194" spans="2:28">
      <c r="B3194" s="6"/>
      <c r="D3194" s="24"/>
      <c r="E3194" s="17"/>
      <c r="F3194" s="7"/>
      <c r="G3194" s="10"/>
      <c r="H3194" s="7"/>
      <c r="I3194" s="7"/>
      <c r="J3194" s="7"/>
      <c r="K3194" s="7"/>
      <c r="L3194" s="7"/>
      <c r="M3194" s="7"/>
      <c r="N3194" s="6"/>
      <c r="O3194" s="6"/>
      <c r="P3194" s="11"/>
      <c r="Q3194" s="12"/>
      <c r="R3194" s="13"/>
      <c r="S3194" s="21" t="str">
        <f t="shared" si="368"/>
        <v/>
      </c>
      <c r="T3194" s="7" t="str">
        <f t="shared" si="369"/>
        <v>Under 1.5</v>
      </c>
      <c r="U3194" s="14"/>
      <c r="V3194" s="14" t="str">
        <f t="shared" si="366"/>
        <v>Over 0.5</v>
      </c>
      <c r="W3194" s="14" t="str">
        <f t="shared" si="367"/>
        <v/>
      </c>
      <c r="X3194" s="14"/>
      <c r="Y3194" s="7" t="str">
        <f t="shared" si="370"/>
        <v>…</v>
      </c>
      <c r="Z3194" s="7"/>
      <c r="AA3194" s="35" t="str">
        <f t="shared" si="364"/>
        <v>…</v>
      </c>
      <c r="AB3194" s="35" t="str">
        <f t="shared" si="365"/>
        <v>.</v>
      </c>
    </row>
    <row r="3195" spans="2:28">
      <c r="B3195" s="6"/>
      <c r="D3195" s="24"/>
      <c r="E3195" s="17"/>
      <c r="F3195" s="7"/>
      <c r="G3195" s="10"/>
      <c r="H3195" s="7"/>
      <c r="I3195" s="7"/>
      <c r="J3195" s="7"/>
      <c r="K3195" s="7"/>
      <c r="L3195" s="7"/>
      <c r="M3195" s="7"/>
      <c r="N3195" s="6"/>
      <c r="O3195" s="6"/>
      <c r="P3195" s="11"/>
      <c r="Q3195" s="12"/>
      <c r="R3195" s="13"/>
      <c r="S3195" s="21" t="str">
        <f t="shared" si="368"/>
        <v/>
      </c>
      <c r="T3195" s="7" t="str">
        <f t="shared" si="369"/>
        <v>Under 1.5</v>
      </c>
      <c r="U3195" s="14"/>
      <c r="V3195" s="14" t="str">
        <f t="shared" si="366"/>
        <v>Over 0.5</v>
      </c>
      <c r="W3195" s="14" t="str">
        <f t="shared" si="367"/>
        <v/>
      </c>
      <c r="X3195" s="14"/>
      <c r="Y3195" s="7" t="str">
        <f t="shared" si="370"/>
        <v>…</v>
      </c>
      <c r="Z3195" s="7"/>
      <c r="AA3195" s="35" t="str">
        <f t="shared" si="364"/>
        <v>…</v>
      </c>
      <c r="AB3195" s="35" t="str">
        <f t="shared" si="365"/>
        <v>.</v>
      </c>
    </row>
    <row r="3196" spans="2:28">
      <c r="B3196" s="6"/>
      <c r="D3196" s="24"/>
      <c r="E3196" s="17"/>
      <c r="F3196" s="7"/>
      <c r="G3196" s="10"/>
      <c r="H3196" s="7"/>
      <c r="I3196" s="7"/>
      <c r="J3196" s="7"/>
      <c r="K3196" s="7"/>
      <c r="L3196" s="7"/>
      <c r="M3196" s="7"/>
      <c r="N3196" s="6"/>
      <c r="O3196" s="6"/>
      <c r="P3196" s="11"/>
      <c r="Q3196" s="12"/>
      <c r="R3196" s="13"/>
      <c r="S3196" s="21" t="str">
        <f t="shared" si="368"/>
        <v/>
      </c>
      <c r="T3196" s="7" t="str">
        <f t="shared" si="369"/>
        <v>Under 1.5</v>
      </c>
      <c r="U3196" s="14"/>
      <c r="V3196" s="14" t="str">
        <f t="shared" si="366"/>
        <v>Over 0.5</v>
      </c>
      <c r="W3196" s="14" t="str">
        <f t="shared" si="367"/>
        <v/>
      </c>
      <c r="X3196" s="14"/>
      <c r="Y3196" s="7" t="str">
        <f t="shared" si="370"/>
        <v>…</v>
      </c>
      <c r="Z3196" s="7"/>
      <c r="AA3196" s="35" t="str">
        <f t="shared" si="364"/>
        <v>…</v>
      </c>
      <c r="AB3196" s="35" t="str">
        <f t="shared" si="365"/>
        <v>.</v>
      </c>
    </row>
    <row r="3197" spans="2:28">
      <c r="B3197" s="6"/>
      <c r="D3197" s="24"/>
      <c r="E3197" s="17"/>
      <c r="F3197" s="7"/>
      <c r="G3197" s="10"/>
      <c r="H3197" s="7"/>
      <c r="I3197" s="7"/>
      <c r="J3197" s="7"/>
      <c r="K3197" s="7"/>
      <c r="L3197" s="7"/>
      <c r="M3197" s="7"/>
      <c r="N3197" s="6"/>
      <c r="O3197" s="6"/>
      <c r="P3197" s="11"/>
      <c r="Q3197" s="12"/>
      <c r="R3197" s="13"/>
      <c r="S3197" s="21" t="str">
        <f t="shared" si="368"/>
        <v/>
      </c>
      <c r="T3197" s="7" t="str">
        <f t="shared" si="369"/>
        <v>Under 1.5</v>
      </c>
      <c r="U3197" s="14"/>
      <c r="V3197" s="14" t="str">
        <f t="shared" si="366"/>
        <v>Over 0.5</v>
      </c>
      <c r="W3197" s="14" t="str">
        <f t="shared" si="367"/>
        <v/>
      </c>
      <c r="X3197" s="14"/>
      <c r="Y3197" s="7" t="str">
        <f t="shared" si="370"/>
        <v>…</v>
      </c>
      <c r="Z3197" s="7"/>
      <c r="AA3197" s="35" t="str">
        <f t="shared" si="364"/>
        <v>…</v>
      </c>
      <c r="AB3197" s="35" t="str">
        <f t="shared" si="365"/>
        <v>.</v>
      </c>
    </row>
    <row r="3198" spans="2:28">
      <c r="B3198" s="6"/>
      <c r="D3198" s="24"/>
      <c r="E3198" s="17"/>
      <c r="F3198" s="7"/>
      <c r="G3198" s="10"/>
      <c r="H3198" s="7"/>
      <c r="I3198" s="7"/>
      <c r="J3198" s="7"/>
      <c r="K3198" s="7"/>
      <c r="L3198" s="7"/>
      <c r="M3198" s="7"/>
      <c r="N3198" s="6"/>
      <c r="O3198" s="6"/>
      <c r="P3198" s="11"/>
      <c r="Q3198" s="12"/>
      <c r="R3198" s="13"/>
      <c r="S3198" s="21" t="str">
        <f t="shared" si="368"/>
        <v/>
      </c>
      <c r="T3198" s="7" t="str">
        <f t="shared" si="369"/>
        <v>Under 1.5</v>
      </c>
      <c r="U3198" s="14"/>
      <c r="V3198" s="14" t="str">
        <f t="shared" si="366"/>
        <v>Over 0.5</v>
      </c>
      <c r="W3198" s="14" t="str">
        <f t="shared" si="367"/>
        <v/>
      </c>
      <c r="X3198" s="14"/>
      <c r="Y3198" s="7" t="str">
        <f t="shared" si="370"/>
        <v>…</v>
      </c>
      <c r="Z3198" s="7"/>
      <c r="AA3198" s="35" t="str">
        <f t="shared" si="364"/>
        <v>…</v>
      </c>
      <c r="AB3198" s="35" t="str">
        <f t="shared" si="365"/>
        <v>.</v>
      </c>
    </row>
    <row r="3199" spans="2:28">
      <c r="B3199" s="6"/>
      <c r="D3199" s="24"/>
      <c r="E3199" s="17"/>
      <c r="F3199" s="7"/>
      <c r="G3199" s="10"/>
      <c r="H3199" s="7"/>
      <c r="I3199" s="7"/>
      <c r="J3199" s="7"/>
      <c r="K3199" s="7"/>
      <c r="L3199" s="7"/>
      <c r="M3199" s="7"/>
      <c r="N3199" s="6"/>
      <c r="O3199" s="6"/>
      <c r="P3199" s="11"/>
      <c r="Q3199" s="12"/>
      <c r="R3199" s="13"/>
      <c r="S3199" s="21" t="str">
        <f t="shared" si="368"/>
        <v/>
      </c>
      <c r="T3199" s="7" t="str">
        <f t="shared" si="369"/>
        <v>Under 1.5</v>
      </c>
      <c r="U3199" s="14"/>
      <c r="V3199" s="14" t="str">
        <f t="shared" si="366"/>
        <v>Over 0.5</v>
      </c>
      <c r="W3199" s="14" t="str">
        <f t="shared" si="367"/>
        <v/>
      </c>
      <c r="X3199" s="14"/>
      <c r="Y3199" s="7" t="str">
        <f t="shared" si="370"/>
        <v>…</v>
      </c>
      <c r="Z3199" s="7"/>
      <c r="AA3199" s="35" t="str">
        <f t="shared" si="364"/>
        <v>…</v>
      </c>
      <c r="AB3199" s="35" t="str">
        <f t="shared" si="365"/>
        <v>.</v>
      </c>
    </row>
    <row r="3200" spans="2:28">
      <c r="B3200" s="6"/>
      <c r="D3200" s="24"/>
      <c r="E3200" s="17"/>
      <c r="F3200" s="7"/>
      <c r="G3200" s="10"/>
      <c r="H3200" s="7"/>
      <c r="I3200" s="7"/>
      <c r="J3200" s="7"/>
      <c r="K3200" s="7"/>
      <c r="L3200" s="7"/>
      <c r="M3200" s="7"/>
      <c r="N3200" s="6"/>
      <c r="O3200" s="6"/>
      <c r="P3200" s="11"/>
      <c r="Q3200" s="12"/>
      <c r="R3200" s="13"/>
      <c r="S3200" s="21" t="str">
        <f t="shared" si="368"/>
        <v/>
      </c>
      <c r="T3200" s="7" t="str">
        <f t="shared" si="369"/>
        <v>Under 1.5</v>
      </c>
      <c r="U3200" s="14"/>
      <c r="V3200" s="14" t="str">
        <f t="shared" si="366"/>
        <v>Over 0.5</v>
      </c>
      <c r="W3200" s="14" t="str">
        <f t="shared" si="367"/>
        <v/>
      </c>
      <c r="X3200" s="14"/>
      <c r="Y3200" s="7" t="str">
        <f t="shared" si="370"/>
        <v>…</v>
      </c>
      <c r="Z3200" s="7"/>
      <c r="AA3200" s="35" t="str">
        <f t="shared" si="364"/>
        <v>…</v>
      </c>
      <c r="AB3200" s="35" t="str">
        <f t="shared" si="365"/>
        <v>.</v>
      </c>
    </row>
    <row r="3201" spans="2:28">
      <c r="B3201" s="6"/>
      <c r="D3201" s="24"/>
      <c r="E3201" s="17"/>
      <c r="F3201" s="7"/>
      <c r="G3201" s="10"/>
      <c r="H3201" s="7"/>
      <c r="I3201" s="7"/>
      <c r="J3201" s="7"/>
      <c r="K3201" s="7"/>
      <c r="L3201" s="7"/>
      <c r="M3201" s="7"/>
      <c r="N3201" s="6"/>
      <c r="O3201" s="6"/>
      <c r="P3201" s="11"/>
      <c r="Q3201" s="12"/>
      <c r="R3201" s="13"/>
      <c r="S3201" s="21" t="str">
        <f t="shared" si="368"/>
        <v/>
      </c>
      <c r="T3201" s="7" t="str">
        <f t="shared" si="369"/>
        <v>Under 1.5</v>
      </c>
      <c r="U3201" s="14"/>
      <c r="V3201" s="14" t="str">
        <f t="shared" si="366"/>
        <v>Over 0.5</v>
      </c>
      <c r="W3201" s="14" t="str">
        <f t="shared" si="367"/>
        <v/>
      </c>
      <c r="X3201" s="14"/>
      <c r="Y3201" s="7" t="str">
        <f t="shared" si="370"/>
        <v>…</v>
      </c>
      <c r="Z3201" s="7"/>
      <c r="AA3201" s="35" t="str">
        <f t="shared" si="364"/>
        <v>…</v>
      </c>
      <c r="AB3201" s="35" t="str">
        <f t="shared" si="365"/>
        <v>.</v>
      </c>
    </row>
    <row r="3202" spans="2:28">
      <c r="B3202" s="6"/>
      <c r="D3202" s="24"/>
      <c r="E3202" s="17"/>
      <c r="F3202" s="7"/>
      <c r="G3202" s="10"/>
      <c r="H3202" s="7"/>
      <c r="I3202" s="7"/>
      <c r="J3202" s="7"/>
      <c r="K3202" s="7"/>
      <c r="L3202" s="7"/>
      <c r="M3202" s="7"/>
      <c r="N3202" s="6"/>
      <c r="O3202" s="6"/>
      <c r="P3202" s="11"/>
      <c r="Q3202" s="12"/>
      <c r="R3202" s="13"/>
      <c r="S3202" s="21" t="str">
        <f t="shared" si="368"/>
        <v/>
      </c>
      <c r="T3202" s="7" t="str">
        <f t="shared" si="369"/>
        <v>Under 1.5</v>
      </c>
      <c r="U3202" s="14"/>
      <c r="V3202" s="14" t="str">
        <f t="shared" si="366"/>
        <v>Over 0.5</v>
      </c>
      <c r="W3202" s="14" t="str">
        <f t="shared" si="367"/>
        <v/>
      </c>
      <c r="X3202" s="14"/>
      <c r="Y3202" s="7" t="str">
        <f t="shared" si="370"/>
        <v>…</v>
      </c>
      <c r="Z3202" s="7"/>
      <c r="AA3202" s="35" t="str">
        <f t="shared" si="364"/>
        <v>…</v>
      </c>
      <c r="AB3202" s="35" t="str">
        <f t="shared" si="365"/>
        <v>.</v>
      </c>
    </row>
    <row r="3203" spans="2:28">
      <c r="B3203" s="6"/>
      <c r="D3203" s="24"/>
      <c r="E3203" s="17"/>
      <c r="F3203" s="7"/>
      <c r="G3203" s="10"/>
      <c r="H3203" s="7"/>
      <c r="I3203" s="7"/>
      <c r="J3203" s="7"/>
      <c r="K3203" s="7"/>
      <c r="L3203" s="7"/>
      <c r="M3203" s="7"/>
      <c r="N3203" s="6"/>
      <c r="O3203" s="6"/>
      <c r="P3203" s="11"/>
      <c r="Q3203" s="12"/>
      <c r="R3203" s="13"/>
      <c r="S3203" s="21" t="str">
        <f t="shared" si="368"/>
        <v/>
      </c>
      <c r="T3203" s="7" t="str">
        <f t="shared" si="369"/>
        <v>Under 1.5</v>
      </c>
      <c r="U3203" s="14"/>
      <c r="V3203" s="14" t="str">
        <f t="shared" si="366"/>
        <v>Over 0.5</v>
      </c>
      <c r="W3203" s="14" t="str">
        <f t="shared" si="367"/>
        <v/>
      </c>
      <c r="X3203" s="14"/>
      <c r="Y3203" s="7" t="str">
        <f t="shared" si="370"/>
        <v>…</v>
      </c>
      <c r="Z3203" s="7"/>
      <c r="AA3203" s="35" t="str">
        <f t="shared" si="364"/>
        <v>…</v>
      </c>
      <c r="AB3203" s="35" t="str">
        <f t="shared" si="365"/>
        <v>.</v>
      </c>
    </row>
    <row r="3204" spans="2:28">
      <c r="B3204" s="6"/>
      <c r="D3204" s="24"/>
      <c r="E3204" s="17"/>
      <c r="F3204" s="7"/>
      <c r="G3204" s="10"/>
      <c r="H3204" s="7"/>
      <c r="I3204" s="7"/>
      <c r="J3204" s="7"/>
      <c r="K3204" s="7"/>
      <c r="L3204" s="7"/>
      <c r="M3204" s="7"/>
      <c r="N3204" s="6"/>
      <c r="O3204" s="6"/>
      <c r="P3204" s="11"/>
      <c r="Q3204" s="12"/>
      <c r="R3204" s="13"/>
      <c r="S3204" s="21" t="str">
        <f t="shared" si="368"/>
        <v/>
      </c>
      <c r="T3204" s="7" t="str">
        <f t="shared" si="369"/>
        <v>Under 1.5</v>
      </c>
      <c r="U3204" s="14"/>
      <c r="V3204" s="14" t="str">
        <f t="shared" si="366"/>
        <v>Over 0.5</v>
      </c>
      <c r="W3204" s="14" t="str">
        <f t="shared" si="367"/>
        <v/>
      </c>
      <c r="X3204" s="14"/>
      <c r="Y3204" s="7" t="str">
        <f t="shared" si="370"/>
        <v>…</v>
      </c>
      <c r="Z3204" s="7"/>
      <c r="AA3204" s="35" t="str">
        <f t="shared" si="364"/>
        <v>…</v>
      </c>
      <c r="AB3204" s="35" t="str">
        <f t="shared" si="365"/>
        <v>.</v>
      </c>
    </row>
    <row r="3205" spans="2:28">
      <c r="B3205" s="6"/>
      <c r="D3205" s="24"/>
      <c r="E3205" s="17"/>
      <c r="F3205" s="7"/>
      <c r="G3205" s="10"/>
      <c r="H3205" s="7"/>
      <c r="I3205" s="7"/>
      <c r="J3205" s="7"/>
      <c r="K3205" s="7"/>
      <c r="L3205" s="7"/>
      <c r="M3205" s="7"/>
      <c r="N3205" s="6"/>
      <c r="O3205" s="6"/>
      <c r="P3205" s="11"/>
      <c r="Q3205" s="12"/>
      <c r="R3205" s="13"/>
      <c r="S3205" s="21" t="str">
        <f t="shared" si="368"/>
        <v/>
      </c>
      <c r="T3205" s="7" t="str">
        <f t="shared" si="369"/>
        <v>Under 1.5</v>
      </c>
      <c r="U3205" s="14"/>
      <c r="V3205" s="14" t="str">
        <f t="shared" si="366"/>
        <v>Over 0.5</v>
      </c>
      <c r="W3205" s="14" t="str">
        <f t="shared" si="367"/>
        <v/>
      </c>
      <c r="X3205" s="14"/>
      <c r="Y3205" s="7" t="str">
        <f t="shared" si="370"/>
        <v>…</v>
      </c>
      <c r="Z3205" s="7"/>
      <c r="AA3205" s="35" t="str">
        <f t="shared" si="364"/>
        <v>…</v>
      </c>
      <c r="AB3205" s="35" t="str">
        <f t="shared" si="365"/>
        <v>.</v>
      </c>
    </row>
    <row r="3206" spans="2:28">
      <c r="B3206" s="6"/>
      <c r="D3206" s="24"/>
      <c r="E3206" s="17"/>
      <c r="F3206" s="7"/>
      <c r="G3206" s="10"/>
      <c r="H3206" s="7"/>
      <c r="I3206" s="7"/>
      <c r="J3206" s="7"/>
      <c r="K3206" s="7"/>
      <c r="L3206" s="7"/>
      <c r="M3206" s="7"/>
      <c r="N3206" s="6"/>
      <c r="O3206" s="6"/>
      <c r="P3206" s="11"/>
      <c r="Q3206" s="12"/>
      <c r="R3206" s="13"/>
      <c r="S3206" s="21" t="str">
        <f t="shared" si="368"/>
        <v/>
      </c>
      <c r="T3206" s="7" t="str">
        <f t="shared" si="369"/>
        <v>Under 1.5</v>
      </c>
      <c r="U3206" s="14"/>
      <c r="V3206" s="14" t="str">
        <f t="shared" si="366"/>
        <v>Over 0.5</v>
      </c>
      <c r="W3206" s="14" t="str">
        <f t="shared" si="367"/>
        <v/>
      </c>
      <c r="X3206" s="14"/>
      <c r="Y3206" s="7" t="str">
        <f t="shared" si="370"/>
        <v>…</v>
      </c>
      <c r="Z3206" s="7"/>
      <c r="AA3206" s="35" t="str">
        <f t="shared" ref="AA3206:AA3269" si="371">IF(AND(I3206&gt;49,P3206&gt;54,B3206="OK"),"U25g","…")</f>
        <v>…</v>
      </c>
      <c r="AB3206" s="35" t="str">
        <f t="shared" ref="AB3206:AB3269" si="372">IF(AND(AA3206="U25g",(OR(O3206="0-0",O3206="0-1",O3206="1-0",O3206="1-1",O3206="2-0",O3206="0-2"))),"WON",".")</f>
        <v>.</v>
      </c>
    </row>
    <row r="3207" spans="2:28">
      <c r="B3207" s="6"/>
      <c r="D3207" s="24"/>
      <c r="E3207" s="17"/>
      <c r="F3207" s="7"/>
      <c r="G3207" s="10"/>
      <c r="H3207" s="7"/>
      <c r="I3207" s="7"/>
      <c r="J3207" s="7"/>
      <c r="K3207" s="7"/>
      <c r="L3207" s="7"/>
      <c r="M3207" s="7"/>
      <c r="N3207" s="6"/>
      <c r="O3207" s="6"/>
      <c r="P3207" s="11"/>
      <c r="Q3207" s="12"/>
      <c r="R3207" s="13"/>
      <c r="S3207" s="21" t="str">
        <f t="shared" si="368"/>
        <v/>
      </c>
      <c r="T3207" s="7" t="str">
        <f t="shared" si="369"/>
        <v>Under 1.5</v>
      </c>
      <c r="U3207" s="14"/>
      <c r="V3207" s="14" t="str">
        <f t="shared" si="366"/>
        <v>Over 0.5</v>
      </c>
      <c r="W3207" s="14" t="str">
        <f t="shared" si="367"/>
        <v/>
      </c>
      <c r="X3207" s="14"/>
      <c r="Y3207" s="7" t="str">
        <f t="shared" si="370"/>
        <v>…</v>
      </c>
      <c r="Z3207" s="7"/>
      <c r="AA3207" s="35" t="str">
        <f t="shared" si="371"/>
        <v>…</v>
      </c>
      <c r="AB3207" s="35" t="str">
        <f t="shared" si="372"/>
        <v>.</v>
      </c>
    </row>
    <row r="3208" spans="2:28">
      <c r="B3208" s="6"/>
      <c r="D3208" s="24"/>
      <c r="E3208" s="17"/>
      <c r="F3208" s="7"/>
      <c r="G3208" s="10"/>
      <c r="H3208" s="7"/>
      <c r="I3208" s="7"/>
      <c r="J3208" s="7"/>
      <c r="K3208" s="7"/>
      <c r="L3208" s="7"/>
      <c r="M3208" s="7"/>
      <c r="N3208" s="6"/>
      <c r="O3208" s="6"/>
      <c r="P3208" s="11"/>
      <c r="Q3208" s="12"/>
      <c r="R3208" s="13"/>
      <c r="S3208" s="21" t="str">
        <f t="shared" si="368"/>
        <v/>
      </c>
      <c r="T3208" s="7" t="str">
        <f t="shared" si="369"/>
        <v>Under 1.5</v>
      </c>
      <c r="U3208" s="14"/>
      <c r="V3208" s="14" t="str">
        <f t="shared" si="366"/>
        <v>Over 0.5</v>
      </c>
      <c r="W3208" s="14" t="str">
        <f t="shared" si="367"/>
        <v/>
      </c>
      <c r="X3208" s="14"/>
      <c r="Y3208" s="7" t="str">
        <f t="shared" si="370"/>
        <v>…</v>
      </c>
      <c r="Z3208" s="7"/>
      <c r="AA3208" s="35" t="str">
        <f t="shared" si="371"/>
        <v>…</v>
      </c>
      <c r="AB3208" s="35" t="str">
        <f t="shared" si="372"/>
        <v>.</v>
      </c>
    </row>
    <row r="3209" spans="2:28">
      <c r="B3209" s="6"/>
      <c r="D3209" s="24"/>
      <c r="E3209" s="17"/>
      <c r="F3209" s="7"/>
      <c r="G3209" s="10"/>
      <c r="H3209" s="7"/>
      <c r="I3209" s="7"/>
      <c r="J3209" s="7"/>
      <c r="K3209" s="7"/>
      <c r="L3209" s="7"/>
      <c r="M3209" s="7"/>
      <c r="N3209" s="6"/>
      <c r="O3209" s="6"/>
      <c r="P3209" s="11"/>
      <c r="Q3209" s="12"/>
      <c r="R3209" s="13"/>
      <c r="S3209" s="21" t="str">
        <f t="shared" si="368"/>
        <v/>
      </c>
      <c r="T3209" s="7" t="str">
        <f t="shared" si="369"/>
        <v>Under 1.5</v>
      </c>
      <c r="U3209" s="14"/>
      <c r="V3209" s="14" t="str">
        <f t="shared" si="366"/>
        <v>Over 0.5</v>
      </c>
      <c r="W3209" s="14" t="str">
        <f t="shared" si="367"/>
        <v/>
      </c>
      <c r="X3209" s="14"/>
      <c r="Y3209" s="7" t="str">
        <f t="shared" si="370"/>
        <v>…</v>
      </c>
      <c r="Z3209" s="7"/>
      <c r="AA3209" s="35" t="str">
        <f t="shared" si="371"/>
        <v>…</v>
      </c>
      <c r="AB3209" s="35" t="str">
        <f t="shared" si="372"/>
        <v>.</v>
      </c>
    </row>
    <row r="3210" spans="2:28">
      <c r="B3210" s="6"/>
      <c r="D3210" s="24"/>
      <c r="E3210" s="17"/>
      <c r="F3210" s="7"/>
      <c r="G3210" s="10"/>
      <c r="H3210" s="7"/>
      <c r="I3210" s="7"/>
      <c r="J3210" s="7"/>
      <c r="K3210" s="7"/>
      <c r="L3210" s="7"/>
      <c r="M3210" s="7"/>
      <c r="N3210" s="6"/>
      <c r="O3210" s="6"/>
      <c r="P3210" s="11"/>
      <c r="Q3210" s="12"/>
      <c r="R3210" s="13"/>
      <c r="S3210" s="21" t="str">
        <f t="shared" si="368"/>
        <v/>
      </c>
      <c r="T3210" s="7" t="str">
        <f t="shared" si="369"/>
        <v>Under 1.5</v>
      </c>
      <c r="U3210" s="14"/>
      <c r="V3210" s="14" t="str">
        <f t="shared" si="366"/>
        <v>Over 0.5</v>
      </c>
      <c r="W3210" s="14" t="str">
        <f t="shared" si="367"/>
        <v/>
      </c>
      <c r="X3210" s="14"/>
      <c r="Y3210" s="7" t="str">
        <f t="shared" si="370"/>
        <v>…</v>
      </c>
      <c r="Z3210" s="7"/>
      <c r="AA3210" s="35" t="str">
        <f t="shared" si="371"/>
        <v>…</v>
      </c>
      <c r="AB3210" s="35" t="str">
        <f t="shared" si="372"/>
        <v>.</v>
      </c>
    </row>
    <row r="3211" spans="2:28">
      <c r="B3211" s="6"/>
      <c r="D3211" s="24"/>
      <c r="E3211" s="17"/>
      <c r="F3211" s="7"/>
      <c r="G3211" s="10"/>
      <c r="H3211" s="7"/>
      <c r="I3211" s="7"/>
      <c r="J3211" s="7"/>
      <c r="K3211" s="7"/>
      <c r="L3211" s="7"/>
      <c r="M3211" s="7"/>
      <c r="N3211" s="6"/>
      <c r="O3211" s="6"/>
      <c r="P3211" s="11"/>
      <c r="Q3211" s="12"/>
      <c r="R3211" s="13"/>
      <c r="S3211" s="21" t="str">
        <f t="shared" si="368"/>
        <v/>
      </c>
      <c r="T3211" s="7" t="str">
        <f t="shared" si="369"/>
        <v>Under 1.5</v>
      </c>
      <c r="U3211" s="14"/>
      <c r="V3211" s="14" t="str">
        <f t="shared" ref="V3211:V3274" si="373">IF(N3211="1-0","Under 1.5",IF(N3211="0-0","Under 1.5",IF(N3211="0-1","Under 1.5","Over 0.5")))</f>
        <v>Over 0.5</v>
      </c>
      <c r="W3211" s="14" t="str">
        <f t="shared" ref="W3211:W3274" si="374">IF(N3211=0,"",IF(N3211="?",N3211,IF(T3211=V3211,"WON",IF(N3211="0-1","WON",IF(N3211="1-0","WON","LOST")))))</f>
        <v/>
      </c>
      <c r="X3211" s="14"/>
      <c r="Y3211" s="7" t="str">
        <f t="shared" si="370"/>
        <v>…</v>
      </c>
      <c r="Z3211" s="7"/>
      <c r="AA3211" s="35" t="str">
        <f t="shared" si="371"/>
        <v>…</v>
      </c>
      <c r="AB3211" s="35" t="str">
        <f t="shared" si="372"/>
        <v>.</v>
      </c>
    </row>
    <row r="3212" spans="2:28">
      <c r="B3212" s="6"/>
      <c r="D3212" s="24"/>
      <c r="E3212" s="17"/>
      <c r="F3212" s="7"/>
      <c r="G3212" s="10"/>
      <c r="H3212" s="7"/>
      <c r="I3212" s="7"/>
      <c r="J3212" s="7"/>
      <c r="K3212" s="7"/>
      <c r="L3212" s="7"/>
      <c r="M3212" s="7"/>
      <c r="N3212" s="6"/>
      <c r="O3212" s="6"/>
      <c r="P3212" s="11"/>
      <c r="Q3212" s="12"/>
      <c r="R3212" s="13"/>
      <c r="S3212" s="21" t="str">
        <f t="shared" si="368"/>
        <v/>
      </c>
      <c r="T3212" s="7" t="str">
        <f t="shared" si="369"/>
        <v>Under 1.5</v>
      </c>
      <c r="U3212" s="14"/>
      <c r="V3212" s="14" t="str">
        <f t="shared" si="373"/>
        <v>Over 0.5</v>
      </c>
      <c r="W3212" s="14" t="str">
        <f t="shared" si="374"/>
        <v/>
      </c>
      <c r="X3212" s="14"/>
      <c r="Y3212" s="7" t="str">
        <f t="shared" si="370"/>
        <v>…</v>
      </c>
      <c r="Z3212" s="7"/>
      <c r="AA3212" s="35" t="str">
        <f t="shared" si="371"/>
        <v>…</v>
      </c>
      <c r="AB3212" s="35" t="str">
        <f t="shared" si="372"/>
        <v>.</v>
      </c>
    </row>
    <row r="3213" spans="2:28">
      <c r="B3213" s="6"/>
      <c r="D3213" s="24"/>
      <c r="E3213" s="17"/>
      <c r="F3213" s="7"/>
      <c r="G3213" s="10"/>
      <c r="H3213" s="7"/>
      <c r="I3213" s="7"/>
      <c r="J3213" s="7"/>
      <c r="K3213" s="7"/>
      <c r="L3213" s="7"/>
      <c r="M3213" s="7"/>
      <c r="N3213" s="6"/>
      <c r="O3213" s="6"/>
      <c r="P3213" s="11"/>
      <c r="Q3213" s="12"/>
      <c r="R3213" s="13"/>
      <c r="S3213" s="21" t="str">
        <f t="shared" si="368"/>
        <v/>
      </c>
      <c r="T3213" s="7" t="str">
        <f t="shared" si="369"/>
        <v>Under 1.5</v>
      </c>
      <c r="U3213" s="14"/>
      <c r="V3213" s="14" t="str">
        <f t="shared" si="373"/>
        <v>Over 0.5</v>
      </c>
      <c r="W3213" s="14" t="str">
        <f t="shared" si="374"/>
        <v/>
      </c>
      <c r="X3213" s="14"/>
      <c r="Y3213" s="7" t="str">
        <f t="shared" si="370"/>
        <v>…</v>
      </c>
      <c r="Z3213" s="7"/>
      <c r="AA3213" s="35" t="str">
        <f t="shared" si="371"/>
        <v>…</v>
      </c>
      <c r="AB3213" s="35" t="str">
        <f t="shared" si="372"/>
        <v>.</v>
      </c>
    </row>
    <row r="3214" spans="2:28">
      <c r="B3214" s="6"/>
      <c r="D3214" s="24"/>
      <c r="E3214" s="17"/>
      <c r="F3214" s="7"/>
      <c r="G3214" s="10"/>
      <c r="H3214" s="7"/>
      <c r="I3214" s="7"/>
      <c r="J3214" s="7"/>
      <c r="K3214" s="7"/>
      <c r="L3214" s="7"/>
      <c r="M3214" s="7"/>
      <c r="N3214" s="6"/>
      <c r="O3214" s="6"/>
      <c r="P3214" s="11"/>
      <c r="Q3214" s="12"/>
      <c r="R3214" s="13"/>
      <c r="S3214" s="21" t="str">
        <f t="shared" si="368"/>
        <v/>
      </c>
      <c r="T3214" s="7" t="str">
        <f t="shared" si="369"/>
        <v>Under 1.5</v>
      </c>
      <c r="U3214" s="14"/>
      <c r="V3214" s="14" t="str">
        <f t="shared" si="373"/>
        <v>Over 0.5</v>
      </c>
      <c r="W3214" s="14" t="str">
        <f t="shared" si="374"/>
        <v/>
      </c>
      <c r="X3214" s="14"/>
      <c r="Y3214" s="7" t="str">
        <f t="shared" si="370"/>
        <v>…</v>
      </c>
      <c r="Z3214" s="7"/>
      <c r="AA3214" s="35" t="str">
        <f t="shared" si="371"/>
        <v>…</v>
      </c>
      <c r="AB3214" s="35" t="str">
        <f t="shared" si="372"/>
        <v>.</v>
      </c>
    </row>
    <row r="3215" spans="2:28">
      <c r="B3215" s="6"/>
      <c r="D3215" s="24"/>
      <c r="E3215" s="17"/>
      <c r="F3215" s="7"/>
      <c r="G3215" s="10"/>
      <c r="H3215" s="7"/>
      <c r="I3215" s="7"/>
      <c r="J3215" s="7"/>
      <c r="K3215" s="7"/>
      <c r="L3215" s="7"/>
      <c r="M3215" s="7"/>
      <c r="N3215" s="6"/>
      <c r="O3215" s="6"/>
      <c r="P3215" s="11"/>
      <c r="Q3215" s="12"/>
      <c r="R3215" s="13"/>
      <c r="S3215" s="21" t="str">
        <f t="shared" si="368"/>
        <v/>
      </c>
      <c r="T3215" s="7" t="str">
        <f t="shared" si="369"/>
        <v>Under 1.5</v>
      </c>
      <c r="U3215" s="14"/>
      <c r="V3215" s="14" t="str">
        <f t="shared" si="373"/>
        <v>Over 0.5</v>
      </c>
      <c r="W3215" s="14" t="str">
        <f t="shared" si="374"/>
        <v/>
      </c>
      <c r="X3215" s="14"/>
      <c r="Y3215" s="7" t="str">
        <f t="shared" si="370"/>
        <v>…</v>
      </c>
      <c r="Z3215" s="7"/>
      <c r="AA3215" s="35" t="str">
        <f t="shared" si="371"/>
        <v>…</v>
      </c>
      <c r="AB3215" s="35" t="str">
        <f t="shared" si="372"/>
        <v>.</v>
      </c>
    </row>
    <row r="3216" spans="2:28">
      <c r="B3216" s="6"/>
      <c r="D3216" s="24"/>
      <c r="E3216" s="17"/>
      <c r="F3216" s="7"/>
      <c r="G3216" s="10"/>
      <c r="H3216" s="7"/>
      <c r="I3216" s="7"/>
      <c r="J3216" s="7"/>
      <c r="K3216" s="7"/>
      <c r="L3216" s="7"/>
      <c r="M3216" s="7"/>
      <c r="N3216" s="6"/>
      <c r="O3216" s="6"/>
      <c r="P3216" s="11"/>
      <c r="Q3216" s="12"/>
      <c r="R3216" s="13"/>
      <c r="S3216" s="21" t="str">
        <f t="shared" si="368"/>
        <v/>
      </c>
      <c r="T3216" s="7" t="str">
        <f t="shared" si="369"/>
        <v>Under 1.5</v>
      </c>
      <c r="U3216" s="14"/>
      <c r="V3216" s="14" t="str">
        <f t="shared" si="373"/>
        <v>Over 0.5</v>
      </c>
      <c r="W3216" s="14" t="str">
        <f t="shared" si="374"/>
        <v/>
      </c>
      <c r="X3216" s="14"/>
      <c r="Y3216" s="7" t="str">
        <f t="shared" si="370"/>
        <v>…</v>
      </c>
      <c r="Z3216" s="7"/>
      <c r="AA3216" s="35" t="str">
        <f t="shared" si="371"/>
        <v>…</v>
      </c>
      <c r="AB3216" s="35" t="str">
        <f t="shared" si="372"/>
        <v>.</v>
      </c>
    </row>
    <row r="3217" spans="2:28">
      <c r="B3217" s="6"/>
      <c r="D3217" s="24"/>
      <c r="E3217" s="17"/>
      <c r="F3217" s="7"/>
      <c r="G3217" s="10"/>
      <c r="H3217" s="7"/>
      <c r="I3217" s="7"/>
      <c r="J3217" s="7"/>
      <c r="K3217" s="7"/>
      <c r="L3217" s="7"/>
      <c r="M3217" s="7"/>
      <c r="N3217" s="6"/>
      <c r="O3217" s="6"/>
      <c r="P3217" s="11"/>
      <c r="Q3217" s="12"/>
      <c r="R3217" s="13"/>
      <c r="S3217" s="21" t="str">
        <f t="shared" si="368"/>
        <v/>
      </c>
      <c r="T3217" s="7" t="str">
        <f t="shared" si="369"/>
        <v>Under 1.5</v>
      </c>
      <c r="U3217" s="14"/>
      <c r="V3217" s="14" t="str">
        <f t="shared" si="373"/>
        <v>Over 0.5</v>
      </c>
      <c r="W3217" s="14" t="str">
        <f t="shared" si="374"/>
        <v/>
      </c>
      <c r="X3217" s="14"/>
      <c r="Y3217" s="7" t="str">
        <f t="shared" si="370"/>
        <v>…</v>
      </c>
      <c r="Z3217" s="7"/>
      <c r="AA3217" s="35" t="str">
        <f t="shared" si="371"/>
        <v>…</v>
      </c>
      <c r="AB3217" s="35" t="str">
        <f t="shared" si="372"/>
        <v>.</v>
      </c>
    </row>
    <row r="3218" spans="2:28">
      <c r="B3218" s="6"/>
      <c r="D3218" s="24"/>
      <c r="E3218" s="17"/>
      <c r="F3218" s="7"/>
      <c r="G3218" s="10"/>
      <c r="H3218" s="7"/>
      <c r="I3218" s="7"/>
      <c r="J3218" s="7"/>
      <c r="K3218" s="7"/>
      <c r="L3218" s="7"/>
      <c r="M3218" s="7"/>
      <c r="N3218" s="6"/>
      <c r="O3218" s="6"/>
      <c r="P3218" s="11"/>
      <c r="Q3218" s="12"/>
      <c r="R3218" s="13"/>
      <c r="S3218" s="21" t="str">
        <f t="shared" si="368"/>
        <v/>
      </c>
      <c r="T3218" s="7" t="str">
        <f t="shared" si="369"/>
        <v>Under 1.5</v>
      </c>
      <c r="U3218" s="14"/>
      <c r="V3218" s="14" t="str">
        <f t="shared" si="373"/>
        <v>Over 0.5</v>
      </c>
      <c r="W3218" s="14" t="str">
        <f t="shared" si="374"/>
        <v/>
      </c>
      <c r="X3218" s="14"/>
      <c r="Y3218" s="7" t="str">
        <f t="shared" si="370"/>
        <v>…</v>
      </c>
      <c r="Z3218" s="7"/>
      <c r="AA3218" s="35" t="str">
        <f t="shared" si="371"/>
        <v>…</v>
      </c>
      <c r="AB3218" s="35" t="str">
        <f t="shared" si="372"/>
        <v>.</v>
      </c>
    </row>
    <row r="3219" spans="2:28">
      <c r="B3219" s="6"/>
      <c r="D3219" s="24"/>
      <c r="E3219" s="17"/>
      <c r="F3219" s="7"/>
      <c r="G3219" s="10"/>
      <c r="H3219" s="7"/>
      <c r="I3219" s="7"/>
      <c r="J3219" s="7"/>
      <c r="K3219" s="7"/>
      <c r="L3219" s="7"/>
      <c r="M3219" s="7"/>
      <c r="N3219" s="6"/>
      <c r="O3219" s="6"/>
      <c r="P3219" s="11"/>
      <c r="Q3219" s="12"/>
      <c r="R3219" s="13"/>
      <c r="S3219" s="21" t="str">
        <f t="shared" si="368"/>
        <v/>
      </c>
      <c r="T3219" s="7" t="str">
        <f t="shared" si="369"/>
        <v>Under 1.5</v>
      </c>
      <c r="U3219" s="14"/>
      <c r="V3219" s="14" t="str">
        <f t="shared" si="373"/>
        <v>Over 0.5</v>
      </c>
      <c r="W3219" s="14" t="str">
        <f t="shared" si="374"/>
        <v/>
      </c>
      <c r="X3219" s="14"/>
      <c r="Y3219" s="7" t="str">
        <f t="shared" si="370"/>
        <v>…</v>
      </c>
      <c r="Z3219" s="7"/>
      <c r="AA3219" s="35" t="str">
        <f t="shared" si="371"/>
        <v>…</v>
      </c>
      <c r="AB3219" s="35" t="str">
        <f t="shared" si="372"/>
        <v>.</v>
      </c>
    </row>
    <row r="3220" spans="2:28">
      <c r="B3220" s="6"/>
      <c r="D3220" s="24"/>
      <c r="E3220" s="17"/>
      <c r="F3220" s="7"/>
      <c r="G3220" s="10"/>
      <c r="H3220" s="7"/>
      <c r="I3220" s="7"/>
      <c r="J3220" s="7"/>
      <c r="K3220" s="7"/>
      <c r="L3220" s="7"/>
      <c r="M3220" s="7"/>
      <c r="N3220" s="6"/>
      <c r="O3220" s="6"/>
      <c r="P3220" s="11"/>
      <c r="Q3220" s="12"/>
      <c r="R3220" s="13"/>
      <c r="S3220" s="21" t="str">
        <f t="shared" si="368"/>
        <v/>
      </c>
      <c r="T3220" s="7" t="str">
        <f t="shared" si="369"/>
        <v>Under 1.5</v>
      </c>
      <c r="U3220" s="14"/>
      <c r="V3220" s="14" t="str">
        <f t="shared" si="373"/>
        <v>Over 0.5</v>
      </c>
      <c r="W3220" s="14" t="str">
        <f t="shared" si="374"/>
        <v/>
      </c>
      <c r="X3220" s="14"/>
      <c r="Y3220" s="7" t="str">
        <f t="shared" si="370"/>
        <v>…</v>
      </c>
      <c r="Z3220" s="7"/>
      <c r="AA3220" s="35" t="str">
        <f t="shared" si="371"/>
        <v>…</v>
      </c>
      <c r="AB3220" s="35" t="str">
        <f t="shared" si="372"/>
        <v>.</v>
      </c>
    </row>
    <row r="3221" spans="2:28">
      <c r="B3221" s="6"/>
      <c r="D3221" s="24"/>
      <c r="E3221" s="17"/>
      <c r="F3221" s="7"/>
      <c r="G3221" s="10"/>
      <c r="H3221" s="7"/>
      <c r="I3221" s="7"/>
      <c r="J3221" s="7"/>
      <c r="K3221" s="7"/>
      <c r="L3221" s="7"/>
      <c r="M3221" s="7"/>
      <c r="N3221" s="6"/>
      <c r="O3221" s="6"/>
      <c r="P3221" s="11"/>
      <c r="Q3221" s="12"/>
      <c r="R3221" s="13"/>
      <c r="S3221" s="21" t="str">
        <f t="shared" si="368"/>
        <v/>
      </c>
      <c r="T3221" s="7" t="str">
        <f t="shared" si="369"/>
        <v>Under 1.5</v>
      </c>
      <c r="U3221" s="14"/>
      <c r="V3221" s="14" t="str">
        <f t="shared" si="373"/>
        <v>Over 0.5</v>
      </c>
      <c r="W3221" s="14" t="str">
        <f t="shared" si="374"/>
        <v/>
      </c>
      <c r="X3221" s="14"/>
      <c r="Y3221" s="7" t="str">
        <f t="shared" si="370"/>
        <v>…</v>
      </c>
      <c r="Z3221" s="7"/>
      <c r="AA3221" s="35" t="str">
        <f t="shared" si="371"/>
        <v>…</v>
      </c>
      <c r="AB3221" s="35" t="str">
        <f t="shared" si="372"/>
        <v>.</v>
      </c>
    </row>
    <row r="3222" spans="2:28">
      <c r="B3222" s="6"/>
      <c r="D3222" s="24"/>
      <c r="E3222" s="17"/>
      <c r="F3222" s="7"/>
      <c r="G3222" s="10"/>
      <c r="H3222" s="7"/>
      <c r="I3222" s="7"/>
      <c r="J3222" s="7"/>
      <c r="K3222" s="7"/>
      <c r="L3222" s="7"/>
      <c r="M3222" s="7"/>
      <c r="N3222" s="6"/>
      <c r="O3222" s="6"/>
      <c r="P3222" s="11"/>
      <c r="Q3222" s="12"/>
      <c r="R3222" s="13"/>
      <c r="S3222" s="21" t="str">
        <f t="shared" si="368"/>
        <v/>
      </c>
      <c r="T3222" s="7" t="str">
        <f t="shared" si="369"/>
        <v>Under 1.5</v>
      </c>
      <c r="U3222" s="14"/>
      <c r="V3222" s="14" t="str">
        <f t="shared" si="373"/>
        <v>Over 0.5</v>
      </c>
      <c r="W3222" s="14" t="str">
        <f t="shared" si="374"/>
        <v/>
      </c>
      <c r="X3222" s="14"/>
      <c r="Y3222" s="7" t="str">
        <f t="shared" si="370"/>
        <v>…</v>
      </c>
      <c r="Z3222" s="7"/>
      <c r="AA3222" s="35" t="str">
        <f t="shared" si="371"/>
        <v>…</v>
      </c>
      <c r="AB3222" s="35" t="str">
        <f t="shared" si="372"/>
        <v>.</v>
      </c>
    </row>
    <row r="3223" spans="2:28">
      <c r="B3223" s="6"/>
      <c r="D3223" s="24"/>
      <c r="E3223" s="17"/>
      <c r="F3223" s="7"/>
      <c r="G3223" s="10"/>
      <c r="H3223" s="7"/>
      <c r="I3223" s="7"/>
      <c r="J3223" s="7"/>
      <c r="K3223" s="7"/>
      <c r="L3223" s="7"/>
      <c r="M3223" s="7"/>
      <c r="N3223" s="6"/>
      <c r="O3223" s="6"/>
      <c r="P3223" s="11"/>
      <c r="Q3223" s="12"/>
      <c r="R3223" s="13"/>
      <c r="S3223" s="21" t="str">
        <f t="shared" si="368"/>
        <v/>
      </c>
      <c r="T3223" s="7" t="str">
        <f t="shared" si="369"/>
        <v>Under 1.5</v>
      </c>
      <c r="U3223" s="14"/>
      <c r="V3223" s="14" t="str">
        <f t="shared" si="373"/>
        <v>Over 0.5</v>
      </c>
      <c r="W3223" s="14" t="str">
        <f t="shared" si="374"/>
        <v/>
      </c>
      <c r="X3223" s="14"/>
      <c r="Y3223" s="7" t="str">
        <f t="shared" si="370"/>
        <v>…</v>
      </c>
      <c r="Z3223" s="7"/>
      <c r="AA3223" s="35" t="str">
        <f t="shared" si="371"/>
        <v>…</v>
      </c>
      <c r="AB3223" s="35" t="str">
        <f t="shared" si="372"/>
        <v>.</v>
      </c>
    </row>
    <row r="3224" spans="2:28">
      <c r="B3224" s="6"/>
      <c r="D3224" s="24"/>
      <c r="E3224" s="17"/>
      <c r="F3224" s="7"/>
      <c r="G3224" s="10"/>
      <c r="H3224" s="7"/>
      <c r="I3224" s="7"/>
      <c r="J3224" s="7"/>
      <c r="K3224" s="7"/>
      <c r="L3224" s="7"/>
      <c r="M3224" s="7"/>
      <c r="N3224" s="6"/>
      <c r="O3224" s="6"/>
      <c r="P3224" s="11"/>
      <c r="Q3224" s="12"/>
      <c r="R3224" s="13"/>
      <c r="S3224" s="21" t="str">
        <f t="shared" si="368"/>
        <v/>
      </c>
      <c r="T3224" s="7" t="str">
        <f t="shared" si="369"/>
        <v>Under 1.5</v>
      </c>
      <c r="U3224" s="14"/>
      <c r="V3224" s="14" t="str">
        <f t="shared" si="373"/>
        <v>Over 0.5</v>
      </c>
      <c r="W3224" s="14" t="str">
        <f t="shared" si="374"/>
        <v/>
      </c>
      <c r="X3224" s="14"/>
      <c r="Y3224" s="7" t="str">
        <f t="shared" si="370"/>
        <v>…</v>
      </c>
      <c r="Z3224" s="7"/>
      <c r="AA3224" s="35" t="str">
        <f t="shared" si="371"/>
        <v>…</v>
      </c>
      <c r="AB3224" s="35" t="str">
        <f t="shared" si="372"/>
        <v>.</v>
      </c>
    </row>
    <row r="3225" spans="2:28">
      <c r="B3225" s="6"/>
      <c r="D3225" s="24"/>
      <c r="E3225" s="17"/>
      <c r="F3225" s="7"/>
      <c r="G3225" s="10"/>
      <c r="H3225" s="7"/>
      <c r="I3225" s="7"/>
      <c r="J3225" s="7"/>
      <c r="K3225" s="7"/>
      <c r="L3225" s="7"/>
      <c r="M3225" s="7"/>
      <c r="N3225" s="6"/>
      <c r="O3225" s="6"/>
      <c r="P3225" s="11"/>
      <c r="Q3225" s="12"/>
      <c r="R3225" s="13"/>
      <c r="S3225" s="21" t="str">
        <f t="shared" si="368"/>
        <v/>
      </c>
      <c r="T3225" s="7" t="str">
        <f t="shared" si="369"/>
        <v>Under 1.5</v>
      </c>
      <c r="U3225" s="14"/>
      <c r="V3225" s="14" t="str">
        <f t="shared" si="373"/>
        <v>Over 0.5</v>
      </c>
      <c r="W3225" s="14" t="str">
        <f t="shared" si="374"/>
        <v/>
      </c>
      <c r="X3225" s="14"/>
      <c r="Y3225" s="7" t="str">
        <f t="shared" si="370"/>
        <v>…</v>
      </c>
      <c r="Z3225" s="7"/>
      <c r="AA3225" s="35" t="str">
        <f t="shared" si="371"/>
        <v>…</v>
      </c>
      <c r="AB3225" s="35" t="str">
        <f t="shared" si="372"/>
        <v>.</v>
      </c>
    </row>
    <row r="3226" spans="2:28">
      <c r="B3226" s="6"/>
      <c r="D3226" s="24"/>
      <c r="E3226" s="17"/>
      <c r="F3226" s="7"/>
      <c r="G3226" s="10"/>
      <c r="H3226" s="7"/>
      <c r="I3226" s="7"/>
      <c r="J3226" s="7"/>
      <c r="K3226" s="7"/>
      <c r="L3226" s="7"/>
      <c r="M3226" s="7"/>
      <c r="N3226" s="6"/>
      <c r="O3226" s="6"/>
      <c r="P3226" s="11"/>
      <c r="Q3226" s="12"/>
      <c r="R3226" s="13"/>
      <c r="S3226" s="21" t="str">
        <f t="shared" si="368"/>
        <v/>
      </c>
      <c r="T3226" s="7" t="str">
        <f t="shared" si="369"/>
        <v>Under 1.5</v>
      </c>
      <c r="U3226" s="14"/>
      <c r="V3226" s="14" t="str">
        <f t="shared" si="373"/>
        <v>Over 0.5</v>
      </c>
      <c r="W3226" s="14" t="str">
        <f t="shared" si="374"/>
        <v/>
      </c>
      <c r="X3226" s="14"/>
      <c r="Y3226" s="7" t="str">
        <f t="shared" si="370"/>
        <v>…</v>
      </c>
      <c r="Z3226" s="7"/>
      <c r="AA3226" s="35" t="str">
        <f t="shared" si="371"/>
        <v>…</v>
      </c>
      <c r="AB3226" s="35" t="str">
        <f t="shared" si="372"/>
        <v>.</v>
      </c>
    </row>
    <row r="3227" spans="2:28">
      <c r="B3227" s="6"/>
      <c r="D3227" s="24"/>
      <c r="E3227" s="17"/>
      <c r="F3227" s="7"/>
      <c r="G3227" s="10"/>
      <c r="H3227" s="7"/>
      <c r="I3227" s="7"/>
      <c r="J3227" s="7"/>
      <c r="K3227" s="7"/>
      <c r="L3227" s="7"/>
      <c r="M3227" s="7"/>
      <c r="N3227" s="6"/>
      <c r="O3227" s="6"/>
      <c r="P3227" s="11"/>
      <c r="Q3227" s="12"/>
      <c r="R3227" s="13"/>
      <c r="S3227" s="21" t="str">
        <f t="shared" si="368"/>
        <v/>
      </c>
      <c r="T3227" s="7" t="str">
        <f t="shared" si="369"/>
        <v>Under 1.5</v>
      </c>
      <c r="U3227" s="14"/>
      <c r="V3227" s="14" t="str">
        <f t="shared" si="373"/>
        <v>Over 0.5</v>
      </c>
      <c r="W3227" s="14" t="str">
        <f t="shared" si="374"/>
        <v/>
      </c>
      <c r="X3227" s="14"/>
      <c r="Y3227" s="7" t="str">
        <f t="shared" si="370"/>
        <v>…</v>
      </c>
      <c r="Z3227" s="7"/>
      <c r="AA3227" s="35" t="str">
        <f t="shared" si="371"/>
        <v>…</v>
      </c>
      <c r="AB3227" s="35" t="str">
        <f t="shared" si="372"/>
        <v>.</v>
      </c>
    </row>
    <row r="3228" spans="2:28">
      <c r="B3228" s="6"/>
      <c r="D3228" s="24"/>
      <c r="E3228" s="17"/>
      <c r="F3228" s="7"/>
      <c r="G3228" s="10"/>
      <c r="H3228" s="7"/>
      <c r="I3228" s="7"/>
      <c r="J3228" s="7"/>
      <c r="K3228" s="7"/>
      <c r="L3228" s="7"/>
      <c r="M3228" s="7"/>
      <c r="N3228" s="6"/>
      <c r="O3228" s="6"/>
      <c r="P3228" s="11"/>
      <c r="Q3228" s="12"/>
      <c r="R3228" s="13"/>
      <c r="S3228" s="21" t="str">
        <f t="shared" si="368"/>
        <v/>
      </c>
      <c r="T3228" s="7" t="str">
        <f t="shared" si="369"/>
        <v>Under 1.5</v>
      </c>
      <c r="U3228" s="14"/>
      <c r="V3228" s="14" t="str">
        <f t="shared" si="373"/>
        <v>Over 0.5</v>
      </c>
      <c r="W3228" s="14" t="str">
        <f t="shared" si="374"/>
        <v/>
      </c>
      <c r="X3228" s="14"/>
      <c r="Y3228" s="7" t="str">
        <f t="shared" si="370"/>
        <v>…</v>
      </c>
      <c r="Z3228" s="7"/>
      <c r="AA3228" s="35" t="str">
        <f t="shared" si="371"/>
        <v>…</v>
      </c>
      <c r="AB3228" s="35" t="str">
        <f t="shared" si="372"/>
        <v>.</v>
      </c>
    </row>
    <row r="3229" spans="2:28">
      <c r="B3229" s="6"/>
      <c r="D3229" s="24"/>
      <c r="E3229" s="17"/>
      <c r="F3229" s="7"/>
      <c r="G3229" s="10"/>
      <c r="H3229" s="7"/>
      <c r="I3229" s="7"/>
      <c r="J3229" s="7"/>
      <c r="K3229" s="7"/>
      <c r="L3229" s="7"/>
      <c r="M3229" s="7"/>
      <c r="N3229" s="6"/>
      <c r="O3229" s="6"/>
      <c r="P3229" s="11"/>
      <c r="Q3229" s="12"/>
      <c r="R3229" s="13"/>
      <c r="S3229" s="21" t="str">
        <f t="shared" si="368"/>
        <v/>
      </c>
      <c r="T3229" s="7" t="str">
        <f t="shared" si="369"/>
        <v>Under 1.5</v>
      </c>
      <c r="U3229" s="14"/>
      <c r="V3229" s="14" t="str">
        <f t="shared" si="373"/>
        <v>Over 0.5</v>
      </c>
      <c r="W3229" s="14" t="str">
        <f t="shared" si="374"/>
        <v/>
      </c>
      <c r="X3229" s="14"/>
      <c r="Y3229" s="7" t="str">
        <f t="shared" si="370"/>
        <v>…</v>
      </c>
      <c r="Z3229" s="7"/>
      <c r="AA3229" s="35" t="str">
        <f t="shared" si="371"/>
        <v>…</v>
      </c>
      <c r="AB3229" s="35" t="str">
        <f t="shared" si="372"/>
        <v>.</v>
      </c>
    </row>
    <row r="3230" spans="2:28">
      <c r="B3230" s="6"/>
      <c r="D3230" s="24"/>
      <c r="E3230" s="17"/>
      <c r="F3230" s="7"/>
      <c r="G3230" s="10"/>
      <c r="H3230" s="7"/>
      <c r="I3230" s="7"/>
      <c r="J3230" s="7"/>
      <c r="K3230" s="7"/>
      <c r="L3230" s="7"/>
      <c r="M3230" s="7"/>
      <c r="N3230" s="6"/>
      <c r="O3230" s="6"/>
      <c r="P3230" s="11"/>
      <c r="Q3230" s="12"/>
      <c r="R3230" s="13"/>
      <c r="S3230" s="21" t="str">
        <f t="shared" si="368"/>
        <v/>
      </c>
      <c r="T3230" s="7" t="str">
        <f t="shared" si="369"/>
        <v>Under 1.5</v>
      </c>
      <c r="U3230" s="14"/>
      <c r="V3230" s="14" t="str">
        <f t="shared" si="373"/>
        <v>Over 0.5</v>
      </c>
      <c r="W3230" s="14" t="str">
        <f t="shared" si="374"/>
        <v/>
      </c>
      <c r="X3230" s="14"/>
      <c r="Y3230" s="7" t="str">
        <f t="shared" si="370"/>
        <v>…</v>
      </c>
      <c r="Z3230" s="7"/>
      <c r="AA3230" s="35" t="str">
        <f t="shared" si="371"/>
        <v>…</v>
      </c>
      <c r="AB3230" s="35" t="str">
        <f t="shared" si="372"/>
        <v>.</v>
      </c>
    </row>
    <row r="3231" spans="2:28">
      <c r="B3231" s="6"/>
      <c r="D3231" s="24"/>
      <c r="E3231" s="17"/>
      <c r="F3231" s="7"/>
      <c r="G3231" s="10"/>
      <c r="H3231" s="7"/>
      <c r="I3231" s="7"/>
      <c r="J3231" s="7"/>
      <c r="K3231" s="7"/>
      <c r="L3231" s="7"/>
      <c r="M3231" s="7"/>
      <c r="N3231" s="6"/>
      <c r="O3231" s="6"/>
      <c r="P3231" s="11"/>
      <c r="Q3231" s="12"/>
      <c r="R3231" s="13"/>
      <c r="S3231" s="21" t="str">
        <f t="shared" si="368"/>
        <v/>
      </c>
      <c r="T3231" s="7" t="str">
        <f t="shared" si="369"/>
        <v>Under 1.5</v>
      </c>
      <c r="U3231" s="14"/>
      <c r="V3231" s="14" t="str">
        <f t="shared" si="373"/>
        <v>Over 0.5</v>
      </c>
      <c r="W3231" s="14" t="str">
        <f t="shared" si="374"/>
        <v/>
      </c>
      <c r="X3231" s="14"/>
      <c r="Y3231" s="7" t="str">
        <f t="shared" si="370"/>
        <v>…</v>
      </c>
      <c r="Z3231" s="7"/>
      <c r="AA3231" s="35" t="str">
        <f t="shared" si="371"/>
        <v>…</v>
      </c>
      <c r="AB3231" s="35" t="str">
        <f t="shared" si="372"/>
        <v>.</v>
      </c>
    </row>
    <row r="3232" spans="2:28">
      <c r="B3232" s="6"/>
      <c r="D3232" s="24"/>
      <c r="E3232" s="17"/>
      <c r="F3232" s="7"/>
      <c r="G3232" s="10"/>
      <c r="H3232" s="7"/>
      <c r="I3232" s="7"/>
      <c r="J3232" s="7"/>
      <c r="K3232" s="7"/>
      <c r="L3232" s="7"/>
      <c r="M3232" s="7"/>
      <c r="N3232" s="6"/>
      <c r="O3232" s="6"/>
      <c r="P3232" s="11"/>
      <c r="Q3232" s="12"/>
      <c r="R3232" s="13"/>
      <c r="S3232" s="21" t="str">
        <f t="shared" si="368"/>
        <v/>
      </c>
      <c r="T3232" s="7" t="str">
        <f t="shared" si="369"/>
        <v>Under 1.5</v>
      </c>
      <c r="U3232" s="14"/>
      <c r="V3232" s="14" t="str">
        <f t="shared" si="373"/>
        <v>Over 0.5</v>
      </c>
      <c r="W3232" s="14" t="str">
        <f t="shared" si="374"/>
        <v/>
      </c>
      <c r="X3232" s="14"/>
      <c r="Y3232" s="7" t="str">
        <f t="shared" si="370"/>
        <v>…</v>
      </c>
      <c r="Z3232" s="7"/>
      <c r="AA3232" s="35" t="str">
        <f t="shared" si="371"/>
        <v>…</v>
      </c>
      <c r="AB3232" s="35" t="str">
        <f t="shared" si="372"/>
        <v>.</v>
      </c>
    </row>
    <row r="3233" spans="2:28">
      <c r="B3233" s="6"/>
      <c r="D3233" s="24"/>
      <c r="E3233" s="17"/>
      <c r="F3233" s="7"/>
      <c r="G3233" s="10"/>
      <c r="H3233" s="7"/>
      <c r="I3233" s="7"/>
      <c r="J3233" s="7"/>
      <c r="K3233" s="7"/>
      <c r="L3233" s="7"/>
      <c r="M3233" s="7"/>
      <c r="N3233" s="6"/>
      <c r="O3233" s="6"/>
      <c r="P3233" s="11"/>
      <c r="Q3233" s="12"/>
      <c r="R3233" s="13"/>
      <c r="S3233" s="21" t="str">
        <f t="shared" si="368"/>
        <v/>
      </c>
      <c r="T3233" s="7" t="str">
        <f t="shared" si="369"/>
        <v>Under 1.5</v>
      </c>
      <c r="U3233" s="14"/>
      <c r="V3233" s="14" t="str">
        <f t="shared" si="373"/>
        <v>Over 0.5</v>
      </c>
      <c r="W3233" s="14" t="str">
        <f t="shared" si="374"/>
        <v/>
      </c>
      <c r="X3233" s="14"/>
      <c r="Y3233" s="7" t="str">
        <f t="shared" si="370"/>
        <v>…</v>
      </c>
      <c r="Z3233" s="7"/>
      <c r="AA3233" s="35" t="str">
        <f t="shared" si="371"/>
        <v>…</v>
      </c>
      <c r="AB3233" s="35" t="str">
        <f t="shared" si="372"/>
        <v>.</v>
      </c>
    </row>
    <row r="3234" spans="2:28">
      <c r="B3234" s="6"/>
      <c r="D3234" s="24"/>
      <c r="E3234" s="17"/>
      <c r="F3234" s="7"/>
      <c r="G3234" s="10"/>
      <c r="H3234" s="7"/>
      <c r="I3234" s="7"/>
      <c r="J3234" s="7"/>
      <c r="K3234" s="7"/>
      <c r="L3234" s="7"/>
      <c r="M3234" s="7"/>
      <c r="N3234" s="6"/>
      <c r="O3234" s="6"/>
      <c r="P3234" s="11"/>
      <c r="Q3234" s="12"/>
      <c r="R3234" s="13"/>
      <c r="S3234" s="21" t="str">
        <f t="shared" si="368"/>
        <v/>
      </c>
      <c r="T3234" s="7" t="str">
        <f t="shared" si="369"/>
        <v>Under 1.5</v>
      </c>
      <c r="U3234" s="14"/>
      <c r="V3234" s="14" t="str">
        <f t="shared" si="373"/>
        <v>Over 0.5</v>
      </c>
      <c r="W3234" s="14" t="str">
        <f t="shared" si="374"/>
        <v/>
      </c>
      <c r="X3234" s="14"/>
      <c r="Y3234" s="7" t="str">
        <f t="shared" si="370"/>
        <v>…</v>
      </c>
      <c r="Z3234" s="7"/>
      <c r="AA3234" s="35" t="str">
        <f t="shared" si="371"/>
        <v>…</v>
      </c>
      <c r="AB3234" s="35" t="str">
        <f t="shared" si="372"/>
        <v>.</v>
      </c>
    </row>
    <row r="3235" spans="2:28">
      <c r="B3235" s="6"/>
      <c r="D3235" s="24"/>
      <c r="E3235" s="17"/>
      <c r="F3235" s="7"/>
      <c r="G3235" s="10"/>
      <c r="H3235" s="7"/>
      <c r="I3235" s="7"/>
      <c r="J3235" s="7"/>
      <c r="K3235" s="7"/>
      <c r="L3235" s="7"/>
      <c r="M3235" s="7"/>
      <c r="N3235" s="6"/>
      <c r="O3235" s="6"/>
      <c r="P3235" s="11"/>
      <c r="Q3235" s="12"/>
      <c r="R3235" s="13"/>
      <c r="S3235" s="21" t="str">
        <f t="shared" si="368"/>
        <v/>
      </c>
      <c r="T3235" s="7" t="str">
        <f t="shared" si="369"/>
        <v>Under 1.5</v>
      </c>
      <c r="U3235" s="14"/>
      <c r="V3235" s="14" t="str">
        <f t="shared" si="373"/>
        <v>Over 0.5</v>
      </c>
      <c r="W3235" s="14" t="str">
        <f t="shared" si="374"/>
        <v/>
      </c>
      <c r="X3235" s="14"/>
      <c r="Y3235" s="7" t="str">
        <f t="shared" si="370"/>
        <v>…</v>
      </c>
      <c r="Z3235" s="7"/>
      <c r="AA3235" s="35" t="str">
        <f t="shared" si="371"/>
        <v>…</v>
      </c>
      <c r="AB3235" s="35" t="str">
        <f t="shared" si="372"/>
        <v>.</v>
      </c>
    </row>
    <row r="3236" spans="2:28">
      <c r="B3236" s="6"/>
      <c r="D3236" s="24"/>
      <c r="E3236" s="17"/>
      <c r="F3236" s="7"/>
      <c r="G3236" s="10"/>
      <c r="H3236" s="7"/>
      <c r="I3236" s="7"/>
      <c r="J3236" s="7"/>
      <c r="K3236" s="7"/>
      <c r="L3236" s="7"/>
      <c r="M3236" s="7"/>
      <c r="N3236" s="6"/>
      <c r="O3236" s="6"/>
      <c r="P3236" s="11"/>
      <c r="Q3236" s="12"/>
      <c r="R3236" s="13"/>
      <c r="S3236" s="21" t="str">
        <f t="shared" si="368"/>
        <v/>
      </c>
      <c r="T3236" s="7" t="str">
        <f t="shared" si="369"/>
        <v>Under 1.5</v>
      </c>
      <c r="U3236" s="14"/>
      <c r="V3236" s="14" t="str">
        <f t="shared" si="373"/>
        <v>Over 0.5</v>
      </c>
      <c r="W3236" s="14" t="str">
        <f t="shared" si="374"/>
        <v/>
      </c>
      <c r="X3236" s="14"/>
      <c r="Y3236" s="7" t="str">
        <f t="shared" si="370"/>
        <v>…</v>
      </c>
      <c r="Z3236" s="7"/>
      <c r="AA3236" s="35" t="str">
        <f t="shared" si="371"/>
        <v>…</v>
      </c>
      <c r="AB3236" s="35" t="str">
        <f t="shared" si="372"/>
        <v>.</v>
      </c>
    </row>
    <row r="3237" spans="2:28">
      <c r="B3237" s="6"/>
      <c r="D3237" s="24"/>
      <c r="E3237" s="17"/>
      <c r="F3237" s="7"/>
      <c r="G3237" s="10"/>
      <c r="H3237" s="7"/>
      <c r="I3237" s="7"/>
      <c r="J3237" s="7"/>
      <c r="K3237" s="7"/>
      <c r="L3237" s="7"/>
      <c r="M3237" s="7"/>
      <c r="N3237" s="6"/>
      <c r="O3237" s="6"/>
      <c r="P3237" s="11"/>
      <c r="Q3237" s="12"/>
      <c r="R3237" s="13"/>
      <c r="S3237" s="21" t="str">
        <f t="shared" si="368"/>
        <v/>
      </c>
      <c r="T3237" s="7" t="str">
        <f t="shared" si="369"/>
        <v>Under 1.5</v>
      </c>
      <c r="U3237" s="14"/>
      <c r="V3237" s="14" t="str">
        <f t="shared" si="373"/>
        <v>Over 0.5</v>
      </c>
      <c r="W3237" s="14" t="str">
        <f t="shared" si="374"/>
        <v/>
      </c>
      <c r="X3237" s="14"/>
      <c r="Y3237" s="7" t="str">
        <f t="shared" si="370"/>
        <v>…</v>
      </c>
      <c r="Z3237" s="7"/>
      <c r="AA3237" s="35" t="str">
        <f t="shared" si="371"/>
        <v>…</v>
      </c>
      <c r="AB3237" s="35" t="str">
        <f t="shared" si="372"/>
        <v>.</v>
      </c>
    </row>
    <row r="3238" spans="2:28">
      <c r="B3238" s="6"/>
      <c r="D3238" s="24"/>
      <c r="E3238" s="17"/>
      <c r="F3238" s="7"/>
      <c r="G3238" s="10"/>
      <c r="H3238" s="7"/>
      <c r="I3238" s="7"/>
      <c r="J3238" s="7"/>
      <c r="K3238" s="7"/>
      <c r="L3238" s="7"/>
      <c r="M3238" s="7"/>
      <c r="N3238" s="6"/>
      <c r="O3238" s="6"/>
      <c r="P3238" s="11"/>
      <c r="Q3238" s="12"/>
      <c r="R3238" s="13"/>
      <c r="S3238" s="21" t="str">
        <f t="shared" si="368"/>
        <v/>
      </c>
      <c r="T3238" s="7" t="str">
        <f t="shared" si="369"/>
        <v>Under 1.5</v>
      </c>
      <c r="U3238" s="14"/>
      <c r="V3238" s="14" t="str">
        <f t="shared" si="373"/>
        <v>Over 0.5</v>
      </c>
      <c r="W3238" s="14" t="str">
        <f t="shared" si="374"/>
        <v/>
      </c>
      <c r="X3238" s="14"/>
      <c r="Y3238" s="7" t="str">
        <f t="shared" si="370"/>
        <v>…</v>
      </c>
      <c r="Z3238" s="7"/>
      <c r="AA3238" s="35" t="str">
        <f t="shared" si="371"/>
        <v>…</v>
      </c>
      <c r="AB3238" s="35" t="str">
        <f t="shared" si="372"/>
        <v>.</v>
      </c>
    </row>
    <row r="3239" spans="2:28">
      <c r="B3239" s="6"/>
      <c r="D3239" s="24"/>
      <c r="E3239" s="17"/>
      <c r="F3239" s="7"/>
      <c r="G3239" s="10"/>
      <c r="H3239" s="7"/>
      <c r="I3239" s="7"/>
      <c r="J3239" s="7"/>
      <c r="K3239" s="7"/>
      <c r="L3239" s="7"/>
      <c r="M3239" s="7"/>
      <c r="N3239" s="6"/>
      <c r="O3239" s="6"/>
      <c r="P3239" s="11"/>
      <c r="Q3239" s="12"/>
      <c r="R3239" s="13"/>
      <c r="S3239" s="21" t="str">
        <f t="shared" si="368"/>
        <v/>
      </c>
      <c r="T3239" s="7" t="str">
        <f t="shared" si="369"/>
        <v>Under 1.5</v>
      </c>
      <c r="U3239" s="14"/>
      <c r="V3239" s="14" t="str">
        <f t="shared" si="373"/>
        <v>Over 0.5</v>
      </c>
      <c r="W3239" s="14" t="str">
        <f t="shared" si="374"/>
        <v/>
      </c>
      <c r="X3239" s="14"/>
      <c r="Y3239" s="7" t="str">
        <f t="shared" si="370"/>
        <v>…</v>
      </c>
      <c r="Z3239" s="7"/>
      <c r="AA3239" s="35" t="str">
        <f t="shared" si="371"/>
        <v>…</v>
      </c>
      <c r="AB3239" s="35" t="str">
        <f t="shared" si="372"/>
        <v>.</v>
      </c>
    </row>
    <row r="3240" spans="2:28">
      <c r="B3240" s="6"/>
      <c r="D3240" s="24"/>
      <c r="E3240" s="17"/>
      <c r="F3240" s="7"/>
      <c r="G3240" s="10"/>
      <c r="H3240" s="7"/>
      <c r="I3240" s="7"/>
      <c r="J3240" s="7"/>
      <c r="K3240" s="7"/>
      <c r="L3240" s="7"/>
      <c r="M3240" s="7"/>
      <c r="N3240" s="6"/>
      <c r="O3240" s="6"/>
      <c r="P3240" s="11"/>
      <c r="Q3240" s="12"/>
      <c r="R3240" s="13"/>
      <c r="S3240" s="21" t="str">
        <f t="shared" si="368"/>
        <v/>
      </c>
      <c r="T3240" s="7" t="str">
        <f t="shared" si="369"/>
        <v>Under 1.5</v>
      </c>
      <c r="U3240" s="14"/>
      <c r="V3240" s="14" t="str">
        <f t="shared" si="373"/>
        <v>Over 0.5</v>
      </c>
      <c r="W3240" s="14" t="str">
        <f t="shared" si="374"/>
        <v/>
      </c>
      <c r="X3240" s="14"/>
      <c r="Y3240" s="7" t="str">
        <f t="shared" si="370"/>
        <v>…</v>
      </c>
      <c r="Z3240" s="7"/>
      <c r="AA3240" s="35" t="str">
        <f t="shared" si="371"/>
        <v>…</v>
      </c>
      <c r="AB3240" s="35" t="str">
        <f t="shared" si="372"/>
        <v>.</v>
      </c>
    </row>
    <row r="3241" spans="2:28">
      <c r="B3241" s="6"/>
      <c r="D3241" s="24"/>
      <c r="E3241" s="17"/>
      <c r="F3241" s="7"/>
      <c r="G3241" s="10"/>
      <c r="H3241" s="7"/>
      <c r="I3241" s="7"/>
      <c r="J3241" s="7"/>
      <c r="K3241" s="7"/>
      <c r="L3241" s="7"/>
      <c r="M3241" s="7"/>
      <c r="N3241" s="6"/>
      <c r="O3241" s="6"/>
      <c r="P3241" s="11"/>
      <c r="Q3241" s="12"/>
      <c r="R3241" s="13"/>
      <c r="S3241" s="21" t="str">
        <f t="shared" si="368"/>
        <v/>
      </c>
      <c r="T3241" s="7" t="str">
        <f t="shared" si="369"/>
        <v>Under 1.5</v>
      </c>
      <c r="U3241" s="14"/>
      <c r="V3241" s="14" t="str">
        <f t="shared" si="373"/>
        <v>Over 0.5</v>
      </c>
      <c r="W3241" s="14" t="str">
        <f t="shared" si="374"/>
        <v/>
      </c>
      <c r="X3241" s="14"/>
      <c r="Y3241" s="7" t="str">
        <f t="shared" si="370"/>
        <v>…</v>
      </c>
      <c r="Z3241" s="7"/>
      <c r="AA3241" s="35" t="str">
        <f t="shared" si="371"/>
        <v>…</v>
      </c>
      <c r="AB3241" s="35" t="str">
        <f t="shared" si="372"/>
        <v>.</v>
      </c>
    </row>
    <row r="3242" spans="2:28">
      <c r="B3242" s="6"/>
      <c r="D3242" s="24"/>
      <c r="E3242" s="17"/>
      <c r="F3242" s="7"/>
      <c r="G3242" s="10"/>
      <c r="H3242" s="7"/>
      <c r="I3242" s="7"/>
      <c r="J3242" s="7"/>
      <c r="K3242" s="7"/>
      <c r="L3242" s="7"/>
      <c r="M3242" s="7"/>
      <c r="N3242" s="6"/>
      <c r="O3242" s="6"/>
      <c r="P3242" s="11"/>
      <c r="Q3242" s="12"/>
      <c r="R3242" s="13"/>
      <c r="S3242" s="21" t="str">
        <f t="shared" si="368"/>
        <v/>
      </c>
      <c r="T3242" s="7" t="str">
        <f t="shared" si="369"/>
        <v>Under 1.5</v>
      </c>
      <c r="U3242" s="14"/>
      <c r="V3242" s="14" t="str">
        <f t="shared" si="373"/>
        <v>Over 0.5</v>
      </c>
      <c r="W3242" s="14" t="str">
        <f t="shared" si="374"/>
        <v/>
      </c>
      <c r="X3242" s="14"/>
      <c r="Y3242" s="7" t="str">
        <f t="shared" si="370"/>
        <v>…</v>
      </c>
      <c r="Z3242" s="7"/>
      <c r="AA3242" s="35" t="str">
        <f t="shared" si="371"/>
        <v>…</v>
      </c>
      <c r="AB3242" s="35" t="str">
        <f t="shared" si="372"/>
        <v>.</v>
      </c>
    </row>
    <row r="3243" spans="2:28">
      <c r="B3243" s="6"/>
      <c r="D3243" s="24"/>
      <c r="E3243" s="17"/>
      <c r="F3243" s="7"/>
      <c r="G3243" s="10"/>
      <c r="H3243" s="7"/>
      <c r="I3243" s="7"/>
      <c r="J3243" s="7"/>
      <c r="K3243" s="7"/>
      <c r="L3243" s="7"/>
      <c r="M3243" s="7"/>
      <c r="N3243" s="6"/>
      <c r="O3243" s="6"/>
      <c r="P3243" s="11"/>
      <c r="Q3243" s="12"/>
      <c r="R3243" s="13"/>
      <c r="S3243" s="21" t="str">
        <f t="shared" si="368"/>
        <v/>
      </c>
      <c r="T3243" s="7" t="str">
        <f t="shared" si="369"/>
        <v>Under 1.5</v>
      </c>
      <c r="U3243" s="14"/>
      <c r="V3243" s="14" t="str">
        <f t="shared" si="373"/>
        <v>Over 0.5</v>
      </c>
      <c r="W3243" s="14" t="str">
        <f t="shared" si="374"/>
        <v/>
      </c>
      <c r="X3243" s="14"/>
      <c r="Y3243" s="7" t="str">
        <f t="shared" si="370"/>
        <v>…</v>
      </c>
      <c r="Z3243" s="7"/>
      <c r="AA3243" s="35" t="str">
        <f t="shared" si="371"/>
        <v>…</v>
      </c>
      <c r="AB3243" s="35" t="str">
        <f t="shared" si="372"/>
        <v>.</v>
      </c>
    </row>
    <row r="3244" spans="2:28">
      <c r="B3244" s="6"/>
      <c r="D3244" s="24"/>
      <c r="E3244" s="17"/>
      <c r="F3244" s="7"/>
      <c r="G3244" s="10"/>
      <c r="H3244" s="7"/>
      <c r="I3244" s="7"/>
      <c r="J3244" s="7"/>
      <c r="K3244" s="7"/>
      <c r="L3244" s="7"/>
      <c r="M3244" s="7"/>
      <c r="N3244" s="6"/>
      <c r="O3244" s="6"/>
      <c r="P3244" s="11"/>
      <c r="Q3244" s="12"/>
      <c r="R3244" s="13"/>
      <c r="S3244" s="21" t="str">
        <f t="shared" si="368"/>
        <v/>
      </c>
      <c r="T3244" s="7" t="str">
        <f t="shared" si="369"/>
        <v>Under 1.5</v>
      </c>
      <c r="U3244" s="14"/>
      <c r="V3244" s="14" t="str">
        <f t="shared" si="373"/>
        <v>Over 0.5</v>
      </c>
      <c r="W3244" s="14" t="str">
        <f t="shared" si="374"/>
        <v/>
      </c>
      <c r="X3244" s="14"/>
      <c r="Y3244" s="7" t="str">
        <f t="shared" si="370"/>
        <v>…</v>
      </c>
      <c r="Z3244" s="7"/>
      <c r="AA3244" s="35" t="str">
        <f t="shared" si="371"/>
        <v>…</v>
      </c>
      <c r="AB3244" s="35" t="str">
        <f t="shared" si="372"/>
        <v>.</v>
      </c>
    </row>
    <row r="3245" spans="2:28">
      <c r="B3245" s="6"/>
      <c r="D3245" s="24"/>
      <c r="E3245" s="17"/>
      <c r="F3245" s="7"/>
      <c r="G3245" s="10"/>
      <c r="H3245" s="7"/>
      <c r="I3245" s="7"/>
      <c r="J3245" s="7"/>
      <c r="K3245" s="7"/>
      <c r="L3245" s="7"/>
      <c r="M3245" s="7"/>
      <c r="N3245" s="6"/>
      <c r="O3245" s="6"/>
      <c r="P3245" s="11"/>
      <c r="Q3245" s="12"/>
      <c r="R3245" s="13"/>
      <c r="S3245" s="21" t="str">
        <f t="shared" si="368"/>
        <v/>
      </c>
      <c r="T3245" s="7" t="str">
        <f t="shared" si="369"/>
        <v>Under 1.5</v>
      </c>
      <c r="U3245" s="14"/>
      <c r="V3245" s="14" t="str">
        <f t="shared" si="373"/>
        <v>Over 0.5</v>
      </c>
      <c r="W3245" s="14" t="str">
        <f t="shared" si="374"/>
        <v/>
      </c>
      <c r="X3245" s="14"/>
      <c r="Y3245" s="7" t="str">
        <f t="shared" si="370"/>
        <v>…</v>
      </c>
      <c r="Z3245" s="7"/>
      <c r="AA3245" s="35" t="str">
        <f t="shared" si="371"/>
        <v>…</v>
      </c>
      <c r="AB3245" s="35" t="str">
        <f t="shared" si="372"/>
        <v>.</v>
      </c>
    </row>
    <row r="3246" spans="2:28">
      <c r="B3246" s="6"/>
      <c r="D3246" s="24"/>
      <c r="E3246" s="17"/>
      <c r="F3246" s="7"/>
      <c r="G3246" s="10"/>
      <c r="H3246" s="7"/>
      <c r="I3246" s="7"/>
      <c r="J3246" s="7"/>
      <c r="K3246" s="7"/>
      <c r="L3246" s="7"/>
      <c r="M3246" s="7"/>
      <c r="N3246" s="6"/>
      <c r="O3246" s="6"/>
      <c r="P3246" s="11"/>
      <c r="Q3246" s="12"/>
      <c r="R3246" s="13"/>
      <c r="S3246" s="21" t="str">
        <f t="shared" si="368"/>
        <v/>
      </c>
      <c r="T3246" s="7" t="str">
        <f t="shared" si="369"/>
        <v>Under 1.5</v>
      </c>
      <c r="U3246" s="14"/>
      <c r="V3246" s="14" t="str">
        <f t="shared" si="373"/>
        <v>Over 0.5</v>
      </c>
      <c r="W3246" s="14" t="str">
        <f t="shared" si="374"/>
        <v/>
      </c>
      <c r="X3246" s="14"/>
      <c r="Y3246" s="7" t="str">
        <f t="shared" si="370"/>
        <v>…</v>
      </c>
      <c r="Z3246" s="7"/>
      <c r="AA3246" s="35" t="str">
        <f t="shared" si="371"/>
        <v>…</v>
      </c>
      <c r="AB3246" s="35" t="str">
        <f t="shared" si="372"/>
        <v>.</v>
      </c>
    </row>
    <row r="3247" spans="2:28">
      <c r="B3247" s="6"/>
      <c r="D3247" s="24"/>
      <c r="E3247" s="17"/>
      <c r="F3247" s="7"/>
      <c r="G3247" s="10"/>
      <c r="H3247" s="7"/>
      <c r="I3247" s="7"/>
      <c r="J3247" s="7"/>
      <c r="K3247" s="7"/>
      <c r="L3247" s="7"/>
      <c r="M3247" s="7"/>
      <c r="N3247" s="6"/>
      <c r="O3247" s="6"/>
      <c r="P3247" s="11"/>
      <c r="Q3247" s="12"/>
      <c r="R3247" s="13"/>
      <c r="S3247" s="21" t="str">
        <f t="shared" si="368"/>
        <v/>
      </c>
      <c r="T3247" s="7" t="str">
        <f t="shared" si="369"/>
        <v>Under 1.5</v>
      </c>
      <c r="U3247" s="14"/>
      <c r="V3247" s="14" t="str">
        <f t="shared" si="373"/>
        <v>Over 0.5</v>
      </c>
      <c r="W3247" s="14" t="str">
        <f t="shared" si="374"/>
        <v/>
      </c>
      <c r="X3247" s="14"/>
      <c r="Y3247" s="7" t="str">
        <f t="shared" si="370"/>
        <v>…</v>
      </c>
      <c r="Z3247" s="7"/>
      <c r="AA3247" s="35" t="str">
        <f t="shared" si="371"/>
        <v>…</v>
      </c>
      <c r="AB3247" s="35" t="str">
        <f t="shared" si="372"/>
        <v>.</v>
      </c>
    </row>
    <row r="3248" spans="2:28">
      <c r="B3248" s="6"/>
      <c r="D3248" s="24"/>
      <c r="E3248" s="17"/>
      <c r="F3248" s="7"/>
      <c r="G3248" s="10"/>
      <c r="H3248" s="7"/>
      <c r="I3248" s="7"/>
      <c r="J3248" s="7"/>
      <c r="K3248" s="7"/>
      <c r="L3248" s="7"/>
      <c r="M3248" s="7"/>
      <c r="N3248" s="6"/>
      <c r="O3248" s="6"/>
      <c r="P3248" s="11"/>
      <c r="Q3248" s="12"/>
      <c r="R3248" s="13"/>
      <c r="S3248" s="21" t="str">
        <f t="shared" si="368"/>
        <v/>
      </c>
      <c r="T3248" s="7" t="str">
        <f t="shared" si="369"/>
        <v>Under 1.5</v>
      </c>
      <c r="U3248" s="14"/>
      <c r="V3248" s="14" t="str">
        <f t="shared" si="373"/>
        <v>Over 0.5</v>
      </c>
      <c r="W3248" s="14" t="str">
        <f t="shared" si="374"/>
        <v/>
      </c>
      <c r="X3248" s="14"/>
      <c r="Y3248" s="7" t="str">
        <f t="shared" si="370"/>
        <v>…</v>
      </c>
      <c r="Z3248" s="7"/>
      <c r="AA3248" s="35" t="str">
        <f t="shared" si="371"/>
        <v>…</v>
      </c>
      <c r="AB3248" s="35" t="str">
        <f t="shared" si="372"/>
        <v>.</v>
      </c>
    </row>
    <row r="3249" spans="2:28">
      <c r="B3249" s="6"/>
      <c r="D3249" s="24"/>
      <c r="E3249" s="17"/>
      <c r="F3249" s="7"/>
      <c r="G3249" s="10"/>
      <c r="H3249" s="7"/>
      <c r="I3249" s="7"/>
      <c r="J3249" s="7"/>
      <c r="K3249" s="7"/>
      <c r="L3249" s="7"/>
      <c r="M3249" s="7"/>
      <c r="N3249" s="6"/>
      <c r="O3249" s="6"/>
      <c r="P3249" s="11"/>
      <c r="Q3249" s="12"/>
      <c r="R3249" s="13"/>
      <c r="S3249" s="21" t="str">
        <f t="shared" si="368"/>
        <v/>
      </c>
      <c r="T3249" s="7" t="str">
        <f t="shared" si="369"/>
        <v>Under 1.5</v>
      </c>
      <c r="U3249" s="14"/>
      <c r="V3249" s="14" t="str">
        <f t="shared" si="373"/>
        <v>Over 0.5</v>
      </c>
      <c r="W3249" s="14" t="str">
        <f t="shared" si="374"/>
        <v/>
      </c>
      <c r="X3249" s="14"/>
      <c r="Y3249" s="7" t="str">
        <f t="shared" si="370"/>
        <v>…</v>
      </c>
      <c r="Z3249" s="7"/>
      <c r="AA3249" s="35" t="str">
        <f t="shared" si="371"/>
        <v>…</v>
      </c>
      <c r="AB3249" s="35" t="str">
        <f t="shared" si="372"/>
        <v>.</v>
      </c>
    </row>
    <row r="3250" spans="2:28">
      <c r="B3250" s="6"/>
      <c r="D3250" s="24"/>
      <c r="E3250" s="17"/>
      <c r="F3250" s="7"/>
      <c r="G3250" s="10"/>
      <c r="H3250" s="7"/>
      <c r="I3250" s="7"/>
      <c r="J3250" s="7"/>
      <c r="K3250" s="7"/>
      <c r="L3250" s="7"/>
      <c r="M3250" s="7"/>
      <c r="N3250" s="6"/>
      <c r="O3250" s="6"/>
      <c r="P3250" s="11"/>
      <c r="Q3250" s="12"/>
      <c r="R3250" s="13"/>
      <c r="S3250" s="21" t="str">
        <f t="shared" si="368"/>
        <v/>
      </c>
      <c r="T3250" s="7" t="str">
        <f t="shared" si="369"/>
        <v>Under 1.5</v>
      </c>
      <c r="U3250" s="14"/>
      <c r="V3250" s="14" t="str">
        <f t="shared" si="373"/>
        <v>Over 0.5</v>
      </c>
      <c r="W3250" s="14" t="str">
        <f t="shared" si="374"/>
        <v/>
      </c>
      <c r="X3250" s="14"/>
      <c r="Y3250" s="7" t="str">
        <f t="shared" si="370"/>
        <v>…</v>
      </c>
      <c r="Z3250" s="7"/>
      <c r="AA3250" s="35" t="str">
        <f t="shared" si="371"/>
        <v>…</v>
      </c>
      <c r="AB3250" s="35" t="str">
        <f t="shared" si="372"/>
        <v>.</v>
      </c>
    </row>
    <row r="3251" spans="2:28">
      <c r="B3251" s="6"/>
      <c r="D3251" s="24"/>
      <c r="E3251" s="17"/>
      <c r="F3251" s="7"/>
      <c r="G3251" s="10"/>
      <c r="H3251" s="7"/>
      <c r="I3251" s="7"/>
      <c r="J3251" s="7"/>
      <c r="K3251" s="7"/>
      <c r="L3251" s="7"/>
      <c r="M3251" s="7"/>
      <c r="N3251" s="6"/>
      <c r="O3251" s="6"/>
      <c r="P3251" s="11"/>
      <c r="Q3251" s="12"/>
      <c r="R3251" s="13"/>
      <c r="S3251" s="21" t="str">
        <f t="shared" si="368"/>
        <v/>
      </c>
      <c r="T3251" s="7" t="str">
        <f t="shared" si="369"/>
        <v>Under 1.5</v>
      </c>
      <c r="U3251" s="14"/>
      <c r="V3251" s="14" t="str">
        <f t="shared" si="373"/>
        <v>Over 0.5</v>
      </c>
      <c r="W3251" s="14" t="str">
        <f t="shared" si="374"/>
        <v/>
      </c>
      <c r="X3251" s="14"/>
      <c r="Y3251" s="7" t="str">
        <f t="shared" si="370"/>
        <v>…</v>
      </c>
      <c r="Z3251" s="7"/>
      <c r="AA3251" s="35" t="str">
        <f t="shared" si="371"/>
        <v>…</v>
      </c>
      <c r="AB3251" s="35" t="str">
        <f t="shared" si="372"/>
        <v>.</v>
      </c>
    </row>
    <row r="3252" spans="2:28">
      <c r="B3252" s="6"/>
      <c r="D3252" s="24"/>
      <c r="E3252" s="17"/>
      <c r="F3252" s="7"/>
      <c r="G3252" s="10"/>
      <c r="H3252" s="7"/>
      <c r="I3252" s="7"/>
      <c r="J3252" s="7"/>
      <c r="K3252" s="7"/>
      <c r="L3252" s="7"/>
      <c r="M3252" s="7"/>
      <c r="N3252" s="6"/>
      <c r="O3252" s="6"/>
      <c r="P3252" s="11"/>
      <c r="Q3252" s="12"/>
      <c r="R3252" s="13"/>
      <c r="S3252" s="21" t="str">
        <f t="shared" ref="S3252:S3315" si="375">(IF(H3252=0,"",(40+IF(I3252&lt;50,0,I3252/3.2)+(IF(J3252&gt;I3252,-J3252/3.2,0)+(IF(H3252&gt;I3252,-H3252/3.2,0)+(IF(L3252="X",5,IF(L3252="2",2,0)))+(IF(M3252&gt;15,0,15-M3252))+(IF(P3252&lt;50,0,P3252/5)))))))</f>
        <v/>
      </c>
      <c r="T3252" s="7" t="str">
        <f t="shared" ref="T3252:T3315" si="376">IF(S3252&lt;56,"Over 0.5","Under 1.5")</f>
        <v>Under 1.5</v>
      </c>
      <c r="U3252" s="14"/>
      <c r="V3252" s="14" t="str">
        <f t="shared" si="373"/>
        <v>Over 0.5</v>
      </c>
      <c r="W3252" s="14" t="str">
        <f t="shared" si="374"/>
        <v/>
      </c>
      <c r="X3252" s="14"/>
      <c r="Y3252" s="7" t="str">
        <f t="shared" si="370"/>
        <v>…</v>
      </c>
      <c r="Z3252" s="7"/>
      <c r="AA3252" s="35" t="str">
        <f t="shared" si="371"/>
        <v>…</v>
      </c>
      <c r="AB3252" s="35" t="str">
        <f t="shared" si="372"/>
        <v>.</v>
      </c>
    </row>
    <row r="3253" spans="2:28">
      <c r="B3253" s="6"/>
      <c r="D3253" s="24"/>
      <c r="E3253" s="17"/>
      <c r="F3253" s="7"/>
      <c r="G3253" s="10"/>
      <c r="H3253" s="7"/>
      <c r="I3253" s="7"/>
      <c r="J3253" s="7"/>
      <c r="K3253" s="7"/>
      <c r="L3253" s="7"/>
      <c r="M3253" s="7"/>
      <c r="N3253" s="6"/>
      <c r="O3253" s="6"/>
      <c r="P3253" s="11"/>
      <c r="Q3253" s="12"/>
      <c r="R3253" s="13"/>
      <c r="S3253" s="21" t="str">
        <f t="shared" si="375"/>
        <v/>
      </c>
      <c r="T3253" s="7" t="str">
        <f t="shared" si="376"/>
        <v>Under 1.5</v>
      </c>
      <c r="U3253" s="14"/>
      <c r="V3253" s="14" t="str">
        <f t="shared" si="373"/>
        <v>Over 0.5</v>
      </c>
      <c r="W3253" s="14" t="str">
        <f t="shared" si="374"/>
        <v/>
      </c>
      <c r="X3253" s="14"/>
      <c r="Y3253" s="7" t="str">
        <f t="shared" ref="Y3253:Y3278" si="377">IF(AND(B3253="OK",I3253&gt;52,M3253&lt;11,Q3253&lt;1.71),"Prime","…")</f>
        <v>…</v>
      </c>
      <c r="Z3253" s="7"/>
      <c r="AA3253" s="35" t="str">
        <f t="shared" si="371"/>
        <v>…</v>
      </c>
      <c r="AB3253" s="35" t="str">
        <f t="shared" si="372"/>
        <v>.</v>
      </c>
    </row>
    <row r="3254" spans="2:28">
      <c r="B3254" s="6"/>
      <c r="D3254" s="24"/>
      <c r="E3254" s="17"/>
      <c r="F3254" s="7"/>
      <c r="G3254" s="10"/>
      <c r="H3254" s="7"/>
      <c r="I3254" s="7"/>
      <c r="J3254" s="7"/>
      <c r="K3254" s="7"/>
      <c r="L3254" s="7"/>
      <c r="M3254" s="7"/>
      <c r="N3254" s="6"/>
      <c r="O3254" s="6"/>
      <c r="P3254" s="11"/>
      <c r="Q3254" s="12"/>
      <c r="R3254" s="13"/>
      <c r="S3254" s="21" t="str">
        <f t="shared" si="375"/>
        <v/>
      </c>
      <c r="T3254" s="7" t="str">
        <f t="shared" si="376"/>
        <v>Under 1.5</v>
      </c>
      <c r="U3254" s="14"/>
      <c r="V3254" s="14" t="str">
        <f t="shared" si="373"/>
        <v>Over 0.5</v>
      </c>
      <c r="W3254" s="14" t="str">
        <f t="shared" si="374"/>
        <v/>
      </c>
      <c r="X3254" s="14"/>
      <c r="Y3254" s="7" t="str">
        <f t="shared" si="377"/>
        <v>…</v>
      </c>
      <c r="Z3254" s="7"/>
      <c r="AA3254" s="35" t="str">
        <f t="shared" si="371"/>
        <v>…</v>
      </c>
      <c r="AB3254" s="35" t="str">
        <f t="shared" si="372"/>
        <v>.</v>
      </c>
    </row>
    <row r="3255" spans="2:28">
      <c r="B3255" s="6"/>
      <c r="D3255" s="24"/>
      <c r="E3255" s="17"/>
      <c r="F3255" s="7"/>
      <c r="G3255" s="10"/>
      <c r="H3255" s="7"/>
      <c r="I3255" s="7"/>
      <c r="J3255" s="7"/>
      <c r="K3255" s="7"/>
      <c r="L3255" s="7"/>
      <c r="M3255" s="7"/>
      <c r="N3255" s="6"/>
      <c r="O3255" s="6"/>
      <c r="P3255" s="11"/>
      <c r="Q3255" s="12"/>
      <c r="R3255" s="13"/>
      <c r="S3255" s="21" t="str">
        <f t="shared" si="375"/>
        <v/>
      </c>
      <c r="T3255" s="7" t="str">
        <f t="shared" si="376"/>
        <v>Under 1.5</v>
      </c>
      <c r="U3255" s="14"/>
      <c r="V3255" s="14" t="str">
        <f t="shared" si="373"/>
        <v>Over 0.5</v>
      </c>
      <c r="W3255" s="14" t="str">
        <f t="shared" si="374"/>
        <v/>
      </c>
      <c r="X3255" s="14"/>
      <c r="Y3255" s="7" t="str">
        <f t="shared" si="377"/>
        <v>…</v>
      </c>
      <c r="Z3255" s="7"/>
      <c r="AA3255" s="35" t="str">
        <f t="shared" si="371"/>
        <v>…</v>
      </c>
      <c r="AB3255" s="35" t="str">
        <f t="shared" si="372"/>
        <v>.</v>
      </c>
    </row>
    <row r="3256" spans="2:28">
      <c r="B3256" s="6"/>
      <c r="D3256" s="24"/>
      <c r="E3256" s="17"/>
      <c r="F3256" s="7"/>
      <c r="G3256" s="10"/>
      <c r="H3256" s="7"/>
      <c r="I3256" s="7"/>
      <c r="J3256" s="7"/>
      <c r="K3256" s="7"/>
      <c r="L3256" s="7"/>
      <c r="M3256" s="7"/>
      <c r="N3256" s="6"/>
      <c r="O3256" s="6"/>
      <c r="P3256" s="11"/>
      <c r="Q3256" s="12"/>
      <c r="R3256" s="13"/>
      <c r="S3256" s="21" t="str">
        <f t="shared" si="375"/>
        <v/>
      </c>
      <c r="T3256" s="7" t="str">
        <f t="shared" si="376"/>
        <v>Under 1.5</v>
      </c>
      <c r="U3256" s="14"/>
      <c r="V3256" s="14" t="str">
        <f t="shared" si="373"/>
        <v>Over 0.5</v>
      </c>
      <c r="W3256" s="14" t="str">
        <f t="shared" si="374"/>
        <v/>
      </c>
      <c r="X3256" s="14"/>
      <c r="Y3256" s="7" t="str">
        <f t="shared" si="377"/>
        <v>…</v>
      </c>
      <c r="Z3256" s="7"/>
      <c r="AA3256" s="35" t="str">
        <f t="shared" si="371"/>
        <v>…</v>
      </c>
      <c r="AB3256" s="35" t="str">
        <f t="shared" si="372"/>
        <v>.</v>
      </c>
    </row>
    <row r="3257" spans="2:28">
      <c r="B3257" s="6"/>
      <c r="D3257" s="24"/>
      <c r="E3257" s="17"/>
      <c r="F3257" s="7"/>
      <c r="G3257" s="10"/>
      <c r="H3257" s="7"/>
      <c r="I3257" s="7"/>
      <c r="J3257" s="7"/>
      <c r="K3257" s="7"/>
      <c r="L3257" s="7"/>
      <c r="M3257" s="7"/>
      <c r="N3257" s="6"/>
      <c r="O3257" s="6"/>
      <c r="P3257" s="11"/>
      <c r="Q3257" s="12"/>
      <c r="R3257" s="13"/>
      <c r="S3257" s="21" t="str">
        <f t="shared" si="375"/>
        <v/>
      </c>
      <c r="T3257" s="7" t="str">
        <f t="shared" si="376"/>
        <v>Under 1.5</v>
      </c>
      <c r="U3257" s="14"/>
      <c r="V3257" s="14" t="str">
        <f t="shared" si="373"/>
        <v>Over 0.5</v>
      </c>
      <c r="W3257" s="14" t="str">
        <f t="shared" si="374"/>
        <v/>
      </c>
      <c r="X3257" s="14"/>
      <c r="Y3257" s="7" t="str">
        <f t="shared" si="377"/>
        <v>…</v>
      </c>
      <c r="Z3257" s="7"/>
      <c r="AA3257" s="35" t="str">
        <f t="shared" si="371"/>
        <v>…</v>
      </c>
      <c r="AB3257" s="35" t="str">
        <f t="shared" si="372"/>
        <v>.</v>
      </c>
    </row>
    <row r="3258" spans="2:28">
      <c r="B3258" s="6"/>
      <c r="D3258" s="24"/>
      <c r="E3258" s="17"/>
      <c r="F3258" s="7"/>
      <c r="G3258" s="10"/>
      <c r="H3258" s="7"/>
      <c r="I3258" s="7"/>
      <c r="J3258" s="7"/>
      <c r="K3258" s="7"/>
      <c r="L3258" s="7"/>
      <c r="M3258" s="7"/>
      <c r="N3258" s="6"/>
      <c r="O3258" s="6"/>
      <c r="P3258" s="11"/>
      <c r="Q3258" s="12"/>
      <c r="R3258" s="13"/>
      <c r="S3258" s="21" t="str">
        <f t="shared" si="375"/>
        <v/>
      </c>
      <c r="T3258" s="7" t="str">
        <f t="shared" si="376"/>
        <v>Under 1.5</v>
      </c>
      <c r="U3258" s="14"/>
      <c r="V3258" s="14" t="str">
        <f t="shared" si="373"/>
        <v>Over 0.5</v>
      </c>
      <c r="W3258" s="14" t="str">
        <f t="shared" si="374"/>
        <v/>
      </c>
      <c r="X3258" s="14"/>
      <c r="Y3258" s="7" t="str">
        <f t="shared" si="377"/>
        <v>…</v>
      </c>
      <c r="Z3258" s="7"/>
      <c r="AA3258" s="35" t="str">
        <f t="shared" si="371"/>
        <v>…</v>
      </c>
      <c r="AB3258" s="35" t="str">
        <f t="shared" si="372"/>
        <v>.</v>
      </c>
    </row>
    <row r="3259" spans="2:28">
      <c r="B3259" s="6"/>
      <c r="D3259" s="24"/>
      <c r="E3259" s="17"/>
      <c r="F3259" s="7"/>
      <c r="G3259" s="10"/>
      <c r="H3259" s="7"/>
      <c r="I3259" s="7"/>
      <c r="J3259" s="7"/>
      <c r="K3259" s="7"/>
      <c r="L3259" s="7"/>
      <c r="M3259" s="7"/>
      <c r="N3259" s="6"/>
      <c r="O3259" s="6"/>
      <c r="P3259" s="11"/>
      <c r="Q3259" s="12"/>
      <c r="R3259" s="13"/>
      <c r="S3259" s="21" t="str">
        <f t="shared" si="375"/>
        <v/>
      </c>
      <c r="T3259" s="7" t="str">
        <f t="shared" si="376"/>
        <v>Under 1.5</v>
      </c>
      <c r="U3259" s="14"/>
      <c r="V3259" s="14" t="str">
        <f t="shared" si="373"/>
        <v>Over 0.5</v>
      </c>
      <c r="W3259" s="14" t="str">
        <f t="shared" si="374"/>
        <v/>
      </c>
      <c r="X3259" s="14"/>
      <c r="Y3259" s="7" t="str">
        <f t="shared" si="377"/>
        <v>…</v>
      </c>
      <c r="Z3259" s="7"/>
      <c r="AA3259" s="35" t="str">
        <f t="shared" si="371"/>
        <v>…</v>
      </c>
      <c r="AB3259" s="35" t="str">
        <f t="shared" si="372"/>
        <v>.</v>
      </c>
    </row>
    <row r="3260" spans="2:28">
      <c r="B3260" s="6"/>
      <c r="D3260" s="24"/>
      <c r="E3260" s="17"/>
      <c r="F3260" s="7"/>
      <c r="G3260" s="10"/>
      <c r="H3260" s="7"/>
      <c r="I3260" s="7"/>
      <c r="J3260" s="7"/>
      <c r="K3260" s="7"/>
      <c r="L3260" s="7"/>
      <c r="M3260" s="7"/>
      <c r="N3260" s="6"/>
      <c r="O3260" s="6"/>
      <c r="P3260" s="11"/>
      <c r="Q3260" s="12"/>
      <c r="R3260" s="13"/>
      <c r="S3260" s="21" t="str">
        <f t="shared" si="375"/>
        <v/>
      </c>
      <c r="T3260" s="7" t="str">
        <f t="shared" si="376"/>
        <v>Under 1.5</v>
      </c>
      <c r="U3260" s="14"/>
      <c r="V3260" s="14" t="str">
        <f t="shared" si="373"/>
        <v>Over 0.5</v>
      </c>
      <c r="W3260" s="14" t="str">
        <f t="shared" si="374"/>
        <v/>
      </c>
      <c r="X3260" s="14"/>
      <c r="Y3260" s="7" t="str">
        <f t="shared" si="377"/>
        <v>…</v>
      </c>
      <c r="Z3260" s="7"/>
      <c r="AA3260" s="35" t="str">
        <f t="shared" si="371"/>
        <v>…</v>
      </c>
      <c r="AB3260" s="35" t="str">
        <f t="shared" si="372"/>
        <v>.</v>
      </c>
    </row>
    <row r="3261" spans="2:28">
      <c r="B3261" s="6"/>
      <c r="D3261" s="24"/>
      <c r="E3261" s="17"/>
      <c r="F3261" s="7"/>
      <c r="G3261" s="10"/>
      <c r="H3261" s="7"/>
      <c r="I3261" s="7"/>
      <c r="J3261" s="7"/>
      <c r="K3261" s="7"/>
      <c r="L3261" s="7"/>
      <c r="M3261" s="7"/>
      <c r="N3261" s="6"/>
      <c r="O3261" s="6"/>
      <c r="P3261" s="11"/>
      <c r="Q3261" s="12"/>
      <c r="R3261" s="13"/>
      <c r="S3261" s="21" t="str">
        <f t="shared" si="375"/>
        <v/>
      </c>
      <c r="T3261" s="7" t="str">
        <f t="shared" si="376"/>
        <v>Under 1.5</v>
      </c>
      <c r="U3261" s="14"/>
      <c r="V3261" s="14" t="str">
        <f t="shared" si="373"/>
        <v>Over 0.5</v>
      </c>
      <c r="W3261" s="14" t="str">
        <f t="shared" si="374"/>
        <v/>
      </c>
      <c r="X3261" s="14"/>
      <c r="Y3261" s="7" t="str">
        <f t="shared" si="377"/>
        <v>…</v>
      </c>
      <c r="Z3261" s="7"/>
      <c r="AA3261" s="35" t="str">
        <f t="shared" si="371"/>
        <v>…</v>
      </c>
      <c r="AB3261" s="35" t="str">
        <f t="shared" si="372"/>
        <v>.</v>
      </c>
    </row>
    <row r="3262" spans="2:28">
      <c r="B3262" s="6"/>
      <c r="D3262" s="24"/>
      <c r="E3262" s="17"/>
      <c r="F3262" s="7"/>
      <c r="G3262" s="10"/>
      <c r="H3262" s="7"/>
      <c r="I3262" s="7"/>
      <c r="J3262" s="7"/>
      <c r="K3262" s="7"/>
      <c r="L3262" s="7"/>
      <c r="M3262" s="7"/>
      <c r="N3262" s="6"/>
      <c r="O3262" s="6"/>
      <c r="P3262" s="11"/>
      <c r="Q3262" s="12"/>
      <c r="R3262" s="13"/>
      <c r="S3262" s="21" t="str">
        <f t="shared" si="375"/>
        <v/>
      </c>
      <c r="T3262" s="7" t="str">
        <f t="shared" si="376"/>
        <v>Under 1.5</v>
      </c>
      <c r="U3262" s="14"/>
      <c r="V3262" s="14" t="str">
        <f t="shared" si="373"/>
        <v>Over 0.5</v>
      </c>
      <c r="W3262" s="14" t="str">
        <f t="shared" si="374"/>
        <v/>
      </c>
      <c r="X3262" s="14"/>
      <c r="Y3262" s="7" t="str">
        <f t="shared" si="377"/>
        <v>…</v>
      </c>
      <c r="Z3262" s="7"/>
      <c r="AA3262" s="35" t="str">
        <f t="shared" si="371"/>
        <v>…</v>
      </c>
      <c r="AB3262" s="35" t="str">
        <f t="shared" si="372"/>
        <v>.</v>
      </c>
    </row>
    <row r="3263" spans="2:28">
      <c r="B3263" s="6"/>
      <c r="D3263" s="24"/>
      <c r="E3263" s="17"/>
      <c r="F3263" s="7"/>
      <c r="G3263" s="10"/>
      <c r="H3263" s="7"/>
      <c r="I3263" s="7"/>
      <c r="J3263" s="7"/>
      <c r="K3263" s="7"/>
      <c r="L3263" s="7"/>
      <c r="M3263" s="7"/>
      <c r="N3263" s="6"/>
      <c r="O3263" s="6"/>
      <c r="P3263" s="11"/>
      <c r="Q3263" s="12"/>
      <c r="R3263" s="13"/>
      <c r="S3263" s="21" t="str">
        <f t="shared" si="375"/>
        <v/>
      </c>
      <c r="T3263" s="7" t="str">
        <f t="shared" si="376"/>
        <v>Under 1.5</v>
      </c>
      <c r="U3263" s="14"/>
      <c r="V3263" s="14" t="str">
        <f t="shared" si="373"/>
        <v>Over 0.5</v>
      </c>
      <c r="W3263" s="14" t="str">
        <f t="shared" si="374"/>
        <v/>
      </c>
      <c r="X3263" s="14"/>
      <c r="Y3263" s="7" t="str">
        <f t="shared" si="377"/>
        <v>…</v>
      </c>
      <c r="Z3263" s="7"/>
      <c r="AA3263" s="35" t="str">
        <f t="shared" si="371"/>
        <v>…</v>
      </c>
      <c r="AB3263" s="35" t="str">
        <f t="shared" si="372"/>
        <v>.</v>
      </c>
    </row>
    <row r="3264" spans="2:28">
      <c r="B3264" s="6"/>
      <c r="D3264" s="24"/>
      <c r="E3264" s="17"/>
      <c r="F3264" s="7"/>
      <c r="G3264" s="10"/>
      <c r="H3264" s="7"/>
      <c r="I3264" s="7"/>
      <c r="J3264" s="7"/>
      <c r="K3264" s="7"/>
      <c r="L3264" s="7"/>
      <c r="M3264" s="7"/>
      <c r="N3264" s="6"/>
      <c r="O3264" s="6"/>
      <c r="P3264" s="11"/>
      <c r="Q3264" s="12"/>
      <c r="R3264" s="13"/>
      <c r="S3264" s="21" t="str">
        <f t="shared" si="375"/>
        <v/>
      </c>
      <c r="T3264" s="7" t="str">
        <f t="shared" si="376"/>
        <v>Under 1.5</v>
      </c>
      <c r="U3264" s="14"/>
      <c r="V3264" s="14" t="str">
        <f t="shared" si="373"/>
        <v>Over 0.5</v>
      </c>
      <c r="W3264" s="14" t="str">
        <f t="shared" si="374"/>
        <v/>
      </c>
      <c r="X3264" s="14"/>
      <c r="Y3264" s="7" t="str">
        <f t="shared" si="377"/>
        <v>…</v>
      </c>
      <c r="Z3264" s="7"/>
      <c r="AA3264" s="35" t="str">
        <f t="shared" si="371"/>
        <v>…</v>
      </c>
      <c r="AB3264" s="35" t="str">
        <f t="shared" si="372"/>
        <v>.</v>
      </c>
    </row>
    <row r="3265" spans="2:28">
      <c r="B3265" s="6"/>
      <c r="D3265" s="24"/>
      <c r="E3265" s="17"/>
      <c r="F3265" s="7"/>
      <c r="G3265" s="10"/>
      <c r="H3265" s="7"/>
      <c r="I3265" s="7"/>
      <c r="J3265" s="7"/>
      <c r="K3265" s="7"/>
      <c r="L3265" s="7"/>
      <c r="M3265" s="7"/>
      <c r="N3265" s="6"/>
      <c r="O3265" s="6"/>
      <c r="P3265" s="11"/>
      <c r="Q3265" s="12"/>
      <c r="R3265" s="13"/>
      <c r="S3265" s="21" t="str">
        <f t="shared" si="375"/>
        <v/>
      </c>
      <c r="T3265" s="7" t="str">
        <f t="shared" si="376"/>
        <v>Under 1.5</v>
      </c>
      <c r="U3265" s="14"/>
      <c r="V3265" s="14" t="str">
        <f t="shared" si="373"/>
        <v>Over 0.5</v>
      </c>
      <c r="W3265" s="14" t="str">
        <f t="shared" si="374"/>
        <v/>
      </c>
      <c r="X3265" s="14"/>
      <c r="Y3265" s="7" t="str">
        <f t="shared" si="377"/>
        <v>…</v>
      </c>
      <c r="Z3265" s="7"/>
      <c r="AA3265" s="35" t="str">
        <f t="shared" si="371"/>
        <v>…</v>
      </c>
      <c r="AB3265" s="35" t="str">
        <f t="shared" si="372"/>
        <v>.</v>
      </c>
    </row>
    <row r="3266" spans="2:28">
      <c r="B3266" s="6"/>
      <c r="D3266" s="24"/>
      <c r="E3266" s="17"/>
      <c r="F3266" s="7"/>
      <c r="G3266" s="10"/>
      <c r="H3266" s="7"/>
      <c r="I3266" s="7"/>
      <c r="J3266" s="7"/>
      <c r="K3266" s="7"/>
      <c r="L3266" s="7"/>
      <c r="M3266" s="7"/>
      <c r="N3266" s="6"/>
      <c r="O3266" s="6"/>
      <c r="P3266" s="11"/>
      <c r="Q3266" s="12"/>
      <c r="R3266" s="13"/>
      <c r="S3266" s="21" t="str">
        <f t="shared" si="375"/>
        <v/>
      </c>
      <c r="T3266" s="7" t="str">
        <f t="shared" si="376"/>
        <v>Under 1.5</v>
      </c>
      <c r="U3266" s="14"/>
      <c r="V3266" s="14" t="str">
        <f t="shared" si="373"/>
        <v>Over 0.5</v>
      </c>
      <c r="W3266" s="14" t="str">
        <f t="shared" si="374"/>
        <v/>
      </c>
      <c r="X3266" s="14"/>
      <c r="Y3266" s="7" t="str">
        <f t="shared" si="377"/>
        <v>…</v>
      </c>
      <c r="Z3266" s="7"/>
      <c r="AA3266" s="35" t="str">
        <f t="shared" si="371"/>
        <v>…</v>
      </c>
      <c r="AB3266" s="35" t="str">
        <f t="shared" si="372"/>
        <v>.</v>
      </c>
    </row>
    <row r="3267" spans="2:28">
      <c r="B3267" s="6"/>
      <c r="D3267" s="24"/>
      <c r="E3267" s="17"/>
      <c r="F3267" s="7"/>
      <c r="G3267" s="10"/>
      <c r="H3267" s="7"/>
      <c r="I3267" s="7"/>
      <c r="J3267" s="7"/>
      <c r="K3267" s="7"/>
      <c r="L3267" s="7"/>
      <c r="M3267" s="7"/>
      <c r="N3267" s="6"/>
      <c r="O3267" s="6"/>
      <c r="P3267" s="11"/>
      <c r="Q3267" s="12"/>
      <c r="R3267" s="13"/>
      <c r="S3267" s="21" t="str">
        <f t="shared" si="375"/>
        <v/>
      </c>
      <c r="T3267" s="7" t="str">
        <f t="shared" si="376"/>
        <v>Under 1.5</v>
      </c>
      <c r="U3267" s="14"/>
      <c r="V3267" s="14" t="str">
        <f t="shared" si="373"/>
        <v>Over 0.5</v>
      </c>
      <c r="W3267" s="14" t="str">
        <f t="shared" si="374"/>
        <v/>
      </c>
      <c r="X3267" s="14"/>
      <c r="Y3267" s="7" t="str">
        <f t="shared" si="377"/>
        <v>…</v>
      </c>
      <c r="Z3267" s="7"/>
      <c r="AA3267" s="35" t="str">
        <f t="shared" si="371"/>
        <v>…</v>
      </c>
      <c r="AB3267" s="35" t="str">
        <f t="shared" si="372"/>
        <v>.</v>
      </c>
    </row>
    <row r="3268" spans="2:28">
      <c r="B3268" s="6"/>
      <c r="D3268" s="24"/>
      <c r="E3268" s="17"/>
      <c r="F3268" s="7"/>
      <c r="G3268" s="10"/>
      <c r="H3268" s="7"/>
      <c r="I3268" s="7"/>
      <c r="J3268" s="7"/>
      <c r="K3268" s="7"/>
      <c r="L3268" s="7"/>
      <c r="M3268" s="7"/>
      <c r="N3268" s="6"/>
      <c r="O3268" s="6"/>
      <c r="P3268" s="11"/>
      <c r="Q3268" s="12"/>
      <c r="R3268" s="13"/>
      <c r="S3268" s="21" t="str">
        <f t="shared" si="375"/>
        <v/>
      </c>
      <c r="T3268" s="7" t="str">
        <f t="shared" si="376"/>
        <v>Under 1.5</v>
      </c>
      <c r="U3268" s="14"/>
      <c r="V3268" s="14" t="str">
        <f t="shared" si="373"/>
        <v>Over 0.5</v>
      </c>
      <c r="W3268" s="14" t="str">
        <f t="shared" si="374"/>
        <v/>
      </c>
      <c r="X3268" s="14"/>
      <c r="Y3268" s="7" t="str">
        <f t="shared" si="377"/>
        <v>…</v>
      </c>
      <c r="Z3268" s="7"/>
      <c r="AA3268" s="35" t="str">
        <f t="shared" si="371"/>
        <v>…</v>
      </c>
      <c r="AB3268" s="35" t="str">
        <f t="shared" si="372"/>
        <v>.</v>
      </c>
    </row>
    <row r="3269" spans="2:28">
      <c r="B3269" s="6"/>
      <c r="D3269" s="24"/>
      <c r="E3269" s="17"/>
      <c r="F3269" s="7"/>
      <c r="G3269" s="10"/>
      <c r="H3269" s="7"/>
      <c r="I3269" s="7"/>
      <c r="J3269" s="7"/>
      <c r="K3269" s="7"/>
      <c r="L3269" s="7"/>
      <c r="M3269" s="7"/>
      <c r="N3269" s="6"/>
      <c r="O3269" s="6"/>
      <c r="P3269" s="11"/>
      <c r="Q3269" s="12"/>
      <c r="R3269" s="13"/>
      <c r="S3269" s="21" t="str">
        <f t="shared" si="375"/>
        <v/>
      </c>
      <c r="T3269" s="7" t="str">
        <f t="shared" si="376"/>
        <v>Under 1.5</v>
      </c>
      <c r="U3269" s="14"/>
      <c r="V3269" s="14" t="str">
        <f t="shared" si="373"/>
        <v>Over 0.5</v>
      </c>
      <c r="W3269" s="14" t="str">
        <f t="shared" si="374"/>
        <v/>
      </c>
      <c r="X3269" s="14"/>
      <c r="Y3269" s="7" t="str">
        <f t="shared" si="377"/>
        <v>…</v>
      </c>
      <c r="Z3269" s="7"/>
      <c r="AA3269" s="35" t="str">
        <f t="shared" si="371"/>
        <v>…</v>
      </c>
      <c r="AB3269" s="35" t="str">
        <f t="shared" si="372"/>
        <v>.</v>
      </c>
    </row>
    <row r="3270" spans="2:28">
      <c r="B3270" s="6"/>
      <c r="D3270" s="24"/>
      <c r="E3270" s="17"/>
      <c r="F3270" s="7"/>
      <c r="G3270" s="10"/>
      <c r="H3270" s="7"/>
      <c r="I3270" s="7"/>
      <c r="J3270" s="7"/>
      <c r="K3270" s="7"/>
      <c r="L3270" s="7"/>
      <c r="M3270" s="7"/>
      <c r="N3270" s="6"/>
      <c r="O3270" s="6"/>
      <c r="P3270" s="11"/>
      <c r="Q3270" s="12"/>
      <c r="R3270" s="13"/>
      <c r="S3270" s="21" t="str">
        <f t="shared" si="375"/>
        <v/>
      </c>
      <c r="T3270" s="7" t="str">
        <f t="shared" si="376"/>
        <v>Under 1.5</v>
      </c>
      <c r="U3270" s="14"/>
      <c r="V3270" s="14" t="str">
        <f t="shared" si="373"/>
        <v>Over 0.5</v>
      </c>
      <c r="W3270" s="14" t="str">
        <f t="shared" si="374"/>
        <v/>
      </c>
      <c r="X3270" s="14"/>
      <c r="Y3270" s="7" t="str">
        <f t="shared" si="377"/>
        <v>…</v>
      </c>
      <c r="Z3270" s="7"/>
      <c r="AA3270" s="35" t="str">
        <f t="shared" ref="AA3270:AA3278" si="378">IF(AND(I3270&gt;49,P3270&gt;54,B3270="OK"),"U25g","…")</f>
        <v>…</v>
      </c>
      <c r="AB3270" s="35" t="str">
        <f t="shared" ref="AB3270:AB3278" si="379">IF(AND(AA3270="U25g",(OR(O3270="0-0",O3270="0-1",O3270="1-0",O3270="1-1",O3270="2-0",O3270="0-2"))),"WON",".")</f>
        <v>.</v>
      </c>
    </row>
    <row r="3271" spans="2:28">
      <c r="B3271" s="6"/>
      <c r="D3271" s="24"/>
      <c r="E3271" s="17"/>
      <c r="F3271" s="7"/>
      <c r="G3271" s="10"/>
      <c r="H3271" s="7"/>
      <c r="I3271" s="7"/>
      <c r="J3271" s="7"/>
      <c r="K3271" s="7"/>
      <c r="L3271" s="7"/>
      <c r="M3271" s="7"/>
      <c r="N3271" s="6"/>
      <c r="O3271" s="6"/>
      <c r="P3271" s="11"/>
      <c r="Q3271" s="12"/>
      <c r="R3271" s="13"/>
      <c r="S3271" s="21" t="str">
        <f t="shared" si="375"/>
        <v/>
      </c>
      <c r="T3271" s="7" t="str">
        <f t="shared" si="376"/>
        <v>Under 1.5</v>
      </c>
      <c r="U3271" s="14"/>
      <c r="V3271" s="14" t="str">
        <f t="shared" si="373"/>
        <v>Over 0.5</v>
      </c>
      <c r="W3271" s="14" t="str">
        <f t="shared" si="374"/>
        <v/>
      </c>
      <c r="X3271" s="14"/>
      <c r="Y3271" s="7" t="str">
        <f t="shared" si="377"/>
        <v>…</v>
      </c>
      <c r="Z3271" s="7"/>
      <c r="AA3271" s="35" t="str">
        <f t="shared" si="378"/>
        <v>…</v>
      </c>
      <c r="AB3271" s="35" t="str">
        <f t="shared" si="379"/>
        <v>.</v>
      </c>
    </row>
    <row r="3272" spans="2:28">
      <c r="B3272" s="6"/>
      <c r="D3272" s="24"/>
      <c r="E3272" s="17"/>
      <c r="F3272" s="7"/>
      <c r="G3272" s="10"/>
      <c r="H3272" s="7"/>
      <c r="I3272" s="7"/>
      <c r="J3272" s="7"/>
      <c r="K3272" s="7"/>
      <c r="L3272" s="7"/>
      <c r="M3272" s="7"/>
      <c r="N3272" s="6"/>
      <c r="O3272" s="6"/>
      <c r="P3272" s="11"/>
      <c r="Q3272" s="12"/>
      <c r="R3272" s="13"/>
      <c r="S3272" s="21" t="str">
        <f t="shared" si="375"/>
        <v/>
      </c>
      <c r="T3272" s="7" t="str">
        <f t="shared" si="376"/>
        <v>Under 1.5</v>
      </c>
      <c r="U3272" s="14"/>
      <c r="V3272" s="14" t="str">
        <f t="shared" si="373"/>
        <v>Over 0.5</v>
      </c>
      <c r="W3272" s="14" t="str">
        <f t="shared" si="374"/>
        <v/>
      </c>
      <c r="X3272" s="14"/>
      <c r="Y3272" s="7" t="str">
        <f t="shared" si="377"/>
        <v>…</v>
      </c>
      <c r="Z3272" s="7"/>
      <c r="AA3272" s="35" t="str">
        <f t="shared" si="378"/>
        <v>…</v>
      </c>
      <c r="AB3272" s="35" t="str">
        <f t="shared" si="379"/>
        <v>.</v>
      </c>
    </row>
    <row r="3273" spans="2:28">
      <c r="B3273" s="6"/>
      <c r="D3273" s="24"/>
      <c r="E3273" s="17"/>
      <c r="F3273" s="7"/>
      <c r="G3273" s="10"/>
      <c r="H3273" s="7"/>
      <c r="I3273" s="7"/>
      <c r="J3273" s="7"/>
      <c r="K3273" s="7"/>
      <c r="L3273" s="7"/>
      <c r="M3273" s="7"/>
      <c r="N3273" s="6"/>
      <c r="O3273" s="6"/>
      <c r="P3273" s="11"/>
      <c r="Q3273" s="12"/>
      <c r="R3273" s="13"/>
      <c r="S3273" s="21" t="str">
        <f t="shared" si="375"/>
        <v/>
      </c>
      <c r="T3273" s="7" t="str">
        <f t="shared" si="376"/>
        <v>Under 1.5</v>
      </c>
      <c r="U3273" s="14"/>
      <c r="V3273" s="14" t="str">
        <f t="shared" si="373"/>
        <v>Over 0.5</v>
      </c>
      <c r="W3273" s="14" t="str">
        <f t="shared" si="374"/>
        <v/>
      </c>
      <c r="X3273" s="14"/>
      <c r="Y3273" s="7" t="str">
        <f t="shared" si="377"/>
        <v>…</v>
      </c>
      <c r="Z3273" s="7"/>
      <c r="AA3273" s="35" t="str">
        <f t="shared" si="378"/>
        <v>…</v>
      </c>
      <c r="AB3273" s="35" t="str">
        <f t="shared" si="379"/>
        <v>.</v>
      </c>
    </row>
    <row r="3274" spans="2:28">
      <c r="B3274" s="6"/>
      <c r="D3274" s="24"/>
      <c r="E3274" s="17"/>
      <c r="F3274" s="7"/>
      <c r="G3274" s="10"/>
      <c r="H3274" s="7"/>
      <c r="I3274" s="7"/>
      <c r="J3274" s="7"/>
      <c r="K3274" s="7"/>
      <c r="L3274" s="7"/>
      <c r="M3274" s="7"/>
      <c r="N3274" s="6"/>
      <c r="O3274" s="6"/>
      <c r="P3274" s="11"/>
      <c r="Q3274" s="12"/>
      <c r="R3274" s="13"/>
      <c r="S3274" s="21" t="str">
        <f t="shared" si="375"/>
        <v/>
      </c>
      <c r="T3274" s="7" t="str">
        <f t="shared" si="376"/>
        <v>Under 1.5</v>
      </c>
      <c r="U3274" s="14"/>
      <c r="V3274" s="14" t="str">
        <f t="shared" si="373"/>
        <v>Over 0.5</v>
      </c>
      <c r="W3274" s="14" t="str">
        <f t="shared" si="374"/>
        <v/>
      </c>
      <c r="X3274" s="14"/>
      <c r="Y3274" s="7" t="str">
        <f t="shared" si="377"/>
        <v>…</v>
      </c>
      <c r="Z3274" s="7"/>
      <c r="AA3274" s="35" t="str">
        <f t="shared" si="378"/>
        <v>…</v>
      </c>
      <c r="AB3274" s="35" t="str">
        <f t="shared" si="379"/>
        <v>.</v>
      </c>
    </row>
    <row r="3275" spans="2:28">
      <c r="B3275" s="6"/>
      <c r="D3275" s="24"/>
      <c r="E3275" s="17"/>
      <c r="F3275" s="7"/>
      <c r="G3275" s="10"/>
      <c r="H3275" s="7"/>
      <c r="I3275" s="7"/>
      <c r="J3275" s="7"/>
      <c r="K3275" s="7"/>
      <c r="L3275" s="7"/>
      <c r="M3275" s="7"/>
      <c r="N3275" s="6"/>
      <c r="O3275" s="6"/>
      <c r="P3275" s="11"/>
      <c r="Q3275" s="12"/>
      <c r="R3275" s="13"/>
      <c r="S3275" s="21" t="str">
        <f t="shared" si="375"/>
        <v/>
      </c>
      <c r="T3275" s="7" t="str">
        <f t="shared" si="376"/>
        <v>Under 1.5</v>
      </c>
      <c r="U3275" s="14"/>
      <c r="V3275" s="14" t="str">
        <f t="shared" ref="V3275:V3338" si="380">IF(N3275="1-0","Under 1.5",IF(N3275="0-0","Under 1.5",IF(N3275="0-1","Under 1.5","Over 0.5")))</f>
        <v>Over 0.5</v>
      </c>
      <c r="W3275" s="14" t="str">
        <f t="shared" ref="W3275:W3338" si="381">IF(N3275=0,"",IF(N3275="?",N3275,IF(T3275=V3275,"WON",IF(N3275="0-1","WON",IF(N3275="1-0","WON","LOST")))))</f>
        <v/>
      </c>
      <c r="X3275" s="14"/>
      <c r="Y3275" s="7" t="str">
        <f t="shared" si="377"/>
        <v>…</v>
      </c>
      <c r="Z3275" s="7"/>
      <c r="AA3275" s="35" t="str">
        <f t="shared" si="378"/>
        <v>…</v>
      </c>
      <c r="AB3275" s="35" t="str">
        <f t="shared" si="379"/>
        <v>.</v>
      </c>
    </row>
    <row r="3276" spans="2:28">
      <c r="B3276" s="6"/>
      <c r="D3276" s="24"/>
      <c r="E3276" s="17"/>
      <c r="F3276" s="7"/>
      <c r="G3276" s="10"/>
      <c r="H3276" s="7"/>
      <c r="I3276" s="7"/>
      <c r="J3276" s="7"/>
      <c r="K3276" s="7"/>
      <c r="L3276" s="7"/>
      <c r="M3276" s="7"/>
      <c r="N3276" s="6"/>
      <c r="O3276" s="6"/>
      <c r="P3276" s="11"/>
      <c r="Q3276" s="12"/>
      <c r="R3276" s="13"/>
      <c r="S3276" s="21" t="str">
        <f t="shared" si="375"/>
        <v/>
      </c>
      <c r="T3276" s="7" t="str">
        <f t="shared" si="376"/>
        <v>Under 1.5</v>
      </c>
      <c r="U3276" s="14"/>
      <c r="V3276" s="14" t="str">
        <f t="shared" si="380"/>
        <v>Over 0.5</v>
      </c>
      <c r="W3276" s="14" t="str">
        <f t="shared" si="381"/>
        <v/>
      </c>
      <c r="X3276" s="14"/>
      <c r="Y3276" s="7" t="str">
        <f t="shared" si="377"/>
        <v>…</v>
      </c>
      <c r="Z3276" s="7"/>
      <c r="AA3276" s="35" t="str">
        <f t="shared" si="378"/>
        <v>…</v>
      </c>
      <c r="AB3276" s="35" t="str">
        <f t="shared" si="379"/>
        <v>.</v>
      </c>
    </row>
    <row r="3277" spans="2:28">
      <c r="B3277" s="6"/>
      <c r="D3277" s="24"/>
      <c r="E3277" s="17"/>
      <c r="F3277" s="7"/>
      <c r="G3277" s="10"/>
      <c r="H3277" s="7"/>
      <c r="I3277" s="7"/>
      <c r="J3277" s="7"/>
      <c r="K3277" s="7"/>
      <c r="L3277" s="7"/>
      <c r="M3277" s="7"/>
      <c r="N3277" s="6"/>
      <c r="O3277" s="6"/>
      <c r="P3277" s="11"/>
      <c r="Q3277" s="12"/>
      <c r="R3277" s="13"/>
      <c r="S3277" s="21" t="str">
        <f t="shared" si="375"/>
        <v/>
      </c>
      <c r="T3277" s="7" t="str">
        <f t="shared" si="376"/>
        <v>Under 1.5</v>
      </c>
      <c r="U3277" s="14"/>
      <c r="V3277" s="14" t="str">
        <f t="shared" si="380"/>
        <v>Over 0.5</v>
      </c>
      <c r="W3277" s="14" t="str">
        <f t="shared" si="381"/>
        <v/>
      </c>
      <c r="X3277" s="14"/>
      <c r="Y3277" s="7" t="str">
        <f t="shared" si="377"/>
        <v>…</v>
      </c>
      <c r="Z3277" s="7"/>
      <c r="AA3277" s="35" t="str">
        <f t="shared" si="378"/>
        <v>…</v>
      </c>
      <c r="AB3277" s="35" t="str">
        <f t="shared" si="379"/>
        <v>.</v>
      </c>
    </row>
    <row r="3278" spans="2:28">
      <c r="B3278" s="6"/>
      <c r="D3278" s="24"/>
      <c r="E3278" s="17"/>
      <c r="F3278" s="7"/>
      <c r="G3278" s="10"/>
      <c r="H3278" s="7"/>
      <c r="I3278" s="7"/>
      <c r="J3278" s="7"/>
      <c r="K3278" s="7"/>
      <c r="L3278" s="7"/>
      <c r="M3278" s="7"/>
      <c r="N3278" s="6"/>
      <c r="O3278" s="6"/>
      <c r="P3278" s="11"/>
      <c r="Q3278" s="12"/>
      <c r="R3278" s="13"/>
      <c r="S3278" s="21" t="str">
        <f t="shared" si="375"/>
        <v/>
      </c>
      <c r="T3278" s="7" t="str">
        <f t="shared" si="376"/>
        <v>Under 1.5</v>
      </c>
      <c r="U3278" s="14"/>
      <c r="V3278" s="14" t="str">
        <f t="shared" si="380"/>
        <v>Over 0.5</v>
      </c>
      <c r="W3278" s="14" t="str">
        <f t="shared" si="381"/>
        <v/>
      </c>
      <c r="X3278" s="14"/>
      <c r="Y3278" s="7" t="str">
        <f t="shared" si="377"/>
        <v>…</v>
      </c>
      <c r="Z3278" s="7"/>
      <c r="AA3278" s="35" t="str">
        <f t="shared" si="378"/>
        <v>…</v>
      </c>
      <c r="AB3278" s="35" t="str">
        <f t="shared" si="379"/>
        <v>.</v>
      </c>
    </row>
    <row r="3279" spans="2:28">
      <c r="S3279" s="21" t="str">
        <f t="shared" si="375"/>
        <v/>
      </c>
      <c r="T3279" s="7" t="str">
        <f t="shared" si="376"/>
        <v>Under 1.5</v>
      </c>
      <c r="U3279" s="14"/>
      <c r="V3279" s="14" t="str">
        <f t="shared" si="380"/>
        <v>Over 0.5</v>
      </c>
      <c r="W3279" s="14" t="str">
        <f t="shared" si="381"/>
        <v/>
      </c>
    </row>
    <row r="3280" spans="2:28">
      <c r="S3280" s="21" t="str">
        <f t="shared" si="375"/>
        <v/>
      </c>
      <c r="T3280" s="7" t="str">
        <f t="shared" si="376"/>
        <v>Under 1.5</v>
      </c>
      <c r="U3280" s="14"/>
      <c r="V3280" s="14" t="str">
        <f t="shared" si="380"/>
        <v>Over 0.5</v>
      </c>
      <c r="W3280" s="14" t="str">
        <f t="shared" si="381"/>
        <v/>
      </c>
    </row>
    <row r="3281" spans="19:23">
      <c r="S3281" s="21" t="str">
        <f t="shared" si="375"/>
        <v/>
      </c>
      <c r="T3281" s="7" t="str">
        <f t="shared" si="376"/>
        <v>Under 1.5</v>
      </c>
      <c r="U3281" s="14"/>
      <c r="V3281" s="14" t="str">
        <f t="shared" si="380"/>
        <v>Over 0.5</v>
      </c>
      <c r="W3281" s="14" t="str">
        <f t="shared" si="381"/>
        <v/>
      </c>
    </row>
    <row r="3282" spans="19:23">
      <c r="S3282" s="21" t="str">
        <f t="shared" si="375"/>
        <v/>
      </c>
      <c r="T3282" s="7" t="str">
        <f t="shared" si="376"/>
        <v>Under 1.5</v>
      </c>
      <c r="U3282" s="14"/>
      <c r="V3282" s="14" t="str">
        <f t="shared" si="380"/>
        <v>Over 0.5</v>
      </c>
      <c r="W3282" s="14" t="str">
        <f t="shared" si="381"/>
        <v/>
      </c>
    </row>
    <row r="3283" spans="19:23">
      <c r="S3283" s="21" t="str">
        <f t="shared" si="375"/>
        <v/>
      </c>
      <c r="T3283" s="7" t="str">
        <f t="shared" si="376"/>
        <v>Under 1.5</v>
      </c>
      <c r="U3283" s="14"/>
      <c r="V3283" s="14" t="str">
        <f t="shared" si="380"/>
        <v>Over 0.5</v>
      </c>
      <c r="W3283" s="14" t="str">
        <f t="shared" si="381"/>
        <v/>
      </c>
    </row>
    <row r="3284" spans="19:23">
      <c r="S3284" s="21" t="str">
        <f t="shared" si="375"/>
        <v/>
      </c>
      <c r="T3284" s="7" t="str">
        <f t="shared" si="376"/>
        <v>Under 1.5</v>
      </c>
      <c r="U3284" s="14"/>
      <c r="V3284" s="14" t="str">
        <f t="shared" si="380"/>
        <v>Over 0.5</v>
      </c>
      <c r="W3284" s="14" t="str">
        <f t="shared" si="381"/>
        <v/>
      </c>
    </row>
    <row r="3285" spans="19:23">
      <c r="S3285" s="21" t="str">
        <f t="shared" si="375"/>
        <v/>
      </c>
      <c r="T3285" s="7" t="str">
        <f t="shared" si="376"/>
        <v>Under 1.5</v>
      </c>
      <c r="U3285" s="14"/>
      <c r="V3285" s="14" t="str">
        <f t="shared" si="380"/>
        <v>Over 0.5</v>
      </c>
      <c r="W3285" s="14" t="str">
        <f t="shared" si="381"/>
        <v/>
      </c>
    </row>
    <row r="3286" spans="19:23">
      <c r="S3286" s="21" t="str">
        <f t="shared" si="375"/>
        <v/>
      </c>
      <c r="T3286" s="7" t="str">
        <f t="shared" si="376"/>
        <v>Under 1.5</v>
      </c>
      <c r="U3286" s="14"/>
      <c r="V3286" s="14" t="str">
        <f t="shared" si="380"/>
        <v>Over 0.5</v>
      </c>
      <c r="W3286" s="14" t="str">
        <f t="shared" si="381"/>
        <v/>
      </c>
    </row>
    <row r="3287" spans="19:23">
      <c r="S3287" s="21" t="str">
        <f t="shared" si="375"/>
        <v/>
      </c>
      <c r="T3287" s="7" t="str">
        <f t="shared" si="376"/>
        <v>Under 1.5</v>
      </c>
      <c r="U3287" s="14"/>
      <c r="V3287" s="14" t="str">
        <f t="shared" si="380"/>
        <v>Over 0.5</v>
      </c>
      <c r="W3287" s="14" t="str">
        <f t="shared" si="381"/>
        <v/>
      </c>
    </row>
    <row r="3288" spans="19:23">
      <c r="S3288" s="21" t="str">
        <f t="shared" si="375"/>
        <v/>
      </c>
      <c r="T3288" s="7" t="str">
        <f t="shared" si="376"/>
        <v>Under 1.5</v>
      </c>
      <c r="U3288" s="14"/>
      <c r="V3288" s="14" t="str">
        <f t="shared" si="380"/>
        <v>Over 0.5</v>
      </c>
      <c r="W3288" s="14" t="str">
        <f t="shared" si="381"/>
        <v/>
      </c>
    </row>
    <row r="3289" spans="19:23">
      <c r="S3289" s="21" t="str">
        <f t="shared" si="375"/>
        <v/>
      </c>
      <c r="T3289" s="7" t="str">
        <f t="shared" si="376"/>
        <v>Under 1.5</v>
      </c>
      <c r="U3289" s="14"/>
      <c r="V3289" s="14" t="str">
        <f t="shared" si="380"/>
        <v>Over 0.5</v>
      </c>
      <c r="W3289" s="14" t="str">
        <f t="shared" si="381"/>
        <v/>
      </c>
    </row>
    <row r="3290" spans="19:23">
      <c r="S3290" s="21" t="str">
        <f t="shared" si="375"/>
        <v/>
      </c>
      <c r="T3290" s="7" t="str">
        <f t="shared" si="376"/>
        <v>Under 1.5</v>
      </c>
      <c r="U3290" s="14"/>
      <c r="V3290" s="14" t="str">
        <f t="shared" si="380"/>
        <v>Over 0.5</v>
      </c>
      <c r="W3290" s="14" t="str">
        <f t="shared" si="381"/>
        <v/>
      </c>
    </row>
    <row r="3291" spans="19:23">
      <c r="S3291" s="21" t="str">
        <f t="shared" si="375"/>
        <v/>
      </c>
      <c r="T3291" s="7" t="str">
        <f t="shared" si="376"/>
        <v>Under 1.5</v>
      </c>
      <c r="U3291" s="14"/>
      <c r="V3291" s="14" t="str">
        <f t="shared" si="380"/>
        <v>Over 0.5</v>
      </c>
      <c r="W3291" s="14" t="str">
        <f t="shared" si="381"/>
        <v/>
      </c>
    </row>
    <row r="3292" spans="19:23">
      <c r="S3292" s="21" t="str">
        <f t="shared" si="375"/>
        <v/>
      </c>
      <c r="T3292" s="7" t="str">
        <f t="shared" si="376"/>
        <v>Under 1.5</v>
      </c>
      <c r="U3292" s="14"/>
      <c r="V3292" s="14" t="str">
        <f t="shared" si="380"/>
        <v>Over 0.5</v>
      </c>
      <c r="W3292" s="14" t="str">
        <f t="shared" si="381"/>
        <v/>
      </c>
    </row>
    <row r="3293" spans="19:23">
      <c r="S3293" s="21" t="str">
        <f t="shared" si="375"/>
        <v/>
      </c>
      <c r="T3293" s="7" t="str">
        <f t="shared" si="376"/>
        <v>Under 1.5</v>
      </c>
      <c r="U3293" s="14"/>
      <c r="V3293" s="14" t="str">
        <f t="shared" si="380"/>
        <v>Over 0.5</v>
      </c>
      <c r="W3293" s="14" t="str">
        <f t="shared" si="381"/>
        <v/>
      </c>
    </row>
    <row r="3294" spans="19:23">
      <c r="S3294" s="21" t="str">
        <f t="shared" si="375"/>
        <v/>
      </c>
      <c r="T3294" s="7" t="str">
        <f t="shared" si="376"/>
        <v>Under 1.5</v>
      </c>
      <c r="U3294" s="14"/>
      <c r="V3294" s="14" t="str">
        <f t="shared" si="380"/>
        <v>Over 0.5</v>
      </c>
      <c r="W3294" s="14" t="str">
        <f t="shared" si="381"/>
        <v/>
      </c>
    </row>
    <row r="3295" spans="19:23">
      <c r="S3295" s="21" t="str">
        <f t="shared" si="375"/>
        <v/>
      </c>
      <c r="T3295" s="7" t="str">
        <f t="shared" si="376"/>
        <v>Under 1.5</v>
      </c>
      <c r="U3295" s="14"/>
      <c r="V3295" s="14" t="str">
        <f t="shared" si="380"/>
        <v>Over 0.5</v>
      </c>
      <c r="W3295" s="14" t="str">
        <f t="shared" si="381"/>
        <v/>
      </c>
    </row>
    <row r="3296" spans="19:23">
      <c r="S3296" s="21" t="str">
        <f t="shared" si="375"/>
        <v/>
      </c>
      <c r="T3296" s="7" t="str">
        <f t="shared" si="376"/>
        <v>Under 1.5</v>
      </c>
      <c r="U3296" s="14"/>
      <c r="V3296" s="14" t="str">
        <f t="shared" si="380"/>
        <v>Over 0.5</v>
      </c>
      <c r="W3296" s="14" t="str">
        <f t="shared" si="381"/>
        <v/>
      </c>
    </row>
    <row r="3297" spans="19:23">
      <c r="S3297" s="21" t="str">
        <f t="shared" si="375"/>
        <v/>
      </c>
      <c r="T3297" s="7" t="str">
        <f t="shared" si="376"/>
        <v>Under 1.5</v>
      </c>
      <c r="U3297" s="14"/>
      <c r="V3297" s="14" t="str">
        <f t="shared" si="380"/>
        <v>Over 0.5</v>
      </c>
      <c r="W3297" s="14" t="str">
        <f t="shared" si="381"/>
        <v/>
      </c>
    </row>
    <row r="3298" spans="19:23">
      <c r="S3298" s="21" t="str">
        <f t="shared" si="375"/>
        <v/>
      </c>
      <c r="T3298" s="7" t="str">
        <f t="shared" si="376"/>
        <v>Under 1.5</v>
      </c>
      <c r="U3298" s="14"/>
      <c r="V3298" s="14" t="str">
        <f t="shared" si="380"/>
        <v>Over 0.5</v>
      </c>
      <c r="W3298" s="14" t="str">
        <f t="shared" si="381"/>
        <v/>
      </c>
    </row>
    <row r="3299" spans="19:23">
      <c r="S3299" s="21" t="str">
        <f t="shared" si="375"/>
        <v/>
      </c>
      <c r="T3299" s="7" t="str">
        <f t="shared" si="376"/>
        <v>Under 1.5</v>
      </c>
      <c r="U3299" s="14"/>
      <c r="V3299" s="14" t="str">
        <f t="shared" si="380"/>
        <v>Over 0.5</v>
      </c>
      <c r="W3299" s="14" t="str">
        <f t="shared" si="381"/>
        <v/>
      </c>
    </row>
    <row r="3300" spans="19:23">
      <c r="S3300" s="21" t="str">
        <f t="shared" si="375"/>
        <v/>
      </c>
      <c r="T3300" s="7" t="str">
        <f t="shared" si="376"/>
        <v>Under 1.5</v>
      </c>
      <c r="U3300" s="14"/>
      <c r="V3300" s="14" t="str">
        <f t="shared" si="380"/>
        <v>Over 0.5</v>
      </c>
      <c r="W3300" s="14" t="str">
        <f t="shared" si="381"/>
        <v/>
      </c>
    </row>
    <row r="3301" spans="19:23">
      <c r="S3301" s="21" t="str">
        <f t="shared" si="375"/>
        <v/>
      </c>
      <c r="T3301" s="7" t="str">
        <f t="shared" si="376"/>
        <v>Under 1.5</v>
      </c>
      <c r="U3301" s="14"/>
      <c r="V3301" s="14" t="str">
        <f t="shared" si="380"/>
        <v>Over 0.5</v>
      </c>
      <c r="W3301" s="14" t="str">
        <f t="shared" si="381"/>
        <v/>
      </c>
    </row>
    <row r="3302" spans="19:23">
      <c r="S3302" s="21" t="str">
        <f t="shared" si="375"/>
        <v/>
      </c>
      <c r="T3302" s="7" t="str">
        <f t="shared" si="376"/>
        <v>Under 1.5</v>
      </c>
      <c r="U3302" s="14"/>
      <c r="V3302" s="14" t="str">
        <f t="shared" si="380"/>
        <v>Over 0.5</v>
      </c>
      <c r="W3302" s="14" t="str">
        <f t="shared" si="381"/>
        <v/>
      </c>
    </row>
    <row r="3303" spans="19:23">
      <c r="S3303" s="21" t="str">
        <f t="shared" si="375"/>
        <v/>
      </c>
      <c r="T3303" s="7" t="str">
        <f t="shared" si="376"/>
        <v>Under 1.5</v>
      </c>
      <c r="U3303" s="14"/>
      <c r="V3303" s="14" t="str">
        <f t="shared" si="380"/>
        <v>Over 0.5</v>
      </c>
      <c r="W3303" s="14" t="str">
        <f t="shared" si="381"/>
        <v/>
      </c>
    </row>
    <row r="3304" spans="19:23">
      <c r="S3304" s="21" t="str">
        <f t="shared" si="375"/>
        <v/>
      </c>
      <c r="T3304" s="7" t="str">
        <f t="shared" si="376"/>
        <v>Under 1.5</v>
      </c>
      <c r="U3304" s="14"/>
      <c r="V3304" s="14" t="str">
        <f t="shared" si="380"/>
        <v>Over 0.5</v>
      </c>
      <c r="W3304" s="14" t="str">
        <f t="shared" si="381"/>
        <v/>
      </c>
    </row>
    <row r="3305" spans="19:23">
      <c r="S3305" s="21" t="str">
        <f t="shared" si="375"/>
        <v/>
      </c>
      <c r="T3305" s="7" t="str">
        <f t="shared" si="376"/>
        <v>Under 1.5</v>
      </c>
      <c r="U3305" s="14"/>
      <c r="V3305" s="14" t="str">
        <f t="shared" si="380"/>
        <v>Over 0.5</v>
      </c>
      <c r="W3305" s="14" t="str">
        <f t="shared" si="381"/>
        <v/>
      </c>
    </row>
    <row r="3306" spans="19:23">
      <c r="S3306" s="21" t="str">
        <f t="shared" si="375"/>
        <v/>
      </c>
      <c r="T3306" s="7" t="str">
        <f t="shared" si="376"/>
        <v>Under 1.5</v>
      </c>
      <c r="U3306" s="14"/>
      <c r="V3306" s="14" t="str">
        <f t="shared" si="380"/>
        <v>Over 0.5</v>
      </c>
      <c r="W3306" s="14" t="str">
        <f t="shared" si="381"/>
        <v/>
      </c>
    </row>
    <row r="3307" spans="19:23">
      <c r="S3307" s="21" t="str">
        <f t="shared" si="375"/>
        <v/>
      </c>
      <c r="T3307" s="7" t="str">
        <f t="shared" si="376"/>
        <v>Under 1.5</v>
      </c>
      <c r="U3307" s="14"/>
      <c r="V3307" s="14" t="str">
        <f t="shared" si="380"/>
        <v>Over 0.5</v>
      </c>
      <c r="W3307" s="14" t="str">
        <f t="shared" si="381"/>
        <v/>
      </c>
    </row>
    <row r="3308" spans="19:23">
      <c r="S3308" s="21" t="str">
        <f t="shared" si="375"/>
        <v/>
      </c>
      <c r="T3308" s="7" t="str">
        <f t="shared" si="376"/>
        <v>Under 1.5</v>
      </c>
      <c r="U3308" s="14"/>
      <c r="V3308" s="14" t="str">
        <f t="shared" si="380"/>
        <v>Over 0.5</v>
      </c>
      <c r="W3308" s="14" t="str">
        <f t="shared" si="381"/>
        <v/>
      </c>
    </row>
    <row r="3309" spans="19:23">
      <c r="S3309" s="21" t="str">
        <f t="shared" si="375"/>
        <v/>
      </c>
      <c r="T3309" s="7" t="str">
        <f t="shared" si="376"/>
        <v>Under 1.5</v>
      </c>
      <c r="U3309" s="14"/>
      <c r="V3309" s="14" t="str">
        <f t="shared" si="380"/>
        <v>Over 0.5</v>
      </c>
      <c r="W3309" s="14" t="str">
        <f t="shared" si="381"/>
        <v/>
      </c>
    </row>
    <row r="3310" spans="19:23">
      <c r="S3310" s="21" t="str">
        <f t="shared" si="375"/>
        <v/>
      </c>
      <c r="T3310" s="7" t="str">
        <f t="shared" si="376"/>
        <v>Under 1.5</v>
      </c>
      <c r="U3310" s="14"/>
      <c r="V3310" s="14" t="str">
        <f t="shared" si="380"/>
        <v>Over 0.5</v>
      </c>
      <c r="W3310" s="14" t="str">
        <f t="shared" si="381"/>
        <v/>
      </c>
    </row>
    <row r="3311" spans="19:23">
      <c r="S3311" s="21" t="str">
        <f t="shared" si="375"/>
        <v/>
      </c>
      <c r="T3311" s="7" t="str">
        <f t="shared" si="376"/>
        <v>Under 1.5</v>
      </c>
      <c r="U3311" s="14"/>
      <c r="V3311" s="14" t="str">
        <f t="shared" si="380"/>
        <v>Over 0.5</v>
      </c>
      <c r="W3311" s="14" t="str">
        <f t="shared" si="381"/>
        <v/>
      </c>
    </row>
    <row r="3312" spans="19:23">
      <c r="S3312" s="21" t="str">
        <f t="shared" si="375"/>
        <v/>
      </c>
      <c r="T3312" s="7" t="str">
        <f t="shared" si="376"/>
        <v>Under 1.5</v>
      </c>
      <c r="U3312" s="14"/>
      <c r="V3312" s="14" t="str">
        <f t="shared" si="380"/>
        <v>Over 0.5</v>
      </c>
      <c r="W3312" s="14" t="str">
        <f t="shared" si="381"/>
        <v/>
      </c>
    </row>
    <row r="3313" spans="19:23">
      <c r="S3313" s="21" t="str">
        <f t="shared" si="375"/>
        <v/>
      </c>
      <c r="T3313" s="7" t="str">
        <f t="shared" si="376"/>
        <v>Under 1.5</v>
      </c>
      <c r="U3313" s="14"/>
      <c r="V3313" s="14" t="str">
        <f t="shared" si="380"/>
        <v>Over 0.5</v>
      </c>
      <c r="W3313" s="14" t="str">
        <f t="shared" si="381"/>
        <v/>
      </c>
    </row>
    <row r="3314" spans="19:23">
      <c r="S3314" s="21" t="str">
        <f t="shared" si="375"/>
        <v/>
      </c>
      <c r="T3314" s="7" t="str">
        <f t="shared" si="376"/>
        <v>Under 1.5</v>
      </c>
      <c r="U3314" s="14"/>
      <c r="V3314" s="14" t="str">
        <f t="shared" si="380"/>
        <v>Over 0.5</v>
      </c>
      <c r="W3314" s="14" t="str">
        <f t="shared" si="381"/>
        <v/>
      </c>
    </row>
    <row r="3315" spans="19:23">
      <c r="S3315" s="21" t="str">
        <f t="shared" si="375"/>
        <v/>
      </c>
      <c r="T3315" s="7" t="str">
        <f t="shared" si="376"/>
        <v>Under 1.5</v>
      </c>
      <c r="U3315" s="14"/>
      <c r="V3315" s="14" t="str">
        <f t="shared" si="380"/>
        <v>Over 0.5</v>
      </c>
      <c r="W3315" s="14" t="str">
        <f t="shared" si="381"/>
        <v/>
      </c>
    </row>
    <row r="3316" spans="19:23">
      <c r="S3316" s="21" t="str">
        <f t="shared" ref="S3316:S3379" si="382">(IF(H3316=0,"",(40+IF(I3316&lt;50,0,I3316/3.2)+(IF(J3316&gt;I3316,-J3316/3.2,0)+(IF(H3316&gt;I3316,-H3316/3.2,0)+(IF(L3316="X",5,IF(L3316="2",2,0)))+(IF(M3316&gt;15,0,15-M3316))+(IF(P3316&lt;50,0,P3316/5)))))))</f>
        <v/>
      </c>
      <c r="T3316" s="7" t="str">
        <f t="shared" ref="T3316:T3379" si="383">IF(S3316&lt;56,"Over 0.5","Under 1.5")</f>
        <v>Under 1.5</v>
      </c>
      <c r="U3316" s="14"/>
      <c r="V3316" s="14" t="str">
        <f t="shared" si="380"/>
        <v>Over 0.5</v>
      </c>
      <c r="W3316" s="14" t="str">
        <f t="shared" si="381"/>
        <v/>
      </c>
    </row>
    <row r="3317" spans="19:23">
      <c r="S3317" s="21" t="str">
        <f t="shared" si="382"/>
        <v/>
      </c>
      <c r="T3317" s="7" t="str">
        <f t="shared" si="383"/>
        <v>Under 1.5</v>
      </c>
      <c r="U3317" s="14"/>
      <c r="V3317" s="14" t="str">
        <f t="shared" si="380"/>
        <v>Over 0.5</v>
      </c>
      <c r="W3317" s="14" t="str">
        <f t="shared" si="381"/>
        <v/>
      </c>
    </row>
    <row r="3318" spans="19:23">
      <c r="S3318" s="21" t="str">
        <f t="shared" si="382"/>
        <v/>
      </c>
      <c r="T3318" s="7" t="str">
        <f t="shared" si="383"/>
        <v>Under 1.5</v>
      </c>
      <c r="U3318" s="14"/>
      <c r="V3318" s="14" t="str">
        <f t="shared" si="380"/>
        <v>Over 0.5</v>
      </c>
      <c r="W3318" s="14" t="str">
        <f t="shared" si="381"/>
        <v/>
      </c>
    </row>
    <row r="3319" spans="19:23">
      <c r="S3319" s="21" t="str">
        <f t="shared" si="382"/>
        <v/>
      </c>
      <c r="T3319" s="7" t="str">
        <f t="shared" si="383"/>
        <v>Under 1.5</v>
      </c>
      <c r="U3319" s="14"/>
      <c r="V3319" s="14" t="str">
        <f t="shared" si="380"/>
        <v>Over 0.5</v>
      </c>
      <c r="W3319" s="14" t="str">
        <f t="shared" si="381"/>
        <v/>
      </c>
    </row>
    <row r="3320" spans="19:23">
      <c r="S3320" s="21" t="str">
        <f t="shared" si="382"/>
        <v/>
      </c>
      <c r="T3320" s="7" t="str">
        <f t="shared" si="383"/>
        <v>Under 1.5</v>
      </c>
      <c r="U3320" s="14"/>
      <c r="V3320" s="14" t="str">
        <f t="shared" si="380"/>
        <v>Over 0.5</v>
      </c>
      <c r="W3320" s="14" t="str">
        <f t="shared" si="381"/>
        <v/>
      </c>
    </row>
    <row r="3321" spans="19:23">
      <c r="S3321" s="21" t="str">
        <f t="shared" si="382"/>
        <v/>
      </c>
      <c r="T3321" s="7" t="str">
        <f t="shared" si="383"/>
        <v>Under 1.5</v>
      </c>
      <c r="U3321" s="14"/>
      <c r="V3321" s="14" t="str">
        <f t="shared" si="380"/>
        <v>Over 0.5</v>
      </c>
      <c r="W3321" s="14" t="str">
        <f t="shared" si="381"/>
        <v/>
      </c>
    </row>
    <row r="3322" spans="19:23">
      <c r="S3322" s="21" t="str">
        <f t="shared" si="382"/>
        <v/>
      </c>
      <c r="T3322" s="7" t="str">
        <f t="shared" si="383"/>
        <v>Under 1.5</v>
      </c>
      <c r="U3322" s="14"/>
      <c r="V3322" s="14" t="str">
        <f t="shared" si="380"/>
        <v>Over 0.5</v>
      </c>
      <c r="W3322" s="14" t="str">
        <f t="shared" si="381"/>
        <v/>
      </c>
    </row>
    <row r="3323" spans="19:23">
      <c r="S3323" s="21" t="str">
        <f t="shared" si="382"/>
        <v/>
      </c>
      <c r="T3323" s="7" t="str">
        <f t="shared" si="383"/>
        <v>Under 1.5</v>
      </c>
      <c r="U3323" s="14"/>
      <c r="V3323" s="14" t="str">
        <f t="shared" si="380"/>
        <v>Over 0.5</v>
      </c>
      <c r="W3323" s="14" t="str">
        <f t="shared" si="381"/>
        <v/>
      </c>
    </row>
    <row r="3324" spans="19:23">
      <c r="S3324" s="21" t="str">
        <f t="shared" si="382"/>
        <v/>
      </c>
      <c r="T3324" s="7" t="str">
        <f t="shared" si="383"/>
        <v>Under 1.5</v>
      </c>
      <c r="U3324" s="14"/>
      <c r="V3324" s="14" t="str">
        <f t="shared" si="380"/>
        <v>Over 0.5</v>
      </c>
      <c r="W3324" s="14" t="str">
        <f t="shared" si="381"/>
        <v/>
      </c>
    </row>
    <row r="3325" spans="19:23">
      <c r="S3325" s="21" t="str">
        <f t="shared" si="382"/>
        <v/>
      </c>
      <c r="T3325" s="7" t="str">
        <f t="shared" si="383"/>
        <v>Under 1.5</v>
      </c>
      <c r="U3325" s="14"/>
      <c r="V3325" s="14" t="str">
        <f t="shared" si="380"/>
        <v>Over 0.5</v>
      </c>
      <c r="W3325" s="14" t="str">
        <f t="shared" si="381"/>
        <v/>
      </c>
    </row>
    <row r="3326" spans="19:23">
      <c r="S3326" s="21" t="str">
        <f t="shared" si="382"/>
        <v/>
      </c>
      <c r="T3326" s="7" t="str">
        <f t="shared" si="383"/>
        <v>Under 1.5</v>
      </c>
      <c r="U3326" s="14"/>
      <c r="V3326" s="14" t="str">
        <f t="shared" si="380"/>
        <v>Over 0.5</v>
      </c>
      <c r="W3326" s="14" t="str">
        <f t="shared" si="381"/>
        <v/>
      </c>
    </row>
    <row r="3327" spans="19:23">
      <c r="S3327" s="21" t="str">
        <f t="shared" si="382"/>
        <v/>
      </c>
      <c r="T3327" s="7" t="str">
        <f t="shared" si="383"/>
        <v>Under 1.5</v>
      </c>
      <c r="U3327" s="14"/>
      <c r="V3327" s="14" t="str">
        <f t="shared" si="380"/>
        <v>Over 0.5</v>
      </c>
      <c r="W3327" s="14" t="str">
        <f t="shared" si="381"/>
        <v/>
      </c>
    </row>
    <row r="3328" spans="19:23">
      <c r="S3328" s="21" t="str">
        <f t="shared" si="382"/>
        <v/>
      </c>
      <c r="T3328" s="7" t="str">
        <f t="shared" si="383"/>
        <v>Under 1.5</v>
      </c>
      <c r="U3328" s="14"/>
      <c r="V3328" s="14" t="str">
        <f t="shared" si="380"/>
        <v>Over 0.5</v>
      </c>
      <c r="W3328" s="14" t="str">
        <f t="shared" si="381"/>
        <v/>
      </c>
    </row>
    <row r="3329" spans="19:23">
      <c r="S3329" s="21" t="str">
        <f t="shared" si="382"/>
        <v/>
      </c>
      <c r="T3329" s="7" t="str">
        <f t="shared" si="383"/>
        <v>Under 1.5</v>
      </c>
      <c r="U3329" s="14"/>
      <c r="V3329" s="14" t="str">
        <f t="shared" si="380"/>
        <v>Over 0.5</v>
      </c>
      <c r="W3329" s="14" t="str">
        <f t="shared" si="381"/>
        <v/>
      </c>
    </row>
    <row r="3330" spans="19:23">
      <c r="S3330" s="21" t="str">
        <f t="shared" si="382"/>
        <v/>
      </c>
      <c r="T3330" s="7" t="str">
        <f t="shared" si="383"/>
        <v>Under 1.5</v>
      </c>
      <c r="U3330" s="14"/>
      <c r="V3330" s="14" t="str">
        <f t="shared" si="380"/>
        <v>Over 0.5</v>
      </c>
      <c r="W3330" s="14" t="str">
        <f t="shared" si="381"/>
        <v/>
      </c>
    </row>
    <row r="3331" spans="19:23">
      <c r="S3331" s="21" t="str">
        <f t="shared" si="382"/>
        <v/>
      </c>
      <c r="T3331" s="7" t="str">
        <f t="shared" si="383"/>
        <v>Under 1.5</v>
      </c>
      <c r="U3331" s="14"/>
      <c r="V3331" s="14" t="str">
        <f t="shared" si="380"/>
        <v>Over 0.5</v>
      </c>
      <c r="W3331" s="14" t="str">
        <f t="shared" si="381"/>
        <v/>
      </c>
    </row>
    <row r="3332" spans="19:23">
      <c r="S3332" s="21" t="str">
        <f t="shared" si="382"/>
        <v/>
      </c>
      <c r="T3332" s="7" t="str">
        <f t="shared" si="383"/>
        <v>Under 1.5</v>
      </c>
      <c r="U3332" s="14"/>
      <c r="V3332" s="14" t="str">
        <f t="shared" si="380"/>
        <v>Over 0.5</v>
      </c>
      <c r="W3332" s="14" t="str">
        <f t="shared" si="381"/>
        <v/>
      </c>
    </row>
    <row r="3333" spans="19:23">
      <c r="S3333" s="21" t="str">
        <f t="shared" si="382"/>
        <v/>
      </c>
      <c r="T3333" s="7" t="str">
        <f t="shared" si="383"/>
        <v>Under 1.5</v>
      </c>
      <c r="U3333" s="14"/>
      <c r="V3333" s="14" t="str">
        <f t="shared" si="380"/>
        <v>Over 0.5</v>
      </c>
      <c r="W3333" s="14" t="str">
        <f t="shared" si="381"/>
        <v/>
      </c>
    </row>
    <row r="3334" spans="19:23">
      <c r="S3334" s="21" t="str">
        <f t="shared" si="382"/>
        <v/>
      </c>
      <c r="T3334" s="7" t="str">
        <f t="shared" si="383"/>
        <v>Under 1.5</v>
      </c>
      <c r="U3334" s="14"/>
      <c r="V3334" s="14" t="str">
        <f t="shared" si="380"/>
        <v>Over 0.5</v>
      </c>
      <c r="W3334" s="14" t="str">
        <f t="shared" si="381"/>
        <v/>
      </c>
    </row>
    <row r="3335" spans="19:23">
      <c r="S3335" s="21" t="str">
        <f t="shared" si="382"/>
        <v/>
      </c>
      <c r="T3335" s="7" t="str">
        <f t="shared" si="383"/>
        <v>Under 1.5</v>
      </c>
      <c r="U3335" s="14"/>
      <c r="V3335" s="14" t="str">
        <f t="shared" si="380"/>
        <v>Over 0.5</v>
      </c>
      <c r="W3335" s="14" t="str">
        <f t="shared" si="381"/>
        <v/>
      </c>
    </row>
    <row r="3336" spans="19:23">
      <c r="S3336" s="21" t="str">
        <f t="shared" si="382"/>
        <v/>
      </c>
      <c r="T3336" s="7" t="str">
        <f t="shared" si="383"/>
        <v>Under 1.5</v>
      </c>
      <c r="U3336" s="14"/>
      <c r="V3336" s="14" t="str">
        <f t="shared" si="380"/>
        <v>Over 0.5</v>
      </c>
      <c r="W3336" s="14" t="str">
        <f t="shared" si="381"/>
        <v/>
      </c>
    </row>
    <row r="3337" spans="19:23">
      <c r="S3337" s="21" t="str">
        <f t="shared" si="382"/>
        <v/>
      </c>
      <c r="T3337" s="7" t="str">
        <f t="shared" si="383"/>
        <v>Under 1.5</v>
      </c>
      <c r="U3337" s="14"/>
      <c r="V3337" s="14" t="str">
        <f t="shared" si="380"/>
        <v>Over 0.5</v>
      </c>
      <c r="W3337" s="14" t="str">
        <f t="shared" si="381"/>
        <v/>
      </c>
    </row>
    <row r="3338" spans="19:23">
      <c r="S3338" s="21" t="str">
        <f t="shared" si="382"/>
        <v/>
      </c>
      <c r="T3338" s="7" t="str">
        <f t="shared" si="383"/>
        <v>Under 1.5</v>
      </c>
      <c r="U3338" s="14"/>
      <c r="V3338" s="14" t="str">
        <f t="shared" si="380"/>
        <v>Over 0.5</v>
      </c>
      <c r="W3338" s="14" t="str">
        <f t="shared" si="381"/>
        <v/>
      </c>
    </row>
    <row r="3339" spans="19:23">
      <c r="S3339" s="21" t="str">
        <f t="shared" si="382"/>
        <v/>
      </c>
      <c r="T3339" s="7" t="str">
        <f t="shared" si="383"/>
        <v>Under 1.5</v>
      </c>
      <c r="U3339" s="14"/>
      <c r="V3339" s="14" t="str">
        <f t="shared" ref="V3339:V3402" si="384">IF(N3339="1-0","Under 1.5",IF(N3339="0-0","Under 1.5",IF(N3339="0-1","Under 1.5","Over 0.5")))</f>
        <v>Over 0.5</v>
      </c>
      <c r="W3339" s="14" t="str">
        <f t="shared" ref="W3339:W3402" si="385">IF(N3339=0,"",IF(N3339="?",N3339,IF(T3339=V3339,"WON",IF(N3339="0-1","WON",IF(N3339="1-0","WON","LOST")))))</f>
        <v/>
      </c>
    </row>
    <row r="3340" spans="19:23">
      <c r="S3340" s="21" t="str">
        <f t="shared" si="382"/>
        <v/>
      </c>
      <c r="T3340" s="7" t="str">
        <f t="shared" si="383"/>
        <v>Under 1.5</v>
      </c>
      <c r="U3340" s="14"/>
      <c r="V3340" s="14" t="str">
        <f t="shared" si="384"/>
        <v>Over 0.5</v>
      </c>
      <c r="W3340" s="14" t="str">
        <f t="shared" si="385"/>
        <v/>
      </c>
    </row>
    <row r="3341" spans="19:23">
      <c r="S3341" s="21" t="str">
        <f t="shared" si="382"/>
        <v/>
      </c>
      <c r="T3341" s="7" t="str">
        <f t="shared" si="383"/>
        <v>Under 1.5</v>
      </c>
      <c r="U3341" s="14"/>
      <c r="V3341" s="14" t="str">
        <f t="shared" si="384"/>
        <v>Over 0.5</v>
      </c>
      <c r="W3341" s="14" t="str">
        <f t="shared" si="385"/>
        <v/>
      </c>
    </row>
    <row r="3342" spans="19:23">
      <c r="S3342" s="21" t="str">
        <f t="shared" si="382"/>
        <v/>
      </c>
      <c r="T3342" s="7" t="str">
        <f t="shared" si="383"/>
        <v>Under 1.5</v>
      </c>
      <c r="U3342" s="14"/>
      <c r="V3342" s="14" t="str">
        <f t="shared" si="384"/>
        <v>Over 0.5</v>
      </c>
      <c r="W3342" s="14" t="str">
        <f t="shared" si="385"/>
        <v/>
      </c>
    </row>
    <row r="3343" spans="19:23">
      <c r="S3343" s="21" t="str">
        <f t="shared" si="382"/>
        <v/>
      </c>
      <c r="T3343" s="7" t="str">
        <f t="shared" si="383"/>
        <v>Under 1.5</v>
      </c>
      <c r="U3343" s="14"/>
      <c r="V3343" s="14" t="str">
        <f t="shared" si="384"/>
        <v>Over 0.5</v>
      </c>
      <c r="W3343" s="14" t="str">
        <f t="shared" si="385"/>
        <v/>
      </c>
    </row>
    <row r="3344" spans="19:23">
      <c r="S3344" s="21" t="str">
        <f t="shared" si="382"/>
        <v/>
      </c>
      <c r="T3344" s="7" t="str">
        <f t="shared" si="383"/>
        <v>Under 1.5</v>
      </c>
      <c r="U3344" s="14"/>
      <c r="V3344" s="14" t="str">
        <f t="shared" si="384"/>
        <v>Over 0.5</v>
      </c>
      <c r="W3344" s="14" t="str">
        <f t="shared" si="385"/>
        <v/>
      </c>
    </row>
    <row r="3345" spans="19:23">
      <c r="S3345" s="21" t="str">
        <f t="shared" si="382"/>
        <v/>
      </c>
      <c r="T3345" s="7" t="str">
        <f t="shared" si="383"/>
        <v>Under 1.5</v>
      </c>
      <c r="U3345" s="14"/>
      <c r="V3345" s="14" t="str">
        <f t="shared" si="384"/>
        <v>Over 0.5</v>
      </c>
      <c r="W3345" s="14" t="str">
        <f t="shared" si="385"/>
        <v/>
      </c>
    </row>
    <row r="3346" spans="19:23">
      <c r="S3346" s="21" t="str">
        <f t="shared" si="382"/>
        <v/>
      </c>
      <c r="T3346" s="7" t="str">
        <f t="shared" si="383"/>
        <v>Under 1.5</v>
      </c>
      <c r="U3346" s="14"/>
      <c r="V3346" s="14" t="str">
        <f t="shared" si="384"/>
        <v>Over 0.5</v>
      </c>
      <c r="W3346" s="14" t="str">
        <f t="shared" si="385"/>
        <v/>
      </c>
    </row>
    <row r="3347" spans="19:23">
      <c r="S3347" s="21" t="str">
        <f t="shared" si="382"/>
        <v/>
      </c>
      <c r="T3347" s="7" t="str">
        <f t="shared" si="383"/>
        <v>Under 1.5</v>
      </c>
      <c r="U3347" s="14"/>
      <c r="V3347" s="14" t="str">
        <f t="shared" si="384"/>
        <v>Over 0.5</v>
      </c>
      <c r="W3347" s="14" t="str">
        <f t="shared" si="385"/>
        <v/>
      </c>
    </row>
    <row r="3348" spans="19:23">
      <c r="S3348" s="21" t="str">
        <f t="shared" si="382"/>
        <v/>
      </c>
      <c r="T3348" s="7" t="str">
        <f t="shared" si="383"/>
        <v>Under 1.5</v>
      </c>
      <c r="U3348" s="14"/>
      <c r="V3348" s="14" t="str">
        <f t="shared" si="384"/>
        <v>Over 0.5</v>
      </c>
      <c r="W3348" s="14" t="str">
        <f t="shared" si="385"/>
        <v/>
      </c>
    </row>
    <row r="3349" spans="19:23">
      <c r="S3349" s="21" t="str">
        <f t="shared" si="382"/>
        <v/>
      </c>
      <c r="T3349" s="7" t="str">
        <f t="shared" si="383"/>
        <v>Under 1.5</v>
      </c>
      <c r="U3349" s="14"/>
      <c r="V3349" s="14" t="str">
        <f t="shared" si="384"/>
        <v>Over 0.5</v>
      </c>
      <c r="W3349" s="14" t="str">
        <f t="shared" si="385"/>
        <v/>
      </c>
    </row>
    <row r="3350" spans="19:23">
      <c r="S3350" s="21" t="str">
        <f t="shared" si="382"/>
        <v/>
      </c>
      <c r="T3350" s="7" t="str">
        <f t="shared" si="383"/>
        <v>Under 1.5</v>
      </c>
      <c r="U3350" s="14"/>
      <c r="V3350" s="14" t="str">
        <f t="shared" si="384"/>
        <v>Over 0.5</v>
      </c>
      <c r="W3350" s="14" t="str">
        <f t="shared" si="385"/>
        <v/>
      </c>
    </row>
    <row r="3351" spans="19:23">
      <c r="S3351" s="21" t="str">
        <f t="shared" si="382"/>
        <v/>
      </c>
      <c r="T3351" s="7" t="str">
        <f t="shared" si="383"/>
        <v>Under 1.5</v>
      </c>
      <c r="U3351" s="14"/>
      <c r="V3351" s="14" t="str">
        <f t="shared" si="384"/>
        <v>Over 0.5</v>
      </c>
      <c r="W3351" s="14" t="str">
        <f t="shared" si="385"/>
        <v/>
      </c>
    </row>
    <row r="3352" spans="19:23">
      <c r="S3352" s="21" t="str">
        <f t="shared" si="382"/>
        <v/>
      </c>
      <c r="T3352" s="7" t="str">
        <f t="shared" si="383"/>
        <v>Under 1.5</v>
      </c>
      <c r="U3352" s="14"/>
      <c r="V3352" s="14" t="str">
        <f t="shared" si="384"/>
        <v>Over 0.5</v>
      </c>
      <c r="W3352" s="14" t="str">
        <f t="shared" si="385"/>
        <v/>
      </c>
    </row>
    <row r="3353" spans="19:23">
      <c r="S3353" s="21" t="str">
        <f t="shared" si="382"/>
        <v/>
      </c>
      <c r="T3353" s="7" t="str">
        <f t="shared" si="383"/>
        <v>Under 1.5</v>
      </c>
      <c r="U3353" s="14"/>
      <c r="V3353" s="14" t="str">
        <f t="shared" si="384"/>
        <v>Over 0.5</v>
      </c>
      <c r="W3353" s="14" t="str">
        <f t="shared" si="385"/>
        <v/>
      </c>
    </row>
    <row r="3354" spans="19:23">
      <c r="S3354" s="21" t="str">
        <f t="shared" si="382"/>
        <v/>
      </c>
      <c r="T3354" s="7" t="str">
        <f t="shared" si="383"/>
        <v>Under 1.5</v>
      </c>
      <c r="U3354" s="14"/>
      <c r="V3354" s="14" t="str">
        <f t="shared" si="384"/>
        <v>Over 0.5</v>
      </c>
      <c r="W3354" s="14" t="str">
        <f t="shared" si="385"/>
        <v/>
      </c>
    </row>
    <row r="3355" spans="19:23">
      <c r="S3355" s="21" t="str">
        <f t="shared" si="382"/>
        <v/>
      </c>
      <c r="T3355" s="7" t="str">
        <f t="shared" si="383"/>
        <v>Under 1.5</v>
      </c>
      <c r="U3355" s="14"/>
      <c r="V3355" s="14" t="str">
        <f t="shared" si="384"/>
        <v>Over 0.5</v>
      </c>
      <c r="W3355" s="14" t="str">
        <f t="shared" si="385"/>
        <v/>
      </c>
    </row>
    <row r="3356" spans="19:23">
      <c r="S3356" s="21" t="str">
        <f t="shared" si="382"/>
        <v/>
      </c>
      <c r="T3356" s="7" t="str">
        <f t="shared" si="383"/>
        <v>Under 1.5</v>
      </c>
      <c r="U3356" s="14"/>
      <c r="V3356" s="14" t="str">
        <f t="shared" si="384"/>
        <v>Over 0.5</v>
      </c>
      <c r="W3356" s="14" t="str">
        <f t="shared" si="385"/>
        <v/>
      </c>
    </row>
    <row r="3357" spans="19:23">
      <c r="S3357" s="21" t="str">
        <f t="shared" si="382"/>
        <v/>
      </c>
      <c r="T3357" s="7" t="str">
        <f t="shared" si="383"/>
        <v>Under 1.5</v>
      </c>
      <c r="U3357" s="14"/>
      <c r="V3357" s="14" t="str">
        <f t="shared" si="384"/>
        <v>Over 0.5</v>
      </c>
      <c r="W3357" s="14" t="str">
        <f t="shared" si="385"/>
        <v/>
      </c>
    </row>
    <row r="3358" spans="19:23">
      <c r="S3358" s="21" t="str">
        <f t="shared" si="382"/>
        <v/>
      </c>
      <c r="T3358" s="7" t="str">
        <f t="shared" si="383"/>
        <v>Under 1.5</v>
      </c>
      <c r="U3358" s="14"/>
      <c r="V3358" s="14" t="str">
        <f t="shared" si="384"/>
        <v>Over 0.5</v>
      </c>
      <c r="W3358" s="14" t="str">
        <f t="shared" si="385"/>
        <v/>
      </c>
    </row>
    <row r="3359" spans="19:23">
      <c r="S3359" s="21" t="str">
        <f t="shared" si="382"/>
        <v/>
      </c>
      <c r="T3359" s="7" t="str">
        <f t="shared" si="383"/>
        <v>Under 1.5</v>
      </c>
      <c r="U3359" s="14"/>
      <c r="V3359" s="14" t="str">
        <f t="shared" si="384"/>
        <v>Over 0.5</v>
      </c>
      <c r="W3359" s="14" t="str">
        <f t="shared" si="385"/>
        <v/>
      </c>
    </row>
    <row r="3360" spans="19:23">
      <c r="S3360" s="21" t="str">
        <f t="shared" si="382"/>
        <v/>
      </c>
      <c r="T3360" s="7" t="str">
        <f t="shared" si="383"/>
        <v>Under 1.5</v>
      </c>
      <c r="U3360" s="14"/>
      <c r="V3360" s="14" t="str">
        <f t="shared" si="384"/>
        <v>Over 0.5</v>
      </c>
      <c r="W3360" s="14" t="str">
        <f t="shared" si="385"/>
        <v/>
      </c>
    </row>
    <row r="3361" spans="19:23">
      <c r="S3361" s="21" t="str">
        <f t="shared" si="382"/>
        <v/>
      </c>
      <c r="T3361" s="7" t="str">
        <f t="shared" si="383"/>
        <v>Under 1.5</v>
      </c>
      <c r="U3361" s="14"/>
      <c r="V3361" s="14" t="str">
        <f t="shared" si="384"/>
        <v>Over 0.5</v>
      </c>
      <c r="W3361" s="14" t="str">
        <f t="shared" si="385"/>
        <v/>
      </c>
    </row>
    <row r="3362" spans="19:23">
      <c r="S3362" s="21" t="str">
        <f t="shared" si="382"/>
        <v/>
      </c>
      <c r="T3362" s="7" t="str">
        <f t="shared" si="383"/>
        <v>Under 1.5</v>
      </c>
      <c r="U3362" s="14"/>
      <c r="V3362" s="14" t="str">
        <f t="shared" si="384"/>
        <v>Over 0.5</v>
      </c>
      <c r="W3362" s="14" t="str">
        <f t="shared" si="385"/>
        <v/>
      </c>
    </row>
    <row r="3363" spans="19:23">
      <c r="S3363" s="21" t="str">
        <f t="shared" si="382"/>
        <v/>
      </c>
      <c r="T3363" s="7" t="str">
        <f t="shared" si="383"/>
        <v>Under 1.5</v>
      </c>
      <c r="U3363" s="14"/>
      <c r="V3363" s="14" t="str">
        <f t="shared" si="384"/>
        <v>Over 0.5</v>
      </c>
      <c r="W3363" s="14" t="str">
        <f t="shared" si="385"/>
        <v/>
      </c>
    </row>
    <row r="3364" spans="19:23">
      <c r="S3364" s="21" t="str">
        <f t="shared" si="382"/>
        <v/>
      </c>
      <c r="T3364" s="7" t="str">
        <f t="shared" si="383"/>
        <v>Under 1.5</v>
      </c>
      <c r="U3364" s="14"/>
      <c r="V3364" s="14" t="str">
        <f t="shared" si="384"/>
        <v>Over 0.5</v>
      </c>
      <c r="W3364" s="14" t="str">
        <f t="shared" si="385"/>
        <v/>
      </c>
    </row>
    <row r="3365" spans="19:23">
      <c r="S3365" s="21" t="str">
        <f t="shared" si="382"/>
        <v/>
      </c>
      <c r="T3365" s="7" t="str">
        <f t="shared" si="383"/>
        <v>Under 1.5</v>
      </c>
      <c r="U3365" s="14"/>
      <c r="V3365" s="14" t="str">
        <f t="shared" si="384"/>
        <v>Over 0.5</v>
      </c>
      <c r="W3365" s="14" t="str">
        <f t="shared" si="385"/>
        <v/>
      </c>
    </row>
    <row r="3366" spans="19:23">
      <c r="S3366" s="21" t="str">
        <f t="shared" si="382"/>
        <v/>
      </c>
      <c r="T3366" s="7" t="str">
        <f t="shared" si="383"/>
        <v>Under 1.5</v>
      </c>
      <c r="U3366" s="14"/>
      <c r="V3366" s="14" t="str">
        <f t="shared" si="384"/>
        <v>Over 0.5</v>
      </c>
      <c r="W3366" s="14" t="str">
        <f t="shared" si="385"/>
        <v/>
      </c>
    </row>
    <row r="3367" spans="19:23">
      <c r="S3367" s="21" t="str">
        <f t="shared" si="382"/>
        <v/>
      </c>
      <c r="T3367" s="7" t="str">
        <f t="shared" si="383"/>
        <v>Under 1.5</v>
      </c>
      <c r="U3367" s="14"/>
      <c r="V3367" s="14" t="str">
        <f t="shared" si="384"/>
        <v>Over 0.5</v>
      </c>
      <c r="W3367" s="14" t="str">
        <f t="shared" si="385"/>
        <v/>
      </c>
    </row>
    <row r="3368" spans="19:23">
      <c r="S3368" s="21" t="str">
        <f t="shared" si="382"/>
        <v/>
      </c>
      <c r="T3368" s="7" t="str">
        <f t="shared" si="383"/>
        <v>Under 1.5</v>
      </c>
      <c r="U3368" s="14"/>
      <c r="V3368" s="14" t="str">
        <f t="shared" si="384"/>
        <v>Over 0.5</v>
      </c>
      <c r="W3368" s="14" t="str">
        <f t="shared" si="385"/>
        <v/>
      </c>
    </row>
    <row r="3369" spans="19:23">
      <c r="S3369" s="21" t="str">
        <f t="shared" si="382"/>
        <v/>
      </c>
      <c r="T3369" s="7" t="str">
        <f t="shared" si="383"/>
        <v>Under 1.5</v>
      </c>
      <c r="U3369" s="14"/>
      <c r="V3369" s="14" t="str">
        <f t="shared" si="384"/>
        <v>Over 0.5</v>
      </c>
      <c r="W3369" s="14" t="str">
        <f t="shared" si="385"/>
        <v/>
      </c>
    </row>
    <row r="3370" spans="19:23">
      <c r="S3370" s="21" t="str">
        <f t="shared" si="382"/>
        <v/>
      </c>
      <c r="T3370" s="7" t="str">
        <f t="shared" si="383"/>
        <v>Under 1.5</v>
      </c>
      <c r="U3370" s="14"/>
      <c r="V3370" s="14" t="str">
        <f t="shared" si="384"/>
        <v>Over 0.5</v>
      </c>
      <c r="W3370" s="14" t="str">
        <f t="shared" si="385"/>
        <v/>
      </c>
    </row>
    <row r="3371" spans="19:23">
      <c r="S3371" s="21" t="str">
        <f t="shared" si="382"/>
        <v/>
      </c>
      <c r="T3371" s="7" t="str">
        <f t="shared" si="383"/>
        <v>Under 1.5</v>
      </c>
      <c r="U3371" s="14"/>
      <c r="V3371" s="14" t="str">
        <f t="shared" si="384"/>
        <v>Over 0.5</v>
      </c>
      <c r="W3371" s="14" t="str">
        <f t="shared" si="385"/>
        <v/>
      </c>
    </row>
    <row r="3372" spans="19:23">
      <c r="S3372" s="21" t="str">
        <f t="shared" si="382"/>
        <v/>
      </c>
      <c r="T3372" s="7" t="str">
        <f t="shared" si="383"/>
        <v>Under 1.5</v>
      </c>
      <c r="U3372" s="14"/>
      <c r="V3372" s="14" t="str">
        <f t="shared" si="384"/>
        <v>Over 0.5</v>
      </c>
      <c r="W3372" s="14" t="str">
        <f t="shared" si="385"/>
        <v/>
      </c>
    </row>
    <row r="3373" spans="19:23">
      <c r="S3373" s="21" t="str">
        <f t="shared" si="382"/>
        <v/>
      </c>
      <c r="T3373" s="7" t="str">
        <f t="shared" si="383"/>
        <v>Under 1.5</v>
      </c>
      <c r="U3373" s="14"/>
      <c r="V3373" s="14" t="str">
        <f t="shared" si="384"/>
        <v>Over 0.5</v>
      </c>
      <c r="W3373" s="14" t="str">
        <f t="shared" si="385"/>
        <v/>
      </c>
    </row>
    <row r="3374" spans="19:23">
      <c r="S3374" s="21" t="str">
        <f t="shared" si="382"/>
        <v/>
      </c>
      <c r="T3374" s="7" t="str">
        <f t="shared" si="383"/>
        <v>Under 1.5</v>
      </c>
      <c r="U3374" s="14"/>
      <c r="V3374" s="14" t="str">
        <f t="shared" si="384"/>
        <v>Over 0.5</v>
      </c>
      <c r="W3374" s="14" t="str">
        <f t="shared" si="385"/>
        <v/>
      </c>
    </row>
    <row r="3375" spans="19:23">
      <c r="S3375" s="21" t="str">
        <f t="shared" si="382"/>
        <v/>
      </c>
      <c r="T3375" s="7" t="str">
        <f t="shared" si="383"/>
        <v>Under 1.5</v>
      </c>
      <c r="U3375" s="14"/>
      <c r="V3375" s="14" t="str">
        <f t="shared" si="384"/>
        <v>Over 0.5</v>
      </c>
      <c r="W3375" s="14" t="str">
        <f t="shared" si="385"/>
        <v/>
      </c>
    </row>
    <row r="3376" spans="19:23">
      <c r="S3376" s="21" t="str">
        <f t="shared" si="382"/>
        <v/>
      </c>
      <c r="T3376" s="7" t="str">
        <f t="shared" si="383"/>
        <v>Under 1.5</v>
      </c>
      <c r="U3376" s="14"/>
      <c r="V3376" s="14" t="str">
        <f t="shared" si="384"/>
        <v>Over 0.5</v>
      </c>
      <c r="W3376" s="14" t="str">
        <f t="shared" si="385"/>
        <v/>
      </c>
    </row>
    <row r="3377" spans="19:23">
      <c r="S3377" s="21" t="str">
        <f t="shared" si="382"/>
        <v/>
      </c>
      <c r="T3377" s="7" t="str">
        <f t="shared" si="383"/>
        <v>Under 1.5</v>
      </c>
      <c r="U3377" s="14"/>
      <c r="V3377" s="14" t="str">
        <f t="shared" si="384"/>
        <v>Over 0.5</v>
      </c>
      <c r="W3377" s="14" t="str">
        <f t="shared" si="385"/>
        <v/>
      </c>
    </row>
    <row r="3378" spans="19:23">
      <c r="S3378" s="21" t="str">
        <f t="shared" si="382"/>
        <v/>
      </c>
      <c r="T3378" s="7" t="str">
        <f t="shared" si="383"/>
        <v>Under 1.5</v>
      </c>
      <c r="U3378" s="14"/>
      <c r="V3378" s="14" t="str">
        <f t="shared" si="384"/>
        <v>Over 0.5</v>
      </c>
      <c r="W3378" s="14" t="str">
        <f t="shared" si="385"/>
        <v/>
      </c>
    </row>
    <row r="3379" spans="19:23">
      <c r="S3379" s="21" t="str">
        <f t="shared" si="382"/>
        <v/>
      </c>
      <c r="T3379" s="7" t="str">
        <f t="shared" si="383"/>
        <v>Under 1.5</v>
      </c>
      <c r="U3379" s="14"/>
      <c r="V3379" s="14" t="str">
        <f t="shared" si="384"/>
        <v>Over 0.5</v>
      </c>
      <c r="W3379" s="14" t="str">
        <f t="shared" si="385"/>
        <v/>
      </c>
    </row>
    <row r="3380" spans="19:23">
      <c r="S3380" s="21" t="str">
        <f t="shared" ref="S3380:S3443" si="386">(IF(H3380=0,"",(40+IF(I3380&lt;50,0,I3380/3.2)+(IF(J3380&gt;I3380,-J3380/3.2,0)+(IF(H3380&gt;I3380,-H3380/3.2,0)+(IF(L3380="X",5,IF(L3380="2",2,0)))+(IF(M3380&gt;15,0,15-M3380))+(IF(P3380&lt;50,0,P3380/5)))))))</f>
        <v/>
      </c>
      <c r="T3380" s="7" t="str">
        <f t="shared" ref="T3380:T3443" si="387">IF(S3380&lt;56,"Over 0.5","Under 1.5")</f>
        <v>Under 1.5</v>
      </c>
      <c r="U3380" s="14"/>
      <c r="V3380" s="14" t="str">
        <f t="shared" si="384"/>
        <v>Over 0.5</v>
      </c>
      <c r="W3380" s="14" t="str">
        <f t="shared" si="385"/>
        <v/>
      </c>
    </row>
    <row r="3381" spans="19:23">
      <c r="S3381" s="21" t="str">
        <f t="shared" si="386"/>
        <v/>
      </c>
      <c r="T3381" s="7" t="str">
        <f t="shared" si="387"/>
        <v>Under 1.5</v>
      </c>
      <c r="U3381" s="14"/>
      <c r="V3381" s="14" t="str">
        <f t="shared" si="384"/>
        <v>Over 0.5</v>
      </c>
      <c r="W3381" s="14" t="str">
        <f t="shared" si="385"/>
        <v/>
      </c>
    </row>
    <row r="3382" spans="19:23">
      <c r="S3382" s="21" t="str">
        <f t="shared" si="386"/>
        <v/>
      </c>
      <c r="T3382" s="7" t="str">
        <f t="shared" si="387"/>
        <v>Under 1.5</v>
      </c>
      <c r="U3382" s="14"/>
      <c r="V3382" s="14" t="str">
        <f t="shared" si="384"/>
        <v>Over 0.5</v>
      </c>
      <c r="W3382" s="14" t="str">
        <f t="shared" si="385"/>
        <v/>
      </c>
    </row>
    <row r="3383" spans="19:23">
      <c r="S3383" s="21" t="str">
        <f t="shared" si="386"/>
        <v/>
      </c>
      <c r="T3383" s="7" t="str">
        <f t="shared" si="387"/>
        <v>Under 1.5</v>
      </c>
      <c r="U3383" s="14"/>
      <c r="V3383" s="14" t="str">
        <f t="shared" si="384"/>
        <v>Over 0.5</v>
      </c>
      <c r="W3383" s="14" t="str">
        <f t="shared" si="385"/>
        <v/>
      </c>
    </row>
    <row r="3384" spans="19:23">
      <c r="S3384" s="21" t="str">
        <f t="shared" si="386"/>
        <v/>
      </c>
      <c r="T3384" s="7" t="str">
        <f t="shared" si="387"/>
        <v>Under 1.5</v>
      </c>
      <c r="U3384" s="14"/>
      <c r="V3384" s="14" t="str">
        <f t="shared" si="384"/>
        <v>Over 0.5</v>
      </c>
      <c r="W3384" s="14" t="str">
        <f t="shared" si="385"/>
        <v/>
      </c>
    </row>
    <row r="3385" spans="19:23">
      <c r="S3385" s="21" t="str">
        <f t="shared" si="386"/>
        <v/>
      </c>
      <c r="T3385" s="7" t="str">
        <f t="shared" si="387"/>
        <v>Under 1.5</v>
      </c>
      <c r="U3385" s="14"/>
      <c r="V3385" s="14" t="str">
        <f t="shared" si="384"/>
        <v>Over 0.5</v>
      </c>
      <c r="W3385" s="14" t="str">
        <f t="shared" si="385"/>
        <v/>
      </c>
    </row>
    <row r="3386" spans="19:23">
      <c r="S3386" s="21" t="str">
        <f t="shared" si="386"/>
        <v/>
      </c>
      <c r="T3386" s="7" t="str">
        <f t="shared" si="387"/>
        <v>Under 1.5</v>
      </c>
      <c r="U3386" s="14"/>
      <c r="V3386" s="14" t="str">
        <f t="shared" si="384"/>
        <v>Over 0.5</v>
      </c>
      <c r="W3386" s="14" t="str">
        <f t="shared" si="385"/>
        <v/>
      </c>
    </row>
    <row r="3387" spans="19:23">
      <c r="S3387" s="21" t="str">
        <f t="shared" si="386"/>
        <v/>
      </c>
      <c r="T3387" s="7" t="str">
        <f t="shared" si="387"/>
        <v>Under 1.5</v>
      </c>
      <c r="U3387" s="14"/>
      <c r="V3387" s="14" t="str">
        <f t="shared" si="384"/>
        <v>Over 0.5</v>
      </c>
      <c r="W3387" s="14" t="str">
        <f t="shared" si="385"/>
        <v/>
      </c>
    </row>
    <row r="3388" spans="19:23">
      <c r="S3388" s="21" t="str">
        <f t="shared" si="386"/>
        <v/>
      </c>
      <c r="T3388" s="7" t="str">
        <f t="shared" si="387"/>
        <v>Under 1.5</v>
      </c>
      <c r="U3388" s="14"/>
      <c r="V3388" s="14" t="str">
        <f t="shared" si="384"/>
        <v>Over 0.5</v>
      </c>
      <c r="W3388" s="14" t="str">
        <f t="shared" si="385"/>
        <v/>
      </c>
    </row>
    <row r="3389" spans="19:23">
      <c r="S3389" s="21" t="str">
        <f t="shared" si="386"/>
        <v/>
      </c>
      <c r="T3389" s="7" t="str">
        <f t="shared" si="387"/>
        <v>Under 1.5</v>
      </c>
      <c r="U3389" s="14"/>
      <c r="V3389" s="14" t="str">
        <f t="shared" si="384"/>
        <v>Over 0.5</v>
      </c>
      <c r="W3389" s="14" t="str">
        <f t="shared" si="385"/>
        <v/>
      </c>
    </row>
    <row r="3390" spans="19:23">
      <c r="S3390" s="21" t="str">
        <f t="shared" si="386"/>
        <v/>
      </c>
      <c r="T3390" s="7" t="str">
        <f t="shared" si="387"/>
        <v>Under 1.5</v>
      </c>
      <c r="U3390" s="14"/>
      <c r="V3390" s="14" t="str">
        <f t="shared" si="384"/>
        <v>Over 0.5</v>
      </c>
      <c r="W3390" s="14" t="str">
        <f t="shared" si="385"/>
        <v/>
      </c>
    </row>
    <row r="3391" spans="19:23">
      <c r="S3391" s="21" t="str">
        <f t="shared" si="386"/>
        <v/>
      </c>
      <c r="T3391" s="7" t="str">
        <f t="shared" si="387"/>
        <v>Under 1.5</v>
      </c>
      <c r="U3391" s="14"/>
      <c r="V3391" s="14" t="str">
        <f t="shared" si="384"/>
        <v>Over 0.5</v>
      </c>
      <c r="W3391" s="14" t="str">
        <f t="shared" si="385"/>
        <v/>
      </c>
    </row>
    <row r="3392" spans="19:23">
      <c r="S3392" s="21" t="str">
        <f t="shared" si="386"/>
        <v/>
      </c>
      <c r="T3392" s="7" t="str">
        <f t="shared" si="387"/>
        <v>Under 1.5</v>
      </c>
      <c r="U3392" s="14"/>
      <c r="V3392" s="14" t="str">
        <f t="shared" si="384"/>
        <v>Over 0.5</v>
      </c>
      <c r="W3392" s="14" t="str">
        <f t="shared" si="385"/>
        <v/>
      </c>
    </row>
    <row r="3393" spans="19:23">
      <c r="S3393" s="21" t="str">
        <f t="shared" si="386"/>
        <v/>
      </c>
      <c r="T3393" s="7" t="str">
        <f t="shared" si="387"/>
        <v>Under 1.5</v>
      </c>
      <c r="U3393" s="14"/>
      <c r="V3393" s="14" t="str">
        <f t="shared" si="384"/>
        <v>Over 0.5</v>
      </c>
      <c r="W3393" s="14" t="str">
        <f t="shared" si="385"/>
        <v/>
      </c>
    </row>
    <row r="3394" spans="19:23">
      <c r="S3394" s="21" t="str">
        <f t="shared" si="386"/>
        <v/>
      </c>
      <c r="T3394" s="7" t="str">
        <f t="shared" si="387"/>
        <v>Under 1.5</v>
      </c>
      <c r="U3394" s="14"/>
      <c r="V3394" s="14" t="str">
        <f t="shared" si="384"/>
        <v>Over 0.5</v>
      </c>
      <c r="W3394" s="14" t="str">
        <f t="shared" si="385"/>
        <v/>
      </c>
    </row>
    <row r="3395" spans="19:23">
      <c r="S3395" s="21" t="str">
        <f t="shared" si="386"/>
        <v/>
      </c>
      <c r="T3395" s="7" t="str">
        <f t="shared" si="387"/>
        <v>Under 1.5</v>
      </c>
      <c r="U3395" s="14"/>
      <c r="V3395" s="14" t="str">
        <f t="shared" si="384"/>
        <v>Over 0.5</v>
      </c>
      <c r="W3395" s="14" t="str">
        <f t="shared" si="385"/>
        <v/>
      </c>
    </row>
    <row r="3396" spans="19:23">
      <c r="S3396" s="21" t="str">
        <f t="shared" si="386"/>
        <v/>
      </c>
      <c r="T3396" s="7" t="str">
        <f t="shared" si="387"/>
        <v>Under 1.5</v>
      </c>
      <c r="U3396" s="14"/>
      <c r="V3396" s="14" t="str">
        <f t="shared" si="384"/>
        <v>Over 0.5</v>
      </c>
      <c r="W3396" s="14" t="str">
        <f t="shared" si="385"/>
        <v/>
      </c>
    </row>
    <row r="3397" spans="19:23">
      <c r="S3397" s="21" t="str">
        <f t="shared" si="386"/>
        <v/>
      </c>
      <c r="T3397" s="7" t="str">
        <f t="shared" si="387"/>
        <v>Under 1.5</v>
      </c>
      <c r="U3397" s="14"/>
      <c r="V3397" s="14" t="str">
        <f t="shared" si="384"/>
        <v>Over 0.5</v>
      </c>
      <c r="W3397" s="14" t="str">
        <f t="shared" si="385"/>
        <v/>
      </c>
    </row>
    <row r="3398" spans="19:23">
      <c r="S3398" s="21" t="str">
        <f t="shared" si="386"/>
        <v/>
      </c>
      <c r="T3398" s="7" t="str">
        <f t="shared" si="387"/>
        <v>Under 1.5</v>
      </c>
      <c r="U3398" s="14"/>
      <c r="V3398" s="14" t="str">
        <f t="shared" si="384"/>
        <v>Over 0.5</v>
      </c>
      <c r="W3398" s="14" t="str">
        <f t="shared" si="385"/>
        <v/>
      </c>
    </row>
    <row r="3399" spans="19:23">
      <c r="S3399" s="21" t="str">
        <f t="shared" si="386"/>
        <v/>
      </c>
      <c r="T3399" s="7" t="str">
        <f t="shared" si="387"/>
        <v>Under 1.5</v>
      </c>
      <c r="U3399" s="14"/>
      <c r="V3399" s="14" t="str">
        <f t="shared" si="384"/>
        <v>Over 0.5</v>
      </c>
      <c r="W3399" s="14" t="str">
        <f t="shared" si="385"/>
        <v/>
      </c>
    </row>
    <row r="3400" spans="19:23">
      <c r="S3400" s="21" t="str">
        <f t="shared" si="386"/>
        <v/>
      </c>
      <c r="T3400" s="7" t="str">
        <f t="shared" si="387"/>
        <v>Under 1.5</v>
      </c>
      <c r="U3400" s="14"/>
      <c r="V3400" s="14" t="str">
        <f t="shared" si="384"/>
        <v>Over 0.5</v>
      </c>
      <c r="W3400" s="14" t="str">
        <f t="shared" si="385"/>
        <v/>
      </c>
    </row>
    <row r="3401" spans="19:23">
      <c r="S3401" s="21" t="str">
        <f t="shared" si="386"/>
        <v/>
      </c>
      <c r="T3401" s="7" t="str">
        <f t="shared" si="387"/>
        <v>Under 1.5</v>
      </c>
      <c r="U3401" s="14"/>
      <c r="V3401" s="14" t="str">
        <f t="shared" si="384"/>
        <v>Over 0.5</v>
      </c>
      <c r="W3401" s="14" t="str">
        <f t="shared" si="385"/>
        <v/>
      </c>
    </row>
    <row r="3402" spans="19:23">
      <c r="S3402" s="21" t="str">
        <f t="shared" si="386"/>
        <v/>
      </c>
      <c r="T3402" s="7" t="str">
        <f t="shared" si="387"/>
        <v>Under 1.5</v>
      </c>
      <c r="U3402" s="14"/>
      <c r="V3402" s="14" t="str">
        <f t="shared" si="384"/>
        <v>Over 0.5</v>
      </c>
      <c r="W3402" s="14" t="str">
        <f t="shared" si="385"/>
        <v/>
      </c>
    </row>
    <row r="3403" spans="19:23">
      <c r="S3403" s="21" t="str">
        <f t="shared" si="386"/>
        <v/>
      </c>
      <c r="T3403" s="7" t="str">
        <f t="shared" si="387"/>
        <v>Under 1.5</v>
      </c>
      <c r="U3403" s="14"/>
      <c r="V3403" s="14" t="str">
        <f t="shared" ref="V3403:V3466" si="388">IF(N3403="1-0","Under 1.5",IF(N3403="0-0","Under 1.5",IF(N3403="0-1","Under 1.5","Over 0.5")))</f>
        <v>Over 0.5</v>
      </c>
      <c r="W3403" s="14" t="str">
        <f t="shared" ref="W3403:W3466" si="389">IF(N3403=0,"",IF(N3403="?",N3403,IF(T3403=V3403,"WON",IF(N3403="0-1","WON",IF(N3403="1-0","WON","LOST")))))</f>
        <v/>
      </c>
    </row>
    <row r="3404" spans="19:23">
      <c r="S3404" s="21" t="str">
        <f t="shared" si="386"/>
        <v/>
      </c>
      <c r="T3404" s="7" t="str">
        <f t="shared" si="387"/>
        <v>Under 1.5</v>
      </c>
      <c r="U3404" s="14"/>
      <c r="V3404" s="14" t="str">
        <f t="shared" si="388"/>
        <v>Over 0.5</v>
      </c>
      <c r="W3404" s="14" t="str">
        <f t="shared" si="389"/>
        <v/>
      </c>
    </row>
    <row r="3405" spans="19:23">
      <c r="S3405" s="21" t="str">
        <f t="shared" si="386"/>
        <v/>
      </c>
      <c r="T3405" s="7" t="str">
        <f t="shared" si="387"/>
        <v>Under 1.5</v>
      </c>
      <c r="U3405" s="14"/>
      <c r="V3405" s="14" t="str">
        <f t="shared" si="388"/>
        <v>Over 0.5</v>
      </c>
      <c r="W3405" s="14" t="str">
        <f t="shared" si="389"/>
        <v/>
      </c>
    </row>
    <row r="3406" spans="19:23">
      <c r="S3406" s="21" t="str">
        <f t="shared" si="386"/>
        <v/>
      </c>
      <c r="T3406" s="7" t="str">
        <f t="shared" si="387"/>
        <v>Under 1.5</v>
      </c>
      <c r="U3406" s="14"/>
      <c r="V3406" s="14" t="str">
        <f t="shared" si="388"/>
        <v>Over 0.5</v>
      </c>
      <c r="W3406" s="14" t="str">
        <f t="shared" si="389"/>
        <v/>
      </c>
    </row>
    <row r="3407" spans="19:23">
      <c r="S3407" s="21" t="str">
        <f t="shared" si="386"/>
        <v/>
      </c>
      <c r="T3407" s="7" t="str">
        <f t="shared" si="387"/>
        <v>Under 1.5</v>
      </c>
      <c r="U3407" s="14"/>
      <c r="V3407" s="14" t="str">
        <f t="shared" si="388"/>
        <v>Over 0.5</v>
      </c>
      <c r="W3407" s="14" t="str">
        <f t="shared" si="389"/>
        <v/>
      </c>
    </row>
    <row r="3408" spans="19:23">
      <c r="S3408" s="21" t="str">
        <f t="shared" si="386"/>
        <v/>
      </c>
      <c r="T3408" s="7" t="str">
        <f t="shared" si="387"/>
        <v>Under 1.5</v>
      </c>
      <c r="U3408" s="14"/>
      <c r="V3408" s="14" t="str">
        <f t="shared" si="388"/>
        <v>Over 0.5</v>
      </c>
      <c r="W3408" s="14" t="str">
        <f t="shared" si="389"/>
        <v/>
      </c>
    </row>
    <row r="3409" spans="19:23">
      <c r="S3409" s="21" t="str">
        <f t="shared" si="386"/>
        <v/>
      </c>
      <c r="T3409" s="7" t="str">
        <f t="shared" si="387"/>
        <v>Under 1.5</v>
      </c>
      <c r="U3409" s="14"/>
      <c r="V3409" s="14" t="str">
        <f t="shared" si="388"/>
        <v>Over 0.5</v>
      </c>
      <c r="W3409" s="14" t="str">
        <f t="shared" si="389"/>
        <v/>
      </c>
    </row>
    <row r="3410" spans="19:23">
      <c r="S3410" s="21" t="str">
        <f t="shared" si="386"/>
        <v/>
      </c>
      <c r="T3410" s="7" t="str">
        <f t="shared" si="387"/>
        <v>Under 1.5</v>
      </c>
      <c r="U3410" s="14"/>
      <c r="V3410" s="14" t="str">
        <f t="shared" si="388"/>
        <v>Over 0.5</v>
      </c>
      <c r="W3410" s="14" t="str">
        <f t="shared" si="389"/>
        <v/>
      </c>
    </row>
    <row r="3411" spans="19:23">
      <c r="S3411" s="21" t="str">
        <f t="shared" si="386"/>
        <v/>
      </c>
      <c r="T3411" s="7" t="str">
        <f t="shared" si="387"/>
        <v>Under 1.5</v>
      </c>
      <c r="U3411" s="14"/>
      <c r="V3411" s="14" t="str">
        <f t="shared" si="388"/>
        <v>Over 0.5</v>
      </c>
      <c r="W3411" s="14" t="str">
        <f t="shared" si="389"/>
        <v/>
      </c>
    </row>
    <row r="3412" spans="19:23">
      <c r="S3412" s="21" t="str">
        <f t="shared" si="386"/>
        <v/>
      </c>
      <c r="T3412" s="7" t="str">
        <f t="shared" si="387"/>
        <v>Under 1.5</v>
      </c>
      <c r="U3412" s="14"/>
      <c r="V3412" s="14" t="str">
        <f t="shared" si="388"/>
        <v>Over 0.5</v>
      </c>
      <c r="W3412" s="14" t="str">
        <f t="shared" si="389"/>
        <v/>
      </c>
    </row>
    <row r="3413" spans="19:23">
      <c r="S3413" s="21" t="str">
        <f t="shared" si="386"/>
        <v/>
      </c>
      <c r="T3413" s="7" t="str">
        <f t="shared" si="387"/>
        <v>Under 1.5</v>
      </c>
      <c r="U3413" s="14"/>
      <c r="V3413" s="14" t="str">
        <f t="shared" si="388"/>
        <v>Over 0.5</v>
      </c>
      <c r="W3413" s="14" t="str">
        <f t="shared" si="389"/>
        <v/>
      </c>
    </row>
    <row r="3414" spans="19:23">
      <c r="S3414" s="21" t="str">
        <f t="shared" si="386"/>
        <v/>
      </c>
      <c r="T3414" s="7" t="str">
        <f t="shared" si="387"/>
        <v>Under 1.5</v>
      </c>
      <c r="U3414" s="14"/>
      <c r="V3414" s="14" t="str">
        <f t="shared" si="388"/>
        <v>Over 0.5</v>
      </c>
      <c r="W3414" s="14" t="str">
        <f t="shared" si="389"/>
        <v/>
      </c>
    </row>
    <row r="3415" spans="19:23">
      <c r="S3415" s="21" t="str">
        <f t="shared" si="386"/>
        <v/>
      </c>
      <c r="T3415" s="7" t="str">
        <f t="shared" si="387"/>
        <v>Under 1.5</v>
      </c>
      <c r="U3415" s="14"/>
      <c r="V3415" s="14" t="str">
        <f t="shared" si="388"/>
        <v>Over 0.5</v>
      </c>
      <c r="W3415" s="14" t="str">
        <f t="shared" si="389"/>
        <v/>
      </c>
    </row>
    <row r="3416" spans="19:23">
      <c r="S3416" s="21" t="str">
        <f t="shared" si="386"/>
        <v/>
      </c>
      <c r="T3416" s="7" t="str">
        <f t="shared" si="387"/>
        <v>Under 1.5</v>
      </c>
      <c r="U3416" s="14"/>
      <c r="V3416" s="14" t="str">
        <f t="shared" si="388"/>
        <v>Over 0.5</v>
      </c>
      <c r="W3416" s="14" t="str">
        <f t="shared" si="389"/>
        <v/>
      </c>
    </row>
    <row r="3417" spans="19:23">
      <c r="S3417" s="21" t="str">
        <f t="shared" si="386"/>
        <v/>
      </c>
      <c r="T3417" s="7" t="str">
        <f t="shared" si="387"/>
        <v>Under 1.5</v>
      </c>
      <c r="U3417" s="14"/>
      <c r="V3417" s="14" t="str">
        <f t="shared" si="388"/>
        <v>Over 0.5</v>
      </c>
      <c r="W3417" s="14" t="str">
        <f t="shared" si="389"/>
        <v/>
      </c>
    </row>
    <row r="3418" spans="19:23">
      <c r="S3418" s="21" t="str">
        <f t="shared" si="386"/>
        <v/>
      </c>
      <c r="T3418" s="7" t="str">
        <f t="shared" si="387"/>
        <v>Under 1.5</v>
      </c>
      <c r="U3418" s="14"/>
      <c r="V3418" s="14" t="str">
        <f t="shared" si="388"/>
        <v>Over 0.5</v>
      </c>
      <c r="W3418" s="14" t="str">
        <f t="shared" si="389"/>
        <v/>
      </c>
    </row>
    <row r="3419" spans="19:23">
      <c r="S3419" s="21" t="str">
        <f t="shared" si="386"/>
        <v/>
      </c>
      <c r="T3419" s="7" t="str">
        <f t="shared" si="387"/>
        <v>Under 1.5</v>
      </c>
      <c r="U3419" s="14"/>
      <c r="V3419" s="14" t="str">
        <f t="shared" si="388"/>
        <v>Over 0.5</v>
      </c>
      <c r="W3419" s="14" t="str">
        <f t="shared" si="389"/>
        <v/>
      </c>
    </row>
    <row r="3420" spans="19:23">
      <c r="S3420" s="21" t="str">
        <f t="shared" si="386"/>
        <v/>
      </c>
      <c r="T3420" s="7" t="str">
        <f t="shared" si="387"/>
        <v>Under 1.5</v>
      </c>
      <c r="U3420" s="14"/>
      <c r="V3420" s="14" t="str">
        <f t="shared" si="388"/>
        <v>Over 0.5</v>
      </c>
      <c r="W3420" s="14" t="str">
        <f t="shared" si="389"/>
        <v/>
      </c>
    </row>
    <row r="3421" spans="19:23">
      <c r="S3421" s="21" t="str">
        <f t="shared" si="386"/>
        <v/>
      </c>
      <c r="T3421" s="7" t="str">
        <f t="shared" si="387"/>
        <v>Under 1.5</v>
      </c>
      <c r="U3421" s="14"/>
      <c r="V3421" s="14" t="str">
        <f t="shared" si="388"/>
        <v>Over 0.5</v>
      </c>
      <c r="W3421" s="14" t="str">
        <f t="shared" si="389"/>
        <v/>
      </c>
    </row>
    <row r="3422" spans="19:23">
      <c r="S3422" s="21" t="str">
        <f t="shared" si="386"/>
        <v/>
      </c>
      <c r="T3422" s="7" t="str">
        <f t="shared" si="387"/>
        <v>Under 1.5</v>
      </c>
      <c r="U3422" s="14"/>
      <c r="V3422" s="14" t="str">
        <f t="shared" si="388"/>
        <v>Over 0.5</v>
      </c>
      <c r="W3422" s="14" t="str">
        <f t="shared" si="389"/>
        <v/>
      </c>
    </row>
    <row r="3423" spans="19:23">
      <c r="S3423" s="21" t="str">
        <f t="shared" si="386"/>
        <v/>
      </c>
      <c r="T3423" s="7" t="str">
        <f t="shared" si="387"/>
        <v>Under 1.5</v>
      </c>
      <c r="U3423" s="14"/>
      <c r="V3423" s="14" t="str">
        <f t="shared" si="388"/>
        <v>Over 0.5</v>
      </c>
      <c r="W3423" s="14" t="str">
        <f t="shared" si="389"/>
        <v/>
      </c>
    </row>
    <row r="3424" spans="19:23">
      <c r="S3424" s="21" t="str">
        <f t="shared" si="386"/>
        <v/>
      </c>
      <c r="T3424" s="7" t="str">
        <f t="shared" si="387"/>
        <v>Under 1.5</v>
      </c>
      <c r="U3424" s="14"/>
      <c r="V3424" s="14" t="str">
        <f t="shared" si="388"/>
        <v>Over 0.5</v>
      </c>
      <c r="W3424" s="14" t="str">
        <f t="shared" si="389"/>
        <v/>
      </c>
    </row>
    <row r="3425" spans="19:23">
      <c r="S3425" s="21" t="str">
        <f t="shared" si="386"/>
        <v/>
      </c>
      <c r="T3425" s="7" t="str">
        <f t="shared" si="387"/>
        <v>Under 1.5</v>
      </c>
      <c r="U3425" s="14"/>
      <c r="V3425" s="14" t="str">
        <f t="shared" si="388"/>
        <v>Over 0.5</v>
      </c>
      <c r="W3425" s="14" t="str">
        <f t="shared" si="389"/>
        <v/>
      </c>
    </row>
    <row r="3426" spans="19:23">
      <c r="S3426" s="21" t="str">
        <f t="shared" si="386"/>
        <v/>
      </c>
      <c r="T3426" s="7" t="str">
        <f t="shared" si="387"/>
        <v>Under 1.5</v>
      </c>
      <c r="U3426" s="14"/>
      <c r="V3426" s="14" t="str">
        <f t="shared" si="388"/>
        <v>Over 0.5</v>
      </c>
      <c r="W3426" s="14" t="str">
        <f t="shared" si="389"/>
        <v/>
      </c>
    </row>
    <row r="3427" spans="19:23">
      <c r="S3427" s="21" t="str">
        <f t="shared" si="386"/>
        <v/>
      </c>
      <c r="T3427" s="7" t="str">
        <f t="shared" si="387"/>
        <v>Under 1.5</v>
      </c>
      <c r="U3427" s="14"/>
      <c r="V3427" s="14" t="str">
        <f t="shared" si="388"/>
        <v>Over 0.5</v>
      </c>
      <c r="W3427" s="14" t="str">
        <f t="shared" si="389"/>
        <v/>
      </c>
    </row>
    <row r="3428" spans="19:23">
      <c r="S3428" s="21" t="str">
        <f t="shared" si="386"/>
        <v/>
      </c>
      <c r="T3428" s="7" t="str">
        <f t="shared" si="387"/>
        <v>Under 1.5</v>
      </c>
      <c r="U3428" s="14"/>
      <c r="V3428" s="14" t="str">
        <f t="shared" si="388"/>
        <v>Over 0.5</v>
      </c>
      <c r="W3428" s="14" t="str">
        <f t="shared" si="389"/>
        <v/>
      </c>
    </row>
    <row r="3429" spans="19:23">
      <c r="S3429" s="21" t="str">
        <f t="shared" si="386"/>
        <v/>
      </c>
      <c r="T3429" s="7" t="str">
        <f t="shared" si="387"/>
        <v>Under 1.5</v>
      </c>
      <c r="U3429" s="14"/>
      <c r="V3429" s="14" t="str">
        <f t="shared" si="388"/>
        <v>Over 0.5</v>
      </c>
      <c r="W3429" s="14" t="str">
        <f t="shared" si="389"/>
        <v/>
      </c>
    </row>
    <row r="3430" spans="19:23">
      <c r="S3430" s="21" t="str">
        <f t="shared" si="386"/>
        <v/>
      </c>
      <c r="T3430" s="7" t="str">
        <f t="shared" si="387"/>
        <v>Under 1.5</v>
      </c>
      <c r="U3430" s="14"/>
      <c r="V3430" s="14" t="str">
        <f t="shared" si="388"/>
        <v>Over 0.5</v>
      </c>
      <c r="W3430" s="14" t="str">
        <f t="shared" si="389"/>
        <v/>
      </c>
    </row>
    <row r="3431" spans="19:23">
      <c r="S3431" s="21" t="str">
        <f t="shared" si="386"/>
        <v/>
      </c>
      <c r="T3431" s="7" t="str">
        <f t="shared" si="387"/>
        <v>Under 1.5</v>
      </c>
      <c r="U3431" s="14"/>
      <c r="V3431" s="14" t="str">
        <f t="shared" si="388"/>
        <v>Over 0.5</v>
      </c>
      <c r="W3431" s="14" t="str">
        <f t="shared" si="389"/>
        <v/>
      </c>
    </row>
    <row r="3432" spans="19:23">
      <c r="S3432" s="21" t="str">
        <f t="shared" si="386"/>
        <v/>
      </c>
      <c r="T3432" s="7" t="str">
        <f t="shared" si="387"/>
        <v>Under 1.5</v>
      </c>
      <c r="U3432" s="14"/>
      <c r="V3432" s="14" t="str">
        <f t="shared" si="388"/>
        <v>Over 0.5</v>
      </c>
      <c r="W3432" s="14" t="str">
        <f t="shared" si="389"/>
        <v/>
      </c>
    </row>
    <row r="3433" spans="19:23">
      <c r="S3433" s="21" t="str">
        <f t="shared" si="386"/>
        <v/>
      </c>
      <c r="T3433" s="7" t="str">
        <f t="shared" si="387"/>
        <v>Under 1.5</v>
      </c>
      <c r="U3433" s="14"/>
      <c r="V3433" s="14" t="str">
        <f t="shared" si="388"/>
        <v>Over 0.5</v>
      </c>
      <c r="W3433" s="14" t="str">
        <f t="shared" si="389"/>
        <v/>
      </c>
    </row>
    <row r="3434" spans="19:23">
      <c r="S3434" s="21" t="str">
        <f t="shared" si="386"/>
        <v/>
      </c>
      <c r="T3434" s="7" t="str">
        <f t="shared" si="387"/>
        <v>Under 1.5</v>
      </c>
      <c r="U3434" s="14"/>
      <c r="V3434" s="14" t="str">
        <f t="shared" si="388"/>
        <v>Over 0.5</v>
      </c>
      <c r="W3434" s="14" t="str">
        <f t="shared" si="389"/>
        <v/>
      </c>
    </row>
    <row r="3435" spans="19:23">
      <c r="S3435" s="21" t="str">
        <f t="shared" si="386"/>
        <v/>
      </c>
      <c r="T3435" s="7" t="str">
        <f t="shared" si="387"/>
        <v>Under 1.5</v>
      </c>
      <c r="U3435" s="14"/>
      <c r="V3435" s="14" t="str">
        <f t="shared" si="388"/>
        <v>Over 0.5</v>
      </c>
      <c r="W3435" s="14" t="str">
        <f t="shared" si="389"/>
        <v/>
      </c>
    </row>
    <row r="3436" spans="19:23">
      <c r="S3436" s="21" t="str">
        <f t="shared" si="386"/>
        <v/>
      </c>
      <c r="T3436" s="7" t="str">
        <f t="shared" si="387"/>
        <v>Under 1.5</v>
      </c>
      <c r="U3436" s="14"/>
      <c r="V3436" s="14" t="str">
        <f t="shared" si="388"/>
        <v>Over 0.5</v>
      </c>
      <c r="W3436" s="14" t="str">
        <f t="shared" si="389"/>
        <v/>
      </c>
    </row>
    <row r="3437" spans="19:23">
      <c r="S3437" s="21" t="str">
        <f t="shared" si="386"/>
        <v/>
      </c>
      <c r="T3437" s="7" t="str">
        <f t="shared" si="387"/>
        <v>Under 1.5</v>
      </c>
      <c r="U3437" s="14"/>
      <c r="V3437" s="14" t="str">
        <f t="shared" si="388"/>
        <v>Over 0.5</v>
      </c>
      <c r="W3437" s="14" t="str">
        <f t="shared" si="389"/>
        <v/>
      </c>
    </row>
    <row r="3438" spans="19:23">
      <c r="S3438" s="21" t="str">
        <f t="shared" si="386"/>
        <v/>
      </c>
      <c r="T3438" s="7" t="str">
        <f t="shared" si="387"/>
        <v>Under 1.5</v>
      </c>
      <c r="U3438" s="14"/>
      <c r="V3438" s="14" t="str">
        <f t="shared" si="388"/>
        <v>Over 0.5</v>
      </c>
      <c r="W3438" s="14" t="str">
        <f t="shared" si="389"/>
        <v/>
      </c>
    </row>
    <row r="3439" spans="19:23">
      <c r="S3439" s="21" t="str">
        <f t="shared" si="386"/>
        <v/>
      </c>
      <c r="T3439" s="7" t="str">
        <f t="shared" si="387"/>
        <v>Under 1.5</v>
      </c>
      <c r="U3439" s="14"/>
      <c r="V3439" s="14" t="str">
        <f t="shared" si="388"/>
        <v>Over 0.5</v>
      </c>
      <c r="W3439" s="14" t="str">
        <f t="shared" si="389"/>
        <v/>
      </c>
    </row>
    <row r="3440" spans="19:23">
      <c r="S3440" s="21" t="str">
        <f t="shared" si="386"/>
        <v/>
      </c>
      <c r="T3440" s="7" t="str">
        <f t="shared" si="387"/>
        <v>Under 1.5</v>
      </c>
      <c r="U3440" s="14"/>
      <c r="V3440" s="14" t="str">
        <f t="shared" si="388"/>
        <v>Over 0.5</v>
      </c>
      <c r="W3440" s="14" t="str">
        <f t="shared" si="389"/>
        <v/>
      </c>
    </row>
    <row r="3441" spans="19:23">
      <c r="S3441" s="21" t="str">
        <f t="shared" si="386"/>
        <v/>
      </c>
      <c r="T3441" s="7" t="str">
        <f t="shared" si="387"/>
        <v>Under 1.5</v>
      </c>
      <c r="U3441" s="14"/>
      <c r="V3441" s="14" t="str">
        <f t="shared" si="388"/>
        <v>Over 0.5</v>
      </c>
      <c r="W3441" s="14" t="str">
        <f t="shared" si="389"/>
        <v/>
      </c>
    </row>
    <row r="3442" spans="19:23">
      <c r="S3442" s="21" t="str">
        <f t="shared" si="386"/>
        <v/>
      </c>
      <c r="T3442" s="7" t="str">
        <f t="shared" si="387"/>
        <v>Under 1.5</v>
      </c>
      <c r="U3442" s="14"/>
      <c r="V3442" s="14" t="str">
        <f t="shared" si="388"/>
        <v>Over 0.5</v>
      </c>
      <c r="W3442" s="14" t="str">
        <f t="shared" si="389"/>
        <v/>
      </c>
    </row>
    <row r="3443" spans="19:23">
      <c r="S3443" s="21" t="str">
        <f t="shared" si="386"/>
        <v/>
      </c>
      <c r="T3443" s="7" t="str">
        <f t="shared" si="387"/>
        <v>Under 1.5</v>
      </c>
      <c r="U3443" s="14"/>
      <c r="V3443" s="14" t="str">
        <f t="shared" si="388"/>
        <v>Over 0.5</v>
      </c>
      <c r="W3443" s="14" t="str">
        <f t="shared" si="389"/>
        <v/>
      </c>
    </row>
    <row r="3444" spans="19:23">
      <c r="S3444" s="21" t="str">
        <f t="shared" ref="S3444:S3507" si="390">(IF(H3444=0,"",(40+IF(I3444&lt;50,0,I3444/3.2)+(IF(J3444&gt;I3444,-J3444/3.2,0)+(IF(H3444&gt;I3444,-H3444/3.2,0)+(IF(L3444="X",5,IF(L3444="2",2,0)))+(IF(M3444&gt;15,0,15-M3444))+(IF(P3444&lt;50,0,P3444/5)))))))</f>
        <v/>
      </c>
      <c r="T3444" s="7" t="str">
        <f t="shared" ref="T3444:T3507" si="391">IF(S3444&lt;56,"Over 0.5","Under 1.5")</f>
        <v>Under 1.5</v>
      </c>
      <c r="U3444" s="14"/>
      <c r="V3444" s="14" t="str">
        <f t="shared" si="388"/>
        <v>Over 0.5</v>
      </c>
      <c r="W3444" s="14" t="str">
        <f t="shared" si="389"/>
        <v/>
      </c>
    </row>
    <row r="3445" spans="19:23">
      <c r="S3445" s="21" t="str">
        <f t="shared" si="390"/>
        <v/>
      </c>
      <c r="T3445" s="7" t="str">
        <f t="shared" si="391"/>
        <v>Under 1.5</v>
      </c>
      <c r="U3445" s="14"/>
      <c r="V3445" s="14" t="str">
        <f t="shared" si="388"/>
        <v>Over 0.5</v>
      </c>
      <c r="W3445" s="14" t="str">
        <f t="shared" si="389"/>
        <v/>
      </c>
    </row>
    <row r="3446" spans="19:23">
      <c r="S3446" s="21" t="str">
        <f t="shared" si="390"/>
        <v/>
      </c>
      <c r="T3446" s="7" t="str">
        <f t="shared" si="391"/>
        <v>Under 1.5</v>
      </c>
      <c r="U3446" s="14"/>
      <c r="V3446" s="14" t="str">
        <f t="shared" si="388"/>
        <v>Over 0.5</v>
      </c>
      <c r="W3446" s="14" t="str">
        <f t="shared" si="389"/>
        <v/>
      </c>
    </row>
    <row r="3447" spans="19:23">
      <c r="S3447" s="21" t="str">
        <f t="shared" si="390"/>
        <v/>
      </c>
      <c r="T3447" s="7" t="str">
        <f t="shared" si="391"/>
        <v>Under 1.5</v>
      </c>
      <c r="U3447" s="14"/>
      <c r="V3447" s="14" t="str">
        <f t="shared" si="388"/>
        <v>Over 0.5</v>
      </c>
      <c r="W3447" s="14" t="str">
        <f t="shared" si="389"/>
        <v/>
      </c>
    </row>
    <row r="3448" spans="19:23">
      <c r="S3448" s="21" t="str">
        <f t="shared" si="390"/>
        <v/>
      </c>
      <c r="T3448" s="7" t="str">
        <f t="shared" si="391"/>
        <v>Under 1.5</v>
      </c>
      <c r="U3448" s="14"/>
      <c r="V3448" s="14" t="str">
        <f t="shared" si="388"/>
        <v>Over 0.5</v>
      </c>
      <c r="W3448" s="14" t="str">
        <f t="shared" si="389"/>
        <v/>
      </c>
    </row>
    <row r="3449" spans="19:23">
      <c r="S3449" s="21" t="str">
        <f t="shared" si="390"/>
        <v/>
      </c>
      <c r="T3449" s="7" t="str">
        <f t="shared" si="391"/>
        <v>Under 1.5</v>
      </c>
      <c r="U3449" s="14"/>
      <c r="V3449" s="14" t="str">
        <f t="shared" si="388"/>
        <v>Over 0.5</v>
      </c>
      <c r="W3449" s="14" t="str">
        <f t="shared" si="389"/>
        <v/>
      </c>
    </row>
    <row r="3450" spans="19:23">
      <c r="S3450" s="21" t="str">
        <f t="shared" si="390"/>
        <v/>
      </c>
      <c r="T3450" s="7" t="str">
        <f t="shared" si="391"/>
        <v>Under 1.5</v>
      </c>
      <c r="U3450" s="14"/>
      <c r="V3450" s="14" t="str">
        <f t="shared" si="388"/>
        <v>Over 0.5</v>
      </c>
      <c r="W3450" s="14" t="str">
        <f t="shared" si="389"/>
        <v/>
      </c>
    </row>
    <row r="3451" spans="19:23">
      <c r="S3451" s="21" t="str">
        <f t="shared" si="390"/>
        <v/>
      </c>
      <c r="T3451" s="7" t="str">
        <f t="shared" si="391"/>
        <v>Under 1.5</v>
      </c>
      <c r="U3451" s="14"/>
      <c r="V3451" s="14" t="str">
        <f t="shared" si="388"/>
        <v>Over 0.5</v>
      </c>
      <c r="W3451" s="14" t="str">
        <f t="shared" si="389"/>
        <v/>
      </c>
    </row>
    <row r="3452" spans="19:23">
      <c r="S3452" s="21" t="str">
        <f t="shared" si="390"/>
        <v/>
      </c>
      <c r="T3452" s="7" t="str">
        <f t="shared" si="391"/>
        <v>Under 1.5</v>
      </c>
      <c r="U3452" s="14"/>
      <c r="V3452" s="14" t="str">
        <f t="shared" si="388"/>
        <v>Over 0.5</v>
      </c>
      <c r="W3452" s="14" t="str">
        <f t="shared" si="389"/>
        <v/>
      </c>
    </row>
    <row r="3453" spans="19:23">
      <c r="S3453" s="21" t="str">
        <f t="shared" si="390"/>
        <v/>
      </c>
      <c r="T3453" s="7" t="str">
        <f t="shared" si="391"/>
        <v>Under 1.5</v>
      </c>
      <c r="U3453" s="14"/>
      <c r="V3453" s="14" t="str">
        <f t="shared" si="388"/>
        <v>Over 0.5</v>
      </c>
      <c r="W3453" s="14" t="str">
        <f t="shared" si="389"/>
        <v/>
      </c>
    </row>
    <row r="3454" spans="19:23">
      <c r="S3454" s="21" t="str">
        <f t="shared" si="390"/>
        <v/>
      </c>
      <c r="T3454" s="7" t="str">
        <f t="shared" si="391"/>
        <v>Under 1.5</v>
      </c>
      <c r="U3454" s="14"/>
      <c r="V3454" s="14" t="str">
        <f t="shared" si="388"/>
        <v>Over 0.5</v>
      </c>
      <c r="W3454" s="14" t="str">
        <f t="shared" si="389"/>
        <v/>
      </c>
    </row>
    <row r="3455" spans="19:23">
      <c r="S3455" s="21" t="str">
        <f t="shared" si="390"/>
        <v/>
      </c>
      <c r="T3455" s="7" t="str">
        <f t="shared" si="391"/>
        <v>Under 1.5</v>
      </c>
      <c r="U3455" s="14"/>
      <c r="V3455" s="14" t="str">
        <f t="shared" si="388"/>
        <v>Over 0.5</v>
      </c>
      <c r="W3455" s="14" t="str">
        <f t="shared" si="389"/>
        <v/>
      </c>
    </row>
    <row r="3456" spans="19:23">
      <c r="S3456" s="21" t="str">
        <f t="shared" si="390"/>
        <v/>
      </c>
      <c r="T3456" s="7" t="str">
        <f t="shared" si="391"/>
        <v>Under 1.5</v>
      </c>
      <c r="U3456" s="14"/>
      <c r="V3456" s="14" t="str">
        <f t="shared" si="388"/>
        <v>Over 0.5</v>
      </c>
      <c r="W3456" s="14" t="str">
        <f t="shared" si="389"/>
        <v/>
      </c>
    </row>
    <row r="3457" spans="19:23">
      <c r="S3457" s="21" t="str">
        <f t="shared" si="390"/>
        <v/>
      </c>
      <c r="T3457" s="7" t="str">
        <f t="shared" si="391"/>
        <v>Under 1.5</v>
      </c>
      <c r="U3457" s="14"/>
      <c r="V3457" s="14" t="str">
        <f t="shared" si="388"/>
        <v>Over 0.5</v>
      </c>
      <c r="W3457" s="14" t="str">
        <f t="shared" si="389"/>
        <v/>
      </c>
    </row>
    <row r="3458" spans="19:23">
      <c r="S3458" s="21" t="str">
        <f t="shared" si="390"/>
        <v/>
      </c>
      <c r="T3458" s="7" t="str">
        <f t="shared" si="391"/>
        <v>Under 1.5</v>
      </c>
      <c r="U3458" s="14"/>
      <c r="V3458" s="14" t="str">
        <f t="shared" si="388"/>
        <v>Over 0.5</v>
      </c>
      <c r="W3458" s="14" t="str">
        <f t="shared" si="389"/>
        <v/>
      </c>
    </row>
    <row r="3459" spans="19:23">
      <c r="S3459" s="21" t="str">
        <f t="shared" si="390"/>
        <v/>
      </c>
      <c r="T3459" s="7" t="str">
        <f t="shared" si="391"/>
        <v>Under 1.5</v>
      </c>
      <c r="U3459" s="14"/>
      <c r="V3459" s="14" t="str">
        <f t="shared" si="388"/>
        <v>Over 0.5</v>
      </c>
      <c r="W3459" s="14" t="str">
        <f t="shared" si="389"/>
        <v/>
      </c>
    </row>
    <row r="3460" spans="19:23">
      <c r="S3460" s="21" t="str">
        <f t="shared" si="390"/>
        <v/>
      </c>
      <c r="T3460" s="7" t="str">
        <f t="shared" si="391"/>
        <v>Under 1.5</v>
      </c>
      <c r="U3460" s="14"/>
      <c r="V3460" s="14" t="str">
        <f t="shared" si="388"/>
        <v>Over 0.5</v>
      </c>
      <c r="W3460" s="14" t="str">
        <f t="shared" si="389"/>
        <v/>
      </c>
    </row>
    <row r="3461" spans="19:23">
      <c r="S3461" s="21" t="str">
        <f t="shared" si="390"/>
        <v/>
      </c>
      <c r="T3461" s="7" t="str">
        <f t="shared" si="391"/>
        <v>Under 1.5</v>
      </c>
      <c r="U3461" s="14"/>
      <c r="V3461" s="14" t="str">
        <f t="shared" si="388"/>
        <v>Over 0.5</v>
      </c>
      <c r="W3461" s="14" t="str">
        <f t="shared" si="389"/>
        <v/>
      </c>
    </row>
    <row r="3462" spans="19:23">
      <c r="S3462" s="21" t="str">
        <f t="shared" si="390"/>
        <v/>
      </c>
      <c r="T3462" s="7" t="str">
        <f t="shared" si="391"/>
        <v>Under 1.5</v>
      </c>
      <c r="U3462" s="14"/>
      <c r="V3462" s="14" t="str">
        <f t="shared" si="388"/>
        <v>Over 0.5</v>
      </c>
      <c r="W3462" s="14" t="str">
        <f t="shared" si="389"/>
        <v/>
      </c>
    </row>
    <row r="3463" spans="19:23">
      <c r="S3463" s="21" t="str">
        <f t="shared" si="390"/>
        <v/>
      </c>
      <c r="T3463" s="7" t="str">
        <f t="shared" si="391"/>
        <v>Under 1.5</v>
      </c>
      <c r="U3463" s="14"/>
      <c r="V3463" s="14" t="str">
        <f t="shared" si="388"/>
        <v>Over 0.5</v>
      </c>
      <c r="W3463" s="14" t="str">
        <f t="shared" si="389"/>
        <v/>
      </c>
    </row>
    <row r="3464" spans="19:23">
      <c r="S3464" s="21" t="str">
        <f t="shared" si="390"/>
        <v/>
      </c>
      <c r="T3464" s="7" t="str">
        <f t="shared" si="391"/>
        <v>Under 1.5</v>
      </c>
      <c r="U3464" s="14"/>
      <c r="V3464" s="14" t="str">
        <f t="shared" si="388"/>
        <v>Over 0.5</v>
      </c>
      <c r="W3464" s="14" t="str">
        <f t="shared" si="389"/>
        <v/>
      </c>
    </row>
    <row r="3465" spans="19:23">
      <c r="S3465" s="21" t="str">
        <f t="shared" si="390"/>
        <v/>
      </c>
      <c r="T3465" s="7" t="str">
        <f t="shared" si="391"/>
        <v>Under 1.5</v>
      </c>
      <c r="U3465" s="14"/>
      <c r="V3465" s="14" t="str">
        <f t="shared" si="388"/>
        <v>Over 0.5</v>
      </c>
      <c r="W3465" s="14" t="str">
        <f t="shared" si="389"/>
        <v/>
      </c>
    </row>
    <row r="3466" spans="19:23">
      <c r="S3466" s="21" t="str">
        <f t="shared" si="390"/>
        <v/>
      </c>
      <c r="T3466" s="7" t="str">
        <f t="shared" si="391"/>
        <v>Under 1.5</v>
      </c>
      <c r="U3466" s="14"/>
      <c r="V3466" s="14" t="str">
        <f t="shared" si="388"/>
        <v>Over 0.5</v>
      </c>
      <c r="W3466" s="14" t="str">
        <f t="shared" si="389"/>
        <v/>
      </c>
    </row>
    <row r="3467" spans="19:23">
      <c r="S3467" s="21" t="str">
        <f t="shared" si="390"/>
        <v/>
      </c>
      <c r="T3467" s="7" t="str">
        <f t="shared" si="391"/>
        <v>Under 1.5</v>
      </c>
      <c r="U3467" s="14"/>
      <c r="V3467" s="14" t="str">
        <f t="shared" ref="V3467:V3530" si="392">IF(N3467="1-0","Under 1.5",IF(N3467="0-0","Under 1.5",IF(N3467="0-1","Under 1.5","Over 0.5")))</f>
        <v>Over 0.5</v>
      </c>
      <c r="W3467" s="14" t="str">
        <f t="shared" ref="W3467:W3530" si="393">IF(N3467=0,"",IF(N3467="?",N3467,IF(T3467=V3467,"WON",IF(N3467="0-1","WON",IF(N3467="1-0","WON","LOST")))))</f>
        <v/>
      </c>
    </row>
    <row r="3468" spans="19:23">
      <c r="S3468" s="21" t="str">
        <f t="shared" si="390"/>
        <v/>
      </c>
      <c r="T3468" s="7" t="str">
        <f t="shared" si="391"/>
        <v>Under 1.5</v>
      </c>
      <c r="U3468" s="14"/>
      <c r="V3468" s="14" t="str">
        <f t="shared" si="392"/>
        <v>Over 0.5</v>
      </c>
      <c r="W3468" s="14" t="str">
        <f t="shared" si="393"/>
        <v/>
      </c>
    </row>
    <row r="3469" spans="19:23">
      <c r="S3469" s="21" t="str">
        <f t="shared" si="390"/>
        <v/>
      </c>
      <c r="T3469" s="7" t="str">
        <f t="shared" si="391"/>
        <v>Under 1.5</v>
      </c>
      <c r="U3469" s="14"/>
      <c r="V3469" s="14" t="str">
        <f t="shared" si="392"/>
        <v>Over 0.5</v>
      </c>
      <c r="W3469" s="14" t="str">
        <f t="shared" si="393"/>
        <v/>
      </c>
    </row>
    <row r="3470" spans="19:23">
      <c r="S3470" s="21" t="str">
        <f t="shared" si="390"/>
        <v/>
      </c>
      <c r="T3470" s="7" t="str">
        <f t="shared" si="391"/>
        <v>Under 1.5</v>
      </c>
      <c r="U3470" s="14"/>
      <c r="V3470" s="14" t="str">
        <f t="shared" si="392"/>
        <v>Over 0.5</v>
      </c>
      <c r="W3470" s="14" t="str">
        <f t="shared" si="393"/>
        <v/>
      </c>
    </row>
    <row r="3471" spans="19:23">
      <c r="S3471" s="21" t="str">
        <f t="shared" si="390"/>
        <v/>
      </c>
      <c r="T3471" s="7" t="str">
        <f t="shared" si="391"/>
        <v>Under 1.5</v>
      </c>
      <c r="U3471" s="14"/>
      <c r="V3471" s="14" t="str">
        <f t="shared" si="392"/>
        <v>Over 0.5</v>
      </c>
      <c r="W3471" s="14" t="str">
        <f t="shared" si="393"/>
        <v/>
      </c>
    </row>
    <row r="3472" spans="19:23">
      <c r="S3472" s="21" t="str">
        <f t="shared" si="390"/>
        <v/>
      </c>
      <c r="T3472" s="7" t="str">
        <f t="shared" si="391"/>
        <v>Under 1.5</v>
      </c>
      <c r="U3472" s="14"/>
      <c r="V3472" s="14" t="str">
        <f t="shared" si="392"/>
        <v>Over 0.5</v>
      </c>
      <c r="W3472" s="14" t="str">
        <f t="shared" si="393"/>
        <v/>
      </c>
    </row>
    <row r="3473" spans="19:23">
      <c r="S3473" s="21" t="str">
        <f t="shared" si="390"/>
        <v/>
      </c>
      <c r="T3473" s="7" t="str">
        <f t="shared" si="391"/>
        <v>Under 1.5</v>
      </c>
      <c r="U3473" s="14"/>
      <c r="V3473" s="14" t="str">
        <f t="shared" si="392"/>
        <v>Over 0.5</v>
      </c>
      <c r="W3473" s="14" t="str">
        <f t="shared" si="393"/>
        <v/>
      </c>
    </row>
    <row r="3474" spans="19:23">
      <c r="S3474" s="21" t="str">
        <f t="shared" si="390"/>
        <v/>
      </c>
      <c r="T3474" s="7" t="str">
        <f t="shared" si="391"/>
        <v>Under 1.5</v>
      </c>
      <c r="U3474" s="14"/>
      <c r="V3474" s="14" t="str">
        <f t="shared" si="392"/>
        <v>Over 0.5</v>
      </c>
      <c r="W3474" s="14" t="str">
        <f t="shared" si="393"/>
        <v/>
      </c>
    </row>
    <row r="3475" spans="19:23">
      <c r="S3475" s="21" t="str">
        <f t="shared" si="390"/>
        <v/>
      </c>
      <c r="T3475" s="7" t="str">
        <f t="shared" si="391"/>
        <v>Under 1.5</v>
      </c>
      <c r="U3475" s="14"/>
      <c r="V3475" s="14" t="str">
        <f t="shared" si="392"/>
        <v>Over 0.5</v>
      </c>
      <c r="W3475" s="14" t="str">
        <f t="shared" si="393"/>
        <v/>
      </c>
    </row>
    <row r="3476" spans="19:23">
      <c r="S3476" s="21" t="str">
        <f t="shared" si="390"/>
        <v/>
      </c>
      <c r="T3476" s="7" t="str">
        <f t="shared" si="391"/>
        <v>Under 1.5</v>
      </c>
      <c r="U3476" s="14"/>
      <c r="V3476" s="14" t="str">
        <f t="shared" si="392"/>
        <v>Over 0.5</v>
      </c>
      <c r="W3476" s="14" t="str">
        <f t="shared" si="393"/>
        <v/>
      </c>
    </row>
    <row r="3477" spans="19:23">
      <c r="S3477" s="21" t="str">
        <f t="shared" si="390"/>
        <v/>
      </c>
      <c r="T3477" s="7" t="str">
        <f t="shared" si="391"/>
        <v>Under 1.5</v>
      </c>
      <c r="U3477" s="14"/>
      <c r="V3477" s="14" t="str">
        <f t="shared" si="392"/>
        <v>Over 0.5</v>
      </c>
      <c r="W3477" s="14" t="str">
        <f t="shared" si="393"/>
        <v/>
      </c>
    </row>
    <row r="3478" spans="19:23">
      <c r="S3478" s="21" t="str">
        <f t="shared" si="390"/>
        <v/>
      </c>
      <c r="T3478" s="7" t="str">
        <f t="shared" si="391"/>
        <v>Under 1.5</v>
      </c>
      <c r="U3478" s="14"/>
      <c r="V3478" s="14" t="str">
        <f t="shared" si="392"/>
        <v>Over 0.5</v>
      </c>
      <c r="W3478" s="14" t="str">
        <f t="shared" si="393"/>
        <v/>
      </c>
    </row>
    <row r="3479" spans="19:23">
      <c r="S3479" s="21" t="str">
        <f t="shared" si="390"/>
        <v/>
      </c>
      <c r="T3479" s="7" t="str">
        <f t="shared" si="391"/>
        <v>Under 1.5</v>
      </c>
      <c r="U3479" s="14"/>
      <c r="V3479" s="14" t="str">
        <f t="shared" si="392"/>
        <v>Over 0.5</v>
      </c>
      <c r="W3479" s="14" t="str">
        <f t="shared" si="393"/>
        <v/>
      </c>
    </row>
    <row r="3480" spans="19:23">
      <c r="S3480" s="21" t="str">
        <f t="shared" si="390"/>
        <v/>
      </c>
      <c r="T3480" s="7" t="str">
        <f t="shared" si="391"/>
        <v>Under 1.5</v>
      </c>
      <c r="U3480" s="14"/>
      <c r="V3480" s="14" t="str">
        <f t="shared" si="392"/>
        <v>Over 0.5</v>
      </c>
      <c r="W3480" s="14" t="str">
        <f t="shared" si="393"/>
        <v/>
      </c>
    </row>
    <row r="3481" spans="19:23">
      <c r="S3481" s="21" t="str">
        <f t="shared" si="390"/>
        <v/>
      </c>
      <c r="T3481" s="7" t="str">
        <f t="shared" si="391"/>
        <v>Under 1.5</v>
      </c>
      <c r="U3481" s="14"/>
      <c r="V3481" s="14" t="str">
        <f t="shared" si="392"/>
        <v>Over 0.5</v>
      </c>
      <c r="W3481" s="14" t="str">
        <f t="shared" si="393"/>
        <v/>
      </c>
    </row>
    <row r="3482" spans="19:23">
      <c r="S3482" s="21" t="str">
        <f t="shared" si="390"/>
        <v/>
      </c>
      <c r="T3482" s="7" t="str">
        <f t="shared" si="391"/>
        <v>Under 1.5</v>
      </c>
      <c r="U3482" s="14"/>
      <c r="V3482" s="14" t="str">
        <f t="shared" si="392"/>
        <v>Over 0.5</v>
      </c>
      <c r="W3482" s="14" t="str">
        <f t="shared" si="393"/>
        <v/>
      </c>
    </row>
    <row r="3483" spans="19:23">
      <c r="S3483" s="21" t="str">
        <f t="shared" si="390"/>
        <v/>
      </c>
      <c r="T3483" s="7" t="str">
        <f t="shared" si="391"/>
        <v>Under 1.5</v>
      </c>
      <c r="U3483" s="14"/>
      <c r="V3483" s="14" t="str">
        <f t="shared" si="392"/>
        <v>Over 0.5</v>
      </c>
      <c r="W3483" s="14" t="str">
        <f t="shared" si="393"/>
        <v/>
      </c>
    </row>
    <row r="3484" spans="19:23">
      <c r="S3484" s="21" t="str">
        <f t="shared" si="390"/>
        <v/>
      </c>
      <c r="T3484" s="7" t="str">
        <f t="shared" si="391"/>
        <v>Under 1.5</v>
      </c>
      <c r="U3484" s="14"/>
      <c r="V3484" s="14" t="str">
        <f t="shared" si="392"/>
        <v>Over 0.5</v>
      </c>
      <c r="W3484" s="14" t="str">
        <f t="shared" si="393"/>
        <v/>
      </c>
    </row>
    <row r="3485" spans="19:23">
      <c r="S3485" s="21" t="str">
        <f t="shared" si="390"/>
        <v/>
      </c>
      <c r="T3485" s="7" t="str">
        <f t="shared" si="391"/>
        <v>Under 1.5</v>
      </c>
      <c r="U3485" s="14"/>
      <c r="V3485" s="14" t="str">
        <f t="shared" si="392"/>
        <v>Over 0.5</v>
      </c>
      <c r="W3485" s="14" t="str">
        <f t="shared" si="393"/>
        <v/>
      </c>
    </row>
    <row r="3486" spans="19:23">
      <c r="S3486" s="21" t="str">
        <f t="shared" si="390"/>
        <v/>
      </c>
      <c r="T3486" s="7" t="str">
        <f t="shared" si="391"/>
        <v>Under 1.5</v>
      </c>
      <c r="U3486" s="14"/>
      <c r="V3486" s="14" t="str">
        <f t="shared" si="392"/>
        <v>Over 0.5</v>
      </c>
      <c r="W3486" s="14" t="str">
        <f t="shared" si="393"/>
        <v/>
      </c>
    </row>
    <row r="3487" spans="19:23">
      <c r="S3487" s="21" t="str">
        <f t="shared" si="390"/>
        <v/>
      </c>
      <c r="T3487" s="7" t="str">
        <f t="shared" si="391"/>
        <v>Under 1.5</v>
      </c>
      <c r="U3487" s="14"/>
      <c r="V3487" s="14" t="str">
        <f t="shared" si="392"/>
        <v>Over 0.5</v>
      </c>
      <c r="W3487" s="14" t="str">
        <f t="shared" si="393"/>
        <v/>
      </c>
    </row>
    <row r="3488" spans="19:23">
      <c r="S3488" s="21" t="str">
        <f t="shared" si="390"/>
        <v/>
      </c>
      <c r="T3488" s="7" t="str">
        <f t="shared" si="391"/>
        <v>Under 1.5</v>
      </c>
      <c r="U3488" s="14"/>
      <c r="V3488" s="14" t="str">
        <f t="shared" si="392"/>
        <v>Over 0.5</v>
      </c>
      <c r="W3488" s="14" t="str">
        <f t="shared" si="393"/>
        <v/>
      </c>
    </row>
    <row r="3489" spans="19:23">
      <c r="S3489" s="21" t="str">
        <f t="shared" si="390"/>
        <v/>
      </c>
      <c r="T3489" s="7" t="str">
        <f t="shared" si="391"/>
        <v>Under 1.5</v>
      </c>
      <c r="U3489" s="14"/>
      <c r="V3489" s="14" t="str">
        <f t="shared" si="392"/>
        <v>Over 0.5</v>
      </c>
      <c r="W3489" s="14" t="str">
        <f t="shared" si="393"/>
        <v/>
      </c>
    </row>
    <row r="3490" spans="19:23">
      <c r="S3490" s="21" t="str">
        <f t="shared" si="390"/>
        <v/>
      </c>
      <c r="T3490" s="7" t="str">
        <f t="shared" si="391"/>
        <v>Under 1.5</v>
      </c>
      <c r="U3490" s="14"/>
      <c r="V3490" s="14" t="str">
        <f t="shared" si="392"/>
        <v>Over 0.5</v>
      </c>
      <c r="W3490" s="14" t="str">
        <f t="shared" si="393"/>
        <v/>
      </c>
    </row>
    <row r="3491" spans="19:23">
      <c r="S3491" s="21" t="str">
        <f t="shared" si="390"/>
        <v/>
      </c>
      <c r="T3491" s="7" t="str">
        <f t="shared" si="391"/>
        <v>Under 1.5</v>
      </c>
      <c r="U3491" s="14"/>
      <c r="V3491" s="14" t="str">
        <f t="shared" si="392"/>
        <v>Over 0.5</v>
      </c>
      <c r="W3491" s="14" t="str">
        <f t="shared" si="393"/>
        <v/>
      </c>
    </row>
    <row r="3492" spans="19:23">
      <c r="S3492" s="21" t="str">
        <f t="shared" si="390"/>
        <v/>
      </c>
      <c r="T3492" s="7" t="str">
        <f t="shared" si="391"/>
        <v>Under 1.5</v>
      </c>
      <c r="U3492" s="14"/>
      <c r="V3492" s="14" t="str">
        <f t="shared" si="392"/>
        <v>Over 0.5</v>
      </c>
      <c r="W3492" s="14" t="str">
        <f t="shared" si="393"/>
        <v/>
      </c>
    </row>
    <row r="3493" spans="19:23">
      <c r="S3493" s="21" t="str">
        <f t="shared" si="390"/>
        <v/>
      </c>
      <c r="T3493" s="7" t="str">
        <f t="shared" si="391"/>
        <v>Under 1.5</v>
      </c>
      <c r="U3493" s="14"/>
      <c r="V3493" s="14" t="str">
        <f t="shared" si="392"/>
        <v>Over 0.5</v>
      </c>
      <c r="W3493" s="14" t="str">
        <f t="shared" si="393"/>
        <v/>
      </c>
    </row>
    <row r="3494" spans="19:23">
      <c r="S3494" s="21" t="str">
        <f t="shared" si="390"/>
        <v/>
      </c>
      <c r="T3494" s="7" t="str">
        <f t="shared" si="391"/>
        <v>Under 1.5</v>
      </c>
      <c r="U3494" s="14"/>
      <c r="V3494" s="14" t="str">
        <f t="shared" si="392"/>
        <v>Over 0.5</v>
      </c>
      <c r="W3494" s="14" t="str">
        <f t="shared" si="393"/>
        <v/>
      </c>
    </row>
    <row r="3495" spans="19:23">
      <c r="S3495" s="21" t="str">
        <f t="shared" si="390"/>
        <v/>
      </c>
      <c r="T3495" s="7" t="str">
        <f t="shared" si="391"/>
        <v>Under 1.5</v>
      </c>
      <c r="U3495" s="14"/>
      <c r="V3495" s="14" t="str">
        <f t="shared" si="392"/>
        <v>Over 0.5</v>
      </c>
      <c r="W3495" s="14" t="str">
        <f t="shared" si="393"/>
        <v/>
      </c>
    </row>
    <row r="3496" spans="19:23">
      <c r="S3496" s="21" t="str">
        <f t="shared" si="390"/>
        <v/>
      </c>
      <c r="T3496" s="7" t="str">
        <f t="shared" si="391"/>
        <v>Under 1.5</v>
      </c>
      <c r="U3496" s="14"/>
      <c r="V3496" s="14" t="str">
        <f t="shared" si="392"/>
        <v>Over 0.5</v>
      </c>
      <c r="W3496" s="14" t="str">
        <f t="shared" si="393"/>
        <v/>
      </c>
    </row>
    <row r="3497" spans="19:23">
      <c r="S3497" s="21" t="str">
        <f t="shared" si="390"/>
        <v/>
      </c>
      <c r="T3497" s="7" t="str">
        <f t="shared" si="391"/>
        <v>Under 1.5</v>
      </c>
      <c r="U3497" s="14"/>
      <c r="V3497" s="14" t="str">
        <f t="shared" si="392"/>
        <v>Over 0.5</v>
      </c>
      <c r="W3497" s="14" t="str">
        <f t="shared" si="393"/>
        <v/>
      </c>
    </row>
    <row r="3498" spans="19:23">
      <c r="S3498" s="21" t="str">
        <f t="shared" si="390"/>
        <v/>
      </c>
      <c r="T3498" s="7" t="str">
        <f t="shared" si="391"/>
        <v>Under 1.5</v>
      </c>
      <c r="U3498" s="14"/>
      <c r="V3498" s="14" t="str">
        <f t="shared" si="392"/>
        <v>Over 0.5</v>
      </c>
      <c r="W3498" s="14" t="str">
        <f t="shared" si="393"/>
        <v/>
      </c>
    </row>
    <row r="3499" spans="19:23">
      <c r="S3499" s="21" t="str">
        <f t="shared" si="390"/>
        <v/>
      </c>
      <c r="T3499" s="7" t="str">
        <f t="shared" si="391"/>
        <v>Under 1.5</v>
      </c>
      <c r="U3499" s="14"/>
      <c r="V3499" s="14" t="str">
        <f t="shared" si="392"/>
        <v>Over 0.5</v>
      </c>
      <c r="W3499" s="14" t="str">
        <f t="shared" si="393"/>
        <v/>
      </c>
    </row>
    <row r="3500" spans="19:23">
      <c r="S3500" s="21" t="str">
        <f t="shared" si="390"/>
        <v/>
      </c>
      <c r="T3500" s="7" t="str">
        <f t="shared" si="391"/>
        <v>Under 1.5</v>
      </c>
      <c r="U3500" s="14"/>
      <c r="V3500" s="14" t="str">
        <f t="shared" si="392"/>
        <v>Over 0.5</v>
      </c>
      <c r="W3500" s="14" t="str">
        <f t="shared" si="393"/>
        <v/>
      </c>
    </row>
    <row r="3501" spans="19:23">
      <c r="S3501" s="21" t="str">
        <f t="shared" si="390"/>
        <v/>
      </c>
      <c r="T3501" s="7" t="str">
        <f t="shared" si="391"/>
        <v>Under 1.5</v>
      </c>
      <c r="U3501" s="14"/>
      <c r="V3501" s="14" t="str">
        <f t="shared" si="392"/>
        <v>Over 0.5</v>
      </c>
      <c r="W3501" s="14" t="str">
        <f t="shared" si="393"/>
        <v/>
      </c>
    </row>
    <row r="3502" spans="19:23">
      <c r="S3502" s="21" t="str">
        <f t="shared" si="390"/>
        <v/>
      </c>
      <c r="T3502" s="7" t="str">
        <f t="shared" si="391"/>
        <v>Under 1.5</v>
      </c>
      <c r="U3502" s="14"/>
      <c r="V3502" s="14" t="str">
        <f t="shared" si="392"/>
        <v>Over 0.5</v>
      </c>
      <c r="W3502" s="14" t="str">
        <f t="shared" si="393"/>
        <v/>
      </c>
    </row>
    <row r="3503" spans="19:23">
      <c r="S3503" s="21" t="str">
        <f t="shared" si="390"/>
        <v/>
      </c>
      <c r="T3503" s="7" t="str">
        <f t="shared" si="391"/>
        <v>Under 1.5</v>
      </c>
      <c r="U3503" s="14"/>
      <c r="V3503" s="14" t="str">
        <f t="shared" si="392"/>
        <v>Over 0.5</v>
      </c>
      <c r="W3503" s="14" t="str">
        <f t="shared" si="393"/>
        <v/>
      </c>
    </row>
    <row r="3504" spans="19:23">
      <c r="S3504" s="21" t="str">
        <f t="shared" si="390"/>
        <v/>
      </c>
      <c r="T3504" s="7" t="str">
        <f t="shared" si="391"/>
        <v>Under 1.5</v>
      </c>
      <c r="U3504" s="14"/>
      <c r="V3504" s="14" t="str">
        <f t="shared" si="392"/>
        <v>Over 0.5</v>
      </c>
      <c r="W3504" s="14" t="str">
        <f t="shared" si="393"/>
        <v/>
      </c>
    </row>
    <row r="3505" spans="19:23">
      <c r="S3505" s="21" t="str">
        <f t="shared" si="390"/>
        <v/>
      </c>
      <c r="T3505" s="7" t="str">
        <f t="shared" si="391"/>
        <v>Under 1.5</v>
      </c>
      <c r="U3505" s="14"/>
      <c r="V3505" s="14" t="str">
        <f t="shared" si="392"/>
        <v>Over 0.5</v>
      </c>
      <c r="W3505" s="14" t="str">
        <f t="shared" si="393"/>
        <v/>
      </c>
    </row>
    <row r="3506" spans="19:23">
      <c r="S3506" s="21" t="str">
        <f t="shared" si="390"/>
        <v/>
      </c>
      <c r="T3506" s="7" t="str">
        <f t="shared" si="391"/>
        <v>Under 1.5</v>
      </c>
      <c r="U3506" s="14"/>
      <c r="V3506" s="14" t="str">
        <f t="shared" si="392"/>
        <v>Over 0.5</v>
      </c>
      <c r="W3506" s="14" t="str">
        <f t="shared" si="393"/>
        <v/>
      </c>
    </row>
    <row r="3507" spans="19:23">
      <c r="S3507" s="21" t="str">
        <f t="shared" si="390"/>
        <v/>
      </c>
      <c r="T3507" s="7" t="str">
        <f t="shared" si="391"/>
        <v>Under 1.5</v>
      </c>
      <c r="U3507" s="14"/>
      <c r="V3507" s="14" t="str">
        <f t="shared" si="392"/>
        <v>Over 0.5</v>
      </c>
      <c r="W3507" s="14" t="str">
        <f t="shared" si="393"/>
        <v/>
      </c>
    </row>
    <row r="3508" spans="19:23">
      <c r="S3508" s="21" t="str">
        <f t="shared" ref="S3508:S3571" si="394">(IF(H3508=0,"",(40+IF(I3508&lt;50,0,I3508/3.2)+(IF(J3508&gt;I3508,-J3508/3.2,0)+(IF(H3508&gt;I3508,-H3508/3.2,0)+(IF(L3508="X",5,IF(L3508="2",2,0)))+(IF(M3508&gt;15,0,15-M3508))+(IF(P3508&lt;50,0,P3508/5)))))))</f>
        <v/>
      </c>
      <c r="T3508" s="7" t="str">
        <f t="shared" ref="T3508:T3571" si="395">IF(S3508&lt;56,"Over 0.5","Under 1.5")</f>
        <v>Under 1.5</v>
      </c>
      <c r="U3508" s="14"/>
      <c r="V3508" s="14" t="str">
        <f t="shared" si="392"/>
        <v>Over 0.5</v>
      </c>
      <c r="W3508" s="14" t="str">
        <f t="shared" si="393"/>
        <v/>
      </c>
    </row>
    <row r="3509" spans="19:23">
      <c r="S3509" s="21" t="str">
        <f t="shared" si="394"/>
        <v/>
      </c>
      <c r="T3509" s="7" t="str">
        <f t="shared" si="395"/>
        <v>Under 1.5</v>
      </c>
      <c r="U3509" s="14"/>
      <c r="V3509" s="14" t="str">
        <f t="shared" si="392"/>
        <v>Over 0.5</v>
      </c>
      <c r="W3509" s="14" t="str">
        <f t="shared" si="393"/>
        <v/>
      </c>
    </row>
    <row r="3510" spans="19:23">
      <c r="S3510" s="21" t="str">
        <f t="shared" si="394"/>
        <v/>
      </c>
      <c r="T3510" s="7" t="str">
        <f t="shared" si="395"/>
        <v>Under 1.5</v>
      </c>
      <c r="U3510" s="14"/>
      <c r="V3510" s="14" t="str">
        <f t="shared" si="392"/>
        <v>Over 0.5</v>
      </c>
      <c r="W3510" s="14" t="str">
        <f t="shared" si="393"/>
        <v/>
      </c>
    </row>
    <row r="3511" spans="19:23">
      <c r="S3511" s="21" t="str">
        <f t="shared" si="394"/>
        <v/>
      </c>
      <c r="T3511" s="7" t="str">
        <f t="shared" si="395"/>
        <v>Under 1.5</v>
      </c>
      <c r="U3511" s="14"/>
      <c r="V3511" s="14" t="str">
        <f t="shared" si="392"/>
        <v>Over 0.5</v>
      </c>
      <c r="W3511" s="14" t="str">
        <f t="shared" si="393"/>
        <v/>
      </c>
    </row>
    <row r="3512" spans="19:23">
      <c r="S3512" s="21" t="str">
        <f t="shared" si="394"/>
        <v/>
      </c>
      <c r="T3512" s="7" t="str">
        <f t="shared" si="395"/>
        <v>Under 1.5</v>
      </c>
      <c r="U3512" s="14"/>
      <c r="V3512" s="14" t="str">
        <f t="shared" si="392"/>
        <v>Over 0.5</v>
      </c>
      <c r="W3512" s="14" t="str">
        <f t="shared" si="393"/>
        <v/>
      </c>
    </row>
    <row r="3513" spans="19:23">
      <c r="S3513" s="21" t="str">
        <f t="shared" si="394"/>
        <v/>
      </c>
      <c r="T3513" s="7" t="str">
        <f t="shared" si="395"/>
        <v>Under 1.5</v>
      </c>
      <c r="U3513" s="14"/>
      <c r="V3513" s="14" t="str">
        <f t="shared" si="392"/>
        <v>Over 0.5</v>
      </c>
      <c r="W3513" s="14" t="str">
        <f t="shared" si="393"/>
        <v/>
      </c>
    </row>
    <row r="3514" spans="19:23">
      <c r="S3514" s="21" t="str">
        <f t="shared" si="394"/>
        <v/>
      </c>
      <c r="T3514" s="7" t="str">
        <f t="shared" si="395"/>
        <v>Under 1.5</v>
      </c>
      <c r="U3514" s="14"/>
      <c r="V3514" s="14" t="str">
        <f t="shared" si="392"/>
        <v>Over 0.5</v>
      </c>
      <c r="W3514" s="14" t="str">
        <f t="shared" si="393"/>
        <v/>
      </c>
    </row>
    <row r="3515" spans="19:23">
      <c r="S3515" s="21" t="str">
        <f t="shared" si="394"/>
        <v/>
      </c>
      <c r="T3515" s="7" t="str">
        <f t="shared" si="395"/>
        <v>Under 1.5</v>
      </c>
      <c r="U3515" s="14"/>
      <c r="V3515" s="14" t="str">
        <f t="shared" si="392"/>
        <v>Over 0.5</v>
      </c>
      <c r="W3515" s="14" t="str">
        <f t="shared" si="393"/>
        <v/>
      </c>
    </row>
    <row r="3516" spans="19:23">
      <c r="S3516" s="21" t="str">
        <f t="shared" si="394"/>
        <v/>
      </c>
      <c r="T3516" s="7" t="str">
        <f t="shared" si="395"/>
        <v>Under 1.5</v>
      </c>
      <c r="U3516" s="14"/>
      <c r="V3516" s="14" t="str">
        <f t="shared" si="392"/>
        <v>Over 0.5</v>
      </c>
      <c r="W3516" s="14" t="str">
        <f t="shared" si="393"/>
        <v/>
      </c>
    </row>
    <row r="3517" spans="19:23">
      <c r="S3517" s="21" t="str">
        <f t="shared" si="394"/>
        <v/>
      </c>
      <c r="T3517" s="7" t="str">
        <f t="shared" si="395"/>
        <v>Under 1.5</v>
      </c>
      <c r="U3517" s="14"/>
      <c r="V3517" s="14" t="str">
        <f t="shared" si="392"/>
        <v>Over 0.5</v>
      </c>
      <c r="W3517" s="14" t="str">
        <f t="shared" si="393"/>
        <v/>
      </c>
    </row>
    <row r="3518" spans="19:23">
      <c r="S3518" s="21" t="str">
        <f t="shared" si="394"/>
        <v/>
      </c>
      <c r="T3518" s="7" t="str">
        <f t="shared" si="395"/>
        <v>Under 1.5</v>
      </c>
      <c r="U3518" s="14"/>
      <c r="V3518" s="14" t="str">
        <f t="shared" si="392"/>
        <v>Over 0.5</v>
      </c>
      <c r="W3518" s="14" t="str">
        <f t="shared" si="393"/>
        <v/>
      </c>
    </row>
    <row r="3519" spans="19:23">
      <c r="S3519" s="21" t="str">
        <f t="shared" si="394"/>
        <v/>
      </c>
      <c r="T3519" s="7" t="str">
        <f t="shared" si="395"/>
        <v>Under 1.5</v>
      </c>
      <c r="U3519" s="14"/>
      <c r="V3519" s="14" t="str">
        <f t="shared" si="392"/>
        <v>Over 0.5</v>
      </c>
      <c r="W3519" s="14" t="str">
        <f t="shared" si="393"/>
        <v/>
      </c>
    </row>
    <row r="3520" spans="19:23">
      <c r="S3520" s="21" t="str">
        <f t="shared" si="394"/>
        <v/>
      </c>
      <c r="T3520" s="7" t="str">
        <f t="shared" si="395"/>
        <v>Under 1.5</v>
      </c>
      <c r="U3520" s="14"/>
      <c r="V3520" s="14" t="str">
        <f t="shared" si="392"/>
        <v>Over 0.5</v>
      </c>
      <c r="W3520" s="14" t="str">
        <f t="shared" si="393"/>
        <v/>
      </c>
    </row>
    <row r="3521" spans="19:23">
      <c r="S3521" s="21" t="str">
        <f t="shared" si="394"/>
        <v/>
      </c>
      <c r="T3521" s="7" t="str">
        <f t="shared" si="395"/>
        <v>Under 1.5</v>
      </c>
      <c r="U3521" s="14"/>
      <c r="V3521" s="14" t="str">
        <f t="shared" si="392"/>
        <v>Over 0.5</v>
      </c>
      <c r="W3521" s="14" t="str">
        <f t="shared" si="393"/>
        <v/>
      </c>
    </row>
    <row r="3522" spans="19:23">
      <c r="S3522" s="21" t="str">
        <f t="shared" si="394"/>
        <v/>
      </c>
      <c r="T3522" s="7" t="str">
        <f t="shared" si="395"/>
        <v>Under 1.5</v>
      </c>
      <c r="U3522" s="14"/>
      <c r="V3522" s="14" t="str">
        <f t="shared" si="392"/>
        <v>Over 0.5</v>
      </c>
      <c r="W3522" s="14" t="str">
        <f t="shared" si="393"/>
        <v/>
      </c>
    </row>
    <row r="3523" spans="19:23">
      <c r="S3523" s="21" t="str">
        <f t="shared" si="394"/>
        <v/>
      </c>
      <c r="T3523" s="7" t="str">
        <f t="shared" si="395"/>
        <v>Under 1.5</v>
      </c>
      <c r="U3523" s="14"/>
      <c r="V3523" s="14" t="str">
        <f t="shared" si="392"/>
        <v>Over 0.5</v>
      </c>
      <c r="W3523" s="14" t="str">
        <f t="shared" si="393"/>
        <v/>
      </c>
    </row>
    <row r="3524" spans="19:23">
      <c r="S3524" s="21" t="str">
        <f t="shared" si="394"/>
        <v/>
      </c>
      <c r="T3524" s="7" t="str">
        <f t="shared" si="395"/>
        <v>Under 1.5</v>
      </c>
      <c r="U3524" s="14"/>
      <c r="V3524" s="14" t="str">
        <f t="shared" si="392"/>
        <v>Over 0.5</v>
      </c>
      <c r="W3524" s="14" t="str">
        <f t="shared" si="393"/>
        <v/>
      </c>
    </row>
    <row r="3525" spans="19:23">
      <c r="S3525" s="21" t="str">
        <f t="shared" si="394"/>
        <v/>
      </c>
      <c r="T3525" s="7" t="str">
        <f t="shared" si="395"/>
        <v>Under 1.5</v>
      </c>
      <c r="U3525" s="14"/>
      <c r="V3525" s="14" t="str">
        <f t="shared" si="392"/>
        <v>Over 0.5</v>
      </c>
      <c r="W3525" s="14" t="str">
        <f t="shared" si="393"/>
        <v/>
      </c>
    </row>
    <row r="3526" spans="19:23">
      <c r="S3526" s="21" t="str">
        <f t="shared" si="394"/>
        <v/>
      </c>
      <c r="T3526" s="7" t="str">
        <f t="shared" si="395"/>
        <v>Under 1.5</v>
      </c>
      <c r="U3526" s="14"/>
      <c r="V3526" s="14" t="str">
        <f t="shared" si="392"/>
        <v>Over 0.5</v>
      </c>
      <c r="W3526" s="14" t="str">
        <f t="shared" si="393"/>
        <v/>
      </c>
    </row>
    <row r="3527" spans="19:23">
      <c r="S3527" s="21" t="str">
        <f t="shared" si="394"/>
        <v/>
      </c>
      <c r="T3527" s="7" t="str">
        <f t="shared" si="395"/>
        <v>Under 1.5</v>
      </c>
      <c r="U3527" s="14"/>
      <c r="V3527" s="14" t="str">
        <f t="shared" si="392"/>
        <v>Over 0.5</v>
      </c>
      <c r="W3527" s="14" t="str">
        <f t="shared" si="393"/>
        <v/>
      </c>
    </row>
    <row r="3528" spans="19:23">
      <c r="S3528" s="21" t="str">
        <f t="shared" si="394"/>
        <v/>
      </c>
      <c r="T3528" s="7" t="str">
        <f t="shared" si="395"/>
        <v>Under 1.5</v>
      </c>
      <c r="U3528" s="14"/>
      <c r="V3528" s="14" t="str">
        <f t="shared" si="392"/>
        <v>Over 0.5</v>
      </c>
      <c r="W3528" s="14" t="str">
        <f t="shared" si="393"/>
        <v/>
      </c>
    </row>
    <row r="3529" spans="19:23">
      <c r="S3529" s="21" t="str">
        <f t="shared" si="394"/>
        <v/>
      </c>
      <c r="T3529" s="7" t="str">
        <f t="shared" si="395"/>
        <v>Under 1.5</v>
      </c>
      <c r="U3529" s="14"/>
      <c r="V3529" s="14" t="str">
        <f t="shared" si="392"/>
        <v>Over 0.5</v>
      </c>
      <c r="W3529" s="14" t="str">
        <f t="shared" si="393"/>
        <v/>
      </c>
    </row>
    <row r="3530" spans="19:23">
      <c r="S3530" s="21" t="str">
        <f t="shared" si="394"/>
        <v/>
      </c>
      <c r="T3530" s="7" t="str">
        <f t="shared" si="395"/>
        <v>Under 1.5</v>
      </c>
      <c r="U3530" s="14"/>
      <c r="V3530" s="14" t="str">
        <f t="shared" si="392"/>
        <v>Over 0.5</v>
      </c>
      <c r="W3530" s="14" t="str">
        <f t="shared" si="393"/>
        <v/>
      </c>
    </row>
    <row r="3531" spans="19:23">
      <c r="S3531" s="21" t="str">
        <f t="shared" si="394"/>
        <v/>
      </c>
      <c r="T3531" s="7" t="str">
        <f t="shared" si="395"/>
        <v>Under 1.5</v>
      </c>
      <c r="U3531" s="14"/>
      <c r="V3531" s="14" t="str">
        <f t="shared" ref="V3531:V3594" si="396">IF(N3531="1-0","Under 1.5",IF(N3531="0-0","Under 1.5",IF(N3531="0-1","Under 1.5","Over 0.5")))</f>
        <v>Over 0.5</v>
      </c>
      <c r="W3531" s="14" t="str">
        <f t="shared" ref="W3531:W3594" si="397">IF(N3531=0,"",IF(N3531="?",N3531,IF(T3531=V3531,"WON",IF(N3531="0-1","WON",IF(N3531="1-0","WON","LOST")))))</f>
        <v/>
      </c>
    </row>
    <row r="3532" spans="19:23">
      <c r="S3532" s="21" t="str">
        <f t="shared" si="394"/>
        <v/>
      </c>
      <c r="T3532" s="7" t="str">
        <f t="shared" si="395"/>
        <v>Under 1.5</v>
      </c>
      <c r="U3532" s="14"/>
      <c r="V3532" s="14" t="str">
        <f t="shared" si="396"/>
        <v>Over 0.5</v>
      </c>
      <c r="W3532" s="14" t="str">
        <f t="shared" si="397"/>
        <v/>
      </c>
    </row>
    <row r="3533" spans="19:23">
      <c r="S3533" s="21" t="str">
        <f t="shared" si="394"/>
        <v/>
      </c>
      <c r="T3533" s="7" t="str">
        <f t="shared" si="395"/>
        <v>Under 1.5</v>
      </c>
      <c r="U3533" s="14"/>
      <c r="V3533" s="14" t="str">
        <f t="shared" si="396"/>
        <v>Over 0.5</v>
      </c>
      <c r="W3533" s="14" t="str">
        <f t="shared" si="397"/>
        <v/>
      </c>
    </row>
    <row r="3534" spans="19:23">
      <c r="S3534" s="21" t="str">
        <f t="shared" si="394"/>
        <v/>
      </c>
      <c r="T3534" s="7" t="str">
        <f t="shared" si="395"/>
        <v>Under 1.5</v>
      </c>
      <c r="U3534" s="14"/>
      <c r="V3534" s="14" t="str">
        <f t="shared" si="396"/>
        <v>Over 0.5</v>
      </c>
      <c r="W3534" s="14" t="str">
        <f t="shared" si="397"/>
        <v/>
      </c>
    </row>
    <row r="3535" spans="19:23">
      <c r="S3535" s="21" t="str">
        <f t="shared" si="394"/>
        <v/>
      </c>
      <c r="T3535" s="7" t="str">
        <f t="shared" si="395"/>
        <v>Under 1.5</v>
      </c>
      <c r="U3535" s="14"/>
      <c r="V3535" s="14" t="str">
        <f t="shared" si="396"/>
        <v>Over 0.5</v>
      </c>
      <c r="W3535" s="14" t="str">
        <f t="shared" si="397"/>
        <v/>
      </c>
    </row>
    <row r="3536" spans="19:23">
      <c r="S3536" s="21" t="str">
        <f t="shared" si="394"/>
        <v/>
      </c>
      <c r="T3536" s="7" t="str">
        <f t="shared" si="395"/>
        <v>Under 1.5</v>
      </c>
      <c r="U3536" s="14"/>
      <c r="V3536" s="14" t="str">
        <f t="shared" si="396"/>
        <v>Over 0.5</v>
      </c>
      <c r="W3536" s="14" t="str">
        <f t="shared" si="397"/>
        <v/>
      </c>
    </row>
    <row r="3537" spans="19:23">
      <c r="S3537" s="21" t="str">
        <f t="shared" si="394"/>
        <v/>
      </c>
      <c r="T3537" s="7" t="str">
        <f t="shared" si="395"/>
        <v>Under 1.5</v>
      </c>
      <c r="U3537" s="14"/>
      <c r="V3537" s="14" t="str">
        <f t="shared" si="396"/>
        <v>Over 0.5</v>
      </c>
      <c r="W3537" s="14" t="str">
        <f t="shared" si="397"/>
        <v/>
      </c>
    </row>
    <row r="3538" spans="19:23">
      <c r="S3538" s="21" t="str">
        <f t="shared" si="394"/>
        <v/>
      </c>
      <c r="T3538" s="7" t="str">
        <f t="shared" si="395"/>
        <v>Under 1.5</v>
      </c>
      <c r="U3538" s="14"/>
      <c r="V3538" s="14" t="str">
        <f t="shared" si="396"/>
        <v>Over 0.5</v>
      </c>
      <c r="W3538" s="14" t="str">
        <f t="shared" si="397"/>
        <v/>
      </c>
    </row>
    <row r="3539" spans="19:23">
      <c r="S3539" s="21" t="str">
        <f t="shared" si="394"/>
        <v/>
      </c>
      <c r="T3539" s="7" t="str">
        <f t="shared" si="395"/>
        <v>Under 1.5</v>
      </c>
      <c r="U3539" s="14"/>
      <c r="V3539" s="14" t="str">
        <f t="shared" si="396"/>
        <v>Over 0.5</v>
      </c>
      <c r="W3539" s="14" t="str">
        <f t="shared" si="397"/>
        <v/>
      </c>
    </row>
    <row r="3540" spans="19:23">
      <c r="S3540" s="21" t="str">
        <f t="shared" si="394"/>
        <v/>
      </c>
      <c r="T3540" s="7" t="str">
        <f t="shared" si="395"/>
        <v>Under 1.5</v>
      </c>
      <c r="U3540" s="14"/>
      <c r="V3540" s="14" t="str">
        <f t="shared" si="396"/>
        <v>Over 0.5</v>
      </c>
      <c r="W3540" s="14" t="str">
        <f t="shared" si="397"/>
        <v/>
      </c>
    </row>
    <row r="3541" spans="19:23">
      <c r="S3541" s="21" t="str">
        <f t="shared" si="394"/>
        <v/>
      </c>
      <c r="T3541" s="7" t="str">
        <f t="shared" si="395"/>
        <v>Under 1.5</v>
      </c>
      <c r="U3541" s="14"/>
      <c r="V3541" s="14" t="str">
        <f t="shared" si="396"/>
        <v>Over 0.5</v>
      </c>
      <c r="W3541" s="14" t="str">
        <f t="shared" si="397"/>
        <v/>
      </c>
    </row>
    <row r="3542" spans="19:23">
      <c r="S3542" s="21" t="str">
        <f t="shared" si="394"/>
        <v/>
      </c>
      <c r="T3542" s="7" t="str">
        <f t="shared" si="395"/>
        <v>Under 1.5</v>
      </c>
      <c r="U3542" s="14"/>
      <c r="V3542" s="14" t="str">
        <f t="shared" si="396"/>
        <v>Over 0.5</v>
      </c>
      <c r="W3542" s="14" t="str">
        <f t="shared" si="397"/>
        <v/>
      </c>
    </row>
    <row r="3543" spans="19:23">
      <c r="S3543" s="21" t="str">
        <f t="shared" si="394"/>
        <v/>
      </c>
      <c r="T3543" s="7" t="str">
        <f t="shared" si="395"/>
        <v>Under 1.5</v>
      </c>
      <c r="U3543" s="14"/>
      <c r="V3543" s="14" t="str">
        <f t="shared" si="396"/>
        <v>Over 0.5</v>
      </c>
      <c r="W3543" s="14" t="str">
        <f t="shared" si="397"/>
        <v/>
      </c>
    </row>
    <row r="3544" spans="19:23">
      <c r="S3544" s="21" t="str">
        <f t="shared" si="394"/>
        <v/>
      </c>
      <c r="T3544" s="7" t="str">
        <f t="shared" si="395"/>
        <v>Under 1.5</v>
      </c>
      <c r="U3544" s="14"/>
      <c r="V3544" s="14" t="str">
        <f t="shared" si="396"/>
        <v>Over 0.5</v>
      </c>
      <c r="W3544" s="14" t="str">
        <f t="shared" si="397"/>
        <v/>
      </c>
    </row>
    <row r="3545" spans="19:23">
      <c r="S3545" s="21" t="str">
        <f t="shared" si="394"/>
        <v/>
      </c>
      <c r="T3545" s="7" t="str">
        <f t="shared" si="395"/>
        <v>Under 1.5</v>
      </c>
      <c r="U3545" s="14"/>
      <c r="V3545" s="14" t="str">
        <f t="shared" si="396"/>
        <v>Over 0.5</v>
      </c>
      <c r="W3545" s="14" t="str">
        <f t="shared" si="397"/>
        <v/>
      </c>
    </row>
    <row r="3546" spans="19:23">
      <c r="S3546" s="21" t="str">
        <f t="shared" si="394"/>
        <v/>
      </c>
      <c r="T3546" s="7" t="str">
        <f t="shared" si="395"/>
        <v>Under 1.5</v>
      </c>
      <c r="U3546" s="14"/>
      <c r="V3546" s="14" t="str">
        <f t="shared" si="396"/>
        <v>Over 0.5</v>
      </c>
      <c r="W3546" s="14" t="str">
        <f t="shared" si="397"/>
        <v/>
      </c>
    </row>
    <row r="3547" spans="19:23">
      <c r="S3547" s="21" t="str">
        <f t="shared" si="394"/>
        <v/>
      </c>
      <c r="T3547" s="7" t="str">
        <f t="shared" si="395"/>
        <v>Under 1.5</v>
      </c>
      <c r="U3547" s="14"/>
      <c r="V3547" s="14" t="str">
        <f t="shared" si="396"/>
        <v>Over 0.5</v>
      </c>
      <c r="W3547" s="14" t="str">
        <f t="shared" si="397"/>
        <v/>
      </c>
    </row>
    <row r="3548" spans="19:23">
      <c r="S3548" s="21" t="str">
        <f t="shared" si="394"/>
        <v/>
      </c>
      <c r="T3548" s="7" t="str">
        <f t="shared" si="395"/>
        <v>Under 1.5</v>
      </c>
      <c r="U3548" s="14"/>
      <c r="V3548" s="14" t="str">
        <f t="shared" si="396"/>
        <v>Over 0.5</v>
      </c>
      <c r="W3548" s="14" t="str">
        <f t="shared" si="397"/>
        <v/>
      </c>
    </row>
    <row r="3549" spans="19:23">
      <c r="S3549" s="21" t="str">
        <f t="shared" si="394"/>
        <v/>
      </c>
      <c r="T3549" s="7" t="str">
        <f t="shared" si="395"/>
        <v>Under 1.5</v>
      </c>
      <c r="U3549" s="14"/>
      <c r="V3549" s="14" t="str">
        <f t="shared" si="396"/>
        <v>Over 0.5</v>
      </c>
      <c r="W3549" s="14" t="str">
        <f t="shared" si="397"/>
        <v/>
      </c>
    </row>
    <row r="3550" spans="19:23">
      <c r="S3550" s="21" t="str">
        <f t="shared" si="394"/>
        <v/>
      </c>
      <c r="T3550" s="7" t="str">
        <f t="shared" si="395"/>
        <v>Under 1.5</v>
      </c>
      <c r="U3550" s="14"/>
      <c r="V3550" s="14" t="str">
        <f t="shared" si="396"/>
        <v>Over 0.5</v>
      </c>
      <c r="W3550" s="14" t="str">
        <f t="shared" si="397"/>
        <v/>
      </c>
    </row>
    <row r="3551" spans="19:23">
      <c r="S3551" s="21" t="str">
        <f t="shared" si="394"/>
        <v/>
      </c>
      <c r="T3551" s="7" t="str">
        <f t="shared" si="395"/>
        <v>Under 1.5</v>
      </c>
      <c r="U3551" s="14"/>
      <c r="V3551" s="14" t="str">
        <f t="shared" si="396"/>
        <v>Over 0.5</v>
      </c>
      <c r="W3551" s="14" t="str">
        <f t="shared" si="397"/>
        <v/>
      </c>
    </row>
    <row r="3552" spans="19:23">
      <c r="S3552" s="21" t="str">
        <f t="shared" si="394"/>
        <v/>
      </c>
      <c r="T3552" s="7" t="str">
        <f t="shared" si="395"/>
        <v>Under 1.5</v>
      </c>
      <c r="U3552" s="14"/>
      <c r="V3552" s="14" t="str">
        <f t="shared" si="396"/>
        <v>Over 0.5</v>
      </c>
      <c r="W3552" s="14" t="str">
        <f t="shared" si="397"/>
        <v/>
      </c>
    </row>
    <row r="3553" spans="19:23">
      <c r="S3553" s="21" t="str">
        <f t="shared" si="394"/>
        <v/>
      </c>
      <c r="T3553" s="7" t="str">
        <f t="shared" si="395"/>
        <v>Under 1.5</v>
      </c>
      <c r="U3553" s="14"/>
      <c r="V3553" s="14" t="str">
        <f t="shared" si="396"/>
        <v>Over 0.5</v>
      </c>
      <c r="W3553" s="14" t="str">
        <f t="shared" si="397"/>
        <v/>
      </c>
    </row>
    <row r="3554" spans="19:23">
      <c r="S3554" s="21" t="str">
        <f t="shared" si="394"/>
        <v/>
      </c>
      <c r="T3554" s="7" t="str">
        <f t="shared" si="395"/>
        <v>Under 1.5</v>
      </c>
      <c r="U3554" s="14"/>
      <c r="V3554" s="14" t="str">
        <f t="shared" si="396"/>
        <v>Over 0.5</v>
      </c>
      <c r="W3554" s="14" t="str">
        <f t="shared" si="397"/>
        <v/>
      </c>
    </row>
    <row r="3555" spans="19:23">
      <c r="S3555" s="21" t="str">
        <f t="shared" si="394"/>
        <v/>
      </c>
      <c r="T3555" s="7" t="str">
        <f t="shared" si="395"/>
        <v>Under 1.5</v>
      </c>
      <c r="U3555" s="14"/>
      <c r="V3555" s="14" t="str">
        <f t="shared" si="396"/>
        <v>Over 0.5</v>
      </c>
      <c r="W3555" s="14" t="str">
        <f t="shared" si="397"/>
        <v/>
      </c>
    </row>
    <row r="3556" spans="19:23">
      <c r="S3556" s="21" t="str">
        <f t="shared" si="394"/>
        <v/>
      </c>
      <c r="T3556" s="7" t="str">
        <f t="shared" si="395"/>
        <v>Under 1.5</v>
      </c>
      <c r="U3556" s="14"/>
      <c r="V3556" s="14" t="str">
        <f t="shared" si="396"/>
        <v>Over 0.5</v>
      </c>
      <c r="W3556" s="14" t="str">
        <f t="shared" si="397"/>
        <v/>
      </c>
    </row>
    <row r="3557" spans="19:23">
      <c r="S3557" s="21" t="str">
        <f t="shared" si="394"/>
        <v/>
      </c>
      <c r="T3557" s="7" t="str">
        <f t="shared" si="395"/>
        <v>Under 1.5</v>
      </c>
      <c r="U3557" s="14"/>
      <c r="V3557" s="14" t="str">
        <f t="shared" si="396"/>
        <v>Over 0.5</v>
      </c>
      <c r="W3557" s="14" t="str">
        <f t="shared" si="397"/>
        <v/>
      </c>
    </row>
    <row r="3558" spans="19:23">
      <c r="S3558" s="21" t="str">
        <f t="shared" si="394"/>
        <v/>
      </c>
      <c r="T3558" s="7" t="str">
        <f t="shared" si="395"/>
        <v>Under 1.5</v>
      </c>
      <c r="U3558" s="14"/>
      <c r="V3558" s="14" t="str">
        <f t="shared" si="396"/>
        <v>Over 0.5</v>
      </c>
      <c r="W3558" s="14" t="str">
        <f t="shared" si="397"/>
        <v/>
      </c>
    </row>
    <row r="3559" spans="19:23">
      <c r="S3559" s="21" t="str">
        <f t="shared" si="394"/>
        <v/>
      </c>
      <c r="T3559" s="7" t="str">
        <f t="shared" si="395"/>
        <v>Under 1.5</v>
      </c>
      <c r="U3559" s="14"/>
      <c r="V3559" s="14" t="str">
        <f t="shared" si="396"/>
        <v>Over 0.5</v>
      </c>
      <c r="W3559" s="14" t="str">
        <f t="shared" si="397"/>
        <v/>
      </c>
    </row>
    <row r="3560" spans="19:23">
      <c r="S3560" s="21" t="str">
        <f t="shared" si="394"/>
        <v/>
      </c>
      <c r="T3560" s="7" t="str">
        <f t="shared" si="395"/>
        <v>Under 1.5</v>
      </c>
      <c r="U3560" s="14"/>
      <c r="V3560" s="14" t="str">
        <f t="shared" si="396"/>
        <v>Over 0.5</v>
      </c>
      <c r="W3560" s="14" t="str">
        <f t="shared" si="397"/>
        <v/>
      </c>
    </row>
    <row r="3561" spans="19:23">
      <c r="S3561" s="21" t="str">
        <f t="shared" si="394"/>
        <v/>
      </c>
      <c r="T3561" s="7" t="str">
        <f t="shared" si="395"/>
        <v>Under 1.5</v>
      </c>
      <c r="U3561" s="14"/>
      <c r="V3561" s="14" t="str">
        <f t="shared" si="396"/>
        <v>Over 0.5</v>
      </c>
      <c r="W3561" s="14" t="str">
        <f t="shared" si="397"/>
        <v/>
      </c>
    </row>
    <row r="3562" spans="19:23">
      <c r="S3562" s="21" t="str">
        <f t="shared" si="394"/>
        <v/>
      </c>
      <c r="T3562" s="7" t="str">
        <f t="shared" si="395"/>
        <v>Under 1.5</v>
      </c>
      <c r="U3562" s="14"/>
      <c r="V3562" s="14" t="str">
        <f t="shared" si="396"/>
        <v>Over 0.5</v>
      </c>
      <c r="W3562" s="14" t="str">
        <f t="shared" si="397"/>
        <v/>
      </c>
    </row>
    <row r="3563" spans="19:23">
      <c r="S3563" s="21" t="str">
        <f t="shared" si="394"/>
        <v/>
      </c>
      <c r="T3563" s="7" t="str">
        <f t="shared" si="395"/>
        <v>Under 1.5</v>
      </c>
      <c r="U3563" s="14"/>
      <c r="V3563" s="14" t="str">
        <f t="shared" si="396"/>
        <v>Over 0.5</v>
      </c>
      <c r="W3563" s="14" t="str">
        <f t="shared" si="397"/>
        <v/>
      </c>
    </row>
    <row r="3564" spans="19:23">
      <c r="S3564" s="21" t="str">
        <f t="shared" si="394"/>
        <v/>
      </c>
      <c r="T3564" s="7" t="str">
        <f t="shared" si="395"/>
        <v>Under 1.5</v>
      </c>
      <c r="U3564" s="14"/>
      <c r="V3564" s="14" t="str">
        <f t="shared" si="396"/>
        <v>Over 0.5</v>
      </c>
      <c r="W3564" s="14" t="str">
        <f t="shared" si="397"/>
        <v/>
      </c>
    </row>
    <row r="3565" spans="19:23">
      <c r="S3565" s="21" t="str">
        <f t="shared" si="394"/>
        <v/>
      </c>
      <c r="T3565" s="7" t="str">
        <f t="shared" si="395"/>
        <v>Under 1.5</v>
      </c>
      <c r="U3565" s="14"/>
      <c r="V3565" s="14" t="str">
        <f t="shared" si="396"/>
        <v>Over 0.5</v>
      </c>
      <c r="W3565" s="14" t="str">
        <f t="shared" si="397"/>
        <v/>
      </c>
    </row>
    <row r="3566" spans="19:23">
      <c r="S3566" s="21" t="str">
        <f t="shared" si="394"/>
        <v/>
      </c>
      <c r="T3566" s="7" t="str">
        <f t="shared" si="395"/>
        <v>Under 1.5</v>
      </c>
      <c r="U3566" s="14"/>
      <c r="V3566" s="14" t="str">
        <f t="shared" si="396"/>
        <v>Over 0.5</v>
      </c>
      <c r="W3566" s="14" t="str">
        <f t="shared" si="397"/>
        <v/>
      </c>
    </row>
    <row r="3567" spans="19:23">
      <c r="S3567" s="21" t="str">
        <f t="shared" si="394"/>
        <v/>
      </c>
      <c r="T3567" s="7" t="str">
        <f t="shared" si="395"/>
        <v>Under 1.5</v>
      </c>
      <c r="U3567" s="14"/>
      <c r="V3567" s="14" t="str">
        <f t="shared" si="396"/>
        <v>Over 0.5</v>
      </c>
      <c r="W3567" s="14" t="str">
        <f t="shared" si="397"/>
        <v/>
      </c>
    </row>
    <row r="3568" spans="19:23">
      <c r="S3568" s="21" t="str">
        <f t="shared" si="394"/>
        <v/>
      </c>
      <c r="T3568" s="7" t="str">
        <f t="shared" si="395"/>
        <v>Under 1.5</v>
      </c>
      <c r="U3568" s="14"/>
      <c r="V3568" s="14" t="str">
        <f t="shared" si="396"/>
        <v>Over 0.5</v>
      </c>
      <c r="W3568" s="14" t="str">
        <f t="shared" si="397"/>
        <v/>
      </c>
    </row>
    <row r="3569" spans="19:23">
      <c r="S3569" s="21" t="str">
        <f t="shared" si="394"/>
        <v/>
      </c>
      <c r="T3569" s="7" t="str">
        <f t="shared" si="395"/>
        <v>Under 1.5</v>
      </c>
      <c r="U3569" s="14"/>
      <c r="V3569" s="14" t="str">
        <f t="shared" si="396"/>
        <v>Over 0.5</v>
      </c>
      <c r="W3569" s="14" t="str">
        <f t="shared" si="397"/>
        <v/>
      </c>
    </row>
    <row r="3570" spans="19:23">
      <c r="S3570" s="21" t="str">
        <f t="shared" si="394"/>
        <v/>
      </c>
      <c r="T3570" s="7" t="str">
        <f t="shared" si="395"/>
        <v>Under 1.5</v>
      </c>
      <c r="U3570" s="14"/>
      <c r="V3570" s="14" t="str">
        <f t="shared" si="396"/>
        <v>Over 0.5</v>
      </c>
      <c r="W3570" s="14" t="str">
        <f t="shared" si="397"/>
        <v/>
      </c>
    </row>
    <row r="3571" spans="19:23">
      <c r="S3571" s="21" t="str">
        <f t="shared" si="394"/>
        <v/>
      </c>
      <c r="T3571" s="7" t="str">
        <f t="shared" si="395"/>
        <v>Under 1.5</v>
      </c>
      <c r="U3571" s="14"/>
      <c r="V3571" s="14" t="str">
        <f t="shared" si="396"/>
        <v>Over 0.5</v>
      </c>
      <c r="W3571" s="14" t="str">
        <f t="shared" si="397"/>
        <v/>
      </c>
    </row>
    <row r="3572" spans="19:23">
      <c r="S3572" s="21" t="str">
        <f t="shared" ref="S3572:S3635" si="398">(IF(H3572=0,"",(40+IF(I3572&lt;50,0,I3572/3.2)+(IF(J3572&gt;I3572,-J3572/3.2,0)+(IF(H3572&gt;I3572,-H3572/3.2,0)+(IF(L3572="X",5,IF(L3572="2",2,0)))+(IF(M3572&gt;15,0,15-M3572))+(IF(P3572&lt;50,0,P3572/5)))))))</f>
        <v/>
      </c>
      <c r="T3572" s="7" t="str">
        <f t="shared" ref="T3572:T3635" si="399">IF(S3572&lt;56,"Over 0.5","Under 1.5")</f>
        <v>Under 1.5</v>
      </c>
      <c r="U3572" s="14"/>
      <c r="V3572" s="14" t="str">
        <f t="shared" si="396"/>
        <v>Over 0.5</v>
      </c>
      <c r="W3572" s="14" t="str">
        <f t="shared" si="397"/>
        <v/>
      </c>
    </row>
    <row r="3573" spans="19:23">
      <c r="S3573" s="21" t="str">
        <f t="shared" si="398"/>
        <v/>
      </c>
      <c r="T3573" s="7" t="str">
        <f t="shared" si="399"/>
        <v>Under 1.5</v>
      </c>
      <c r="U3573" s="14"/>
      <c r="V3573" s="14" t="str">
        <f t="shared" si="396"/>
        <v>Over 0.5</v>
      </c>
      <c r="W3573" s="14" t="str">
        <f t="shared" si="397"/>
        <v/>
      </c>
    </row>
    <row r="3574" spans="19:23">
      <c r="S3574" s="21" t="str">
        <f t="shared" si="398"/>
        <v/>
      </c>
      <c r="T3574" s="7" t="str">
        <f t="shared" si="399"/>
        <v>Under 1.5</v>
      </c>
      <c r="U3574" s="14"/>
      <c r="V3574" s="14" t="str">
        <f t="shared" si="396"/>
        <v>Over 0.5</v>
      </c>
      <c r="W3574" s="14" t="str">
        <f t="shared" si="397"/>
        <v/>
      </c>
    </row>
    <row r="3575" spans="19:23">
      <c r="S3575" s="21" t="str">
        <f t="shared" si="398"/>
        <v/>
      </c>
      <c r="T3575" s="7" t="str">
        <f t="shared" si="399"/>
        <v>Under 1.5</v>
      </c>
      <c r="U3575" s="14"/>
      <c r="V3575" s="14" t="str">
        <f t="shared" si="396"/>
        <v>Over 0.5</v>
      </c>
      <c r="W3575" s="14" t="str">
        <f t="shared" si="397"/>
        <v/>
      </c>
    </row>
    <row r="3576" spans="19:23">
      <c r="S3576" s="21" t="str">
        <f t="shared" si="398"/>
        <v/>
      </c>
      <c r="T3576" s="7" t="str">
        <f t="shared" si="399"/>
        <v>Under 1.5</v>
      </c>
      <c r="U3576" s="14"/>
      <c r="V3576" s="14" t="str">
        <f t="shared" si="396"/>
        <v>Over 0.5</v>
      </c>
      <c r="W3576" s="14" t="str">
        <f t="shared" si="397"/>
        <v/>
      </c>
    </row>
    <row r="3577" spans="19:23">
      <c r="S3577" s="21" t="str">
        <f t="shared" si="398"/>
        <v/>
      </c>
      <c r="T3577" s="7" t="str">
        <f t="shared" si="399"/>
        <v>Under 1.5</v>
      </c>
      <c r="U3577" s="14"/>
      <c r="V3577" s="14" t="str">
        <f t="shared" si="396"/>
        <v>Over 0.5</v>
      </c>
      <c r="W3577" s="14" t="str">
        <f t="shared" si="397"/>
        <v/>
      </c>
    </row>
    <row r="3578" spans="19:23">
      <c r="S3578" s="21" t="str">
        <f t="shared" si="398"/>
        <v/>
      </c>
      <c r="T3578" s="7" t="str">
        <f t="shared" si="399"/>
        <v>Under 1.5</v>
      </c>
      <c r="U3578" s="14"/>
      <c r="V3578" s="14" t="str">
        <f t="shared" si="396"/>
        <v>Over 0.5</v>
      </c>
      <c r="W3578" s="14" t="str">
        <f t="shared" si="397"/>
        <v/>
      </c>
    </row>
    <row r="3579" spans="19:23">
      <c r="S3579" s="21" t="str">
        <f t="shared" si="398"/>
        <v/>
      </c>
      <c r="T3579" s="7" t="str">
        <f t="shared" si="399"/>
        <v>Under 1.5</v>
      </c>
      <c r="U3579" s="14"/>
      <c r="V3579" s="14" t="str">
        <f t="shared" si="396"/>
        <v>Over 0.5</v>
      </c>
      <c r="W3579" s="14" t="str">
        <f t="shared" si="397"/>
        <v/>
      </c>
    </row>
    <row r="3580" spans="19:23">
      <c r="S3580" s="21" t="str">
        <f t="shared" si="398"/>
        <v/>
      </c>
      <c r="T3580" s="7" t="str">
        <f t="shared" si="399"/>
        <v>Under 1.5</v>
      </c>
      <c r="U3580" s="14"/>
      <c r="V3580" s="14" t="str">
        <f t="shared" si="396"/>
        <v>Over 0.5</v>
      </c>
      <c r="W3580" s="14" t="str">
        <f t="shared" si="397"/>
        <v/>
      </c>
    </row>
    <row r="3581" spans="19:23">
      <c r="S3581" s="21" t="str">
        <f t="shared" si="398"/>
        <v/>
      </c>
      <c r="T3581" s="7" t="str">
        <f t="shared" si="399"/>
        <v>Under 1.5</v>
      </c>
      <c r="U3581" s="14"/>
      <c r="V3581" s="14" t="str">
        <f t="shared" si="396"/>
        <v>Over 0.5</v>
      </c>
      <c r="W3581" s="14" t="str">
        <f t="shared" si="397"/>
        <v/>
      </c>
    </row>
    <row r="3582" spans="19:23">
      <c r="S3582" s="21" t="str">
        <f t="shared" si="398"/>
        <v/>
      </c>
      <c r="T3582" s="7" t="str">
        <f t="shared" si="399"/>
        <v>Under 1.5</v>
      </c>
      <c r="U3582" s="14"/>
      <c r="V3582" s="14" t="str">
        <f t="shared" si="396"/>
        <v>Over 0.5</v>
      </c>
      <c r="W3582" s="14" t="str">
        <f t="shared" si="397"/>
        <v/>
      </c>
    </row>
    <row r="3583" spans="19:23">
      <c r="S3583" s="21" t="str">
        <f t="shared" si="398"/>
        <v/>
      </c>
      <c r="T3583" s="7" t="str">
        <f t="shared" si="399"/>
        <v>Under 1.5</v>
      </c>
      <c r="U3583" s="14"/>
      <c r="V3583" s="14" t="str">
        <f t="shared" si="396"/>
        <v>Over 0.5</v>
      </c>
      <c r="W3583" s="14" t="str">
        <f t="shared" si="397"/>
        <v/>
      </c>
    </row>
    <row r="3584" spans="19:23">
      <c r="S3584" s="21" t="str">
        <f t="shared" si="398"/>
        <v/>
      </c>
      <c r="T3584" s="7" t="str">
        <f t="shared" si="399"/>
        <v>Under 1.5</v>
      </c>
      <c r="U3584" s="14"/>
      <c r="V3584" s="14" t="str">
        <f t="shared" si="396"/>
        <v>Over 0.5</v>
      </c>
      <c r="W3584" s="14" t="str">
        <f t="shared" si="397"/>
        <v/>
      </c>
    </row>
    <row r="3585" spans="19:23">
      <c r="S3585" s="21" t="str">
        <f t="shared" si="398"/>
        <v/>
      </c>
      <c r="T3585" s="7" t="str">
        <f t="shared" si="399"/>
        <v>Under 1.5</v>
      </c>
      <c r="U3585" s="14"/>
      <c r="V3585" s="14" t="str">
        <f t="shared" si="396"/>
        <v>Over 0.5</v>
      </c>
      <c r="W3585" s="14" t="str">
        <f t="shared" si="397"/>
        <v/>
      </c>
    </row>
    <row r="3586" spans="19:23">
      <c r="S3586" s="21" t="str">
        <f t="shared" si="398"/>
        <v/>
      </c>
      <c r="T3586" s="7" t="str">
        <f t="shared" si="399"/>
        <v>Under 1.5</v>
      </c>
      <c r="U3586" s="14"/>
      <c r="V3586" s="14" t="str">
        <f t="shared" si="396"/>
        <v>Over 0.5</v>
      </c>
      <c r="W3586" s="14" t="str">
        <f t="shared" si="397"/>
        <v/>
      </c>
    </row>
    <row r="3587" spans="19:23">
      <c r="S3587" s="21" t="str">
        <f t="shared" si="398"/>
        <v/>
      </c>
      <c r="T3587" s="7" t="str">
        <f t="shared" si="399"/>
        <v>Under 1.5</v>
      </c>
      <c r="U3587" s="14"/>
      <c r="V3587" s="14" t="str">
        <f t="shared" si="396"/>
        <v>Over 0.5</v>
      </c>
      <c r="W3587" s="14" t="str">
        <f t="shared" si="397"/>
        <v/>
      </c>
    </row>
    <row r="3588" spans="19:23">
      <c r="S3588" s="21" t="str">
        <f t="shared" si="398"/>
        <v/>
      </c>
      <c r="T3588" s="7" t="str">
        <f t="shared" si="399"/>
        <v>Under 1.5</v>
      </c>
      <c r="U3588" s="14"/>
      <c r="V3588" s="14" t="str">
        <f t="shared" si="396"/>
        <v>Over 0.5</v>
      </c>
      <c r="W3588" s="14" t="str">
        <f t="shared" si="397"/>
        <v/>
      </c>
    </row>
    <row r="3589" spans="19:23">
      <c r="S3589" s="21" t="str">
        <f t="shared" si="398"/>
        <v/>
      </c>
      <c r="T3589" s="7" t="str">
        <f t="shared" si="399"/>
        <v>Under 1.5</v>
      </c>
      <c r="U3589" s="14"/>
      <c r="V3589" s="14" t="str">
        <f t="shared" si="396"/>
        <v>Over 0.5</v>
      </c>
      <c r="W3589" s="14" t="str">
        <f t="shared" si="397"/>
        <v/>
      </c>
    </row>
    <row r="3590" spans="19:23">
      <c r="S3590" s="21" t="str">
        <f t="shared" si="398"/>
        <v/>
      </c>
      <c r="T3590" s="7" t="str">
        <f t="shared" si="399"/>
        <v>Under 1.5</v>
      </c>
      <c r="U3590" s="14"/>
      <c r="V3590" s="14" t="str">
        <f t="shared" si="396"/>
        <v>Over 0.5</v>
      </c>
      <c r="W3590" s="14" t="str">
        <f t="shared" si="397"/>
        <v/>
      </c>
    </row>
    <row r="3591" spans="19:23">
      <c r="S3591" s="21" t="str">
        <f t="shared" si="398"/>
        <v/>
      </c>
      <c r="T3591" s="7" t="str">
        <f t="shared" si="399"/>
        <v>Under 1.5</v>
      </c>
      <c r="U3591" s="14"/>
      <c r="V3591" s="14" t="str">
        <f t="shared" si="396"/>
        <v>Over 0.5</v>
      </c>
      <c r="W3591" s="14" t="str">
        <f t="shared" si="397"/>
        <v/>
      </c>
    </row>
    <row r="3592" spans="19:23">
      <c r="S3592" s="21" t="str">
        <f t="shared" si="398"/>
        <v/>
      </c>
      <c r="T3592" s="7" t="str">
        <f t="shared" si="399"/>
        <v>Under 1.5</v>
      </c>
      <c r="U3592" s="14"/>
      <c r="V3592" s="14" t="str">
        <f t="shared" si="396"/>
        <v>Over 0.5</v>
      </c>
      <c r="W3592" s="14" t="str">
        <f t="shared" si="397"/>
        <v/>
      </c>
    </row>
    <row r="3593" spans="19:23">
      <c r="S3593" s="21" t="str">
        <f t="shared" si="398"/>
        <v/>
      </c>
      <c r="T3593" s="7" t="str">
        <f t="shared" si="399"/>
        <v>Under 1.5</v>
      </c>
      <c r="U3593" s="14"/>
      <c r="V3593" s="14" t="str">
        <f t="shared" si="396"/>
        <v>Over 0.5</v>
      </c>
      <c r="W3593" s="14" t="str">
        <f t="shared" si="397"/>
        <v/>
      </c>
    </row>
    <row r="3594" spans="19:23">
      <c r="S3594" s="21" t="str">
        <f t="shared" si="398"/>
        <v/>
      </c>
      <c r="T3594" s="7" t="str">
        <f t="shared" si="399"/>
        <v>Under 1.5</v>
      </c>
      <c r="U3594" s="14"/>
      <c r="V3594" s="14" t="str">
        <f t="shared" si="396"/>
        <v>Over 0.5</v>
      </c>
      <c r="W3594" s="14" t="str">
        <f t="shared" si="397"/>
        <v/>
      </c>
    </row>
    <row r="3595" spans="19:23">
      <c r="S3595" s="21" t="str">
        <f t="shared" si="398"/>
        <v/>
      </c>
      <c r="T3595" s="7" t="str">
        <f t="shared" si="399"/>
        <v>Under 1.5</v>
      </c>
      <c r="U3595" s="14"/>
      <c r="V3595" s="14" t="str">
        <f t="shared" ref="V3595:V3658" si="400">IF(N3595="1-0","Under 1.5",IF(N3595="0-0","Under 1.5",IF(N3595="0-1","Under 1.5","Over 0.5")))</f>
        <v>Over 0.5</v>
      </c>
      <c r="W3595" s="14" t="str">
        <f t="shared" ref="W3595:W3658" si="401">IF(N3595=0,"",IF(N3595="?",N3595,IF(T3595=V3595,"WON",IF(N3595="0-1","WON",IF(N3595="1-0","WON","LOST")))))</f>
        <v/>
      </c>
    </row>
    <row r="3596" spans="19:23">
      <c r="S3596" s="21" t="str">
        <f t="shared" si="398"/>
        <v/>
      </c>
      <c r="T3596" s="7" t="str">
        <f t="shared" si="399"/>
        <v>Under 1.5</v>
      </c>
      <c r="U3596" s="14"/>
      <c r="V3596" s="14" t="str">
        <f t="shared" si="400"/>
        <v>Over 0.5</v>
      </c>
      <c r="W3596" s="14" t="str">
        <f t="shared" si="401"/>
        <v/>
      </c>
    </row>
    <row r="3597" spans="19:23">
      <c r="S3597" s="21" t="str">
        <f t="shared" si="398"/>
        <v/>
      </c>
      <c r="T3597" s="7" t="str">
        <f t="shared" si="399"/>
        <v>Under 1.5</v>
      </c>
      <c r="U3597" s="14"/>
      <c r="V3597" s="14" t="str">
        <f t="shared" si="400"/>
        <v>Over 0.5</v>
      </c>
      <c r="W3597" s="14" t="str">
        <f t="shared" si="401"/>
        <v/>
      </c>
    </row>
    <row r="3598" spans="19:23">
      <c r="S3598" s="21" t="str">
        <f t="shared" si="398"/>
        <v/>
      </c>
      <c r="T3598" s="7" t="str">
        <f t="shared" si="399"/>
        <v>Under 1.5</v>
      </c>
      <c r="U3598" s="14"/>
      <c r="V3598" s="14" t="str">
        <f t="shared" si="400"/>
        <v>Over 0.5</v>
      </c>
      <c r="W3598" s="14" t="str">
        <f t="shared" si="401"/>
        <v/>
      </c>
    </row>
    <row r="3599" spans="19:23">
      <c r="S3599" s="21" t="str">
        <f t="shared" si="398"/>
        <v/>
      </c>
      <c r="T3599" s="7" t="str">
        <f t="shared" si="399"/>
        <v>Under 1.5</v>
      </c>
      <c r="U3599" s="14"/>
      <c r="V3599" s="14" t="str">
        <f t="shared" si="400"/>
        <v>Over 0.5</v>
      </c>
      <c r="W3599" s="14" t="str">
        <f t="shared" si="401"/>
        <v/>
      </c>
    </row>
    <row r="3600" spans="19:23">
      <c r="S3600" s="21" t="str">
        <f t="shared" si="398"/>
        <v/>
      </c>
      <c r="T3600" s="7" t="str">
        <f t="shared" si="399"/>
        <v>Under 1.5</v>
      </c>
      <c r="U3600" s="14"/>
      <c r="V3600" s="14" t="str">
        <f t="shared" si="400"/>
        <v>Over 0.5</v>
      </c>
      <c r="W3600" s="14" t="str">
        <f t="shared" si="401"/>
        <v/>
      </c>
    </row>
    <row r="3601" spans="19:23">
      <c r="S3601" s="21" t="str">
        <f t="shared" si="398"/>
        <v/>
      </c>
      <c r="T3601" s="7" t="str">
        <f t="shared" si="399"/>
        <v>Under 1.5</v>
      </c>
      <c r="U3601" s="14"/>
      <c r="V3601" s="14" t="str">
        <f t="shared" si="400"/>
        <v>Over 0.5</v>
      </c>
      <c r="W3601" s="14" t="str">
        <f t="shared" si="401"/>
        <v/>
      </c>
    </row>
    <row r="3602" spans="19:23">
      <c r="S3602" s="21" t="str">
        <f t="shared" si="398"/>
        <v/>
      </c>
      <c r="T3602" s="7" t="str">
        <f t="shared" si="399"/>
        <v>Under 1.5</v>
      </c>
      <c r="U3602" s="14"/>
      <c r="V3602" s="14" t="str">
        <f t="shared" si="400"/>
        <v>Over 0.5</v>
      </c>
      <c r="W3602" s="14" t="str">
        <f t="shared" si="401"/>
        <v/>
      </c>
    </row>
    <row r="3603" spans="19:23">
      <c r="S3603" s="21" t="str">
        <f t="shared" si="398"/>
        <v/>
      </c>
      <c r="T3603" s="7" t="str">
        <f t="shared" si="399"/>
        <v>Under 1.5</v>
      </c>
      <c r="U3603" s="14"/>
      <c r="V3603" s="14" t="str">
        <f t="shared" si="400"/>
        <v>Over 0.5</v>
      </c>
      <c r="W3603" s="14" t="str">
        <f t="shared" si="401"/>
        <v/>
      </c>
    </row>
    <row r="3604" spans="19:23">
      <c r="S3604" s="21" t="str">
        <f t="shared" si="398"/>
        <v/>
      </c>
      <c r="T3604" s="7" t="str">
        <f t="shared" si="399"/>
        <v>Under 1.5</v>
      </c>
      <c r="U3604" s="14"/>
      <c r="V3604" s="14" t="str">
        <f t="shared" si="400"/>
        <v>Over 0.5</v>
      </c>
      <c r="W3604" s="14" t="str">
        <f t="shared" si="401"/>
        <v/>
      </c>
    </row>
    <row r="3605" spans="19:23">
      <c r="S3605" s="21" t="str">
        <f t="shared" si="398"/>
        <v/>
      </c>
      <c r="T3605" s="7" t="str">
        <f t="shared" si="399"/>
        <v>Under 1.5</v>
      </c>
      <c r="U3605" s="14"/>
      <c r="V3605" s="14" t="str">
        <f t="shared" si="400"/>
        <v>Over 0.5</v>
      </c>
      <c r="W3605" s="14" t="str">
        <f t="shared" si="401"/>
        <v/>
      </c>
    </row>
    <row r="3606" spans="19:23">
      <c r="S3606" s="21" t="str">
        <f t="shared" si="398"/>
        <v/>
      </c>
      <c r="T3606" s="7" t="str">
        <f t="shared" si="399"/>
        <v>Under 1.5</v>
      </c>
      <c r="U3606" s="14"/>
      <c r="V3606" s="14" t="str">
        <f t="shared" si="400"/>
        <v>Over 0.5</v>
      </c>
      <c r="W3606" s="14" t="str">
        <f t="shared" si="401"/>
        <v/>
      </c>
    </row>
    <row r="3607" spans="19:23">
      <c r="S3607" s="21" t="str">
        <f t="shared" si="398"/>
        <v/>
      </c>
      <c r="T3607" s="7" t="str">
        <f t="shared" si="399"/>
        <v>Under 1.5</v>
      </c>
      <c r="U3607" s="14"/>
      <c r="V3607" s="14" t="str">
        <f t="shared" si="400"/>
        <v>Over 0.5</v>
      </c>
      <c r="W3607" s="14" t="str">
        <f t="shared" si="401"/>
        <v/>
      </c>
    </row>
    <row r="3608" spans="19:23">
      <c r="S3608" s="21" t="str">
        <f t="shared" si="398"/>
        <v/>
      </c>
      <c r="T3608" s="7" t="str">
        <f t="shared" si="399"/>
        <v>Under 1.5</v>
      </c>
      <c r="U3608" s="14"/>
      <c r="V3608" s="14" t="str">
        <f t="shared" si="400"/>
        <v>Over 0.5</v>
      </c>
      <c r="W3608" s="14" t="str">
        <f t="shared" si="401"/>
        <v/>
      </c>
    </row>
    <row r="3609" spans="19:23">
      <c r="S3609" s="21" t="str">
        <f t="shared" si="398"/>
        <v/>
      </c>
      <c r="T3609" s="7" t="str">
        <f t="shared" si="399"/>
        <v>Under 1.5</v>
      </c>
      <c r="U3609" s="14"/>
      <c r="V3609" s="14" t="str">
        <f t="shared" si="400"/>
        <v>Over 0.5</v>
      </c>
      <c r="W3609" s="14" t="str">
        <f t="shared" si="401"/>
        <v/>
      </c>
    </row>
    <row r="3610" spans="19:23">
      <c r="S3610" s="21" t="str">
        <f t="shared" si="398"/>
        <v/>
      </c>
      <c r="T3610" s="7" t="str">
        <f t="shared" si="399"/>
        <v>Under 1.5</v>
      </c>
      <c r="U3610" s="14"/>
      <c r="V3610" s="14" t="str">
        <f t="shared" si="400"/>
        <v>Over 0.5</v>
      </c>
      <c r="W3610" s="14" t="str">
        <f t="shared" si="401"/>
        <v/>
      </c>
    </row>
    <row r="3611" spans="19:23">
      <c r="S3611" s="21" t="str">
        <f t="shared" si="398"/>
        <v/>
      </c>
      <c r="T3611" s="7" t="str">
        <f t="shared" si="399"/>
        <v>Under 1.5</v>
      </c>
      <c r="U3611" s="14"/>
      <c r="V3611" s="14" t="str">
        <f t="shared" si="400"/>
        <v>Over 0.5</v>
      </c>
      <c r="W3611" s="14" t="str">
        <f t="shared" si="401"/>
        <v/>
      </c>
    </row>
    <row r="3612" spans="19:23">
      <c r="S3612" s="21" t="str">
        <f t="shared" si="398"/>
        <v/>
      </c>
      <c r="T3612" s="7" t="str">
        <f t="shared" si="399"/>
        <v>Under 1.5</v>
      </c>
      <c r="U3612" s="14"/>
      <c r="V3612" s="14" t="str">
        <f t="shared" si="400"/>
        <v>Over 0.5</v>
      </c>
      <c r="W3612" s="14" t="str">
        <f t="shared" si="401"/>
        <v/>
      </c>
    </row>
    <row r="3613" spans="19:23">
      <c r="S3613" s="21" t="str">
        <f t="shared" si="398"/>
        <v/>
      </c>
      <c r="T3613" s="7" t="str">
        <f t="shared" si="399"/>
        <v>Under 1.5</v>
      </c>
      <c r="U3613" s="14"/>
      <c r="V3613" s="14" t="str">
        <f t="shared" si="400"/>
        <v>Over 0.5</v>
      </c>
      <c r="W3613" s="14" t="str">
        <f t="shared" si="401"/>
        <v/>
      </c>
    </row>
    <row r="3614" spans="19:23">
      <c r="S3614" s="21" t="str">
        <f t="shared" si="398"/>
        <v/>
      </c>
      <c r="T3614" s="7" t="str">
        <f t="shared" si="399"/>
        <v>Under 1.5</v>
      </c>
      <c r="U3614" s="14"/>
      <c r="V3614" s="14" t="str">
        <f t="shared" si="400"/>
        <v>Over 0.5</v>
      </c>
      <c r="W3614" s="14" t="str">
        <f t="shared" si="401"/>
        <v/>
      </c>
    </row>
    <row r="3615" spans="19:23">
      <c r="S3615" s="21" t="str">
        <f t="shared" si="398"/>
        <v/>
      </c>
      <c r="T3615" s="7" t="str">
        <f t="shared" si="399"/>
        <v>Under 1.5</v>
      </c>
      <c r="U3615" s="14"/>
      <c r="V3615" s="14" t="str">
        <f t="shared" si="400"/>
        <v>Over 0.5</v>
      </c>
      <c r="W3615" s="14" t="str">
        <f t="shared" si="401"/>
        <v/>
      </c>
    </row>
    <row r="3616" spans="19:23">
      <c r="S3616" s="21" t="str">
        <f t="shared" si="398"/>
        <v/>
      </c>
      <c r="T3616" s="7" t="str">
        <f t="shared" si="399"/>
        <v>Under 1.5</v>
      </c>
      <c r="U3616" s="14"/>
      <c r="V3616" s="14" t="str">
        <f t="shared" si="400"/>
        <v>Over 0.5</v>
      </c>
      <c r="W3616" s="14" t="str">
        <f t="shared" si="401"/>
        <v/>
      </c>
    </row>
    <row r="3617" spans="19:23">
      <c r="S3617" s="21" t="str">
        <f t="shared" si="398"/>
        <v/>
      </c>
      <c r="T3617" s="7" t="str">
        <f t="shared" si="399"/>
        <v>Under 1.5</v>
      </c>
      <c r="U3617" s="14"/>
      <c r="V3617" s="14" t="str">
        <f t="shared" si="400"/>
        <v>Over 0.5</v>
      </c>
      <c r="W3617" s="14" t="str">
        <f t="shared" si="401"/>
        <v/>
      </c>
    </row>
    <row r="3618" spans="19:23">
      <c r="S3618" s="21" t="str">
        <f t="shared" si="398"/>
        <v/>
      </c>
      <c r="T3618" s="7" t="str">
        <f t="shared" si="399"/>
        <v>Under 1.5</v>
      </c>
      <c r="U3618" s="14"/>
      <c r="V3618" s="14" t="str">
        <f t="shared" si="400"/>
        <v>Over 0.5</v>
      </c>
      <c r="W3618" s="14" t="str">
        <f t="shared" si="401"/>
        <v/>
      </c>
    </row>
    <row r="3619" spans="19:23">
      <c r="S3619" s="21" t="str">
        <f t="shared" si="398"/>
        <v/>
      </c>
      <c r="T3619" s="7" t="str">
        <f t="shared" si="399"/>
        <v>Under 1.5</v>
      </c>
      <c r="U3619" s="14"/>
      <c r="V3619" s="14" t="str">
        <f t="shared" si="400"/>
        <v>Over 0.5</v>
      </c>
      <c r="W3619" s="14" t="str">
        <f t="shared" si="401"/>
        <v/>
      </c>
    </row>
    <row r="3620" spans="19:23">
      <c r="S3620" s="21" t="str">
        <f t="shared" si="398"/>
        <v/>
      </c>
      <c r="T3620" s="7" t="str">
        <f t="shared" si="399"/>
        <v>Under 1.5</v>
      </c>
      <c r="U3620" s="14"/>
      <c r="V3620" s="14" t="str">
        <f t="shared" si="400"/>
        <v>Over 0.5</v>
      </c>
      <c r="W3620" s="14" t="str">
        <f t="shared" si="401"/>
        <v/>
      </c>
    </row>
    <row r="3621" spans="19:23">
      <c r="S3621" s="21" t="str">
        <f t="shared" si="398"/>
        <v/>
      </c>
      <c r="T3621" s="7" t="str">
        <f t="shared" si="399"/>
        <v>Under 1.5</v>
      </c>
      <c r="U3621" s="14"/>
      <c r="V3621" s="14" t="str">
        <f t="shared" si="400"/>
        <v>Over 0.5</v>
      </c>
      <c r="W3621" s="14" t="str">
        <f t="shared" si="401"/>
        <v/>
      </c>
    </row>
    <row r="3622" spans="19:23">
      <c r="S3622" s="21" t="str">
        <f t="shared" si="398"/>
        <v/>
      </c>
      <c r="T3622" s="7" t="str">
        <f t="shared" si="399"/>
        <v>Under 1.5</v>
      </c>
      <c r="U3622" s="14"/>
      <c r="V3622" s="14" t="str">
        <f t="shared" si="400"/>
        <v>Over 0.5</v>
      </c>
      <c r="W3622" s="14" t="str">
        <f t="shared" si="401"/>
        <v/>
      </c>
    </row>
    <row r="3623" spans="19:23">
      <c r="S3623" s="21" t="str">
        <f t="shared" si="398"/>
        <v/>
      </c>
      <c r="T3623" s="7" t="str">
        <f t="shared" si="399"/>
        <v>Under 1.5</v>
      </c>
      <c r="U3623" s="14"/>
      <c r="V3623" s="14" t="str">
        <f t="shared" si="400"/>
        <v>Over 0.5</v>
      </c>
      <c r="W3623" s="14" t="str">
        <f t="shared" si="401"/>
        <v/>
      </c>
    </row>
    <row r="3624" spans="19:23">
      <c r="S3624" s="21" t="str">
        <f t="shared" si="398"/>
        <v/>
      </c>
      <c r="T3624" s="7" t="str">
        <f t="shared" si="399"/>
        <v>Under 1.5</v>
      </c>
      <c r="U3624" s="14"/>
      <c r="V3624" s="14" t="str">
        <f t="shared" si="400"/>
        <v>Over 0.5</v>
      </c>
      <c r="W3624" s="14" t="str">
        <f t="shared" si="401"/>
        <v/>
      </c>
    </row>
    <row r="3625" spans="19:23">
      <c r="S3625" s="21" t="str">
        <f t="shared" si="398"/>
        <v/>
      </c>
      <c r="T3625" s="7" t="str">
        <f t="shared" si="399"/>
        <v>Under 1.5</v>
      </c>
      <c r="U3625" s="14"/>
      <c r="V3625" s="14" t="str">
        <f t="shared" si="400"/>
        <v>Over 0.5</v>
      </c>
      <c r="W3625" s="14" t="str">
        <f t="shared" si="401"/>
        <v/>
      </c>
    </row>
    <row r="3626" spans="19:23">
      <c r="S3626" s="21" t="str">
        <f t="shared" si="398"/>
        <v/>
      </c>
      <c r="T3626" s="7" t="str">
        <f t="shared" si="399"/>
        <v>Under 1.5</v>
      </c>
      <c r="U3626" s="14"/>
      <c r="V3626" s="14" t="str">
        <f t="shared" si="400"/>
        <v>Over 0.5</v>
      </c>
      <c r="W3626" s="14" t="str">
        <f t="shared" si="401"/>
        <v/>
      </c>
    </row>
    <row r="3627" spans="19:23">
      <c r="S3627" s="21" t="str">
        <f t="shared" si="398"/>
        <v/>
      </c>
      <c r="T3627" s="7" t="str">
        <f t="shared" si="399"/>
        <v>Under 1.5</v>
      </c>
      <c r="U3627" s="14"/>
      <c r="V3627" s="14" t="str">
        <f t="shared" si="400"/>
        <v>Over 0.5</v>
      </c>
      <c r="W3627" s="14" t="str">
        <f t="shared" si="401"/>
        <v/>
      </c>
    </row>
    <row r="3628" spans="19:23">
      <c r="S3628" s="21" t="str">
        <f t="shared" si="398"/>
        <v/>
      </c>
      <c r="T3628" s="7" t="str">
        <f t="shared" si="399"/>
        <v>Under 1.5</v>
      </c>
      <c r="U3628" s="14"/>
      <c r="V3628" s="14" t="str">
        <f t="shared" si="400"/>
        <v>Over 0.5</v>
      </c>
      <c r="W3628" s="14" t="str">
        <f t="shared" si="401"/>
        <v/>
      </c>
    </row>
    <row r="3629" spans="19:23">
      <c r="S3629" s="21" t="str">
        <f t="shared" si="398"/>
        <v/>
      </c>
      <c r="T3629" s="7" t="str">
        <f t="shared" si="399"/>
        <v>Under 1.5</v>
      </c>
      <c r="U3629" s="14"/>
      <c r="V3629" s="14" t="str">
        <f t="shared" si="400"/>
        <v>Over 0.5</v>
      </c>
      <c r="W3629" s="14" t="str">
        <f t="shared" si="401"/>
        <v/>
      </c>
    </row>
    <row r="3630" spans="19:23">
      <c r="S3630" s="21" t="str">
        <f t="shared" si="398"/>
        <v/>
      </c>
      <c r="T3630" s="7" t="str">
        <f t="shared" si="399"/>
        <v>Under 1.5</v>
      </c>
      <c r="U3630" s="14"/>
      <c r="V3630" s="14" t="str">
        <f t="shared" si="400"/>
        <v>Over 0.5</v>
      </c>
      <c r="W3630" s="14" t="str">
        <f t="shared" si="401"/>
        <v/>
      </c>
    </row>
    <row r="3631" spans="19:23">
      <c r="S3631" s="21" t="str">
        <f t="shared" si="398"/>
        <v/>
      </c>
      <c r="T3631" s="7" t="str">
        <f t="shared" si="399"/>
        <v>Under 1.5</v>
      </c>
      <c r="U3631" s="14"/>
      <c r="V3631" s="14" t="str">
        <f t="shared" si="400"/>
        <v>Over 0.5</v>
      </c>
      <c r="W3631" s="14" t="str">
        <f t="shared" si="401"/>
        <v/>
      </c>
    </row>
    <row r="3632" spans="19:23">
      <c r="S3632" s="21" t="str">
        <f t="shared" si="398"/>
        <v/>
      </c>
      <c r="T3632" s="7" t="str">
        <f t="shared" si="399"/>
        <v>Under 1.5</v>
      </c>
      <c r="U3632" s="14"/>
      <c r="V3632" s="14" t="str">
        <f t="shared" si="400"/>
        <v>Over 0.5</v>
      </c>
      <c r="W3632" s="14" t="str">
        <f t="shared" si="401"/>
        <v/>
      </c>
    </row>
    <row r="3633" spans="19:23">
      <c r="S3633" s="21" t="str">
        <f t="shared" si="398"/>
        <v/>
      </c>
      <c r="T3633" s="7" t="str">
        <f t="shared" si="399"/>
        <v>Under 1.5</v>
      </c>
      <c r="U3633" s="14"/>
      <c r="V3633" s="14" t="str">
        <f t="shared" si="400"/>
        <v>Over 0.5</v>
      </c>
      <c r="W3633" s="14" t="str">
        <f t="shared" si="401"/>
        <v/>
      </c>
    </row>
    <row r="3634" spans="19:23">
      <c r="S3634" s="21" t="str">
        <f t="shared" si="398"/>
        <v/>
      </c>
      <c r="T3634" s="7" t="str">
        <f t="shared" si="399"/>
        <v>Under 1.5</v>
      </c>
      <c r="U3634" s="14"/>
      <c r="V3634" s="14" t="str">
        <f t="shared" si="400"/>
        <v>Over 0.5</v>
      </c>
      <c r="W3634" s="14" t="str">
        <f t="shared" si="401"/>
        <v/>
      </c>
    </row>
    <row r="3635" spans="19:23">
      <c r="S3635" s="21" t="str">
        <f t="shared" si="398"/>
        <v/>
      </c>
      <c r="T3635" s="7" t="str">
        <f t="shared" si="399"/>
        <v>Under 1.5</v>
      </c>
      <c r="U3635" s="14"/>
      <c r="V3635" s="14" t="str">
        <f t="shared" si="400"/>
        <v>Over 0.5</v>
      </c>
      <c r="W3635" s="14" t="str">
        <f t="shared" si="401"/>
        <v/>
      </c>
    </row>
    <row r="3636" spans="19:23">
      <c r="S3636" s="21" t="str">
        <f t="shared" ref="S3636:S3699" si="402">(IF(H3636=0,"",(40+IF(I3636&lt;50,0,I3636/3.2)+(IF(J3636&gt;I3636,-J3636/3.2,0)+(IF(H3636&gt;I3636,-H3636/3.2,0)+(IF(L3636="X",5,IF(L3636="2",2,0)))+(IF(M3636&gt;15,0,15-M3636))+(IF(P3636&lt;50,0,P3636/5)))))))</f>
        <v/>
      </c>
      <c r="T3636" s="7" t="str">
        <f t="shared" ref="T3636:T3699" si="403">IF(S3636&lt;56,"Over 0.5","Under 1.5")</f>
        <v>Under 1.5</v>
      </c>
      <c r="U3636" s="14"/>
      <c r="V3636" s="14" t="str">
        <f t="shared" si="400"/>
        <v>Over 0.5</v>
      </c>
      <c r="W3636" s="14" t="str">
        <f t="shared" si="401"/>
        <v/>
      </c>
    </row>
    <row r="3637" spans="19:23">
      <c r="S3637" s="21" t="str">
        <f t="shared" si="402"/>
        <v/>
      </c>
      <c r="T3637" s="7" t="str">
        <f t="shared" si="403"/>
        <v>Under 1.5</v>
      </c>
      <c r="U3637" s="14"/>
      <c r="V3637" s="14" t="str">
        <f t="shared" si="400"/>
        <v>Over 0.5</v>
      </c>
      <c r="W3637" s="14" t="str">
        <f t="shared" si="401"/>
        <v/>
      </c>
    </row>
    <row r="3638" spans="19:23">
      <c r="S3638" s="21" t="str">
        <f t="shared" si="402"/>
        <v/>
      </c>
      <c r="T3638" s="7" t="str">
        <f t="shared" si="403"/>
        <v>Under 1.5</v>
      </c>
      <c r="U3638" s="14"/>
      <c r="V3638" s="14" t="str">
        <f t="shared" si="400"/>
        <v>Over 0.5</v>
      </c>
      <c r="W3638" s="14" t="str">
        <f t="shared" si="401"/>
        <v/>
      </c>
    </row>
    <row r="3639" spans="19:23">
      <c r="S3639" s="21" t="str">
        <f t="shared" si="402"/>
        <v/>
      </c>
      <c r="T3639" s="7" t="str">
        <f t="shared" si="403"/>
        <v>Under 1.5</v>
      </c>
      <c r="U3639" s="14"/>
      <c r="V3639" s="14" t="str">
        <f t="shared" si="400"/>
        <v>Over 0.5</v>
      </c>
      <c r="W3639" s="14" t="str">
        <f t="shared" si="401"/>
        <v/>
      </c>
    </row>
    <row r="3640" spans="19:23">
      <c r="S3640" s="21" t="str">
        <f t="shared" si="402"/>
        <v/>
      </c>
      <c r="T3640" s="7" t="str">
        <f t="shared" si="403"/>
        <v>Under 1.5</v>
      </c>
      <c r="U3640" s="14"/>
      <c r="V3640" s="14" t="str">
        <f t="shared" si="400"/>
        <v>Over 0.5</v>
      </c>
      <c r="W3640" s="14" t="str">
        <f t="shared" si="401"/>
        <v/>
      </c>
    </row>
    <row r="3641" spans="19:23">
      <c r="S3641" s="21" t="str">
        <f t="shared" si="402"/>
        <v/>
      </c>
      <c r="T3641" s="7" t="str">
        <f t="shared" si="403"/>
        <v>Under 1.5</v>
      </c>
      <c r="U3641" s="14"/>
      <c r="V3641" s="14" t="str">
        <f t="shared" si="400"/>
        <v>Over 0.5</v>
      </c>
      <c r="W3641" s="14" t="str">
        <f t="shared" si="401"/>
        <v/>
      </c>
    </row>
    <row r="3642" spans="19:23">
      <c r="S3642" s="21" t="str">
        <f t="shared" si="402"/>
        <v/>
      </c>
      <c r="T3642" s="7" t="str">
        <f t="shared" si="403"/>
        <v>Under 1.5</v>
      </c>
      <c r="U3642" s="14"/>
      <c r="V3642" s="14" t="str">
        <f t="shared" si="400"/>
        <v>Over 0.5</v>
      </c>
      <c r="W3642" s="14" t="str">
        <f t="shared" si="401"/>
        <v/>
      </c>
    </row>
    <row r="3643" spans="19:23">
      <c r="S3643" s="21" t="str">
        <f t="shared" si="402"/>
        <v/>
      </c>
      <c r="T3643" s="7" t="str">
        <f t="shared" si="403"/>
        <v>Under 1.5</v>
      </c>
      <c r="U3643" s="14"/>
      <c r="V3643" s="14" t="str">
        <f t="shared" si="400"/>
        <v>Over 0.5</v>
      </c>
      <c r="W3643" s="14" t="str">
        <f t="shared" si="401"/>
        <v/>
      </c>
    </row>
    <row r="3644" spans="19:23">
      <c r="S3644" s="21" t="str">
        <f t="shared" si="402"/>
        <v/>
      </c>
      <c r="T3644" s="7" t="str">
        <f t="shared" si="403"/>
        <v>Under 1.5</v>
      </c>
      <c r="U3644" s="14"/>
      <c r="V3644" s="14" t="str">
        <f t="shared" si="400"/>
        <v>Over 0.5</v>
      </c>
      <c r="W3644" s="14" t="str">
        <f t="shared" si="401"/>
        <v/>
      </c>
    </row>
    <row r="3645" spans="19:23">
      <c r="S3645" s="21" t="str">
        <f t="shared" si="402"/>
        <v/>
      </c>
      <c r="T3645" s="7" t="str">
        <f t="shared" si="403"/>
        <v>Under 1.5</v>
      </c>
      <c r="U3645" s="14"/>
      <c r="V3645" s="14" t="str">
        <f t="shared" si="400"/>
        <v>Over 0.5</v>
      </c>
      <c r="W3645" s="14" t="str">
        <f t="shared" si="401"/>
        <v/>
      </c>
    </row>
    <row r="3646" spans="19:23">
      <c r="S3646" s="21" t="str">
        <f t="shared" si="402"/>
        <v/>
      </c>
      <c r="T3646" s="7" t="str">
        <f t="shared" si="403"/>
        <v>Under 1.5</v>
      </c>
      <c r="U3646" s="14"/>
      <c r="V3646" s="14" t="str">
        <f t="shared" si="400"/>
        <v>Over 0.5</v>
      </c>
      <c r="W3646" s="14" t="str">
        <f t="shared" si="401"/>
        <v/>
      </c>
    </row>
    <row r="3647" spans="19:23">
      <c r="S3647" s="21" t="str">
        <f t="shared" si="402"/>
        <v/>
      </c>
      <c r="T3647" s="7" t="str">
        <f t="shared" si="403"/>
        <v>Under 1.5</v>
      </c>
      <c r="U3647" s="14"/>
      <c r="V3647" s="14" t="str">
        <f t="shared" si="400"/>
        <v>Over 0.5</v>
      </c>
      <c r="W3647" s="14" t="str">
        <f t="shared" si="401"/>
        <v/>
      </c>
    </row>
    <row r="3648" spans="19:23">
      <c r="S3648" s="21" t="str">
        <f t="shared" si="402"/>
        <v/>
      </c>
      <c r="T3648" s="7" t="str">
        <f t="shared" si="403"/>
        <v>Under 1.5</v>
      </c>
      <c r="U3648" s="14"/>
      <c r="V3648" s="14" t="str">
        <f t="shared" si="400"/>
        <v>Over 0.5</v>
      </c>
      <c r="W3648" s="14" t="str">
        <f t="shared" si="401"/>
        <v/>
      </c>
    </row>
    <row r="3649" spans="19:23">
      <c r="S3649" s="21" t="str">
        <f t="shared" si="402"/>
        <v/>
      </c>
      <c r="T3649" s="7" t="str">
        <f t="shared" si="403"/>
        <v>Under 1.5</v>
      </c>
      <c r="U3649" s="14"/>
      <c r="V3649" s="14" t="str">
        <f t="shared" si="400"/>
        <v>Over 0.5</v>
      </c>
      <c r="W3649" s="14" t="str">
        <f t="shared" si="401"/>
        <v/>
      </c>
    </row>
    <row r="3650" spans="19:23">
      <c r="S3650" s="21" t="str">
        <f t="shared" si="402"/>
        <v/>
      </c>
      <c r="T3650" s="7" t="str">
        <f t="shared" si="403"/>
        <v>Under 1.5</v>
      </c>
      <c r="U3650" s="14"/>
      <c r="V3650" s="14" t="str">
        <f t="shared" si="400"/>
        <v>Over 0.5</v>
      </c>
      <c r="W3650" s="14" t="str">
        <f t="shared" si="401"/>
        <v/>
      </c>
    </row>
    <row r="3651" spans="19:23">
      <c r="S3651" s="21" t="str">
        <f t="shared" si="402"/>
        <v/>
      </c>
      <c r="T3651" s="7" t="str">
        <f t="shared" si="403"/>
        <v>Under 1.5</v>
      </c>
      <c r="U3651" s="14"/>
      <c r="V3651" s="14" t="str">
        <f t="shared" si="400"/>
        <v>Over 0.5</v>
      </c>
      <c r="W3651" s="14" t="str">
        <f t="shared" si="401"/>
        <v/>
      </c>
    </row>
    <row r="3652" spans="19:23">
      <c r="S3652" s="21" t="str">
        <f t="shared" si="402"/>
        <v/>
      </c>
      <c r="T3652" s="7" t="str">
        <f t="shared" si="403"/>
        <v>Under 1.5</v>
      </c>
      <c r="U3652" s="14"/>
      <c r="V3652" s="14" t="str">
        <f t="shared" si="400"/>
        <v>Over 0.5</v>
      </c>
      <c r="W3652" s="14" t="str">
        <f t="shared" si="401"/>
        <v/>
      </c>
    </row>
    <row r="3653" spans="19:23">
      <c r="S3653" s="21" t="str">
        <f t="shared" si="402"/>
        <v/>
      </c>
      <c r="T3653" s="7" t="str">
        <f t="shared" si="403"/>
        <v>Under 1.5</v>
      </c>
      <c r="U3653" s="14"/>
      <c r="V3653" s="14" t="str">
        <f t="shared" si="400"/>
        <v>Over 0.5</v>
      </c>
      <c r="W3653" s="14" t="str">
        <f t="shared" si="401"/>
        <v/>
      </c>
    </row>
    <row r="3654" spans="19:23">
      <c r="S3654" s="21" t="str">
        <f t="shared" si="402"/>
        <v/>
      </c>
      <c r="T3654" s="7" t="str">
        <f t="shared" si="403"/>
        <v>Under 1.5</v>
      </c>
      <c r="U3654" s="14"/>
      <c r="V3654" s="14" t="str">
        <f t="shared" si="400"/>
        <v>Over 0.5</v>
      </c>
      <c r="W3654" s="14" t="str">
        <f t="shared" si="401"/>
        <v/>
      </c>
    </row>
    <row r="3655" spans="19:23">
      <c r="S3655" s="21" t="str">
        <f t="shared" si="402"/>
        <v/>
      </c>
      <c r="T3655" s="7" t="str">
        <f t="shared" si="403"/>
        <v>Under 1.5</v>
      </c>
      <c r="U3655" s="14"/>
      <c r="V3655" s="14" t="str">
        <f t="shared" si="400"/>
        <v>Over 0.5</v>
      </c>
      <c r="W3655" s="14" t="str">
        <f t="shared" si="401"/>
        <v/>
      </c>
    </row>
    <row r="3656" spans="19:23">
      <c r="S3656" s="21" t="str">
        <f t="shared" si="402"/>
        <v/>
      </c>
      <c r="T3656" s="7" t="str">
        <f t="shared" si="403"/>
        <v>Under 1.5</v>
      </c>
      <c r="U3656" s="14"/>
      <c r="V3656" s="14" t="str">
        <f t="shared" si="400"/>
        <v>Over 0.5</v>
      </c>
      <c r="W3656" s="14" t="str">
        <f t="shared" si="401"/>
        <v/>
      </c>
    </row>
    <row r="3657" spans="19:23">
      <c r="S3657" s="21" t="str">
        <f t="shared" si="402"/>
        <v/>
      </c>
      <c r="T3657" s="7" t="str">
        <f t="shared" si="403"/>
        <v>Under 1.5</v>
      </c>
      <c r="U3657" s="14"/>
      <c r="V3657" s="14" t="str">
        <f t="shared" si="400"/>
        <v>Over 0.5</v>
      </c>
      <c r="W3657" s="14" t="str">
        <f t="shared" si="401"/>
        <v/>
      </c>
    </row>
    <row r="3658" spans="19:23">
      <c r="S3658" s="21" t="str">
        <f t="shared" si="402"/>
        <v/>
      </c>
      <c r="T3658" s="7" t="str">
        <f t="shared" si="403"/>
        <v>Under 1.5</v>
      </c>
      <c r="U3658" s="14"/>
      <c r="V3658" s="14" t="str">
        <f t="shared" si="400"/>
        <v>Over 0.5</v>
      </c>
      <c r="W3658" s="14" t="str">
        <f t="shared" si="401"/>
        <v/>
      </c>
    </row>
    <row r="3659" spans="19:23">
      <c r="S3659" s="21" t="str">
        <f t="shared" si="402"/>
        <v/>
      </c>
      <c r="T3659" s="7" t="str">
        <f t="shared" si="403"/>
        <v>Under 1.5</v>
      </c>
      <c r="U3659" s="14"/>
      <c r="V3659" s="14" t="str">
        <f t="shared" ref="V3659:V3722" si="404">IF(N3659="1-0","Under 1.5",IF(N3659="0-0","Under 1.5",IF(N3659="0-1","Under 1.5","Over 0.5")))</f>
        <v>Over 0.5</v>
      </c>
      <c r="W3659" s="14" t="str">
        <f t="shared" ref="W3659:W3722" si="405">IF(N3659=0,"",IF(N3659="?",N3659,IF(T3659=V3659,"WON",IF(N3659="0-1","WON",IF(N3659="1-0","WON","LOST")))))</f>
        <v/>
      </c>
    </row>
    <row r="3660" spans="19:23">
      <c r="S3660" s="21" t="str">
        <f t="shared" si="402"/>
        <v/>
      </c>
      <c r="T3660" s="7" t="str">
        <f t="shared" si="403"/>
        <v>Under 1.5</v>
      </c>
      <c r="U3660" s="14"/>
      <c r="V3660" s="14" t="str">
        <f t="shared" si="404"/>
        <v>Over 0.5</v>
      </c>
      <c r="W3660" s="14" t="str">
        <f t="shared" si="405"/>
        <v/>
      </c>
    </row>
    <row r="3661" spans="19:23">
      <c r="S3661" s="21" t="str">
        <f t="shared" si="402"/>
        <v/>
      </c>
      <c r="T3661" s="7" t="str">
        <f t="shared" si="403"/>
        <v>Under 1.5</v>
      </c>
      <c r="U3661" s="14"/>
      <c r="V3661" s="14" t="str">
        <f t="shared" si="404"/>
        <v>Over 0.5</v>
      </c>
      <c r="W3661" s="14" t="str">
        <f t="shared" si="405"/>
        <v/>
      </c>
    </row>
    <row r="3662" spans="19:23">
      <c r="S3662" s="21" t="str">
        <f t="shared" si="402"/>
        <v/>
      </c>
      <c r="T3662" s="7" t="str">
        <f t="shared" si="403"/>
        <v>Under 1.5</v>
      </c>
      <c r="U3662" s="14"/>
      <c r="V3662" s="14" t="str">
        <f t="shared" si="404"/>
        <v>Over 0.5</v>
      </c>
      <c r="W3662" s="14" t="str">
        <f t="shared" si="405"/>
        <v/>
      </c>
    </row>
    <row r="3663" spans="19:23">
      <c r="S3663" s="21" t="str">
        <f t="shared" si="402"/>
        <v/>
      </c>
      <c r="T3663" s="7" t="str">
        <f t="shared" si="403"/>
        <v>Under 1.5</v>
      </c>
      <c r="U3663" s="14"/>
      <c r="V3663" s="14" t="str">
        <f t="shared" si="404"/>
        <v>Over 0.5</v>
      </c>
      <c r="W3663" s="14" t="str">
        <f t="shared" si="405"/>
        <v/>
      </c>
    </row>
    <row r="3664" spans="19:23">
      <c r="S3664" s="21" t="str">
        <f t="shared" si="402"/>
        <v/>
      </c>
      <c r="T3664" s="7" t="str">
        <f t="shared" si="403"/>
        <v>Under 1.5</v>
      </c>
      <c r="U3664" s="14"/>
      <c r="V3664" s="14" t="str">
        <f t="shared" si="404"/>
        <v>Over 0.5</v>
      </c>
      <c r="W3664" s="14" t="str">
        <f t="shared" si="405"/>
        <v/>
      </c>
    </row>
    <row r="3665" spans="19:23">
      <c r="S3665" s="21" t="str">
        <f t="shared" si="402"/>
        <v/>
      </c>
      <c r="T3665" s="7" t="str">
        <f t="shared" si="403"/>
        <v>Under 1.5</v>
      </c>
      <c r="U3665" s="14"/>
      <c r="V3665" s="14" t="str">
        <f t="shared" si="404"/>
        <v>Over 0.5</v>
      </c>
      <c r="W3665" s="14" t="str">
        <f t="shared" si="405"/>
        <v/>
      </c>
    </row>
    <row r="3666" spans="19:23">
      <c r="S3666" s="21" t="str">
        <f t="shared" si="402"/>
        <v/>
      </c>
      <c r="T3666" s="7" t="str">
        <f t="shared" si="403"/>
        <v>Under 1.5</v>
      </c>
      <c r="U3666" s="14"/>
      <c r="V3666" s="14" t="str">
        <f t="shared" si="404"/>
        <v>Over 0.5</v>
      </c>
      <c r="W3666" s="14" t="str">
        <f t="shared" si="405"/>
        <v/>
      </c>
    </row>
    <row r="3667" spans="19:23">
      <c r="S3667" s="21" t="str">
        <f t="shared" si="402"/>
        <v/>
      </c>
      <c r="T3667" s="7" t="str">
        <f t="shared" si="403"/>
        <v>Under 1.5</v>
      </c>
      <c r="U3667" s="14"/>
      <c r="V3667" s="14" t="str">
        <f t="shared" si="404"/>
        <v>Over 0.5</v>
      </c>
      <c r="W3667" s="14" t="str">
        <f t="shared" si="405"/>
        <v/>
      </c>
    </row>
    <row r="3668" spans="19:23">
      <c r="S3668" s="21" t="str">
        <f t="shared" si="402"/>
        <v/>
      </c>
      <c r="T3668" s="7" t="str">
        <f t="shared" si="403"/>
        <v>Under 1.5</v>
      </c>
      <c r="U3668" s="14"/>
      <c r="V3668" s="14" t="str">
        <f t="shared" si="404"/>
        <v>Over 0.5</v>
      </c>
      <c r="W3668" s="14" t="str">
        <f t="shared" si="405"/>
        <v/>
      </c>
    </row>
    <row r="3669" spans="19:23">
      <c r="S3669" s="21" t="str">
        <f t="shared" si="402"/>
        <v/>
      </c>
      <c r="T3669" s="7" t="str">
        <f t="shared" si="403"/>
        <v>Under 1.5</v>
      </c>
      <c r="U3669" s="14"/>
      <c r="V3669" s="14" t="str">
        <f t="shared" si="404"/>
        <v>Over 0.5</v>
      </c>
      <c r="W3669" s="14" t="str">
        <f t="shared" si="405"/>
        <v/>
      </c>
    </row>
    <row r="3670" spans="19:23">
      <c r="S3670" s="21" t="str">
        <f t="shared" si="402"/>
        <v/>
      </c>
      <c r="T3670" s="7" t="str">
        <f t="shared" si="403"/>
        <v>Under 1.5</v>
      </c>
      <c r="U3670" s="14"/>
      <c r="V3670" s="14" t="str">
        <f t="shared" si="404"/>
        <v>Over 0.5</v>
      </c>
      <c r="W3670" s="14" t="str">
        <f t="shared" si="405"/>
        <v/>
      </c>
    </row>
    <row r="3671" spans="19:23">
      <c r="S3671" s="21" t="str">
        <f t="shared" si="402"/>
        <v/>
      </c>
      <c r="T3671" s="7" t="str">
        <f t="shared" si="403"/>
        <v>Under 1.5</v>
      </c>
      <c r="U3671" s="14"/>
      <c r="V3671" s="14" t="str">
        <f t="shared" si="404"/>
        <v>Over 0.5</v>
      </c>
      <c r="W3671" s="14" t="str">
        <f t="shared" si="405"/>
        <v/>
      </c>
    </row>
    <row r="3672" spans="19:23">
      <c r="S3672" s="21" t="str">
        <f t="shared" si="402"/>
        <v/>
      </c>
      <c r="T3672" s="7" t="str">
        <f t="shared" si="403"/>
        <v>Under 1.5</v>
      </c>
      <c r="U3672" s="14"/>
      <c r="V3672" s="14" t="str">
        <f t="shared" si="404"/>
        <v>Over 0.5</v>
      </c>
      <c r="W3672" s="14" t="str">
        <f t="shared" si="405"/>
        <v/>
      </c>
    </row>
    <row r="3673" spans="19:23">
      <c r="S3673" s="21" t="str">
        <f t="shared" si="402"/>
        <v/>
      </c>
      <c r="T3673" s="7" t="str">
        <f t="shared" si="403"/>
        <v>Under 1.5</v>
      </c>
      <c r="U3673" s="14"/>
      <c r="V3673" s="14" t="str">
        <f t="shared" si="404"/>
        <v>Over 0.5</v>
      </c>
      <c r="W3673" s="14" t="str">
        <f t="shared" si="405"/>
        <v/>
      </c>
    </row>
    <row r="3674" spans="19:23">
      <c r="S3674" s="21" t="str">
        <f t="shared" si="402"/>
        <v/>
      </c>
      <c r="T3674" s="7" t="str">
        <f t="shared" si="403"/>
        <v>Under 1.5</v>
      </c>
      <c r="U3674" s="14"/>
      <c r="V3674" s="14" t="str">
        <f t="shared" si="404"/>
        <v>Over 0.5</v>
      </c>
      <c r="W3674" s="14" t="str">
        <f t="shared" si="405"/>
        <v/>
      </c>
    </row>
    <row r="3675" spans="19:23">
      <c r="S3675" s="21" t="str">
        <f t="shared" si="402"/>
        <v/>
      </c>
      <c r="T3675" s="7" t="str">
        <f t="shared" si="403"/>
        <v>Under 1.5</v>
      </c>
      <c r="U3675" s="14"/>
      <c r="V3675" s="14" t="str">
        <f t="shared" si="404"/>
        <v>Over 0.5</v>
      </c>
      <c r="W3675" s="14" t="str">
        <f t="shared" si="405"/>
        <v/>
      </c>
    </row>
    <row r="3676" spans="19:23">
      <c r="S3676" s="21" t="str">
        <f t="shared" si="402"/>
        <v/>
      </c>
      <c r="T3676" s="7" t="str">
        <f t="shared" si="403"/>
        <v>Under 1.5</v>
      </c>
      <c r="U3676" s="14"/>
      <c r="V3676" s="14" t="str">
        <f t="shared" si="404"/>
        <v>Over 0.5</v>
      </c>
      <c r="W3676" s="14" t="str">
        <f t="shared" si="405"/>
        <v/>
      </c>
    </row>
    <row r="3677" spans="19:23">
      <c r="S3677" s="21" t="str">
        <f t="shared" si="402"/>
        <v/>
      </c>
      <c r="T3677" s="7" t="str">
        <f t="shared" si="403"/>
        <v>Under 1.5</v>
      </c>
      <c r="U3677" s="14"/>
      <c r="V3677" s="14" t="str">
        <f t="shared" si="404"/>
        <v>Over 0.5</v>
      </c>
      <c r="W3677" s="14" t="str">
        <f t="shared" si="405"/>
        <v/>
      </c>
    </row>
    <row r="3678" spans="19:23">
      <c r="S3678" s="21" t="str">
        <f t="shared" si="402"/>
        <v/>
      </c>
      <c r="T3678" s="7" t="str">
        <f t="shared" si="403"/>
        <v>Under 1.5</v>
      </c>
      <c r="U3678" s="14"/>
      <c r="V3678" s="14" t="str">
        <f t="shared" si="404"/>
        <v>Over 0.5</v>
      </c>
      <c r="W3678" s="14" t="str">
        <f t="shared" si="405"/>
        <v/>
      </c>
    </row>
    <row r="3679" spans="19:23">
      <c r="S3679" s="21" t="str">
        <f t="shared" si="402"/>
        <v/>
      </c>
      <c r="T3679" s="7" t="str">
        <f t="shared" si="403"/>
        <v>Under 1.5</v>
      </c>
      <c r="U3679" s="14"/>
      <c r="V3679" s="14" t="str">
        <f t="shared" si="404"/>
        <v>Over 0.5</v>
      </c>
      <c r="W3679" s="14" t="str">
        <f t="shared" si="405"/>
        <v/>
      </c>
    </row>
    <row r="3680" spans="19:23">
      <c r="S3680" s="21" t="str">
        <f t="shared" si="402"/>
        <v/>
      </c>
      <c r="T3680" s="7" t="str">
        <f t="shared" si="403"/>
        <v>Under 1.5</v>
      </c>
      <c r="U3680" s="14"/>
      <c r="V3680" s="14" t="str">
        <f t="shared" si="404"/>
        <v>Over 0.5</v>
      </c>
      <c r="W3680" s="14" t="str">
        <f t="shared" si="405"/>
        <v/>
      </c>
    </row>
    <row r="3681" spans="19:23">
      <c r="S3681" s="21" t="str">
        <f t="shared" si="402"/>
        <v/>
      </c>
      <c r="T3681" s="7" t="str">
        <f t="shared" si="403"/>
        <v>Under 1.5</v>
      </c>
      <c r="U3681" s="14"/>
      <c r="V3681" s="14" t="str">
        <f t="shared" si="404"/>
        <v>Over 0.5</v>
      </c>
      <c r="W3681" s="14" t="str">
        <f t="shared" si="405"/>
        <v/>
      </c>
    </row>
    <row r="3682" spans="19:23">
      <c r="S3682" s="21" t="str">
        <f t="shared" si="402"/>
        <v/>
      </c>
      <c r="T3682" s="7" t="str">
        <f t="shared" si="403"/>
        <v>Under 1.5</v>
      </c>
      <c r="U3682" s="14"/>
      <c r="V3682" s="14" t="str">
        <f t="shared" si="404"/>
        <v>Over 0.5</v>
      </c>
      <c r="W3682" s="14" t="str">
        <f t="shared" si="405"/>
        <v/>
      </c>
    </row>
    <row r="3683" spans="19:23">
      <c r="S3683" s="21" t="str">
        <f t="shared" si="402"/>
        <v/>
      </c>
      <c r="T3683" s="7" t="str">
        <f t="shared" si="403"/>
        <v>Under 1.5</v>
      </c>
      <c r="U3683" s="14"/>
      <c r="V3683" s="14" t="str">
        <f t="shared" si="404"/>
        <v>Over 0.5</v>
      </c>
      <c r="W3683" s="14" t="str">
        <f t="shared" si="405"/>
        <v/>
      </c>
    </row>
    <row r="3684" spans="19:23">
      <c r="S3684" s="21" t="str">
        <f t="shared" si="402"/>
        <v/>
      </c>
      <c r="T3684" s="7" t="str">
        <f t="shared" si="403"/>
        <v>Under 1.5</v>
      </c>
      <c r="U3684" s="14"/>
      <c r="V3684" s="14" t="str">
        <f t="shared" si="404"/>
        <v>Over 0.5</v>
      </c>
      <c r="W3684" s="14" t="str">
        <f t="shared" si="405"/>
        <v/>
      </c>
    </row>
    <row r="3685" spans="19:23">
      <c r="S3685" s="21" t="str">
        <f t="shared" si="402"/>
        <v/>
      </c>
      <c r="T3685" s="7" t="str">
        <f t="shared" si="403"/>
        <v>Under 1.5</v>
      </c>
      <c r="U3685" s="14"/>
      <c r="V3685" s="14" t="str">
        <f t="shared" si="404"/>
        <v>Over 0.5</v>
      </c>
      <c r="W3685" s="14" t="str">
        <f t="shared" si="405"/>
        <v/>
      </c>
    </row>
    <row r="3686" spans="19:23">
      <c r="S3686" s="21" t="str">
        <f t="shared" si="402"/>
        <v/>
      </c>
      <c r="T3686" s="7" t="str">
        <f t="shared" si="403"/>
        <v>Under 1.5</v>
      </c>
      <c r="U3686" s="14"/>
      <c r="V3686" s="14" t="str">
        <f t="shared" si="404"/>
        <v>Over 0.5</v>
      </c>
      <c r="W3686" s="14" t="str">
        <f t="shared" si="405"/>
        <v/>
      </c>
    </row>
    <row r="3687" spans="19:23">
      <c r="S3687" s="21" t="str">
        <f t="shared" si="402"/>
        <v/>
      </c>
      <c r="T3687" s="7" t="str">
        <f t="shared" si="403"/>
        <v>Under 1.5</v>
      </c>
      <c r="U3687" s="14"/>
      <c r="V3687" s="14" t="str">
        <f t="shared" si="404"/>
        <v>Over 0.5</v>
      </c>
      <c r="W3687" s="14" t="str">
        <f t="shared" si="405"/>
        <v/>
      </c>
    </row>
    <row r="3688" spans="19:23">
      <c r="S3688" s="21" t="str">
        <f t="shared" si="402"/>
        <v/>
      </c>
      <c r="T3688" s="7" t="str">
        <f t="shared" si="403"/>
        <v>Under 1.5</v>
      </c>
      <c r="U3688" s="14"/>
      <c r="V3688" s="14" t="str">
        <f t="shared" si="404"/>
        <v>Over 0.5</v>
      </c>
      <c r="W3688" s="14" t="str">
        <f t="shared" si="405"/>
        <v/>
      </c>
    </row>
    <row r="3689" spans="19:23">
      <c r="S3689" s="21" t="str">
        <f t="shared" si="402"/>
        <v/>
      </c>
      <c r="T3689" s="7" t="str">
        <f t="shared" si="403"/>
        <v>Under 1.5</v>
      </c>
      <c r="U3689" s="14"/>
      <c r="V3689" s="14" t="str">
        <f t="shared" si="404"/>
        <v>Over 0.5</v>
      </c>
      <c r="W3689" s="14" t="str">
        <f t="shared" si="405"/>
        <v/>
      </c>
    </row>
    <row r="3690" spans="19:23">
      <c r="S3690" s="21" t="str">
        <f t="shared" si="402"/>
        <v/>
      </c>
      <c r="T3690" s="7" t="str">
        <f t="shared" si="403"/>
        <v>Under 1.5</v>
      </c>
      <c r="U3690" s="14"/>
      <c r="V3690" s="14" t="str">
        <f t="shared" si="404"/>
        <v>Over 0.5</v>
      </c>
      <c r="W3690" s="14" t="str">
        <f t="shared" si="405"/>
        <v/>
      </c>
    </row>
    <row r="3691" spans="19:23">
      <c r="S3691" s="21" t="str">
        <f t="shared" si="402"/>
        <v/>
      </c>
      <c r="T3691" s="7" t="str">
        <f t="shared" si="403"/>
        <v>Under 1.5</v>
      </c>
      <c r="U3691" s="14"/>
      <c r="V3691" s="14" t="str">
        <f t="shared" si="404"/>
        <v>Over 0.5</v>
      </c>
      <c r="W3691" s="14" t="str">
        <f t="shared" si="405"/>
        <v/>
      </c>
    </row>
    <row r="3692" spans="19:23">
      <c r="S3692" s="21" t="str">
        <f t="shared" si="402"/>
        <v/>
      </c>
      <c r="T3692" s="7" t="str">
        <f t="shared" si="403"/>
        <v>Under 1.5</v>
      </c>
      <c r="U3692" s="14"/>
      <c r="V3692" s="14" t="str">
        <f t="shared" si="404"/>
        <v>Over 0.5</v>
      </c>
      <c r="W3692" s="14" t="str">
        <f t="shared" si="405"/>
        <v/>
      </c>
    </row>
    <row r="3693" spans="19:23">
      <c r="S3693" s="21" t="str">
        <f t="shared" si="402"/>
        <v/>
      </c>
      <c r="T3693" s="7" t="str">
        <f t="shared" si="403"/>
        <v>Under 1.5</v>
      </c>
      <c r="U3693" s="14"/>
      <c r="V3693" s="14" t="str">
        <f t="shared" si="404"/>
        <v>Over 0.5</v>
      </c>
      <c r="W3693" s="14" t="str">
        <f t="shared" si="405"/>
        <v/>
      </c>
    </row>
    <row r="3694" spans="19:23">
      <c r="S3694" s="21" t="str">
        <f t="shared" si="402"/>
        <v/>
      </c>
      <c r="T3694" s="7" t="str">
        <f t="shared" si="403"/>
        <v>Under 1.5</v>
      </c>
      <c r="U3694" s="14"/>
      <c r="V3694" s="14" t="str">
        <f t="shared" si="404"/>
        <v>Over 0.5</v>
      </c>
      <c r="W3694" s="14" t="str">
        <f t="shared" si="405"/>
        <v/>
      </c>
    </row>
    <row r="3695" spans="19:23">
      <c r="S3695" s="21" t="str">
        <f t="shared" si="402"/>
        <v/>
      </c>
      <c r="T3695" s="7" t="str">
        <f t="shared" si="403"/>
        <v>Under 1.5</v>
      </c>
      <c r="U3695" s="14"/>
      <c r="V3695" s="14" t="str">
        <f t="shared" si="404"/>
        <v>Over 0.5</v>
      </c>
      <c r="W3695" s="14" t="str">
        <f t="shared" si="405"/>
        <v/>
      </c>
    </row>
    <row r="3696" spans="19:23">
      <c r="S3696" s="21" t="str">
        <f t="shared" si="402"/>
        <v/>
      </c>
      <c r="T3696" s="7" t="str">
        <f t="shared" si="403"/>
        <v>Under 1.5</v>
      </c>
      <c r="U3696" s="14"/>
      <c r="V3696" s="14" t="str">
        <f t="shared" si="404"/>
        <v>Over 0.5</v>
      </c>
      <c r="W3696" s="14" t="str">
        <f t="shared" si="405"/>
        <v/>
      </c>
    </row>
    <row r="3697" spans="19:23">
      <c r="S3697" s="21" t="str">
        <f t="shared" si="402"/>
        <v/>
      </c>
      <c r="T3697" s="7" t="str">
        <f t="shared" si="403"/>
        <v>Under 1.5</v>
      </c>
      <c r="U3697" s="14"/>
      <c r="V3697" s="14" t="str">
        <f t="shared" si="404"/>
        <v>Over 0.5</v>
      </c>
      <c r="W3697" s="14" t="str">
        <f t="shared" si="405"/>
        <v/>
      </c>
    </row>
    <row r="3698" spans="19:23">
      <c r="S3698" s="21" t="str">
        <f t="shared" si="402"/>
        <v/>
      </c>
      <c r="T3698" s="7" t="str">
        <f t="shared" si="403"/>
        <v>Under 1.5</v>
      </c>
      <c r="U3698" s="14"/>
      <c r="V3698" s="14" t="str">
        <f t="shared" si="404"/>
        <v>Over 0.5</v>
      </c>
      <c r="W3698" s="14" t="str">
        <f t="shared" si="405"/>
        <v/>
      </c>
    </row>
    <row r="3699" spans="19:23">
      <c r="S3699" s="21" t="str">
        <f t="shared" si="402"/>
        <v/>
      </c>
      <c r="T3699" s="7" t="str">
        <f t="shared" si="403"/>
        <v>Under 1.5</v>
      </c>
      <c r="U3699" s="14"/>
      <c r="V3699" s="14" t="str">
        <f t="shared" si="404"/>
        <v>Over 0.5</v>
      </c>
      <c r="W3699" s="14" t="str">
        <f t="shared" si="405"/>
        <v/>
      </c>
    </row>
    <row r="3700" spans="19:23">
      <c r="S3700" s="21" t="str">
        <f t="shared" ref="S3700:S3763" si="406">(IF(H3700=0,"",(40+IF(I3700&lt;50,0,I3700/3.2)+(IF(J3700&gt;I3700,-J3700/3.2,0)+(IF(H3700&gt;I3700,-H3700/3.2,0)+(IF(L3700="X",5,IF(L3700="2",2,0)))+(IF(M3700&gt;15,0,15-M3700))+(IF(P3700&lt;50,0,P3700/5)))))))</f>
        <v/>
      </c>
      <c r="T3700" s="7" t="str">
        <f t="shared" ref="T3700:T3763" si="407">IF(S3700&lt;56,"Over 0.5","Under 1.5")</f>
        <v>Under 1.5</v>
      </c>
      <c r="U3700" s="14"/>
      <c r="V3700" s="14" t="str">
        <f t="shared" si="404"/>
        <v>Over 0.5</v>
      </c>
      <c r="W3700" s="14" t="str">
        <f t="shared" si="405"/>
        <v/>
      </c>
    </row>
    <row r="3701" spans="19:23">
      <c r="S3701" s="21" t="str">
        <f t="shared" si="406"/>
        <v/>
      </c>
      <c r="T3701" s="7" t="str">
        <f t="shared" si="407"/>
        <v>Under 1.5</v>
      </c>
      <c r="U3701" s="14"/>
      <c r="V3701" s="14" t="str">
        <f t="shared" si="404"/>
        <v>Over 0.5</v>
      </c>
      <c r="W3701" s="14" t="str">
        <f t="shared" si="405"/>
        <v/>
      </c>
    </row>
    <row r="3702" spans="19:23">
      <c r="S3702" s="21" t="str">
        <f t="shared" si="406"/>
        <v/>
      </c>
      <c r="T3702" s="7" t="str">
        <f t="shared" si="407"/>
        <v>Under 1.5</v>
      </c>
      <c r="U3702" s="14"/>
      <c r="V3702" s="14" t="str">
        <f t="shared" si="404"/>
        <v>Over 0.5</v>
      </c>
      <c r="W3702" s="14" t="str">
        <f t="shared" si="405"/>
        <v/>
      </c>
    </row>
    <row r="3703" spans="19:23">
      <c r="S3703" s="21" t="str">
        <f t="shared" si="406"/>
        <v/>
      </c>
      <c r="T3703" s="7" t="str">
        <f t="shared" si="407"/>
        <v>Under 1.5</v>
      </c>
      <c r="U3703" s="14"/>
      <c r="V3703" s="14" t="str">
        <f t="shared" si="404"/>
        <v>Over 0.5</v>
      </c>
      <c r="W3703" s="14" t="str">
        <f t="shared" si="405"/>
        <v/>
      </c>
    </row>
    <row r="3704" spans="19:23">
      <c r="S3704" s="21" t="str">
        <f t="shared" si="406"/>
        <v/>
      </c>
      <c r="T3704" s="7" t="str">
        <f t="shared" si="407"/>
        <v>Under 1.5</v>
      </c>
      <c r="U3704" s="14"/>
      <c r="V3704" s="14" t="str">
        <f t="shared" si="404"/>
        <v>Over 0.5</v>
      </c>
      <c r="W3704" s="14" t="str">
        <f t="shared" si="405"/>
        <v/>
      </c>
    </row>
    <row r="3705" spans="19:23">
      <c r="S3705" s="21" t="str">
        <f t="shared" si="406"/>
        <v/>
      </c>
      <c r="T3705" s="7" t="str">
        <f t="shared" si="407"/>
        <v>Under 1.5</v>
      </c>
      <c r="U3705" s="14"/>
      <c r="V3705" s="14" t="str">
        <f t="shared" si="404"/>
        <v>Over 0.5</v>
      </c>
      <c r="W3705" s="14" t="str">
        <f t="shared" si="405"/>
        <v/>
      </c>
    </row>
    <row r="3706" spans="19:23">
      <c r="S3706" s="21" t="str">
        <f t="shared" si="406"/>
        <v/>
      </c>
      <c r="T3706" s="7" t="str">
        <f t="shared" si="407"/>
        <v>Under 1.5</v>
      </c>
      <c r="U3706" s="14"/>
      <c r="V3706" s="14" t="str">
        <f t="shared" si="404"/>
        <v>Over 0.5</v>
      </c>
      <c r="W3706" s="14" t="str">
        <f t="shared" si="405"/>
        <v/>
      </c>
    </row>
    <row r="3707" spans="19:23">
      <c r="S3707" s="21" t="str">
        <f t="shared" si="406"/>
        <v/>
      </c>
      <c r="T3707" s="7" t="str">
        <f t="shared" si="407"/>
        <v>Under 1.5</v>
      </c>
      <c r="U3707" s="14"/>
      <c r="V3707" s="14" t="str">
        <f t="shared" si="404"/>
        <v>Over 0.5</v>
      </c>
      <c r="W3707" s="14" t="str">
        <f t="shared" si="405"/>
        <v/>
      </c>
    </row>
    <row r="3708" spans="19:23">
      <c r="S3708" s="21" t="str">
        <f t="shared" si="406"/>
        <v/>
      </c>
      <c r="T3708" s="7" t="str">
        <f t="shared" si="407"/>
        <v>Under 1.5</v>
      </c>
      <c r="U3708" s="14"/>
      <c r="V3708" s="14" t="str">
        <f t="shared" si="404"/>
        <v>Over 0.5</v>
      </c>
      <c r="W3708" s="14" t="str">
        <f t="shared" si="405"/>
        <v/>
      </c>
    </row>
    <row r="3709" spans="19:23">
      <c r="S3709" s="21" t="str">
        <f t="shared" si="406"/>
        <v/>
      </c>
      <c r="T3709" s="7" t="str">
        <f t="shared" si="407"/>
        <v>Under 1.5</v>
      </c>
      <c r="U3709" s="14"/>
      <c r="V3709" s="14" t="str">
        <f t="shared" si="404"/>
        <v>Over 0.5</v>
      </c>
      <c r="W3709" s="14" t="str">
        <f t="shared" si="405"/>
        <v/>
      </c>
    </row>
    <row r="3710" spans="19:23">
      <c r="S3710" s="21" t="str">
        <f t="shared" si="406"/>
        <v/>
      </c>
      <c r="T3710" s="7" t="str">
        <f t="shared" si="407"/>
        <v>Under 1.5</v>
      </c>
      <c r="U3710" s="14"/>
      <c r="V3710" s="14" t="str">
        <f t="shared" si="404"/>
        <v>Over 0.5</v>
      </c>
      <c r="W3710" s="14" t="str">
        <f t="shared" si="405"/>
        <v/>
      </c>
    </row>
    <row r="3711" spans="19:23">
      <c r="S3711" s="21" t="str">
        <f t="shared" si="406"/>
        <v/>
      </c>
      <c r="T3711" s="7" t="str">
        <f t="shared" si="407"/>
        <v>Under 1.5</v>
      </c>
      <c r="U3711" s="14"/>
      <c r="V3711" s="14" t="str">
        <f t="shared" si="404"/>
        <v>Over 0.5</v>
      </c>
      <c r="W3711" s="14" t="str">
        <f t="shared" si="405"/>
        <v/>
      </c>
    </row>
    <row r="3712" spans="19:23">
      <c r="S3712" s="21" t="str">
        <f t="shared" si="406"/>
        <v/>
      </c>
      <c r="T3712" s="7" t="str">
        <f t="shared" si="407"/>
        <v>Under 1.5</v>
      </c>
      <c r="U3712" s="14"/>
      <c r="V3712" s="14" t="str">
        <f t="shared" si="404"/>
        <v>Over 0.5</v>
      </c>
      <c r="W3712" s="14" t="str">
        <f t="shared" si="405"/>
        <v/>
      </c>
    </row>
    <row r="3713" spans="19:23">
      <c r="S3713" s="21" t="str">
        <f t="shared" si="406"/>
        <v/>
      </c>
      <c r="T3713" s="7" t="str">
        <f t="shared" si="407"/>
        <v>Under 1.5</v>
      </c>
      <c r="U3713" s="14"/>
      <c r="V3713" s="14" t="str">
        <f t="shared" si="404"/>
        <v>Over 0.5</v>
      </c>
      <c r="W3713" s="14" t="str">
        <f t="shared" si="405"/>
        <v/>
      </c>
    </row>
    <row r="3714" spans="19:23">
      <c r="S3714" s="21" t="str">
        <f t="shared" si="406"/>
        <v/>
      </c>
      <c r="T3714" s="7" t="str">
        <f t="shared" si="407"/>
        <v>Under 1.5</v>
      </c>
      <c r="U3714" s="14"/>
      <c r="V3714" s="14" t="str">
        <f t="shared" si="404"/>
        <v>Over 0.5</v>
      </c>
      <c r="W3714" s="14" t="str">
        <f t="shared" si="405"/>
        <v/>
      </c>
    </row>
    <row r="3715" spans="19:23">
      <c r="S3715" s="21" t="str">
        <f t="shared" si="406"/>
        <v/>
      </c>
      <c r="T3715" s="7" t="str">
        <f t="shared" si="407"/>
        <v>Under 1.5</v>
      </c>
      <c r="U3715" s="14"/>
      <c r="V3715" s="14" t="str">
        <f t="shared" si="404"/>
        <v>Over 0.5</v>
      </c>
      <c r="W3715" s="14" t="str">
        <f t="shared" si="405"/>
        <v/>
      </c>
    </row>
    <row r="3716" spans="19:23">
      <c r="S3716" s="21" t="str">
        <f t="shared" si="406"/>
        <v/>
      </c>
      <c r="T3716" s="7" t="str">
        <f t="shared" si="407"/>
        <v>Under 1.5</v>
      </c>
      <c r="U3716" s="14"/>
      <c r="V3716" s="14" t="str">
        <f t="shared" si="404"/>
        <v>Over 0.5</v>
      </c>
      <c r="W3716" s="14" t="str">
        <f t="shared" si="405"/>
        <v/>
      </c>
    </row>
    <row r="3717" spans="19:23">
      <c r="S3717" s="21" t="str">
        <f t="shared" si="406"/>
        <v/>
      </c>
      <c r="T3717" s="7" t="str">
        <f t="shared" si="407"/>
        <v>Under 1.5</v>
      </c>
      <c r="U3717" s="14"/>
      <c r="V3717" s="14" t="str">
        <f t="shared" si="404"/>
        <v>Over 0.5</v>
      </c>
      <c r="W3717" s="14" t="str">
        <f t="shared" si="405"/>
        <v/>
      </c>
    </row>
    <row r="3718" spans="19:23">
      <c r="S3718" s="21" t="str">
        <f t="shared" si="406"/>
        <v/>
      </c>
      <c r="T3718" s="7" t="str">
        <f t="shared" si="407"/>
        <v>Under 1.5</v>
      </c>
      <c r="U3718" s="14"/>
      <c r="V3718" s="14" t="str">
        <f t="shared" si="404"/>
        <v>Over 0.5</v>
      </c>
      <c r="W3718" s="14" t="str">
        <f t="shared" si="405"/>
        <v/>
      </c>
    </row>
    <row r="3719" spans="19:23">
      <c r="S3719" s="21" t="str">
        <f t="shared" si="406"/>
        <v/>
      </c>
      <c r="T3719" s="7" t="str">
        <f t="shared" si="407"/>
        <v>Under 1.5</v>
      </c>
      <c r="U3719" s="14"/>
      <c r="V3719" s="14" t="str">
        <f t="shared" si="404"/>
        <v>Over 0.5</v>
      </c>
      <c r="W3719" s="14" t="str">
        <f t="shared" si="405"/>
        <v/>
      </c>
    </row>
    <row r="3720" spans="19:23">
      <c r="S3720" s="21" t="str">
        <f t="shared" si="406"/>
        <v/>
      </c>
      <c r="T3720" s="7" t="str">
        <f t="shared" si="407"/>
        <v>Under 1.5</v>
      </c>
      <c r="U3720" s="14"/>
      <c r="V3720" s="14" t="str">
        <f t="shared" si="404"/>
        <v>Over 0.5</v>
      </c>
      <c r="W3720" s="14" t="str">
        <f t="shared" si="405"/>
        <v/>
      </c>
    </row>
    <row r="3721" spans="19:23">
      <c r="S3721" s="21" t="str">
        <f t="shared" si="406"/>
        <v/>
      </c>
      <c r="T3721" s="7" t="str">
        <f t="shared" si="407"/>
        <v>Under 1.5</v>
      </c>
      <c r="U3721" s="14"/>
      <c r="V3721" s="14" t="str">
        <f t="shared" si="404"/>
        <v>Over 0.5</v>
      </c>
      <c r="W3721" s="14" t="str">
        <f t="shared" si="405"/>
        <v/>
      </c>
    </row>
    <row r="3722" spans="19:23">
      <c r="S3722" s="21" t="str">
        <f t="shared" si="406"/>
        <v/>
      </c>
      <c r="T3722" s="7" t="str">
        <f t="shared" si="407"/>
        <v>Under 1.5</v>
      </c>
      <c r="U3722" s="14"/>
      <c r="V3722" s="14" t="str">
        <f t="shared" si="404"/>
        <v>Over 0.5</v>
      </c>
      <c r="W3722" s="14" t="str">
        <f t="shared" si="405"/>
        <v/>
      </c>
    </row>
    <row r="3723" spans="19:23">
      <c r="S3723" s="21" t="str">
        <f t="shared" si="406"/>
        <v/>
      </c>
      <c r="T3723" s="7" t="str">
        <f t="shared" si="407"/>
        <v>Under 1.5</v>
      </c>
      <c r="U3723" s="14"/>
      <c r="V3723" s="14" t="str">
        <f t="shared" ref="V3723:V3786" si="408">IF(N3723="1-0","Under 1.5",IF(N3723="0-0","Under 1.5",IF(N3723="0-1","Under 1.5","Over 0.5")))</f>
        <v>Over 0.5</v>
      </c>
      <c r="W3723" s="14" t="str">
        <f t="shared" ref="W3723:W3786" si="409">IF(N3723=0,"",IF(N3723="?",N3723,IF(T3723=V3723,"WON",IF(N3723="0-1","WON",IF(N3723="1-0","WON","LOST")))))</f>
        <v/>
      </c>
    </row>
    <row r="3724" spans="19:23">
      <c r="S3724" s="21" t="str">
        <f t="shared" si="406"/>
        <v/>
      </c>
      <c r="T3724" s="7" t="str">
        <f t="shared" si="407"/>
        <v>Under 1.5</v>
      </c>
      <c r="U3724" s="14"/>
      <c r="V3724" s="14" t="str">
        <f t="shared" si="408"/>
        <v>Over 0.5</v>
      </c>
      <c r="W3724" s="14" t="str">
        <f t="shared" si="409"/>
        <v/>
      </c>
    </row>
    <row r="3725" spans="19:23">
      <c r="S3725" s="21" t="str">
        <f t="shared" si="406"/>
        <v/>
      </c>
      <c r="T3725" s="7" t="str">
        <f t="shared" si="407"/>
        <v>Under 1.5</v>
      </c>
      <c r="U3725" s="14"/>
      <c r="V3725" s="14" t="str">
        <f t="shared" si="408"/>
        <v>Over 0.5</v>
      </c>
      <c r="W3725" s="14" t="str">
        <f t="shared" si="409"/>
        <v/>
      </c>
    </row>
    <row r="3726" spans="19:23">
      <c r="S3726" s="21" t="str">
        <f t="shared" si="406"/>
        <v/>
      </c>
      <c r="T3726" s="7" t="str">
        <f t="shared" si="407"/>
        <v>Under 1.5</v>
      </c>
      <c r="U3726" s="14"/>
      <c r="V3726" s="14" t="str">
        <f t="shared" si="408"/>
        <v>Over 0.5</v>
      </c>
      <c r="W3726" s="14" t="str">
        <f t="shared" si="409"/>
        <v/>
      </c>
    </row>
    <row r="3727" spans="19:23">
      <c r="S3727" s="21" t="str">
        <f t="shared" si="406"/>
        <v/>
      </c>
      <c r="T3727" s="7" t="str">
        <f t="shared" si="407"/>
        <v>Under 1.5</v>
      </c>
      <c r="U3727" s="14"/>
      <c r="V3727" s="14" t="str">
        <f t="shared" si="408"/>
        <v>Over 0.5</v>
      </c>
      <c r="W3727" s="14" t="str">
        <f t="shared" si="409"/>
        <v/>
      </c>
    </row>
    <row r="3728" spans="19:23">
      <c r="S3728" s="21" t="str">
        <f t="shared" si="406"/>
        <v/>
      </c>
      <c r="T3728" s="7" t="str">
        <f t="shared" si="407"/>
        <v>Under 1.5</v>
      </c>
      <c r="U3728" s="14"/>
      <c r="V3728" s="14" t="str">
        <f t="shared" si="408"/>
        <v>Over 0.5</v>
      </c>
      <c r="W3728" s="14" t="str">
        <f t="shared" si="409"/>
        <v/>
      </c>
    </row>
    <row r="3729" spans="19:23">
      <c r="S3729" s="21" t="str">
        <f t="shared" si="406"/>
        <v/>
      </c>
      <c r="T3729" s="7" t="str">
        <f t="shared" si="407"/>
        <v>Under 1.5</v>
      </c>
      <c r="U3729" s="14"/>
      <c r="V3729" s="14" t="str">
        <f t="shared" si="408"/>
        <v>Over 0.5</v>
      </c>
      <c r="W3729" s="14" t="str">
        <f t="shared" si="409"/>
        <v/>
      </c>
    </row>
    <row r="3730" spans="19:23">
      <c r="S3730" s="21" t="str">
        <f t="shared" si="406"/>
        <v/>
      </c>
      <c r="T3730" s="7" t="str">
        <f t="shared" si="407"/>
        <v>Under 1.5</v>
      </c>
      <c r="U3730" s="14"/>
      <c r="V3730" s="14" t="str">
        <f t="shared" si="408"/>
        <v>Over 0.5</v>
      </c>
      <c r="W3730" s="14" t="str">
        <f t="shared" si="409"/>
        <v/>
      </c>
    </row>
    <row r="3731" spans="19:23">
      <c r="S3731" s="21" t="str">
        <f t="shared" si="406"/>
        <v/>
      </c>
      <c r="T3731" s="7" t="str">
        <f t="shared" si="407"/>
        <v>Under 1.5</v>
      </c>
      <c r="U3731" s="14"/>
      <c r="V3731" s="14" t="str">
        <f t="shared" si="408"/>
        <v>Over 0.5</v>
      </c>
      <c r="W3731" s="14" t="str">
        <f t="shared" si="409"/>
        <v/>
      </c>
    </row>
    <row r="3732" spans="19:23">
      <c r="S3732" s="21" t="str">
        <f t="shared" si="406"/>
        <v/>
      </c>
      <c r="T3732" s="7" t="str">
        <f t="shared" si="407"/>
        <v>Under 1.5</v>
      </c>
      <c r="U3732" s="14"/>
      <c r="V3732" s="14" t="str">
        <f t="shared" si="408"/>
        <v>Over 0.5</v>
      </c>
      <c r="W3732" s="14" t="str">
        <f t="shared" si="409"/>
        <v/>
      </c>
    </row>
    <row r="3733" spans="19:23">
      <c r="S3733" s="21" t="str">
        <f t="shared" si="406"/>
        <v/>
      </c>
      <c r="T3733" s="7" t="str">
        <f t="shared" si="407"/>
        <v>Under 1.5</v>
      </c>
      <c r="U3733" s="14"/>
      <c r="V3733" s="14" t="str">
        <f t="shared" si="408"/>
        <v>Over 0.5</v>
      </c>
      <c r="W3733" s="14" t="str">
        <f t="shared" si="409"/>
        <v/>
      </c>
    </row>
    <row r="3734" spans="19:23">
      <c r="S3734" s="21" t="str">
        <f t="shared" si="406"/>
        <v/>
      </c>
      <c r="T3734" s="7" t="str">
        <f t="shared" si="407"/>
        <v>Under 1.5</v>
      </c>
      <c r="U3734" s="14"/>
      <c r="V3734" s="14" t="str">
        <f t="shared" si="408"/>
        <v>Over 0.5</v>
      </c>
      <c r="W3734" s="14" t="str">
        <f t="shared" si="409"/>
        <v/>
      </c>
    </row>
    <row r="3735" spans="19:23">
      <c r="S3735" s="21" t="str">
        <f t="shared" si="406"/>
        <v/>
      </c>
      <c r="T3735" s="7" t="str">
        <f t="shared" si="407"/>
        <v>Under 1.5</v>
      </c>
      <c r="U3735" s="14"/>
      <c r="V3735" s="14" t="str">
        <f t="shared" si="408"/>
        <v>Over 0.5</v>
      </c>
      <c r="W3735" s="14" t="str">
        <f t="shared" si="409"/>
        <v/>
      </c>
    </row>
    <row r="3736" spans="19:23">
      <c r="S3736" s="21" t="str">
        <f t="shared" si="406"/>
        <v/>
      </c>
      <c r="T3736" s="7" t="str">
        <f t="shared" si="407"/>
        <v>Under 1.5</v>
      </c>
      <c r="U3736" s="14"/>
      <c r="V3736" s="14" t="str">
        <f t="shared" si="408"/>
        <v>Over 0.5</v>
      </c>
      <c r="W3736" s="14" t="str">
        <f t="shared" si="409"/>
        <v/>
      </c>
    </row>
    <row r="3737" spans="19:23">
      <c r="S3737" s="21" t="str">
        <f t="shared" si="406"/>
        <v/>
      </c>
      <c r="T3737" s="7" t="str">
        <f t="shared" si="407"/>
        <v>Under 1.5</v>
      </c>
      <c r="U3737" s="14"/>
      <c r="V3737" s="14" t="str">
        <f t="shared" si="408"/>
        <v>Over 0.5</v>
      </c>
      <c r="W3737" s="14" t="str">
        <f t="shared" si="409"/>
        <v/>
      </c>
    </row>
    <row r="3738" spans="19:23">
      <c r="S3738" s="21" t="str">
        <f t="shared" si="406"/>
        <v/>
      </c>
      <c r="T3738" s="7" t="str">
        <f t="shared" si="407"/>
        <v>Under 1.5</v>
      </c>
      <c r="U3738" s="14"/>
      <c r="V3738" s="14" t="str">
        <f t="shared" si="408"/>
        <v>Over 0.5</v>
      </c>
      <c r="W3738" s="14" t="str">
        <f t="shared" si="409"/>
        <v/>
      </c>
    </row>
    <row r="3739" spans="19:23">
      <c r="S3739" s="21" t="str">
        <f t="shared" si="406"/>
        <v/>
      </c>
      <c r="T3739" s="7" t="str">
        <f t="shared" si="407"/>
        <v>Under 1.5</v>
      </c>
      <c r="U3739" s="14"/>
      <c r="V3739" s="14" t="str">
        <f t="shared" si="408"/>
        <v>Over 0.5</v>
      </c>
      <c r="W3739" s="14" t="str">
        <f t="shared" si="409"/>
        <v/>
      </c>
    </row>
    <row r="3740" spans="19:23">
      <c r="S3740" s="21" t="str">
        <f t="shared" si="406"/>
        <v/>
      </c>
      <c r="T3740" s="7" t="str">
        <f t="shared" si="407"/>
        <v>Under 1.5</v>
      </c>
      <c r="U3740" s="14"/>
      <c r="V3740" s="14" t="str">
        <f t="shared" si="408"/>
        <v>Over 0.5</v>
      </c>
      <c r="W3740" s="14" t="str">
        <f t="shared" si="409"/>
        <v/>
      </c>
    </row>
    <row r="3741" spans="19:23">
      <c r="S3741" s="21" t="str">
        <f t="shared" si="406"/>
        <v/>
      </c>
      <c r="T3741" s="7" t="str">
        <f t="shared" si="407"/>
        <v>Under 1.5</v>
      </c>
      <c r="U3741" s="14"/>
      <c r="V3741" s="14" t="str">
        <f t="shared" si="408"/>
        <v>Over 0.5</v>
      </c>
      <c r="W3741" s="14" t="str">
        <f t="shared" si="409"/>
        <v/>
      </c>
    </row>
    <row r="3742" spans="19:23">
      <c r="S3742" s="21" t="str">
        <f t="shared" si="406"/>
        <v/>
      </c>
      <c r="T3742" s="7" t="str">
        <f t="shared" si="407"/>
        <v>Under 1.5</v>
      </c>
      <c r="U3742" s="14"/>
      <c r="V3742" s="14" t="str">
        <f t="shared" si="408"/>
        <v>Over 0.5</v>
      </c>
      <c r="W3742" s="14" t="str">
        <f t="shared" si="409"/>
        <v/>
      </c>
    </row>
    <row r="3743" spans="19:23">
      <c r="S3743" s="21" t="str">
        <f t="shared" si="406"/>
        <v/>
      </c>
      <c r="T3743" s="7" t="str">
        <f t="shared" si="407"/>
        <v>Under 1.5</v>
      </c>
      <c r="U3743" s="14"/>
      <c r="V3743" s="14" t="str">
        <f t="shared" si="408"/>
        <v>Over 0.5</v>
      </c>
      <c r="W3743" s="14" t="str">
        <f t="shared" si="409"/>
        <v/>
      </c>
    </row>
    <row r="3744" spans="19:23">
      <c r="S3744" s="21" t="str">
        <f t="shared" si="406"/>
        <v/>
      </c>
      <c r="T3744" s="7" t="str">
        <f t="shared" si="407"/>
        <v>Under 1.5</v>
      </c>
      <c r="U3744" s="14"/>
      <c r="V3744" s="14" t="str">
        <f t="shared" si="408"/>
        <v>Over 0.5</v>
      </c>
      <c r="W3744" s="14" t="str">
        <f t="shared" si="409"/>
        <v/>
      </c>
    </row>
    <row r="3745" spans="19:23">
      <c r="S3745" s="21" t="str">
        <f t="shared" si="406"/>
        <v/>
      </c>
      <c r="T3745" s="7" t="str">
        <f t="shared" si="407"/>
        <v>Under 1.5</v>
      </c>
      <c r="U3745" s="14"/>
      <c r="V3745" s="14" t="str">
        <f t="shared" si="408"/>
        <v>Over 0.5</v>
      </c>
      <c r="W3745" s="14" t="str">
        <f t="shared" si="409"/>
        <v/>
      </c>
    </row>
    <row r="3746" spans="19:23">
      <c r="S3746" s="21" t="str">
        <f t="shared" si="406"/>
        <v/>
      </c>
      <c r="T3746" s="7" t="str">
        <f t="shared" si="407"/>
        <v>Under 1.5</v>
      </c>
      <c r="U3746" s="14"/>
      <c r="V3746" s="14" t="str">
        <f t="shared" si="408"/>
        <v>Over 0.5</v>
      </c>
      <c r="W3746" s="14" t="str">
        <f t="shared" si="409"/>
        <v/>
      </c>
    </row>
    <row r="3747" spans="19:23">
      <c r="S3747" s="21" t="str">
        <f t="shared" si="406"/>
        <v/>
      </c>
      <c r="T3747" s="7" t="str">
        <f t="shared" si="407"/>
        <v>Under 1.5</v>
      </c>
      <c r="U3747" s="14"/>
      <c r="V3747" s="14" t="str">
        <f t="shared" si="408"/>
        <v>Over 0.5</v>
      </c>
      <c r="W3747" s="14" t="str">
        <f t="shared" si="409"/>
        <v/>
      </c>
    </row>
    <row r="3748" spans="19:23">
      <c r="S3748" s="21" t="str">
        <f t="shared" si="406"/>
        <v/>
      </c>
      <c r="T3748" s="7" t="str">
        <f t="shared" si="407"/>
        <v>Under 1.5</v>
      </c>
      <c r="U3748" s="14"/>
      <c r="V3748" s="14" t="str">
        <f t="shared" si="408"/>
        <v>Over 0.5</v>
      </c>
      <c r="W3748" s="14" t="str">
        <f t="shared" si="409"/>
        <v/>
      </c>
    </row>
    <row r="3749" spans="19:23">
      <c r="S3749" s="21" t="str">
        <f t="shared" si="406"/>
        <v/>
      </c>
      <c r="T3749" s="7" t="str">
        <f t="shared" si="407"/>
        <v>Under 1.5</v>
      </c>
      <c r="U3749" s="14"/>
      <c r="V3749" s="14" t="str">
        <f t="shared" si="408"/>
        <v>Over 0.5</v>
      </c>
      <c r="W3749" s="14" t="str">
        <f t="shared" si="409"/>
        <v/>
      </c>
    </row>
    <row r="3750" spans="19:23">
      <c r="S3750" s="21" t="str">
        <f t="shared" si="406"/>
        <v/>
      </c>
      <c r="T3750" s="7" t="str">
        <f t="shared" si="407"/>
        <v>Under 1.5</v>
      </c>
      <c r="U3750" s="14"/>
      <c r="V3750" s="14" t="str">
        <f t="shared" si="408"/>
        <v>Over 0.5</v>
      </c>
      <c r="W3750" s="14" t="str">
        <f t="shared" si="409"/>
        <v/>
      </c>
    </row>
    <row r="3751" spans="19:23">
      <c r="S3751" s="21" t="str">
        <f t="shared" si="406"/>
        <v/>
      </c>
      <c r="T3751" s="7" t="str">
        <f t="shared" si="407"/>
        <v>Under 1.5</v>
      </c>
      <c r="U3751" s="14"/>
      <c r="V3751" s="14" t="str">
        <f t="shared" si="408"/>
        <v>Over 0.5</v>
      </c>
      <c r="W3751" s="14" t="str">
        <f t="shared" si="409"/>
        <v/>
      </c>
    </row>
    <row r="3752" spans="19:23">
      <c r="S3752" s="21" t="str">
        <f t="shared" si="406"/>
        <v/>
      </c>
      <c r="T3752" s="7" t="str">
        <f t="shared" si="407"/>
        <v>Under 1.5</v>
      </c>
      <c r="U3752" s="14"/>
      <c r="V3752" s="14" t="str">
        <f t="shared" si="408"/>
        <v>Over 0.5</v>
      </c>
      <c r="W3752" s="14" t="str">
        <f t="shared" si="409"/>
        <v/>
      </c>
    </row>
    <row r="3753" spans="19:23">
      <c r="S3753" s="21" t="str">
        <f t="shared" si="406"/>
        <v/>
      </c>
      <c r="T3753" s="7" t="str">
        <f t="shared" si="407"/>
        <v>Under 1.5</v>
      </c>
      <c r="U3753" s="14"/>
      <c r="V3753" s="14" t="str">
        <f t="shared" si="408"/>
        <v>Over 0.5</v>
      </c>
      <c r="W3753" s="14" t="str">
        <f t="shared" si="409"/>
        <v/>
      </c>
    </row>
    <row r="3754" spans="19:23">
      <c r="S3754" s="21" t="str">
        <f t="shared" si="406"/>
        <v/>
      </c>
      <c r="T3754" s="7" t="str">
        <f t="shared" si="407"/>
        <v>Under 1.5</v>
      </c>
      <c r="U3754" s="14"/>
      <c r="V3754" s="14" t="str">
        <f t="shared" si="408"/>
        <v>Over 0.5</v>
      </c>
      <c r="W3754" s="14" t="str">
        <f t="shared" si="409"/>
        <v/>
      </c>
    </row>
    <row r="3755" spans="19:23">
      <c r="S3755" s="21" t="str">
        <f t="shared" si="406"/>
        <v/>
      </c>
      <c r="T3755" s="7" t="str">
        <f t="shared" si="407"/>
        <v>Under 1.5</v>
      </c>
      <c r="U3755" s="14"/>
      <c r="V3755" s="14" t="str">
        <f t="shared" si="408"/>
        <v>Over 0.5</v>
      </c>
      <c r="W3755" s="14" t="str">
        <f t="shared" si="409"/>
        <v/>
      </c>
    </row>
    <row r="3756" spans="19:23">
      <c r="S3756" s="21" t="str">
        <f t="shared" si="406"/>
        <v/>
      </c>
      <c r="T3756" s="7" t="str">
        <f t="shared" si="407"/>
        <v>Under 1.5</v>
      </c>
      <c r="U3756" s="14"/>
      <c r="V3756" s="14" t="str">
        <f t="shared" si="408"/>
        <v>Over 0.5</v>
      </c>
      <c r="W3756" s="14" t="str">
        <f t="shared" si="409"/>
        <v/>
      </c>
    </row>
    <row r="3757" spans="19:23">
      <c r="S3757" s="21" t="str">
        <f t="shared" si="406"/>
        <v/>
      </c>
      <c r="T3757" s="7" t="str">
        <f t="shared" si="407"/>
        <v>Under 1.5</v>
      </c>
      <c r="U3757" s="14"/>
      <c r="V3757" s="14" t="str">
        <f t="shared" si="408"/>
        <v>Over 0.5</v>
      </c>
      <c r="W3757" s="14" t="str">
        <f t="shared" si="409"/>
        <v/>
      </c>
    </row>
    <row r="3758" spans="19:23">
      <c r="S3758" s="21" t="str">
        <f t="shared" si="406"/>
        <v/>
      </c>
      <c r="T3758" s="7" t="str">
        <f t="shared" si="407"/>
        <v>Under 1.5</v>
      </c>
      <c r="U3758" s="14"/>
      <c r="V3758" s="14" t="str">
        <f t="shared" si="408"/>
        <v>Over 0.5</v>
      </c>
      <c r="W3758" s="14" t="str">
        <f t="shared" si="409"/>
        <v/>
      </c>
    </row>
    <row r="3759" spans="19:23">
      <c r="S3759" s="21" t="str">
        <f t="shared" si="406"/>
        <v/>
      </c>
      <c r="T3759" s="7" t="str">
        <f t="shared" si="407"/>
        <v>Under 1.5</v>
      </c>
      <c r="U3759" s="14"/>
      <c r="V3759" s="14" t="str">
        <f t="shared" si="408"/>
        <v>Over 0.5</v>
      </c>
      <c r="W3759" s="14" t="str">
        <f t="shared" si="409"/>
        <v/>
      </c>
    </row>
    <row r="3760" spans="19:23">
      <c r="S3760" s="21" t="str">
        <f t="shared" si="406"/>
        <v/>
      </c>
      <c r="T3760" s="7" t="str">
        <f t="shared" si="407"/>
        <v>Under 1.5</v>
      </c>
      <c r="U3760" s="14"/>
      <c r="V3760" s="14" t="str">
        <f t="shared" si="408"/>
        <v>Over 0.5</v>
      </c>
      <c r="W3760" s="14" t="str">
        <f t="shared" si="409"/>
        <v/>
      </c>
    </row>
    <row r="3761" spans="19:23">
      <c r="S3761" s="21" t="str">
        <f t="shared" si="406"/>
        <v/>
      </c>
      <c r="T3761" s="7" t="str">
        <f t="shared" si="407"/>
        <v>Under 1.5</v>
      </c>
      <c r="U3761" s="14"/>
      <c r="V3761" s="14" t="str">
        <f t="shared" si="408"/>
        <v>Over 0.5</v>
      </c>
      <c r="W3761" s="14" t="str">
        <f t="shared" si="409"/>
        <v/>
      </c>
    </row>
    <row r="3762" spans="19:23">
      <c r="S3762" s="21" t="str">
        <f t="shared" si="406"/>
        <v/>
      </c>
      <c r="T3762" s="7" t="str">
        <f t="shared" si="407"/>
        <v>Under 1.5</v>
      </c>
      <c r="U3762" s="14"/>
      <c r="V3762" s="14" t="str">
        <f t="shared" si="408"/>
        <v>Over 0.5</v>
      </c>
      <c r="W3762" s="14" t="str">
        <f t="shared" si="409"/>
        <v/>
      </c>
    </row>
    <row r="3763" spans="19:23">
      <c r="S3763" s="21" t="str">
        <f t="shared" si="406"/>
        <v/>
      </c>
      <c r="T3763" s="7" t="str">
        <f t="shared" si="407"/>
        <v>Under 1.5</v>
      </c>
      <c r="U3763" s="14"/>
      <c r="V3763" s="14" t="str">
        <f t="shared" si="408"/>
        <v>Over 0.5</v>
      </c>
      <c r="W3763" s="14" t="str">
        <f t="shared" si="409"/>
        <v/>
      </c>
    </row>
    <row r="3764" spans="19:23">
      <c r="S3764" s="21" t="str">
        <f t="shared" ref="S3764:S3827" si="410">(IF(H3764=0,"",(40+IF(I3764&lt;50,0,I3764/3.2)+(IF(J3764&gt;I3764,-J3764/3.2,0)+(IF(H3764&gt;I3764,-H3764/3.2,0)+(IF(L3764="X",5,IF(L3764="2",2,0)))+(IF(M3764&gt;15,0,15-M3764))+(IF(P3764&lt;50,0,P3764/5)))))))</f>
        <v/>
      </c>
      <c r="T3764" s="7" t="str">
        <f t="shared" ref="T3764:T3827" si="411">IF(S3764&lt;56,"Over 0.5","Under 1.5")</f>
        <v>Under 1.5</v>
      </c>
      <c r="U3764" s="14"/>
      <c r="V3764" s="14" t="str">
        <f t="shared" si="408"/>
        <v>Over 0.5</v>
      </c>
      <c r="W3764" s="14" t="str">
        <f t="shared" si="409"/>
        <v/>
      </c>
    </row>
    <row r="3765" spans="19:23">
      <c r="S3765" s="21" t="str">
        <f t="shared" si="410"/>
        <v/>
      </c>
      <c r="T3765" s="7" t="str">
        <f t="shared" si="411"/>
        <v>Under 1.5</v>
      </c>
      <c r="U3765" s="14"/>
      <c r="V3765" s="14" t="str">
        <f t="shared" si="408"/>
        <v>Over 0.5</v>
      </c>
      <c r="W3765" s="14" t="str">
        <f t="shared" si="409"/>
        <v/>
      </c>
    </row>
    <row r="3766" spans="19:23">
      <c r="S3766" s="21" t="str">
        <f t="shared" si="410"/>
        <v/>
      </c>
      <c r="T3766" s="7" t="str">
        <f t="shared" si="411"/>
        <v>Under 1.5</v>
      </c>
      <c r="U3766" s="14"/>
      <c r="V3766" s="14" t="str">
        <f t="shared" si="408"/>
        <v>Over 0.5</v>
      </c>
      <c r="W3766" s="14" t="str">
        <f t="shared" si="409"/>
        <v/>
      </c>
    </row>
    <row r="3767" spans="19:23">
      <c r="S3767" s="21" t="str">
        <f t="shared" si="410"/>
        <v/>
      </c>
      <c r="T3767" s="7" t="str">
        <f t="shared" si="411"/>
        <v>Under 1.5</v>
      </c>
      <c r="U3767" s="14"/>
      <c r="V3767" s="14" t="str">
        <f t="shared" si="408"/>
        <v>Over 0.5</v>
      </c>
      <c r="W3767" s="14" t="str">
        <f t="shared" si="409"/>
        <v/>
      </c>
    </row>
    <row r="3768" spans="19:23">
      <c r="S3768" s="21" t="str">
        <f t="shared" si="410"/>
        <v/>
      </c>
      <c r="T3768" s="7" t="str">
        <f t="shared" si="411"/>
        <v>Under 1.5</v>
      </c>
      <c r="U3768" s="14"/>
      <c r="V3768" s="14" t="str">
        <f t="shared" si="408"/>
        <v>Over 0.5</v>
      </c>
      <c r="W3768" s="14" t="str">
        <f t="shared" si="409"/>
        <v/>
      </c>
    </row>
    <row r="3769" spans="19:23">
      <c r="S3769" s="21" t="str">
        <f t="shared" si="410"/>
        <v/>
      </c>
      <c r="T3769" s="7" t="str">
        <f t="shared" si="411"/>
        <v>Under 1.5</v>
      </c>
      <c r="U3769" s="14"/>
      <c r="V3769" s="14" t="str">
        <f t="shared" si="408"/>
        <v>Over 0.5</v>
      </c>
      <c r="W3769" s="14" t="str">
        <f t="shared" si="409"/>
        <v/>
      </c>
    </row>
    <row r="3770" spans="19:23">
      <c r="S3770" s="21" t="str">
        <f t="shared" si="410"/>
        <v/>
      </c>
      <c r="T3770" s="7" t="str">
        <f t="shared" si="411"/>
        <v>Under 1.5</v>
      </c>
      <c r="U3770" s="14"/>
      <c r="V3770" s="14" t="str">
        <f t="shared" si="408"/>
        <v>Over 0.5</v>
      </c>
      <c r="W3770" s="14" t="str">
        <f t="shared" si="409"/>
        <v/>
      </c>
    </row>
    <row r="3771" spans="19:23">
      <c r="S3771" s="21" t="str">
        <f t="shared" si="410"/>
        <v/>
      </c>
      <c r="T3771" s="7" t="str">
        <f t="shared" si="411"/>
        <v>Under 1.5</v>
      </c>
      <c r="U3771" s="14"/>
      <c r="V3771" s="14" t="str">
        <f t="shared" si="408"/>
        <v>Over 0.5</v>
      </c>
      <c r="W3771" s="14" t="str">
        <f t="shared" si="409"/>
        <v/>
      </c>
    </row>
    <row r="3772" spans="19:23">
      <c r="S3772" s="21" t="str">
        <f t="shared" si="410"/>
        <v/>
      </c>
      <c r="T3772" s="7" t="str">
        <f t="shared" si="411"/>
        <v>Under 1.5</v>
      </c>
      <c r="U3772" s="14"/>
      <c r="V3772" s="14" t="str">
        <f t="shared" si="408"/>
        <v>Over 0.5</v>
      </c>
      <c r="W3772" s="14" t="str">
        <f t="shared" si="409"/>
        <v/>
      </c>
    </row>
    <row r="3773" spans="19:23">
      <c r="S3773" s="21" t="str">
        <f t="shared" si="410"/>
        <v/>
      </c>
      <c r="T3773" s="7" t="str">
        <f t="shared" si="411"/>
        <v>Under 1.5</v>
      </c>
      <c r="U3773" s="14"/>
      <c r="V3773" s="14" t="str">
        <f t="shared" si="408"/>
        <v>Over 0.5</v>
      </c>
      <c r="W3773" s="14" t="str">
        <f t="shared" si="409"/>
        <v/>
      </c>
    </row>
    <row r="3774" spans="19:23">
      <c r="S3774" s="21" t="str">
        <f t="shared" si="410"/>
        <v/>
      </c>
      <c r="T3774" s="7" t="str">
        <f t="shared" si="411"/>
        <v>Under 1.5</v>
      </c>
      <c r="U3774" s="14"/>
      <c r="V3774" s="14" t="str">
        <f t="shared" si="408"/>
        <v>Over 0.5</v>
      </c>
      <c r="W3774" s="14" t="str">
        <f t="shared" si="409"/>
        <v/>
      </c>
    </row>
    <row r="3775" spans="19:23">
      <c r="S3775" s="21" t="str">
        <f t="shared" si="410"/>
        <v/>
      </c>
      <c r="T3775" s="7" t="str">
        <f t="shared" si="411"/>
        <v>Under 1.5</v>
      </c>
      <c r="U3775" s="14"/>
      <c r="V3775" s="14" t="str">
        <f t="shared" si="408"/>
        <v>Over 0.5</v>
      </c>
      <c r="W3775" s="14" t="str">
        <f t="shared" si="409"/>
        <v/>
      </c>
    </row>
    <row r="3776" spans="19:23">
      <c r="S3776" s="21" t="str">
        <f t="shared" si="410"/>
        <v/>
      </c>
      <c r="T3776" s="7" t="str">
        <f t="shared" si="411"/>
        <v>Under 1.5</v>
      </c>
      <c r="U3776" s="14"/>
      <c r="V3776" s="14" t="str">
        <f t="shared" si="408"/>
        <v>Over 0.5</v>
      </c>
      <c r="W3776" s="14" t="str">
        <f t="shared" si="409"/>
        <v/>
      </c>
    </row>
    <row r="3777" spans="19:23">
      <c r="S3777" s="21" t="str">
        <f t="shared" si="410"/>
        <v/>
      </c>
      <c r="T3777" s="7" t="str">
        <f t="shared" si="411"/>
        <v>Under 1.5</v>
      </c>
      <c r="U3777" s="14"/>
      <c r="V3777" s="14" t="str">
        <f t="shared" si="408"/>
        <v>Over 0.5</v>
      </c>
      <c r="W3777" s="14" t="str">
        <f t="shared" si="409"/>
        <v/>
      </c>
    </row>
    <row r="3778" spans="19:23">
      <c r="S3778" s="21" t="str">
        <f t="shared" si="410"/>
        <v/>
      </c>
      <c r="T3778" s="7" t="str">
        <f t="shared" si="411"/>
        <v>Under 1.5</v>
      </c>
      <c r="U3778" s="14"/>
      <c r="V3778" s="14" t="str">
        <f t="shared" si="408"/>
        <v>Over 0.5</v>
      </c>
      <c r="W3778" s="14" t="str">
        <f t="shared" si="409"/>
        <v/>
      </c>
    </row>
    <row r="3779" spans="19:23">
      <c r="S3779" s="21" t="str">
        <f t="shared" si="410"/>
        <v/>
      </c>
      <c r="T3779" s="7" t="str">
        <f t="shared" si="411"/>
        <v>Under 1.5</v>
      </c>
      <c r="U3779" s="14"/>
      <c r="V3779" s="14" t="str">
        <f t="shared" si="408"/>
        <v>Over 0.5</v>
      </c>
      <c r="W3779" s="14" t="str">
        <f t="shared" si="409"/>
        <v/>
      </c>
    </row>
    <row r="3780" spans="19:23">
      <c r="S3780" s="21" t="str">
        <f t="shared" si="410"/>
        <v/>
      </c>
      <c r="T3780" s="7" t="str">
        <f t="shared" si="411"/>
        <v>Under 1.5</v>
      </c>
      <c r="U3780" s="14"/>
      <c r="V3780" s="14" t="str">
        <f t="shared" si="408"/>
        <v>Over 0.5</v>
      </c>
      <c r="W3780" s="14" t="str">
        <f t="shared" si="409"/>
        <v/>
      </c>
    </row>
    <row r="3781" spans="19:23">
      <c r="S3781" s="21" t="str">
        <f t="shared" si="410"/>
        <v/>
      </c>
      <c r="T3781" s="7" t="str">
        <f t="shared" si="411"/>
        <v>Under 1.5</v>
      </c>
      <c r="U3781" s="14"/>
      <c r="V3781" s="14" t="str">
        <f t="shared" si="408"/>
        <v>Over 0.5</v>
      </c>
      <c r="W3781" s="14" t="str">
        <f t="shared" si="409"/>
        <v/>
      </c>
    </row>
    <row r="3782" spans="19:23">
      <c r="S3782" s="21" t="str">
        <f t="shared" si="410"/>
        <v/>
      </c>
      <c r="T3782" s="7" t="str">
        <f t="shared" si="411"/>
        <v>Under 1.5</v>
      </c>
      <c r="U3782" s="14"/>
      <c r="V3782" s="14" t="str">
        <f t="shared" si="408"/>
        <v>Over 0.5</v>
      </c>
      <c r="W3782" s="14" t="str">
        <f t="shared" si="409"/>
        <v/>
      </c>
    </row>
    <row r="3783" spans="19:23">
      <c r="S3783" s="21" t="str">
        <f t="shared" si="410"/>
        <v/>
      </c>
      <c r="T3783" s="7" t="str">
        <f t="shared" si="411"/>
        <v>Under 1.5</v>
      </c>
      <c r="U3783" s="14"/>
      <c r="V3783" s="14" t="str">
        <f t="shared" si="408"/>
        <v>Over 0.5</v>
      </c>
      <c r="W3783" s="14" t="str">
        <f t="shared" si="409"/>
        <v/>
      </c>
    </row>
    <row r="3784" spans="19:23">
      <c r="S3784" s="21" t="str">
        <f t="shared" si="410"/>
        <v/>
      </c>
      <c r="T3784" s="7" t="str">
        <f t="shared" si="411"/>
        <v>Under 1.5</v>
      </c>
      <c r="U3784" s="14"/>
      <c r="V3784" s="14" t="str">
        <f t="shared" si="408"/>
        <v>Over 0.5</v>
      </c>
      <c r="W3784" s="14" t="str">
        <f t="shared" si="409"/>
        <v/>
      </c>
    </row>
    <row r="3785" spans="19:23">
      <c r="S3785" s="21" t="str">
        <f t="shared" si="410"/>
        <v/>
      </c>
      <c r="T3785" s="7" t="str">
        <f t="shared" si="411"/>
        <v>Under 1.5</v>
      </c>
      <c r="U3785" s="14"/>
      <c r="V3785" s="14" t="str">
        <f t="shared" si="408"/>
        <v>Over 0.5</v>
      </c>
      <c r="W3785" s="14" t="str">
        <f t="shared" si="409"/>
        <v/>
      </c>
    </row>
    <row r="3786" spans="19:23">
      <c r="S3786" s="21" t="str">
        <f t="shared" si="410"/>
        <v/>
      </c>
      <c r="T3786" s="7" t="str">
        <f t="shared" si="411"/>
        <v>Under 1.5</v>
      </c>
      <c r="U3786" s="14"/>
      <c r="V3786" s="14" t="str">
        <f t="shared" si="408"/>
        <v>Over 0.5</v>
      </c>
      <c r="W3786" s="14" t="str">
        <f t="shared" si="409"/>
        <v/>
      </c>
    </row>
    <row r="3787" spans="19:23">
      <c r="S3787" s="21" t="str">
        <f t="shared" si="410"/>
        <v/>
      </c>
      <c r="T3787" s="7" t="str">
        <f t="shared" si="411"/>
        <v>Under 1.5</v>
      </c>
      <c r="U3787" s="14"/>
      <c r="V3787" s="14" t="str">
        <f t="shared" ref="V3787:V3850" si="412">IF(N3787="1-0","Under 1.5",IF(N3787="0-0","Under 1.5",IF(N3787="0-1","Under 1.5","Over 0.5")))</f>
        <v>Over 0.5</v>
      </c>
      <c r="W3787" s="14" t="str">
        <f t="shared" ref="W3787:W3850" si="413">IF(N3787=0,"",IF(N3787="?",N3787,IF(T3787=V3787,"WON",IF(N3787="0-1","WON",IF(N3787="1-0","WON","LOST")))))</f>
        <v/>
      </c>
    </row>
    <row r="3788" spans="19:23">
      <c r="S3788" s="21" t="str">
        <f t="shared" si="410"/>
        <v/>
      </c>
      <c r="T3788" s="7" t="str">
        <f t="shared" si="411"/>
        <v>Under 1.5</v>
      </c>
      <c r="U3788" s="14"/>
      <c r="V3788" s="14" t="str">
        <f t="shared" si="412"/>
        <v>Over 0.5</v>
      </c>
      <c r="W3788" s="14" t="str">
        <f t="shared" si="413"/>
        <v/>
      </c>
    </row>
    <row r="3789" spans="19:23">
      <c r="S3789" s="21" t="str">
        <f t="shared" si="410"/>
        <v/>
      </c>
      <c r="T3789" s="7" t="str">
        <f t="shared" si="411"/>
        <v>Under 1.5</v>
      </c>
      <c r="U3789" s="14"/>
      <c r="V3789" s="14" t="str">
        <f t="shared" si="412"/>
        <v>Over 0.5</v>
      </c>
      <c r="W3789" s="14" t="str">
        <f t="shared" si="413"/>
        <v/>
      </c>
    </row>
    <row r="3790" spans="19:23">
      <c r="S3790" s="21" t="str">
        <f t="shared" si="410"/>
        <v/>
      </c>
      <c r="T3790" s="7" t="str">
        <f t="shared" si="411"/>
        <v>Under 1.5</v>
      </c>
      <c r="U3790" s="14"/>
      <c r="V3790" s="14" t="str">
        <f t="shared" si="412"/>
        <v>Over 0.5</v>
      </c>
      <c r="W3790" s="14" t="str">
        <f t="shared" si="413"/>
        <v/>
      </c>
    </row>
    <row r="3791" spans="19:23">
      <c r="S3791" s="21" t="str">
        <f t="shared" si="410"/>
        <v/>
      </c>
      <c r="T3791" s="7" t="str">
        <f t="shared" si="411"/>
        <v>Under 1.5</v>
      </c>
      <c r="U3791" s="14"/>
      <c r="V3791" s="14" t="str">
        <f t="shared" si="412"/>
        <v>Over 0.5</v>
      </c>
      <c r="W3791" s="14" t="str">
        <f t="shared" si="413"/>
        <v/>
      </c>
    </row>
    <row r="3792" spans="19:23">
      <c r="S3792" s="21" t="str">
        <f t="shared" si="410"/>
        <v/>
      </c>
      <c r="T3792" s="7" t="str">
        <f t="shared" si="411"/>
        <v>Under 1.5</v>
      </c>
      <c r="U3792" s="14"/>
      <c r="V3792" s="14" t="str">
        <f t="shared" si="412"/>
        <v>Over 0.5</v>
      </c>
      <c r="W3792" s="14" t="str">
        <f t="shared" si="413"/>
        <v/>
      </c>
    </row>
    <row r="3793" spans="19:23">
      <c r="S3793" s="21" t="str">
        <f t="shared" si="410"/>
        <v/>
      </c>
      <c r="T3793" s="7" t="str">
        <f t="shared" si="411"/>
        <v>Under 1.5</v>
      </c>
      <c r="U3793" s="14"/>
      <c r="V3793" s="14" t="str">
        <f t="shared" si="412"/>
        <v>Over 0.5</v>
      </c>
      <c r="W3793" s="14" t="str">
        <f t="shared" si="413"/>
        <v/>
      </c>
    </row>
    <row r="3794" spans="19:23">
      <c r="S3794" s="21" t="str">
        <f t="shared" si="410"/>
        <v/>
      </c>
      <c r="T3794" s="7" t="str">
        <f t="shared" si="411"/>
        <v>Under 1.5</v>
      </c>
      <c r="U3794" s="14"/>
      <c r="V3794" s="14" t="str">
        <f t="shared" si="412"/>
        <v>Over 0.5</v>
      </c>
      <c r="W3794" s="14" t="str">
        <f t="shared" si="413"/>
        <v/>
      </c>
    </row>
    <row r="3795" spans="19:23">
      <c r="S3795" s="21" t="str">
        <f t="shared" si="410"/>
        <v/>
      </c>
      <c r="T3795" s="7" t="str">
        <f t="shared" si="411"/>
        <v>Under 1.5</v>
      </c>
      <c r="U3795" s="14"/>
      <c r="V3795" s="14" t="str">
        <f t="shared" si="412"/>
        <v>Over 0.5</v>
      </c>
      <c r="W3795" s="14" t="str">
        <f t="shared" si="413"/>
        <v/>
      </c>
    </row>
    <row r="3796" spans="19:23">
      <c r="S3796" s="21" t="str">
        <f t="shared" si="410"/>
        <v/>
      </c>
      <c r="T3796" s="7" t="str">
        <f t="shared" si="411"/>
        <v>Under 1.5</v>
      </c>
      <c r="U3796" s="14"/>
      <c r="V3796" s="14" t="str">
        <f t="shared" si="412"/>
        <v>Over 0.5</v>
      </c>
      <c r="W3796" s="14" t="str">
        <f t="shared" si="413"/>
        <v/>
      </c>
    </row>
    <row r="3797" spans="19:23">
      <c r="S3797" s="21" t="str">
        <f t="shared" si="410"/>
        <v/>
      </c>
      <c r="T3797" s="7" t="str">
        <f t="shared" si="411"/>
        <v>Under 1.5</v>
      </c>
      <c r="U3797" s="14"/>
      <c r="V3797" s="14" t="str">
        <f t="shared" si="412"/>
        <v>Over 0.5</v>
      </c>
      <c r="W3797" s="14" t="str">
        <f t="shared" si="413"/>
        <v/>
      </c>
    </row>
    <row r="3798" spans="19:23">
      <c r="S3798" s="21" t="str">
        <f t="shared" si="410"/>
        <v/>
      </c>
      <c r="T3798" s="7" t="str">
        <f t="shared" si="411"/>
        <v>Under 1.5</v>
      </c>
      <c r="U3798" s="14"/>
      <c r="V3798" s="14" t="str">
        <f t="shared" si="412"/>
        <v>Over 0.5</v>
      </c>
      <c r="W3798" s="14" t="str">
        <f t="shared" si="413"/>
        <v/>
      </c>
    </row>
    <row r="3799" spans="19:23">
      <c r="S3799" s="21" t="str">
        <f t="shared" si="410"/>
        <v/>
      </c>
      <c r="T3799" s="7" t="str">
        <f t="shared" si="411"/>
        <v>Under 1.5</v>
      </c>
      <c r="U3799" s="14"/>
      <c r="V3799" s="14" t="str">
        <f t="shared" si="412"/>
        <v>Over 0.5</v>
      </c>
      <c r="W3799" s="14" t="str">
        <f t="shared" si="413"/>
        <v/>
      </c>
    </row>
    <row r="3800" spans="19:23">
      <c r="S3800" s="21" t="str">
        <f t="shared" si="410"/>
        <v/>
      </c>
      <c r="T3800" s="7" t="str">
        <f t="shared" si="411"/>
        <v>Under 1.5</v>
      </c>
      <c r="U3800" s="14"/>
      <c r="V3800" s="14" t="str">
        <f t="shared" si="412"/>
        <v>Over 0.5</v>
      </c>
      <c r="W3800" s="14" t="str">
        <f t="shared" si="413"/>
        <v/>
      </c>
    </row>
    <row r="3801" spans="19:23">
      <c r="S3801" s="21" t="str">
        <f t="shared" si="410"/>
        <v/>
      </c>
      <c r="T3801" s="7" t="str">
        <f t="shared" si="411"/>
        <v>Under 1.5</v>
      </c>
      <c r="U3801" s="14"/>
      <c r="V3801" s="14" t="str">
        <f t="shared" si="412"/>
        <v>Over 0.5</v>
      </c>
      <c r="W3801" s="14" t="str">
        <f t="shared" si="413"/>
        <v/>
      </c>
    </row>
    <row r="3802" spans="19:23">
      <c r="S3802" s="21" t="str">
        <f t="shared" si="410"/>
        <v/>
      </c>
      <c r="T3802" s="7" t="str">
        <f t="shared" si="411"/>
        <v>Under 1.5</v>
      </c>
      <c r="U3802" s="14"/>
      <c r="V3802" s="14" t="str">
        <f t="shared" si="412"/>
        <v>Over 0.5</v>
      </c>
      <c r="W3802" s="14" t="str">
        <f t="shared" si="413"/>
        <v/>
      </c>
    </row>
    <row r="3803" spans="19:23">
      <c r="S3803" s="21" t="str">
        <f t="shared" si="410"/>
        <v/>
      </c>
      <c r="T3803" s="7" t="str">
        <f t="shared" si="411"/>
        <v>Under 1.5</v>
      </c>
      <c r="U3803" s="14"/>
      <c r="V3803" s="14" t="str">
        <f t="shared" si="412"/>
        <v>Over 0.5</v>
      </c>
      <c r="W3803" s="14" t="str">
        <f t="shared" si="413"/>
        <v/>
      </c>
    </row>
    <row r="3804" spans="19:23">
      <c r="S3804" s="21" t="str">
        <f t="shared" si="410"/>
        <v/>
      </c>
      <c r="T3804" s="7" t="str">
        <f t="shared" si="411"/>
        <v>Under 1.5</v>
      </c>
      <c r="U3804" s="14"/>
      <c r="V3804" s="14" t="str">
        <f t="shared" si="412"/>
        <v>Over 0.5</v>
      </c>
      <c r="W3804" s="14" t="str">
        <f t="shared" si="413"/>
        <v/>
      </c>
    </row>
    <row r="3805" spans="19:23">
      <c r="S3805" s="21" t="str">
        <f t="shared" si="410"/>
        <v/>
      </c>
      <c r="T3805" s="7" t="str">
        <f t="shared" si="411"/>
        <v>Under 1.5</v>
      </c>
      <c r="U3805" s="14"/>
      <c r="V3805" s="14" t="str">
        <f t="shared" si="412"/>
        <v>Over 0.5</v>
      </c>
      <c r="W3805" s="14" t="str">
        <f t="shared" si="413"/>
        <v/>
      </c>
    </row>
    <row r="3806" spans="19:23">
      <c r="S3806" s="21" t="str">
        <f t="shared" si="410"/>
        <v/>
      </c>
      <c r="T3806" s="7" t="str">
        <f t="shared" si="411"/>
        <v>Under 1.5</v>
      </c>
      <c r="U3806" s="14"/>
      <c r="V3806" s="14" t="str">
        <f t="shared" si="412"/>
        <v>Over 0.5</v>
      </c>
      <c r="W3806" s="14" t="str">
        <f t="shared" si="413"/>
        <v/>
      </c>
    </row>
    <row r="3807" spans="19:23">
      <c r="S3807" s="21" t="str">
        <f t="shared" si="410"/>
        <v/>
      </c>
      <c r="T3807" s="7" t="str">
        <f t="shared" si="411"/>
        <v>Under 1.5</v>
      </c>
      <c r="U3807" s="14"/>
      <c r="V3807" s="14" t="str">
        <f t="shared" si="412"/>
        <v>Over 0.5</v>
      </c>
      <c r="W3807" s="14" t="str">
        <f t="shared" si="413"/>
        <v/>
      </c>
    </row>
    <row r="3808" spans="19:23">
      <c r="S3808" s="21" t="str">
        <f t="shared" si="410"/>
        <v/>
      </c>
      <c r="T3808" s="7" t="str">
        <f t="shared" si="411"/>
        <v>Under 1.5</v>
      </c>
      <c r="U3808" s="14"/>
      <c r="V3808" s="14" t="str">
        <f t="shared" si="412"/>
        <v>Over 0.5</v>
      </c>
      <c r="W3808" s="14" t="str">
        <f t="shared" si="413"/>
        <v/>
      </c>
    </row>
    <row r="3809" spans="19:23">
      <c r="S3809" s="21" t="str">
        <f t="shared" si="410"/>
        <v/>
      </c>
      <c r="T3809" s="7" t="str">
        <f t="shared" si="411"/>
        <v>Under 1.5</v>
      </c>
      <c r="U3809" s="14"/>
      <c r="V3809" s="14" t="str">
        <f t="shared" si="412"/>
        <v>Over 0.5</v>
      </c>
      <c r="W3809" s="14" t="str">
        <f t="shared" si="413"/>
        <v/>
      </c>
    </row>
    <row r="3810" spans="19:23">
      <c r="S3810" s="21" t="str">
        <f t="shared" si="410"/>
        <v/>
      </c>
      <c r="T3810" s="7" t="str">
        <f t="shared" si="411"/>
        <v>Under 1.5</v>
      </c>
      <c r="U3810" s="14"/>
      <c r="V3810" s="14" t="str">
        <f t="shared" si="412"/>
        <v>Over 0.5</v>
      </c>
      <c r="W3810" s="14" t="str">
        <f t="shared" si="413"/>
        <v/>
      </c>
    </row>
    <row r="3811" spans="19:23">
      <c r="S3811" s="21" t="str">
        <f t="shared" si="410"/>
        <v/>
      </c>
      <c r="T3811" s="7" t="str">
        <f t="shared" si="411"/>
        <v>Under 1.5</v>
      </c>
      <c r="U3811" s="14"/>
      <c r="V3811" s="14" t="str">
        <f t="shared" si="412"/>
        <v>Over 0.5</v>
      </c>
      <c r="W3811" s="14" t="str">
        <f t="shared" si="413"/>
        <v/>
      </c>
    </row>
    <row r="3812" spans="19:23">
      <c r="S3812" s="21" t="str">
        <f t="shared" si="410"/>
        <v/>
      </c>
      <c r="T3812" s="7" t="str">
        <f t="shared" si="411"/>
        <v>Under 1.5</v>
      </c>
      <c r="U3812" s="14"/>
      <c r="V3812" s="14" t="str">
        <f t="shared" si="412"/>
        <v>Over 0.5</v>
      </c>
      <c r="W3812" s="14" t="str">
        <f t="shared" si="413"/>
        <v/>
      </c>
    </row>
    <row r="3813" spans="19:23">
      <c r="S3813" s="21" t="str">
        <f t="shared" si="410"/>
        <v/>
      </c>
      <c r="T3813" s="7" t="str">
        <f t="shared" si="411"/>
        <v>Under 1.5</v>
      </c>
      <c r="U3813" s="14"/>
      <c r="V3813" s="14" t="str">
        <f t="shared" si="412"/>
        <v>Over 0.5</v>
      </c>
      <c r="W3813" s="14" t="str">
        <f t="shared" si="413"/>
        <v/>
      </c>
    </row>
    <row r="3814" spans="19:23">
      <c r="S3814" s="21" t="str">
        <f t="shared" si="410"/>
        <v/>
      </c>
      <c r="T3814" s="7" t="str">
        <f t="shared" si="411"/>
        <v>Under 1.5</v>
      </c>
      <c r="U3814" s="14"/>
      <c r="V3814" s="14" t="str">
        <f t="shared" si="412"/>
        <v>Over 0.5</v>
      </c>
      <c r="W3814" s="14" t="str">
        <f t="shared" si="413"/>
        <v/>
      </c>
    </row>
    <row r="3815" spans="19:23">
      <c r="S3815" s="21" t="str">
        <f t="shared" si="410"/>
        <v/>
      </c>
      <c r="T3815" s="7" t="str">
        <f t="shared" si="411"/>
        <v>Under 1.5</v>
      </c>
      <c r="U3815" s="14"/>
      <c r="V3815" s="14" t="str">
        <f t="shared" si="412"/>
        <v>Over 0.5</v>
      </c>
      <c r="W3815" s="14" t="str">
        <f t="shared" si="413"/>
        <v/>
      </c>
    </row>
    <row r="3816" spans="19:23">
      <c r="S3816" s="21" t="str">
        <f t="shared" si="410"/>
        <v/>
      </c>
      <c r="T3816" s="7" t="str">
        <f t="shared" si="411"/>
        <v>Under 1.5</v>
      </c>
      <c r="U3816" s="14"/>
      <c r="V3816" s="14" t="str">
        <f t="shared" si="412"/>
        <v>Over 0.5</v>
      </c>
      <c r="W3816" s="14" t="str">
        <f t="shared" si="413"/>
        <v/>
      </c>
    </row>
    <row r="3817" spans="19:23">
      <c r="S3817" s="21" t="str">
        <f t="shared" si="410"/>
        <v/>
      </c>
      <c r="T3817" s="7" t="str">
        <f t="shared" si="411"/>
        <v>Under 1.5</v>
      </c>
      <c r="U3817" s="14"/>
      <c r="V3817" s="14" t="str">
        <f t="shared" si="412"/>
        <v>Over 0.5</v>
      </c>
      <c r="W3817" s="14" t="str">
        <f t="shared" si="413"/>
        <v/>
      </c>
    </row>
    <row r="3818" spans="19:23">
      <c r="S3818" s="21" t="str">
        <f t="shared" si="410"/>
        <v/>
      </c>
      <c r="T3818" s="7" t="str">
        <f t="shared" si="411"/>
        <v>Under 1.5</v>
      </c>
      <c r="U3818" s="14"/>
      <c r="V3818" s="14" t="str">
        <f t="shared" si="412"/>
        <v>Over 0.5</v>
      </c>
      <c r="W3818" s="14" t="str">
        <f t="shared" si="413"/>
        <v/>
      </c>
    </row>
    <row r="3819" spans="19:23">
      <c r="S3819" s="21" t="str">
        <f t="shared" si="410"/>
        <v/>
      </c>
      <c r="T3819" s="7" t="str">
        <f t="shared" si="411"/>
        <v>Under 1.5</v>
      </c>
      <c r="U3819" s="14"/>
      <c r="V3819" s="14" t="str">
        <f t="shared" si="412"/>
        <v>Over 0.5</v>
      </c>
      <c r="W3819" s="14" t="str">
        <f t="shared" si="413"/>
        <v/>
      </c>
    </row>
    <row r="3820" spans="19:23">
      <c r="S3820" s="21" t="str">
        <f t="shared" si="410"/>
        <v/>
      </c>
      <c r="T3820" s="7" t="str">
        <f t="shared" si="411"/>
        <v>Under 1.5</v>
      </c>
      <c r="U3820" s="14"/>
      <c r="V3820" s="14" t="str">
        <f t="shared" si="412"/>
        <v>Over 0.5</v>
      </c>
      <c r="W3820" s="14" t="str">
        <f t="shared" si="413"/>
        <v/>
      </c>
    </row>
    <row r="3821" spans="19:23">
      <c r="S3821" s="21" t="str">
        <f t="shared" si="410"/>
        <v/>
      </c>
      <c r="T3821" s="7" t="str">
        <f t="shared" si="411"/>
        <v>Under 1.5</v>
      </c>
      <c r="U3821" s="14"/>
      <c r="V3821" s="14" t="str">
        <f t="shared" si="412"/>
        <v>Over 0.5</v>
      </c>
      <c r="W3821" s="14" t="str">
        <f t="shared" si="413"/>
        <v/>
      </c>
    </row>
    <row r="3822" spans="19:23">
      <c r="S3822" s="21" t="str">
        <f t="shared" si="410"/>
        <v/>
      </c>
      <c r="T3822" s="7" t="str">
        <f t="shared" si="411"/>
        <v>Under 1.5</v>
      </c>
      <c r="U3822" s="14"/>
      <c r="V3822" s="14" t="str">
        <f t="shared" si="412"/>
        <v>Over 0.5</v>
      </c>
      <c r="W3822" s="14" t="str">
        <f t="shared" si="413"/>
        <v/>
      </c>
    </row>
    <row r="3823" spans="19:23">
      <c r="S3823" s="21" t="str">
        <f t="shared" si="410"/>
        <v/>
      </c>
      <c r="T3823" s="7" t="str">
        <f t="shared" si="411"/>
        <v>Under 1.5</v>
      </c>
      <c r="U3823" s="14"/>
      <c r="V3823" s="14" t="str">
        <f t="shared" si="412"/>
        <v>Over 0.5</v>
      </c>
      <c r="W3823" s="14" t="str">
        <f t="shared" si="413"/>
        <v/>
      </c>
    </row>
    <row r="3824" spans="19:23">
      <c r="S3824" s="21" t="str">
        <f t="shared" si="410"/>
        <v/>
      </c>
      <c r="T3824" s="7" t="str">
        <f t="shared" si="411"/>
        <v>Under 1.5</v>
      </c>
      <c r="U3824" s="14"/>
      <c r="V3824" s="14" t="str">
        <f t="shared" si="412"/>
        <v>Over 0.5</v>
      </c>
      <c r="W3824" s="14" t="str">
        <f t="shared" si="413"/>
        <v/>
      </c>
    </row>
    <row r="3825" spans="19:23">
      <c r="S3825" s="21" t="str">
        <f t="shared" si="410"/>
        <v/>
      </c>
      <c r="T3825" s="7" t="str">
        <f t="shared" si="411"/>
        <v>Under 1.5</v>
      </c>
      <c r="U3825" s="14"/>
      <c r="V3825" s="14" t="str">
        <f t="shared" si="412"/>
        <v>Over 0.5</v>
      </c>
      <c r="W3825" s="14" t="str">
        <f t="shared" si="413"/>
        <v/>
      </c>
    </row>
    <row r="3826" spans="19:23">
      <c r="S3826" s="21" t="str">
        <f t="shared" si="410"/>
        <v/>
      </c>
      <c r="T3826" s="7" t="str">
        <f t="shared" si="411"/>
        <v>Under 1.5</v>
      </c>
      <c r="U3826" s="14"/>
      <c r="V3826" s="14" t="str">
        <f t="shared" si="412"/>
        <v>Over 0.5</v>
      </c>
      <c r="W3826" s="14" t="str">
        <f t="shared" si="413"/>
        <v/>
      </c>
    </row>
    <row r="3827" spans="19:23">
      <c r="S3827" s="21" t="str">
        <f t="shared" si="410"/>
        <v/>
      </c>
      <c r="T3827" s="7" t="str">
        <f t="shared" si="411"/>
        <v>Under 1.5</v>
      </c>
      <c r="U3827" s="14"/>
      <c r="V3827" s="14" t="str">
        <f t="shared" si="412"/>
        <v>Over 0.5</v>
      </c>
      <c r="W3827" s="14" t="str">
        <f t="shared" si="413"/>
        <v/>
      </c>
    </row>
    <row r="3828" spans="19:23">
      <c r="S3828" s="21" t="str">
        <f t="shared" ref="S3828:S3891" si="414">(IF(H3828=0,"",(40+IF(I3828&lt;50,0,I3828/3.2)+(IF(J3828&gt;I3828,-J3828/3.2,0)+(IF(H3828&gt;I3828,-H3828/3.2,0)+(IF(L3828="X",5,IF(L3828="2",2,0)))+(IF(M3828&gt;15,0,15-M3828))+(IF(P3828&lt;50,0,P3828/5)))))))</f>
        <v/>
      </c>
      <c r="T3828" s="7" t="str">
        <f t="shared" ref="T3828:T3891" si="415">IF(S3828&lt;56,"Over 0.5","Under 1.5")</f>
        <v>Under 1.5</v>
      </c>
      <c r="U3828" s="14"/>
      <c r="V3828" s="14" t="str">
        <f t="shared" si="412"/>
        <v>Over 0.5</v>
      </c>
      <c r="W3828" s="14" t="str">
        <f t="shared" si="413"/>
        <v/>
      </c>
    </row>
    <row r="3829" spans="19:23">
      <c r="S3829" s="21" t="str">
        <f t="shared" si="414"/>
        <v/>
      </c>
      <c r="T3829" s="7" t="str">
        <f t="shared" si="415"/>
        <v>Under 1.5</v>
      </c>
      <c r="U3829" s="14"/>
      <c r="V3829" s="14" t="str">
        <f t="shared" si="412"/>
        <v>Over 0.5</v>
      </c>
      <c r="W3829" s="14" t="str">
        <f t="shared" si="413"/>
        <v/>
      </c>
    </row>
    <row r="3830" spans="19:23">
      <c r="S3830" s="21" t="str">
        <f t="shared" si="414"/>
        <v/>
      </c>
      <c r="T3830" s="7" t="str">
        <f t="shared" si="415"/>
        <v>Under 1.5</v>
      </c>
      <c r="U3830" s="14"/>
      <c r="V3830" s="14" t="str">
        <f t="shared" si="412"/>
        <v>Over 0.5</v>
      </c>
      <c r="W3830" s="14" t="str">
        <f t="shared" si="413"/>
        <v/>
      </c>
    </row>
    <row r="3831" spans="19:23">
      <c r="S3831" s="21" t="str">
        <f t="shared" si="414"/>
        <v/>
      </c>
      <c r="T3831" s="7" t="str">
        <f t="shared" si="415"/>
        <v>Under 1.5</v>
      </c>
      <c r="U3831" s="14"/>
      <c r="V3831" s="14" t="str">
        <f t="shared" si="412"/>
        <v>Over 0.5</v>
      </c>
      <c r="W3831" s="14" t="str">
        <f t="shared" si="413"/>
        <v/>
      </c>
    </row>
    <row r="3832" spans="19:23">
      <c r="S3832" s="21" t="str">
        <f t="shared" si="414"/>
        <v/>
      </c>
      <c r="T3832" s="7" t="str">
        <f t="shared" si="415"/>
        <v>Under 1.5</v>
      </c>
      <c r="U3832" s="14"/>
      <c r="V3832" s="14" t="str">
        <f t="shared" si="412"/>
        <v>Over 0.5</v>
      </c>
      <c r="W3832" s="14" t="str">
        <f t="shared" si="413"/>
        <v/>
      </c>
    </row>
    <row r="3833" spans="19:23">
      <c r="S3833" s="21" t="str">
        <f t="shared" si="414"/>
        <v/>
      </c>
      <c r="T3833" s="7" t="str">
        <f t="shared" si="415"/>
        <v>Under 1.5</v>
      </c>
      <c r="U3833" s="14"/>
      <c r="V3833" s="14" t="str">
        <f t="shared" si="412"/>
        <v>Over 0.5</v>
      </c>
      <c r="W3833" s="14" t="str">
        <f t="shared" si="413"/>
        <v/>
      </c>
    </row>
    <row r="3834" spans="19:23">
      <c r="S3834" s="21" t="str">
        <f t="shared" si="414"/>
        <v/>
      </c>
      <c r="T3834" s="7" t="str">
        <f t="shared" si="415"/>
        <v>Under 1.5</v>
      </c>
      <c r="U3834" s="14"/>
      <c r="V3834" s="14" t="str">
        <f t="shared" si="412"/>
        <v>Over 0.5</v>
      </c>
      <c r="W3834" s="14" t="str">
        <f t="shared" si="413"/>
        <v/>
      </c>
    </row>
    <row r="3835" spans="19:23">
      <c r="S3835" s="21" t="str">
        <f t="shared" si="414"/>
        <v/>
      </c>
      <c r="T3835" s="7" t="str">
        <f t="shared" si="415"/>
        <v>Under 1.5</v>
      </c>
      <c r="U3835" s="14"/>
      <c r="V3835" s="14" t="str">
        <f t="shared" si="412"/>
        <v>Over 0.5</v>
      </c>
      <c r="W3835" s="14" t="str">
        <f t="shared" si="413"/>
        <v/>
      </c>
    </row>
    <row r="3836" spans="19:23">
      <c r="S3836" s="21" t="str">
        <f t="shared" si="414"/>
        <v/>
      </c>
      <c r="T3836" s="7" t="str">
        <f t="shared" si="415"/>
        <v>Under 1.5</v>
      </c>
      <c r="U3836" s="14"/>
      <c r="V3836" s="14" t="str">
        <f t="shared" si="412"/>
        <v>Over 0.5</v>
      </c>
      <c r="W3836" s="14" t="str">
        <f t="shared" si="413"/>
        <v/>
      </c>
    </row>
    <row r="3837" spans="19:23">
      <c r="S3837" s="21" t="str">
        <f t="shared" si="414"/>
        <v/>
      </c>
      <c r="T3837" s="7" t="str">
        <f t="shared" si="415"/>
        <v>Under 1.5</v>
      </c>
      <c r="U3837" s="14"/>
      <c r="V3837" s="14" t="str">
        <f t="shared" si="412"/>
        <v>Over 0.5</v>
      </c>
      <c r="W3837" s="14" t="str">
        <f t="shared" si="413"/>
        <v/>
      </c>
    </row>
    <row r="3838" spans="19:23">
      <c r="S3838" s="21" t="str">
        <f t="shared" si="414"/>
        <v/>
      </c>
      <c r="T3838" s="7" t="str">
        <f t="shared" si="415"/>
        <v>Under 1.5</v>
      </c>
      <c r="U3838" s="14"/>
      <c r="V3838" s="14" t="str">
        <f t="shared" si="412"/>
        <v>Over 0.5</v>
      </c>
      <c r="W3838" s="14" t="str">
        <f t="shared" si="413"/>
        <v/>
      </c>
    </row>
    <row r="3839" spans="19:23">
      <c r="S3839" s="21" t="str">
        <f t="shared" si="414"/>
        <v/>
      </c>
      <c r="T3839" s="7" t="str">
        <f t="shared" si="415"/>
        <v>Under 1.5</v>
      </c>
      <c r="U3839" s="14"/>
      <c r="V3839" s="14" t="str">
        <f t="shared" si="412"/>
        <v>Over 0.5</v>
      </c>
      <c r="W3839" s="14" t="str">
        <f t="shared" si="413"/>
        <v/>
      </c>
    </row>
    <row r="3840" spans="19:23">
      <c r="S3840" s="21" t="str">
        <f t="shared" si="414"/>
        <v/>
      </c>
      <c r="T3840" s="7" t="str">
        <f t="shared" si="415"/>
        <v>Under 1.5</v>
      </c>
      <c r="U3840" s="14"/>
      <c r="V3840" s="14" t="str">
        <f t="shared" si="412"/>
        <v>Over 0.5</v>
      </c>
      <c r="W3840" s="14" t="str">
        <f t="shared" si="413"/>
        <v/>
      </c>
    </row>
    <row r="3841" spans="19:23">
      <c r="S3841" s="21" t="str">
        <f t="shared" si="414"/>
        <v/>
      </c>
      <c r="T3841" s="7" t="str">
        <f t="shared" si="415"/>
        <v>Under 1.5</v>
      </c>
      <c r="U3841" s="14"/>
      <c r="V3841" s="14" t="str">
        <f t="shared" si="412"/>
        <v>Over 0.5</v>
      </c>
      <c r="W3841" s="14" t="str">
        <f t="shared" si="413"/>
        <v/>
      </c>
    </row>
    <row r="3842" spans="19:23">
      <c r="S3842" s="21" t="str">
        <f t="shared" si="414"/>
        <v/>
      </c>
      <c r="T3842" s="7" t="str">
        <f t="shared" si="415"/>
        <v>Under 1.5</v>
      </c>
      <c r="U3842" s="14"/>
      <c r="V3842" s="14" t="str">
        <f t="shared" si="412"/>
        <v>Over 0.5</v>
      </c>
      <c r="W3842" s="14" t="str">
        <f t="shared" si="413"/>
        <v/>
      </c>
    </row>
    <row r="3843" spans="19:23">
      <c r="S3843" s="21" t="str">
        <f t="shared" si="414"/>
        <v/>
      </c>
      <c r="T3843" s="7" t="str">
        <f t="shared" si="415"/>
        <v>Under 1.5</v>
      </c>
      <c r="U3843" s="14"/>
      <c r="V3843" s="14" t="str">
        <f t="shared" si="412"/>
        <v>Over 0.5</v>
      </c>
      <c r="W3843" s="14" t="str">
        <f t="shared" si="413"/>
        <v/>
      </c>
    </row>
    <row r="3844" spans="19:23">
      <c r="S3844" s="21" t="str">
        <f t="shared" si="414"/>
        <v/>
      </c>
      <c r="T3844" s="7" t="str">
        <f t="shared" si="415"/>
        <v>Under 1.5</v>
      </c>
      <c r="U3844" s="14"/>
      <c r="V3844" s="14" t="str">
        <f t="shared" si="412"/>
        <v>Over 0.5</v>
      </c>
      <c r="W3844" s="14" t="str">
        <f t="shared" si="413"/>
        <v/>
      </c>
    </row>
    <row r="3845" spans="19:23">
      <c r="S3845" s="21" t="str">
        <f t="shared" si="414"/>
        <v/>
      </c>
      <c r="T3845" s="7" t="str">
        <f t="shared" si="415"/>
        <v>Under 1.5</v>
      </c>
      <c r="U3845" s="14"/>
      <c r="V3845" s="14" t="str">
        <f t="shared" si="412"/>
        <v>Over 0.5</v>
      </c>
      <c r="W3845" s="14" t="str">
        <f t="shared" si="413"/>
        <v/>
      </c>
    </row>
    <row r="3846" spans="19:23">
      <c r="S3846" s="21" t="str">
        <f t="shared" si="414"/>
        <v/>
      </c>
      <c r="T3846" s="7" t="str">
        <f t="shared" si="415"/>
        <v>Under 1.5</v>
      </c>
      <c r="U3846" s="14"/>
      <c r="V3846" s="14" t="str">
        <f t="shared" si="412"/>
        <v>Over 0.5</v>
      </c>
      <c r="W3846" s="14" t="str">
        <f t="shared" si="413"/>
        <v/>
      </c>
    </row>
    <row r="3847" spans="19:23">
      <c r="S3847" s="21" t="str">
        <f t="shared" si="414"/>
        <v/>
      </c>
      <c r="T3847" s="7" t="str">
        <f t="shared" si="415"/>
        <v>Under 1.5</v>
      </c>
      <c r="U3847" s="14"/>
      <c r="V3847" s="14" t="str">
        <f t="shared" si="412"/>
        <v>Over 0.5</v>
      </c>
      <c r="W3847" s="14" t="str">
        <f t="shared" si="413"/>
        <v/>
      </c>
    </row>
    <row r="3848" spans="19:23">
      <c r="S3848" s="21" t="str">
        <f t="shared" si="414"/>
        <v/>
      </c>
      <c r="T3848" s="7" t="str">
        <f t="shared" si="415"/>
        <v>Under 1.5</v>
      </c>
      <c r="U3848" s="14"/>
      <c r="V3848" s="14" t="str">
        <f t="shared" si="412"/>
        <v>Over 0.5</v>
      </c>
      <c r="W3848" s="14" t="str">
        <f t="shared" si="413"/>
        <v/>
      </c>
    </row>
    <row r="3849" spans="19:23">
      <c r="S3849" s="21" t="str">
        <f t="shared" si="414"/>
        <v/>
      </c>
      <c r="T3849" s="7" t="str">
        <f t="shared" si="415"/>
        <v>Under 1.5</v>
      </c>
      <c r="U3849" s="14"/>
      <c r="V3849" s="14" t="str">
        <f t="shared" si="412"/>
        <v>Over 0.5</v>
      </c>
      <c r="W3849" s="14" t="str">
        <f t="shared" si="413"/>
        <v/>
      </c>
    </row>
    <row r="3850" spans="19:23">
      <c r="S3850" s="21" t="str">
        <f t="shared" si="414"/>
        <v/>
      </c>
      <c r="T3850" s="7" t="str">
        <f t="shared" si="415"/>
        <v>Under 1.5</v>
      </c>
      <c r="U3850" s="14"/>
      <c r="V3850" s="14" t="str">
        <f t="shared" si="412"/>
        <v>Over 0.5</v>
      </c>
      <c r="W3850" s="14" t="str">
        <f t="shared" si="413"/>
        <v/>
      </c>
    </row>
    <row r="3851" spans="19:23">
      <c r="S3851" s="21" t="str">
        <f t="shared" si="414"/>
        <v/>
      </c>
      <c r="T3851" s="7" t="str">
        <f t="shared" si="415"/>
        <v>Under 1.5</v>
      </c>
      <c r="U3851" s="14"/>
      <c r="V3851" s="14" t="str">
        <f t="shared" ref="V3851:V3914" si="416">IF(N3851="1-0","Under 1.5",IF(N3851="0-0","Under 1.5",IF(N3851="0-1","Under 1.5","Over 0.5")))</f>
        <v>Over 0.5</v>
      </c>
      <c r="W3851" s="14" t="str">
        <f t="shared" ref="W3851:W3914" si="417">IF(N3851=0,"",IF(N3851="?",N3851,IF(T3851=V3851,"WON",IF(N3851="0-1","WON",IF(N3851="1-0","WON","LOST")))))</f>
        <v/>
      </c>
    </row>
    <row r="3852" spans="19:23">
      <c r="S3852" s="21" t="str">
        <f t="shared" si="414"/>
        <v/>
      </c>
      <c r="T3852" s="7" t="str">
        <f t="shared" si="415"/>
        <v>Under 1.5</v>
      </c>
      <c r="U3852" s="14"/>
      <c r="V3852" s="14" t="str">
        <f t="shared" si="416"/>
        <v>Over 0.5</v>
      </c>
      <c r="W3852" s="14" t="str">
        <f t="shared" si="417"/>
        <v/>
      </c>
    </row>
    <row r="3853" spans="19:23">
      <c r="S3853" s="21" t="str">
        <f t="shared" si="414"/>
        <v/>
      </c>
      <c r="T3853" s="7" t="str">
        <f t="shared" si="415"/>
        <v>Under 1.5</v>
      </c>
      <c r="U3853" s="14"/>
      <c r="V3853" s="14" t="str">
        <f t="shared" si="416"/>
        <v>Over 0.5</v>
      </c>
      <c r="W3853" s="14" t="str">
        <f t="shared" si="417"/>
        <v/>
      </c>
    </row>
    <row r="3854" spans="19:23">
      <c r="S3854" s="21" t="str">
        <f t="shared" si="414"/>
        <v/>
      </c>
      <c r="T3854" s="7" t="str">
        <f t="shared" si="415"/>
        <v>Under 1.5</v>
      </c>
      <c r="U3854" s="14"/>
      <c r="V3854" s="14" t="str">
        <f t="shared" si="416"/>
        <v>Over 0.5</v>
      </c>
      <c r="W3854" s="14" t="str">
        <f t="shared" si="417"/>
        <v/>
      </c>
    </row>
    <row r="3855" spans="19:23">
      <c r="S3855" s="21" t="str">
        <f t="shared" si="414"/>
        <v/>
      </c>
      <c r="T3855" s="7" t="str">
        <f t="shared" si="415"/>
        <v>Under 1.5</v>
      </c>
      <c r="U3855" s="14"/>
      <c r="V3855" s="14" t="str">
        <f t="shared" si="416"/>
        <v>Over 0.5</v>
      </c>
      <c r="W3855" s="14" t="str">
        <f t="shared" si="417"/>
        <v/>
      </c>
    </row>
    <row r="3856" spans="19:23">
      <c r="S3856" s="21" t="str">
        <f t="shared" si="414"/>
        <v/>
      </c>
      <c r="T3856" s="7" t="str">
        <f t="shared" si="415"/>
        <v>Under 1.5</v>
      </c>
      <c r="U3856" s="14"/>
      <c r="V3856" s="14" t="str">
        <f t="shared" si="416"/>
        <v>Over 0.5</v>
      </c>
      <c r="W3856" s="14" t="str">
        <f t="shared" si="417"/>
        <v/>
      </c>
    </row>
    <row r="3857" spans="19:23">
      <c r="S3857" s="21" t="str">
        <f t="shared" si="414"/>
        <v/>
      </c>
      <c r="T3857" s="7" t="str">
        <f t="shared" si="415"/>
        <v>Under 1.5</v>
      </c>
      <c r="U3857" s="14"/>
      <c r="V3857" s="14" t="str">
        <f t="shared" si="416"/>
        <v>Over 0.5</v>
      </c>
      <c r="W3857" s="14" t="str">
        <f t="shared" si="417"/>
        <v/>
      </c>
    </row>
    <row r="3858" spans="19:23">
      <c r="S3858" s="21" t="str">
        <f t="shared" si="414"/>
        <v/>
      </c>
      <c r="T3858" s="7" t="str">
        <f t="shared" si="415"/>
        <v>Under 1.5</v>
      </c>
      <c r="U3858" s="14"/>
      <c r="V3858" s="14" t="str">
        <f t="shared" si="416"/>
        <v>Over 0.5</v>
      </c>
      <c r="W3858" s="14" t="str">
        <f t="shared" si="417"/>
        <v/>
      </c>
    </row>
    <row r="3859" spans="19:23">
      <c r="S3859" s="21" t="str">
        <f t="shared" si="414"/>
        <v/>
      </c>
      <c r="T3859" s="7" t="str">
        <f t="shared" si="415"/>
        <v>Under 1.5</v>
      </c>
      <c r="U3859" s="14"/>
      <c r="V3859" s="14" t="str">
        <f t="shared" si="416"/>
        <v>Over 0.5</v>
      </c>
      <c r="W3859" s="14" t="str">
        <f t="shared" si="417"/>
        <v/>
      </c>
    </row>
    <row r="3860" spans="19:23">
      <c r="S3860" s="21" t="str">
        <f t="shared" si="414"/>
        <v/>
      </c>
      <c r="T3860" s="7" t="str">
        <f t="shared" si="415"/>
        <v>Under 1.5</v>
      </c>
      <c r="U3860" s="14"/>
      <c r="V3860" s="14" t="str">
        <f t="shared" si="416"/>
        <v>Over 0.5</v>
      </c>
      <c r="W3860" s="14" t="str">
        <f t="shared" si="417"/>
        <v/>
      </c>
    </row>
    <row r="3861" spans="19:23">
      <c r="S3861" s="21" t="str">
        <f t="shared" si="414"/>
        <v/>
      </c>
      <c r="T3861" s="7" t="str">
        <f t="shared" si="415"/>
        <v>Under 1.5</v>
      </c>
      <c r="U3861" s="14"/>
      <c r="V3861" s="14" t="str">
        <f t="shared" si="416"/>
        <v>Over 0.5</v>
      </c>
      <c r="W3861" s="14" t="str">
        <f t="shared" si="417"/>
        <v/>
      </c>
    </row>
    <row r="3862" spans="19:23">
      <c r="S3862" s="21" t="str">
        <f t="shared" si="414"/>
        <v/>
      </c>
      <c r="T3862" s="7" t="str">
        <f t="shared" si="415"/>
        <v>Under 1.5</v>
      </c>
      <c r="U3862" s="14"/>
      <c r="V3862" s="14" t="str">
        <f t="shared" si="416"/>
        <v>Over 0.5</v>
      </c>
      <c r="W3862" s="14" t="str">
        <f t="shared" si="417"/>
        <v/>
      </c>
    </row>
    <row r="3863" spans="19:23">
      <c r="S3863" s="21" t="str">
        <f t="shared" si="414"/>
        <v/>
      </c>
      <c r="T3863" s="7" t="str">
        <f t="shared" si="415"/>
        <v>Under 1.5</v>
      </c>
      <c r="U3863" s="14"/>
      <c r="V3863" s="14" t="str">
        <f t="shared" si="416"/>
        <v>Over 0.5</v>
      </c>
      <c r="W3863" s="14" t="str">
        <f t="shared" si="417"/>
        <v/>
      </c>
    </row>
    <row r="3864" spans="19:23">
      <c r="S3864" s="21" t="str">
        <f t="shared" si="414"/>
        <v/>
      </c>
      <c r="T3864" s="7" t="str">
        <f t="shared" si="415"/>
        <v>Under 1.5</v>
      </c>
      <c r="U3864" s="14"/>
      <c r="V3864" s="14" t="str">
        <f t="shared" si="416"/>
        <v>Over 0.5</v>
      </c>
      <c r="W3864" s="14" t="str">
        <f t="shared" si="417"/>
        <v/>
      </c>
    </row>
    <row r="3865" spans="19:23">
      <c r="S3865" s="21" t="str">
        <f t="shared" si="414"/>
        <v/>
      </c>
      <c r="T3865" s="7" t="str">
        <f t="shared" si="415"/>
        <v>Under 1.5</v>
      </c>
      <c r="U3865" s="14"/>
      <c r="V3865" s="14" t="str">
        <f t="shared" si="416"/>
        <v>Over 0.5</v>
      </c>
      <c r="W3865" s="14" t="str">
        <f t="shared" si="417"/>
        <v/>
      </c>
    </row>
    <row r="3866" spans="19:23">
      <c r="S3866" s="21" t="str">
        <f t="shared" si="414"/>
        <v/>
      </c>
      <c r="T3866" s="7" t="str">
        <f t="shared" si="415"/>
        <v>Under 1.5</v>
      </c>
      <c r="U3866" s="14"/>
      <c r="V3866" s="14" t="str">
        <f t="shared" si="416"/>
        <v>Over 0.5</v>
      </c>
      <c r="W3866" s="14" t="str">
        <f t="shared" si="417"/>
        <v/>
      </c>
    </row>
    <row r="3867" spans="19:23">
      <c r="S3867" s="21" t="str">
        <f t="shared" si="414"/>
        <v/>
      </c>
      <c r="T3867" s="7" t="str">
        <f t="shared" si="415"/>
        <v>Under 1.5</v>
      </c>
      <c r="U3867" s="14"/>
      <c r="V3867" s="14" t="str">
        <f t="shared" si="416"/>
        <v>Over 0.5</v>
      </c>
      <c r="W3867" s="14" t="str">
        <f t="shared" si="417"/>
        <v/>
      </c>
    </row>
    <row r="3868" spans="19:23">
      <c r="S3868" s="21" t="str">
        <f t="shared" si="414"/>
        <v/>
      </c>
      <c r="T3868" s="7" t="str">
        <f t="shared" si="415"/>
        <v>Under 1.5</v>
      </c>
      <c r="U3868" s="14"/>
      <c r="V3868" s="14" t="str">
        <f t="shared" si="416"/>
        <v>Over 0.5</v>
      </c>
      <c r="W3868" s="14" t="str">
        <f t="shared" si="417"/>
        <v/>
      </c>
    </row>
    <row r="3869" spans="19:23">
      <c r="S3869" s="21" t="str">
        <f t="shared" si="414"/>
        <v/>
      </c>
      <c r="T3869" s="7" t="str">
        <f t="shared" si="415"/>
        <v>Under 1.5</v>
      </c>
      <c r="U3869" s="14"/>
      <c r="V3869" s="14" t="str">
        <f t="shared" si="416"/>
        <v>Over 0.5</v>
      </c>
      <c r="W3869" s="14" t="str">
        <f t="shared" si="417"/>
        <v/>
      </c>
    </row>
    <row r="3870" spans="19:23">
      <c r="S3870" s="21" t="str">
        <f t="shared" si="414"/>
        <v/>
      </c>
      <c r="T3870" s="7" t="str">
        <f t="shared" si="415"/>
        <v>Under 1.5</v>
      </c>
      <c r="U3870" s="14"/>
      <c r="V3870" s="14" t="str">
        <f t="shared" si="416"/>
        <v>Over 0.5</v>
      </c>
      <c r="W3870" s="14" t="str">
        <f t="shared" si="417"/>
        <v/>
      </c>
    </row>
    <row r="3871" spans="19:23">
      <c r="S3871" s="21" t="str">
        <f t="shared" si="414"/>
        <v/>
      </c>
      <c r="T3871" s="7" t="str">
        <f t="shared" si="415"/>
        <v>Under 1.5</v>
      </c>
      <c r="U3871" s="14"/>
      <c r="V3871" s="14" t="str">
        <f t="shared" si="416"/>
        <v>Over 0.5</v>
      </c>
      <c r="W3871" s="14" t="str">
        <f t="shared" si="417"/>
        <v/>
      </c>
    </row>
    <row r="3872" spans="19:23">
      <c r="S3872" s="21" t="str">
        <f t="shared" si="414"/>
        <v/>
      </c>
      <c r="T3872" s="7" t="str">
        <f t="shared" si="415"/>
        <v>Under 1.5</v>
      </c>
      <c r="U3872" s="14"/>
      <c r="V3872" s="14" t="str">
        <f t="shared" si="416"/>
        <v>Over 0.5</v>
      </c>
      <c r="W3872" s="14" t="str">
        <f t="shared" si="417"/>
        <v/>
      </c>
    </row>
    <row r="3873" spans="19:23">
      <c r="S3873" s="21" t="str">
        <f t="shared" si="414"/>
        <v/>
      </c>
      <c r="T3873" s="7" t="str">
        <f t="shared" si="415"/>
        <v>Under 1.5</v>
      </c>
      <c r="U3873" s="14"/>
      <c r="V3873" s="14" t="str">
        <f t="shared" si="416"/>
        <v>Over 0.5</v>
      </c>
      <c r="W3873" s="14" t="str">
        <f t="shared" si="417"/>
        <v/>
      </c>
    </row>
    <row r="3874" spans="19:23">
      <c r="S3874" s="21" t="str">
        <f t="shared" si="414"/>
        <v/>
      </c>
      <c r="T3874" s="7" t="str">
        <f t="shared" si="415"/>
        <v>Under 1.5</v>
      </c>
      <c r="U3874" s="14"/>
      <c r="V3874" s="14" t="str">
        <f t="shared" si="416"/>
        <v>Over 0.5</v>
      </c>
      <c r="W3874" s="14" t="str">
        <f t="shared" si="417"/>
        <v/>
      </c>
    </row>
    <row r="3875" spans="19:23">
      <c r="S3875" s="21" t="str">
        <f t="shared" si="414"/>
        <v/>
      </c>
      <c r="T3875" s="7" t="str">
        <f t="shared" si="415"/>
        <v>Under 1.5</v>
      </c>
      <c r="U3875" s="14"/>
      <c r="V3875" s="14" t="str">
        <f t="shared" si="416"/>
        <v>Over 0.5</v>
      </c>
      <c r="W3875" s="14" t="str">
        <f t="shared" si="417"/>
        <v/>
      </c>
    </row>
    <row r="3876" spans="19:23">
      <c r="S3876" s="21" t="str">
        <f t="shared" si="414"/>
        <v/>
      </c>
      <c r="T3876" s="7" t="str">
        <f t="shared" si="415"/>
        <v>Under 1.5</v>
      </c>
      <c r="U3876" s="14"/>
      <c r="V3876" s="14" t="str">
        <f t="shared" si="416"/>
        <v>Over 0.5</v>
      </c>
      <c r="W3876" s="14" t="str">
        <f t="shared" si="417"/>
        <v/>
      </c>
    </row>
    <row r="3877" spans="19:23">
      <c r="S3877" s="21" t="str">
        <f t="shared" si="414"/>
        <v/>
      </c>
      <c r="T3877" s="7" t="str">
        <f t="shared" si="415"/>
        <v>Under 1.5</v>
      </c>
      <c r="U3877" s="14"/>
      <c r="V3877" s="14" t="str">
        <f t="shared" si="416"/>
        <v>Over 0.5</v>
      </c>
      <c r="W3877" s="14" t="str">
        <f t="shared" si="417"/>
        <v/>
      </c>
    </row>
    <row r="3878" spans="19:23">
      <c r="S3878" s="21" t="str">
        <f t="shared" si="414"/>
        <v/>
      </c>
      <c r="T3878" s="7" t="str">
        <f t="shared" si="415"/>
        <v>Under 1.5</v>
      </c>
      <c r="U3878" s="14"/>
      <c r="V3878" s="14" t="str">
        <f t="shared" si="416"/>
        <v>Over 0.5</v>
      </c>
      <c r="W3878" s="14" t="str">
        <f t="shared" si="417"/>
        <v/>
      </c>
    </row>
    <row r="3879" spans="19:23">
      <c r="S3879" s="21" t="str">
        <f t="shared" si="414"/>
        <v/>
      </c>
      <c r="T3879" s="7" t="str">
        <f t="shared" si="415"/>
        <v>Under 1.5</v>
      </c>
      <c r="U3879" s="14"/>
      <c r="V3879" s="14" t="str">
        <f t="shared" si="416"/>
        <v>Over 0.5</v>
      </c>
      <c r="W3879" s="14" t="str">
        <f t="shared" si="417"/>
        <v/>
      </c>
    </row>
    <row r="3880" spans="19:23">
      <c r="S3880" s="21" t="str">
        <f t="shared" si="414"/>
        <v/>
      </c>
      <c r="T3880" s="7" t="str">
        <f t="shared" si="415"/>
        <v>Under 1.5</v>
      </c>
      <c r="U3880" s="14"/>
      <c r="V3880" s="14" t="str">
        <f t="shared" si="416"/>
        <v>Over 0.5</v>
      </c>
      <c r="W3880" s="14" t="str">
        <f t="shared" si="417"/>
        <v/>
      </c>
    </row>
    <row r="3881" spans="19:23">
      <c r="S3881" s="21" t="str">
        <f t="shared" si="414"/>
        <v/>
      </c>
      <c r="T3881" s="7" t="str">
        <f t="shared" si="415"/>
        <v>Under 1.5</v>
      </c>
      <c r="U3881" s="14"/>
      <c r="V3881" s="14" t="str">
        <f t="shared" si="416"/>
        <v>Over 0.5</v>
      </c>
      <c r="W3881" s="14" t="str">
        <f t="shared" si="417"/>
        <v/>
      </c>
    </row>
    <row r="3882" spans="19:23">
      <c r="S3882" s="21" t="str">
        <f t="shared" si="414"/>
        <v/>
      </c>
      <c r="T3882" s="7" t="str">
        <f t="shared" si="415"/>
        <v>Under 1.5</v>
      </c>
      <c r="U3882" s="14"/>
      <c r="V3882" s="14" t="str">
        <f t="shared" si="416"/>
        <v>Over 0.5</v>
      </c>
      <c r="W3882" s="14" t="str">
        <f t="shared" si="417"/>
        <v/>
      </c>
    </row>
    <row r="3883" spans="19:23">
      <c r="S3883" s="21" t="str">
        <f t="shared" si="414"/>
        <v/>
      </c>
      <c r="T3883" s="7" t="str">
        <f t="shared" si="415"/>
        <v>Under 1.5</v>
      </c>
      <c r="U3883" s="14"/>
      <c r="V3883" s="14" t="str">
        <f t="shared" si="416"/>
        <v>Over 0.5</v>
      </c>
      <c r="W3883" s="14" t="str">
        <f t="shared" si="417"/>
        <v/>
      </c>
    </row>
    <row r="3884" spans="19:23">
      <c r="S3884" s="21" t="str">
        <f t="shared" si="414"/>
        <v/>
      </c>
      <c r="T3884" s="7" t="str">
        <f t="shared" si="415"/>
        <v>Under 1.5</v>
      </c>
      <c r="U3884" s="14"/>
      <c r="V3884" s="14" t="str">
        <f t="shared" si="416"/>
        <v>Over 0.5</v>
      </c>
      <c r="W3884" s="14" t="str">
        <f t="shared" si="417"/>
        <v/>
      </c>
    </row>
    <row r="3885" spans="19:23">
      <c r="S3885" s="21" t="str">
        <f t="shared" si="414"/>
        <v/>
      </c>
      <c r="T3885" s="7" t="str">
        <f t="shared" si="415"/>
        <v>Under 1.5</v>
      </c>
      <c r="U3885" s="14"/>
      <c r="V3885" s="14" t="str">
        <f t="shared" si="416"/>
        <v>Over 0.5</v>
      </c>
      <c r="W3885" s="14" t="str">
        <f t="shared" si="417"/>
        <v/>
      </c>
    </row>
    <row r="3886" spans="19:23">
      <c r="S3886" s="21" t="str">
        <f t="shared" si="414"/>
        <v/>
      </c>
      <c r="T3886" s="7" t="str">
        <f t="shared" si="415"/>
        <v>Under 1.5</v>
      </c>
      <c r="U3886" s="14"/>
      <c r="V3886" s="14" t="str">
        <f t="shared" si="416"/>
        <v>Over 0.5</v>
      </c>
      <c r="W3886" s="14" t="str">
        <f t="shared" si="417"/>
        <v/>
      </c>
    </row>
    <row r="3887" spans="19:23">
      <c r="S3887" s="21" t="str">
        <f t="shared" si="414"/>
        <v/>
      </c>
      <c r="T3887" s="7" t="str">
        <f t="shared" si="415"/>
        <v>Under 1.5</v>
      </c>
      <c r="U3887" s="14"/>
      <c r="V3887" s="14" t="str">
        <f t="shared" si="416"/>
        <v>Over 0.5</v>
      </c>
      <c r="W3887" s="14" t="str">
        <f t="shared" si="417"/>
        <v/>
      </c>
    </row>
    <row r="3888" spans="19:23">
      <c r="S3888" s="21" t="str">
        <f t="shared" si="414"/>
        <v/>
      </c>
      <c r="T3888" s="7" t="str">
        <f t="shared" si="415"/>
        <v>Under 1.5</v>
      </c>
      <c r="U3888" s="14"/>
      <c r="V3888" s="14" t="str">
        <f t="shared" si="416"/>
        <v>Over 0.5</v>
      </c>
      <c r="W3888" s="14" t="str">
        <f t="shared" si="417"/>
        <v/>
      </c>
    </row>
    <row r="3889" spans="19:23">
      <c r="S3889" s="21" t="str">
        <f t="shared" si="414"/>
        <v/>
      </c>
      <c r="T3889" s="7" t="str">
        <f t="shared" si="415"/>
        <v>Under 1.5</v>
      </c>
      <c r="U3889" s="14"/>
      <c r="V3889" s="14" t="str">
        <f t="shared" si="416"/>
        <v>Over 0.5</v>
      </c>
      <c r="W3889" s="14" t="str">
        <f t="shared" si="417"/>
        <v/>
      </c>
    </row>
    <row r="3890" spans="19:23">
      <c r="S3890" s="21" t="str">
        <f t="shared" si="414"/>
        <v/>
      </c>
      <c r="T3890" s="7" t="str">
        <f t="shared" si="415"/>
        <v>Under 1.5</v>
      </c>
      <c r="U3890" s="14"/>
      <c r="V3890" s="14" t="str">
        <f t="shared" si="416"/>
        <v>Over 0.5</v>
      </c>
      <c r="W3890" s="14" t="str">
        <f t="shared" si="417"/>
        <v/>
      </c>
    </row>
    <row r="3891" spans="19:23">
      <c r="S3891" s="21" t="str">
        <f t="shared" si="414"/>
        <v/>
      </c>
      <c r="T3891" s="7" t="str">
        <f t="shared" si="415"/>
        <v>Under 1.5</v>
      </c>
      <c r="U3891" s="14"/>
      <c r="V3891" s="14" t="str">
        <f t="shared" si="416"/>
        <v>Over 0.5</v>
      </c>
      <c r="W3891" s="14" t="str">
        <f t="shared" si="417"/>
        <v/>
      </c>
    </row>
    <row r="3892" spans="19:23">
      <c r="S3892" s="21" t="str">
        <f t="shared" ref="S3892:S3955" si="418">(IF(H3892=0,"",(40+IF(I3892&lt;50,0,I3892/3.2)+(IF(J3892&gt;I3892,-J3892/3.2,0)+(IF(H3892&gt;I3892,-H3892/3.2,0)+(IF(L3892="X",5,IF(L3892="2",2,0)))+(IF(M3892&gt;15,0,15-M3892))+(IF(P3892&lt;50,0,P3892/5)))))))</f>
        <v/>
      </c>
      <c r="T3892" s="7" t="str">
        <f t="shared" ref="T3892:T3955" si="419">IF(S3892&lt;56,"Over 0.5","Under 1.5")</f>
        <v>Under 1.5</v>
      </c>
      <c r="U3892" s="14"/>
      <c r="V3892" s="14" t="str">
        <f t="shared" si="416"/>
        <v>Over 0.5</v>
      </c>
      <c r="W3892" s="14" t="str">
        <f t="shared" si="417"/>
        <v/>
      </c>
    </row>
    <row r="3893" spans="19:23">
      <c r="S3893" s="21" t="str">
        <f t="shared" si="418"/>
        <v/>
      </c>
      <c r="T3893" s="7" t="str">
        <f t="shared" si="419"/>
        <v>Under 1.5</v>
      </c>
      <c r="U3893" s="14"/>
      <c r="V3893" s="14" t="str">
        <f t="shared" si="416"/>
        <v>Over 0.5</v>
      </c>
      <c r="W3893" s="14" t="str">
        <f t="shared" si="417"/>
        <v/>
      </c>
    </row>
    <row r="3894" spans="19:23">
      <c r="S3894" s="21" t="str">
        <f t="shared" si="418"/>
        <v/>
      </c>
      <c r="T3894" s="7" t="str">
        <f t="shared" si="419"/>
        <v>Under 1.5</v>
      </c>
      <c r="U3894" s="14"/>
      <c r="V3894" s="14" t="str">
        <f t="shared" si="416"/>
        <v>Over 0.5</v>
      </c>
      <c r="W3894" s="14" t="str">
        <f t="shared" si="417"/>
        <v/>
      </c>
    </row>
    <row r="3895" spans="19:23">
      <c r="S3895" s="21" t="str">
        <f t="shared" si="418"/>
        <v/>
      </c>
      <c r="T3895" s="7" t="str">
        <f t="shared" si="419"/>
        <v>Under 1.5</v>
      </c>
      <c r="U3895" s="14"/>
      <c r="V3895" s="14" t="str">
        <f t="shared" si="416"/>
        <v>Over 0.5</v>
      </c>
      <c r="W3895" s="14" t="str">
        <f t="shared" si="417"/>
        <v/>
      </c>
    </row>
    <row r="3896" spans="19:23">
      <c r="S3896" s="21" t="str">
        <f t="shared" si="418"/>
        <v/>
      </c>
      <c r="T3896" s="7" t="str">
        <f t="shared" si="419"/>
        <v>Under 1.5</v>
      </c>
      <c r="U3896" s="14"/>
      <c r="V3896" s="14" t="str">
        <f t="shared" si="416"/>
        <v>Over 0.5</v>
      </c>
      <c r="W3896" s="14" t="str">
        <f t="shared" si="417"/>
        <v/>
      </c>
    </row>
    <row r="3897" spans="19:23">
      <c r="S3897" s="21" t="str">
        <f t="shared" si="418"/>
        <v/>
      </c>
      <c r="T3897" s="7" t="str">
        <f t="shared" si="419"/>
        <v>Under 1.5</v>
      </c>
      <c r="U3897" s="14"/>
      <c r="V3897" s="14" t="str">
        <f t="shared" si="416"/>
        <v>Over 0.5</v>
      </c>
      <c r="W3897" s="14" t="str">
        <f t="shared" si="417"/>
        <v/>
      </c>
    </row>
    <row r="3898" spans="19:23">
      <c r="S3898" s="21" t="str">
        <f t="shared" si="418"/>
        <v/>
      </c>
      <c r="T3898" s="7" t="str">
        <f t="shared" si="419"/>
        <v>Under 1.5</v>
      </c>
      <c r="U3898" s="14"/>
      <c r="V3898" s="14" t="str">
        <f t="shared" si="416"/>
        <v>Over 0.5</v>
      </c>
      <c r="W3898" s="14" t="str">
        <f t="shared" si="417"/>
        <v/>
      </c>
    </row>
    <row r="3899" spans="19:23">
      <c r="S3899" s="21" t="str">
        <f t="shared" si="418"/>
        <v/>
      </c>
      <c r="T3899" s="7" t="str">
        <f t="shared" si="419"/>
        <v>Under 1.5</v>
      </c>
      <c r="U3899" s="14"/>
      <c r="V3899" s="14" t="str">
        <f t="shared" si="416"/>
        <v>Over 0.5</v>
      </c>
      <c r="W3899" s="14" t="str">
        <f t="shared" si="417"/>
        <v/>
      </c>
    </row>
    <row r="3900" spans="19:23">
      <c r="S3900" s="21" t="str">
        <f t="shared" si="418"/>
        <v/>
      </c>
      <c r="T3900" s="7" t="str">
        <f t="shared" si="419"/>
        <v>Under 1.5</v>
      </c>
      <c r="U3900" s="14"/>
      <c r="V3900" s="14" t="str">
        <f t="shared" si="416"/>
        <v>Over 0.5</v>
      </c>
      <c r="W3900" s="14" t="str">
        <f t="shared" si="417"/>
        <v/>
      </c>
    </row>
    <row r="3901" spans="19:23">
      <c r="S3901" s="21" t="str">
        <f t="shared" si="418"/>
        <v/>
      </c>
      <c r="T3901" s="7" t="str">
        <f t="shared" si="419"/>
        <v>Under 1.5</v>
      </c>
      <c r="U3901" s="14"/>
      <c r="V3901" s="14" t="str">
        <f t="shared" si="416"/>
        <v>Over 0.5</v>
      </c>
      <c r="W3901" s="14" t="str">
        <f t="shared" si="417"/>
        <v/>
      </c>
    </row>
    <row r="3902" spans="19:23">
      <c r="S3902" s="21" t="str">
        <f t="shared" si="418"/>
        <v/>
      </c>
      <c r="T3902" s="7" t="str">
        <f t="shared" si="419"/>
        <v>Under 1.5</v>
      </c>
      <c r="U3902" s="14"/>
      <c r="V3902" s="14" t="str">
        <f t="shared" si="416"/>
        <v>Over 0.5</v>
      </c>
      <c r="W3902" s="14" t="str">
        <f t="shared" si="417"/>
        <v/>
      </c>
    </row>
    <row r="3903" spans="19:23">
      <c r="S3903" s="21" t="str">
        <f t="shared" si="418"/>
        <v/>
      </c>
      <c r="T3903" s="7" t="str">
        <f t="shared" si="419"/>
        <v>Under 1.5</v>
      </c>
      <c r="U3903" s="14"/>
      <c r="V3903" s="14" t="str">
        <f t="shared" si="416"/>
        <v>Over 0.5</v>
      </c>
      <c r="W3903" s="14" t="str">
        <f t="shared" si="417"/>
        <v/>
      </c>
    </row>
    <row r="3904" spans="19:23">
      <c r="S3904" s="21" t="str">
        <f t="shared" si="418"/>
        <v/>
      </c>
      <c r="T3904" s="7" t="str">
        <f t="shared" si="419"/>
        <v>Under 1.5</v>
      </c>
      <c r="U3904" s="14"/>
      <c r="V3904" s="14" t="str">
        <f t="shared" si="416"/>
        <v>Over 0.5</v>
      </c>
      <c r="W3904" s="14" t="str">
        <f t="shared" si="417"/>
        <v/>
      </c>
    </row>
    <row r="3905" spans="19:23">
      <c r="S3905" s="21" t="str">
        <f t="shared" si="418"/>
        <v/>
      </c>
      <c r="T3905" s="7" t="str">
        <f t="shared" si="419"/>
        <v>Under 1.5</v>
      </c>
      <c r="U3905" s="14"/>
      <c r="V3905" s="14" t="str">
        <f t="shared" si="416"/>
        <v>Over 0.5</v>
      </c>
      <c r="W3905" s="14" t="str">
        <f t="shared" si="417"/>
        <v/>
      </c>
    </row>
    <row r="3906" spans="19:23">
      <c r="S3906" s="21" t="str">
        <f t="shared" si="418"/>
        <v/>
      </c>
      <c r="T3906" s="7" t="str">
        <f t="shared" si="419"/>
        <v>Under 1.5</v>
      </c>
      <c r="U3906" s="14"/>
      <c r="V3906" s="14" t="str">
        <f t="shared" si="416"/>
        <v>Over 0.5</v>
      </c>
      <c r="W3906" s="14" t="str">
        <f t="shared" si="417"/>
        <v/>
      </c>
    </row>
    <row r="3907" spans="19:23">
      <c r="S3907" s="21" t="str">
        <f t="shared" si="418"/>
        <v/>
      </c>
      <c r="T3907" s="7" t="str">
        <f t="shared" si="419"/>
        <v>Under 1.5</v>
      </c>
      <c r="U3907" s="14"/>
      <c r="V3907" s="14" t="str">
        <f t="shared" si="416"/>
        <v>Over 0.5</v>
      </c>
      <c r="W3907" s="14" t="str">
        <f t="shared" si="417"/>
        <v/>
      </c>
    </row>
    <row r="3908" spans="19:23">
      <c r="S3908" s="21" t="str">
        <f t="shared" si="418"/>
        <v/>
      </c>
      <c r="T3908" s="7" t="str">
        <f t="shared" si="419"/>
        <v>Under 1.5</v>
      </c>
      <c r="U3908" s="14"/>
      <c r="V3908" s="14" t="str">
        <f t="shared" si="416"/>
        <v>Over 0.5</v>
      </c>
      <c r="W3908" s="14" t="str">
        <f t="shared" si="417"/>
        <v/>
      </c>
    </row>
    <row r="3909" spans="19:23">
      <c r="S3909" s="21" t="str">
        <f t="shared" si="418"/>
        <v/>
      </c>
      <c r="T3909" s="7" t="str">
        <f t="shared" si="419"/>
        <v>Under 1.5</v>
      </c>
      <c r="U3909" s="14"/>
      <c r="V3909" s="14" t="str">
        <f t="shared" si="416"/>
        <v>Over 0.5</v>
      </c>
      <c r="W3909" s="14" t="str">
        <f t="shared" si="417"/>
        <v/>
      </c>
    </row>
    <row r="3910" spans="19:23">
      <c r="S3910" s="21" t="str">
        <f t="shared" si="418"/>
        <v/>
      </c>
      <c r="T3910" s="7" t="str">
        <f t="shared" si="419"/>
        <v>Under 1.5</v>
      </c>
      <c r="U3910" s="14"/>
      <c r="V3910" s="14" t="str">
        <f t="shared" si="416"/>
        <v>Over 0.5</v>
      </c>
      <c r="W3910" s="14" t="str">
        <f t="shared" si="417"/>
        <v/>
      </c>
    </row>
    <row r="3911" spans="19:23">
      <c r="S3911" s="21" t="str">
        <f t="shared" si="418"/>
        <v/>
      </c>
      <c r="T3911" s="7" t="str">
        <f t="shared" si="419"/>
        <v>Under 1.5</v>
      </c>
      <c r="U3911" s="14"/>
      <c r="V3911" s="14" t="str">
        <f t="shared" si="416"/>
        <v>Over 0.5</v>
      </c>
      <c r="W3911" s="14" t="str">
        <f t="shared" si="417"/>
        <v/>
      </c>
    </row>
    <row r="3912" spans="19:23">
      <c r="S3912" s="21" t="str">
        <f t="shared" si="418"/>
        <v/>
      </c>
      <c r="T3912" s="7" t="str">
        <f t="shared" si="419"/>
        <v>Under 1.5</v>
      </c>
      <c r="U3912" s="14"/>
      <c r="V3912" s="14" t="str">
        <f t="shared" si="416"/>
        <v>Over 0.5</v>
      </c>
      <c r="W3912" s="14" t="str">
        <f t="shared" si="417"/>
        <v/>
      </c>
    </row>
    <row r="3913" spans="19:23">
      <c r="S3913" s="21" t="str">
        <f t="shared" si="418"/>
        <v/>
      </c>
      <c r="T3913" s="7" t="str">
        <f t="shared" si="419"/>
        <v>Under 1.5</v>
      </c>
      <c r="U3913" s="14"/>
      <c r="V3913" s="14" t="str">
        <f t="shared" si="416"/>
        <v>Over 0.5</v>
      </c>
      <c r="W3913" s="14" t="str">
        <f t="shared" si="417"/>
        <v/>
      </c>
    </row>
    <row r="3914" spans="19:23">
      <c r="S3914" s="21" t="str">
        <f t="shared" si="418"/>
        <v/>
      </c>
      <c r="T3914" s="7" t="str">
        <f t="shared" si="419"/>
        <v>Under 1.5</v>
      </c>
      <c r="U3914" s="14"/>
      <c r="V3914" s="14" t="str">
        <f t="shared" si="416"/>
        <v>Over 0.5</v>
      </c>
      <c r="W3914" s="14" t="str">
        <f t="shared" si="417"/>
        <v/>
      </c>
    </row>
    <row r="3915" spans="19:23">
      <c r="S3915" s="21" t="str">
        <f t="shared" si="418"/>
        <v/>
      </c>
      <c r="T3915" s="7" t="str">
        <f t="shared" si="419"/>
        <v>Under 1.5</v>
      </c>
      <c r="U3915" s="14"/>
      <c r="V3915" s="14" t="str">
        <f t="shared" ref="V3915:V3978" si="420">IF(N3915="1-0","Under 1.5",IF(N3915="0-0","Under 1.5",IF(N3915="0-1","Under 1.5","Over 0.5")))</f>
        <v>Over 0.5</v>
      </c>
      <c r="W3915" s="14" t="str">
        <f t="shared" ref="W3915:W3978" si="421">IF(N3915=0,"",IF(N3915="?",N3915,IF(T3915=V3915,"WON",IF(N3915="0-1","WON",IF(N3915="1-0","WON","LOST")))))</f>
        <v/>
      </c>
    </row>
    <row r="3916" spans="19:23">
      <c r="S3916" s="21" t="str">
        <f t="shared" si="418"/>
        <v/>
      </c>
      <c r="T3916" s="7" t="str">
        <f t="shared" si="419"/>
        <v>Under 1.5</v>
      </c>
      <c r="U3916" s="14"/>
      <c r="V3916" s="14" t="str">
        <f t="shared" si="420"/>
        <v>Over 0.5</v>
      </c>
      <c r="W3916" s="14" t="str">
        <f t="shared" si="421"/>
        <v/>
      </c>
    </row>
    <row r="3917" spans="19:23">
      <c r="S3917" s="21" t="str">
        <f t="shared" si="418"/>
        <v/>
      </c>
      <c r="T3917" s="7" t="str">
        <f t="shared" si="419"/>
        <v>Under 1.5</v>
      </c>
      <c r="U3917" s="14"/>
      <c r="V3917" s="14" t="str">
        <f t="shared" si="420"/>
        <v>Over 0.5</v>
      </c>
      <c r="W3917" s="14" t="str">
        <f t="shared" si="421"/>
        <v/>
      </c>
    </row>
    <row r="3918" spans="19:23">
      <c r="S3918" s="21" t="str">
        <f t="shared" si="418"/>
        <v/>
      </c>
      <c r="T3918" s="7" t="str">
        <f t="shared" si="419"/>
        <v>Under 1.5</v>
      </c>
      <c r="U3918" s="14"/>
      <c r="V3918" s="14" t="str">
        <f t="shared" si="420"/>
        <v>Over 0.5</v>
      </c>
      <c r="W3918" s="14" t="str">
        <f t="shared" si="421"/>
        <v/>
      </c>
    </row>
    <row r="3919" spans="19:23">
      <c r="S3919" s="21" t="str">
        <f t="shared" si="418"/>
        <v/>
      </c>
      <c r="T3919" s="7" t="str">
        <f t="shared" si="419"/>
        <v>Under 1.5</v>
      </c>
      <c r="U3919" s="14"/>
      <c r="V3919" s="14" t="str">
        <f t="shared" si="420"/>
        <v>Over 0.5</v>
      </c>
      <c r="W3919" s="14" t="str">
        <f t="shared" si="421"/>
        <v/>
      </c>
    </row>
    <row r="3920" spans="19:23">
      <c r="S3920" s="21" t="str">
        <f t="shared" si="418"/>
        <v/>
      </c>
      <c r="T3920" s="7" t="str">
        <f t="shared" si="419"/>
        <v>Under 1.5</v>
      </c>
      <c r="U3920" s="14"/>
      <c r="V3920" s="14" t="str">
        <f t="shared" si="420"/>
        <v>Over 0.5</v>
      </c>
      <c r="W3920" s="14" t="str">
        <f t="shared" si="421"/>
        <v/>
      </c>
    </row>
    <row r="3921" spans="19:23">
      <c r="S3921" s="21" t="str">
        <f t="shared" si="418"/>
        <v/>
      </c>
      <c r="T3921" s="7" t="str">
        <f t="shared" si="419"/>
        <v>Under 1.5</v>
      </c>
      <c r="U3921" s="14"/>
      <c r="V3921" s="14" t="str">
        <f t="shared" si="420"/>
        <v>Over 0.5</v>
      </c>
      <c r="W3921" s="14" t="str">
        <f t="shared" si="421"/>
        <v/>
      </c>
    </row>
    <row r="3922" spans="19:23">
      <c r="S3922" s="21" t="str">
        <f t="shared" si="418"/>
        <v/>
      </c>
      <c r="T3922" s="7" t="str">
        <f t="shared" si="419"/>
        <v>Under 1.5</v>
      </c>
      <c r="U3922" s="14"/>
      <c r="V3922" s="14" t="str">
        <f t="shared" si="420"/>
        <v>Over 0.5</v>
      </c>
      <c r="W3922" s="14" t="str">
        <f t="shared" si="421"/>
        <v/>
      </c>
    </row>
    <row r="3923" spans="19:23">
      <c r="S3923" s="21" t="str">
        <f t="shared" si="418"/>
        <v/>
      </c>
      <c r="T3923" s="7" t="str">
        <f t="shared" si="419"/>
        <v>Under 1.5</v>
      </c>
      <c r="U3923" s="14"/>
      <c r="V3923" s="14" t="str">
        <f t="shared" si="420"/>
        <v>Over 0.5</v>
      </c>
      <c r="W3923" s="14" t="str">
        <f t="shared" si="421"/>
        <v/>
      </c>
    </row>
    <row r="3924" spans="19:23">
      <c r="S3924" s="21" t="str">
        <f t="shared" si="418"/>
        <v/>
      </c>
      <c r="T3924" s="7" t="str">
        <f t="shared" si="419"/>
        <v>Under 1.5</v>
      </c>
      <c r="U3924" s="14"/>
      <c r="V3924" s="14" t="str">
        <f t="shared" si="420"/>
        <v>Over 0.5</v>
      </c>
      <c r="W3924" s="14" t="str">
        <f t="shared" si="421"/>
        <v/>
      </c>
    </row>
    <row r="3925" spans="19:23">
      <c r="S3925" s="21" t="str">
        <f t="shared" si="418"/>
        <v/>
      </c>
      <c r="T3925" s="7" t="str">
        <f t="shared" si="419"/>
        <v>Under 1.5</v>
      </c>
      <c r="U3925" s="14"/>
      <c r="V3925" s="14" t="str">
        <f t="shared" si="420"/>
        <v>Over 0.5</v>
      </c>
      <c r="W3925" s="14" t="str">
        <f t="shared" si="421"/>
        <v/>
      </c>
    </row>
    <row r="3926" spans="19:23">
      <c r="S3926" s="21" t="str">
        <f t="shared" si="418"/>
        <v/>
      </c>
      <c r="T3926" s="7" t="str">
        <f t="shared" si="419"/>
        <v>Under 1.5</v>
      </c>
      <c r="U3926" s="14"/>
      <c r="V3926" s="14" t="str">
        <f t="shared" si="420"/>
        <v>Over 0.5</v>
      </c>
      <c r="W3926" s="14" t="str">
        <f t="shared" si="421"/>
        <v/>
      </c>
    </row>
    <row r="3927" spans="19:23">
      <c r="S3927" s="21" t="str">
        <f t="shared" si="418"/>
        <v/>
      </c>
      <c r="T3927" s="7" t="str">
        <f t="shared" si="419"/>
        <v>Under 1.5</v>
      </c>
      <c r="U3927" s="14"/>
      <c r="V3927" s="14" t="str">
        <f t="shared" si="420"/>
        <v>Over 0.5</v>
      </c>
      <c r="W3927" s="14" t="str">
        <f t="shared" si="421"/>
        <v/>
      </c>
    </row>
    <row r="3928" spans="19:23">
      <c r="S3928" s="21" t="str">
        <f t="shared" si="418"/>
        <v/>
      </c>
      <c r="T3928" s="7" t="str">
        <f t="shared" si="419"/>
        <v>Under 1.5</v>
      </c>
      <c r="U3928" s="14"/>
      <c r="V3928" s="14" t="str">
        <f t="shared" si="420"/>
        <v>Over 0.5</v>
      </c>
      <c r="W3928" s="14" t="str">
        <f t="shared" si="421"/>
        <v/>
      </c>
    </row>
    <row r="3929" spans="19:23">
      <c r="S3929" s="21" t="str">
        <f t="shared" si="418"/>
        <v/>
      </c>
      <c r="T3929" s="7" t="str">
        <f t="shared" si="419"/>
        <v>Under 1.5</v>
      </c>
      <c r="U3929" s="14"/>
      <c r="V3929" s="14" t="str">
        <f t="shared" si="420"/>
        <v>Over 0.5</v>
      </c>
      <c r="W3929" s="14" t="str">
        <f t="shared" si="421"/>
        <v/>
      </c>
    </row>
    <row r="3930" spans="19:23">
      <c r="S3930" s="21" t="str">
        <f t="shared" si="418"/>
        <v/>
      </c>
      <c r="T3930" s="7" t="str">
        <f t="shared" si="419"/>
        <v>Under 1.5</v>
      </c>
      <c r="U3930" s="14"/>
      <c r="V3930" s="14" t="str">
        <f t="shared" si="420"/>
        <v>Over 0.5</v>
      </c>
      <c r="W3930" s="14" t="str">
        <f t="shared" si="421"/>
        <v/>
      </c>
    </row>
    <row r="3931" spans="19:23">
      <c r="S3931" s="21" t="str">
        <f t="shared" si="418"/>
        <v/>
      </c>
      <c r="T3931" s="7" t="str">
        <f t="shared" si="419"/>
        <v>Under 1.5</v>
      </c>
      <c r="U3931" s="14"/>
      <c r="V3931" s="14" t="str">
        <f t="shared" si="420"/>
        <v>Over 0.5</v>
      </c>
      <c r="W3931" s="14" t="str">
        <f t="shared" si="421"/>
        <v/>
      </c>
    </row>
    <row r="3932" spans="19:23">
      <c r="S3932" s="21" t="str">
        <f t="shared" si="418"/>
        <v/>
      </c>
      <c r="T3932" s="7" t="str">
        <f t="shared" si="419"/>
        <v>Under 1.5</v>
      </c>
      <c r="U3932" s="14"/>
      <c r="V3932" s="14" t="str">
        <f t="shared" si="420"/>
        <v>Over 0.5</v>
      </c>
      <c r="W3932" s="14" t="str">
        <f t="shared" si="421"/>
        <v/>
      </c>
    </row>
    <row r="3933" spans="19:23">
      <c r="S3933" s="21" t="str">
        <f t="shared" si="418"/>
        <v/>
      </c>
      <c r="T3933" s="7" t="str">
        <f t="shared" si="419"/>
        <v>Under 1.5</v>
      </c>
      <c r="U3933" s="14"/>
      <c r="V3933" s="14" t="str">
        <f t="shared" si="420"/>
        <v>Over 0.5</v>
      </c>
      <c r="W3933" s="14" t="str">
        <f t="shared" si="421"/>
        <v/>
      </c>
    </row>
    <row r="3934" spans="19:23">
      <c r="S3934" s="21" t="str">
        <f t="shared" si="418"/>
        <v/>
      </c>
      <c r="T3934" s="7" t="str">
        <f t="shared" si="419"/>
        <v>Under 1.5</v>
      </c>
      <c r="U3934" s="14"/>
      <c r="V3934" s="14" t="str">
        <f t="shared" si="420"/>
        <v>Over 0.5</v>
      </c>
      <c r="W3934" s="14" t="str">
        <f t="shared" si="421"/>
        <v/>
      </c>
    </row>
    <row r="3935" spans="19:23">
      <c r="S3935" s="21" t="str">
        <f t="shared" si="418"/>
        <v/>
      </c>
      <c r="T3935" s="7" t="str">
        <f t="shared" si="419"/>
        <v>Under 1.5</v>
      </c>
      <c r="U3935" s="14"/>
      <c r="V3935" s="14" t="str">
        <f t="shared" si="420"/>
        <v>Over 0.5</v>
      </c>
      <c r="W3935" s="14" t="str">
        <f t="shared" si="421"/>
        <v/>
      </c>
    </row>
    <row r="3936" spans="19:23">
      <c r="S3936" s="21" t="str">
        <f t="shared" si="418"/>
        <v/>
      </c>
      <c r="T3936" s="7" t="str">
        <f t="shared" si="419"/>
        <v>Under 1.5</v>
      </c>
      <c r="U3936" s="14"/>
      <c r="V3936" s="14" t="str">
        <f t="shared" si="420"/>
        <v>Over 0.5</v>
      </c>
      <c r="W3936" s="14" t="str">
        <f t="shared" si="421"/>
        <v/>
      </c>
    </row>
    <row r="3937" spans="19:23">
      <c r="S3937" s="21" t="str">
        <f t="shared" si="418"/>
        <v/>
      </c>
      <c r="T3937" s="7" t="str">
        <f t="shared" si="419"/>
        <v>Under 1.5</v>
      </c>
      <c r="U3937" s="14"/>
      <c r="V3937" s="14" t="str">
        <f t="shared" si="420"/>
        <v>Over 0.5</v>
      </c>
      <c r="W3937" s="14" t="str">
        <f t="shared" si="421"/>
        <v/>
      </c>
    </row>
    <row r="3938" spans="19:23">
      <c r="S3938" s="21" t="str">
        <f t="shared" si="418"/>
        <v/>
      </c>
      <c r="T3938" s="7" t="str">
        <f t="shared" si="419"/>
        <v>Under 1.5</v>
      </c>
      <c r="U3938" s="14"/>
      <c r="V3938" s="14" t="str">
        <f t="shared" si="420"/>
        <v>Over 0.5</v>
      </c>
      <c r="W3938" s="14" t="str">
        <f t="shared" si="421"/>
        <v/>
      </c>
    </row>
    <row r="3939" spans="19:23">
      <c r="S3939" s="21" t="str">
        <f t="shared" si="418"/>
        <v/>
      </c>
      <c r="T3939" s="7" t="str">
        <f t="shared" si="419"/>
        <v>Under 1.5</v>
      </c>
      <c r="U3939" s="14"/>
      <c r="V3939" s="14" t="str">
        <f t="shared" si="420"/>
        <v>Over 0.5</v>
      </c>
      <c r="W3939" s="14" t="str">
        <f t="shared" si="421"/>
        <v/>
      </c>
    </row>
    <row r="3940" spans="19:23">
      <c r="S3940" s="21" t="str">
        <f t="shared" si="418"/>
        <v/>
      </c>
      <c r="T3940" s="7" t="str">
        <f t="shared" si="419"/>
        <v>Under 1.5</v>
      </c>
      <c r="U3940" s="14"/>
      <c r="V3940" s="14" t="str">
        <f t="shared" si="420"/>
        <v>Over 0.5</v>
      </c>
      <c r="W3940" s="14" t="str">
        <f t="shared" si="421"/>
        <v/>
      </c>
    </row>
    <row r="3941" spans="19:23">
      <c r="S3941" s="21" t="str">
        <f t="shared" si="418"/>
        <v/>
      </c>
      <c r="T3941" s="7" t="str">
        <f t="shared" si="419"/>
        <v>Under 1.5</v>
      </c>
      <c r="U3941" s="14"/>
      <c r="V3941" s="14" t="str">
        <f t="shared" si="420"/>
        <v>Over 0.5</v>
      </c>
      <c r="W3941" s="14" t="str">
        <f t="shared" si="421"/>
        <v/>
      </c>
    </row>
    <row r="3942" spans="19:23">
      <c r="S3942" s="21" t="str">
        <f t="shared" si="418"/>
        <v/>
      </c>
      <c r="T3942" s="7" t="str">
        <f t="shared" si="419"/>
        <v>Under 1.5</v>
      </c>
      <c r="U3942" s="14"/>
      <c r="V3942" s="14" t="str">
        <f t="shared" si="420"/>
        <v>Over 0.5</v>
      </c>
      <c r="W3942" s="14" t="str">
        <f t="shared" si="421"/>
        <v/>
      </c>
    </row>
    <row r="3943" spans="19:23">
      <c r="S3943" s="21" t="str">
        <f t="shared" si="418"/>
        <v/>
      </c>
      <c r="T3943" s="7" t="str">
        <f t="shared" si="419"/>
        <v>Under 1.5</v>
      </c>
      <c r="U3943" s="14"/>
      <c r="V3943" s="14" t="str">
        <f t="shared" si="420"/>
        <v>Over 0.5</v>
      </c>
      <c r="W3943" s="14" t="str">
        <f t="shared" si="421"/>
        <v/>
      </c>
    </row>
    <row r="3944" spans="19:23">
      <c r="S3944" s="21" t="str">
        <f t="shared" si="418"/>
        <v/>
      </c>
      <c r="T3944" s="7" t="str">
        <f t="shared" si="419"/>
        <v>Under 1.5</v>
      </c>
      <c r="U3944" s="14"/>
      <c r="V3944" s="14" t="str">
        <f t="shared" si="420"/>
        <v>Over 0.5</v>
      </c>
      <c r="W3944" s="14" t="str">
        <f t="shared" si="421"/>
        <v/>
      </c>
    </row>
    <row r="3945" spans="19:23">
      <c r="S3945" s="21" t="str">
        <f t="shared" si="418"/>
        <v/>
      </c>
      <c r="T3945" s="7" t="str">
        <f t="shared" si="419"/>
        <v>Under 1.5</v>
      </c>
      <c r="U3945" s="14"/>
      <c r="V3945" s="14" t="str">
        <f t="shared" si="420"/>
        <v>Over 0.5</v>
      </c>
      <c r="W3945" s="14" t="str">
        <f t="shared" si="421"/>
        <v/>
      </c>
    </row>
    <row r="3946" spans="19:23">
      <c r="S3946" s="21" t="str">
        <f t="shared" si="418"/>
        <v/>
      </c>
      <c r="T3946" s="7" t="str">
        <f t="shared" si="419"/>
        <v>Under 1.5</v>
      </c>
      <c r="U3946" s="14"/>
      <c r="V3946" s="14" t="str">
        <f t="shared" si="420"/>
        <v>Over 0.5</v>
      </c>
      <c r="W3946" s="14" t="str">
        <f t="shared" si="421"/>
        <v/>
      </c>
    </row>
    <row r="3947" spans="19:23">
      <c r="S3947" s="21" t="str">
        <f t="shared" si="418"/>
        <v/>
      </c>
      <c r="T3947" s="7" t="str">
        <f t="shared" si="419"/>
        <v>Under 1.5</v>
      </c>
      <c r="U3947" s="14"/>
      <c r="V3947" s="14" t="str">
        <f t="shared" si="420"/>
        <v>Over 0.5</v>
      </c>
      <c r="W3947" s="14" t="str">
        <f t="shared" si="421"/>
        <v/>
      </c>
    </row>
    <row r="3948" spans="19:23">
      <c r="S3948" s="21" t="str">
        <f t="shared" si="418"/>
        <v/>
      </c>
      <c r="T3948" s="7" t="str">
        <f t="shared" si="419"/>
        <v>Under 1.5</v>
      </c>
      <c r="U3948" s="14"/>
      <c r="V3948" s="14" t="str">
        <f t="shared" si="420"/>
        <v>Over 0.5</v>
      </c>
      <c r="W3948" s="14" t="str">
        <f t="shared" si="421"/>
        <v/>
      </c>
    </row>
    <row r="3949" spans="19:23">
      <c r="S3949" s="21" t="str">
        <f t="shared" si="418"/>
        <v/>
      </c>
      <c r="T3949" s="7" t="str">
        <f t="shared" si="419"/>
        <v>Under 1.5</v>
      </c>
      <c r="U3949" s="14"/>
      <c r="V3949" s="14" t="str">
        <f t="shared" si="420"/>
        <v>Over 0.5</v>
      </c>
      <c r="W3949" s="14" t="str">
        <f t="shared" si="421"/>
        <v/>
      </c>
    </row>
    <row r="3950" spans="19:23">
      <c r="S3950" s="21" t="str">
        <f t="shared" si="418"/>
        <v/>
      </c>
      <c r="T3950" s="7" t="str">
        <f t="shared" si="419"/>
        <v>Under 1.5</v>
      </c>
      <c r="U3950" s="14"/>
      <c r="V3950" s="14" t="str">
        <f t="shared" si="420"/>
        <v>Over 0.5</v>
      </c>
      <c r="W3950" s="14" t="str">
        <f t="shared" si="421"/>
        <v/>
      </c>
    </row>
    <row r="3951" spans="19:23">
      <c r="S3951" s="21" t="str">
        <f t="shared" si="418"/>
        <v/>
      </c>
      <c r="T3951" s="7" t="str">
        <f t="shared" si="419"/>
        <v>Under 1.5</v>
      </c>
      <c r="U3951" s="14"/>
      <c r="V3951" s="14" t="str">
        <f t="shared" si="420"/>
        <v>Over 0.5</v>
      </c>
      <c r="W3951" s="14" t="str">
        <f t="shared" si="421"/>
        <v/>
      </c>
    </row>
    <row r="3952" spans="19:23">
      <c r="S3952" s="21" t="str">
        <f t="shared" si="418"/>
        <v/>
      </c>
      <c r="T3952" s="7" t="str">
        <f t="shared" si="419"/>
        <v>Under 1.5</v>
      </c>
      <c r="U3952" s="14"/>
      <c r="V3952" s="14" t="str">
        <f t="shared" si="420"/>
        <v>Over 0.5</v>
      </c>
      <c r="W3952" s="14" t="str">
        <f t="shared" si="421"/>
        <v/>
      </c>
    </row>
    <row r="3953" spans="19:23">
      <c r="S3953" s="21" t="str">
        <f t="shared" si="418"/>
        <v/>
      </c>
      <c r="T3953" s="7" t="str">
        <f t="shared" si="419"/>
        <v>Under 1.5</v>
      </c>
      <c r="U3953" s="14"/>
      <c r="V3953" s="14" t="str">
        <f t="shared" si="420"/>
        <v>Over 0.5</v>
      </c>
      <c r="W3953" s="14" t="str">
        <f t="shared" si="421"/>
        <v/>
      </c>
    </row>
    <row r="3954" spans="19:23">
      <c r="S3954" s="21" t="str">
        <f t="shared" si="418"/>
        <v/>
      </c>
      <c r="T3954" s="7" t="str">
        <f t="shared" si="419"/>
        <v>Under 1.5</v>
      </c>
      <c r="U3954" s="14"/>
      <c r="V3954" s="14" t="str">
        <f t="shared" si="420"/>
        <v>Over 0.5</v>
      </c>
      <c r="W3954" s="14" t="str">
        <f t="shared" si="421"/>
        <v/>
      </c>
    </row>
    <row r="3955" spans="19:23">
      <c r="S3955" s="21" t="str">
        <f t="shared" si="418"/>
        <v/>
      </c>
      <c r="T3955" s="7" t="str">
        <f t="shared" si="419"/>
        <v>Under 1.5</v>
      </c>
      <c r="U3955" s="14"/>
      <c r="V3955" s="14" t="str">
        <f t="shared" si="420"/>
        <v>Over 0.5</v>
      </c>
      <c r="W3955" s="14" t="str">
        <f t="shared" si="421"/>
        <v/>
      </c>
    </row>
    <row r="3956" spans="19:23">
      <c r="S3956" s="21" t="str">
        <f t="shared" ref="S3956:S4019" si="422">(IF(H3956=0,"",(40+IF(I3956&lt;50,0,I3956/3.2)+(IF(J3956&gt;I3956,-J3956/3.2,0)+(IF(H3956&gt;I3956,-H3956/3.2,0)+(IF(L3956="X",5,IF(L3956="2",2,0)))+(IF(M3956&gt;15,0,15-M3956))+(IF(P3956&lt;50,0,P3956/5)))))))</f>
        <v/>
      </c>
      <c r="T3956" s="7" t="str">
        <f t="shared" ref="T3956:T4019" si="423">IF(S3956&lt;56,"Over 0.5","Under 1.5")</f>
        <v>Under 1.5</v>
      </c>
      <c r="U3956" s="14"/>
      <c r="V3956" s="14" t="str">
        <f t="shared" si="420"/>
        <v>Over 0.5</v>
      </c>
      <c r="W3956" s="14" t="str">
        <f t="shared" si="421"/>
        <v/>
      </c>
    </row>
    <row r="3957" spans="19:23">
      <c r="S3957" s="21" t="str">
        <f t="shared" si="422"/>
        <v/>
      </c>
      <c r="T3957" s="7" t="str">
        <f t="shared" si="423"/>
        <v>Under 1.5</v>
      </c>
      <c r="U3957" s="14"/>
      <c r="V3957" s="14" t="str">
        <f t="shared" si="420"/>
        <v>Over 0.5</v>
      </c>
      <c r="W3957" s="14" t="str">
        <f t="shared" si="421"/>
        <v/>
      </c>
    </row>
    <row r="3958" spans="19:23">
      <c r="S3958" s="21" t="str">
        <f t="shared" si="422"/>
        <v/>
      </c>
      <c r="T3958" s="7" t="str">
        <f t="shared" si="423"/>
        <v>Under 1.5</v>
      </c>
      <c r="U3958" s="14"/>
      <c r="V3958" s="14" t="str">
        <f t="shared" si="420"/>
        <v>Over 0.5</v>
      </c>
      <c r="W3958" s="14" t="str">
        <f t="shared" si="421"/>
        <v/>
      </c>
    </row>
    <row r="3959" spans="19:23">
      <c r="S3959" s="21" t="str">
        <f t="shared" si="422"/>
        <v/>
      </c>
      <c r="T3959" s="7" t="str">
        <f t="shared" si="423"/>
        <v>Under 1.5</v>
      </c>
      <c r="U3959" s="14"/>
      <c r="V3959" s="14" t="str">
        <f t="shared" si="420"/>
        <v>Over 0.5</v>
      </c>
      <c r="W3959" s="14" t="str">
        <f t="shared" si="421"/>
        <v/>
      </c>
    </row>
    <row r="3960" spans="19:23">
      <c r="S3960" s="21" t="str">
        <f t="shared" si="422"/>
        <v/>
      </c>
      <c r="T3960" s="7" t="str">
        <f t="shared" si="423"/>
        <v>Under 1.5</v>
      </c>
      <c r="U3960" s="14"/>
      <c r="V3960" s="14" t="str">
        <f t="shared" si="420"/>
        <v>Over 0.5</v>
      </c>
      <c r="W3960" s="14" t="str">
        <f t="shared" si="421"/>
        <v/>
      </c>
    </row>
    <row r="3961" spans="19:23">
      <c r="S3961" s="21" t="str">
        <f t="shared" si="422"/>
        <v/>
      </c>
      <c r="T3961" s="7" t="str">
        <f t="shared" si="423"/>
        <v>Under 1.5</v>
      </c>
      <c r="U3961" s="14"/>
      <c r="V3961" s="14" t="str">
        <f t="shared" si="420"/>
        <v>Over 0.5</v>
      </c>
      <c r="W3961" s="14" t="str">
        <f t="shared" si="421"/>
        <v/>
      </c>
    </row>
    <row r="3962" spans="19:23">
      <c r="S3962" s="21" t="str">
        <f t="shared" si="422"/>
        <v/>
      </c>
      <c r="T3962" s="7" t="str">
        <f t="shared" si="423"/>
        <v>Under 1.5</v>
      </c>
      <c r="U3962" s="14"/>
      <c r="V3962" s="14" t="str">
        <f t="shared" si="420"/>
        <v>Over 0.5</v>
      </c>
      <c r="W3962" s="14" t="str">
        <f t="shared" si="421"/>
        <v/>
      </c>
    </row>
    <row r="3963" spans="19:23">
      <c r="S3963" s="21" t="str">
        <f t="shared" si="422"/>
        <v/>
      </c>
      <c r="T3963" s="7" t="str">
        <f t="shared" si="423"/>
        <v>Under 1.5</v>
      </c>
      <c r="U3963" s="14"/>
      <c r="V3963" s="14" t="str">
        <f t="shared" si="420"/>
        <v>Over 0.5</v>
      </c>
      <c r="W3963" s="14" t="str">
        <f t="shared" si="421"/>
        <v/>
      </c>
    </row>
    <row r="3964" spans="19:23">
      <c r="S3964" s="21" t="str">
        <f t="shared" si="422"/>
        <v/>
      </c>
      <c r="T3964" s="7" t="str">
        <f t="shared" si="423"/>
        <v>Under 1.5</v>
      </c>
      <c r="U3964" s="14"/>
      <c r="V3964" s="14" t="str">
        <f t="shared" si="420"/>
        <v>Over 0.5</v>
      </c>
      <c r="W3964" s="14" t="str">
        <f t="shared" si="421"/>
        <v/>
      </c>
    </row>
    <row r="3965" spans="19:23">
      <c r="S3965" s="21" t="str">
        <f t="shared" si="422"/>
        <v/>
      </c>
      <c r="T3965" s="7" t="str">
        <f t="shared" si="423"/>
        <v>Under 1.5</v>
      </c>
      <c r="U3965" s="14"/>
      <c r="V3965" s="14" t="str">
        <f t="shared" si="420"/>
        <v>Over 0.5</v>
      </c>
      <c r="W3965" s="14" t="str">
        <f t="shared" si="421"/>
        <v/>
      </c>
    </row>
    <row r="3966" spans="19:23">
      <c r="S3966" s="21" t="str">
        <f t="shared" si="422"/>
        <v/>
      </c>
      <c r="T3966" s="7" t="str">
        <f t="shared" si="423"/>
        <v>Under 1.5</v>
      </c>
      <c r="U3966" s="14"/>
      <c r="V3966" s="14" t="str">
        <f t="shared" si="420"/>
        <v>Over 0.5</v>
      </c>
      <c r="W3966" s="14" t="str">
        <f t="shared" si="421"/>
        <v/>
      </c>
    </row>
    <row r="3967" spans="19:23">
      <c r="S3967" s="21" t="str">
        <f t="shared" si="422"/>
        <v/>
      </c>
      <c r="T3967" s="7" t="str">
        <f t="shared" si="423"/>
        <v>Under 1.5</v>
      </c>
      <c r="U3967" s="14"/>
      <c r="V3967" s="14" t="str">
        <f t="shared" si="420"/>
        <v>Over 0.5</v>
      </c>
      <c r="W3967" s="14" t="str">
        <f t="shared" si="421"/>
        <v/>
      </c>
    </row>
    <row r="3968" spans="19:23">
      <c r="S3968" s="21" t="str">
        <f t="shared" si="422"/>
        <v/>
      </c>
      <c r="T3968" s="7" t="str">
        <f t="shared" si="423"/>
        <v>Under 1.5</v>
      </c>
      <c r="U3968" s="14"/>
      <c r="V3968" s="14" t="str">
        <f t="shared" si="420"/>
        <v>Over 0.5</v>
      </c>
      <c r="W3968" s="14" t="str">
        <f t="shared" si="421"/>
        <v/>
      </c>
    </row>
    <row r="3969" spans="19:23">
      <c r="S3969" s="21" t="str">
        <f t="shared" si="422"/>
        <v/>
      </c>
      <c r="T3969" s="7" t="str">
        <f t="shared" si="423"/>
        <v>Under 1.5</v>
      </c>
      <c r="U3969" s="14"/>
      <c r="V3969" s="14" t="str">
        <f t="shared" si="420"/>
        <v>Over 0.5</v>
      </c>
      <c r="W3969" s="14" t="str">
        <f t="shared" si="421"/>
        <v/>
      </c>
    </row>
    <row r="3970" spans="19:23">
      <c r="S3970" s="21" t="str">
        <f t="shared" si="422"/>
        <v/>
      </c>
      <c r="T3970" s="7" t="str">
        <f t="shared" si="423"/>
        <v>Under 1.5</v>
      </c>
      <c r="U3970" s="14"/>
      <c r="V3970" s="14" t="str">
        <f t="shared" si="420"/>
        <v>Over 0.5</v>
      </c>
      <c r="W3970" s="14" t="str">
        <f t="shared" si="421"/>
        <v/>
      </c>
    </row>
    <row r="3971" spans="19:23">
      <c r="S3971" s="21" t="str">
        <f t="shared" si="422"/>
        <v/>
      </c>
      <c r="T3971" s="7" t="str">
        <f t="shared" si="423"/>
        <v>Under 1.5</v>
      </c>
      <c r="U3971" s="14"/>
      <c r="V3971" s="14" t="str">
        <f t="shared" si="420"/>
        <v>Over 0.5</v>
      </c>
      <c r="W3971" s="14" t="str">
        <f t="shared" si="421"/>
        <v/>
      </c>
    </row>
    <row r="3972" spans="19:23">
      <c r="S3972" s="21" t="str">
        <f t="shared" si="422"/>
        <v/>
      </c>
      <c r="T3972" s="7" t="str">
        <f t="shared" si="423"/>
        <v>Under 1.5</v>
      </c>
      <c r="U3972" s="14"/>
      <c r="V3972" s="14" t="str">
        <f t="shared" si="420"/>
        <v>Over 0.5</v>
      </c>
      <c r="W3972" s="14" t="str">
        <f t="shared" si="421"/>
        <v/>
      </c>
    </row>
    <row r="3973" spans="19:23">
      <c r="S3973" s="21" t="str">
        <f t="shared" si="422"/>
        <v/>
      </c>
      <c r="T3973" s="7" t="str">
        <f t="shared" si="423"/>
        <v>Under 1.5</v>
      </c>
      <c r="U3973" s="14"/>
      <c r="V3973" s="14" t="str">
        <f t="shared" si="420"/>
        <v>Over 0.5</v>
      </c>
      <c r="W3973" s="14" t="str">
        <f t="shared" si="421"/>
        <v/>
      </c>
    </row>
    <row r="3974" spans="19:23">
      <c r="S3974" s="21" t="str">
        <f t="shared" si="422"/>
        <v/>
      </c>
      <c r="T3974" s="7" t="str">
        <f t="shared" si="423"/>
        <v>Under 1.5</v>
      </c>
      <c r="U3974" s="14"/>
      <c r="V3974" s="14" t="str">
        <f t="shared" si="420"/>
        <v>Over 0.5</v>
      </c>
      <c r="W3974" s="14" t="str">
        <f t="shared" si="421"/>
        <v/>
      </c>
    </row>
    <row r="3975" spans="19:23">
      <c r="S3975" s="21" t="str">
        <f t="shared" si="422"/>
        <v/>
      </c>
      <c r="T3975" s="7" t="str">
        <f t="shared" si="423"/>
        <v>Under 1.5</v>
      </c>
      <c r="U3975" s="14"/>
      <c r="V3975" s="14" t="str">
        <f t="shared" si="420"/>
        <v>Over 0.5</v>
      </c>
      <c r="W3975" s="14" t="str">
        <f t="shared" si="421"/>
        <v/>
      </c>
    </row>
    <row r="3976" spans="19:23">
      <c r="S3976" s="21" t="str">
        <f t="shared" si="422"/>
        <v/>
      </c>
      <c r="T3976" s="7" t="str">
        <f t="shared" si="423"/>
        <v>Under 1.5</v>
      </c>
      <c r="U3976" s="14"/>
      <c r="V3976" s="14" t="str">
        <f t="shared" si="420"/>
        <v>Over 0.5</v>
      </c>
      <c r="W3976" s="14" t="str">
        <f t="shared" si="421"/>
        <v/>
      </c>
    </row>
    <row r="3977" spans="19:23">
      <c r="S3977" s="21" t="str">
        <f t="shared" si="422"/>
        <v/>
      </c>
      <c r="T3977" s="7" t="str">
        <f t="shared" si="423"/>
        <v>Under 1.5</v>
      </c>
      <c r="U3977" s="14"/>
      <c r="V3977" s="14" t="str">
        <f t="shared" si="420"/>
        <v>Over 0.5</v>
      </c>
      <c r="W3977" s="14" t="str">
        <f t="shared" si="421"/>
        <v/>
      </c>
    </row>
    <row r="3978" spans="19:23">
      <c r="S3978" s="21" t="str">
        <f t="shared" si="422"/>
        <v/>
      </c>
      <c r="T3978" s="7" t="str">
        <f t="shared" si="423"/>
        <v>Under 1.5</v>
      </c>
      <c r="U3978" s="14"/>
      <c r="V3978" s="14" t="str">
        <f t="shared" si="420"/>
        <v>Over 0.5</v>
      </c>
      <c r="W3978" s="14" t="str">
        <f t="shared" si="421"/>
        <v/>
      </c>
    </row>
    <row r="3979" spans="19:23">
      <c r="S3979" s="21" t="str">
        <f t="shared" si="422"/>
        <v/>
      </c>
      <c r="T3979" s="7" t="str">
        <f t="shared" si="423"/>
        <v>Under 1.5</v>
      </c>
      <c r="U3979" s="14"/>
      <c r="V3979" s="14" t="str">
        <f t="shared" ref="V3979:V4042" si="424">IF(N3979="1-0","Under 1.5",IF(N3979="0-0","Under 1.5",IF(N3979="0-1","Under 1.5","Over 0.5")))</f>
        <v>Over 0.5</v>
      </c>
      <c r="W3979" s="14" t="str">
        <f t="shared" ref="W3979:W4042" si="425">IF(N3979=0,"",IF(N3979="?",N3979,IF(T3979=V3979,"WON",IF(N3979="0-1","WON",IF(N3979="1-0","WON","LOST")))))</f>
        <v/>
      </c>
    </row>
    <row r="3980" spans="19:23">
      <c r="S3980" s="21" t="str">
        <f t="shared" si="422"/>
        <v/>
      </c>
      <c r="T3980" s="7" t="str">
        <f t="shared" si="423"/>
        <v>Under 1.5</v>
      </c>
      <c r="U3980" s="14"/>
      <c r="V3980" s="14" t="str">
        <f t="shared" si="424"/>
        <v>Over 0.5</v>
      </c>
      <c r="W3980" s="14" t="str">
        <f t="shared" si="425"/>
        <v/>
      </c>
    </row>
    <row r="3981" spans="19:23">
      <c r="S3981" s="21" t="str">
        <f t="shared" si="422"/>
        <v/>
      </c>
      <c r="T3981" s="7" t="str">
        <f t="shared" si="423"/>
        <v>Under 1.5</v>
      </c>
      <c r="U3981" s="14"/>
      <c r="V3981" s="14" t="str">
        <f t="shared" si="424"/>
        <v>Over 0.5</v>
      </c>
      <c r="W3981" s="14" t="str">
        <f t="shared" si="425"/>
        <v/>
      </c>
    </row>
    <row r="3982" spans="19:23">
      <c r="S3982" s="21" t="str">
        <f t="shared" si="422"/>
        <v/>
      </c>
      <c r="T3982" s="7" t="str">
        <f t="shared" si="423"/>
        <v>Under 1.5</v>
      </c>
      <c r="U3982" s="14"/>
      <c r="V3982" s="14" t="str">
        <f t="shared" si="424"/>
        <v>Over 0.5</v>
      </c>
      <c r="W3982" s="14" t="str">
        <f t="shared" si="425"/>
        <v/>
      </c>
    </row>
    <row r="3983" spans="19:23">
      <c r="S3983" s="21" t="str">
        <f t="shared" si="422"/>
        <v/>
      </c>
      <c r="T3983" s="7" t="str">
        <f t="shared" si="423"/>
        <v>Under 1.5</v>
      </c>
      <c r="U3983" s="14"/>
      <c r="V3983" s="14" t="str">
        <f t="shared" si="424"/>
        <v>Over 0.5</v>
      </c>
      <c r="W3983" s="14" t="str">
        <f t="shared" si="425"/>
        <v/>
      </c>
    </row>
    <row r="3984" spans="19:23">
      <c r="S3984" s="21" t="str">
        <f t="shared" si="422"/>
        <v/>
      </c>
      <c r="T3984" s="7" t="str">
        <f t="shared" si="423"/>
        <v>Under 1.5</v>
      </c>
      <c r="U3984" s="14"/>
      <c r="V3984" s="14" t="str">
        <f t="shared" si="424"/>
        <v>Over 0.5</v>
      </c>
      <c r="W3984" s="14" t="str">
        <f t="shared" si="425"/>
        <v/>
      </c>
    </row>
    <row r="3985" spans="19:23">
      <c r="S3985" s="21" t="str">
        <f t="shared" si="422"/>
        <v/>
      </c>
      <c r="T3985" s="7" t="str">
        <f t="shared" si="423"/>
        <v>Under 1.5</v>
      </c>
      <c r="U3985" s="14"/>
      <c r="V3985" s="14" t="str">
        <f t="shared" si="424"/>
        <v>Over 0.5</v>
      </c>
      <c r="W3985" s="14" t="str">
        <f t="shared" si="425"/>
        <v/>
      </c>
    </row>
    <row r="3986" spans="19:23">
      <c r="S3986" s="21" t="str">
        <f t="shared" si="422"/>
        <v/>
      </c>
      <c r="T3986" s="7" t="str">
        <f t="shared" si="423"/>
        <v>Under 1.5</v>
      </c>
      <c r="U3986" s="14"/>
      <c r="V3986" s="14" t="str">
        <f t="shared" si="424"/>
        <v>Over 0.5</v>
      </c>
      <c r="W3986" s="14" t="str">
        <f t="shared" si="425"/>
        <v/>
      </c>
    </row>
    <row r="3987" spans="19:23">
      <c r="S3987" s="21" t="str">
        <f t="shared" si="422"/>
        <v/>
      </c>
      <c r="T3987" s="7" t="str">
        <f t="shared" si="423"/>
        <v>Under 1.5</v>
      </c>
      <c r="U3987" s="14"/>
      <c r="V3987" s="14" t="str">
        <f t="shared" si="424"/>
        <v>Over 0.5</v>
      </c>
      <c r="W3987" s="14" t="str">
        <f t="shared" si="425"/>
        <v/>
      </c>
    </row>
    <row r="3988" spans="19:23">
      <c r="S3988" s="21" t="str">
        <f t="shared" si="422"/>
        <v/>
      </c>
      <c r="T3988" s="7" t="str">
        <f t="shared" si="423"/>
        <v>Under 1.5</v>
      </c>
      <c r="U3988" s="14"/>
      <c r="V3988" s="14" t="str">
        <f t="shared" si="424"/>
        <v>Over 0.5</v>
      </c>
      <c r="W3988" s="14" t="str">
        <f t="shared" si="425"/>
        <v/>
      </c>
    </row>
    <row r="3989" spans="19:23">
      <c r="S3989" s="21" t="str">
        <f t="shared" si="422"/>
        <v/>
      </c>
      <c r="T3989" s="7" t="str">
        <f t="shared" si="423"/>
        <v>Under 1.5</v>
      </c>
      <c r="U3989" s="14"/>
      <c r="V3989" s="14" t="str">
        <f t="shared" si="424"/>
        <v>Over 0.5</v>
      </c>
      <c r="W3989" s="14" t="str">
        <f t="shared" si="425"/>
        <v/>
      </c>
    </row>
    <row r="3990" spans="19:23">
      <c r="S3990" s="21" t="str">
        <f t="shared" si="422"/>
        <v/>
      </c>
      <c r="T3990" s="7" t="str">
        <f t="shared" si="423"/>
        <v>Under 1.5</v>
      </c>
      <c r="U3990" s="14"/>
      <c r="V3990" s="14" t="str">
        <f t="shared" si="424"/>
        <v>Over 0.5</v>
      </c>
      <c r="W3990" s="14" t="str">
        <f t="shared" si="425"/>
        <v/>
      </c>
    </row>
    <row r="3991" spans="19:23">
      <c r="S3991" s="21" t="str">
        <f t="shared" si="422"/>
        <v/>
      </c>
      <c r="T3991" s="7" t="str">
        <f t="shared" si="423"/>
        <v>Under 1.5</v>
      </c>
      <c r="U3991" s="14"/>
      <c r="V3991" s="14" t="str">
        <f t="shared" si="424"/>
        <v>Over 0.5</v>
      </c>
      <c r="W3991" s="14" t="str">
        <f t="shared" si="425"/>
        <v/>
      </c>
    </row>
    <row r="3992" spans="19:23">
      <c r="S3992" s="21" t="str">
        <f t="shared" si="422"/>
        <v/>
      </c>
      <c r="T3992" s="7" t="str">
        <f t="shared" si="423"/>
        <v>Under 1.5</v>
      </c>
      <c r="U3992" s="14"/>
      <c r="V3992" s="14" t="str">
        <f t="shared" si="424"/>
        <v>Over 0.5</v>
      </c>
      <c r="W3992" s="14" t="str">
        <f t="shared" si="425"/>
        <v/>
      </c>
    </row>
    <row r="3993" spans="19:23">
      <c r="S3993" s="21" t="str">
        <f t="shared" si="422"/>
        <v/>
      </c>
      <c r="T3993" s="7" t="str">
        <f t="shared" si="423"/>
        <v>Under 1.5</v>
      </c>
      <c r="U3993" s="14"/>
      <c r="V3993" s="14" t="str">
        <f t="shared" si="424"/>
        <v>Over 0.5</v>
      </c>
      <c r="W3993" s="14" t="str">
        <f t="shared" si="425"/>
        <v/>
      </c>
    </row>
    <row r="3994" spans="19:23">
      <c r="S3994" s="21" t="str">
        <f t="shared" si="422"/>
        <v/>
      </c>
      <c r="T3994" s="7" t="str">
        <f t="shared" si="423"/>
        <v>Under 1.5</v>
      </c>
      <c r="U3994" s="14"/>
      <c r="V3994" s="14" t="str">
        <f t="shared" si="424"/>
        <v>Over 0.5</v>
      </c>
      <c r="W3994" s="14" t="str">
        <f t="shared" si="425"/>
        <v/>
      </c>
    </row>
    <row r="3995" spans="19:23">
      <c r="S3995" s="21" t="str">
        <f t="shared" si="422"/>
        <v/>
      </c>
      <c r="T3995" s="7" t="str">
        <f t="shared" si="423"/>
        <v>Under 1.5</v>
      </c>
      <c r="U3995" s="14"/>
      <c r="V3995" s="14" t="str">
        <f t="shared" si="424"/>
        <v>Over 0.5</v>
      </c>
      <c r="W3995" s="14" t="str">
        <f t="shared" si="425"/>
        <v/>
      </c>
    </row>
    <row r="3996" spans="19:23">
      <c r="S3996" s="21" t="str">
        <f t="shared" si="422"/>
        <v/>
      </c>
      <c r="T3996" s="7" t="str">
        <f t="shared" si="423"/>
        <v>Under 1.5</v>
      </c>
      <c r="U3996" s="14"/>
      <c r="V3996" s="14" t="str">
        <f t="shared" si="424"/>
        <v>Over 0.5</v>
      </c>
      <c r="W3996" s="14" t="str">
        <f t="shared" si="425"/>
        <v/>
      </c>
    </row>
    <row r="3997" spans="19:23">
      <c r="S3997" s="21" t="str">
        <f t="shared" si="422"/>
        <v/>
      </c>
      <c r="T3997" s="7" t="str">
        <f t="shared" si="423"/>
        <v>Under 1.5</v>
      </c>
      <c r="U3997" s="14"/>
      <c r="V3997" s="14" t="str">
        <f t="shared" si="424"/>
        <v>Over 0.5</v>
      </c>
      <c r="W3997" s="14" t="str">
        <f t="shared" si="425"/>
        <v/>
      </c>
    </row>
    <row r="3998" spans="19:23">
      <c r="S3998" s="21" t="str">
        <f t="shared" si="422"/>
        <v/>
      </c>
      <c r="T3998" s="7" t="str">
        <f t="shared" si="423"/>
        <v>Under 1.5</v>
      </c>
      <c r="U3998" s="14"/>
      <c r="V3998" s="14" t="str">
        <f t="shared" si="424"/>
        <v>Over 0.5</v>
      </c>
      <c r="W3998" s="14" t="str">
        <f t="shared" si="425"/>
        <v/>
      </c>
    </row>
    <row r="3999" spans="19:23">
      <c r="S3999" s="21" t="str">
        <f t="shared" si="422"/>
        <v/>
      </c>
      <c r="T3999" s="7" t="str">
        <f t="shared" si="423"/>
        <v>Under 1.5</v>
      </c>
      <c r="U3999" s="14"/>
      <c r="V3999" s="14" t="str">
        <f t="shared" si="424"/>
        <v>Over 0.5</v>
      </c>
      <c r="W3999" s="14" t="str">
        <f t="shared" si="425"/>
        <v/>
      </c>
    </row>
    <row r="4000" spans="19:23">
      <c r="S4000" s="21" t="str">
        <f t="shared" si="422"/>
        <v/>
      </c>
      <c r="T4000" s="7" t="str">
        <f t="shared" si="423"/>
        <v>Under 1.5</v>
      </c>
      <c r="U4000" s="14"/>
      <c r="V4000" s="14" t="str">
        <f t="shared" si="424"/>
        <v>Over 0.5</v>
      </c>
      <c r="W4000" s="14" t="str">
        <f t="shared" si="425"/>
        <v/>
      </c>
    </row>
    <row r="4001" spans="19:23">
      <c r="S4001" s="21" t="str">
        <f t="shared" si="422"/>
        <v/>
      </c>
      <c r="T4001" s="7" t="str">
        <f t="shared" si="423"/>
        <v>Under 1.5</v>
      </c>
      <c r="U4001" s="14"/>
      <c r="V4001" s="14" t="str">
        <f t="shared" si="424"/>
        <v>Over 0.5</v>
      </c>
      <c r="W4001" s="14" t="str">
        <f t="shared" si="425"/>
        <v/>
      </c>
    </row>
    <row r="4002" spans="19:23">
      <c r="S4002" s="21" t="str">
        <f t="shared" si="422"/>
        <v/>
      </c>
      <c r="T4002" s="7" t="str">
        <f t="shared" si="423"/>
        <v>Under 1.5</v>
      </c>
      <c r="U4002" s="14"/>
      <c r="V4002" s="14" t="str">
        <f t="shared" si="424"/>
        <v>Over 0.5</v>
      </c>
      <c r="W4002" s="14" t="str">
        <f t="shared" si="425"/>
        <v/>
      </c>
    </row>
    <row r="4003" spans="19:23">
      <c r="S4003" s="21" t="str">
        <f t="shared" si="422"/>
        <v/>
      </c>
      <c r="T4003" s="7" t="str">
        <f t="shared" si="423"/>
        <v>Under 1.5</v>
      </c>
      <c r="U4003" s="14"/>
      <c r="V4003" s="14" t="str">
        <f t="shared" si="424"/>
        <v>Over 0.5</v>
      </c>
      <c r="W4003" s="14" t="str">
        <f t="shared" si="425"/>
        <v/>
      </c>
    </row>
    <row r="4004" spans="19:23">
      <c r="S4004" s="21" t="str">
        <f t="shared" si="422"/>
        <v/>
      </c>
      <c r="T4004" s="7" t="str">
        <f t="shared" si="423"/>
        <v>Under 1.5</v>
      </c>
      <c r="U4004" s="14"/>
      <c r="V4004" s="14" t="str">
        <f t="shared" si="424"/>
        <v>Over 0.5</v>
      </c>
      <c r="W4004" s="14" t="str">
        <f t="shared" si="425"/>
        <v/>
      </c>
    </row>
    <row r="4005" spans="19:23">
      <c r="S4005" s="21" t="str">
        <f t="shared" si="422"/>
        <v/>
      </c>
      <c r="T4005" s="7" t="str">
        <f t="shared" si="423"/>
        <v>Under 1.5</v>
      </c>
      <c r="U4005" s="14"/>
      <c r="V4005" s="14" t="str">
        <f t="shared" si="424"/>
        <v>Over 0.5</v>
      </c>
      <c r="W4005" s="14" t="str">
        <f t="shared" si="425"/>
        <v/>
      </c>
    </row>
    <row r="4006" spans="19:23">
      <c r="S4006" s="21" t="str">
        <f t="shared" si="422"/>
        <v/>
      </c>
      <c r="T4006" s="7" t="str">
        <f t="shared" si="423"/>
        <v>Under 1.5</v>
      </c>
      <c r="U4006" s="14"/>
      <c r="V4006" s="14" t="str">
        <f t="shared" si="424"/>
        <v>Over 0.5</v>
      </c>
      <c r="W4006" s="14" t="str">
        <f t="shared" si="425"/>
        <v/>
      </c>
    </row>
    <row r="4007" spans="19:23">
      <c r="S4007" s="21" t="str">
        <f t="shared" si="422"/>
        <v/>
      </c>
      <c r="T4007" s="7" t="str">
        <f t="shared" si="423"/>
        <v>Under 1.5</v>
      </c>
      <c r="U4007" s="14"/>
      <c r="V4007" s="14" t="str">
        <f t="shared" si="424"/>
        <v>Over 0.5</v>
      </c>
      <c r="W4007" s="14" t="str">
        <f t="shared" si="425"/>
        <v/>
      </c>
    </row>
    <row r="4008" spans="19:23">
      <c r="S4008" s="21" t="str">
        <f t="shared" si="422"/>
        <v/>
      </c>
      <c r="T4008" s="7" t="str">
        <f t="shared" si="423"/>
        <v>Under 1.5</v>
      </c>
      <c r="U4008" s="14"/>
      <c r="V4008" s="14" t="str">
        <f t="shared" si="424"/>
        <v>Over 0.5</v>
      </c>
      <c r="W4008" s="14" t="str">
        <f t="shared" si="425"/>
        <v/>
      </c>
    </row>
    <row r="4009" spans="19:23">
      <c r="S4009" s="21" t="str">
        <f t="shared" si="422"/>
        <v/>
      </c>
      <c r="T4009" s="7" t="str">
        <f t="shared" si="423"/>
        <v>Under 1.5</v>
      </c>
      <c r="U4009" s="14"/>
      <c r="V4009" s="14" t="str">
        <f t="shared" si="424"/>
        <v>Over 0.5</v>
      </c>
      <c r="W4009" s="14" t="str">
        <f t="shared" si="425"/>
        <v/>
      </c>
    </row>
    <row r="4010" spans="19:23">
      <c r="S4010" s="21" t="str">
        <f t="shared" si="422"/>
        <v/>
      </c>
      <c r="T4010" s="7" t="str">
        <f t="shared" si="423"/>
        <v>Under 1.5</v>
      </c>
      <c r="U4010" s="14"/>
      <c r="V4010" s="14" t="str">
        <f t="shared" si="424"/>
        <v>Over 0.5</v>
      </c>
      <c r="W4010" s="14" t="str">
        <f t="shared" si="425"/>
        <v/>
      </c>
    </row>
    <row r="4011" spans="19:23">
      <c r="S4011" s="21" t="str">
        <f t="shared" si="422"/>
        <v/>
      </c>
      <c r="T4011" s="7" t="str">
        <f t="shared" si="423"/>
        <v>Under 1.5</v>
      </c>
      <c r="U4011" s="14"/>
      <c r="V4011" s="14" t="str">
        <f t="shared" si="424"/>
        <v>Over 0.5</v>
      </c>
      <c r="W4011" s="14" t="str">
        <f t="shared" si="425"/>
        <v/>
      </c>
    </row>
    <row r="4012" spans="19:23">
      <c r="S4012" s="21" t="str">
        <f t="shared" si="422"/>
        <v/>
      </c>
      <c r="T4012" s="7" t="str">
        <f t="shared" si="423"/>
        <v>Under 1.5</v>
      </c>
      <c r="U4012" s="14"/>
      <c r="V4012" s="14" t="str">
        <f t="shared" si="424"/>
        <v>Over 0.5</v>
      </c>
      <c r="W4012" s="14" t="str">
        <f t="shared" si="425"/>
        <v/>
      </c>
    </row>
    <row r="4013" spans="19:23">
      <c r="S4013" s="21" t="str">
        <f t="shared" si="422"/>
        <v/>
      </c>
      <c r="T4013" s="7" t="str">
        <f t="shared" si="423"/>
        <v>Under 1.5</v>
      </c>
      <c r="U4013" s="14"/>
      <c r="V4013" s="14" t="str">
        <f t="shared" si="424"/>
        <v>Over 0.5</v>
      </c>
      <c r="W4013" s="14" t="str">
        <f t="shared" si="425"/>
        <v/>
      </c>
    </row>
    <row r="4014" spans="19:23">
      <c r="S4014" s="21" t="str">
        <f t="shared" si="422"/>
        <v/>
      </c>
      <c r="T4014" s="7" t="str">
        <f t="shared" si="423"/>
        <v>Under 1.5</v>
      </c>
      <c r="U4014" s="14"/>
      <c r="V4014" s="14" t="str">
        <f t="shared" si="424"/>
        <v>Over 0.5</v>
      </c>
      <c r="W4014" s="14" t="str">
        <f t="shared" si="425"/>
        <v/>
      </c>
    </row>
    <row r="4015" spans="19:23">
      <c r="S4015" s="21" t="str">
        <f t="shared" si="422"/>
        <v/>
      </c>
      <c r="T4015" s="7" t="str">
        <f t="shared" si="423"/>
        <v>Under 1.5</v>
      </c>
      <c r="U4015" s="14"/>
      <c r="V4015" s="14" t="str">
        <f t="shared" si="424"/>
        <v>Over 0.5</v>
      </c>
      <c r="W4015" s="14" t="str">
        <f t="shared" si="425"/>
        <v/>
      </c>
    </row>
    <row r="4016" spans="19:23">
      <c r="S4016" s="21" t="str">
        <f t="shared" si="422"/>
        <v/>
      </c>
      <c r="T4016" s="7" t="str">
        <f t="shared" si="423"/>
        <v>Under 1.5</v>
      </c>
      <c r="U4016" s="14"/>
      <c r="V4016" s="14" t="str">
        <f t="shared" si="424"/>
        <v>Over 0.5</v>
      </c>
      <c r="W4016" s="14" t="str">
        <f t="shared" si="425"/>
        <v/>
      </c>
    </row>
    <row r="4017" spans="19:23">
      <c r="S4017" s="21" t="str">
        <f t="shared" si="422"/>
        <v/>
      </c>
      <c r="T4017" s="7" t="str">
        <f t="shared" si="423"/>
        <v>Under 1.5</v>
      </c>
      <c r="U4017" s="14"/>
      <c r="V4017" s="14" t="str">
        <f t="shared" si="424"/>
        <v>Over 0.5</v>
      </c>
      <c r="W4017" s="14" t="str">
        <f t="shared" si="425"/>
        <v/>
      </c>
    </row>
    <row r="4018" spans="19:23">
      <c r="S4018" s="21" t="str">
        <f t="shared" si="422"/>
        <v/>
      </c>
      <c r="T4018" s="7" t="str">
        <f t="shared" si="423"/>
        <v>Under 1.5</v>
      </c>
      <c r="U4018" s="14"/>
      <c r="V4018" s="14" t="str">
        <f t="shared" si="424"/>
        <v>Over 0.5</v>
      </c>
      <c r="W4018" s="14" t="str">
        <f t="shared" si="425"/>
        <v/>
      </c>
    </row>
    <row r="4019" spans="19:23">
      <c r="S4019" s="21" t="str">
        <f t="shared" si="422"/>
        <v/>
      </c>
      <c r="T4019" s="7" t="str">
        <f t="shared" si="423"/>
        <v>Under 1.5</v>
      </c>
      <c r="U4019" s="14"/>
      <c r="V4019" s="14" t="str">
        <f t="shared" si="424"/>
        <v>Over 0.5</v>
      </c>
      <c r="W4019" s="14" t="str">
        <f t="shared" si="425"/>
        <v/>
      </c>
    </row>
    <row r="4020" spans="19:23">
      <c r="S4020" s="21" t="str">
        <f t="shared" ref="S4020:S4083" si="426">(IF(H4020=0,"",(40+IF(I4020&lt;50,0,I4020/3.2)+(IF(J4020&gt;I4020,-J4020/3.2,0)+(IF(H4020&gt;I4020,-H4020/3.2,0)+(IF(L4020="X",5,IF(L4020="2",2,0)))+(IF(M4020&gt;15,0,15-M4020))+(IF(P4020&lt;50,0,P4020/5)))))))</f>
        <v/>
      </c>
      <c r="T4020" s="7" t="str">
        <f t="shared" ref="T4020:T4083" si="427">IF(S4020&lt;56,"Over 0.5","Under 1.5")</f>
        <v>Under 1.5</v>
      </c>
      <c r="U4020" s="14"/>
      <c r="V4020" s="14" t="str">
        <f t="shared" si="424"/>
        <v>Over 0.5</v>
      </c>
      <c r="W4020" s="14" t="str">
        <f t="shared" si="425"/>
        <v/>
      </c>
    </row>
    <row r="4021" spans="19:23">
      <c r="S4021" s="21" t="str">
        <f t="shared" si="426"/>
        <v/>
      </c>
      <c r="T4021" s="7" t="str">
        <f t="shared" si="427"/>
        <v>Under 1.5</v>
      </c>
      <c r="U4021" s="14"/>
      <c r="V4021" s="14" t="str">
        <f t="shared" si="424"/>
        <v>Over 0.5</v>
      </c>
      <c r="W4021" s="14" t="str">
        <f t="shared" si="425"/>
        <v/>
      </c>
    </row>
    <row r="4022" spans="19:23">
      <c r="S4022" s="21" t="str">
        <f t="shared" si="426"/>
        <v/>
      </c>
      <c r="T4022" s="7" t="str">
        <f t="shared" si="427"/>
        <v>Under 1.5</v>
      </c>
      <c r="U4022" s="14"/>
      <c r="V4022" s="14" t="str">
        <f t="shared" si="424"/>
        <v>Over 0.5</v>
      </c>
      <c r="W4022" s="14" t="str">
        <f t="shared" si="425"/>
        <v/>
      </c>
    </row>
    <row r="4023" spans="19:23">
      <c r="S4023" s="21" t="str">
        <f t="shared" si="426"/>
        <v/>
      </c>
      <c r="T4023" s="7" t="str">
        <f t="shared" si="427"/>
        <v>Under 1.5</v>
      </c>
      <c r="U4023" s="14"/>
      <c r="V4023" s="14" t="str">
        <f t="shared" si="424"/>
        <v>Over 0.5</v>
      </c>
      <c r="W4023" s="14" t="str">
        <f t="shared" si="425"/>
        <v/>
      </c>
    </row>
    <row r="4024" spans="19:23">
      <c r="S4024" s="21" t="str">
        <f t="shared" si="426"/>
        <v/>
      </c>
      <c r="T4024" s="7" t="str">
        <f t="shared" si="427"/>
        <v>Under 1.5</v>
      </c>
      <c r="U4024" s="14"/>
      <c r="V4024" s="14" t="str">
        <f t="shared" si="424"/>
        <v>Over 0.5</v>
      </c>
      <c r="W4024" s="14" t="str">
        <f t="shared" si="425"/>
        <v/>
      </c>
    </row>
    <row r="4025" spans="19:23">
      <c r="S4025" s="21" t="str">
        <f t="shared" si="426"/>
        <v/>
      </c>
      <c r="T4025" s="7" t="str">
        <f t="shared" si="427"/>
        <v>Under 1.5</v>
      </c>
      <c r="U4025" s="14"/>
      <c r="V4025" s="14" t="str">
        <f t="shared" si="424"/>
        <v>Over 0.5</v>
      </c>
      <c r="W4025" s="14" t="str">
        <f t="shared" si="425"/>
        <v/>
      </c>
    </row>
    <row r="4026" spans="19:23">
      <c r="S4026" s="21" t="str">
        <f t="shared" si="426"/>
        <v/>
      </c>
      <c r="T4026" s="7" t="str">
        <f t="shared" si="427"/>
        <v>Under 1.5</v>
      </c>
      <c r="U4026" s="14"/>
      <c r="V4026" s="14" t="str">
        <f t="shared" si="424"/>
        <v>Over 0.5</v>
      </c>
      <c r="W4026" s="14" t="str">
        <f t="shared" si="425"/>
        <v/>
      </c>
    </row>
    <row r="4027" spans="19:23">
      <c r="S4027" s="21" t="str">
        <f t="shared" si="426"/>
        <v/>
      </c>
      <c r="T4027" s="7" t="str">
        <f t="shared" si="427"/>
        <v>Under 1.5</v>
      </c>
      <c r="U4027" s="14"/>
      <c r="V4027" s="14" t="str">
        <f t="shared" si="424"/>
        <v>Over 0.5</v>
      </c>
      <c r="W4027" s="14" t="str">
        <f t="shared" si="425"/>
        <v/>
      </c>
    </row>
    <row r="4028" spans="19:23">
      <c r="S4028" s="21" t="str">
        <f t="shared" si="426"/>
        <v/>
      </c>
      <c r="T4028" s="7" t="str">
        <f t="shared" si="427"/>
        <v>Under 1.5</v>
      </c>
      <c r="U4028" s="14"/>
      <c r="V4028" s="14" t="str">
        <f t="shared" si="424"/>
        <v>Over 0.5</v>
      </c>
      <c r="W4028" s="14" t="str">
        <f t="shared" si="425"/>
        <v/>
      </c>
    </row>
    <row r="4029" spans="19:23">
      <c r="S4029" s="21" t="str">
        <f t="shared" si="426"/>
        <v/>
      </c>
      <c r="T4029" s="7" t="str">
        <f t="shared" si="427"/>
        <v>Under 1.5</v>
      </c>
      <c r="U4029" s="14"/>
      <c r="V4029" s="14" t="str">
        <f t="shared" si="424"/>
        <v>Over 0.5</v>
      </c>
      <c r="W4029" s="14" t="str">
        <f t="shared" si="425"/>
        <v/>
      </c>
    </row>
    <row r="4030" spans="19:23">
      <c r="S4030" s="21" t="str">
        <f t="shared" si="426"/>
        <v/>
      </c>
      <c r="T4030" s="7" t="str">
        <f t="shared" si="427"/>
        <v>Under 1.5</v>
      </c>
      <c r="U4030" s="14"/>
      <c r="V4030" s="14" t="str">
        <f t="shared" si="424"/>
        <v>Over 0.5</v>
      </c>
      <c r="W4030" s="14" t="str">
        <f t="shared" si="425"/>
        <v/>
      </c>
    </row>
    <row r="4031" spans="19:23">
      <c r="S4031" s="21" t="str">
        <f t="shared" si="426"/>
        <v/>
      </c>
      <c r="T4031" s="7" t="str">
        <f t="shared" si="427"/>
        <v>Under 1.5</v>
      </c>
      <c r="U4031" s="14"/>
      <c r="V4031" s="14" t="str">
        <f t="shared" si="424"/>
        <v>Over 0.5</v>
      </c>
      <c r="W4031" s="14" t="str">
        <f t="shared" si="425"/>
        <v/>
      </c>
    </row>
    <row r="4032" spans="19:23">
      <c r="S4032" s="21" t="str">
        <f t="shared" si="426"/>
        <v/>
      </c>
      <c r="T4032" s="7" t="str">
        <f t="shared" si="427"/>
        <v>Under 1.5</v>
      </c>
      <c r="U4032" s="14"/>
      <c r="V4032" s="14" t="str">
        <f t="shared" si="424"/>
        <v>Over 0.5</v>
      </c>
      <c r="W4032" s="14" t="str">
        <f t="shared" si="425"/>
        <v/>
      </c>
    </row>
    <row r="4033" spans="19:23">
      <c r="S4033" s="21" t="str">
        <f t="shared" si="426"/>
        <v/>
      </c>
      <c r="T4033" s="7" t="str">
        <f t="shared" si="427"/>
        <v>Under 1.5</v>
      </c>
      <c r="U4033" s="14"/>
      <c r="V4033" s="14" t="str">
        <f t="shared" si="424"/>
        <v>Over 0.5</v>
      </c>
      <c r="W4033" s="14" t="str">
        <f t="shared" si="425"/>
        <v/>
      </c>
    </row>
    <row r="4034" spans="19:23">
      <c r="S4034" s="21" t="str">
        <f t="shared" si="426"/>
        <v/>
      </c>
      <c r="T4034" s="7" t="str">
        <f t="shared" si="427"/>
        <v>Under 1.5</v>
      </c>
      <c r="U4034" s="14"/>
      <c r="V4034" s="14" t="str">
        <f t="shared" si="424"/>
        <v>Over 0.5</v>
      </c>
      <c r="W4034" s="14" t="str">
        <f t="shared" si="425"/>
        <v/>
      </c>
    </row>
    <row r="4035" spans="19:23">
      <c r="S4035" s="21" t="str">
        <f t="shared" si="426"/>
        <v/>
      </c>
      <c r="T4035" s="7" t="str">
        <f t="shared" si="427"/>
        <v>Under 1.5</v>
      </c>
      <c r="U4035" s="14"/>
      <c r="V4035" s="14" t="str">
        <f t="shared" si="424"/>
        <v>Over 0.5</v>
      </c>
      <c r="W4035" s="14" t="str">
        <f t="shared" si="425"/>
        <v/>
      </c>
    </row>
    <row r="4036" spans="19:23">
      <c r="S4036" s="21" t="str">
        <f t="shared" si="426"/>
        <v/>
      </c>
      <c r="T4036" s="7" t="str">
        <f t="shared" si="427"/>
        <v>Under 1.5</v>
      </c>
      <c r="U4036" s="14"/>
      <c r="V4036" s="14" t="str">
        <f t="shared" si="424"/>
        <v>Over 0.5</v>
      </c>
      <c r="W4036" s="14" t="str">
        <f t="shared" si="425"/>
        <v/>
      </c>
    </row>
    <row r="4037" spans="19:23">
      <c r="S4037" s="21" t="str">
        <f t="shared" si="426"/>
        <v/>
      </c>
      <c r="T4037" s="7" t="str">
        <f t="shared" si="427"/>
        <v>Under 1.5</v>
      </c>
      <c r="U4037" s="14"/>
      <c r="V4037" s="14" t="str">
        <f t="shared" si="424"/>
        <v>Over 0.5</v>
      </c>
      <c r="W4037" s="14" t="str">
        <f t="shared" si="425"/>
        <v/>
      </c>
    </row>
    <row r="4038" spans="19:23">
      <c r="S4038" s="21" t="str">
        <f t="shared" si="426"/>
        <v/>
      </c>
      <c r="T4038" s="7" t="str">
        <f t="shared" si="427"/>
        <v>Under 1.5</v>
      </c>
      <c r="U4038" s="14"/>
      <c r="V4038" s="14" t="str">
        <f t="shared" si="424"/>
        <v>Over 0.5</v>
      </c>
      <c r="W4038" s="14" t="str">
        <f t="shared" si="425"/>
        <v/>
      </c>
    </row>
    <row r="4039" spans="19:23">
      <c r="S4039" s="21" t="str">
        <f t="shared" si="426"/>
        <v/>
      </c>
      <c r="T4039" s="7" t="str">
        <f t="shared" si="427"/>
        <v>Under 1.5</v>
      </c>
      <c r="U4039" s="14"/>
      <c r="V4039" s="14" t="str">
        <f t="shared" si="424"/>
        <v>Over 0.5</v>
      </c>
      <c r="W4039" s="14" t="str">
        <f t="shared" si="425"/>
        <v/>
      </c>
    </row>
    <row r="4040" spans="19:23">
      <c r="S4040" s="21" t="str">
        <f t="shared" si="426"/>
        <v/>
      </c>
      <c r="T4040" s="7" t="str">
        <f t="shared" si="427"/>
        <v>Under 1.5</v>
      </c>
      <c r="U4040" s="14"/>
      <c r="V4040" s="14" t="str">
        <f t="shared" si="424"/>
        <v>Over 0.5</v>
      </c>
      <c r="W4040" s="14" t="str">
        <f t="shared" si="425"/>
        <v/>
      </c>
    </row>
    <row r="4041" spans="19:23">
      <c r="S4041" s="21" t="str">
        <f t="shared" si="426"/>
        <v/>
      </c>
      <c r="T4041" s="7" t="str">
        <f t="shared" si="427"/>
        <v>Under 1.5</v>
      </c>
      <c r="U4041" s="14"/>
      <c r="V4041" s="14" t="str">
        <f t="shared" si="424"/>
        <v>Over 0.5</v>
      </c>
      <c r="W4041" s="14" t="str">
        <f t="shared" si="425"/>
        <v/>
      </c>
    </row>
    <row r="4042" spans="19:23">
      <c r="S4042" s="21" t="str">
        <f t="shared" si="426"/>
        <v/>
      </c>
      <c r="T4042" s="7" t="str">
        <f t="shared" si="427"/>
        <v>Under 1.5</v>
      </c>
      <c r="U4042" s="14"/>
      <c r="V4042" s="14" t="str">
        <f t="shared" si="424"/>
        <v>Over 0.5</v>
      </c>
      <c r="W4042" s="14" t="str">
        <f t="shared" si="425"/>
        <v/>
      </c>
    </row>
    <row r="4043" spans="19:23">
      <c r="S4043" s="21" t="str">
        <f t="shared" si="426"/>
        <v/>
      </c>
      <c r="T4043" s="7" t="str">
        <f t="shared" si="427"/>
        <v>Under 1.5</v>
      </c>
      <c r="U4043" s="14"/>
      <c r="V4043" s="14" t="str">
        <f t="shared" ref="V4043:V4106" si="428">IF(N4043="1-0","Under 1.5",IF(N4043="0-0","Under 1.5",IF(N4043="0-1","Under 1.5","Over 0.5")))</f>
        <v>Over 0.5</v>
      </c>
      <c r="W4043" s="14" t="str">
        <f t="shared" ref="W4043:W4106" si="429">IF(N4043=0,"",IF(N4043="?",N4043,IF(T4043=V4043,"WON",IF(N4043="0-1","WON",IF(N4043="1-0","WON","LOST")))))</f>
        <v/>
      </c>
    </row>
    <row r="4044" spans="19:23">
      <c r="S4044" s="21" t="str">
        <f t="shared" si="426"/>
        <v/>
      </c>
      <c r="T4044" s="7" t="str">
        <f t="shared" si="427"/>
        <v>Under 1.5</v>
      </c>
      <c r="U4044" s="14"/>
      <c r="V4044" s="14" t="str">
        <f t="shared" si="428"/>
        <v>Over 0.5</v>
      </c>
      <c r="W4044" s="14" t="str">
        <f t="shared" si="429"/>
        <v/>
      </c>
    </row>
    <row r="4045" spans="19:23">
      <c r="S4045" s="21" t="str">
        <f t="shared" si="426"/>
        <v/>
      </c>
      <c r="T4045" s="7" t="str">
        <f t="shared" si="427"/>
        <v>Under 1.5</v>
      </c>
      <c r="U4045" s="14"/>
      <c r="V4045" s="14" t="str">
        <f t="shared" si="428"/>
        <v>Over 0.5</v>
      </c>
      <c r="W4045" s="14" t="str">
        <f t="shared" si="429"/>
        <v/>
      </c>
    </row>
    <row r="4046" spans="19:23">
      <c r="S4046" s="21" t="str">
        <f t="shared" si="426"/>
        <v/>
      </c>
      <c r="T4046" s="7" t="str">
        <f t="shared" si="427"/>
        <v>Under 1.5</v>
      </c>
      <c r="U4046" s="14"/>
      <c r="V4046" s="14" t="str">
        <f t="shared" si="428"/>
        <v>Over 0.5</v>
      </c>
      <c r="W4046" s="14" t="str">
        <f t="shared" si="429"/>
        <v/>
      </c>
    </row>
    <row r="4047" spans="19:23">
      <c r="S4047" s="21" t="str">
        <f t="shared" si="426"/>
        <v/>
      </c>
      <c r="T4047" s="7" t="str">
        <f t="shared" si="427"/>
        <v>Under 1.5</v>
      </c>
      <c r="U4047" s="14"/>
      <c r="V4047" s="14" t="str">
        <f t="shared" si="428"/>
        <v>Over 0.5</v>
      </c>
      <c r="W4047" s="14" t="str">
        <f t="shared" si="429"/>
        <v/>
      </c>
    </row>
    <row r="4048" spans="19:23">
      <c r="S4048" s="21" t="str">
        <f t="shared" si="426"/>
        <v/>
      </c>
      <c r="T4048" s="7" t="str">
        <f t="shared" si="427"/>
        <v>Under 1.5</v>
      </c>
      <c r="U4048" s="14"/>
      <c r="V4048" s="14" t="str">
        <f t="shared" si="428"/>
        <v>Over 0.5</v>
      </c>
      <c r="W4048" s="14" t="str">
        <f t="shared" si="429"/>
        <v/>
      </c>
    </row>
    <row r="4049" spans="19:23">
      <c r="S4049" s="21" t="str">
        <f t="shared" si="426"/>
        <v/>
      </c>
      <c r="T4049" s="7" t="str">
        <f t="shared" si="427"/>
        <v>Under 1.5</v>
      </c>
      <c r="U4049" s="14"/>
      <c r="V4049" s="14" t="str">
        <f t="shared" si="428"/>
        <v>Over 0.5</v>
      </c>
      <c r="W4049" s="14" t="str">
        <f t="shared" si="429"/>
        <v/>
      </c>
    </row>
    <row r="4050" spans="19:23">
      <c r="S4050" s="21" t="str">
        <f t="shared" si="426"/>
        <v/>
      </c>
      <c r="T4050" s="7" t="str">
        <f t="shared" si="427"/>
        <v>Under 1.5</v>
      </c>
      <c r="U4050" s="14"/>
      <c r="V4050" s="14" t="str">
        <f t="shared" si="428"/>
        <v>Over 0.5</v>
      </c>
      <c r="W4050" s="14" t="str">
        <f t="shared" si="429"/>
        <v/>
      </c>
    </row>
    <row r="4051" spans="19:23">
      <c r="S4051" s="21" t="str">
        <f t="shared" si="426"/>
        <v/>
      </c>
      <c r="T4051" s="7" t="str">
        <f t="shared" si="427"/>
        <v>Under 1.5</v>
      </c>
      <c r="U4051" s="14"/>
      <c r="V4051" s="14" t="str">
        <f t="shared" si="428"/>
        <v>Over 0.5</v>
      </c>
      <c r="W4051" s="14" t="str">
        <f t="shared" si="429"/>
        <v/>
      </c>
    </row>
    <row r="4052" spans="19:23">
      <c r="S4052" s="21" t="str">
        <f t="shared" si="426"/>
        <v/>
      </c>
      <c r="T4052" s="7" t="str">
        <f t="shared" si="427"/>
        <v>Under 1.5</v>
      </c>
      <c r="U4052" s="14"/>
      <c r="V4052" s="14" t="str">
        <f t="shared" si="428"/>
        <v>Over 0.5</v>
      </c>
      <c r="W4052" s="14" t="str">
        <f t="shared" si="429"/>
        <v/>
      </c>
    </row>
    <row r="4053" spans="19:23">
      <c r="S4053" s="21" t="str">
        <f t="shared" si="426"/>
        <v/>
      </c>
      <c r="T4053" s="7" t="str">
        <f t="shared" si="427"/>
        <v>Under 1.5</v>
      </c>
      <c r="U4053" s="14"/>
      <c r="V4053" s="14" t="str">
        <f t="shared" si="428"/>
        <v>Over 0.5</v>
      </c>
      <c r="W4053" s="14" t="str">
        <f t="shared" si="429"/>
        <v/>
      </c>
    </row>
    <row r="4054" spans="19:23">
      <c r="S4054" s="21" t="str">
        <f t="shared" si="426"/>
        <v/>
      </c>
      <c r="T4054" s="7" t="str">
        <f t="shared" si="427"/>
        <v>Under 1.5</v>
      </c>
      <c r="U4054" s="14"/>
      <c r="V4054" s="14" t="str">
        <f t="shared" si="428"/>
        <v>Over 0.5</v>
      </c>
      <c r="W4054" s="14" t="str">
        <f t="shared" si="429"/>
        <v/>
      </c>
    </row>
    <row r="4055" spans="19:23">
      <c r="S4055" s="21" t="str">
        <f t="shared" si="426"/>
        <v/>
      </c>
      <c r="T4055" s="7" t="str">
        <f t="shared" si="427"/>
        <v>Under 1.5</v>
      </c>
      <c r="U4055" s="14"/>
      <c r="V4055" s="14" t="str">
        <f t="shared" si="428"/>
        <v>Over 0.5</v>
      </c>
      <c r="W4055" s="14" t="str">
        <f t="shared" si="429"/>
        <v/>
      </c>
    </row>
    <row r="4056" spans="19:23">
      <c r="S4056" s="21" t="str">
        <f t="shared" si="426"/>
        <v/>
      </c>
      <c r="T4056" s="7" t="str">
        <f t="shared" si="427"/>
        <v>Under 1.5</v>
      </c>
      <c r="U4056" s="14"/>
      <c r="V4056" s="14" t="str">
        <f t="shared" si="428"/>
        <v>Over 0.5</v>
      </c>
      <c r="W4056" s="14" t="str">
        <f t="shared" si="429"/>
        <v/>
      </c>
    </row>
    <row r="4057" spans="19:23">
      <c r="S4057" s="21" t="str">
        <f t="shared" si="426"/>
        <v/>
      </c>
      <c r="T4057" s="7" t="str">
        <f t="shared" si="427"/>
        <v>Under 1.5</v>
      </c>
      <c r="U4057" s="14"/>
      <c r="V4057" s="14" t="str">
        <f t="shared" si="428"/>
        <v>Over 0.5</v>
      </c>
      <c r="W4057" s="14" t="str">
        <f t="shared" si="429"/>
        <v/>
      </c>
    </row>
    <row r="4058" spans="19:23">
      <c r="S4058" s="21" t="str">
        <f t="shared" si="426"/>
        <v/>
      </c>
      <c r="T4058" s="7" t="str">
        <f t="shared" si="427"/>
        <v>Under 1.5</v>
      </c>
      <c r="U4058" s="14"/>
      <c r="V4058" s="14" t="str">
        <f t="shared" si="428"/>
        <v>Over 0.5</v>
      </c>
      <c r="W4058" s="14" t="str">
        <f t="shared" si="429"/>
        <v/>
      </c>
    </row>
    <row r="4059" spans="19:23">
      <c r="S4059" s="21" t="str">
        <f t="shared" si="426"/>
        <v/>
      </c>
      <c r="T4059" s="7" t="str">
        <f t="shared" si="427"/>
        <v>Under 1.5</v>
      </c>
      <c r="U4059" s="14"/>
      <c r="V4059" s="14" t="str">
        <f t="shared" si="428"/>
        <v>Over 0.5</v>
      </c>
      <c r="W4059" s="14" t="str">
        <f t="shared" si="429"/>
        <v/>
      </c>
    </row>
    <row r="4060" spans="19:23">
      <c r="S4060" s="21" t="str">
        <f t="shared" si="426"/>
        <v/>
      </c>
      <c r="T4060" s="7" t="str">
        <f t="shared" si="427"/>
        <v>Under 1.5</v>
      </c>
      <c r="U4060" s="14"/>
      <c r="V4060" s="14" t="str">
        <f t="shared" si="428"/>
        <v>Over 0.5</v>
      </c>
      <c r="W4060" s="14" t="str">
        <f t="shared" si="429"/>
        <v/>
      </c>
    </row>
    <row r="4061" spans="19:23">
      <c r="S4061" s="21" t="str">
        <f t="shared" si="426"/>
        <v/>
      </c>
      <c r="T4061" s="7" t="str">
        <f t="shared" si="427"/>
        <v>Under 1.5</v>
      </c>
      <c r="U4061" s="14"/>
      <c r="V4061" s="14" t="str">
        <f t="shared" si="428"/>
        <v>Over 0.5</v>
      </c>
      <c r="W4061" s="14" t="str">
        <f t="shared" si="429"/>
        <v/>
      </c>
    </row>
    <row r="4062" spans="19:23">
      <c r="S4062" s="21" t="str">
        <f t="shared" si="426"/>
        <v/>
      </c>
      <c r="T4062" s="7" t="str">
        <f t="shared" si="427"/>
        <v>Under 1.5</v>
      </c>
      <c r="U4062" s="14"/>
      <c r="V4062" s="14" t="str">
        <f t="shared" si="428"/>
        <v>Over 0.5</v>
      </c>
      <c r="W4062" s="14" t="str">
        <f t="shared" si="429"/>
        <v/>
      </c>
    </row>
    <row r="4063" spans="19:23">
      <c r="S4063" s="21" t="str">
        <f t="shared" si="426"/>
        <v/>
      </c>
      <c r="T4063" s="7" t="str">
        <f t="shared" si="427"/>
        <v>Under 1.5</v>
      </c>
      <c r="U4063" s="14"/>
      <c r="V4063" s="14" t="str">
        <f t="shared" si="428"/>
        <v>Over 0.5</v>
      </c>
      <c r="W4063" s="14" t="str">
        <f t="shared" si="429"/>
        <v/>
      </c>
    </row>
    <row r="4064" spans="19:23">
      <c r="S4064" s="21" t="str">
        <f t="shared" si="426"/>
        <v/>
      </c>
      <c r="T4064" s="7" t="str">
        <f t="shared" si="427"/>
        <v>Under 1.5</v>
      </c>
      <c r="U4064" s="14"/>
      <c r="V4064" s="14" t="str">
        <f t="shared" si="428"/>
        <v>Over 0.5</v>
      </c>
      <c r="W4064" s="14" t="str">
        <f t="shared" si="429"/>
        <v/>
      </c>
    </row>
    <row r="4065" spans="19:23">
      <c r="S4065" s="21" t="str">
        <f t="shared" si="426"/>
        <v/>
      </c>
      <c r="T4065" s="7" t="str">
        <f t="shared" si="427"/>
        <v>Under 1.5</v>
      </c>
      <c r="U4065" s="14"/>
      <c r="V4065" s="14" t="str">
        <f t="shared" si="428"/>
        <v>Over 0.5</v>
      </c>
      <c r="W4065" s="14" t="str">
        <f t="shared" si="429"/>
        <v/>
      </c>
    </row>
    <row r="4066" spans="19:23">
      <c r="S4066" s="21" t="str">
        <f t="shared" si="426"/>
        <v/>
      </c>
      <c r="T4066" s="7" t="str">
        <f t="shared" si="427"/>
        <v>Under 1.5</v>
      </c>
      <c r="U4066" s="14"/>
      <c r="V4066" s="14" t="str">
        <f t="shared" si="428"/>
        <v>Over 0.5</v>
      </c>
      <c r="W4066" s="14" t="str">
        <f t="shared" si="429"/>
        <v/>
      </c>
    </row>
    <row r="4067" spans="19:23">
      <c r="S4067" s="21" t="str">
        <f t="shared" si="426"/>
        <v/>
      </c>
      <c r="T4067" s="7" t="str">
        <f t="shared" si="427"/>
        <v>Under 1.5</v>
      </c>
      <c r="U4067" s="14"/>
      <c r="V4067" s="14" t="str">
        <f t="shared" si="428"/>
        <v>Over 0.5</v>
      </c>
      <c r="W4067" s="14" t="str">
        <f t="shared" si="429"/>
        <v/>
      </c>
    </row>
    <row r="4068" spans="19:23">
      <c r="S4068" s="21" t="str">
        <f t="shared" si="426"/>
        <v/>
      </c>
      <c r="T4068" s="7" t="str">
        <f t="shared" si="427"/>
        <v>Under 1.5</v>
      </c>
      <c r="U4068" s="14"/>
      <c r="V4068" s="14" t="str">
        <f t="shared" si="428"/>
        <v>Over 0.5</v>
      </c>
      <c r="W4068" s="14" t="str">
        <f t="shared" si="429"/>
        <v/>
      </c>
    </row>
    <row r="4069" spans="19:23">
      <c r="S4069" s="21" t="str">
        <f t="shared" si="426"/>
        <v/>
      </c>
      <c r="T4069" s="7" t="str">
        <f t="shared" si="427"/>
        <v>Under 1.5</v>
      </c>
      <c r="U4069" s="14"/>
      <c r="V4069" s="14" t="str">
        <f t="shared" si="428"/>
        <v>Over 0.5</v>
      </c>
      <c r="W4069" s="14" t="str">
        <f t="shared" si="429"/>
        <v/>
      </c>
    </row>
    <row r="4070" spans="19:23">
      <c r="S4070" s="21" t="str">
        <f t="shared" si="426"/>
        <v/>
      </c>
      <c r="T4070" s="7" t="str">
        <f t="shared" si="427"/>
        <v>Under 1.5</v>
      </c>
      <c r="U4070" s="14"/>
      <c r="V4070" s="14" t="str">
        <f t="shared" si="428"/>
        <v>Over 0.5</v>
      </c>
      <c r="W4070" s="14" t="str">
        <f t="shared" si="429"/>
        <v/>
      </c>
    </row>
    <row r="4071" spans="19:23">
      <c r="S4071" s="21" t="str">
        <f t="shared" si="426"/>
        <v/>
      </c>
      <c r="T4071" s="7" t="str">
        <f t="shared" si="427"/>
        <v>Under 1.5</v>
      </c>
      <c r="U4071" s="14"/>
      <c r="V4071" s="14" t="str">
        <f t="shared" si="428"/>
        <v>Over 0.5</v>
      </c>
      <c r="W4071" s="14" t="str">
        <f t="shared" si="429"/>
        <v/>
      </c>
    </row>
    <row r="4072" spans="19:23">
      <c r="S4072" s="21" t="str">
        <f t="shared" si="426"/>
        <v/>
      </c>
      <c r="T4072" s="7" t="str">
        <f t="shared" si="427"/>
        <v>Under 1.5</v>
      </c>
      <c r="U4072" s="14"/>
      <c r="V4072" s="14" t="str">
        <f t="shared" si="428"/>
        <v>Over 0.5</v>
      </c>
      <c r="W4072" s="14" t="str">
        <f t="shared" si="429"/>
        <v/>
      </c>
    </row>
    <row r="4073" spans="19:23">
      <c r="S4073" s="21" t="str">
        <f t="shared" si="426"/>
        <v/>
      </c>
      <c r="T4073" s="7" t="str">
        <f t="shared" si="427"/>
        <v>Under 1.5</v>
      </c>
      <c r="U4073" s="14"/>
      <c r="V4073" s="14" t="str">
        <f t="shared" si="428"/>
        <v>Over 0.5</v>
      </c>
      <c r="W4073" s="14" t="str">
        <f t="shared" si="429"/>
        <v/>
      </c>
    </row>
    <row r="4074" spans="19:23">
      <c r="S4074" s="21" t="str">
        <f t="shared" si="426"/>
        <v/>
      </c>
      <c r="T4074" s="7" t="str">
        <f t="shared" si="427"/>
        <v>Under 1.5</v>
      </c>
      <c r="U4074" s="14"/>
      <c r="V4074" s="14" t="str">
        <f t="shared" si="428"/>
        <v>Over 0.5</v>
      </c>
      <c r="W4074" s="14" t="str">
        <f t="shared" si="429"/>
        <v/>
      </c>
    </row>
    <row r="4075" spans="19:23">
      <c r="S4075" s="21" t="str">
        <f t="shared" si="426"/>
        <v/>
      </c>
      <c r="T4075" s="7" t="str">
        <f t="shared" si="427"/>
        <v>Under 1.5</v>
      </c>
      <c r="U4075" s="14"/>
      <c r="V4075" s="14" t="str">
        <f t="shared" si="428"/>
        <v>Over 0.5</v>
      </c>
      <c r="W4075" s="14" t="str">
        <f t="shared" si="429"/>
        <v/>
      </c>
    </row>
    <row r="4076" spans="19:23">
      <c r="S4076" s="21" t="str">
        <f t="shared" si="426"/>
        <v/>
      </c>
      <c r="T4076" s="7" t="str">
        <f t="shared" si="427"/>
        <v>Under 1.5</v>
      </c>
      <c r="U4076" s="14"/>
      <c r="V4076" s="14" t="str">
        <f t="shared" si="428"/>
        <v>Over 0.5</v>
      </c>
      <c r="W4076" s="14" t="str">
        <f t="shared" si="429"/>
        <v/>
      </c>
    </row>
    <row r="4077" spans="19:23">
      <c r="S4077" s="21" t="str">
        <f t="shared" si="426"/>
        <v/>
      </c>
      <c r="T4077" s="7" t="str">
        <f t="shared" si="427"/>
        <v>Under 1.5</v>
      </c>
      <c r="U4077" s="14"/>
      <c r="V4077" s="14" t="str">
        <f t="shared" si="428"/>
        <v>Over 0.5</v>
      </c>
      <c r="W4077" s="14" t="str">
        <f t="shared" si="429"/>
        <v/>
      </c>
    </row>
    <row r="4078" spans="19:23">
      <c r="S4078" s="21" t="str">
        <f t="shared" si="426"/>
        <v/>
      </c>
      <c r="T4078" s="7" t="str">
        <f t="shared" si="427"/>
        <v>Under 1.5</v>
      </c>
      <c r="U4078" s="14"/>
      <c r="V4078" s="14" t="str">
        <f t="shared" si="428"/>
        <v>Over 0.5</v>
      </c>
      <c r="W4078" s="14" t="str">
        <f t="shared" si="429"/>
        <v/>
      </c>
    </row>
    <row r="4079" spans="19:23">
      <c r="S4079" s="21" t="str">
        <f t="shared" si="426"/>
        <v/>
      </c>
      <c r="T4079" s="7" t="str">
        <f t="shared" si="427"/>
        <v>Under 1.5</v>
      </c>
      <c r="U4079" s="14"/>
      <c r="V4079" s="14" t="str">
        <f t="shared" si="428"/>
        <v>Over 0.5</v>
      </c>
      <c r="W4079" s="14" t="str">
        <f t="shared" si="429"/>
        <v/>
      </c>
    </row>
    <row r="4080" spans="19:23">
      <c r="S4080" s="21" t="str">
        <f t="shared" si="426"/>
        <v/>
      </c>
      <c r="T4080" s="7" t="str">
        <f t="shared" si="427"/>
        <v>Under 1.5</v>
      </c>
      <c r="U4080" s="14"/>
      <c r="V4080" s="14" t="str">
        <f t="shared" si="428"/>
        <v>Over 0.5</v>
      </c>
      <c r="W4080" s="14" t="str">
        <f t="shared" si="429"/>
        <v/>
      </c>
    </row>
    <row r="4081" spans="19:23">
      <c r="S4081" s="21" t="str">
        <f t="shared" si="426"/>
        <v/>
      </c>
      <c r="T4081" s="7" t="str">
        <f t="shared" si="427"/>
        <v>Under 1.5</v>
      </c>
      <c r="U4081" s="14"/>
      <c r="V4081" s="14" t="str">
        <f t="shared" si="428"/>
        <v>Over 0.5</v>
      </c>
      <c r="W4081" s="14" t="str">
        <f t="shared" si="429"/>
        <v/>
      </c>
    </row>
    <row r="4082" spans="19:23">
      <c r="S4082" s="21" t="str">
        <f t="shared" si="426"/>
        <v/>
      </c>
      <c r="T4082" s="7" t="str">
        <f t="shared" si="427"/>
        <v>Under 1.5</v>
      </c>
      <c r="U4082" s="14"/>
      <c r="V4082" s="14" t="str">
        <f t="shared" si="428"/>
        <v>Over 0.5</v>
      </c>
      <c r="W4082" s="14" t="str">
        <f t="shared" si="429"/>
        <v/>
      </c>
    </row>
    <row r="4083" spans="19:23">
      <c r="S4083" s="21" t="str">
        <f t="shared" si="426"/>
        <v/>
      </c>
      <c r="T4083" s="7" t="str">
        <f t="shared" si="427"/>
        <v>Under 1.5</v>
      </c>
      <c r="U4083" s="14"/>
      <c r="V4083" s="14" t="str">
        <f t="shared" si="428"/>
        <v>Over 0.5</v>
      </c>
      <c r="W4083" s="14" t="str">
        <f t="shared" si="429"/>
        <v/>
      </c>
    </row>
    <row r="4084" spans="19:23">
      <c r="S4084" s="21" t="str">
        <f t="shared" ref="S4084:S4147" si="430">(IF(H4084=0,"",(40+IF(I4084&lt;50,0,I4084/3.2)+(IF(J4084&gt;I4084,-J4084/3.2,0)+(IF(H4084&gt;I4084,-H4084/3.2,0)+(IF(L4084="X",5,IF(L4084="2",2,0)))+(IF(M4084&gt;15,0,15-M4084))+(IF(P4084&lt;50,0,P4084/5)))))))</f>
        <v/>
      </c>
      <c r="T4084" s="7" t="str">
        <f t="shared" ref="T4084:T4147" si="431">IF(S4084&lt;56,"Over 0.5","Under 1.5")</f>
        <v>Under 1.5</v>
      </c>
      <c r="U4084" s="14"/>
      <c r="V4084" s="14" t="str">
        <f t="shared" si="428"/>
        <v>Over 0.5</v>
      </c>
      <c r="W4084" s="14" t="str">
        <f t="shared" si="429"/>
        <v/>
      </c>
    </row>
    <row r="4085" spans="19:23">
      <c r="S4085" s="21" t="str">
        <f t="shared" si="430"/>
        <v/>
      </c>
      <c r="T4085" s="7" t="str">
        <f t="shared" si="431"/>
        <v>Under 1.5</v>
      </c>
      <c r="U4085" s="14"/>
      <c r="V4085" s="14" t="str">
        <f t="shared" si="428"/>
        <v>Over 0.5</v>
      </c>
      <c r="W4085" s="14" t="str">
        <f t="shared" si="429"/>
        <v/>
      </c>
    </row>
    <row r="4086" spans="19:23">
      <c r="S4086" s="21" t="str">
        <f t="shared" si="430"/>
        <v/>
      </c>
      <c r="T4086" s="7" t="str">
        <f t="shared" si="431"/>
        <v>Under 1.5</v>
      </c>
      <c r="U4086" s="14"/>
      <c r="V4086" s="14" t="str">
        <f t="shared" si="428"/>
        <v>Over 0.5</v>
      </c>
      <c r="W4086" s="14" t="str">
        <f t="shared" si="429"/>
        <v/>
      </c>
    </row>
    <row r="4087" spans="19:23">
      <c r="S4087" s="21" t="str">
        <f t="shared" si="430"/>
        <v/>
      </c>
      <c r="T4087" s="7" t="str">
        <f t="shared" si="431"/>
        <v>Under 1.5</v>
      </c>
      <c r="U4087" s="14"/>
      <c r="V4087" s="14" t="str">
        <f t="shared" si="428"/>
        <v>Over 0.5</v>
      </c>
      <c r="W4087" s="14" t="str">
        <f t="shared" si="429"/>
        <v/>
      </c>
    </row>
    <row r="4088" spans="19:23">
      <c r="S4088" s="21" t="str">
        <f t="shared" si="430"/>
        <v/>
      </c>
      <c r="T4088" s="7" t="str">
        <f t="shared" si="431"/>
        <v>Under 1.5</v>
      </c>
      <c r="U4088" s="14"/>
      <c r="V4088" s="14" t="str">
        <f t="shared" si="428"/>
        <v>Over 0.5</v>
      </c>
      <c r="W4088" s="14" t="str">
        <f t="shared" si="429"/>
        <v/>
      </c>
    </row>
    <row r="4089" spans="19:23">
      <c r="S4089" s="21" t="str">
        <f t="shared" si="430"/>
        <v/>
      </c>
      <c r="T4089" s="7" t="str">
        <f t="shared" si="431"/>
        <v>Under 1.5</v>
      </c>
      <c r="U4089" s="14"/>
      <c r="V4089" s="14" t="str">
        <f t="shared" si="428"/>
        <v>Over 0.5</v>
      </c>
      <c r="W4089" s="14" t="str">
        <f t="shared" si="429"/>
        <v/>
      </c>
    </row>
    <row r="4090" spans="19:23">
      <c r="S4090" s="21" t="str">
        <f t="shared" si="430"/>
        <v/>
      </c>
      <c r="T4090" s="7" t="str">
        <f t="shared" si="431"/>
        <v>Under 1.5</v>
      </c>
      <c r="U4090" s="14"/>
      <c r="V4090" s="14" t="str">
        <f t="shared" si="428"/>
        <v>Over 0.5</v>
      </c>
      <c r="W4090" s="14" t="str">
        <f t="shared" si="429"/>
        <v/>
      </c>
    </row>
    <row r="4091" spans="19:23">
      <c r="S4091" s="21" t="str">
        <f t="shared" si="430"/>
        <v/>
      </c>
      <c r="T4091" s="7" t="str">
        <f t="shared" si="431"/>
        <v>Under 1.5</v>
      </c>
      <c r="U4091" s="14"/>
      <c r="V4091" s="14" t="str">
        <f t="shared" si="428"/>
        <v>Over 0.5</v>
      </c>
      <c r="W4091" s="14" t="str">
        <f t="shared" si="429"/>
        <v/>
      </c>
    </row>
    <row r="4092" spans="19:23">
      <c r="S4092" s="21" t="str">
        <f t="shared" si="430"/>
        <v/>
      </c>
      <c r="T4092" s="7" t="str">
        <f t="shared" si="431"/>
        <v>Under 1.5</v>
      </c>
      <c r="U4092" s="14"/>
      <c r="V4092" s="14" t="str">
        <f t="shared" si="428"/>
        <v>Over 0.5</v>
      </c>
      <c r="W4092" s="14" t="str">
        <f t="shared" si="429"/>
        <v/>
      </c>
    </row>
    <row r="4093" spans="19:23">
      <c r="S4093" s="21" t="str">
        <f t="shared" si="430"/>
        <v/>
      </c>
      <c r="T4093" s="7" t="str">
        <f t="shared" si="431"/>
        <v>Under 1.5</v>
      </c>
      <c r="U4093" s="14"/>
      <c r="V4093" s="14" t="str">
        <f t="shared" si="428"/>
        <v>Over 0.5</v>
      </c>
      <c r="W4093" s="14" t="str">
        <f t="shared" si="429"/>
        <v/>
      </c>
    </row>
    <row r="4094" spans="19:23">
      <c r="S4094" s="21" t="str">
        <f t="shared" si="430"/>
        <v/>
      </c>
      <c r="T4094" s="7" t="str">
        <f t="shared" si="431"/>
        <v>Under 1.5</v>
      </c>
      <c r="U4094" s="14"/>
      <c r="V4094" s="14" t="str">
        <f t="shared" si="428"/>
        <v>Over 0.5</v>
      </c>
      <c r="W4094" s="14" t="str">
        <f t="shared" si="429"/>
        <v/>
      </c>
    </row>
    <row r="4095" spans="19:23">
      <c r="S4095" s="21" t="str">
        <f t="shared" si="430"/>
        <v/>
      </c>
      <c r="T4095" s="7" t="str">
        <f t="shared" si="431"/>
        <v>Under 1.5</v>
      </c>
      <c r="U4095" s="14"/>
      <c r="V4095" s="14" t="str">
        <f t="shared" si="428"/>
        <v>Over 0.5</v>
      </c>
      <c r="W4095" s="14" t="str">
        <f t="shared" si="429"/>
        <v/>
      </c>
    </row>
    <row r="4096" spans="19:23">
      <c r="S4096" s="21" t="str">
        <f t="shared" si="430"/>
        <v/>
      </c>
      <c r="T4096" s="7" t="str">
        <f t="shared" si="431"/>
        <v>Under 1.5</v>
      </c>
      <c r="U4096" s="14"/>
      <c r="V4096" s="14" t="str">
        <f t="shared" si="428"/>
        <v>Over 0.5</v>
      </c>
      <c r="W4096" s="14" t="str">
        <f t="shared" si="429"/>
        <v/>
      </c>
    </row>
    <row r="4097" spans="19:23">
      <c r="S4097" s="21" t="str">
        <f t="shared" si="430"/>
        <v/>
      </c>
      <c r="T4097" s="7" t="str">
        <f t="shared" si="431"/>
        <v>Under 1.5</v>
      </c>
      <c r="U4097" s="14"/>
      <c r="V4097" s="14" t="str">
        <f t="shared" si="428"/>
        <v>Over 0.5</v>
      </c>
      <c r="W4097" s="14" t="str">
        <f t="shared" si="429"/>
        <v/>
      </c>
    </row>
    <row r="4098" spans="19:23">
      <c r="S4098" s="21" t="str">
        <f t="shared" si="430"/>
        <v/>
      </c>
      <c r="T4098" s="7" t="str">
        <f t="shared" si="431"/>
        <v>Under 1.5</v>
      </c>
      <c r="U4098" s="14"/>
      <c r="V4098" s="14" t="str">
        <f t="shared" si="428"/>
        <v>Over 0.5</v>
      </c>
      <c r="W4098" s="14" t="str">
        <f t="shared" si="429"/>
        <v/>
      </c>
    </row>
    <row r="4099" spans="19:23">
      <c r="S4099" s="21" t="str">
        <f t="shared" si="430"/>
        <v/>
      </c>
      <c r="T4099" s="7" t="str">
        <f t="shared" si="431"/>
        <v>Under 1.5</v>
      </c>
      <c r="U4099" s="14"/>
      <c r="V4099" s="14" t="str">
        <f t="shared" si="428"/>
        <v>Over 0.5</v>
      </c>
      <c r="W4099" s="14" t="str">
        <f t="shared" si="429"/>
        <v/>
      </c>
    </row>
    <row r="4100" spans="19:23">
      <c r="S4100" s="21" t="str">
        <f t="shared" si="430"/>
        <v/>
      </c>
      <c r="T4100" s="7" t="str">
        <f t="shared" si="431"/>
        <v>Under 1.5</v>
      </c>
      <c r="U4100" s="14"/>
      <c r="V4100" s="14" t="str">
        <f t="shared" si="428"/>
        <v>Over 0.5</v>
      </c>
      <c r="W4100" s="14" t="str">
        <f t="shared" si="429"/>
        <v/>
      </c>
    </row>
    <row r="4101" spans="19:23">
      <c r="S4101" s="21" t="str">
        <f t="shared" si="430"/>
        <v/>
      </c>
      <c r="T4101" s="7" t="str">
        <f t="shared" si="431"/>
        <v>Under 1.5</v>
      </c>
      <c r="U4101" s="14"/>
      <c r="V4101" s="14" t="str">
        <f t="shared" si="428"/>
        <v>Over 0.5</v>
      </c>
      <c r="W4101" s="14" t="str">
        <f t="shared" si="429"/>
        <v/>
      </c>
    </row>
    <row r="4102" spans="19:23">
      <c r="S4102" s="21" t="str">
        <f t="shared" si="430"/>
        <v/>
      </c>
      <c r="T4102" s="7" t="str">
        <f t="shared" si="431"/>
        <v>Under 1.5</v>
      </c>
      <c r="U4102" s="14"/>
      <c r="V4102" s="14" t="str">
        <f t="shared" si="428"/>
        <v>Over 0.5</v>
      </c>
      <c r="W4102" s="14" t="str">
        <f t="shared" si="429"/>
        <v/>
      </c>
    </row>
    <row r="4103" spans="19:23">
      <c r="S4103" s="21" t="str">
        <f t="shared" si="430"/>
        <v/>
      </c>
      <c r="T4103" s="7" t="str">
        <f t="shared" si="431"/>
        <v>Under 1.5</v>
      </c>
      <c r="U4103" s="14"/>
      <c r="V4103" s="14" t="str">
        <f t="shared" si="428"/>
        <v>Over 0.5</v>
      </c>
      <c r="W4103" s="14" t="str">
        <f t="shared" si="429"/>
        <v/>
      </c>
    </row>
    <row r="4104" spans="19:23">
      <c r="S4104" s="21" t="str">
        <f t="shared" si="430"/>
        <v/>
      </c>
      <c r="T4104" s="7" t="str">
        <f t="shared" si="431"/>
        <v>Under 1.5</v>
      </c>
      <c r="U4104" s="14"/>
      <c r="V4104" s="14" t="str">
        <f t="shared" si="428"/>
        <v>Over 0.5</v>
      </c>
      <c r="W4104" s="14" t="str">
        <f t="shared" si="429"/>
        <v/>
      </c>
    </row>
    <row r="4105" spans="19:23">
      <c r="S4105" s="21" t="str">
        <f t="shared" si="430"/>
        <v/>
      </c>
      <c r="T4105" s="7" t="str">
        <f t="shared" si="431"/>
        <v>Under 1.5</v>
      </c>
      <c r="U4105" s="14"/>
      <c r="V4105" s="14" t="str">
        <f t="shared" si="428"/>
        <v>Over 0.5</v>
      </c>
      <c r="W4105" s="14" t="str">
        <f t="shared" si="429"/>
        <v/>
      </c>
    </row>
    <row r="4106" spans="19:23">
      <c r="S4106" s="21" t="str">
        <f t="shared" si="430"/>
        <v/>
      </c>
      <c r="T4106" s="7" t="str">
        <f t="shared" si="431"/>
        <v>Under 1.5</v>
      </c>
      <c r="U4106" s="14"/>
      <c r="V4106" s="14" t="str">
        <f t="shared" si="428"/>
        <v>Over 0.5</v>
      </c>
      <c r="W4106" s="14" t="str">
        <f t="shared" si="429"/>
        <v/>
      </c>
    </row>
    <row r="4107" spans="19:23">
      <c r="S4107" s="21" t="str">
        <f t="shared" si="430"/>
        <v/>
      </c>
      <c r="T4107" s="7" t="str">
        <f t="shared" si="431"/>
        <v>Under 1.5</v>
      </c>
      <c r="U4107" s="14"/>
      <c r="V4107" s="14" t="str">
        <f t="shared" ref="V4107:V4170" si="432">IF(N4107="1-0","Under 1.5",IF(N4107="0-0","Under 1.5",IF(N4107="0-1","Under 1.5","Over 0.5")))</f>
        <v>Over 0.5</v>
      </c>
      <c r="W4107" s="14" t="str">
        <f t="shared" ref="W4107:W4170" si="433">IF(N4107=0,"",IF(N4107="?",N4107,IF(T4107=V4107,"WON",IF(N4107="0-1","WON",IF(N4107="1-0","WON","LOST")))))</f>
        <v/>
      </c>
    </row>
    <row r="4108" spans="19:23">
      <c r="S4108" s="21" t="str">
        <f t="shared" si="430"/>
        <v/>
      </c>
      <c r="T4108" s="7" t="str">
        <f t="shared" si="431"/>
        <v>Under 1.5</v>
      </c>
      <c r="U4108" s="14"/>
      <c r="V4108" s="14" t="str">
        <f t="shared" si="432"/>
        <v>Over 0.5</v>
      </c>
      <c r="W4108" s="14" t="str">
        <f t="shared" si="433"/>
        <v/>
      </c>
    </row>
    <row r="4109" spans="19:23">
      <c r="S4109" s="21" t="str">
        <f t="shared" si="430"/>
        <v/>
      </c>
      <c r="T4109" s="7" t="str">
        <f t="shared" si="431"/>
        <v>Under 1.5</v>
      </c>
      <c r="U4109" s="14"/>
      <c r="V4109" s="14" t="str">
        <f t="shared" si="432"/>
        <v>Over 0.5</v>
      </c>
      <c r="W4109" s="14" t="str">
        <f t="shared" si="433"/>
        <v/>
      </c>
    </row>
    <row r="4110" spans="19:23">
      <c r="S4110" s="21" t="str">
        <f t="shared" si="430"/>
        <v/>
      </c>
      <c r="T4110" s="7" t="str">
        <f t="shared" si="431"/>
        <v>Under 1.5</v>
      </c>
      <c r="U4110" s="14"/>
      <c r="V4110" s="14" t="str">
        <f t="shared" si="432"/>
        <v>Over 0.5</v>
      </c>
      <c r="W4110" s="14" t="str">
        <f t="shared" si="433"/>
        <v/>
      </c>
    </row>
    <row r="4111" spans="19:23">
      <c r="S4111" s="21" t="str">
        <f t="shared" si="430"/>
        <v/>
      </c>
      <c r="T4111" s="7" t="str">
        <f t="shared" si="431"/>
        <v>Under 1.5</v>
      </c>
      <c r="U4111" s="14"/>
      <c r="V4111" s="14" t="str">
        <f t="shared" si="432"/>
        <v>Over 0.5</v>
      </c>
      <c r="W4111" s="14" t="str">
        <f t="shared" si="433"/>
        <v/>
      </c>
    </row>
    <row r="4112" spans="19:23">
      <c r="S4112" s="21" t="str">
        <f t="shared" si="430"/>
        <v/>
      </c>
      <c r="T4112" s="7" t="str">
        <f t="shared" si="431"/>
        <v>Under 1.5</v>
      </c>
      <c r="U4112" s="14"/>
      <c r="V4112" s="14" t="str">
        <f t="shared" si="432"/>
        <v>Over 0.5</v>
      </c>
      <c r="W4112" s="14" t="str">
        <f t="shared" si="433"/>
        <v/>
      </c>
    </row>
    <row r="4113" spans="19:23">
      <c r="S4113" s="21" t="str">
        <f t="shared" si="430"/>
        <v/>
      </c>
      <c r="T4113" s="7" t="str">
        <f t="shared" si="431"/>
        <v>Under 1.5</v>
      </c>
      <c r="U4113" s="14"/>
      <c r="V4113" s="14" t="str">
        <f t="shared" si="432"/>
        <v>Over 0.5</v>
      </c>
      <c r="W4113" s="14" t="str">
        <f t="shared" si="433"/>
        <v/>
      </c>
    </row>
    <row r="4114" spans="19:23">
      <c r="S4114" s="21" t="str">
        <f t="shared" si="430"/>
        <v/>
      </c>
      <c r="T4114" s="7" t="str">
        <f t="shared" si="431"/>
        <v>Under 1.5</v>
      </c>
      <c r="U4114" s="14"/>
      <c r="V4114" s="14" t="str">
        <f t="shared" si="432"/>
        <v>Over 0.5</v>
      </c>
      <c r="W4114" s="14" t="str">
        <f t="shared" si="433"/>
        <v/>
      </c>
    </row>
    <row r="4115" spans="19:23">
      <c r="S4115" s="21" t="str">
        <f t="shared" si="430"/>
        <v/>
      </c>
      <c r="T4115" s="7" t="str">
        <f t="shared" si="431"/>
        <v>Under 1.5</v>
      </c>
      <c r="U4115" s="14"/>
      <c r="V4115" s="14" t="str">
        <f t="shared" si="432"/>
        <v>Over 0.5</v>
      </c>
      <c r="W4115" s="14" t="str">
        <f t="shared" si="433"/>
        <v/>
      </c>
    </row>
    <row r="4116" spans="19:23">
      <c r="S4116" s="21" t="str">
        <f t="shared" si="430"/>
        <v/>
      </c>
      <c r="T4116" s="7" t="str">
        <f t="shared" si="431"/>
        <v>Under 1.5</v>
      </c>
      <c r="U4116" s="14"/>
      <c r="V4116" s="14" t="str">
        <f t="shared" si="432"/>
        <v>Over 0.5</v>
      </c>
      <c r="W4116" s="14" t="str">
        <f t="shared" si="433"/>
        <v/>
      </c>
    </row>
    <row r="4117" spans="19:23">
      <c r="S4117" s="21" t="str">
        <f t="shared" si="430"/>
        <v/>
      </c>
      <c r="T4117" s="7" t="str">
        <f t="shared" si="431"/>
        <v>Under 1.5</v>
      </c>
      <c r="U4117" s="14"/>
      <c r="V4117" s="14" t="str">
        <f t="shared" si="432"/>
        <v>Over 0.5</v>
      </c>
      <c r="W4117" s="14" t="str">
        <f t="shared" si="433"/>
        <v/>
      </c>
    </row>
    <row r="4118" spans="19:23">
      <c r="S4118" s="21" t="str">
        <f t="shared" si="430"/>
        <v/>
      </c>
      <c r="T4118" s="7" t="str">
        <f t="shared" si="431"/>
        <v>Under 1.5</v>
      </c>
      <c r="U4118" s="14"/>
      <c r="V4118" s="14" t="str">
        <f t="shared" si="432"/>
        <v>Over 0.5</v>
      </c>
      <c r="W4118" s="14" t="str">
        <f t="shared" si="433"/>
        <v/>
      </c>
    </row>
    <row r="4119" spans="19:23">
      <c r="S4119" s="21" t="str">
        <f t="shared" si="430"/>
        <v/>
      </c>
      <c r="T4119" s="7" t="str">
        <f t="shared" si="431"/>
        <v>Under 1.5</v>
      </c>
      <c r="U4119" s="14"/>
      <c r="V4119" s="14" t="str">
        <f t="shared" si="432"/>
        <v>Over 0.5</v>
      </c>
      <c r="W4119" s="14" t="str">
        <f t="shared" si="433"/>
        <v/>
      </c>
    </row>
    <row r="4120" spans="19:23">
      <c r="S4120" s="21" t="str">
        <f t="shared" si="430"/>
        <v/>
      </c>
      <c r="T4120" s="7" t="str">
        <f t="shared" si="431"/>
        <v>Under 1.5</v>
      </c>
      <c r="U4120" s="14"/>
      <c r="V4120" s="14" t="str">
        <f t="shared" si="432"/>
        <v>Over 0.5</v>
      </c>
      <c r="W4120" s="14" t="str">
        <f t="shared" si="433"/>
        <v/>
      </c>
    </row>
    <row r="4121" spans="19:23">
      <c r="S4121" s="21" t="str">
        <f t="shared" si="430"/>
        <v/>
      </c>
      <c r="T4121" s="7" t="str">
        <f t="shared" si="431"/>
        <v>Under 1.5</v>
      </c>
      <c r="U4121" s="14"/>
      <c r="V4121" s="14" t="str">
        <f t="shared" si="432"/>
        <v>Over 0.5</v>
      </c>
      <c r="W4121" s="14" t="str">
        <f t="shared" si="433"/>
        <v/>
      </c>
    </row>
    <row r="4122" spans="19:23">
      <c r="S4122" s="21" t="str">
        <f t="shared" si="430"/>
        <v/>
      </c>
      <c r="T4122" s="7" t="str">
        <f t="shared" si="431"/>
        <v>Under 1.5</v>
      </c>
      <c r="U4122" s="14"/>
      <c r="V4122" s="14" t="str">
        <f t="shared" si="432"/>
        <v>Over 0.5</v>
      </c>
      <c r="W4122" s="14" t="str">
        <f t="shared" si="433"/>
        <v/>
      </c>
    </row>
    <row r="4123" spans="19:23">
      <c r="S4123" s="21" t="str">
        <f t="shared" si="430"/>
        <v/>
      </c>
      <c r="T4123" s="7" t="str">
        <f t="shared" si="431"/>
        <v>Under 1.5</v>
      </c>
      <c r="U4123" s="14"/>
      <c r="V4123" s="14" t="str">
        <f t="shared" si="432"/>
        <v>Over 0.5</v>
      </c>
      <c r="W4123" s="14" t="str">
        <f t="shared" si="433"/>
        <v/>
      </c>
    </row>
    <row r="4124" spans="19:23">
      <c r="S4124" s="21" t="str">
        <f t="shared" si="430"/>
        <v/>
      </c>
      <c r="T4124" s="7" t="str">
        <f t="shared" si="431"/>
        <v>Under 1.5</v>
      </c>
      <c r="U4124" s="14"/>
      <c r="V4124" s="14" t="str">
        <f t="shared" si="432"/>
        <v>Over 0.5</v>
      </c>
      <c r="W4124" s="14" t="str">
        <f t="shared" si="433"/>
        <v/>
      </c>
    </row>
    <row r="4125" spans="19:23">
      <c r="S4125" s="21" t="str">
        <f t="shared" si="430"/>
        <v/>
      </c>
      <c r="T4125" s="7" t="str">
        <f t="shared" si="431"/>
        <v>Under 1.5</v>
      </c>
      <c r="U4125" s="14"/>
      <c r="V4125" s="14" t="str">
        <f t="shared" si="432"/>
        <v>Over 0.5</v>
      </c>
      <c r="W4125" s="14" t="str">
        <f t="shared" si="433"/>
        <v/>
      </c>
    </row>
    <row r="4126" spans="19:23">
      <c r="S4126" s="21" t="str">
        <f t="shared" si="430"/>
        <v/>
      </c>
      <c r="T4126" s="7" t="str">
        <f t="shared" si="431"/>
        <v>Under 1.5</v>
      </c>
      <c r="U4126" s="14"/>
      <c r="V4126" s="14" t="str">
        <f t="shared" si="432"/>
        <v>Over 0.5</v>
      </c>
      <c r="W4126" s="14" t="str">
        <f t="shared" si="433"/>
        <v/>
      </c>
    </row>
    <row r="4127" spans="19:23">
      <c r="S4127" s="21" t="str">
        <f t="shared" si="430"/>
        <v/>
      </c>
      <c r="T4127" s="7" t="str">
        <f t="shared" si="431"/>
        <v>Under 1.5</v>
      </c>
      <c r="U4127" s="14"/>
      <c r="V4127" s="14" t="str">
        <f t="shared" si="432"/>
        <v>Over 0.5</v>
      </c>
      <c r="W4127" s="14" t="str">
        <f t="shared" si="433"/>
        <v/>
      </c>
    </row>
    <row r="4128" spans="19:23">
      <c r="S4128" s="21" t="str">
        <f t="shared" si="430"/>
        <v/>
      </c>
      <c r="T4128" s="7" t="str">
        <f t="shared" si="431"/>
        <v>Under 1.5</v>
      </c>
      <c r="U4128" s="14"/>
      <c r="V4128" s="14" t="str">
        <f t="shared" si="432"/>
        <v>Over 0.5</v>
      </c>
      <c r="W4128" s="14" t="str">
        <f t="shared" si="433"/>
        <v/>
      </c>
    </row>
    <row r="4129" spans="19:23">
      <c r="S4129" s="21" t="str">
        <f t="shared" si="430"/>
        <v/>
      </c>
      <c r="T4129" s="7" t="str">
        <f t="shared" si="431"/>
        <v>Under 1.5</v>
      </c>
      <c r="U4129" s="14"/>
      <c r="V4129" s="14" t="str">
        <f t="shared" si="432"/>
        <v>Over 0.5</v>
      </c>
      <c r="W4129" s="14" t="str">
        <f t="shared" si="433"/>
        <v/>
      </c>
    </row>
    <row r="4130" spans="19:23">
      <c r="S4130" s="21" t="str">
        <f t="shared" si="430"/>
        <v/>
      </c>
      <c r="T4130" s="7" t="str">
        <f t="shared" si="431"/>
        <v>Under 1.5</v>
      </c>
      <c r="U4130" s="14"/>
      <c r="V4130" s="14" t="str">
        <f t="shared" si="432"/>
        <v>Over 0.5</v>
      </c>
      <c r="W4130" s="14" t="str">
        <f t="shared" si="433"/>
        <v/>
      </c>
    </row>
    <row r="4131" spans="19:23">
      <c r="S4131" s="21" t="str">
        <f t="shared" si="430"/>
        <v/>
      </c>
      <c r="T4131" s="7" t="str">
        <f t="shared" si="431"/>
        <v>Under 1.5</v>
      </c>
      <c r="U4131" s="14"/>
      <c r="V4131" s="14" t="str">
        <f t="shared" si="432"/>
        <v>Over 0.5</v>
      </c>
      <c r="W4131" s="14" t="str">
        <f t="shared" si="433"/>
        <v/>
      </c>
    </row>
    <row r="4132" spans="19:23">
      <c r="S4132" s="21" t="str">
        <f t="shared" si="430"/>
        <v/>
      </c>
      <c r="T4132" s="7" t="str">
        <f t="shared" si="431"/>
        <v>Under 1.5</v>
      </c>
      <c r="U4132" s="14"/>
      <c r="V4132" s="14" t="str">
        <f t="shared" si="432"/>
        <v>Over 0.5</v>
      </c>
      <c r="W4132" s="14" t="str">
        <f t="shared" si="433"/>
        <v/>
      </c>
    </row>
    <row r="4133" spans="19:23">
      <c r="S4133" s="21" t="str">
        <f t="shared" si="430"/>
        <v/>
      </c>
      <c r="T4133" s="7" t="str">
        <f t="shared" si="431"/>
        <v>Under 1.5</v>
      </c>
      <c r="U4133" s="14"/>
      <c r="V4133" s="14" t="str">
        <f t="shared" si="432"/>
        <v>Over 0.5</v>
      </c>
      <c r="W4133" s="14" t="str">
        <f t="shared" si="433"/>
        <v/>
      </c>
    </row>
    <row r="4134" spans="19:23">
      <c r="S4134" s="21" t="str">
        <f t="shared" si="430"/>
        <v/>
      </c>
      <c r="T4134" s="7" t="str">
        <f t="shared" si="431"/>
        <v>Under 1.5</v>
      </c>
      <c r="U4134" s="14"/>
      <c r="V4134" s="14" t="str">
        <f t="shared" si="432"/>
        <v>Over 0.5</v>
      </c>
      <c r="W4134" s="14" t="str">
        <f t="shared" si="433"/>
        <v/>
      </c>
    </row>
    <row r="4135" spans="19:23">
      <c r="S4135" s="21" t="str">
        <f t="shared" si="430"/>
        <v/>
      </c>
      <c r="T4135" s="7" t="str">
        <f t="shared" si="431"/>
        <v>Under 1.5</v>
      </c>
      <c r="U4135" s="14"/>
      <c r="V4135" s="14" t="str">
        <f t="shared" si="432"/>
        <v>Over 0.5</v>
      </c>
      <c r="W4135" s="14" t="str">
        <f t="shared" si="433"/>
        <v/>
      </c>
    </row>
    <row r="4136" spans="19:23">
      <c r="S4136" s="21" t="str">
        <f t="shared" si="430"/>
        <v/>
      </c>
      <c r="T4136" s="7" t="str">
        <f t="shared" si="431"/>
        <v>Under 1.5</v>
      </c>
      <c r="U4136" s="14"/>
      <c r="V4136" s="14" t="str">
        <f t="shared" si="432"/>
        <v>Over 0.5</v>
      </c>
      <c r="W4136" s="14" t="str">
        <f t="shared" si="433"/>
        <v/>
      </c>
    </row>
    <row r="4137" spans="19:23">
      <c r="S4137" s="21" t="str">
        <f t="shared" si="430"/>
        <v/>
      </c>
      <c r="T4137" s="7" t="str">
        <f t="shared" si="431"/>
        <v>Under 1.5</v>
      </c>
      <c r="U4137" s="14"/>
      <c r="V4137" s="14" t="str">
        <f t="shared" si="432"/>
        <v>Over 0.5</v>
      </c>
      <c r="W4137" s="14" t="str">
        <f t="shared" si="433"/>
        <v/>
      </c>
    </row>
    <row r="4138" spans="19:23">
      <c r="S4138" s="21" t="str">
        <f t="shared" si="430"/>
        <v/>
      </c>
      <c r="T4138" s="7" t="str">
        <f t="shared" si="431"/>
        <v>Under 1.5</v>
      </c>
      <c r="U4138" s="14"/>
      <c r="V4138" s="14" t="str">
        <f t="shared" si="432"/>
        <v>Over 0.5</v>
      </c>
      <c r="W4138" s="14" t="str">
        <f t="shared" si="433"/>
        <v/>
      </c>
    </row>
    <row r="4139" spans="19:23">
      <c r="S4139" s="21" t="str">
        <f t="shared" si="430"/>
        <v/>
      </c>
      <c r="T4139" s="7" t="str">
        <f t="shared" si="431"/>
        <v>Under 1.5</v>
      </c>
      <c r="U4139" s="14"/>
      <c r="V4139" s="14" t="str">
        <f t="shared" si="432"/>
        <v>Over 0.5</v>
      </c>
      <c r="W4139" s="14" t="str">
        <f t="shared" si="433"/>
        <v/>
      </c>
    </row>
    <row r="4140" spans="19:23">
      <c r="S4140" s="21" t="str">
        <f t="shared" si="430"/>
        <v/>
      </c>
      <c r="T4140" s="7" t="str">
        <f t="shared" si="431"/>
        <v>Under 1.5</v>
      </c>
      <c r="U4140" s="14"/>
      <c r="V4140" s="14" t="str">
        <f t="shared" si="432"/>
        <v>Over 0.5</v>
      </c>
      <c r="W4140" s="14" t="str">
        <f t="shared" si="433"/>
        <v/>
      </c>
    </row>
    <row r="4141" spans="19:23">
      <c r="S4141" s="21" t="str">
        <f t="shared" si="430"/>
        <v/>
      </c>
      <c r="T4141" s="7" t="str">
        <f t="shared" si="431"/>
        <v>Under 1.5</v>
      </c>
      <c r="U4141" s="14"/>
      <c r="V4141" s="14" t="str">
        <f t="shared" si="432"/>
        <v>Over 0.5</v>
      </c>
      <c r="W4141" s="14" t="str">
        <f t="shared" si="433"/>
        <v/>
      </c>
    </row>
    <row r="4142" spans="19:23">
      <c r="S4142" s="21" t="str">
        <f t="shared" si="430"/>
        <v/>
      </c>
      <c r="T4142" s="7" t="str">
        <f t="shared" si="431"/>
        <v>Under 1.5</v>
      </c>
      <c r="U4142" s="14"/>
      <c r="V4142" s="14" t="str">
        <f t="shared" si="432"/>
        <v>Over 0.5</v>
      </c>
      <c r="W4142" s="14" t="str">
        <f t="shared" si="433"/>
        <v/>
      </c>
    </row>
    <row r="4143" spans="19:23">
      <c r="S4143" s="21" t="str">
        <f t="shared" si="430"/>
        <v/>
      </c>
      <c r="T4143" s="7" t="str">
        <f t="shared" si="431"/>
        <v>Under 1.5</v>
      </c>
      <c r="U4143" s="14"/>
      <c r="V4143" s="14" t="str">
        <f t="shared" si="432"/>
        <v>Over 0.5</v>
      </c>
      <c r="W4143" s="14" t="str">
        <f t="shared" si="433"/>
        <v/>
      </c>
    </row>
    <row r="4144" spans="19:23">
      <c r="S4144" s="21" t="str">
        <f t="shared" si="430"/>
        <v/>
      </c>
      <c r="T4144" s="7" t="str">
        <f t="shared" si="431"/>
        <v>Under 1.5</v>
      </c>
      <c r="U4144" s="14"/>
      <c r="V4144" s="14" t="str">
        <f t="shared" si="432"/>
        <v>Over 0.5</v>
      </c>
      <c r="W4144" s="14" t="str">
        <f t="shared" si="433"/>
        <v/>
      </c>
    </row>
    <row r="4145" spans="19:23">
      <c r="S4145" s="21" t="str">
        <f t="shared" si="430"/>
        <v/>
      </c>
      <c r="T4145" s="7" t="str">
        <f t="shared" si="431"/>
        <v>Under 1.5</v>
      </c>
      <c r="U4145" s="14"/>
      <c r="V4145" s="14" t="str">
        <f t="shared" si="432"/>
        <v>Over 0.5</v>
      </c>
      <c r="W4145" s="14" t="str">
        <f t="shared" si="433"/>
        <v/>
      </c>
    </row>
    <row r="4146" spans="19:23">
      <c r="S4146" s="21" t="str">
        <f t="shared" si="430"/>
        <v/>
      </c>
      <c r="T4146" s="7" t="str">
        <f t="shared" si="431"/>
        <v>Under 1.5</v>
      </c>
      <c r="U4146" s="14"/>
      <c r="V4146" s="14" t="str">
        <f t="shared" si="432"/>
        <v>Over 0.5</v>
      </c>
      <c r="W4146" s="14" t="str">
        <f t="shared" si="433"/>
        <v/>
      </c>
    </row>
    <row r="4147" spans="19:23">
      <c r="S4147" s="21" t="str">
        <f t="shared" si="430"/>
        <v/>
      </c>
      <c r="T4147" s="7" t="str">
        <f t="shared" si="431"/>
        <v>Under 1.5</v>
      </c>
      <c r="U4147" s="14"/>
      <c r="V4147" s="14" t="str">
        <f t="shared" si="432"/>
        <v>Over 0.5</v>
      </c>
      <c r="W4147" s="14" t="str">
        <f t="shared" si="433"/>
        <v/>
      </c>
    </row>
    <row r="4148" spans="19:23">
      <c r="S4148" s="21" t="str">
        <f t="shared" ref="S4148:S4211" si="434">(IF(H4148=0,"",(40+IF(I4148&lt;50,0,I4148/3.2)+(IF(J4148&gt;I4148,-J4148/3.2,0)+(IF(H4148&gt;I4148,-H4148/3.2,0)+(IF(L4148="X",5,IF(L4148="2",2,0)))+(IF(M4148&gt;15,0,15-M4148))+(IF(P4148&lt;50,0,P4148/5)))))))</f>
        <v/>
      </c>
      <c r="T4148" s="7" t="str">
        <f t="shared" ref="T4148:T4211" si="435">IF(S4148&lt;56,"Over 0.5","Under 1.5")</f>
        <v>Under 1.5</v>
      </c>
      <c r="U4148" s="14"/>
      <c r="V4148" s="14" t="str">
        <f t="shared" si="432"/>
        <v>Over 0.5</v>
      </c>
      <c r="W4148" s="14" t="str">
        <f t="shared" si="433"/>
        <v/>
      </c>
    </row>
    <row r="4149" spans="19:23">
      <c r="S4149" s="21" t="str">
        <f t="shared" si="434"/>
        <v/>
      </c>
      <c r="T4149" s="7" t="str">
        <f t="shared" si="435"/>
        <v>Under 1.5</v>
      </c>
      <c r="U4149" s="14"/>
      <c r="V4149" s="14" t="str">
        <f t="shared" si="432"/>
        <v>Over 0.5</v>
      </c>
      <c r="W4149" s="14" t="str">
        <f t="shared" si="433"/>
        <v/>
      </c>
    </row>
    <row r="4150" spans="19:23">
      <c r="S4150" s="21" t="str">
        <f t="shared" si="434"/>
        <v/>
      </c>
      <c r="T4150" s="7" t="str">
        <f t="shared" si="435"/>
        <v>Under 1.5</v>
      </c>
      <c r="U4150" s="14"/>
      <c r="V4150" s="14" t="str">
        <f t="shared" si="432"/>
        <v>Over 0.5</v>
      </c>
      <c r="W4150" s="14" t="str">
        <f t="shared" si="433"/>
        <v/>
      </c>
    </row>
    <row r="4151" spans="19:23">
      <c r="S4151" s="21" t="str">
        <f t="shared" si="434"/>
        <v/>
      </c>
      <c r="T4151" s="7" t="str">
        <f t="shared" si="435"/>
        <v>Under 1.5</v>
      </c>
      <c r="U4151" s="14"/>
      <c r="V4151" s="14" t="str">
        <f t="shared" si="432"/>
        <v>Over 0.5</v>
      </c>
      <c r="W4151" s="14" t="str">
        <f t="shared" si="433"/>
        <v/>
      </c>
    </row>
    <row r="4152" spans="19:23">
      <c r="S4152" s="21" t="str">
        <f t="shared" si="434"/>
        <v/>
      </c>
      <c r="T4152" s="7" t="str">
        <f t="shared" si="435"/>
        <v>Under 1.5</v>
      </c>
      <c r="U4152" s="14"/>
      <c r="V4152" s="14" t="str">
        <f t="shared" si="432"/>
        <v>Over 0.5</v>
      </c>
      <c r="W4152" s="14" t="str">
        <f t="shared" si="433"/>
        <v/>
      </c>
    </row>
    <row r="4153" spans="19:23">
      <c r="S4153" s="21" t="str">
        <f t="shared" si="434"/>
        <v/>
      </c>
      <c r="T4153" s="7" t="str">
        <f t="shared" si="435"/>
        <v>Under 1.5</v>
      </c>
      <c r="U4153" s="14"/>
      <c r="V4153" s="14" t="str">
        <f t="shared" si="432"/>
        <v>Over 0.5</v>
      </c>
      <c r="W4153" s="14" t="str">
        <f t="shared" si="433"/>
        <v/>
      </c>
    </row>
    <row r="4154" spans="19:23">
      <c r="S4154" s="21" t="str">
        <f t="shared" si="434"/>
        <v/>
      </c>
      <c r="T4154" s="7" t="str">
        <f t="shared" si="435"/>
        <v>Under 1.5</v>
      </c>
      <c r="U4154" s="14"/>
      <c r="V4154" s="14" t="str">
        <f t="shared" si="432"/>
        <v>Over 0.5</v>
      </c>
      <c r="W4154" s="14" t="str">
        <f t="shared" si="433"/>
        <v/>
      </c>
    </row>
    <row r="4155" spans="19:23">
      <c r="S4155" s="21" t="str">
        <f t="shared" si="434"/>
        <v/>
      </c>
      <c r="T4155" s="7" t="str">
        <f t="shared" si="435"/>
        <v>Under 1.5</v>
      </c>
      <c r="U4155" s="14"/>
      <c r="V4155" s="14" t="str">
        <f t="shared" si="432"/>
        <v>Over 0.5</v>
      </c>
      <c r="W4155" s="14" t="str">
        <f t="shared" si="433"/>
        <v/>
      </c>
    </row>
    <row r="4156" spans="19:23">
      <c r="S4156" s="21" t="str">
        <f t="shared" si="434"/>
        <v/>
      </c>
      <c r="T4156" s="7" t="str">
        <f t="shared" si="435"/>
        <v>Under 1.5</v>
      </c>
      <c r="U4156" s="14"/>
      <c r="V4156" s="14" t="str">
        <f t="shared" si="432"/>
        <v>Over 0.5</v>
      </c>
      <c r="W4156" s="14" t="str">
        <f t="shared" si="433"/>
        <v/>
      </c>
    </row>
    <row r="4157" spans="19:23">
      <c r="S4157" s="21" t="str">
        <f t="shared" si="434"/>
        <v/>
      </c>
      <c r="T4157" s="7" t="str">
        <f t="shared" si="435"/>
        <v>Under 1.5</v>
      </c>
      <c r="U4157" s="14"/>
      <c r="V4157" s="14" t="str">
        <f t="shared" si="432"/>
        <v>Over 0.5</v>
      </c>
      <c r="W4157" s="14" t="str">
        <f t="shared" si="433"/>
        <v/>
      </c>
    </row>
    <row r="4158" spans="19:23">
      <c r="S4158" s="21" t="str">
        <f t="shared" si="434"/>
        <v/>
      </c>
      <c r="T4158" s="7" t="str">
        <f t="shared" si="435"/>
        <v>Under 1.5</v>
      </c>
      <c r="U4158" s="14"/>
      <c r="V4158" s="14" t="str">
        <f t="shared" si="432"/>
        <v>Over 0.5</v>
      </c>
      <c r="W4158" s="14" t="str">
        <f t="shared" si="433"/>
        <v/>
      </c>
    </row>
    <row r="4159" spans="19:23">
      <c r="S4159" s="21" t="str">
        <f t="shared" si="434"/>
        <v/>
      </c>
      <c r="T4159" s="7" t="str">
        <f t="shared" si="435"/>
        <v>Under 1.5</v>
      </c>
      <c r="U4159" s="14"/>
      <c r="V4159" s="14" t="str">
        <f t="shared" si="432"/>
        <v>Over 0.5</v>
      </c>
      <c r="W4159" s="14" t="str">
        <f t="shared" si="433"/>
        <v/>
      </c>
    </row>
    <row r="4160" spans="19:23">
      <c r="S4160" s="21" t="str">
        <f t="shared" si="434"/>
        <v/>
      </c>
      <c r="T4160" s="7" t="str">
        <f t="shared" si="435"/>
        <v>Under 1.5</v>
      </c>
      <c r="U4160" s="14"/>
      <c r="V4160" s="14" t="str">
        <f t="shared" si="432"/>
        <v>Over 0.5</v>
      </c>
      <c r="W4160" s="14" t="str">
        <f t="shared" si="433"/>
        <v/>
      </c>
    </row>
    <row r="4161" spans="19:23">
      <c r="S4161" s="21" t="str">
        <f t="shared" si="434"/>
        <v/>
      </c>
      <c r="T4161" s="7" t="str">
        <f t="shared" si="435"/>
        <v>Under 1.5</v>
      </c>
      <c r="U4161" s="14"/>
      <c r="V4161" s="14" t="str">
        <f t="shared" si="432"/>
        <v>Over 0.5</v>
      </c>
      <c r="W4161" s="14" t="str">
        <f t="shared" si="433"/>
        <v/>
      </c>
    </row>
    <row r="4162" spans="19:23">
      <c r="S4162" s="21" t="str">
        <f t="shared" si="434"/>
        <v/>
      </c>
      <c r="T4162" s="7" t="str">
        <f t="shared" si="435"/>
        <v>Under 1.5</v>
      </c>
      <c r="U4162" s="14"/>
      <c r="V4162" s="14" t="str">
        <f t="shared" si="432"/>
        <v>Over 0.5</v>
      </c>
      <c r="W4162" s="14" t="str">
        <f t="shared" si="433"/>
        <v/>
      </c>
    </row>
    <row r="4163" spans="19:23">
      <c r="S4163" s="21" t="str">
        <f t="shared" si="434"/>
        <v/>
      </c>
      <c r="T4163" s="7" t="str">
        <f t="shared" si="435"/>
        <v>Under 1.5</v>
      </c>
      <c r="U4163" s="14"/>
      <c r="V4163" s="14" t="str">
        <f t="shared" si="432"/>
        <v>Over 0.5</v>
      </c>
      <c r="W4163" s="14" t="str">
        <f t="shared" si="433"/>
        <v/>
      </c>
    </row>
    <row r="4164" spans="19:23">
      <c r="S4164" s="21" t="str">
        <f t="shared" si="434"/>
        <v/>
      </c>
      <c r="T4164" s="7" t="str">
        <f t="shared" si="435"/>
        <v>Under 1.5</v>
      </c>
      <c r="U4164" s="14"/>
      <c r="V4164" s="14" t="str">
        <f t="shared" si="432"/>
        <v>Over 0.5</v>
      </c>
      <c r="W4164" s="14" t="str">
        <f t="shared" si="433"/>
        <v/>
      </c>
    </row>
    <row r="4165" spans="19:23">
      <c r="S4165" s="21" t="str">
        <f t="shared" si="434"/>
        <v/>
      </c>
      <c r="T4165" s="7" t="str">
        <f t="shared" si="435"/>
        <v>Under 1.5</v>
      </c>
      <c r="U4165" s="14"/>
      <c r="V4165" s="14" t="str">
        <f t="shared" si="432"/>
        <v>Over 0.5</v>
      </c>
      <c r="W4165" s="14" t="str">
        <f t="shared" si="433"/>
        <v/>
      </c>
    </row>
    <row r="4166" spans="19:23">
      <c r="S4166" s="21" t="str">
        <f t="shared" si="434"/>
        <v/>
      </c>
      <c r="T4166" s="7" t="str">
        <f t="shared" si="435"/>
        <v>Under 1.5</v>
      </c>
      <c r="U4166" s="14"/>
      <c r="V4166" s="14" t="str">
        <f t="shared" si="432"/>
        <v>Over 0.5</v>
      </c>
      <c r="W4166" s="14" t="str">
        <f t="shared" si="433"/>
        <v/>
      </c>
    </row>
    <row r="4167" spans="19:23">
      <c r="S4167" s="21" t="str">
        <f t="shared" si="434"/>
        <v/>
      </c>
      <c r="T4167" s="7" t="str">
        <f t="shared" si="435"/>
        <v>Under 1.5</v>
      </c>
      <c r="U4167" s="14"/>
      <c r="V4167" s="14" t="str">
        <f t="shared" si="432"/>
        <v>Over 0.5</v>
      </c>
      <c r="W4167" s="14" t="str">
        <f t="shared" si="433"/>
        <v/>
      </c>
    </row>
    <row r="4168" spans="19:23">
      <c r="S4168" s="21" t="str">
        <f t="shared" si="434"/>
        <v/>
      </c>
      <c r="T4168" s="7" t="str">
        <f t="shared" si="435"/>
        <v>Under 1.5</v>
      </c>
      <c r="U4168" s="14"/>
      <c r="V4168" s="14" t="str">
        <f t="shared" si="432"/>
        <v>Over 0.5</v>
      </c>
      <c r="W4168" s="14" t="str">
        <f t="shared" si="433"/>
        <v/>
      </c>
    </row>
    <row r="4169" spans="19:23">
      <c r="S4169" s="21" t="str">
        <f t="shared" si="434"/>
        <v/>
      </c>
      <c r="T4169" s="7" t="str">
        <f t="shared" si="435"/>
        <v>Under 1.5</v>
      </c>
      <c r="U4169" s="14"/>
      <c r="V4169" s="14" t="str">
        <f t="shared" si="432"/>
        <v>Over 0.5</v>
      </c>
      <c r="W4169" s="14" t="str">
        <f t="shared" si="433"/>
        <v/>
      </c>
    </row>
    <row r="4170" spans="19:23">
      <c r="S4170" s="21" t="str">
        <f t="shared" si="434"/>
        <v/>
      </c>
      <c r="T4170" s="7" t="str">
        <f t="shared" si="435"/>
        <v>Under 1.5</v>
      </c>
      <c r="U4170" s="14"/>
      <c r="V4170" s="14" t="str">
        <f t="shared" si="432"/>
        <v>Over 0.5</v>
      </c>
      <c r="W4170" s="14" t="str">
        <f t="shared" si="433"/>
        <v/>
      </c>
    </row>
    <row r="4171" spans="19:23">
      <c r="S4171" s="21" t="str">
        <f t="shared" si="434"/>
        <v/>
      </c>
      <c r="T4171" s="7" t="str">
        <f t="shared" si="435"/>
        <v>Under 1.5</v>
      </c>
      <c r="U4171" s="14"/>
      <c r="V4171" s="14" t="str">
        <f t="shared" ref="V4171:V4234" si="436">IF(N4171="1-0","Under 1.5",IF(N4171="0-0","Under 1.5",IF(N4171="0-1","Under 1.5","Over 0.5")))</f>
        <v>Over 0.5</v>
      </c>
      <c r="W4171" s="14" t="str">
        <f t="shared" ref="W4171:W4234" si="437">IF(N4171=0,"",IF(N4171="?",N4171,IF(T4171=V4171,"WON",IF(N4171="0-1","WON",IF(N4171="1-0","WON","LOST")))))</f>
        <v/>
      </c>
    </row>
    <row r="4172" spans="19:23">
      <c r="S4172" s="21" t="str">
        <f t="shared" si="434"/>
        <v/>
      </c>
      <c r="T4172" s="7" t="str">
        <f t="shared" si="435"/>
        <v>Under 1.5</v>
      </c>
      <c r="U4172" s="14"/>
      <c r="V4172" s="14" t="str">
        <f t="shared" si="436"/>
        <v>Over 0.5</v>
      </c>
      <c r="W4172" s="14" t="str">
        <f t="shared" si="437"/>
        <v/>
      </c>
    </row>
    <row r="4173" spans="19:23">
      <c r="S4173" s="21" t="str">
        <f t="shared" si="434"/>
        <v/>
      </c>
      <c r="T4173" s="7" t="str">
        <f t="shared" si="435"/>
        <v>Under 1.5</v>
      </c>
      <c r="U4173" s="14"/>
      <c r="V4173" s="14" t="str">
        <f t="shared" si="436"/>
        <v>Over 0.5</v>
      </c>
      <c r="W4173" s="14" t="str">
        <f t="shared" si="437"/>
        <v/>
      </c>
    </row>
    <row r="4174" spans="19:23">
      <c r="S4174" s="21" t="str">
        <f t="shared" si="434"/>
        <v/>
      </c>
      <c r="T4174" s="7" t="str">
        <f t="shared" si="435"/>
        <v>Under 1.5</v>
      </c>
      <c r="U4174" s="14"/>
      <c r="V4174" s="14" t="str">
        <f t="shared" si="436"/>
        <v>Over 0.5</v>
      </c>
      <c r="W4174" s="14" t="str">
        <f t="shared" si="437"/>
        <v/>
      </c>
    </row>
    <row r="4175" spans="19:23">
      <c r="S4175" s="21" t="str">
        <f t="shared" si="434"/>
        <v/>
      </c>
      <c r="T4175" s="7" t="str">
        <f t="shared" si="435"/>
        <v>Under 1.5</v>
      </c>
      <c r="U4175" s="14"/>
      <c r="V4175" s="14" t="str">
        <f t="shared" si="436"/>
        <v>Over 0.5</v>
      </c>
      <c r="W4175" s="14" t="str">
        <f t="shared" si="437"/>
        <v/>
      </c>
    </row>
    <row r="4176" spans="19:23">
      <c r="S4176" s="21" t="str">
        <f t="shared" si="434"/>
        <v/>
      </c>
      <c r="T4176" s="7" t="str">
        <f t="shared" si="435"/>
        <v>Under 1.5</v>
      </c>
      <c r="U4176" s="14"/>
      <c r="V4176" s="14" t="str">
        <f t="shared" si="436"/>
        <v>Over 0.5</v>
      </c>
      <c r="W4176" s="14" t="str">
        <f t="shared" si="437"/>
        <v/>
      </c>
    </row>
    <row r="4177" spans="19:23">
      <c r="S4177" s="21" t="str">
        <f t="shared" si="434"/>
        <v/>
      </c>
      <c r="T4177" s="7" t="str">
        <f t="shared" si="435"/>
        <v>Under 1.5</v>
      </c>
      <c r="U4177" s="14"/>
      <c r="V4177" s="14" t="str">
        <f t="shared" si="436"/>
        <v>Over 0.5</v>
      </c>
      <c r="W4177" s="14" t="str">
        <f t="shared" si="437"/>
        <v/>
      </c>
    </row>
    <row r="4178" spans="19:23">
      <c r="S4178" s="21" t="str">
        <f t="shared" si="434"/>
        <v/>
      </c>
      <c r="T4178" s="7" t="str">
        <f t="shared" si="435"/>
        <v>Under 1.5</v>
      </c>
      <c r="U4178" s="14"/>
      <c r="V4178" s="14" t="str">
        <f t="shared" si="436"/>
        <v>Over 0.5</v>
      </c>
      <c r="W4178" s="14" t="str">
        <f t="shared" si="437"/>
        <v/>
      </c>
    </row>
    <row r="4179" spans="19:23">
      <c r="S4179" s="21" t="str">
        <f t="shared" si="434"/>
        <v/>
      </c>
      <c r="T4179" s="7" t="str">
        <f t="shared" si="435"/>
        <v>Under 1.5</v>
      </c>
      <c r="U4179" s="14"/>
      <c r="V4179" s="14" t="str">
        <f t="shared" si="436"/>
        <v>Over 0.5</v>
      </c>
      <c r="W4179" s="14" t="str">
        <f t="shared" si="437"/>
        <v/>
      </c>
    </row>
    <row r="4180" spans="19:23">
      <c r="S4180" s="21" t="str">
        <f t="shared" si="434"/>
        <v/>
      </c>
      <c r="T4180" s="7" t="str">
        <f t="shared" si="435"/>
        <v>Under 1.5</v>
      </c>
      <c r="U4180" s="14"/>
      <c r="V4180" s="14" t="str">
        <f t="shared" si="436"/>
        <v>Over 0.5</v>
      </c>
      <c r="W4180" s="14" t="str">
        <f t="shared" si="437"/>
        <v/>
      </c>
    </row>
    <row r="4181" spans="19:23">
      <c r="S4181" s="21" t="str">
        <f t="shared" si="434"/>
        <v/>
      </c>
      <c r="T4181" s="7" t="str">
        <f t="shared" si="435"/>
        <v>Under 1.5</v>
      </c>
      <c r="U4181" s="14"/>
      <c r="V4181" s="14" t="str">
        <f t="shared" si="436"/>
        <v>Over 0.5</v>
      </c>
      <c r="W4181" s="14" t="str">
        <f t="shared" si="437"/>
        <v/>
      </c>
    </row>
    <row r="4182" spans="19:23">
      <c r="S4182" s="21" t="str">
        <f t="shared" si="434"/>
        <v/>
      </c>
      <c r="T4182" s="7" t="str">
        <f t="shared" si="435"/>
        <v>Under 1.5</v>
      </c>
      <c r="U4182" s="14"/>
      <c r="V4182" s="14" t="str">
        <f t="shared" si="436"/>
        <v>Over 0.5</v>
      </c>
      <c r="W4182" s="14" t="str">
        <f t="shared" si="437"/>
        <v/>
      </c>
    </row>
    <row r="4183" spans="19:23">
      <c r="S4183" s="21" t="str">
        <f t="shared" si="434"/>
        <v/>
      </c>
      <c r="T4183" s="7" t="str">
        <f t="shared" si="435"/>
        <v>Under 1.5</v>
      </c>
      <c r="U4183" s="14"/>
      <c r="V4183" s="14" t="str">
        <f t="shared" si="436"/>
        <v>Over 0.5</v>
      </c>
      <c r="W4183" s="14" t="str">
        <f t="shared" si="437"/>
        <v/>
      </c>
    </row>
    <row r="4184" spans="19:23">
      <c r="S4184" s="21" t="str">
        <f t="shared" si="434"/>
        <v/>
      </c>
      <c r="T4184" s="7" t="str">
        <f t="shared" si="435"/>
        <v>Under 1.5</v>
      </c>
      <c r="U4184" s="14"/>
      <c r="V4184" s="14" t="str">
        <f t="shared" si="436"/>
        <v>Over 0.5</v>
      </c>
      <c r="W4184" s="14" t="str">
        <f t="shared" si="437"/>
        <v/>
      </c>
    </row>
    <row r="4185" spans="19:23">
      <c r="S4185" s="21" t="str">
        <f t="shared" si="434"/>
        <v/>
      </c>
      <c r="T4185" s="7" t="str">
        <f t="shared" si="435"/>
        <v>Under 1.5</v>
      </c>
      <c r="U4185" s="14"/>
      <c r="V4185" s="14" t="str">
        <f t="shared" si="436"/>
        <v>Over 0.5</v>
      </c>
      <c r="W4185" s="14" t="str">
        <f t="shared" si="437"/>
        <v/>
      </c>
    </row>
    <row r="4186" spans="19:23">
      <c r="S4186" s="21" t="str">
        <f t="shared" si="434"/>
        <v/>
      </c>
      <c r="T4186" s="7" t="str">
        <f t="shared" si="435"/>
        <v>Under 1.5</v>
      </c>
      <c r="U4186" s="14"/>
      <c r="V4186" s="14" t="str">
        <f t="shared" si="436"/>
        <v>Over 0.5</v>
      </c>
      <c r="W4186" s="14" t="str">
        <f t="shared" si="437"/>
        <v/>
      </c>
    </row>
    <row r="4187" spans="19:23">
      <c r="S4187" s="21" t="str">
        <f t="shared" si="434"/>
        <v/>
      </c>
      <c r="T4187" s="7" t="str">
        <f t="shared" si="435"/>
        <v>Under 1.5</v>
      </c>
      <c r="U4187" s="14"/>
      <c r="V4187" s="14" t="str">
        <f t="shared" si="436"/>
        <v>Over 0.5</v>
      </c>
      <c r="W4187" s="14" t="str">
        <f t="shared" si="437"/>
        <v/>
      </c>
    </row>
    <row r="4188" spans="19:23">
      <c r="S4188" s="21" t="str">
        <f t="shared" si="434"/>
        <v/>
      </c>
      <c r="T4188" s="7" t="str">
        <f t="shared" si="435"/>
        <v>Under 1.5</v>
      </c>
      <c r="U4188" s="14"/>
      <c r="V4188" s="14" t="str">
        <f t="shared" si="436"/>
        <v>Over 0.5</v>
      </c>
      <c r="W4188" s="14" t="str">
        <f t="shared" si="437"/>
        <v/>
      </c>
    </row>
    <row r="4189" spans="19:23">
      <c r="S4189" s="21" t="str">
        <f t="shared" si="434"/>
        <v/>
      </c>
      <c r="T4189" s="7" t="str">
        <f t="shared" si="435"/>
        <v>Under 1.5</v>
      </c>
      <c r="U4189" s="14"/>
      <c r="V4189" s="14" t="str">
        <f t="shared" si="436"/>
        <v>Over 0.5</v>
      </c>
      <c r="W4189" s="14" t="str">
        <f t="shared" si="437"/>
        <v/>
      </c>
    </row>
    <row r="4190" spans="19:23">
      <c r="S4190" s="21" t="str">
        <f t="shared" si="434"/>
        <v/>
      </c>
      <c r="T4190" s="7" t="str">
        <f t="shared" si="435"/>
        <v>Under 1.5</v>
      </c>
      <c r="U4190" s="14"/>
      <c r="V4190" s="14" t="str">
        <f t="shared" si="436"/>
        <v>Over 0.5</v>
      </c>
      <c r="W4190" s="14" t="str">
        <f t="shared" si="437"/>
        <v/>
      </c>
    </row>
    <row r="4191" spans="19:23">
      <c r="S4191" s="21" t="str">
        <f t="shared" si="434"/>
        <v/>
      </c>
      <c r="T4191" s="7" t="str">
        <f t="shared" si="435"/>
        <v>Under 1.5</v>
      </c>
      <c r="U4191" s="14"/>
      <c r="V4191" s="14" t="str">
        <f t="shared" si="436"/>
        <v>Over 0.5</v>
      </c>
      <c r="W4191" s="14" t="str">
        <f t="shared" si="437"/>
        <v/>
      </c>
    </row>
    <row r="4192" spans="19:23">
      <c r="S4192" s="21" t="str">
        <f t="shared" si="434"/>
        <v/>
      </c>
      <c r="T4192" s="7" t="str">
        <f t="shared" si="435"/>
        <v>Under 1.5</v>
      </c>
      <c r="U4192" s="14"/>
      <c r="V4192" s="14" t="str">
        <f t="shared" si="436"/>
        <v>Over 0.5</v>
      </c>
      <c r="W4192" s="14" t="str">
        <f t="shared" si="437"/>
        <v/>
      </c>
    </row>
    <row r="4193" spans="19:23">
      <c r="S4193" s="21" t="str">
        <f t="shared" si="434"/>
        <v/>
      </c>
      <c r="T4193" s="7" t="str">
        <f t="shared" si="435"/>
        <v>Under 1.5</v>
      </c>
      <c r="U4193" s="14"/>
      <c r="V4193" s="14" t="str">
        <f t="shared" si="436"/>
        <v>Over 0.5</v>
      </c>
      <c r="W4193" s="14" t="str">
        <f t="shared" si="437"/>
        <v/>
      </c>
    </row>
    <row r="4194" spans="19:23">
      <c r="S4194" s="21" t="str">
        <f t="shared" si="434"/>
        <v/>
      </c>
      <c r="T4194" s="7" t="str">
        <f t="shared" si="435"/>
        <v>Under 1.5</v>
      </c>
      <c r="U4194" s="14"/>
      <c r="V4194" s="14" t="str">
        <f t="shared" si="436"/>
        <v>Over 0.5</v>
      </c>
      <c r="W4194" s="14" t="str">
        <f t="shared" si="437"/>
        <v/>
      </c>
    </row>
    <row r="4195" spans="19:23">
      <c r="S4195" s="21" t="str">
        <f t="shared" si="434"/>
        <v/>
      </c>
      <c r="T4195" s="7" t="str">
        <f t="shared" si="435"/>
        <v>Under 1.5</v>
      </c>
      <c r="U4195" s="14"/>
      <c r="V4195" s="14" t="str">
        <f t="shared" si="436"/>
        <v>Over 0.5</v>
      </c>
      <c r="W4195" s="14" t="str">
        <f t="shared" si="437"/>
        <v/>
      </c>
    </row>
    <row r="4196" spans="19:23">
      <c r="S4196" s="21" t="str">
        <f t="shared" si="434"/>
        <v/>
      </c>
      <c r="T4196" s="7" t="str">
        <f t="shared" si="435"/>
        <v>Under 1.5</v>
      </c>
      <c r="U4196" s="14"/>
      <c r="V4196" s="14" t="str">
        <f t="shared" si="436"/>
        <v>Over 0.5</v>
      </c>
      <c r="W4196" s="14" t="str">
        <f t="shared" si="437"/>
        <v/>
      </c>
    </row>
    <row r="4197" spans="19:23">
      <c r="S4197" s="21" t="str">
        <f t="shared" si="434"/>
        <v/>
      </c>
      <c r="T4197" s="7" t="str">
        <f t="shared" si="435"/>
        <v>Under 1.5</v>
      </c>
      <c r="U4197" s="14"/>
      <c r="V4197" s="14" t="str">
        <f t="shared" si="436"/>
        <v>Over 0.5</v>
      </c>
      <c r="W4197" s="14" t="str">
        <f t="shared" si="437"/>
        <v/>
      </c>
    </row>
    <row r="4198" spans="19:23">
      <c r="S4198" s="21" t="str">
        <f t="shared" si="434"/>
        <v/>
      </c>
      <c r="T4198" s="7" t="str">
        <f t="shared" si="435"/>
        <v>Under 1.5</v>
      </c>
      <c r="U4198" s="14"/>
      <c r="V4198" s="14" t="str">
        <f t="shared" si="436"/>
        <v>Over 0.5</v>
      </c>
      <c r="W4198" s="14" t="str">
        <f t="shared" si="437"/>
        <v/>
      </c>
    </row>
    <row r="4199" spans="19:23">
      <c r="S4199" s="21" t="str">
        <f t="shared" si="434"/>
        <v/>
      </c>
      <c r="T4199" s="7" t="str">
        <f t="shared" si="435"/>
        <v>Under 1.5</v>
      </c>
      <c r="U4199" s="14"/>
      <c r="V4199" s="14" t="str">
        <f t="shared" si="436"/>
        <v>Over 0.5</v>
      </c>
      <c r="W4199" s="14" t="str">
        <f t="shared" si="437"/>
        <v/>
      </c>
    </row>
    <row r="4200" spans="19:23">
      <c r="S4200" s="21" t="str">
        <f t="shared" si="434"/>
        <v/>
      </c>
      <c r="T4200" s="7" t="str">
        <f t="shared" si="435"/>
        <v>Under 1.5</v>
      </c>
      <c r="U4200" s="14"/>
      <c r="V4200" s="14" t="str">
        <f t="shared" si="436"/>
        <v>Over 0.5</v>
      </c>
      <c r="W4200" s="14" t="str">
        <f t="shared" si="437"/>
        <v/>
      </c>
    </row>
    <row r="4201" spans="19:23">
      <c r="S4201" s="21" t="str">
        <f t="shared" si="434"/>
        <v/>
      </c>
      <c r="T4201" s="7" t="str">
        <f t="shared" si="435"/>
        <v>Under 1.5</v>
      </c>
      <c r="U4201" s="14"/>
      <c r="V4201" s="14" t="str">
        <f t="shared" si="436"/>
        <v>Over 0.5</v>
      </c>
      <c r="W4201" s="14" t="str">
        <f t="shared" si="437"/>
        <v/>
      </c>
    </row>
    <row r="4202" spans="19:23">
      <c r="S4202" s="21" t="str">
        <f t="shared" si="434"/>
        <v/>
      </c>
      <c r="T4202" s="7" t="str">
        <f t="shared" si="435"/>
        <v>Under 1.5</v>
      </c>
      <c r="U4202" s="14"/>
      <c r="V4202" s="14" t="str">
        <f t="shared" si="436"/>
        <v>Over 0.5</v>
      </c>
      <c r="W4202" s="14" t="str">
        <f t="shared" si="437"/>
        <v/>
      </c>
    </row>
    <row r="4203" spans="19:23">
      <c r="S4203" s="21" t="str">
        <f t="shared" si="434"/>
        <v/>
      </c>
      <c r="T4203" s="7" t="str">
        <f t="shared" si="435"/>
        <v>Under 1.5</v>
      </c>
      <c r="U4203" s="14"/>
      <c r="V4203" s="14" t="str">
        <f t="shared" si="436"/>
        <v>Over 0.5</v>
      </c>
      <c r="W4203" s="14" t="str">
        <f t="shared" si="437"/>
        <v/>
      </c>
    </row>
    <row r="4204" spans="19:23">
      <c r="S4204" s="21" t="str">
        <f t="shared" si="434"/>
        <v/>
      </c>
      <c r="T4204" s="7" t="str">
        <f t="shared" si="435"/>
        <v>Under 1.5</v>
      </c>
      <c r="U4204" s="14"/>
      <c r="V4204" s="14" t="str">
        <f t="shared" si="436"/>
        <v>Over 0.5</v>
      </c>
      <c r="W4204" s="14" t="str">
        <f t="shared" si="437"/>
        <v/>
      </c>
    </row>
    <row r="4205" spans="19:23">
      <c r="S4205" s="21" t="str">
        <f t="shared" si="434"/>
        <v/>
      </c>
      <c r="T4205" s="7" t="str">
        <f t="shared" si="435"/>
        <v>Under 1.5</v>
      </c>
      <c r="U4205" s="14"/>
      <c r="V4205" s="14" t="str">
        <f t="shared" si="436"/>
        <v>Over 0.5</v>
      </c>
      <c r="W4205" s="14" t="str">
        <f t="shared" si="437"/>
        <v/>
      </c>
    </row>
    <row r="4206" spans="19:23">
      <c r="S4206" s="21" t="str">
        <f t="shared" si="434"/>
        <v/>
      </c>
      <c r="T4206" s="7" t="str">
        <f t="shared" si="435"/>
        <v>Under 1.5</v>
      </c>
      <c r="U4206" s="14"/>
      <c r="V4206" s="14" t="str">
        <f t="shared" si="436"/>
        <v>Over 0.5</v>
      </c>
      <c r="W4206" s="14" t="str">
        <f t="shared" si="437"/>
        <v/>
      </c>
    </row>
    <row r="4207" spans="19:23">
      <c r="S4207" s="21" t="str">
        <f t="shared" si="434"/>
        <v/>
      </c>
      <c r="T4207" s="7" t="str">
        <f t="shared" si="435"/>
        <v>Under 1.5</v>
      </c>
      <c r="U4207" s="14"/>
      <c r="V4207" s="14" t="str">
        <f t="shared" si="436"/>
        <v>Over 0.5</v>
      </c>
      <c r="W4207" s="14" t="str">
        <f t="shared" si="437"/>
        <v/>
      </c>
    </row>
    <row r="4208" spans="19:23">
      <c r="S4208" s="21" t="str">
        <f t="shared" si="434"/>
        <v/>
      </c>
      <c r="T4208" s="7" t="str">
        <f t="shared" si="435"/>
        <v>Under 1.5</v>
      </c>
      <c r="U4208" s="14"/>
      <c r="V4208" s="14" t="str">
        <f t="shared" si="436"/>
        <v>Over 0.5</v>
      </c>
      <c r="W4208" s="14" t="str">
        <f t="shared" si="437"/>
        <v/>
      </c>
    </row>
    <row r="4209" spans="19:23">
      <c r="S4209" s="21" t="str">
        <f t="shared" si="434"/>
        <v/>
      </c>
      <c r="T4209" s="7" t="str">
        <f t="shared" si="435"/>
        <v>Under 1.5</v>
      </c>
      <c r="U4209" s="14"/>
      <c r="V4209" s="14" t="str">
        <f t="shared" si="436"/>
        <v>Over 0.5</v>
      </c>
      <c r="W4209" s="14" t="str">
        <f t="shared" si="437"/>
        <v/>
      </c>
    </row>
    <row r="4210" spans="19:23">
      <c r="S4210" s="21" t="str">
        <f t="shared" si="434"/>
        <v/>
      </c>
      <c r="T4210" s="7" t="str">
        <f t="shared" si="435"/>
        <v>Under 1.5</v>
      </c>
      <c r="U4210" s="14"/>
      <c r="V4210" s="14" t="str">
        <f t="shared" si="436"/>
        <v>Over 0.5</v>
      </c>
      <c r="W4210" s="14" t="str">
        <f t="shared" si="437"/>
        <v/>
      </c>
    </row>
    <row r="4211" spans="19:23">
      <c r="S4211" s="21" t="str">
        <f t="shared" si="434"/>
        <v/>
      </c>
      <c r="T4211" s="7" t="str">
        <f t="shared" si="435"/>
        <v>Under 1.5</v>
      </c>
      <c r="U4211" s="14"/>
      <c r="V4211" s="14" t="str">
        <f t="shared" si="436"/>
        <v>Over 0.5</v>
      </c>
      <c r="W4211" s="14" t="str">
        <f t="shared" si="437"/>
        <v/>
      </c>
    </row>
    <row r="4212" spans="19:23">
      <c r="S4212" s="21" t="str">
        <f t="shared" ref="S4212:S4275" si="438">(IF(H4212=0,"",(40+IF(I4212&lt;50,0,I4212/3.2)+(IF(J4212&gt;I4212,-J4212/3.2,0)+(IF(H4212&gt;I4212,-H4212/3.2,0)+(IF(L4212="X",5,IF(L4212="2",2,0)))+(IF(M4212&gt;15,0,15-M4212))+(IF(P4212&lt;50,0,P4212/5)))))))</f>
        <v/>
      </c>
      <c r="T4212" s="7" t="str">
        <f t="shared" ref="T4212:T4275" si="439">IF(S4212&lt;56,"Over 0.5","Under 1.5")</f>
        <v>Under 1.5</v>
      </c>
      <c r="U4212" s="14"/>
      <c r="V4212" s="14" t="str">
        <f t="shared" si="436"/>
        <v>Over 0.5</v>
      </c>
      <c r="W4212" s="14" t="str">
        <f t="shared" si="437"/>
        <v/>
      </c>
    </row>
    <row r="4213" spans="19:23">
      <c r="S4213" s="21" t="str">
        <f t="shared" si="438"/>
        <v/>
      </c>
      <c r="T4213" s="7" t="str">
        <f t="shared" si="439"/>
        <v>Under 1.5</v>
      </c>
      <c r="U4213" s="14"/>
      <c r="V4213" s="14" t="str">
        <f t="shared" si="436"/>
        <v>Over 0.5</v>
      </c>
      <c r="W4213" s="14" t="str">
        <f t="shared" si="437"/>
        <v/>
      </c>
    </row>
    <row r="4214" spans="19:23">
      <c r="S4214" s="21" t="str">
        <f t="shared" si="438"/>
        <v/>
      </c>
      <c r="T4214" s="7" t="str">
        <f t="shared" si="439"/>
        <v>Under 1.5</v>
      </c>
      <c r="U4214" s="14"/>
      <c r="V4214" s="14" t="str">
        <f t="shared" si="436"/>
        <v>Over 0.5</v>
      </c>
      <c r="W4214" s="14" t="str">
        <f t="shared" si="437"/>
        <v/>
      </c>
    </row>
    <row r="4215" spans="19:23">
      <c r="S4215" s="21" t="str">
        <f t="shared" si="438"/>
        <v/>
      </c>
      <c r="T4215" s="7" t="str">
        <f t="shared" si="439"/>
        <v>Under 1.5</v>
      </c>
      <c r="U4215" s="14"/>
      <c r="V4215" s="14" t="str">
        <f t="shared" si="436"/>
        <v>Over 0.5</v>
      </c>
      <c r="W4215" s="14" t="str">
        <f t="shared" si="437"/>
        <v/>
      </c>
    </row>
    <row r="4216" spans="19:23">
      <c r="S4216" s="21" t="str">
        <f t="shared" si="438"/>
        <v/>
      </c>
      <c r="T4216" s="7" t="str">
        <f t="shared" si="439"/>
        <v>Under 1.5</v>
      </c>
      <c r="U4216" s="14"/>
      <c r="V4216" s="14" t="str">
        <f t="shared" si="436"/>
        <v>Over 0.5</v>
      </c>
      <c r="W4216" s="14" t="str">
        <f t="shared" si="437"/>
        <v/>
      </c>
    </row>
    <row r="4217" spans="19:23">
      <c r="S4217" s="21" t="str">
        <f t="shared" si="438"/>
        <v/>
      </c>
      <c r="T4217" s="7" t="str">
        <f t="shared" si="439"/>
        <v>Under 1.5</v>
      </c>
      <c r="U4217" s="14"/>
      <c r="V4217" s="14" t="str">
        <f t="shared" si="436"/>
        <v>Over 0.5</v>
      </c>
      <c r="W4217" s="14" t="str">
        <f t="shared" si="437"/>
        <v/>
      </c>
    </row>
    <row r="4218" spans="19:23">
      <c r="S4218" s="21" t="str">
        <f t="shared" si="438"/>
        <v/>
      </c>
      <c r="T4218" s="7" t="str">
        <f t="shared" si="439"/>
        <v>Under 1.5</v>
      </c>
      <c r="U4218" s="14"/>
      <c r="V4218" s="14" t="str">
        <f t="shared" si="436"/>
        <v>Over 0.5</v>
      </c>
      <c r="W4218" s="14" t="str">
        <f t="shared" si="437"/>
        <v/>
      </c>
    </row>
    <row r="4219" spans="19:23">
      <c r="S4219" s="21" t="str">
        <f t="shared" si="438"/>
        <v/>
      </c>
      <c r="T4219" s="7" t="str">
        <f t="shared" si="439"/>
        <v>Under 1.5</v>
      </c>
      <c r="U4219" s="14"/>
      <c r="V4219" s="14" t="str">
        <f t="shared" si="436"/>
        <v>Over 0.5</v>
      </c>
      <c r="W4219" s="14" t="str">
        <f t="shared" si="437"/>
        <v/>
      </c>
    </row>
    <row r="4220" spans="19:23">
      <c r="S4220" s="21" t="str">
        <f t="shared" si="438"/>
        <v/>
      </c>
      <c r="T4220" s="7" t="str">
        <f t="shared" si="439"/>
        <v>Under 1.5</v>
      </c>
      <c r="U4220" s="14"/>
      <c r="V4220" s="14" t="str">
        <f t="shared" si="436"/>
        <v>Over 0.5</v>
      </c>
      <c r="W4220" s="14" t="str">
        <f t="shared" si="437"/>
        <v/>
      </c>
    </row>
    <row r="4221" spans="19:23">
      <c r="S4221" s="21" t="str">
        <f t="shared" si="438"/>
        <v/>
      </c>
      <c r="T4221" s="7" t="str">
        <f t="shared" si="439"/>
        <v>Under 1.5</v>
      </c>
      <c r="U4221" s="14"/>
      <c r="V4221" s="14" t="str">
        <f t="shared" si="436"/>
        <v>Over 0.5</v>
      </c>
      <c r="W4221" s="14" t="str">
        <f t="shared" si="437"/>
        <v/>
      </c>
    </row>
    <row r="4222" spans="19:23">
      <c r="S4222" s="21" t="str">
        <f t="shared" si="438"/>
        <v/>
      </c>
      <c r="T4222" s="7" t="str">
        <f t="shared" si="439"/>
        <v>Under 1.5</v>
      </c>
      <c r="U4222" s="14"/>
      <c r="V4222" s="14" t="str">
        <f t="shared" si="436"/>
        <v>Over 0.5</v>
      </c>
      <c r="W4222" s="14" t="str">
        <f t="shared" si="437"/>
        <v/>
      </c>
    </row>
    <row r="4223" spans="19:23">
      <c r="S4223" s="21" t="str">
        <f t="shared" si="438"/>
        <v/>
      </c>
      <c r="T4223" s="7" t="str">
        <f t="shared" si="439"/>
        <v>Under 1.5</v>
      </c>
      <c r="U4223" s="14"/>
      <c r="V4223" s="14" t="str">
        <f t="shared" si="436"/>
        <v>Over 0.5</v>
      </c>
      <c r="W4223" s="14" t="str">
        <f t="shared" si="437"/>
        <v/>
      </c>
    </row>
    <row r="4224" spans="19:23">
      <c r="S4224" s="21" t="str">
        <f t="shared" si="438"/>
        <v/>
      </c>
      <c r="T4224" s="7" t="str">
        <f t="shared" si="439"/>
        <v>Under 1.5</v>
      </c>
      <c r="U4224" s="14"/>
      <c r="V4224" s="14" t="str">
        <f t="shared" si="436"/>
        <v>Over 0.5</v>
      </c>
      <c r="W4224" s="14" t="str">
        <f t="shared" si="437"/>
        <v/>
      </c>
    </row>
    <row r="4225" spans="19:23">
      <c r="S4225" s="21" t="str">
        <f t="shared" si="438"/>
        <v/>
      </c>
      <c r="T4225" s="7" t="str">
        <f t="shared" si="439"/>
        <v>Under 1.5</v>
      </c>
      <c r="U4225" s="14"/>
      <c r="V4225" s="14" t="str">
        <f t="shared" si="436"/>
        <v>Over 0.5</v>
      </c>
      <c r="W4225" s="14" t="str">
        <f t="shared" si="437"/>
        <v/>
      </c>
    </row>
    <row r="4226" spans="19:23">
      <c r="S4226" s="21" t="str">
        <f t="shared" si="438"/>
        <v/>
      </c>
      <c r="T4226" s="7" t="str">
        <f t="shared" si="439"/>
        <v>Under 1.5</v>
      </c>
      <c r="U4226" s="14"/>
      <c r="V4226" s="14" t="str">
        <f t="shared" si="436"/>
        <v>Over 0.5</v>
      </c>
      <c r="W4226" s="14" t="str">
        <f t="shared" si="437"/>
        <v/>
      </c>
    </row>
    <row r="4227" spans="19:23">
      <c r="S4227" s="21" t="str">
        <f t="shared" si="438"/>
        <v/>
      </c>
      <c r="T4227" s="7" t="str">
        <f t="shared" si="439"/>
        <v>Under 1.5</v>
      </c>
      <c r="U4227" s="14"/>
      <c r="V4227" s="14" t="str">
        <f t="shared" si="436"/>
        <v>Over 0.5</v>
      </c>
      <c r="W4227" s="14" t="str">
        <f t="shared" si="437"/>
        <v/>
      </c>
    </row>
    <row r="4228" spans="19:23">
      <c r="S4228" s="21" t="str">
        <f t="shared" si="438"/>
        <v/>
      </c>
      <c r="T4228" s="7" t="str">
        <f t="shared" si="439"/>
        <v>Under 1.5</v>
      </c>
      <c r="U4228" s="14"/>
      <c r="V4228" s="14" t="str">
        <f t="shared" si="436"/>
        <v>Over 0.5</v>
      </c>
      <c r="W4228" s="14" t="str">
        <f t="shared" si="437"/>
        <v/>
      </c>
    </row>
    <row r="4229" spans="19:23">
      <c r="S4229" s="21" t="str">
        <f t="shared" si="438"/>
        <v/>
      </c>
      <c r="T4229" s="7" t="str">
        <f t="shared" si="439"/>
        <v>Under 1.5</v>
      </c>
      <c r="U4229" s="14"/>
      <c r="V4229" s="14" t="str">
        <f t="shared" si="436"/>
        <v>Over 0.5</v>
      </c>
      <c r="W4229" s="14" t="str">
        <f t="shared" si="437"/>
        <v/>
      </c>
    </row>
    <row r="4230" spans="19:23">
      <c r="S4230" s="21" t="str">
        <f t="shared" si="438"/>
        <v/>
      </c>
      <c r="T4230" s="7" t="str">
        <f t="shared" si="439"/>
        <v>Under 1.5</v>
      </c>
      <c r="U4230" s="14"/>
      <c r="V4230" s="14" t="str">
        <f t="shared" si="436"/>
        <v>Over 0.5</v>
      </c>
      <c r="W4230" s="14" t="str">
        <f t="shared" si="437"/>
        <v/>
      </c>
    </row>
    <row r="4231" spans="19:23">
      <c r="S4231" s="21" t="str">
        <f t="shared" si="438"/>
        <v/>
      </c>
      <c r="T4231" s="7" t="str">
        <f t="shared" si="439"/>
        <v>Under 1.5</v>
      </c>
      <c r="U4231" s="14"/>
      <c r="V4231" s="14" t="str">
        <f t="shared" si="436"/>
        <v>Over 0.5</v>
      </c>
      <c r="W4231" s="14" t="str">
        <f t="shared" si="437"/>
        <v/>
      </c>
    </row>
    <row r="4232" spans="19:23">
      <c r="S4232" s="21" t="str">
        <f t="shared" si="438"/>
        <v/>
      </c>
      <c r="T4232" s="7" t="str">
        <f t="shared" si="439"/>
        <v>Under 1.5</v>
      </c>
      <c r="U4232" s="14"/>
      <c r="V4232" s="14" t="str">
        <f t="shared" si="436"/>
        <v>Over 0.5</v>
      </c>
      <c r="W4232" s="14" t="str">
        <f t="shared" si="437"/>
        <v/>
      </c>
    </row>
    <row r="4233" spans="19:23">
      <c r="S4233" s="21" t="str">
        <f t="shared" si="438"/>
        <v/>
      </c>
      <c r="T4233" s="7" t="str">
        <f t="shared" si="439"/>
        <v>Under 1.5</v>
      </c>
      <c r="U4233" s="14"/>
      <c r="V4233" s="14" t="str">
        <f t="shared" si="436"/>
        <v>Over 0.5</v>
      </c>
      <c r="W4233" s="14" t="str">
        <f t="shared" si="437"/>
        <v/>
      </c>
    </row>
    <row r="4234" spans="19:23">
      <c r="S4234" s="21" t="str">
        <f t="shared" si="438"/>
        <v/>
      </c>
      <c r="T4234" s="7" t="str">
        <f t="shared" si="439"/>
        <v>Under 1.5</v>
      </c>
      <c r="U4234" s="14"/>
      <c r="V4234" s="14" t="str">
        <f t="shared" si="436"/>
        <v>Over 0.5</v>
      </c>
      <c r="W4234" s="14" t="str">
        <f t="shared" si="437"/>
        <v/>
      </c>
    </row>
    <row r="4235" spans="19:23">
      <c r="S4235" s="21" t="str">
        <f t="shared" si="438"/>
        <v/>
      </c>
      <c r="T4235" s="7" t="str">
        <f t="shared" si="439"/>
        <v>Under 1.5</v>
      </c>
      <c r="U4235" s="14"/>
      <c r="V4235" s="14" t="str">
        <f t="shared" ref="V4235:V4298" si="440">IF(N4235="1-0","Under 1.5",IF(N4235="0-0","Under 1.5",IF(N4235="0-1","Under 1.5","Over 0.5")))</f>
        <v>Over 0.5</v>
      </c>
      <c r="W4235" s="14" t="str">
        <f t="shared" ref="W4235:W4298" si="441">IF(N4235=0,"",IF(N4235="?",N4235,IF(T4235=V4235,"WON",IF(N4235="0-1","WON",IF(N4235="1-0","WON","LOST")))))</f>
        <v/>
      </c>
    </row>
    <row r="4236" spans="19:23">
      <c r="S4236" s="21" t="str">
        <f t="shared" si="438"/>
        <v/>
      </c>
      <c r="T4236" s="7" t="str">
        <f t="shared" si="439"/>
        <v>Under 1.5</v>
      </c>
      <c r="U4236" s="14"/>
      <c r="V4236" s="14" t="str">
        <f t="shared" si="440"/>
        <v>Over 0.5</v>
      </c>
      <c r="W4236" s="14" t="str">
        <f t="shared" si="441"/>
        <v/>
      </c>
    </row>
    <row r="4237" spans="19:23">
      <c r="S4237" s="21" t="str">
        <f t="shared" si="438"/>
        <v/>
      </c>
      <c r="T4237" s="7" t="str">
        <f t="shared" si="439"/>
        <v>Under 1.5</v>
      </c>
      <c r="U4237" s="14"/>
      <c r="V4237" s="14" t="str">
        <f t="shared" si="440"/>
        <v>Over 0.5</v>
      </c>
      <c r="W4237" s="14" t="str">
        <f t="shared" si="441"/>
        <v/>
      </c>
    </row>
    <row r="4238" spans="19:23">
      <c r="S4238" s="21" t="str">
        <f t="shared" si="438"/>
        <v/>
      </c>
      <c r="T4238" s="7" t="str">
        <f t="shared" si="439"/>
        <v>Under 1.5</v>
      </c>
      <c r="U4238" s="14"/>
      <c r="V4238" s="14" t="str">
        <f t="shared" si="440"/>
        <v>Over 0.5</v>
      </c>
      <c r="W4238" s="14" t="str">
        <f t="shared" si="441"/>
        <v/>
      </c>
    </row>
    <row r="4239" spans="19:23">
      <c r="S4239" s="21" t="str">
        <f t="shared" si="438"/>
        <v/>
      </c>
      <c r="T4239" s="7" t="str">
        <f t="shared" si="439"/>
        <v>Under 1.5</v>
      </c>
      <c r="U4239" s="14"/>
      <c r="V4239" s="14" t="str">
        <f t="shared" si="440"/>
        <v>Over 0.5</v>
      </c>
      <c r="W4239" s="14" t="str">
        <f t="shared" si="441"/>
        <v/>
      </c>
    </row>
    <row r="4240" spans="19:23">
      <c r="S4240" s="21" t="str">
        <f t="shared" si="438"/>
        <v/>
      </c>
      <c r="T4240" s="7" t="str">
        <f t="shared" si="439"/>
        <v>Under 1.5</v>
      </c>
      <c r="U4240" s="14"/>
      <c r="V4240" s="14" t="str">
        <f t="shared" si="440"/>
        <v>Over 0.5</v>
      </c>
      <c r="W4240" s="14" t="str">
        <f t="shared" si="441"/>
        <v/>
      </c>
    </row>
    <row r="4241" spans="19:23">
      <c r="S4241" s="21" t="str">
        <f t="shared" si="438"/>
        <v/>
      </c>
      <c r="T4241" s="7" t="str">
        <f t="shared" si="439"/>
        <v>Under 1.5</v>
      </c>
      <c r="U4241" s="14"/>
      <c r="V4241" s="14" t="str">
        <f t="shared" si="440"/>
        <v>Over 0.5</v>
      </c>
      <c r="W4241" s="14" t="str">
        <f t="shared" si="441"/>
        <v/>
      </c>
    </row>
    <row r="4242" spans="19:23">
      <c r="S4242" s="21" t="str">
        <f t="shared" si="438"/>
        <v/>
      </c>
      <c r="T4242" s="7" t="str">
        <f t="shared" si="439"/>
        <v>Under 1.5</v>
      </c>
      <c r="U4242" s="14"/>
      <c r="V4242" s="14" t="str">
        <f t="shared" si="440"/>
        <v>Over 0.5</v>
      </c>
      <c r="W4242" s="14" t="str">
        <f t="shared" si="441"/>
        <v/>
      </c>
    </row>
    <row r="4243" spans="19:23">
      <c r="S4243" s="21" t="str">
        <f t="shared" si="438"/>
        <v/>
      </c>
      <c r="T4243" s="7" t="str">
        <f t="shared" si="439"/>
        <v>Under 1.5</v>
      </c>
      <c r="U4243" s="14"/>
      <c r="V4243" s="14" t="str">
        <f t="shared" si="440"/>
        <v>Over 0.5</v>
      </c>
      <c r="W4243" s="14" t="str">
        <f t="shared" si="441"/>
        <v/>
      </c>
    </row>
    <row r="4244" spans="19:23">
      <c r="S4244" s="21" t="str">
        <f t="shared" si="438"/>
        <v/>
      </c>
      <c r="T4244" s="7" t="str">
        <f t="shared" si="439"/>
        <v>Under 1.5</v>
      </c>
      <c r="U4244" s="14"/>
      <c r="V4244" s="14" t="str">
        <f t="shared" si="440"/>
        <v>Over 0.5</v>
      </c>
      <c r="W4244" s="14" t="str">
        <f t="shared" si="441"/>
        <v/>
      </c>
    </row>
    <row r="4245" spans="19:23">
      <c r="S4245" s="21" t="str">
        <f t="shared" si="438"/>
        <v/>
      </c>
      <c r="T4245" s="7" t="str">
        <f t="shared" si="439"/>
        <v>Under 1.5</v>
      </c>
      <c r="U4245" s="14"/>
      <c r="V4245" s="14" t="str">
        <f t="shared" si="440"/>
        <v>Over 0.5</v>
      </c>
      <c r="W4245" s="14" t="str">
        <f t="shared" si="441"/>
        <v/>
      </c>
    </row>
    <row r="4246" spans="19:23">
      <c r="S4246" s="21" t="str">
        <f t="shared" si="438"/>
        <v/>
      </c>
      <c r="T4246" s="7" t="str">
        <f t="shared" si="439"/>
        <v>Under 1.5</v>
      </c>
      <c r="U4246" s="14"/>
      <c r="V4246" s="14" t="str">
        <f t="shared" si="440"/>
        <v>Over 0.5</v>
      </c>
      <c r="W4246" s="14" t="str">
        <f t="shared" si="441"/>
        <v/>
      </c>
    </row>
    <row r="4247" spans="19:23">
      <c r="S4247" s="21" t="str">
        <f t="shared" si="438"/>
        <v/>
      </c>
      <c r="T4247" s="7" t="str">
        <f t="shared" si="439"/>
        <v>Under 1.5</v>
      </c>
      <c r="U4247" s="14"/>
      <c r="V4247" s="14" t="str">
        <f t="shared" si="440"/>
        <v>Over 0.5</v>
      </c>
      <c r="W4247" s="14" t="str">
        <f t="shared" si="441"/>
        <v/>
      </c>
    </row>
    <row r="4248" spans="19:23">
      <c r="S4248" s="21" t="str">
        <f t="shared" si="438"/>
        <v/>
      </c>
      <c r="T4248" s="7" t="str">
        <f t="shared" si="439"/>
        <v>Under 1.5</v>
      </c>
      <c r="U4248" s="14"/>
      <c r="V4248" s="14" t="str">
        <f t="shared" si="440"/>
        <v>Over 0.5</v>
      </c>
      <c r="W4248" s="14" t="str">
        <f t="shared" si="441"/>
        <v/>
      </c>
    </row>
    <row r="4249" spans="19:23">
      <c r="S4249" s="21" t="str">
        <f t="shared" si="438"/>
        <v/>
      </c>
      <c r="T4249" s="7" t="str">
        <f t="shared" si="439"/>
        <v>Under 1.5</v>
      </c>
      <c r="U4249" s="14"/>
      <c r="V4249" s="14" t="str">
        <f t="shared" si="440"/>
        <v>Over 0.5</v>
      </c>
      <c r="W4249" s="14" t="str">
        <f t="shared" si="441"/>
        <v/>
      </c>
    </row>
    <row r="4250" spans="19:23">
      <c r="S4250" s="21" t="str">
        <f t="shared" si="438"/>
        <v/>
      </c>
      <c r="T4250" s="7" t="str">
        <f t="shared" si="439"/>
        <v>Under 1.5</v>
      </c>
      <c r="U4250" s="14"/>
      <c r="V4250" s="14" t="str">
        <f t="shared" si="440"/>
        <v>Over 0.5</v>
      </c>
      <c r="W4250" s="14" t="str">
        <f t="shared" si="441"/>
        <v/>
      </c>
    </row>
    <row r="4251" spans="19:23">
      <c r="S4251" s="21" t="str">
        <f t="shared" si="438"/>
        <v/>
      </c>
      <c r="T4251" s="7" t="str">
        <f t="shared" si="439"/>
        <v>Under 1.5</v>
      </c>
      <c r="U4251" s="14"/>
      <c r="V4251" s="14" t="str">
        <f t="shared" si="440"/>
        <v>Over 0.5</v>
      </c>
      <c r="W4251" s="14" t="str">
        <f t="shared" si="441"/>
        <v/>
      </c>
    </row>
    <row r="4252" spans="19:23">
      <c r="S4252" s="21" t="str">
        <f t="shared" si="438"/>
        <v/>
      </c>
      <c r="T4252" s="7" t="str">
        <f t="shared" si="439"/>
        <v>Under 1.5</v>
      </c>
      <c r="U4252" s="14"/>
      <c r="V4252" s="14" t="str">
        <f t="shared" si="440"/>
        <v>Over 0.5</v>
      </c>
      <c r="W4252" s="14" t="str">
        <f t="shared" si="441"/>
        <v/>
      </c>
    </row>
    <row r="4253" spans="19:23">
      <c r="S4253" s="21" t="str">
        <f t="shared" si="438"/>
        <v/>
      </c>
      <c r="T4253" s="7" t="str">
        <f t="shared" si="439"/>
        <v>Under 1.5</v>
      </c>
      <c r="U4253" s="14"/>
      <c r="V4253" s="14" t="str">
        <f t="shared" si="440"/>
        <v>Over 0.5</v>
      </c>
      <c r="W4253" s="14" t="str">
        <f t="shared" si="441"/>
        <v/>
      </c>
    </row>
    <row r="4254" spans="19:23">
      <c r="S4254" s="21" t="str">
        <f t="shared" si="438"/>
        <v/>
      </c>
      <c r="T4254" s="7" t="str">
        <f t="shared" si="439"/>
        <v>Under 1.5</v>
      </c>
      <c r="U4254" s="14"/>
      <c r="V4254" s="14" t="str">
        <f t="shared" si="440"/>
        <v>Over 0.5</v>
      </c>
      <c r="W4254" s="14" t="str">
        <f t="shared" si="441"/>
        <v/>
      </c>
    </row>
    <row r="4255" spans="19:23">
      <c r="S4255" s="21" t="str">
        <f t="shared" si="438"/>
        <v/>
      </c>
      <c r="T4255" s="7" t="str">
        <f t="shared" si="439"/>
        <v>Under 1.5</v>
      </c>
      <c r="U4255" s="14"/>
      <c r="V4255" s="14" t="str">
        <f t="shared" si="440"/>
        <v>Over 0.5</v>
      </c>
      <c r="W4255" s="14" t="str">
        <f t="shared" si="441"/>
        <v/>
      </c>
    </row>
    <row r="4256" spans="19:23">
      <c r="S4256" s="21" t="str">
        <f t="shared" si="438"/>
        <v/>
      </c>
      <c r="T4256" s="7" t="str">
        <f t="shared" si="439"/>
        <v>Under 1.5</v>
      </c>
      <c r="U4256" s="14"/>
      <c r="V4256" s="14" t="str">
        <f t="shared" si="440"/>
        <v>Over 0.5</v>
      </c>
      <c r="W4256" s="14" t="str">
        <f t="shared" si="441"/>
        <v/>
      </c>
    </row>
    <row r="4257" spans="19:23">
      <c r="S4257" s="21" t="str">
        <f t="shared" si="438"/>
        <v/>
      </c>
      <c r="T4257" s="7" t="str">
        <f t="shared" si="439"/>
        <v>Under 1.5</v>
      </c>
      <c r="U4257" s="14"/>
      <c r="V4257" s="14" t="str">
        <f t="shared" si="440"/>
        <v>Over 0.5</v>
      </c>
      <c r="W4257" s="14" t="str">
        <f t="shared" si="441"/>
        <v/>
      </c>
    </row>
    <row r="4258" spans="19:23">
      <c r="S4258" s="21" t="str">
        <f t="shared" si="438"/>
        <v/>
      </c>
      <c r="T4258" s="7" t="str">
        <f t="shared" si="439"/>
        <v>Under 1.5</v>
      </c>
      <c r="U4258" s="14"/>
      <c r="V4258" s="14" t="str">
        <f t="shared" si="440"/>
        <v>Over 0.5</v>
      </c>
      <c r="W4258" s="14" t="str">
        <f t="shared" si="441"/>
        <v/>
      </c>
    </row>
    <row r="4259" spans="19:23">
      <c r="S4259" s="21" t="str">
        <f t="shared" si="438"/>
        <v/>
      </c>
      <c r="T4259" s="7" t="str">
        <f t="shared" si="439"/>
        <v>Under 1.5</v>
      </c>
      <c r="U4259" s="14"/>
      <c r="V4259" s="14" t="str">
        <f t="shared" si="440"/>
        <v>Over 0.5</v>
      </c>
      <c r="W4259" s="14" t="str">
        <f t="shared" si="441"/>
        <v/>
      </c>
    </row>
    <row r="4260" spans="19:23">
      <c r="S4260" s="21" t="str">
        <f t="shared" si="438"/>
        <v/>
      </c>
      <c r="T4260" s="7" t="str">
        <f t="shared" si="439"/>
        <v>Under 1.5</v>
      </c>
      <c r="U4260" s="14"/>
      <c r="V4260" s="14" t="str">
        <f t="shared" si="440"/>
        <v>Over 0.5</v>
      </c>
      <c r="W4260" s="14" t="str">
        <f t="shared" si="441"/>
        <v/>
      </c>
    </row>
    <row r="4261" spans="19:23">
      <c r="S4261" s="21" t="str">
        <f t="shared" si="438"/>
        <v/>
      </c>
      <c r="T4261" s="7" t="str">
        <f t="shared" si="439"/>
        <v>Under 1.5</v>
      </c>
      <c r="U4261" s="14"/>
      <c r="V4261" s="14" t="str">
        <f t="shared" si="440"/>
        <v>Over 0.5</v>
      </c>
      <c r="W4261" s="14" t="str">
        <f t="shared" si="441"/>
        <v/>
      </c>
    </row>
    <row r="4262" spans="19:23">
      <c r="S4262" s="21" t="str">
        <f t="shared" si="438"/>
        <v/>
      </c>
      <c r="T4262" s="7" t="str">
        <f t="shared" si="439"/>
        <v>Under 1.5</v>
      </c>
      <c r="U4262" s="14"/>
      <c r="V4262" s="14" t="str">
        <f t="shared" si="440"/>
        <v>Over 0.5</v>
      </c>
      <c r="W4262" s="14" t="str">
        <f t="shared" si="441"/>
        <v/>
      </c>
    </row>
    <row r="4263" spans="19:23">
      <c r="S4263" s="21" t="str">
        <f t="shared" si="438"/>
        <v/>
      </c>
      <c r="T4263" s="7" t="str">
        <f t="shared" si="439"/>
        <v>Under 1.5</v>
      </c>
      <c r="U4263" s="14"/>
      <c r="V4263" s="14" t="str">
        <f t="shared" si="440"/>
        <v>Over 0.5</v>
      </c>
      <c r="W4263" s="14" t="str">
        <f t="shared" si="441"/>
        <v/>
      </c>
    </row>
    <row r="4264" spans="19:23">
      <c r="S4264" s="21" t="str">
        <f t="shared" si="438"/>
        <v/>
      </c>
      <c r="T4264" s="7" t="str">
        <f t="shared" si="439"/>
        <v>Under 1.5</v>
      </c>
      <c r="U4264" s="14"/>
      <c r="V4264" s="14" t="str">
        <f t="shared" si="440"/>
        <v>Over 0.5</v>
      </c>
      <c r="W4264" s="14" t="str">
        <f t="shared" si="441"/>
        <v/>
      </c>
    </row>
    <row r="4265" spans="19:23">
      <c r="S4265" s="21" t="str">
        <f t="shared" si="438"/>
        <v/>
      </c>
      <c r="T4265" s="7" t="str">
        <f t="shared" si="439"/>
        <v>Under 1.5</v>
      </c>
      <c r="U4265" s="14"/>
      <c r="V4265" s="14" t="str">
        <f t="shared" si="440"/>
        <v>Over 0.5</v>
      </c>
      <c r="W4265" s="14" t="str">
        <f t="shared" si="441"/>
        <v/>
      </c>
    </row>
    <row r="4266" spans="19:23">
      <c r="S4266" s="21" t="str">
        <f t="shared" si="438"/>
        <v/>
      </c>
      <c r="T4266" s="7" t="str">
        <f t="shared" si="439"/>
        <v>Under 1.5</v>
      </c>
      <c r="U4266" s="14"/>
      <c r="V4266" s="14" t="str">
        <f t="shared" si="440"/>
        <v>Over 0.5</v>
      </c>
      <c r="W4266" s="14" t="str">
        <f t="shared" si="441"/>
        <v/>
      </c>
    </row>
    <row r="4267" spans="19:23">
      <c r="S4267" s="21" t="str">
        <f t="shared" si="438"/>
        <v/>
      </c>
      <c r="T4267" s="7" t="str">
        <f t="shared" si="439"/>
        <v>Under 1.5</v>
      </c>
      <c r="U4267" s="14"/>
      <c r="V4267" s="14" t="str">
        <f t="shared" si="440"/>
        <v>Over 0.5</v>
      </c>
      <c r="W4267" s="14" t="str">
        <f t="shared" si="441"/>
        <v/>
      </c>
    </row>
    <row r="4268" spans="19:23">
      <c r="S4268" s="21" t="str">
        <f t="shared" si="438"/>
        <v/>
      </c>
      <c r="T4268" s="7" t="str">
        <f t="shared" si="439"/>
        <v>Under 1.5</v>
      </c>
      <c r="U4268" s="14"/>
      <c r="V4268" s="14" t="str">
        <f t="shared" si="440"/>
        <v>Over 0.5</v>
      </c>
      <c r="W4268" s="14" t="str">
        <f t="shared" si="441"/>
        <v/>
      </c>
    </row>
    <row r="4269" spans="19:23">
      <c r="S4269" s="21" t="str">
        <f t="shared" si="438"/>
        <v/>
      </c>
      <c r="T4269" s="7" t="str">
        <f t="shared" si="439"/>
        <v>Under 1.5</v>
      </c>
      <c r="U4269" s="14"/>
      <c r="V4269" s="14" t="str">
        <f t="shared" si="440"/>
        <v>Over 0.5</v>
      </c>
      <c r="W4269" s="14" t="str">
        <f t="shared" si="441"/>
        <v/>
      </c>
    </row>
    <row r="4270" spans="19:23">
      <c r="S4270" s="21" t="str">
        <f t="shared" si="438"/>
        <v/>
      </c>
      <c r="T4270" s="7" t="str">
        <f t="shared" si="439"/>
        <v>Under 1.5</v>
      </c>
      <c r="U4270" s="14"/>
      <c r="V4270" s="14" t="str">
        <f t="shared" si="440"/>
        <v>Over 0.5</v>
      </c>
      <c r="W4270" s="14" t="str">
        <f t="shared" si="441"/>
        <v/>
      </c>
    </row>
    <row r="4271" spans="19:23">
      <c r="S4271" s="21" t="str">
        <f t="shared" si="438"/>
        <v/>
      </c>
      <c r="T4271" s="7" t="str">
        <f t="shared" si="439"/>
        <v>Under 1.5</v>
      </c>
      <c r="U4271" s="14"/>
      <c r="V4271" s="14" t="str">
        <f t="shared" si="440"/>
        <v>Over 0.5</v>
      </c>
      <c r="W4271" s="14" t="str">
        <f t="shared" si="441"/>
        <v/>
      </c>
    </row>
    <row r="4272" spans="19:23">
      <c r="S4272" s="21" t="str">
        <f t="shared" si="438"/>
        <v/>
      </c>
      <c r="T4272" s="7" t="str">
        <f t="shared" si="439"/>
        <v>Under 1.5</v>
      </c>
      <c r="U4272" s="14"/>
      <c r="V4272" s="14" t="str">
        <f t="shared" si="440"/>
        <v>Over 0.5</v>
      </c>
      <c r="W4272" s="14" t="str">
        <f t="shared" si="441"/>
        <v/>
      </c>
    </row>
    <row r="4273" spans="19:23">
      <c r="S4273" s="21" t="str">
        <f t="shared" si="438"/>
        <v/>
      </c>
      <c r="T4273" s="7" t="str">
        <f t="shared" si="439"/>
        <v>Under 1.5</v>
      </c>
      <c r="U4273" s="14"/>
      <c r="V4273" s="14" t="str">
        <f t="shared" si="440"/>
        <v>Over 0.5</v>
      </c>
      <c r="W4273" s="14" t="str">
        <f t="shared" si="441"/>
        <v/>
      </c>
    </row>
    <row r="4274" spans="19:23">
      <c r="S4274" s="21" t="str">
        <f t="shared" si="438"/>
        <v/>
      </c>
      <c r="T4274" s="7" t="str">
        <f t="shared" si="439"/>
        <v>Under 1.5</v>
      </c>
      <c r="U4274" s="14"/>
      <c r="V4274" s="14" t="str">
        <f t="shared" si="440"/>
        <v>Over 0.5</v>
      </c>
      <c r="W4274" s="14" t="str">
        <f t="shared" si="441"/>
        <v/>
      </c>
    </row>
    <row r="4275" spans="19:23">
      <c r="S4275" s="21" t="str">
        <f t="shared" si="438"/>
        <v/>
      </c>
      <c r="T4275" s="7" t="str">
        <f t="shared" si="439"/>
        <v>Under 1.5</v>
      </c>
      <c r="U4275" s="14"/>
      <c r="V4275" s="14" t="str">
        <f t="shared" si="440"/>
        <v>Over 0.5</v>
      </c>
      <c r="W4275" s="14" t="str">
        <f t="shared" si="441"/>
        <v/>
      </c>
    </row>
    <row r="4276" spans="19:23">
      <c r="S4276" s="21" t="str">
        <f t="shared" ref="S4276:S4339" si="442">(IF(H4276=0,"",(40+IF(I4276&lt;50,0,I4276/3.2)+(IF(J4276&gt;I4276,-J4276/3.2,0)+(IF(H4276&gt;I4276,-H4276/3.2,0)+(IF(L4276="X",5,IF(L4276="2",2,0)))+(IF(M4276&gt;15,0,15-M4276))+(IF(P4276&lt;50,0,P4276/5)))))))</f>
        <v/>
      </c>
      <c r="T4276" s="7" t="str">
        <f t="shared" ref="T4276:T4339" si="443">IF(S4276&lt;56,"Over 0.5","Under 1.5")</f>
        <v>Under 1.5</v>
      </c>
      <c r="U4276" s="14"/>
      <c r="V4276" s="14" t="str">
        <f t="shared" si="440"/>
        <v>Over 0.5</v>
      </c>
      <c r="W4276" s="14" t="str">
        <f t="shared" si="441"/>
        <v/>
      </c>
    </row>
    <row r="4277" spans="19:23">
      <c r="S4277" s="21" t="str">
        <f t="shared" si="442"/>
        <v/>
      </c>
      <c r="T4277" s="7" t="str">
        <f t="shared" si="443"/>
        <v>Under 1.5</v>
      </c>
      <c r="U4277" s="14"/>
      <c r="V4277" s="14" t="str">
        <f t="shared" si="440"/>
        <v>Over 0.5</v>
      </c>
      <c r="W4277" s="14" t="str">
        <f t="shared" si="441"/>
        <v/>
      </c>
    </row>
    <row r="4278" spans="19:23">
      <c r="S4278" s="21" t="str">
        <f t="shared" si="442"/>
        <v/>
      </c>
      <c r="T4278" s="7" t="str">
        <f t="shared" si="443"/>
        <v>Under 1.5</v>
      </c>
      <c r="U4278" s="14"/>
      <c r="V4278" s="14" t="str">
        <f t="shared" si="440"/>
        <v>Over 0.5</v>
      </c>
      <c r="W4278" s="14" t="str">
        <f t="shared" si="441"/>
        <v/>
      </c>
    </row>
    <row r="4279" spans="19:23">
      <c r="S4279" s="21" t="str">
        <f t="shared" si="442"/>
        <v/>
      </c>
      <c r="T4279" s="7" t="str">
        <f t="shared" si="443"/>
        <v>Under 1.5</v>
      </c>
      <c r="U4279" s="14"/>
      <c r="V4279" s="14" t="str">
        <f t="shared" si="440"/>
        <v>Over 0.5</v>
      </c>
      <c r="W4279" s="14" t="str">
        <f t="shared" si="441"/>
        <v/>
      </c>
    </row>
    <row r="4280" spans="19:23">
      <c r="S4280" s="21" t="str">
        <f t="shared" si="442"/>
        <v/>
      </c>
      <c r="T4280" s="7" t="str">
        <f t="shared" si="443"/>
        <v>Under 1.5</v>
      </c>
      <c r="U4280" s="14"/>
      <c r="V4280" s="14" t="str">
        <f t="shared" si="440"/>
        <v>Over 0.5</v>
      </c>
      <c r="W4280" s="14" t="str">
        <f t="shared" si="441"/>
        <v/>
      </c>
    </row>
    <row r="4281" spans="19:23">
      <c r="S4281" s="21" t="str">
        <f t="shared" si="442"/>
        <v/>
      </c>
      <c r="T4281" s="7" t="str">
        <f t="shared" si="443"/>
        <v>Under 1.5</v>
      </c>
      <c r="U4281" s="14"/>
      <c r="V4281" s="14" t="str">
        <f t="shared" si="440"/>
        <v>Over 0.5</v>
      </c>
      <c r="W4281" s="14" t="str">
        <f t="shared" si="441"/>
        <v/>
      </c>
    </row>
    <row r="4282" spans="19:23">
      <c r="S4282" s="21" t="str">
        <f t="shared" si="442"/>
        <v/>
      </c>
      <c r="T4282" s="7" t="str">
        <f t="shared" si="443"/>
        <v>Under 1.5</v>
      </c>
      <c r="U4282" s="14"/>
      <c r="V4282" s="14" t="str">
        <f t="shared" si="440"/>
        <v>Over 0.5</v>
      </c>
      <c r="W4282" s="14" t="str">
        <f t="shared" si="441"/>
        <v/>
      </c>
    </row>
    <row r="4283" spans="19:23">
      <c r="S4283" s="21" t="str">
        <f t="shared" si="442"/>
        <v/>
      </c>
      <c r="T4283" s="7" t="str">
        <f t="shared" si="443"/>
        <v>Under 1.5</v>
      </c>
      <c r="U4283" s="14"/>
      <c r="V4283" s="14" t="str">
        <f t="shared" si="440"/>
        <v>Over 0.5</v>
      </c>
      <c r="W4283" s="14" t="str">
        <f t="shared" si="441"/>
        <v/>
      </c>
    </row>
    <row r="4284" spans="19:23">
      <c r="S4284" s="21" t="str">
        <f t="shared" si="442"/>
        <v/>
      </c>
      <c r="T4284" s="7" t="str">
        <f t="shared" si="443"/>
        <v>Under 1.5</v>
      </c>
      <c r="U4284" s="14"/>
      <c r="V4284" s="14" t="str">
        <f t="shared" si="440"/>
        <v>Over 0.5</v>
      </c>
      <c r="W4284" s="14" t="str">
        <f t="shared" si="441"/>
        <v/>
      </c>
    </row>
    <row r="4285" spans="19:23">
      <c r="S4285" s="21" t="str">
        <f t="shared" si="442"/>
        <v/>
      </c>
      <c r="T4285" s="7" t="str">
        <f t="shared" si="443"/>
        <v>Under 1.5</v>
      </c>
      <c r="U4285" s="14"/>
      <c r="V4285" s="14" t="str">
        <f t="shared" si="440"/>
        <v>Over 0.5</v>
      </c>
      <c r="W4285" s="14" t="str">
        <f t="shared" si="441"/>
        <v/>
      </c>
    </row>
    <row r="4286" spans="19:23">
      <c r="S4286" s="21" t="str">
        <f t="shared" si="442"/>
        <v/>
      </c>
      <c r="T4286" s="7" t="str">
        <f t="shared" si="443"/>
        <v>Under 1.5</v>
      </c>
      <c r="U4286" s="14"/>
      <c r="V4286" s="14" t="str">
        <f t="shared" si="440"/>
        <v>Over 0.5</v>
      </c>
      <c r="W4286" s="14" t="str">
        <f t="shared" si="441"/>
        <v/>
      </c>
    </row>
    <row r="4287" spans="19:23">
      <c r="S4287" s="21" t="str">
        <f t="shared" si="442"/>
        <v/>
      </c>
      <c r="T4287" s="7" t="str">
        <f t="shared" si="443"/>
        <v>Under 1.5</v>
      </c>
      <c r="U4287" s="14"/>
      <c r="V4287" s="14" t="str">
        <f t="shared" si="440"/>
        <v>Over 0.5</v>
      </c>
      <c r="W4287" s="14" t="str">
        <f t="shared" si="441"/>
        <v/>
      </c>
    </row>
    <row r="4288" spans="19:23">
      <c r="S4288" s="21" t="str">
        <f t="shared" si="442"/>
        <v/>
      </c>
      <c r="T4288" s="7" t="str">
        <f t="shared" si="443"/>
        <v>Under 1.5</v>
      </c>
      <c r="U4288" s="14"/>
      <c r="V4288" s="14" t="str">
        <f t="shared" si="440"/>
        <v>Over 0.5</v>
      </c>
      <c r="W4288" s="14" t="str">
        <f t="shared" si="441"/>
        <v/>
      </c>
    </row>
    <row r="4289" spans="19:23">
      <c r="S4289" s="21" t="str">
        <f t="shared" si="442"/>
        <v/>
      </c>
      <c r="T4289" s="7" t="str">
        <f t="shared" si="443"/>
        <v>Under 1.5</v>
      </c>
      <c r="U4289" s="14"/>
      <c r="V4289" s="14" t="str">
        <f t="shared" si="440"/>
        <v>Over 0.5</v>
      </c>
      <c r="W4289" s="14" t="str">
        <f t="shared" si="441"/>
        <v/>
      </c>
    </row>
    <row r="4290" spans="19:23">
      <c r="S4290" s="21" t="str">
        <f t="shared" si="442"/>
        <v/>
      </c>
      <c r="T4290" s="7" t="str">
        <f t="shared" si="443"/>
        <v>Under 1.5</v>
      </c>
      <c r="U4290" s="14"/>
      <c r="V4290" s="14" t="str">
        <f t="shared" si="440"/>
        <v>Over 0.5</v>
      </c>
      <c r="W4290" s="14" t="str">
        <f t="shared" si="441"/>
        <v/>
      </c>
    </row>
    <row r="4291" spans="19:23">
      <c r="S4291" s="21" t="str">
        <f t="shared" si="442"/>
        <v/>
      </c>
      <c r="T4291" s="7" t="str">
        <f t="shared" si="443"/>
        <v>Under 1.5</v>
      </c>
      <c r="U4291" s="14"/>
      <c r="V4291" s="14" t="str">
        <f t="shared" si="440"/>
        <v>Over 0.5</v>
      </c>
      <c r="W4291" s="14" t="str">
        <f t="shared" si="441"/>
        <v/>
      </c>
    </row>
    <row r="4292" spans="19:23">
      <c r="S4292" s="21" t="str">
        <f t="shared" si="442"/>
        <v/>
      </c>
      <c r="T4292" s="7" t="str">
        <f t="shared" si="443"/>
        <v>Under 1.5</v>
      </c>
      <c r="U4292" s="14"/>
      <c r="V4292" s="14" t="str">
        <f t="shared" si="440"/>
        <v>Over 0.5</v>
      </c>
      <c r="W4292" s="14" t="str">
        <f t="shared" si="441"/>
        <v/>
      </c>
    </row>
    <row r="4293" spans="19:23">
      <c r="S4293" s="21" t="str">
        <f t="shared" si="442"/>
        <v/>
      </c>
      <c r="T4293" s="7" t="str">
        <f t="shared" si="443"/>
        <v>Under 1.5</v>
      </c>
      <c r="U4293" s="14"/>
      <c r="V4293" s="14" t="str">
        <f t="shared" si="440"/>
        <v>Over 0.5</v>
      </c>
      <c r="W4293" s="14" t="str">
        <f t="shared" si="441"/>
        <v/>
      </c>
    </row>
    <row r="4294" spans="19:23">
      <c r="S4294" s="21" t="str">
        <f t="shared" si="442"/>
        <v/>
      </c>
      <c r="T4294" s="7" t="str">
        <f t="shared" si="443"/>
        <v>Under 1.5</v>
      </c>
      <c r="U4294" s="14"/>
      <c r="V4294" s="14" t="str">
        <f t="shared" si="440"/>
        <v>Over 0.5</v>
      </c>
      <c r="W4294" s="14" t="str">
        <f t="shared" si="441"/>
        <v/>
      </c>
    </row>
    <row r="4295" spans="19:23">
      <c r="S4295" s="21" t="str">
        <f t="shared" si="442"/>
        <v/>
      </c>
      <c r="T4295" s="7" t="str">
        <f t="shared" si="443"/>
        <v>Under 1.5</v>
      </c>
      <c r="U4295" s="14"/>
      <c r="V4295" s="14" t="str">
        <f t="shared" si="440"/>
        <v>Over 0.5</v>
      </c>
      <c r="W4295" s="14" t="str">
        <f t="shared" si="441"/>
        <v/>
      </c>
    </row>
    <row r="4296" spans="19:23">
      <c r="S4296" s="21" t="str">
        <f t="shared" si="442"/>
        <v/>
      </c>
      <c r="T4296" s="7" t="str">
        <f t="shared" si="443"/>
        <v>Under 1.5</v>
      </c>
      <c r="U4296" s="14"/>
      <c r="V4296" s="14" t="str">
        <f t="shared" si="440"/>
        <v>Over 0.5</v>
      </c>
      <c r="W4296" s="14" t="str">
        <f t="shared" si="441"/>
        <v/>
      </c>
    </row>
    <row r="4297" spans="19:23">
      <c r="S4297" s="21" t="str">
        <f t="shared" si="442"/>
        <v/>
      </c>
      <c r="T4297" s="7" t="str">
        <f t="shared" si="443"/>
        <v>Under 1.5</v>
      </c>
      <c r="U4297" s="14"/>
      <c r="V4297" s="14" t="str">
        <f t="shared" si="440"/>
        <v>Over 0.5</v>
      </c>
      <c r="W4297" s="14" t="str">
        <f t="shared" si="441"/>
        <v/>
      </c>
    </row>
    <row r="4298" spans="19:23">
      <c r="S4298" s="21" t="str">
        <f t="shared" si="442"/>
        <v/>
      </c>
      <c r="T4298" s="7" t="str">
        <f t="shared" si="443"/>
        <v>Under 1.5</v>
      </c>
      <c r="U4298" s="14"/>
      <c r="V4298" s="14" t="str">
        <f t="shared" si="440"/>
        <v>Over 0.5</v>
      </c>
      <c r="W4298" s="14" t="str">
        <f t="shared" si="441"/>
        <v/>
      </c>
    </row>
    <row r="4299" spans="19:23">
      <c r="S4299" s="21" t="str">
        <f t="shared" si="442"/>
        <v/>
      </c>
      <c r="T4299" s="7" t="str">
        <f t="shared" si="443"/>
        <v>Under 1.5</v>
      </c>
      <c r="U4299" s="14"/>
      <c r="V4299" s="14" t="str">
        <f t="shared" ref="V4299:V4362" si="444">IF(N4299="1-0","Under 1.5",IF(N4299="0-0","Under 1.5",IF(N4299="0-1","Under 1.5","Over 0.5")))</f>
        <v>Over 0.5</v>
      </c>
      <c r="W4299" s="14" t="str">
        <f t="shared" ref="W4299:W4362" si="445">IF(N4299=0,"",IF(N4299="?",N4299,IF(T4299=V4299,"WON",IF(N4299="0-1","WON",IF(N4299="1-0","WON","LOST")))))</f>
        <v/>
      </c>
    </row>
    <row r="4300" spans="19:23">
      <c r="S4300" s="21" t="str">
        <f t="shared" si="442"/>
        <v/>
      </c>
      <c r="T4300" s="7" t="str">
        <f t="shared" si="443"/>
        <v>Under 1.5</v>
      </c>
      <c r="U4300" s="14"/>
      <c r="V4300" s="14" t="str">
        <f t="shared" si="444"/>
        <v>Over 0.5</v>
      </c>
      <c r="W4300" s="14" t="str">
        <f t="shared" si="445"/>
        <v/>
      </c>
    </row>
    <row r="4301" spans="19:23">
      <c r="S4301" s="21" t="str">
        <f t="shared" si="442"/>
        <v/>
      </c>
      <c r="T4301" s="7" t="str">
        <f t="shared" si="443"/>
        <v>Under 1.5</v>
      </c>
      <c r="U4301" s="14"/>
      <c r="V4301" s="14" t="str">
        <f t="shared" si="444"/>
        <v>Over 0.5</v>
      </c>
      <c r="W4301" s="14" t="str">
        <f t="shared" si="445"/>
        <v/>
      </c>
    </row>
    <row r="4302" spans="19:23">
      <c r="S4302" s="21" t="str">
        <f t="shared" si="442"/>
        <v/>
      </c>
      <c r="T4302" s="7" t="str">
        <f t="shared" si="443"/>
        <v>Under 1.5</v>
      </c>
      <c r="U4302" s="14"/>
      <c r="V4302" s="14" t="str">
        <f t="shared" si="444"/>
        <v>Over 0.5</v>
      </c>
      <c r="W4302" s="14" t="str">
        <f t="shared" si="445"/>
        <v/>
      </c>
    </row>
    <row r="4303" spans="19:23">
      <c r="S4303" s="21" t="str">
        <f t="shared" si="442"/>
        <v/>
      </c>
      <c r="T4303" s="7" t="str">
        <f t="shared" si="443"/>
        <v>Under 1.5</v>
      </c>
      <c r="U4303" s="14"/>
      <c r="V4303" s="14" t="str">
        <f t="shared" si="444"/>
        <v>Over 0.5</v>
      </c>
      <c r="W4303" s="14" t="str">
        <f t="shared" si="445"/>
        <v/>
      </c>
    </row>
    <row r="4304" spans="19:23">
      <c r="S4304" s="21" t="str">
        <f t="shared" si="442"/>
        <v/>
      </c>
      <c r="T4304" s="7" t="str">
        <f t="shared" si="443"/>
        <v>Under 1.5</v>
      </c>
      <c r="U4304" s="14"/>
      <c r="V4304" s="14" t="str">
        <f t="shared" si="444"/>
        <v>Over 0.5</v>
      </c>
      <c r="W4304" s="14" t="str">
        <f t="shared" si="445"/>
        <v/>
      </c>
    </row>
    <row r="4305" spans="19:23">
      <c r="S4305" s="21" t="str">
        <f t="shared" si="442"/>
        <v/>
      </c>
      <c r="T4305" s="7" t="str">
        <f t="shared" si="443"/>
        <v>Under 1.5</v>
      </c>
      <c r="U4305" s="14"/>
      <c r="V4305" s="14" t="str">
        <f t="shared" si="444"/>
        <v>Over 0.5</v>
      </c>
      <c r="W4305" s="14" t="str">
        <f t="shared" si="445"/>
        <v/>
      </c>
    </row>
    <row r="4306" spans="19:23">
      <c r="S4306" s="21" t="str">
        <f t="shared" si="442"/>
        <v/>
      </c>
      <c r="T4306" s="7" t="str">
        <f t="shared" si="443"/>
        <v>Under 1.5</v>
      </c>
      <c r="U4306" s="14"/>
      <c r="V4306" s="14" t="str">
        <f t="shared" si="444"/>
        <v>Over 0.5</v>
      </c>
      <c r="W4306" s="14" t="str">
        <f t="shared" si="445"/>
        <v/>
      </c>
    </row>
    <row r="4307" spans="19:23">
      <c r="S4307" s="21" t="str">
        <f t="shared" si="442"/>
        <v/>
      </c>
      <c r="T4307" s="7" t="str">
        <f t="shared" si="443"/>
        <v>Under 1.5</v>
      </c>
      <c r="U4307" s="14"/>
      <c r="V4307" s="14" t="str">
        <f t="shared" si="444"/>
        <v>Over 0.5</v>
      </c>
      <c r="W4307" s="14" t="str">
        <f t="shared" si="445"/>
        <v/>
      </c>
    </row>
    <row r="4308" spans="19:23">
      <c r="S4308" s="21" t="str">
        <f t="shared" si="442"/>
        <v/>
      </c>
      <c r="T4308" s="7" t="str">
        <f t="shared" si="443"/>
        <v>Under 1.5</v>
      </c>
      <c r="U4308" s="14"/>
      <c r="V4308" s="14" t="str">
        <f t="shared" si="444"/>
        <v>Over 0.5</v>
      </c>
      <c r="W4308" s="14" t="str">
        <f t="shared" si="445"/>
        <v/>
      </c>
    </row>
    <row r="4309" spans="19:23">
      <c r="S4309" s="21" t="str">
        <f t="shared" si="442"/>
        <v/>
      </c>
      <c r="T4309" s="7" t="str">
        <f t="shared" si="443"/>
        <v>Under 1.5</v>
      </c>
      <c r="U4309" s="14"/>
      <c r="V4309" s="14" t="str">
        <f t="shared" si="444"/>
        <v>Over 0.5</v>
      </c>
      <c r="W4309" s="14" t="str">
        <f t="shared" si="445"/>
        <v/>
      </c>
    </row>
    <row r="4310" spans="19:23">
      <c r="S4310" s="21" t="str">
        <f t="shared" si="442"/>
        <v/>
      </c>
      <c r="T4310" s="7" t="str">
        <f t="shared" si="443"/>
        <v>Under 1.5</v>
      </c>
      <c r="U4310" s="14"/>
      <c r="V4310" s="14" t="str">
        <f t="shared" si="444"/>
        <v>Over 0.5</v>
      </c>
      <c r="W4310" s="14" t="str">
        <f t="shared" si="445"/>
        <v/>
      </c>
    </row>
    <row r="4311" spans="19:23">
      <c r="S4311" s="21" t="str">
        <f t="shared" si="442"/>
        <v/>
      </c>
      <c r="T4311" s="7" t="str">
        <f t="shared" si="443"/>
        <v>Under 1.5</v>
      </c>
      <c r="U4311" s="14"/>
      <c r="V4311" s="14" t="str">
        <f t="shared" si="444"/>
        <v>Over 0.5</v>
      </c>
      <c r="W4311" s="14" t="str">
        <f t="shared" si="445"/>
        <v/>
      </c>
    </row>
    <row r="4312" spans="19:23">
      <c r="S4312" s="21" t="str">
        <f t="shared" si="442"/>
        <v/>
      </c>
      <c r="T4312" s="7" t="str">
        <f t="shared" si="443"/>
        <v>Under 1.5</v>
      </c>
      <c r="U4312" s="14"/>
      <c r="V4312" s="14" t="str">
        <f t="shared" si="444"/>
        <v>Over 0.5</v>
      </c>
      <c r="W4312" s="14" t="str">
        <f t="shared" si="445"/>
        <v/>
      </c>
    </row>
    <row r="4313" spans="19:23">
      <c r="S4313" s="21" t="str">
        <f t="shared" si="442"/>
        <v/>
      </c>
      <c r="T4313" s="7" t="str">
        <f t="shared" si="443"/>
        <v>Under 1.5</v>
      </c>
      <c r="U4313" s="14"/>
      <c r="V4313" s="14" t="str">
        <f t="shared" si="444"/>
        <v>Over 0.5</v>
      </c>
      <c r="W4313" s="14" t="str">
        <f t="shared" si="445"/>
        <v/>
      </c>
    </row>
    <row r="4314" spans="19:23">
      <c r="S4314" s="21" t="str">
        <f t="shared" si="442"/>
        <v/>
      </c>
      <c r="T4314" s="7" t="str">
        <f t="shared" si="443"/>
        <v>Under 1.5</v>
      </c>
      <c r="U4314" s="14"/>
      <c r="V4314" s="14" t="str">
        <f t="shared" si="444"/>
        <v>Over 0.5</v>
      </c>
      <c r="W4314" s="14" t="str">
        <f t="shared" si="445"/>
        <v/>
      </c>
    </row>
    <row r="4315" spans="19:23">
      <c r="S4315" s="21" t="str">
        <f t="shared" si="442"/>
        <v/>
      </c>
      <c r="T4315" s="7" t="str">
        <f t="shared" si="443"/>
        <v>Under 1.5</v>
      </c>
      <c r="U4315" s="14"/>
      <c r="V4315" s="14" t="str">
        <f t="shared" si="444"/>
        <v>Over 0.5</v>
      </c>
      <c r="W4315" s="14" t="str">
        <f t="shared" si="445"/>
        <v/>
      </c>
    </row>
    <row r="4316" spans="19:23">
      <c r="S4316" s="21" t="str">
        <f t="shared" si="442"/>
        <v/>
      </c>
      <c r="T4316" s="7" t="str">
        <f t="shared" si="443"/>
        <v>Under 1.5</v>
      </c>
      <c r="U4316" s="14"/>
      <c r="V4316" s="14" t="str">
        <f t="shared" si="444"/>
        <v>Over 0.5</v>
      </c>
      <c r="W4316" s="14" t="str">
        <f t="shared" si="445"/>
        <v/>
      </c>
    </row>
    <row r="4317" spans="19:23">
      <c r="S4317" s="21" t="str">
        <f t="shared" si="442"/>
        <v/>
      </c>
      <c r="T4317" s="7" t="str">
        <f t="shared" si="443"/>
        <v>Under 1.5</v>
      </c>
      <c r="U4317" s="14"/>
      <c r="V4317" s="14" t="str">
        <f t="shared" si="444"/>
        <v>Over 0.5</v>
      </c>
      <c r="W4317" s="14" t="str">
        <f t="shared" si="445"/>
        <v/>
      </c>
    </row>
    <row r="4318" spans="19:23">
      <c r="S4318" s="21" t="str">
        <f t="shared" si="442"/>
        <v/>
      </c>
      <c r="T4318" s="7" t="str">
        <f t="shared" si="443"/>
        <v>Under 1.5</v>
      </c>
      <c r="U4318" s="14"/>
      <c r="V4318" s="14" t="str">
        <f t="shared" si="444"/>
        <v>Over 0.5</v>
      </c>
      <c r="W4318" s="14" t="str">
        <f t="shared" si="445"/>
        <v/>
      </c>
    </row>
    <row r="4319" spans="19:23">
      <c r="S4319" s="21" t="str">
        <f t="shared" si="442"/>
        <v/>
      </c>
      <c r="T4319" s="7" t="str">
        <f t="shared" si="443"/>
        <v>Under 1.5</v>
      </c>
      <c r="U4319" s="14"/>
      <c r="V4319" s="14" t="str">
        <f t="shared" si="444"/>
        <v>Over 0.5</v>
      </c>
      <c r="W4319" s="14" t="str">
        <f t="shared" si="445"/>
        <v/>
      </c>
    </row>
    <row r="4320" spans="19:23">
      <c r="S4320" s="21" t="str">
        <f t="shared" si="442"/>
        <v/>
      </c>
      <c r="T4320" s="7" t="str">
        <f t="shared" si="443"/>
        <v>Under 1.5</v>
      </c>
      <c r="U4320" s="14"/>
      <c r="V4320" s="14" t="str">
        <f t="shared" si="444"/>
        <v>Over 0.5</v>
      </c>
      <c r="W4320" s="14" t="str">
        <f t="shared" si="445"/>
        <v/>
      </c>
    </row>
    <row r="4321" spans="19:23">
      <c r="S4321" s="21" t="str">
        <f t="shared" si="442"/>
        <v/>
      </c>
      <c r="T4321" s="7" t="str">
        <f t="shared" si="443"/>
        <v>Under 1.5</v>
      </c>
      <c r="U4321" s="14"/>
      <c r="V4321" s="14" t="str">
        <f t="shared" si="444"/>
        <v>Over 0.5</v>
      </c>
      <c r="W4321" s="14" t="str">
        <f t="shared" si="445"/>
        <v/>
      </c>
    </row>
    <row r="4322" spans="19:23">
      <c r="S4322" s="21" t="str">
        <f t="shared" si="442"/>
        <v/>
      </c>
      <c r="T4322" s="7" t="str">
        <f t="shared" si="443"/>
        <v>Under 1.5</v>
      </c>
      <c r="U4322" s="14"/>
      <c r="V4322" s="14" t="str">
        <f t="shared" si="444"/>
        <v>Over 0.5</v>
      </c>
      <c r="W4322" s="14" t="str">
        <f t="shared" si="445"/>
        <v/>
      </c>
    </row>
    <row r="4323" spans="19:23">
      <c r="S4323" s="21" t="str">
        <f t="shared" si="442"/>
        <v/>
      </c>
      <c r="T4323" s="7" t="str">
        <f t="shared" si="443"/>
        <v>Under 1.5</v>
      </c>
      <c r="U4323" s="14"/>
      <c r="V4323" s="14" t="str">
        <f t="shared" si="444"/>
        <v>Over 0.5</v>
      </c>
      <c r="W4323" s="14" t="str">
        <f t="shared" si="445"/>
        <v/>
      </c>
    </row>
    <row r="4324" spans="19:23">
      <c r="S4324" s="21" t="str">
        <f t="shared" si="442"/>
        <v/>
      </c>
      <c r="T4324" s="7" t="str">
        <f t="shared" si="443"/>
        <v>Under 1.5</v>
      </c>
      <c r="U4324" s="14"/>
      <c r="V4324" s="14" t="str">
        <f t="shared" si="444"/>
        <v>Over 0.5</v>
      </c>
      <c r="W4324" s="14" t="str">
        <f t="shared" si="445"/>
        <v/>
      </c>
    </row>
    <row r="4325" spans="19:23">
      <c r="S4325" s="21" t="str">
        <f t="shared" si="442"/>
        <v/>
      </c>
      <c r="T4325" s="7" t="str">
        <f t="shared" si="443"/>
        <v>Under 1.5</v>
      </c>
      <c r="U4325" s="14"/>
      <c r="V4325" s="14" t="str">
        <f t="shared" si="444"/>
        <v>Over 0.5</v>
      </c>
      <c r="W4325" s="14" t="str">
        <f t="shared" si="445"/>
        <v/>
      </c>
    </row>
    <row r="4326" spans="19:23">
      <c r="S4326" s="21" t="str">
        <f t="shared" si="442"/>
        <v/>
      </c>
      <c r="T4326" s="7" t="str">
        <f t="shared" si="443"/>
        <v>Under 1.5</v>
      </c>
      <c r="U4326" s="14"/>
      <c r="V4326" s="14" t="str">
        <f t="shared" si="444"/>
        <v>Over 0.5</v>
      </c>
      <c r="W4326" s="14" t="str">
        <f t="shared" si="445"/>
        <v/>
      </c>
    </row>
    <row r="4327" spans="19:23">
      <c r="S4327" s="21" t="str">
        <f t="shared" si="442"/>
        <v/>
      </c>
      <c r="T4327" s="7" t="str">
        <f t="shared" si="443"/>
        <v>Under 1.5</v>
      </c>
      <c r="U4327" s="14"/>
      <c r="V4327" s="14" t="str">
        <f t="shared" si="444"/>
        <v>Over 0.5</v>
      </c>
      <c r="W4327" s="14" t="str">
        <f t="shared" si="445"/>
        <v/>
      </c>
    </row>
    <row r="4328" spans="19:23">
      <c r="S4328" s="21" t="str">
        <f t="shared" si="442"/>
        <v/>
      </c>
      <c r="T4328" s="7" t="str">
        <f t="shared" si="443"/>
        <v>Under 1.5</v>
      </c>
      <c r="U4328" s="14"/>
      <c r="V4328" s="14" t="str">
        <f t="shared" si="444"/>
        <v>Over 0.5</v>
      </c>
      <c r="W4328" s="14" t="str">
        <f t="shared" si="445"/>
        <v/>
      </c>
    </row>
    <row r="4329" spans="19:23">
      <c r="S4329" s="21" t="str">
        <f t="shared" si="442"/>
        <v/>
      </c>
      <c r="T4329" s="7" t="str">
        <f t="shared" si="443"/>
        <v>Under 1.5</v>
      </c>
      <c r="U4329" s="14"/>
      <c r="V4329" s="14" t="str">
        <f t="shared" si="444"/>
        <v>Over 0.5</v>
      </c>
      <c r="W4329" s="14" t="str">
        <f t="shared" si="445"/>
        <v/>
      </c>
    </row>
    <row r="4330" spans="19:23">
      <c r="S4330" s="21" t="str">
        <f t="shared" si="442"/>
        <v/>
      </c>
      <c r="T4330" s="7" t="str">
        <f t="shared" si="443"/>
        <v>Under 1.5</v>
      </c>
      <c r="U4330" s="14"/>
      <c r="V4330" s="14" t="str">
        <f t="shared" si="444"/>
        <v>Over 0.5</v>
      </c>
      <c r="W4330" s="14" t="str">
        <f t="shared" si="445"/>
        <v/>
      </c>
    </row>
    <row r="4331" spans="19:23">
      <c r="S4331" s="21" t="str">
        <f t="shared" si="442"/>
        <v/>
      </c>
      <c r="T4331" s="7" t="str">
        <f t="shared" si="443"/>
        <v>Under 1.5</v>
      </c>
      <c r="U4331" s="14"/>
      <c r="V4331" s="14" t="str">
        <f t="shared" si="444"/>
        <v>Over 0.5</v>
      </c>
      <c r="W4331" s="14" t="str">
        <f t="shared" si="445"/>
        <v/>
      </c>
    </row>
    <row r="4332" spans="19:23">
      <c r="S4332" s="21" t="str">
        <f t="shared" si="442"/>
        <v/>
      </c>
      <c r="T4332" s="7" t="str">
        <f t="shared" si="443"/>
        <v>Under 1.5</v>
      </c>
      <c r="U4332" s="14"/>
      <c r="V4332" s="14" t="str">
        <f t="shared" si="444"/>
        <v>Over 0.5</v>
      </c>
      <c r="W4332" s="14" t="str">
        <f t="shared" si="445"/>
        <v/>
      </c>
    </row>
    <row r="4333" spans="19:23">
      <c r="S4333" s="21" t="str">
        <f t="shared" si="442"/>
        <v/>
      </c>
      <c r="T4333" s="7" t="str">
        <f t="shared" si="443"/>
        <v>Under 1.5</v>
      </c>
      <c r="U4333" s="14"/>
      <c r="V4333" s="14" t="str">
        <f t="shared" si="444"/>
        <v>Over 0.5</v>
      </c>
      <c r="W4333" s="14" t="str">
        <f t="shared" si="445"/>
        <v/>
      </c>
    </row>
    <row r="4334" spans="19:23">
      <c r="S4334" s="21" t="str">
        <f t="shared" si="442"/>
        <v/>
      </c>
      <c r="T4334" s="7" t="str">
        <f t="shared" si="443"/>
        <v>Under 1.5</v>
      </c>
      <c r="U4334" s="14"/>
      <c r="V4334" s="14" t="str">
        <f t="shared" si="444"/>
        <v>Over 0.5</v>
      </c>
      <c r="W4334" s="14" t="str">
        <f t="shared" si="445"/>
        <v/>
      </c>
    </row>
    <row r="4335" spans="19:23">
      <c r="S4335" s="21" t="str">
        <f t="shared" si="442"/>
        <v/>
      </c>
      <c r="T4335" s="7" t="str">
        <f t="shared" si="443"/>
        <v>Under 1.5</v>
      </c>
      <c r="U4335" s="14"/>
      <c r="V4335" s="14" t="str">
        <f t="shared" si="444"/>
        <v>Over 0.5</v>
      </c>
      <c r="W4335" s="14" t="str">
        <f t="shared" si="445"/>
        <v/>
      </c>
    </row>
    <row r="4336" spans="19:23">
      <c r="S4336" s="21" t="str">
        <f t="shared" si="442"/>
        <v/>
      </c>
      <c r="T4336" s="7" t="str">
        <f t="shared" si="443"/>
        <v>Under 1.5</v>
      </c>
      <c r="U4336" s="14"/>
      <c r="V4336" s="14" t="str">
        <f t="shared" si="444"/>
        <v>Over 0.5</v>
      </c>
      <c r="W4336" s="14" t="str">
        <f t="shared" si="445"/>
        <v/>
      </c>
    </row>
    <row r="4337" spans="19:23">
      <c r="S4337" s="21" t="str">
        <f t="shared" si="442"/>
        <v/>
      </c>
      <c r="T4337" s="7" t="str">
        <f t="shared" si="443"/>
        <v>Under 1.5</v>
      </c>
      <c r="U4337" s="14"/>
      <c r="V4337" s="14" t="str">
        <f t="shared" si="444"/>
        <v>Over 0.5</v>
      </c>
      <c r="W4337" s="14" t="str">
        <f t="shared" si="445"/>
        <v/>
      </c>
    </row>
    <row r="4338" spans="19:23">
      <c r="S4338" s="21" t="str">
        <f t="shared" si="442"/>
        <v/>
      </c>
      <c r="T4338" s="7" t="str">
        <f t="shared" si="443"/>
        <v>Under 1.5</v>
      </c>
      <c r="U4338" s="14"/>
      <c r="V4338" s="14" t="str">
        <f t="shared" si="444"/>
        <v>Over 0.5</v>
      </c>
      <c r="W4338" s="14" t="str">
        <f t="shared" si="445"/>
        <v/>
      </c>
    </row>
    <row r="4339" spans="19:23">
      <c r="S4339" s="21" t="str">
        <f t="shared" si="442"/>
        <v/>
      </c>
      <c r="T4339" s="7" t="str">
        <f t="shared" si="443"/>
        <v>Under 1.5</v>
      </c>
      <c r="U4339" s="14"/>
      <c r="V4339" s="14" t="str">
        <f t="shared" si="444"/>
        <v>Over 0.5</v>
      </c>
      <c r="W4339" s="14" t="str">
        <f t="shared" si="445"/>
        <v/>
      </c>
    </row>
    <row r="4340" spans="19:23">
      <c r="S4340" s="21" t="str">
        <f t="shared" ref="S4340:S4403" si="446">(IF(H4340=0,"",(40+IF(I4340&lt;50,0,I4340/3.2)+(IF(J4340&gt;I4340,-J4340/3.2,0)+(IF(H4340&gt;I4340,-H4340/3.2,0)+(IF(L4340="X",5,IF(L4340="2",2,0)))+(IF(M4340&gt;15,0,15-M4340))+(IF(P4340&lt;50,0,P4340/5)))))))</f>
        <v/>
      </c>
      <c r="T4340" s="7" t="str">
        <f t="shared" ref="T4340:T4403" si="447">IF(S4340&lt;56,"Over 0.5","Under 1.5")</f>
        <v>Under 1.5</v>
      </c>
      <c r="U4340" s="14"/>
      <c r="V4340" s="14" t="str">
        <f t="shared" si="444"/>
        <v>Over 0.5</v>
      </c>
      <c r="W4340" s="14" t="str">
        <f t="shared" si="445"/>
        <v/>
      </c>
    </row>
    <row r="4341" spans="19:23">
      <c r="S4341" s="21" t="str">
        <f t="shared" si="446"/>
        <v/>
      </c>
      <c r="T4341" s="7" t="str">
        <f t="shared" si="447"/>
        <v>Under 1.5</v>
      </c>
      <c r="U4341" s="14"/>
      <c r="V4341" s="14" t="str">
        <f t="shared" si="444"/>
        <v>Over 0.5</v>
      </c>
      <c r="W4341" s="14" t="str">
        <f t="shared" si="445"/>
        <v/>
      </c>
    </row>
    <row r="4342" spans="19:23">
      <c r="S4342" s="21" t="str">
        <f t="shared" si="446"/>
        <v/>
      </c>
      <c r="T4342" s="7" t="str">
        <f t="shared" si="447"/>
        <v>Under 1.5</v>
      </c>
      <c r="U4342" s="14"/>
      <c r="V4342" s="14" t="str">
        <f t="shared" si="444"/>
        <v>Over 0.5</v>
      </c>
      <c r="W4342" s="14" t="str">
        <f t="shared" si="445"/>
        <v/>
      </c>
    </row>
    <row r="4343" spans="19:23">
      <c r="S4343" s="21" t="str">
        <f t="shared" si="446"/>
        <v/>
      </c>
      <c r="T4343" s="7" t="str">
        <f t="shared" si="447"/>
        <v>Under 1.5</v>
      </c>
      <c r="U4343" s="14"/>
      <c r="V4343" s="14" t="str">
        <f t="shared" si="444"/>
        <v>Over 0.5</v>
      </c>
      <c r="W4343" s="14" t="str">
        <f t="shared" si="445"/>
        <v/>
      </c>
    </row>
    <row r="4344" spans="19:23">
      <c r="S4344" s="21" t="str">
        <f t="shared" si="446"/>
        <v/>
      </c>
      <c r="T4344" s="7" t="str">
        <f t="shared" si="447"/>
        <v>Under 1.5</v>
      </c>
      <c r="U4344" s="14"/>
      <c r="V4344" s="14" t="str">
        <f t="shared" si="444"/>
        <v>Over 0.5</v>
      </c>
      <c r="W4344" s="14" t="str">
        <f t="shared" si="445"/>
        <v/>
      </c>
    </row>
    <row r="4345" spans="19:23">
      <c r="S4345" s="21" t="str">
        <f t="shared" si="446"/>
        <v/>
      </c>
      <c r="T4345" s="7" t="str">
        <f t="shared" si="447"/>
        <v>Under 1.5</v>
      </c>
      <c r="U4345" s="14"/>
      <c r="V4345" s="14" t="str">
        <f t="shared" si="444"/>
        <v>Over 0.5</v>
      </c>
      <c r="W4345" s="14" t="str">
        <f t="shared" si="445"/>
        <v/>
      </c>
    </row>
    <row r="4346" spans="19:23">
      <c r="S4346" s="21" t="str">
        <f t="shared" si="446"/>
        <v/>
      </c>
      <c r="T4346" s="7" t="str">
        <f t="shared" si="447"/>
        <v>Under 1.5</v>
      </c>
      <c r="U4346" s="14"/>
      <c r="V4346" s="14" t="str">
        <f t="shared" si="444"/>
        <v>Over 0.5</v>
      </c>
      <c r="W4346" s="14" t="str">
        <f t="shared" si="445"/>
        <v/>
      </c>
    </row>
    <row r="4347" spans="19:23">
      <c r="S4347" s="21" t="str">
        <f t="shared" si="446"/>
        <v/>
      </c>
      <c r="T4347" s="7" t="str">
        <f t="shared" si="447"/>
        <v>Under 1.5</v>
      </c>
      <c r="U4347" s="14"/>
      <c r="V4347" s="14" t="str">
        <f t="shared" si="444"/>
        <v>Over 0.5</v>
      </c>
      <c r="W4347" s="14" t="str">
        <f t="shared" si="445"/>
        <v/>
      </c>
    </row>
    <row r="4348" spans="19:23">
      <c r="S4348" s="21" t="str">
        <f t="shared" si="446"/>
        <v/>
      </c>
      <c r="T4348" s="7" t="str">
        <f t="shared" si="447"/>
        <v>Under 1.5</v>
      </c>
      <c r="U4348" s="14"/>
      <c r="V4348" s="14" t="str">
        <f t="shared" si="444"/>
        <v>Over 0.5</v>
      </c>
      <c r="W4348" s="14" t="str">
        <f t="shared" si="445"/>
        <v/>
      </c>
    </row>
    <row r="4349" spans="19:23">
      <c r="S4349" s="21" t="str">
        <f t="shared" si="446"/>
        <v/>
      </c>
      <c r="T4349" s="7" t="str">
        <f t="shared" si="447"/>
        <v>Under 1.5</v>
      </c>
      <c r="U4349" s="14"/>
      <c r="V4349" s="14" t="str">
        <f t="shared" si="444"/>
        <v>Over 0.5</v>
      </c>
      <c r="W4349" s="14" t="str">
        <f t="shared" si="445"/>
        <v/>
      </c>
    </row>
    <row r="4350" spans="19:23">
      <c r="S4350" s="21" t="str">
        <f t="shared" si="446"/>
        <v/>
      </c>
      <c r="T4350" s="7" t="str">
        <f t="shared" si="447"/>
        <v>Under 1.5</v>
      </c>
      <c r="U4350" s="14"/>
      <c r="V4350" s="14" t="str">
        <f t="shared" si="444"/>
        <v>Over 0.5</v>
      </c>
      <c r="W4350" s="14" t="str">
        <f t="shared" si="445"/>
        <v/>
      </c>
    </row>
    <row r="4351" spans="19:23">
      <c r="S4351" s="21" t="str">
        <f t="shared" si="446"/>
        <v/>
      </c>
      <c r="T4351" s="7" t="str">
        <f t="shared" si="447"/>
        <v>Under 1.5</v>
      </c>
      <c r="U4351" s="14"/>
      <c r="V4351" s="14" t="str">
        <f t="shared" si="444"/>
        <v>Over 0.5</v>
      </c>
      <c r="W4351" s="14" t="str">
        <f t="shared" si="445"/>
        <v/>
      </c>
    </row>
    <row r="4352" spans="19:23">
      <c r="S4352" s="21" t="str">
        <f t="shared" si="446"/>
        <v/>
      </c>
      <c r="T4352" s="7" t="str">
        <f t="shared" si="447"/>
        <v>Under 1.5</v>
      </c>
      <c r="U4352" s="14"/>
      <c r="V4352" s="14" t="str">
        <f t="shared" si="444"/>
        <v>Over 0.5</v>
      </c>
      <c r="W4352" s="14" t="str">
        <f t="shared" si="445"/>
        <v/>
      </c>
    </row>
    <row r="4353" spans="19:23">
      <c r="S4353" s="21" t="str">
        <f t="shared" si="446"/>
        <v/>
      </c>
      <c r="T4353" s="7" t="str">
        <f t="shared" si="447"/>
        <v>Under 1.5</v>
      </c>
      <c r="U4353" s="14"/>
      <c r="V4353" s="14" t="str">
        <f t="shared" si="444"/>
        <v>Over 0.5</v>
      </c>
      <c r="W4353" s="14" t="str">
        <f t="shared" si="445"/>
        <v/>
      </c>
    </row>
    <row r="4354" spans="19:23">
      <c r="S4354" s="21" t="str">
        <f t="shared" si="446"/>
        <v/>
      </c>
      <c r="T4354" s="7" t="str">
        <f t="shared" si="447"/>
        <v>Under 1.5</v>
      </c>
      <c r="U4354" s="14"/>
      <c r="V4354" s="14" t="str">
        <f t="shared" si="444"/>
        <v>Over 0.5</v>
      </c>
      <c r="W4354" s="14" t="str">
        <f t="shared" si="445"/>
        <v/>
      </c>
    </row>
    <row r="4355" spans="19:23">
      <c r="S4355" s="21" t="str">
        <f t="shared" si="446"/>
        <v/>
      </c>
      <c r="T4355" s="7" t="str">
        <f t="shared" si="447"/>
        <v>Under 1.5</v>
      </c>
      <c r="U4355" s="14"/>
      <c r="V4355" s="14" t="str">
        <f t="shared" si="444"/>
        <v>Over 0.5</v>
      </c>
      <c r="W4355" s="14" t="str">
        <f t="shared" si="445"/>
        <v/>
      </c>
    </row>
    <row r="4356" spans="19:23">
      <c r="S4356" s="21" t="str">
        <f t="shared" si="446"/>
        <v/>
      </c>
      <c r="T4356" s="7" t="str">
        <f t="shared" si="447"/>
        <v>Under 1.5</v>
      </c>
      <c r="U4356" s="14"/>
      <c r="V4356" s="14" t="str">
        <f t="shared" si="444"/>
        <v>Over 0.5</v>
      </c>
      <c r="W4356" s="14" t="str">
        <f t="shared" si="445"/>
        <v/>
      </c>
    </row>
    <row r="4357" spans="19:23">
      <c r="S4357" s="21" t="str">
        <f t="shared" si="446"/>
        <v/>
      </c>
      <c r="T4357" s="7" t="str">
        <f t="shared" si="447"/>
        <v>Under 1.5</v>
      </c>
      <c r="U4357" s="14"/>
      <c r="V4357" s="14" t="str">
        <f t="shared" si="444"/>
        <v>Over 0.5</v>
      </c>
      <c r="W4357" s="14" t="str">
        <f t="shared" si="445"/>
        <v/>
      </c>
    </row>
    <row r="4358" spans="19:23">
      <c r="S4358" s="21" t="str">
        <f t="shared" si="446"/>
        <v/>
      </c>
      <c r="T4358" s="7" t="str">
        <f t="shared" si="447"/>
        <v>Under 1.5</v>
      </c>
      <c r="U4358" s="14"/>
      <c r="V4358" s="14" t="str">
        <f t="shared" si="444"/>
        <v>Over 0.5</v>
      </c>
      <c r="W4358" s="14" t="str">
        <f t="shared" si="445"/>
        <v/>
      </c>
    </row>
    <row r="4359" spans="19:23">
      <c r="S4359" s="21" t="str">
        <f t="shared" si="446"/>
        <v/>
      </c>
      <c r="T4359" s="7" t="str">
        <f t="shared" si="447"/>
        <v>Under 1.5</v>
      </c>
      <c r="U4359" s="14"/>
      <c r="V4359" s="14" t="str">
        <f t="shared" si="444"/>
        <v>Over 0.5</v>
      </c>
      <c r="W4359" s="14" t="str">
        <f t="shared" si="445"/>
        <v/>
      </c>
    </row>
    <row r="4360" spans="19:23">
      <c r="S4360" s="21" t="str">
        <f t="shared" si="446"/>
        <v/>
      </c>
      <c r="T4360" s="7" t="str">
        <f t="shared" si="447"/>
        <v>Under 1.5</v>
      </c>
      <c r="U4360" s="14"/>
      <c r="V4360" s="14" t="str">
        <f t="shared" si="444"/>
        <v>Over 0.5</v>
      </c>
      <c r="W4360" s="14" t="str">
        <f t="shared" si="445"/>
        <v/>
      </c>
    </row>
    <row r="4361" spans="19:23">
      <c r="S4361" s="21" t="str">
        <f t="shared" si="446"/>
        <v/>
      </c>
      <c r="T4361" s="7" t="str">
        <f t="shared" si="447"/>
        <v>Under 1.5</v>
      </c>
      <c r="U4361" s="14"/>
      <c r="V4361" s="14" t="str">
        <f t="shared" si="444"/>
        <v>Over 0.5</v>
      </c>
      <c r="W4361" s="14" t="str">
        <f t="shared" si="445"/>
        <v/>
      </c>
    </row>
    <row r="4362" spans="19:23">
      <c r="S4362" s="21" t="str">
        <f t="shared" si="446"/>
        <v/>
      </c>
      <c r="T4362" s="7" t="str">
        <f t="shared" si="447"/>
        <v>Under 1.5</v>
      </c>
      <c r="U4362" s="14"/>
      <c r="V4362" s="14" t="str">
        <f t="shared" si="444"/>
        <v>Over 0.5</v>
      </c>
      <c r="W4362" s="14" t="str">
        <f t="shared" si="445"/>
        <v/>
      </c>
    </row>
    <row r="4363" spans="19:23">
      <c r="S4363" s="21" t="str">
        <f t="shared" si="446"/>
        <v/>
      </c>
      <c r="T4363" s="7" t="str">
        <f t="shared" si="447"/>
        <v>Under 1.5</v>
      </c>
      <c r="U4363" s="14"/>
      <c r="V4363" s="14" t="str">
        <f t="shared" ref="V4363:V4426" si="448">IF(N4363="1-0","Under 1.5",IF(N4363="0-0","Under 1.5",IF(N4363="0-1","Under 1.5","Over 0.5")))</f>
        <v>Over 0.5</v>
      </c>
      <c r="W4363" s="14" t="str">
        <f t="shared" ref="W4363:W4426" si="449">IF(N4363=0,"",IF(N4363="?",N4363,IF(T4363=V4363,"WON",IF(N4363="0-1","WON",IF(N4363="1-0","WON","LOST")))))</f>
        <v/>
      </c>
    </row>
    <row r="4364" spans="19:23">
      <c r="S4364" s="21" t="str">
        <f t="shared" si="446"/>
        <v/>
      </c>
      <c r="T4364" s="7" t="str">
        <f t="shared" si="447"/>
        <v>Under 1.5</v>
      </c>
      <c r="U4364" s="14"/>
      <c r="V4364" s="14" t="str">
        <f t="shared" si="448"/>
        <v>Over 0.5</v>
      </c>
      <c r="W4364" s="14" t="str">
        <f t="shared" si="449"/>
        <v/>
      </c>
    </row>
    <row r="4365" spans="19:23">
      <c r="S4365" s="21" t="str">
        <f t="shared" si="446"/>
        <v/>
      </c>
      <c r="T4365" s="7" t="str">
        <f t="shared" si="447"/>
        <v>Under 1.5</v>
      </c>
      <c r="U4365" s="14"/>
      <c r="V4365" s="14" t="str">
        <f t="shared" si="448"/>
        <v>Over 0.5</v>
      </c>
      <c r="W4365" s="14" t="str">
        <f t="shared" si="449"/>
        <v/>
      </c>
    </row>
    <row r="4366" spans="19:23">
      <c r="S4366" s="21" t="str">
        <f t="shared" si="446"/>
        <v/>
      </c>
      <c r="T4366" s="7" t="str">
        <f t="shared" si="447"/>
        <v>Under 1.5</v>
      </c>
      <c r="U4366" s="14"/>
      <c r="V4366" s="14" t="str">
        <f t="shared" si="448"/>
        <v>Over 0.5</v>
      </c>
      <c r="W4366" s="14" t="str">
        <f t="shared" si="449"/>
        <v/>
      </c>
    </row>
    <row r="4367" spans="19:23">
      <c r="S4367" s="21" t="str">
        <f t="shared" si="446"/>
        <v/>
      </c>
      <c r="T4367" s="7" t="str">
        <f t="shared" si="447"/>
        <v>Under 1.5</v>
      </c>
      <c r="U4367" s="14"/>
      <c r="V4367" s="14" t="str">
        <f t="shared" si="448"/>
        <v>Over 0.5</v>
      </c>
      <c r="W4367" s="14" t="str">
        <f t="shared" si="449"/>
        <v/>
      </c>
    </row>
    <row r="4368" spans="19:23">
      <c r="S4368" s="21" t="str">
        <f t="shared" si="446"/>
        <v/>
      </c>
      <c r="T4368" s="7" t="str">
        <f t="shared" si="447"/>
        <v>Under 1.5</v>
      </c>
      <c r="U4368" s="14"/>
      <c r="V4368" s="14" t="str">
        <f t="shared" si="448"/>
        <v>Over 0.5</v>
      </c>
      <c r="W4368" s="14" t="str">
        <f t="shared" si="449"/>
        <v/>
      </c>
    </row>
    <row r="4369" spans="19:23">
      <c r="S4369" s="21" t="str">
        <f t="shared" si="446"/>
        <v/>
      </c>
      <c r="T4369" s="7" t="str">
        <f t="shared" si="447"/>
        <v>Under 1.5</v>
      </c>
      <c r="U4369" s="14"/>
      <c r="V4369" s="14" t="str">
        <f t="shared" si="448"/>
        <v>Over 0.5</v>
      </c>
      <c r="W4369" s="14" t="str">
        <f t="shared" si="449"/>
        <v/>
      </c>
    </row>
    <row r="4370" spans="19:23">
      <c r="S4370" s="21" t="str">
        <f t="shared" si="446"/>
        <v/>
      </c>
      <c r="T4370" s="7" t="str">
        <f t="shared" si="447"/>
        <v>Under 1.5</v>
      </c>
      <c r="U4370" s="14"/>
      <c r="V4370" s="14" t="str">
        <f t="shared" si="448"/>
        <v>Over 0.5</v>
      </c>
      <c r="W4370" s="14" t="str">
        <f t="shared" si="449"/>
        <v/>
      </c>
    </row>
    <row r="4371" spans="19:23">
      <c r="S4371" s="21" t="str">
        <f t="shared" si="446"/>
        <v/>
      </c>
      <c r="T4371" s="7" t="str">
        <f t="shared" si="447"/>
        <v>Under 1.5</v>
      </c>
      <c r="U4371" s="14"/>
      <c r="V4371" s="14" t="str">
        <f t="shared" si="448"/>
        <v>Over 0.5</v>
      </c>
      <c r="W4371" s="14" t="str">
        <f t="shared" si="449"/>
        <v/>
      </c>
    </row>
    <row r="4372" spans="19:23">
      <c r="S4372" s="21" t="str">
        <f t="shared" si="446"/>
        <v/>
      </c>
      <c r="T4372" s="7" t="str">
        <f t="shared" si="447"/>
        <v>Under 1.5</v>
      </c>
      <c r="U4372" s="14"/>
      <c r="V4372" s="14" t="str">
        <f t="shared" si="448"/>
        <v>Over 0.5</v>
      </c>
      <c r="W4372" s="14" t="str">
        <f t="shared" si="449"/>
        <v/>
      </c>
    </row>
    <row r="4373" spans="19:23">
      <c r="S4373" s="21" t="str">
        <f t="shared" si="446"/>
        <v/>
      </c>
      <c r="T4373" s="7" t="str">
        <f t="shared" si="447"/>
        <v>Under 1.5</v>
      </c>
      <c r="U4373" s="14"/>
      <c r="V4373" s="14" t="str">
        <f t="shared" si="448"/>
        <v>Over 0.5</v>
      </c>
      <c r="W4373" s="14" t="str">
        <f t="shared" si="449"/>
        <v/>
      </c>
    </row>
    <row r="4374" spans="19:23">
      <c r="S4374" s="21" t="str">
        <f t="shared" si="446"/>
        <v/>
      </c>
      <c r="T4374" s="7" t="str">
        <f t="shared" si="447"/>
        <v>Under 1.5</v>
      </c>
      <c r="U4374" s="14"/>
      <c r="V4374" s="14" t="str">
        <f t="shared" si="448"/>
        <v>Over 0.5</v>
      </c>
      <c r="W4374" s="14" t="str">
        <f t="shared" si="449"/>
        <v/>
      </c>
    </row>
    <row r="4375" spans="19:23">
      <c r="S4375" s="21" t="str">
        <f t="shared" si="446"/>
        <v/>
      </c>
      <c r="T4375" s="7" t="str">
        <f t="shared" si="447"/>
        <v>Under 1.5</v>
      </c>
      <c r="U4375" s="14"/>
      <c r="V4375" s="14" t="str">
        <f t="shared" si="448"/>
        <v>Over 0.5</v>
      </c>
      <c r="W4375" s="14" t="str">
        <f t="shared" si="449"/>
        <v/>
      </c>
    </row>
    <row r="4376" spans="19:23">
      <c r="S4376" s="21" t="str">
        <f t="shared" si="446"/>
        <v/>
      </c>
      <c r="T4376" s="7" t="str">
        <f t="shared" si="447"/>
        <v>Under 1.5</v>
      </c>
      <c r="U4376" s="14"/>
      <c r="V4376" s="14" t="str">
        <f t="shared" si="448"/>
        <v>Over 0.5</v>
      </c>
      <c r="W4376" s="14" t="str">
        <f t="shared" si="449"/>
        <v/>
      </c>
    </row>
    <row r="4377" spans="19:23">
      <c r="S4377" s="21" t="str">
        <f t="shared" si="446"/>
        <v/>
      </c>
      <c r="T4377" s="7" t="str">
        <f t="shared" si="447"/>
        <v>Under 1.5</v>
      </c>
      <c r="U4377" s="14"/>
      <c r="V4377" s="14" t="str">
        <f t="shared" si="448"/>
        <v>Over 0.5</v>
      </c>
      <c r="W4377" s="14" t="str">
        <f t="shared" si="449"/>
        <v/>
      </c>
    </row>
    <row r="4378" spans="19:23">
      <c r="S4378" s="21" t="str">
        <f t="shared" si="446"/>
        <v/>
      </c>
      <c r="T4378" s="7" t="str">
        <f t="shared" si="447"/>
        <v>Under 1.5</v>
      </c>
      <c r="U4378" s="14"/>
      <c r="V4378" s="14" t="str">
        <f t="shared" si="448"/>
        <v>Over 0.5</v>
      </c>
      <c r="W4378" s="14" t="str">
        <f t="shared" si="449"/>
        <v/>
      </c>
    </row>
    <row r="4379" spans="19:23">
      <c r="S4379" s="21" t="str">
        <f t="shared" si="446"/>
        <v/>
      </c>
      <c r="T4379" s="7" t="str">
        <f t="shared" si="447"/>
        <v>Under 1.5</v>
      </c>
      <c r="U4379" s="14"/>
      <c r="V4379" s="14" t="str">
        <f t="shared" si="448"/>
        <v>Over 0.5</v>
      </c>
      <c r="W4379" s="14" t="str">
        <f t="shared" si="449"/>
        <v/>
      </c>
    </row>
    <row r="4380" spans="19:23">
      <c r="S4380" s="21" t="str">
        <f t="shared" si="446"/>
        <v/>
      </c>
      <c r="T4380" s="7" t="str">
        <f t="shared" si="447"/>
        <v>Under 1.5</v>
      </c>
      <c r="U4380" s="14"/>
      <c r="V4380" s="14" t="str">
        <f t="shared" si="448"/>
        <v>Over 0.5</v>
      </c>
      <c r="W4380" s="14" t="str">
        <f t="shared" si="449"/>
        <v/>
      </c>
    </row>
    <row r="4381" spans="19:23">
      <c r="S4381" s="21" t="str">
        <f t="shared" si="446"/>
        <v/>
      </c>
      <c r="T4381" s="7" t="str">
        <f t="shared" si="447"/>
        <v>Under 1.5</v>
      </c>
      <c r="U4381" s="14"/>
      <c r="V4381" s="14" t="str">
        <f t="shared" si="448"/>
        <v>Over 0.5</v>
      </c>
      <c r="W4381" s="14" t="str">
        <f t="shared" si="449"/>
        <v/>
      </c>
    </row>
    <row r="4382" spans="19:23">
      <c r="S4382" s="21" t="str">
        <f t="shared" si="446"/>
        <v/>
      </c>
      <c r="T4382" s="7" t="str">
        <f t="shared" si="447"/>
        <v>Under 1.5</v>
      </c>
      <c r="U4382" s="14"/>
      <c r="V4382" s="14" t="str">
        <f t="shared" si="448"/>
        <v>Over 0.5</v>
      </c>
      <c r="W4382" s="14" t="str">
        <f t="shared" si="449"/>
        <v/>
      </c>
    </row>
    <row r="4383" spans="19:23">
      <c r="S4383" s="21" t="str">
        <f t="shared" si="446"/>
        <v/>
      </c>
      <c r="T4383" s="7" t="str">
        <f t="shared" si="447"/>
        <v>Under 1.5</v>
      </c>
      <c r="U4383" s="14"/>
      <c r="V4383" s="14" t="str">
        <f t="shared" si="448"/>
        <v>Over 0.5</v>
      </c>
      <c r="W4383" s="14" t="str">
        <f t="shared" si="449"/>
        <v/>
      </c>
    </row>
    <row r="4384" spans="19:23">
      <c r="S4384" s="21" t="str">
        <f t="shared" si="446"/>
        <v/>
      </c>
      <c r="T4384" s="7" t="str">
        <f t="shared" si="447"/>
        <v>Under 1.5</v>
      </c>
      <c r="U4384" s="14"/>
      <c r="V4384" s="14" t="str">
        <f t="shared" si="448"/>
        <v>Over 0.5</v>
      </c>
      <c r="W4384" s="14" t="str">
        <f t="shared" si="449"/>
        <v/>
      </c>
    </row>
    <row r="4385" spans="19:23">
      <c r="S4385" s="21" t="str">
        <f t="shared" si="446"/>
        <v/>
      </c>
      <c r="T4385" s="7" t="str">
        <f t="shared" si="447"/>
        <v>Under 1.5</v>
      </c>
      <c r="U4385" s="14"/>
      <c r="V4385" s="14" t="str">
        <f t="shared" si="448"/>
        <v>Over 0.5</v>
      </c>
      <c r="W4385" s="14" t="str">
        <f t="shared" si="449"/>
        <v/>
      </c>
    </row>
    <row r="4386" spans="19:23">
      <c r="S4386" s="21" t="str">
        <f t="shared" si="446"/>
        <v/>
      </c>
      <c r="T4386" s="7" t="str">
        <f t="shared" si="447"/>
        <v>Under 1.5</v>
      </c>
      <c r="U4386" s="14"/>
      <c r="V4386" s="14" t="str">
        <f t="shared" si="448"/>
        <v>Over 0.5</v>
      </c>
      <c r="W4386" s="14" t="str">
        <f t="shared" si="449"/>
        <v/>
      </c>
    </row>
    <row r="4387" spans="19:23">
      <c r="S4387" s="21" t="str">
        <f t="shared" si="446"/>
        <v/>
      </c>
      <c r="T4387" s="7" t="str">
        <f t="shared" si="447"/>
        <v>Under 1.5</v>
      </c>
      <c r="U4387" s="14"/>
      <c r="V4387" s="14" t="str">
        <f t="shared" si="448"/>
        <v>Over 0.5</v>
      </c>
      <c r="W4387" s="14" t="str">
        <f t="shared" si="449"/>
        <v/>
      </c>
    </row>
    <row r="4388" spans="19:23">
      <c r="S4388" s="21" t="str">
        <f t="shared" si="446"/>
        <v/>
      </c>
      <c r="T4388" s="7" t="str">
        <f t="shared" si="447"/>
        <v>Under 1.5</v>
      </c>
      <c r="U4388" s="14"/>
      <c r="V4388" s="14" t="str">
        <f t="shared" si="448"/>
        <v>Over 0.5</v>
      </c>
      <c r="W4388" s="14" t="str">
        <f t="shared" si="449"/>
        <v/>
      </c>
    </row>
    <row r="4389" spans="19:23">
      <c r="S4389" s="21" t="str">
        <f t="shared" si="446"/>
        <v/>
      </c>
      <c r="T4389" s="7" t="str">
        <f t="shared" si="447"/>
        <v>Under 1.5</v>
      </c>
      <c r="U4389" s="14"/>
      <c r="V4389" s="14" t="str">
        <f t="shared" si="448"/>
        <v>Over 0.5</v>
      </c>
      <c r="W4389" s="14" t="str">
        <f t="shared" si="449"/>
        <v/>
      </c>
    </row>
    <row r="4390" spans="19:23">
      <c r="S4390" s="21" t="str">
        <f t="shared" si="446"/>
        <v/>
      </c>
      <c r="T4390" s="7" t="str">
        <f t="shared" si="447"/>
        <v>Under 1.5</v>
      </c>
      <c r="U4390" s="14"/>
      <c r="V4390" s="14" t="str">
        <f t="shared" si="448"/>
        <v>Over 0.5</v>
      </c>
      <c r="W4390" s="14" t="str">
        <f t="shared" si="449"/>
        <v/>
      </c>
    </row>
    <row r="4391" spans="19:23">
      <c r="S4391" s="21" t="str">
        <f t="shared" si="446"/>
        <v/>
      </c>
      <c r="T4391" s="7" t="str">
        <f t="shared" si="447"/>
        <v>Under 1.5</v>
      </c>
      <c r="U4391" s="14"/>
      <c r="V4391" s="14" t="str">
        <f t="shared" si="448"/>
        <v>Over 0.5</v>
      </c>
      <c r="W4391" s="14" t="str">
        <f t="shared" si="449"/>
        <v/>
      </c>
    </row>
    <row r="4392" spans="19:23">
      <c r="S4392" s="21" t="str">
        <f t="shared" si="446"/>
        <v/>
      </c>
      <c r="T4392" s="7" t="str">
        <f t="shared" si="447"/>
        <v>Under 1.5</v>
      </c>
      <c r="U4392" s="14"/>
      <c r="V4392" s="14" t="str">
        <f t="shared" si="448"/>
        <v>Over 0.5</v>
      </c>
      <c r="W4392" s="14" t="str">
        <f t="shared" si="449"/>
        <v/>
      </c>
    </row>
    <row r="4393" spans="19:23">
      <c r="S4393" s="21" t="str">
        <f t="shared" si="446"/>
        <v/>
      </c>
      <c r="T4393" s="7" t="str">
        <f t="shared" si="447"/>
        <v>Under 1.5</v>
      </c>
      <c r="U4393" s="14"/>
      <c r="V4393" s="14" t="str">
        <f t="shared" si="448"/>
        <v>Over 0.5</v>
      </c>
      <c r="W4393" s="14" t="str">
        <f t="shared" si="449"/>
        <v/>
      </c>
    </row>
    <row r="4394" spans="19:23">
      <c r="S4394" s="21" t="str">
        <f t="shared" si="446"/>
        <v/>
      </c>
      <c r="T4394" s="7" t="str">
        <f t="shared" si="447"/>
        <v>Under 1.5</v>
      </c>
      <c r="U4394" s="14"/>
      <c r="V4394" s="14" t="str">
        <f t="shared" si="448"/>
        <v>Over 0.5</v>
      </c>
      <c r="W4394" s="14" t="str">
        <f t="shared" si="449"/>
        <v/>
      </c>
    </row>
    <row r="4395" spans="19:23">
      <c r="S4395" s="21" t="str">
        <f t="shared" si="446"/>
        <v/>
      </c>
      <c r="T4395" s="7" t="str">
        <f t="shared" si="447"/>
        <v>Under 1.5</v>
      </c>
      <c r="U4395" s="14"/>
      <c r="V4395" s="14" t="str">
        <f t="shared" si="448"/>
        <v>Over 0.5</v>
      </c>
      <c r="W4395" s="14" t="str">
        <f t="shared" si="449"/>
        <v/>
      </c>
    </row>
    <row r="4396" spans="19:23">
      <c r="S4396" s="21" t="str">
        <f t="shared" si="446"/>
        <v/>
      </c>
      <c r="T4396" s="7" t="str">
        <f t="shared" si="447"/>
        <v>Under 1.5</v>
      </c>
      <c r="U4396" s="14"/>
      <c r="V4396" s="14" t="str">
        <f t="shared" si="448"/>
        <v>Over 0.5</v>
      </c>
      <c r="W4396" s="14" t="str">
        <f t="shared" si="449"/>
        <v/>
      </c>
    </row>
    <row r="4397" spans="19:23">
      <c r="S4397" s="21" t="str">
        <f t="shared" si="446"/>
        <v/>
      </c>
      <c r="T4397" s="7" t="str">
        <f t="shared" si="447"/>
        <v>Under 1.5</v>
      </c>
      <c r="U4397" s="14"/>
      <c r="V4397" s="14" t="str">
        <f t="shared" si="448"/>
        <v>Over 0.5</v>
      </c>
      <c r="W4397" s="14" t="str">
        <f t="shared" si="449"/>
        <v/>
      </c>
    </row>
    <row r="4398" spans="19:23">
      <c r="S4398" s="21" t="str">
        <f t="shared" si="446"/>
        <v/>
      </c>
      <c r="T4398" s="7" t="str">
        <f t="shared" si="447"/>
        <v>Under 1.5</v>
      </c>
      <c r="U4398" s="14"/>
      <c r="V4398" s="14" t="str">
        <f t="shared" si="448"/>
        <v>Over 0.5</v>
      </c>
      <c r="W4398" s="14" t="str">
        <f t="shared" si="449"/>
        <v/>
      </c>
    </row>
    <row r="4399" spans="19:23">
      <c r="S4399" s="21" t="str">
        <f t="shared" si="446"/>
        <v/>
      </c>
      <c r="T4399" s="7" t="str">
        <f t="shared" si="447"/>
        <v>Under 1.5</v>
      </c>
      <c r="U4399" s="14"/>
      <c r="V4399" s="14" t="str">
        <f t="shared" si="448"/>
        <v>Over 0.5</v>
      </c>
      <c r="W4399" s="14" t="str">
        <f t="shared" si="449"/>
        <v/>
      </c>
    </row>
    <row r="4400" spans="19:23">
      <c r="S4400" s="21" t="str">
        <f t="shared" si="446"/>
        <v/>
      </c>
      <c r="T4400" s="7" t="str">
        <f t="shared" si="447"/>
        <v>Under 1.5</v>
      </c>
      <c r="U4400" s="14"/>
      <c r="V4400" s="14" t="str">
        <f t="shared" si="448"/>
        <v>Over 0.5</v>
      </c>
      <c r="W4400" s="14" t="str">
        <f t="shared" si="449"/>
        <v/>
      </c>
    </row>
    <row r="4401" spans="19:23">
      <c r="S4401" s="21" t="str">
        <f t="shared" si="446"/>
        <v/>
      </c>
      <c r="T4401" s="7" t="str">
        <f t="shared" si="447"/>
        <v>Under 1.5</v>
      </c>
      <c r="U4401" s="14"/>
      <c r="V4401" s="14" t="str">
        <f t="shared" si="448"/>
        <v>Over 0.5</v>
      </c>
      <c r="W4401" s="14" t="str">
        <f t="shared" si="449"/>
        <v/>
      </c>
    </row>
    <row r="4402" spans="19:23">
      <c r="S4402" s="21" t="str">
        <f t="shared" si="446"/>
        <v/>
      </c>
      <c r="T4402" s="7" t="str">
        <f t="shared" si="447"/>
        <v>Under 1.5</v>
      </c>
      <c r="U4402" s="14"/>
      <c r="V4402" s="14" t="str">
        <f t="shared" si="448"/>
        <v>Over 0.5</v>
      </c>
      <c r="W4402" s="14" t="str">
        <f t="shared" si="449"/>
        <v/>
      </c>
    </row>
    <row r="4403" spans="19:23">
      <c r="S4403" s="21" t="str">
        <f t="shared" si="446"/>
        <v/>
      </c>
      <c r="T4403" s="7" t="str">
        <f t="shared" si="447"/>
        <v>Under 1.5</v>
      </c>
      <c r="U4403" s="14"/>
      <c r="V4403" s="14" t="str">
        <f t="shared" si="448"/>
        <v>Over 0.5</v>
      </c>
      <c r="W4403" s="14" t="str">
        <f t="shared" si="449"/>
        <v/>
      </c>
    </row>
    <row r="4404" spans="19:23">
      <c r="S4404" s="21" t="str">
        <f t="shared" ref="S4404:S4467" si="450">(IF(H4404=0,"",(40+IF(I4404&lt;50,0,I4404/3.2)+(IF(J4404&gt;I4404,-J4404/3.2,0)+(IF(H4404&gt;I4404,-H4404/3.2,0)+(IF(L4404="X",5,IF(L4404="2",2,0)))+(IF(M4404&gt;15,0,15-M4404))+(IF(P4404&lt;50,0,P4404/5)))))))</f>
        <v/>
      </c>
      <c r="T4404" s="7" t="str">
        <f t="shared" ref="T4404:T4467" si="451">IF(S4404&lt;56,"Over 0.5","Under 1.5")</f>
        <v>Under 1.5</v>
      </c>
      <c r="U4404" s="14"/>
      <c r="V4404" s="14" t="str">
        <f t="shared" si="448"/>
        <v>Over 0.5</v>
      </c>
      <c r="W4404" s="14" t="str">
        <f t="shared" si="449"/>
        <v/>
      </c>
    </row>
    <row r="4405" spans="19:23">
      <c r="S4405" s="21" t="str">
        <f t="shared" si="450"/>
        <v/>
      </c>
      <c r="T4405" s="7" t="str">
        <f t="shared" si="451"/>
        <v>Under 1.5</v>
      </c>
      <c r="U4405" s="14"/>
      <c r="V4405" s="14" t="str">
        <f t="shared" si="448"/>
        <v>Over 0.5</v>
      </c>
      <c r="W4405" s="14" t="str">
        <f t="shared" si="449"/>
        <v/>
      </c>
    </row>
    <row r="4406" spans="19:23">
      <c r="S4406" s="21" t="str">
        <f t="shared" si="450"/>
        <v/>
      </c>
      <c r="T4406" s="7" t="str">
        <f t="shared" si="451"/>
        <v>Under 1.5</v>
      </c>
      <c r="U4406" s="14"/>
      <c r="V4406" s="14" t="str">
        <f t="shared" si="448"/>
        <v>Over 0.5</v>
      </c>
      <c r="W4406" s="14" t="str">
        <f t="shared" si="449"/>
        <v/>
      </c>
    </row>
    <row r="4407" spans="19:23">
      <c r="S4407" s="21" t="str">
        <f t="shared" si="450"/>
        <v/>
      </c>
      <c r="T4407" s="7" t="str">
        <f t="shared" si="451"/>
        <v>Under 1.5</v>
      </c>
      <c r="U4407" s="14"/>
      <c r="V4407" s="14" t="str">
        <f t="shared" si="448"/>
        <v>Over 0.5</v>
      </c>
      <c r="W4407" s="14" t="str">
        <f t="shared" si="449"/>
        <v/>
      </c>
    </row>
    <row r="4408" spans="19:23">
      <c r="S4408" s="21" t="str">
        <f t="shared" si="450"/>
        <v/>
      </c>
      <c r="T4408" s="7" t="str">
        <f t="shared" si="451"/>
        <v>Under 1.5</v>
      </c>
      <c r="U4408" s="14"/>
      <c r="V4408" s="14" t="str">
        <f t="shared" si="448"/>
        <v>Over 0.5</v>
      </c>
      <c r="W4408" s="14" t="str">
        <f t="shared" si="449"/>
        <v/>
      </c>
    </row>
    <row r="4409" spans="19:23">
      <c r="S4409" s="21" t="str">
        <f t="shared" si="450"/>
        <v/>
      </c>
      <c r="T4409" s="7" t="str">
        <f t="shared" si="451"/>
        <v>Under 1.5</v>
      </c>
      <c r="U4409" s="14"/>
      <c r="V4409" s="14" t="str">
        <f t="shared" si="448"/>
        <v>Over 0.5</v>
      </c>
      <c r="W4409" s="14" t="str">
        <f t="shared" si="449"/>
        <v/>
      </c>
    </row>
    <row r="4410" spans="19:23">
      <c r="S4410" s="21" t="str">
        <f t="shared" si="450"/>
        <v/>
      </c>
      <c r="T4410" s="7" t="str">
        <f t="shared" si="451"/>
        <v>Under 1.5</v>
      </c>
      <c r="U4410" s="14"/>
      <c r="V4410" s="14" t="str">
        <f t="shared" si="448"/>
        <v>Over 0.5</v>
      </c>
      <c r="W4410" s="14" t="str">
        <f t="shared" si="449"/>
        <v/>
      </c>
    </row>
    <row r="4411" spans="19:23">
      <c r="S4411" s="21" t="str">
        <f t="shared" si="450"/>
        <v/>
      </c>
      <c r="T4411" s="7" t="str">
        <f t="shared" si="451"/>
        <v>Under 1.5</v>
      </c>
      <c r="U4411" s="14"/>
      <c r="V4411" s="14" t="str">
        <f t="shared" si="448"/>
        <v>Over 0.5</v>
      </c>
      <c r="W4411" s="14" t="str">
        <f t="shared" si="449"/>
        <v/>
      </c>
    </row>
    <row r="4412" spans="19:23">
      <c r="S4412" s="21" t="str">
        <f t="shared" si="450"/>
        <v/>
      </c>
      <c r="T4412" s="7" t="str">
        <f t="shared" si="451"/>
        <v>Under 1.5</v>
      </c>
      <c r="U4412" s="14"/>
      <c r="V4412" s="14" t="str">
        <f t="shared" si="448"/>
        <v>Over 0.5</v>
      </c>
      <c r="W4412" s="14" t="str">
        <f t="shared" si="449"/>
        <v/>
      </c>
    </row>
    <row r="4413" spans="19:23">
      <c r="S4413" s="21" t="str">
        <f t="shared" si="450"/>
        <v/>
      </c>
      <c r="T4413" s="7" t="str">
        <f t="shared" si="451"/>
        <v>Under 1.5</v>
      </c>
      <c r="U4413" s="14"/>
      <c r="V4413" s="14" t="str">
        <f t="shared" si="448"/>
        <v>Over 0.5</v>
      </c>
      <c r="W4413" s="14" t="str">
        <f t="shared" si="449"/>
        <v/>
      </c>
    </row>
    <row r="4414" spans="19:23">
      <c r="S4414" s="21" t="str">
        <f t="shared" si="450"/>
        <v/>
      </c>
      <c r="T4414" s="7" t="str">
        <f t="shared" si="451"/>
        <v>Under 1.5</v>
      </c>
      <c r="U4414" s="14"/>
      <c r="V4414" s="14" t="str">
        <f t="shared" si="448"/>
        <v>Over 0.5</v>
      </c>
      <c r="W4414" s="14" t="str">
        <f t="shared" si="449"/>
        <v/>
      </c>
    </row>
    <row r="4415" spans="19:23">
      <c r="S4415" s="21" t="str">
        <f t="shared" si="450"/>
        <v/>
      </c>
      <c r="T4415" s="7" t="str">
        <f t="shared" si="451"/>
        <v>Under 1.5</v>
      </c>
      <c r="U4415" s="14"/>
      <c r="V4415" s="14" t="str">
        <f t="shared" si="448"/>
        <v>Over 0.5</v>
      </c>
      <c r="W4415" s="14" t="str">
        <f t="shared" si="449"/>
        <v/>
      </c>
    </row>
    <row r="4416" spans="19:23">
      <c r="S4416" s="21" t="str">
        <f t="shared" si="450"/>
        <v/>
      </c>
      <c r="T4416" s="7" t="str">
        <f t="shared" si="451"/>
        <v>Under 1.5</v>
      </c>
      <c r="U4416" s="14"/>
      <c r="V4416" s="14" t="str">
        <f t="shared" si="448"/>
        <v>Over 0.5</v>
      </c>
      <c r="W4416" s="14" t="str">
        <f t="shared" si="449"/>
        <v/>
      </c>
    </row>
    <row r="4417" spans="19:23">
      <c r="S4417" s="21" t="str">
        <f t="shared" si="450"/>
        <v/>
      </c>
      <c r="T4417" s="7" t="str">
        <f t="shared" si="451"/>
        <v>Under 1.5</v>
      </c>
      <c r="U4417" s="14"/>
      <c r="V4417" s="14" t="str">
        <f t="shared" si="448"/>
        <v>Over 0.5</v>
      </c>
      <c r="W4417" s="14" t="str">
        <f t="shared" si="449"/>
        <v/>
      </c>
    </row>
    <row r="4418" spans="19:23">
      <c r="S4418" s="21" t="str">
        <f t="shared" si="450"/>
        <v/>
      </c>
      <c r="T4418" s="7" t="str">
        <f t="shared" si="451"/>
        <v>Under 1.5</v>
      </c>
      <c r="U4418" s="14"/>
      <c r="V4418" s="14" t="str">
        <f t="shared" si="448"/>
        <v>Over 0.5</v>
      </c>
      <c r="W4418" s="14" t="str">
        <f t="shared" si="449"/>
        <v/>
      </c>
    </row>
    <row r="4419" spans="19:23">
      <c r="S4419" s="21" t="str">
        <f t="shared" si="450"/>
        <v/>
      </c>
      <c r="T4419" s="7" t="str">
        <f t="shared" si="451"/>
        <v>Under 1.5</v>
      </c>
      <c r="U4419" s="14"/>
      <c r="V4419" s="14" t="str">
        <f t="shared" si="448"/>
        <v>Over 0.5</v>
      </c>
      <c r="W4419" s="14" t="str">
        <f t="shared" si="449"/>
        <v/>
      </c>
    </row>
    <row r="4420" spans="19:23">
      <c r="S4420" s="21" t="str">
        <f t="shared" si="450"/>
        <v/>
      </c>
      <c r="T4420" s="7" t="str">
        <f t="shared" si="451"/>
        <v>Under 1.5</v>
      </c>
      <c r="U4420" s="14"/>
      <c r="V4420" s="14" t="str">
        <f t="shared" si="448"/>
        <v>Over 0.5</v>
      </c>
      <c r="W4420" s="14" t="str">
        <f t="shared" si="449"/>
        <v/>
      </c>
    </row>
    <row r="4421" spans="19:23">
      <c r="S4421" s="21" t="str">
        <f t="shared" si="450"/>
        <v/>
      </c>
      <c r="T4421" s="7" t="str">
        <f t="shared" si="451"/>
        <v>Under 1.5</v>
      </c>
      <c r="U4421" s="14"/>
      <c r="V4421" s="14" t="str">
        <f t="shared" si="448"/>
        <v>Over 0.5</v>
      </c>
      <c r="W4421" s="14" t="str">
        <f t="shared" si="449"/>
        <v/>
      </c>
    </row>
    <row r="4422" spans="19:23">
      <c r="S4422" s="21" t="str">
        <f t="shared" si="450"/>
        <v/>
      </c>
      <c r="T4422" s="7" t="str">
        <f t="shared" si="451"/>
        <v>Under 1.5</v>
      </c>
      <c r="U4422" s="14"/>
      <c r="V4422" s="14" t="str">
        <f t="shared" si="448"/>
        <v>Over 0.5</v>
      </c>
      <c r="W4422" s="14" t="str">
        <f t="shared" si="449"/>
        <v/>
      </c>
    </row>
    <row r="4423" spans="19:23">
      <c r="S4423" s="21" t="str">
        <f t="shared" si="450"/>
        <v/>
      </c>
      <c r="T4423" s="7" t="str">
        <f t="shared" si="451"/>
        <v>Under 1.5</v>
      </c>
      <c r="U4423" s="14"/>
      <c r="V4423" s="14" t="str">
        <f t="shared" si="448"/>
        <v>Over 0.5</v>
      </c>
      <c r="W4423" s="14" t="str">
        <f t="shared" si="449"/>
        <v/>
      </c>
    </row>
    <row r="4424" spans="19:23">
      <c r="S4424" s="21" t="str">
        <f t="shared" si="450"/>
        <v/>
      </c>
      <c r="T4424" s="7" t="str">
        <f t="shared" si="451"/>
        <v>Under 1.5</v>
      </c>
      <c r="U4424" s="14"/>
      <c r="V4424" s="14" t="str">
        <f t="shared" si="448"/>
        <v>Over 0.5</v>
      </c>
      <c r="W4424" s="14" t="str">
        <f t="shared" si="449"/>
        <v/>
      </c>
    </row>
    <row r="4425" spans="19:23">
      <c r="S4425" s="21" t="str">
        <f t="shared" si="450"/>
        <v/>
      </c>
      <c r="T4425" s="7" t="str">
        <f t="shared" si="451"/>
        <v>Under 1.5</v>
      </c>
      <c r="U4425" s="14"/>
      <c r="V4425" s="14" t="str">
        <f t="shared" si="448"/>
        <v>Over 0.5</v>
      </c>
      <c r="W4425" s="14" t="str">
        <f t="shared" si="449"/>
        <v/>
      </c>
    </row>
    <row r="4426" spans="19:23">
      <c r="S4426" s="21" t="str">
        <f t="shared" si="450"/>
        <v/>
      </c>
      <c r="T4426" s="7" t="str">
        <f t="shared" si="451"/>
        <v>Under 1.5</v>
      </c>
      <c r="U4426" s="14"/>
      <c r="V4426" s="14" t="str">
        <f t="shared" si="448"/>
        <v>Over 0.5</v>
      </c>
      <c r="W4426" s="14" t="str">
        <f t="shared" si="449"/>
        <v/>
      </c>
    </row>
    <row r="4427" spans="19:23">
      <c r="S4427" s="21" t="str">
        <f t="shared" si="450"/>
        <v/>
      </c>
      <c r="T4427" s="7" t="str">
        <f t="shared" si="451"/>
        <v>Under 1.5</v>
      </c>
      <c r="U4427" s="14"/>
      <c r="V4427" s="14" t="str">
        <f t="shared" ref="V4427:V4490" si="452">IF(N4427="1-0","Under 1.5",IF(N4427="0-0","Under 1.5",IF(N4427="0-1","Under 1.5","Over 0.5")))</f>
        <v>Over 0.5</v>
      </c>
      <c r="W4427" s="14" t="str">
        <f t="shared" ref="W4427:W4490" si="453">IF(N4427=0,"",IF(N4427="?",N4427,IF(T4427=V4427,"WON",IF(N4427="0-1","WON",IF(N4427="1-0","WON","LOST")))))</f>
        <v/>
      </c>
    </row>
    <row r="4428" spans="19:23">
      <c r="S4428" s="21" t="str">
        <f t="shared" si="450"/>
        <v/>
      </c>
      <c r="T4428" s="7" t="str">
        <f t="shared" si="451"/>
        <v>Under 1.5</v>
      </c>
      <c r="U4428" s="14"/>
      <c r="V4428" s="14" t="str">
        <f t="shared" si="452"/>
        <v>Over 0.5</v>
      </c>
      <c r="W4428" s="14" t="str">
        <f t="shared" si="453"/>
        <v/>
      </c>
    </row>
    <row r="4429" spans="19:23">
      <c r="S4429" s="21" t="str">
        <f t="shared" si="450"/>
        <v/>
      </c>
      <c r="T4429" s="7" t="str">
        <f t="shared" si="451"/>
        <v>Under 1.5</v>
      </c>
      <c r="U4429" s="14"/>
      <c r="V4429" s="14" t="str">
        <f t="shared" si="452"/>
        <v>Over 0.5</v>
      </c>
      <c r="W4429" s="14" t="str">
        <f t="shared" si="453"/>
        <v/>
      </c>
    </row>
    <row r="4430" spans="19:23">
      <c r="S4430" s="21" t="str">
        <f t="shared" si="450"/>
        <v/>
      </c>
      <c r="T4430" s="7" t="str">
        <f t="shared" si="451"/>
        <v>Under 1.5</v>
      </c>
      <c r="U4430" s="14"/>
      <c r="V4430" s="14" t="str">
        <f t="shared" si="452"/>
        <v>Over 0.5</v>
      </c>
      <c r="W4430" s="14" t="str">
        <f t="shared" si="453"/>
        <v/>
      </c>
    </row>
    <row r="4431" spans="19:23">
      <c r="S4431" s="21" t="str">
        <f t="shared" si="450"/>
        <v/>
      </c>
      <c r="T4431" s="7" t="str">
        <f t="shared" si="451"/>
        <v>Under 1.5</v>
      </c>
      <c r="U4431" s="14"/>
      <c r="V4431" s="14" t="str">
        <f t="shared" si="452"/>
        <v>Over 0.5</v>
      </c>
      <c r="W4431" s="14" t="str">
        <f t="shared" si="453"/>
        <v/>
      </c>
    </row>
    <row r="4432" spans="19:23">
      <c r="S4432" s="21" t="str">
        <f t="shared" si="450"/>
        <v/>
      </c>
      <c r="T4432" s="7" t="str">
        <f t="shared" si="451"/>
        <v>Under 1.5</v>
      </c>
      <c r="U4432" s="14"/>
      <c r="V4432" s="14" t="str">
        <f t="shared" si="452"/>
        <v>Over 0.5</v>
      </c>
      <c r="W4432" s="14" t="str">
        <f t="shared" si="453"/>
        <v/>
      </c>
    </row>
    <row r="4433" spans="19:23">
      <c r="S4433" s="21" t="str">
        <f t="shared" si="450"/>
        <v/>
      </c>
      <c r="T4433" s="7" t="str">
        <f t="shared" si="451"/>
        <v>Under 1.5</v>
      </c>
      <c r="U4433" s="14"/>
      <c r="V4433" s="14" t="str">
        <f t="shared" si="452"/>
        <v>Over 0.5</v>
      </c>
      <c r="W4433" s="14" t="str">
        <f t="shared" si="453"/>
        <v/>
      </c>
    </row>
    <row r="4434" spans="19:23">
      <c r="S4434" s="21" t="str">
        <f t="shared" si="450"/>
        <v/>
      </c>
      <c r="T4434" s="7" t="str">
        <f t="shared" si="451"/>
        <v>Under 1.5</v>
      </c>
      <c r="U4434" s="14"/>
      <c r="V4434" s="14" t="str">
        <f t="shared" si="452"/>
        <v>Over 0.5</v>
      </c>
      <c r="W4434" s="14" t="str">
        <f t="shared" si="453"/>
        <v/>
      </c>
    </row>
    <row r="4435" spans="19:23">
      <c r="S4435" s="21" t="str">
        <f t="shared" si="450"/>
        <v/>
      </c>
      <c r="T4435" s="7" t="str">
        <f t="shared" si="451"/>
        <v>Under 1.5</v>
      </c>
      <c r="U4435" s="14"/>
      <c r="V4435" s="14" t="str">
        <f t="shared" si="452"/>
        <v>Over 0.5</v>
      </c>
      <c r="W4435" s="14" t="str">
        <f t="shared" si="453"/>
        <v/>
      </c>
    </row>
    <row r="4436" spans="19:23">
      <c r="S4436" s="21" t="str">
        <f t="shared" si="450"/>
        <v/>
      </c>
      <c r="T4436" s="7" t="str">
        <f t="shared" si="451"/>
        <v>Under 1.5</v>
      </c>
      <c r="U4436" s="14"/>
      <c r="V4436" s="14" t="str">
        <f t="shared" si="452"/>
        <v>Over 0.5</v>
      </c>
      <c r="W4436" s="14" t="str">
        <f t="shared" si="453"/>
        <v/>
      </c>
    </row>
    <row r="4437" spans="19:23">
      <c r="S4437" s="21" t="str">
        <f t="shared" si="450"/>
        <v/>
      </c>
      <c r="T4437" s="7" t="str">
        <f t="shared" si="451"/>
        <v>Under 1.5</v>
      </c>
      <c r="U4437" s="14"/>
      <c r="V4437" s="14" t="str">
        <f t="shared" si="452"/>
        <v>Over 0.5</v>
      </c>
      <c r="W4437" s="14" t="str">
        <f t="shared" si="453"/>
        <v/>
      </c>
    </row>
    <row r="4438" spans="19:23">
      <c r="S4438" s="21" t="str">
        <f t="shared" si="450"/>
        <v/>
      </c>
      <c r="T4438" s="7" t="str">
        <f t="shared" si="451"/>
        <v>Under 1.5</v>
      </c>
      <c r="U4438" s="14"/>
      <c r="V4438" s="14" t="str">
        <f t="shared" si="452"/>
        <v>Over 0.5</v>
      </c>
      <c r="W4438" s="14" t="str">
        <f t="shared" si="453"/>
        <v/>
      </c>
    </row>
    <row r="4439" spans="19:23">
      <c r="S4439" s="21" t="str">
        <f t="shared" si="450"/>
        <v/>
      </c>
      <c r="T4439" s="7" t="str">
        <f t="shared" si="451"/>
        <v>Under 1.5</v>
      </c>
      <c r="U4439" s="14"/>
      <c r="V4439" s="14" t="str">
        <f t="shared" si="452"/>
        <v>Over 0.5</v>
      </c>
      <c r="W4439" s="14" t="str">
        <f t="shared" si="453"/>
        <v/>
      </c>
    </row>
    <row r="4440" spans="19:23">
      <c r="S4440" s="21" t="str">
        <f t="shared" si="450"/>
        <v/>
      </c>
      <c r="T4440" s="7" t="str">
        <f t="shared" si="451"/>
        <v>Under 1.5</v>
      </c>
      <c r="U4440" s="14"/>
      <c r="V4440" s="14" t="str">
        <f t="shared" si="452"/>
        <v>Over 0.5</v>
      </c>
      <c r="W4440" s="14" t="str">
        <f t="shared" si="453"/>
        <v/>
      </c>
    </row>
    <row r="4441" spans="19:23">
      <c r="S4441" s="21" t="str">
        <f t="shared" si="450"/>
        <v/>
      </c>
      <c r="T4441" s="7" t="str">
        <f t="shared" si="451"/>
        <v>Under 1.5</v>
      </c>
      <c r="U4441" s="14"/>
      <c r="V4441" s="14" t="str">
        <f t="shared" si="452"/>
        <v>Over 0.5</v>
      </c>
      <c r="W4441" s="14" t="str">
        <f t="shared" si="453"/>
        <v/>
      </c>
    </row>
    <row r="4442" spans="19:23">
      <c r="S4442" s="21" t="str">
        <f t="shared" si="450"/>
        <v/>
      </c>
      <c r="T4442" s="7" t="str">
        <f t="shared" si="451"/>
        <v>Under 1.5</v>
      </c>
      <c r="U4442" s="14"/>
      <c r="V4442" s="14" t="str">
        <f t="shared" si="452"/>
        <v>Over 0.5</v>
      </c>
      <c r="W4442" s="14" t="str">
        <f t="shared" si="453"/>
        <v/>
      </c>
    </row>
    <row r="4443" spans="19:23">
      <c r="S4443" s="21" t="str">
        <f t="shared" si="450"/>
        <v/>
      </c>
      <c r="T4443" s="7" t="str">
        <f t="shared" si="451"/>
        <v>Under 1.5</v>
      </c>
      <c r="U4443" s="14"/>
      <c r="V4443" s="14" t="str">
        <f t="shared" si="452"/>
        <v>Over 0.5</v>
      </c>
      <c r="W4443" s="14" t="str">
        <f t="shared" si="453"/>
        <v/>
      </c>
    </row>
    <row r="4444" spans="19:23">
      <c r="S4444" s="21" t="str">
        <f t="shared" si="450"/>
        <v/>
      </c>
      <c r="T4444" s="7" t="str">
        <f t="shared" si="451"/>
        <v>Under 1.5</v>
      </c>
      <c r="U4444" s="14"/>
      <c r="V4444" s="14" t="str">
        <f t="shared" si="452"/>
        <v>Over 0.5</v>
      </c>
      <c r="W4444" s="14" t="str">
        <f t="shared" si="453"/>
        <v/>
      </c>
    </row>
    <row r="4445" spans="19:23">
      <c r="S4445" s="21" t="str">
        <f t="shared" si="450"/>
        <v/>
      </c>
      <c r="T4445" s="7" t="str">
        <f t="shared" si="451"/>
        <v>Under 1.5</v>
      </c>
      <c r="U4445" s="14"/>
      <c r="V4445" s="14" t="str">
        <f t="shared" si="452"/>
        <v>Over 0.5</v>
      </c>
      <c r="W4445" s="14" t="str">
        <f t="shared" si="453"/>
        <v/>
      </c>
    </row>
    <row r="4446" spans="19:23">
      <c r="S4446" s="21" t="str">
        <f t="shared" si="450"/>
        <v/>
      </c>
      <c r="T4446" s="7" t="str">
        <f t="shared" si="451"/>
        <v>Under 1.5</v>
      </c>
      <c r="U4446" s="14"/>
      <c r="V4446" s="14" t="str">
        <f t="shared" si="452"/>
        <v>Over 0.5</v>
      </c>
      <c r="W4446" s="14" t="str">
        <f t="shared" si="453"/>
        <v/>
      </c>
    </row>
    <row r="4447" spans="19:23">
      <c r="S4447" s="21" t="str">
        <f t="shared" si="450"/>
        <v/>
      </c>
      <c r="T4447" s="7" t="str">
        <f t="shared" si="451"/>
        <v>Under 1.5</v>
      </c>
      <c r="U4447" s="14"/>
      <c r="V4447" s="14" t="str">
        <f t="shared" si="452"/>
        <v>Over 0.5</v>
      </c>
      <c r="W4447" s="14" t="str">
        <f t="shared" si="453"/>
        <v/>
      </c>
    </row>
    <row r="4448" spans="19:23">
      <c r="S4448" s="21" t="str">
        <f t="shared" si="450"/>
        <v/>
      </c>
      <c r="T4448" s="7" t="str">
        <f t="shared" si="451"/>
        <v>Under 1.5</v>
      </c>
      <c r="U4448" s="14"/>
      <c r="V4448" s="14" t="str">
        <f t="shared" si="452"/>
        <v>Over 0.5</v>
      </c>
      <c r="W4448" s="14" t="str">
        <f t="shared" si="453"/>
        <v/>
      </c>
    </row>
    <row r="4449" spans="19:23">
      <c r="S4449" s="21" t="str">
        <f t="shared" si="450"/>
        <v/>
      </c>
      <c r="T4449" s="7" t="str">
        <f t="shared" si="451"/>
        <v>Under 1.5</v>
      </c>
      <c r="U4449" s="14"/>
      <c r="V4449" s="14" t="str">
        <f t="shared" si="452"/>
        <v>Over 0.5</v>
      </c>
      <c r="W4449" s="14" t="str">
        <f t="shared" si="453"/>
        <v/>
      </c>
    </row>
    <row r="4450" spans="19:23">
      <c r="S4450" s="21" t="str">
        <f t="shared" si="450"/>
        <v/>
      </c>
      <c r="T4450" s="7" t="str">
        <f t="shared" si="451"/>
        <v>Under 1.5</v>
      </c>
      <c r="U4450" s="14"/>
      <c r="V4450" s="14" t="str">
        <f t="shared" si="452"/>
        <v>Over 0.5</v>
      </c>
      <c r="W4450" s="14" t="str">
        <f t="shared" si="453"/>
        <v/>
      </c>
    </row>
    <row r="4451" spans="19:23">
      <c r="S4451" s="21" t="str">
        <f t="shared" si="450"/>
        <v/>
      </c>
      <c r="T4451" s="7" t="str">
        <f t="shared" si="451"/>
        <v>Under 1.5</v>
      </c>
      <c r="U4451" s="14"/>
      <c r="V4451" s="14" t="str">
        <f t="shared" si="452"/>
        <v>Over 0.5</v>
      </c>
      <c r="W4451" s="14" t="str">
        <f t="shared" si="453"/>
        <v/>
      </c>
    </row>
    <row r="4452" spans="19:23">
      <c r="S4452" s="21" t="str">
        <f t="shared" si="450"/>
        <v/>
      </c>
      <c r="T4452" s="7" t="str">
        <f t="shared" si="451"/>
        <v>Under 1.5</v>
      </c>
      <c r="U4452" s="14"/>
      <c r="V4452" s="14" t="str">
        <f t="shared" si="452"/>
        <v>Over 0.5</v>
      </c>
      <c r="W4452" s="14" t="str">
        <f t="shared" si="453"/>
        <v/>
      </c>
    </row>
    <row r="4453" spans="19:23">
      <c r="S4453" s="21" t="str">
        <f t="shared" si="450"/>
        <v/>
      </c>
      <c r="T4453" s="7" t="str">
        <f t="shared" si="451"/>
        <v>Under 1.5</v>
      </c>
      <c r="U4453" s="14"/>
      <c r="V4453" s="14" t="str">
        <f t="shared" si="452"/>
        <v>Over 0.5</v>
      </c>
      <c r="W4453" s="14" t="str">
        <f t="shared" si="453"/>
        <v/>
      </c>
    </row>
    <row r="4454" spans="19:23">
      <c r="S4454" s="21" t="str">
        <f t="shared" si="450"/>
        <v/>
      </c>
      <c r="T4454" s="7" t="str">
        <f t="shared" si="451"/>
        <v>Under 1.5</v>
      </c>
      <c r="U4454" s="14"/>
      <c r="V4454" s="14" t="str">
        <f t="shared" si="452"/>
        <v>Over 0.5</v>
      </c>
      <c r="W4454" s="14" t="str">
        <f t="shared" si="453"/>
        <v/>
      </c>
    </row>
    <row r="4455" spans="19:23">
      <c r="S4455" s="21" t="str">
        <f t="shared" si="450"/>
        <v/>
      </c>
      <c r="T4455" s="7" t="str">
        <f t="shared" si="451"/>
        <v>Under 1.5</v>
      </c>
      <c r="U4455" s="14"/>
      <c r="V4455" s="14" t="str">
        <f t="shared" si="452"/>
        <v>Over 0.5</v>
      </c>
      <c r="W4455" s="14" t="str">
        <f t="shared" si="453"/>
        <v/>
      </c>
    </row>
    <row r="4456" spans="19:23">
      <c r="S4456" s="21" t="str">
        <f t="shared" si="450"/>
        <v/>
      </c>
      <c r="T4456" s="7" t="str">
        <f t="shared" si="451"/>
        <v>Under 1.5</v>
      </c>
      <c r="U4456" s="14"/>
      <c r="V4456" s="14" t="str">
        <f t="shared" si="452"/>
        <v>Over 0.5</v>
      </c>
      <c r="W4456" s="14" t="str">
        <f t="shared" si="453"/>
        <v/>
      </c>
    </row>
    <row r="4457" spans="19:23">
      <c r="S4457" s="21" t="str">
        <f t="shared" si="450"/>
        <v/>
      </c>
      <c r="T4457" s="7" t="str">
        <f t="shared" si="451"/>
        <v>Under 1.5</v>
      </c>
      <c r="U4457" s="14"/>
      <c r="V4457" s="14" t="str">
        <f t="shared" si="452"/>
        <v>Over 0.5</v>
      </c>
      <c r="W4457" s="14" t="str">
        <f t="shared" si="453"/>
        <v/>
      </c>
    </row>
    <row r="4458" spans="19:23">
      <c r="S4458" s="21" t="str">
        <f t="shared" si="450"/>
        <v/>
      </c>
      <c r="T4458" s="7" t="str">
        <f t="shared" si="451"/>
        <v>Under 1.5</v>
      </c>
      <c r="U4458" s="14"/>
      <c r="V4458" s="14" t="str">
        <f t="shared" si="452"/>
        <v>Over 0.5</v>
      </c>
      <c r="W4458" s="14" t="str">
        <f t="shared" si="453"/>
        <v/>
      </c>
    </row>
    <row r="4459" spans="19:23">
      <c r="S4459" s="21" t="str">
        <f t="shared" si="450"/>
        <v/>
      </c>
      <c r="T4459" s="7" t="str">
        <f t="shared" si="451"/>
        <v>Under 1.5</v>
      </c>
      <c r="U4459" s="14"/>
      <c r="V4459" s="14" t="str">
        <f t="shared" si="452"/>
        <v>Over 0.5</v>
      </c>
      <c r="W4459" s="14" t="str">
        <f t="shared" si="453"/>
        <v/>
      </c>
    </row>
    <row r="4460" spans="19:23">
      <c r="S4460" s="21" t="str">
        <f t="shared" si="450"/>
        <v/>
      </c>
      <c r="T4460" s="7" t="str">
        <f t="shared" si="451"/>
        <v>Under 1.5</v>
      </c>
      <c r="U4460" s="14"/>
      <c r="V4460" s="14" t="str">
        <f t="shared" si="452"/>
        <v>Over 0.5</v>
      </c>
      <c r="W4460" s="14" t="str">
        <f t="shared" si="453"/>
        <v/>
      </c>
    </row>
    <row r="4461" spans="19:23">
      <c r="S4461" s="21" t="str">
        <f t="shared" si="450"/>
        <v/>
      </c>
      <c r="T4461" s="7" t="str">
        <f t="shared" si="451"/>
        <v>Under 1.5</v>
      </c>
      <c r="U4461" s="14"/>
      <c r="V4461" s="14" t="str">
        <f t="shared" si="452"/>
        <v>Over 0.5</v>
      </c>
      <c r="W4461" s="14" t="str">
        <f t="shared" si="453"/>
        <v/>
      </c>
    </row>
    <row r="4462" spans="19:23">
      <c r="S4462" s="21" t="str">
        <f t="shared" si="450"/>
        <v/>
      </c>
      <c r="T4462" s="7" t="str">
        <f t="shared" si="451"/>
        <v>Under 1.5</v>
      </c>
      <c r="U4462" s="14"/>
      <c r="V4462" s="14" t="str">
        <f t="shared" si="452"/>
        <v>Over 0.5</v>
      </c>
      <c r="W4462" s="14" t="str">
        <f t="shared" si="453"/>
        <v/>
      </c>
    </row>
    <row r="4463" spans="19:23">
      <c r="S4463" s="21" t="str">
        <f t="shared" si="450"/>
        <v/>
      </c>
      <c r="T4463" s="7" t="str">
        <f t="shared" si="451"/>
        <v>Under 1.5</v>
      </c>
      <c r="U4463" s="14"/>
      <c r="V4463" s="14" t="str">
        <f t="shared" si="452"/>
        <v>Over 0.5</v>
      </c>
      <c r="W4463" s="14" t="str">
        <f t="shared" si="453"/>
        <v/>
      </c>
    </row>
    <row r="4464" spans="19:23">
      <c r="S4464" s="21" t="str">
        <f t="shared" si="450"/>
        <v/>
      </c>
      <c r="T4464" s="7" t="str">
        <f t="shared" si="451"/>
        <v>Under 1.5</v>
      </c>
      <c r="U4464" s="14"/>
      <c r="V4464" s="14" t="str">
        <f t="shared" si="452"/>
        <v>Over 0.5</v>
      </c>
      <c r="W4464" s="14" t="str">
        <f t="shared" si="453"/>
        <v/>
      </c>
    </row>
    <row r="4465" spans="19:23">
      <c r="S4465" s="21" t="str">
        <f t="shared" si="450"/>
        <v/>
      </c>
      <c r="T4465" s="7" t="str">
        <f t="shared" si="451"/>
        <v>Under 1.5</v>
      </c>
      <c r="U4465" s="14"/>
      <c r="V4465" s="14" t="str">
        <f t="shared" si="452"/>
        <v>Over 0.5</v>
      </c>
      <c r="W4465" s="14" t="str">
        <f t="shared" si="453"/>
        <v/>
      </c>
    </row>
    <row r="4466" spans="19:23">
      <c r="S4466" s="21" t="str">
        <f t="shared" si="450"/>
        <v/>
      </c>
      <c r="T4466" s="7" t="str">
        <f t="shared" si="451"/>
        <v>Under 1.5</v>
      </c>
      <c r="U4466" s="14"/>
      <c r="V4466" s="14" t="str">
        <f t="shared" si="452"/>
        <v>Over 0.5</v>
      </c>
      <c r="W4466" s="14" t="str">
        <f t="shared" si="453"/>
        <v/>
      </c>
    </row>
    <row r="4467" spans="19:23">
      <c r="S4467" s="21" t="str">
        <f t="shared" si="450"/>
        <v/>
      </c>
      <c r="T4467" s="7" t="str">
        <f t="shared" si="451"/>
        <v>Under 1.5</v>
      </c>
      <c r="U4467" s="14"/>
      <c r="V4467" s="14" t="str">
        <f t="shared" si="452"/>
        <v>Over 0.5</v>
      </c>
      <c r="W4467" s="14" t="str">
        <f t="shared" si="453"/>
        <v/>
      </c>
    </row>
    <row r="4468" spans="19:23">
      <c r="S4468" s="21" t="str">
        <f t="shared" ref="S4468:S4531" si="454">(IF(H4468=0,"",(40+IF(I4468&lt;50,0,I4468/3.2)+(IF(J4468&gt;I4468,-J4468/3.2,0)+(IF(H4468&gt;I4468,-H4468/3.2,0)+(IF(L4468="X",5,IF(L4468="2",2,0)))+(IF(M4468&gt;15,0,15-M4468))+(IF(P4468&lt;50,0,P4468/5)))))))</f>
        <v/>
      </c>
      <c r="T4468" s="7" t="str">
        <f t="shared" ref="T4468:T4531" si="455">IF(S4468&lt;56,"Over 0.5","Under 1.5")</f>
        <v>Under 1.5</v>
      </c>
      <c r="U4468" s="14"/>
      <c r="V4468" s="14" t="str">
        <f t="shared" si="452"/>
        <v>Over 0.5</v>
      </c>
      <c r="W4468" s="14" t="str">
        <f t="shared" si="453"/>
        <v/>
      </c>
    </row>
    <row r="4469" spans="19:23">
      <c r="S4469" s="21" t="str">
        <f t="shared" si="454"/>
        <v/>
      </c>
      <c r="T4469" s="7" t="str">
        <f t="shared" si="455"/>
        <v>Under 1.5</v>
      </c>
      <c r="U4469" s="14"/>
      <c r="V4469" s="14" t="str">
        <f t="shared" si="452"/>
        <v>Over 0.5</v>
      </c>
      <c r="W4469" s="14" t="str">
        <f t="shared" si="453"/>
        <v/>
      </c>
    </row>
    <row r="4470" spans="19:23">
      <c r="S4470" s="21" t="str">
        <f t="shared" si="454"/>
        <v/>
      </c>
      <c r="T4470" s="7" t="str">
        <f t="shared" si="455"/>
        <v>Under 1.5</v>
      </c>
      <c r="U4470" s="14"/>
      <c r="V4470" s="14" t="str">
        <f t="shared" si="452"/>
        <v>Over 0.5</v>
      </c>
      <c r="W4470" s="14" t="str">
        <f t="shared" si="453"/>
        <v/>
      </c>
    </row>
    <row r="4471" spans="19:23">
      <c r="S4471" s="21" t="str">
        <f t="shared" si="454"/>
        <v/>
      </c>
      <c r="T4471" s="7" t="str">
        <f t="shared" si="455"/>
        <v>Under 1.5</v>
      </c>
      <c r="U4471" s="14"/>
      <c r="V4471" s="14" t="str">
        <f t="shared" si="452"/>
        <v>Over 0.5</v>
      </c>
      <c r="W4471" s="14" t="str">
        <f t="shared" si="453"/>
        <v/>
      </c>
    </row>
    <row r="4472" spans="19:23">
      <c r="S4472" s="21" t="str">
        <f t="shared" si="454"/>
        <v/>
      </c>
      <c r="T4472" s="7" t="str">
        <f t="shared" si="455"/>
        <v>Under 1.5</v>
      </c>
      <c r="U4472" s="14"/>
      <c r="V4472" s="14" t="str">
        <f t="shared" si="452"/>
        <v>Over 0.5</v>
      </c>
      <c r="W4472" s="14" t="str">
        <f t="shared" si="453"/>
        <v/>
      </c>
    </row>
    <row r="4473" spans="19:23">
      <c r="S4473" s="21" t="str">
        <f t="shared" si="454"/>
        <v/>
      </c>
      <c r="T4473" s="7" t="str">
        <f t="shared" si="455"/>
        <v>Under 1.5</v>
      </c>
      <c r="U4473" s="14"/>
      <c r="V4473" s="14" t="str">
        <f t="shared" si="452"/>
        <v>Over 0.5</v>
      </c>
      <c r="W4473" s="14" t="str">
        <f t="shared" si="453"/>
        <v/>
      </c>
    </row>
    <row r="4474" spans="19:23">
      <c r="S4474" s="21" t="str">
        <f t="shared" si="454"/>
        <v/>
      </c>
      <c r="T4474" s="7" t="str">
        <f t="shared" si="455"/>
        <v>Under 1.5</v>
      </c>
      <c r="U4474" s="14"/>
      <c r="V4474" s="14" t="str">
        <f t="shared" si="452"/>
        <v>Over 0.5</v>
      </c>
      <c r="W4474" s="14" t="str">
        <f t="shared" si="453"/>
        <v/>
      </c>
    </row>
    <row r="4475" spans="19:23">
      <c r="S4475" s="21" t="str">
        <f t="shared" si="454"/>
        <v/>
      </c>
      <c r="T4475" s="7" t="str">
        <f t="shared" si="455"/>
        <v>Under 1.5</v>
      </c>
      <c r="U4475" s="14"/>
      <c r="V4475" s="14" t="str">
        <f t="shared" si="452"/>
        <v>Over 0.5</v>
      </c>
      <c r="W4475" s="14" t="str">
        <f t="shared" si="453"/>
        <v/>
      </c>
    </row>
    <row r="4476" spans="19:23">
      <c r="S4476" s="21" t="str">
        <f t="shared" si="454"/>
        <v/>
      </c>
      <c r="T4476" s="7" t="str">
        <f t="shared" si="455"/>
        <v>Under 1.5</v>
      </c>
      <c r="U4476" s="14"/>
      <c r="V4476" s="14" t="str">
        <f t="shared" si="452"/>
        <v>Over 0.5</v>
      </c>
      <c r="W4476" s="14" t="str">
        <f t="shared" si="453"/>
        <v/>
      </c>
    </row>
    <row r="4477" spans="19:23">
      <c r="S4477" s="21" t="str">
        <f t="shared" si="454"/>
        <v/>
      </c>
      <c r="T4477" s="7" t="str">
        <f t="shared" si="455"/>
        <v>Under 1.5</v>
      </c>
      <c r="U4477" s="14"/>
      <c r="V4477" s="14" t="str">
        <f t="shared" si="452"/>
        <v>Over 0.5</v>
      </c>
      <c r="W4477" s="14" t="str">
        <f t="shared" si="453"/>
        <v/>
      </c>
    </row>
    <row r="4478" spans="19:23">
      <c r="S4478" s="21" t="str">
        <f t="shared" si="454"/>
        <v/>
      </c>
      <c r="T4478" s="7" t="str">
        <f t="shared" si="455"/>
        <v>Under 1.5</v>
      </c>
      <c r="U4478" s="14"/>
      <c r="V4478" s="14" t="str">
        <f t="shared" si="452"/>
        <v>Over 0.5</v>
      </c>
      <c r="W4478" s="14" t="str">
        <f t="shared" si="453"/>
        <v/>
      </c>
    </row>
    <row r="4479" spans="19:23">
      <c r="S4479" s="21" t="str">
        <f t="shared" si="454"/>
        <v/>
      </c>
      <c r="T4479" s="7" t="str">
        <f t="shared" si="455"/>
        <v>Under 1.5</v>
      </c>
      <c r="U4479" s="14"/>
      <c r="V4479" s="14" t="str">
        <f t="shared" si="452"/>
        <v>Over 0.5</v>
      </c>
      <c r="W4479" s="14" t="str">
        <f t="shared" si="453"/>
        <v/>
      </c>
    </row>
    <row r="4480" spans="19:23">
      <c r="S4480" s="21" t="str">
        <f t="shared" si="454"/>
        <v/>
      </c>
      <c r="T4480" s="7" t="str">
        <f t="shared" si="455"/>
        <v>Under 1.5</v>
      </c>
      <c r="U4480" s="14"/>
      <c r="V4480" s="14" t="str">
        <f t="shared" si="452"/>
        <v>Over 0.5</v>
      </c>
      <c r="W4480" s="14" t="str">
        <f t="shared" si="453"/>
        <v/>
      </c>
    </row>
    <row r="4481" spans="19:23">
      <c r="S4481" s="21" t="str">
        <f t="shared" si="454"/>
        <v/>
      </c>
      <c r="T4481" s="7" t="str">
        <f t="shared" si="455"/>
        <v>Under 1.5</v>
      </c>
      <c r="U4481" s="14"/>
      <c r="V4481" s="14" t="str">
        <f t="shared" si="452"/>
        <v>Over 0.5</v>
      </c>
      <c r="W4481" s="14" t="str">
        <f t="shared" si="453"/>
        <v/>
      </c>
    </row>
    <row r="4482" spans="19:23">
      <c r="S4482" s="21" t="str">
        <f t="shared" si="454"/>
        <v/>
      </c>
      <c r="T4482" s="7" t="str">
        <f t="shared" si="455"/>
        <v>Under 1.5</v>
      </c>
      <c r="U4482" s="14"/>
      <c r="V4482" s="14" t="str">
        <f t="shared" si="452"/>
        <v>Over 0.5</v>
      </c>
      <c r="W4482" s="14" t="str">
        <f t="shared" si="453"/>
        <v/>
      </c>
    </row>
    <row r="4483" spans="19:23">
      <c r="S4483" s="21" t="str">
        <f t="shared" si="454"/>
        <v/>
      </c>
      <c r="T4483" s="7" t="str">
        <f t="shared" si="455"/>
        <v>Under 1.5</v>
      </c>
      <c r="U4483" s="14"/>
      <c r="V4483" s="14" t="str">
        <f t="shared" si="452"/>
        <v>Over 0.5</v>
      </c>
      <c r="W4483" s="14" t="str">
        <f t="shared" si="453"/>
        <v/>
      </c>
    </row>
    <row r="4484" spans="19:23">
      <c r="S4484" s="21" t="str">
        <f t="shared" si="454"/>
        <v/>
      </c>
      <c r="T4484" s="7" t="str">
        <f t="shared" si="455"/>
        <v>Under 1.5</v>
      </c>
      <c r="U4484" s="14"/>
      <c r="V4484" s="14" t="str">
        <f t="shared" si="452"/>
        <v>Over 0.5</v>
      </c>
      <c r="W4484" s="14" t="str">
        <f t="shared" si="453"/>
        <v/>
      </c>
    </row>
    <row r="4485" spans="19:23">
      <c r="S4485" s="21" t="str">
        <f t="shared" si="454"/>
        <v/>
      </c>
      <c r="T4485" s="7" t="str">
        <f t="shared" si="455"/>
        <v>Under 1.5</v>
      </c>
      <c r="U4485" s="14"/>
      <c r="V4485" s="14" t="str">
        <f t="shared" si="452"/>
        <v>Over 0.5</v>
      </c>
      <c r="W4485" s="14" t="str">
        <f t="shared" si="453"/>
        <v/>
      </c>
    </row>
    <row r="4486" spans="19:23">
      <c r="S4486" s="21" t="str">
        <f t="shared" si="454"/>
        <v/>
      </c>
      <c r="T4486" s="7" t="str">
        <f t="shared" si="455"/>
        <v>Under 1.5</v>
      </c>
      <c r="U4486" s="14"/>
      <c r="V4486" s="14" t="str">
        <f t="shared" si="452"/>
        <v>Over 0.5</v>
      </c>
      <c r="W4486" s="14" t="str">
        <f t="shared" si="453"/>
        <v/>
      </c>
    </row>
    <row r="4487" spans="19:23">
      <c r="S4487" s="21" t="str">
        <f t="shared" si="454"/>
        <v/>
      </c>
      <c r="T4487" s="7" t="str">
        <f t="shared" si="455"/>
        <v>Under 1.5</v>
      </c>
      <c r="U4487" s="14"/>
      <c r="V4487" s="14" t="str">
        <f t="shared" si="452"/>
        <v>Over 0.5</v>
      </c>
      <c r="W4487" s="14" t="str">
        <f t="shared" si="453"/>
        <v/>
      </c>
    </row>
    <row r="4488" spans="19:23">
      <c r="S4488" s="21" t="str">
        <f t="shared" si="454"/>
        <v/>
      </c>
      <c r="T4488" s="7" t="str">
        <f t="shared" si="455"/>
        <v>Under 1.5</v>
      </c>
      <c r="U4488" s="14"/>
      <c r="V4488" s="14" t="str">
        <f t="shared" si="452"/>
        <v>Over 0.5</v>
      </c>
      <c r="W4488" s="14" t="str">
        <f t="shared" si="453"/>
        <v/>
      </c>
    </row>
    <row r="4489" spans="19:23">
      <c r="S4489" s="21" t="str">
        <f t="shared" si="454"/>
        <v/>
      </c>
      <c r="T4489" s="7" t="str">
        <f t="shared" si="455"/>
        <v>Under 1.5</v>
      </c>
      <c r="U4489" s="14"/>
      <c r="V4489" s="14" t="str">
        <f t="shared" si="452"/>
        <v>Over 0.5</v>
      </c>
      <c r="W4489" s="14" t="str">
        <f t="shared" si="453"/>
        <v/>
      </c>
    </row>
    <row r="4490" spans="19:23">
      <c r="S4490" s="21" t="str">
        <f t="shared" si="454"/>
        <v/>
      </c>
      <c r="T4490" s="7" t="str">
        <f t="shared" si="455"/>
        <v>Under 1.5</v>
      </c>
      <c r="U4490" s="14"/>
      <c r="V4490" s="14" t="str">
        <f t="shared" si="452"/>
        <v>Over 0.5</v>
      </c>
      <c r="W4490" s="14" t="str">
        <f t="shared" si="453"/>
        <v/>
      </c>
    </row>
    <row r="4491" spans="19:23">
      <c r="S4491" s="21" t="str">
        <f t="shared" si="454"/>
        <v/>
      </c>
      <c r="T4491" s="7" t="str">
        <f t="shared" si="455"/>
        <v>Under 1.5</v>
      </c>
      <c r="U4491" s="14"/>
      <c r="V4491" s="14" t="str">
        <f t="shared" ref="V4491:V4554" si="456">IF(N4491="1-0","Under 1.5",IF(N4491="0-0","Under 1.5",IF(N4491="0-1","Under 1.5","Over 0.5")))</f>
        <v>Over 0.5</v>
      </c>
      <c r="W4491" s="14" t="str">
        <f t="shared" ref="W4491:W4554" si="457">IF(N4491=0,"",IF(N4491="?",N4491,IF(T4491=V4491,"WON",IF(N4491="0-1","WON",IF(N4491="1-0","WON","LOST")))))</f>
        <v/>
      </c>
    </row>
    <row r="4492" spans="19:23">
      <c r="S4492" s="21" t="str">
        <f t="shared" si="454"/>
        <v/>
      </c>
      <c r="T4492" s="7" t="str">
        <f t="shared" si="455"/>
        <v>Under 1.5</v>
      </c>
      <c r="U4492" s="14"/>
      <c r="V4492" s="14" t="str">
        <f t="shared" si="456"/>
        <v>Over 0.5</v>
      </c>
      <c r="W4492" s="14" t="str">
        <f t="shared" si="457"/>
        <v/>
      </c>
    </row>
    <row r="4493" spans="19:23">
      <c r="S4493" s="21" t="str">
        <f t="shared" si="454"/>
        <v/>
      </c>
      <c r="T4493" s="7" t="str">
        <f t="shared" si="455"/>
        <v>Under 1.5</v>
      </c>
      <c r="U4493" s="14"/>
      <c r="V4493" s="14" t="str">
        <f t="shared" si="456"/>
        <v>Over 0.5</v>
      </c>
      <c r="W4493" s="14" t="str">
        <f t="shared" si="457"/>
        <v/>
      </c>
    </row>
    <row r="4494" spans="19:23">
      <c r="S4494" s="21" t="str">
        <f t="shared" si="454"/>
        <v/>
      </c>
      <c r="T4494" s="7" t="str">
        <f t="shared" si="455"/>
        <v>Under 1.5</v>
      </c>
      <c r="U4494" s="14"/>
      <c r="V4494" s="14" t="str">
        <f t="shared" si="456"/>
        <v>Over 0.5</v>
      </c>
      <c r="W4494" s="14" t="str">
        <f t="shared" si="457"/>
        <v/>
      </c>
    </row>
    <row r="4495" spans="19:23">
      <c r="S4495" s="21" t="str">
        <f t="shared" si="454"/>
        <v/>
      </c>
      <c r="T4495" s="7" t="str">
        <f t="shared" si="455"/>
        <v>Under 1.5</v>
      </c>
      <c r="U4495" s="14"/>
      <c r="V4495" s="14" t="str">
        <f t="shared" si="456"/>
        <v>Over 0.5</v>
      </c>
      <c r="W4495" s="14" t="str">
        <f t="shared" si="457"/>
        <v/>
      </c>
    </row>
    <row r="4496" spans="19:23">
      <c r="S4496" s="21" t="str">
        <f t="shared" si="454"/>
        <v/>
      </c>
      <c r="T4496" s="7" t="str">
        <f t="shared" si="455"/>
        <v>Under 1.5</v>
      </c>
      <c r="U4496" s="14"/>
      <c r="V4496" s="14" t="str">
        <f t="shared" si="456"/>
        <v>Over 0.5</v>
      </c>
      <c r="W4496" s="14" t="str">
        <f t="shared" si="457"/>
        <v/>
      </c>
    </row>
    <row r="4497" spans="19:23">
      <c r="S4497" s="21" t="str">
        <f t="shared" si="454"/>
        <v/>
      </c>
      <c r="T4497" s="7" t="str">
        <f t="shared" si="455"/>
        <v>Under 1.5</v>
      </c>
      <c r="U4497" s="14"/>
      <c r="V4497" s="14" t="str">
        <f t="shared" si="456"/>
        <v>Over 0.5</v>
      </c>
      <c r="W4497" s="14" t="str">
        <f t="shared" si="457"/>
        <v/>
      </c>
    </row>
    <row r="4498" spans="19:23">
      <c r="S4498" s="21" t="str">
        <f t="shared" si="454"/>
        <v/>
      </c>
      <c r="T4498" s="7" t="str">
        <f t="shared" si="455"/>
        <v>Under 1.5</v>
      </c>
      <c r="U4498" s="14"/>
      <c r="V4498" s="14" t="str">
        <f t="shared" si="456"/>
        <v>Over 0.5</v>
      </c>
      <c r="W4498" s="14" t="str">
        <f t="shared" si="457"/>
        <v/>
      </c>
    </row>
    <row r="4499" spans="19:23">
      <c r="S4499" s="21" t="str">
        <f t="shared" si="454"/>
        <v/>
      </c>
      <c r="T4499" s="7" t="str">
        <f t="shared" si="455"/>
        <v>Under 1.5</v>
      </c>
      <c r="U4499" s="14"/>
      <c r="V4499" s="14" t="str">
        <f t="shared" si="456"/>
        <v>Over 0.5</v>
      </c>
      <c r="W4499" s="14" t="str">
        <f t="shared" si="457"/>
        <v/>
      </c>
    </row>
    <row r="4500" spans="19:23">
      <c r="S4500" s="21" t="str">
        <f t="shared" si="454"/>
        <v/>
      </c>
      <c r="T4500" s="7" t="str">
        <f t="shared" si="455"/>
        <v>Under 1.5</v>
      </c>
      <c r="U4500" s="14"/>
      <c r="V4500" s="14" t="str">
        <f t="shared" si="456"/>
        <v>Over 0.5</v>
      </c>
      <c r="W4500" s="14" t="str">
        <f t="shared" si="457"/>
        <v/>
      </c>
    </row>
    <row r="4501" spans="19:23">
      <c r="S4501" s="21" t="str">
        <f t="shared" si="454"/>
        <v/>
      </c>
      <c r="T4501" s="7" t="str">
        <f t="shared" si="455"/>
        <v>Under 1.5</v>
      </c>
      <c r="U4501" s="14"/>
      <c r="V4501" s="14" t="str">
        <f t="shared" si="456"/>
        <v>Over 0.5</v>
      </c>
      <c r="W4501" s="14" t="str">
        <f t="shared" si="457"/>
        <v/>
      </c>
    </row>
    <row r="4502" spans="19:23">
      <c r="S4502" s="21" t="str">
        <f t="shared" si="454"/>
        <v/>
      </c>
      <c r="T4502" s="7" t="str">
        <f t="shared" si="455"/>
        <v>Under 1.5</v>
      </c>
      <c r="U4502" s="14"/>
      <c r="V4502" s="14" t="str">
        <f t="shared" si="456"/>
        <v>Over 0.5</v>
      </c>
      <c r="W4502" s="14" t="str">
        <f t="shared" si="457"/>
        <v/>
      </c>
    </row>
    <row r="4503" spans="19:23">
      <c r="S4503" s="21" t="str">
        <f t="shared" si="454"/>
        <v/>
      </c>
      <c r="T4503" s="7" t="str">
        <f t="shared" si="455"/>
        <v>Under 1.5</v>
      </c>
      <c r="U4503" s="14"/>
      <c r="V4503" s="14" t="str">
        <f t="shared" si="456"/>
        <v>Over 0.5</v>
      </c>
      <c r="W4503" s="14" t="str">
        <f t="shared" si="457"/>
        <v/>
      </c>
    </row>
    <row r="4504" spans="19:23">
      <c r="S4504" s="21" t="str">
        <f t="shared" si="454"/>
        <v/>
      </c>
      <c r="T4504" s="7" t="str">
        <f t="shared" si="455"/>
        <v>Under 1.5</v>
      </c>
      <c r="U4504" s="14"/>
      <c r="V4504" s="14" t="str">
        <f t="shared" si="456"/>
        <v>Over 0.5</v>
      </c>
      <c r="W4504" s="14" t="str">
        <f t="shared" si="457"/>
        <v/>
      </c>
    </row>
    <row r="4505" spans="19:23">
      <c r="S4505" s="21" t="str">
        <f t="shared" si="454"/>
        <v/>
      </c>
      <c r="T4505" s="7" t="str">
        <f t="shared" si="455"/>
        <v>Under 1.5</v>
      </c>
      <c r="U4505" s="14"/>
      <c r="V4505" s="14" t="str">
        <f t="shared" si="456"/>
        <v>Over 0.5</v>
      </c>
      <c r="W4505" s="14" t="str">
        <f t="shared" si="457"/>
        <v/>
      </c>
    </row>
    <row r="4506" spans="19:23">
      <c r="S4506" s="21" t="str">
        <f t="shared" si="454"/>
        <v/>
      </c>
      <c r="T4506" s="7" t="str">
        <f t="shared" si="455"/>
        <v>Under 1.5</v>
      </c>
      <c r="U4506" s="14"/>
      <c r="V4506" s="14" t="str">
        <f t="shared" si="456"/>
        <v>Over 0.5</v>
      </c>
      <c r="W4506" s="14" t="str">
        <f t="shared" si="457"/>
        <v/>
      </c>
    </row>
    <row r="4507" spans="19:23">
      <c r="S4507" s="21" t="str">
        <f t="shared" si="454"/>
        <v/>
      </c>
      <c r="T4507" s="7" t="str">
        <f t="shared" si="455"/>
        <v>Under 1.5</v>
      </c>
      <c r="U4507" s="14"/>
      <c r="V4507" s="14" t="str">
        <f t="shared" si="456"/>
        <v>Over 0.5</v>
      </c>
      <c r="W4507" s="14" t="str">
        <f t="shared" si="457"/>
        <v/>
      </c>
    </row>
    <row r="4508" spans="19:23">
      <c r="S4508" s="21" t="str">
        <f t="shared" si="454"/>
        <v/>
      </c>
      <c r="T4508" s="7" t="str">
        <f t="shared" si="455"/>
        <v>Under 1.5</v>
      </c>
      <c r="U4508" s="14"/>
      <c r="V4508" s="14" t="str">
        <f t="shared" si="456"/>
        <v>Over 0.5</v>
      </c>
      <c r="W4508" s="14" t="str">
        <f t="shared" si="457"/>
        <v/>
      </c>
    </row>
    <row r="4509" spans="19:23">
      <c r="S4509" s="21" t="str">
        <f t="shared" si="454"/>
        <v/>
      </c>
      <c r="T4509" s="7" t="str">
        <f t="shared" si="455"/>
        <v>Under 1.5</v>
      </c>
      <c r="U4509" s="14"/>
      <c r="V4509" s="14" t="str">
        <f t="shared" si="456"/>
        <v>Over 0.5</v>
      </c>
      <c r="W4509" s="14" t="str">
        <f t="shared" si="457"/>
        <v/>
      </c>
    </row>
    <row r="4510" spans="19:23">
      <c r="S4510" s="21" t="str">
        <f t="shared" si="454"/>
        <v/>
      </c>
      <c r="T4510" s="7" t="str">
        <f t="shared" si="455"/>
        <v>Under 1.5</v>
      </c>
      <c r="U4510" s="14"/>
      <c r="V4510" s="14" t="str">
        <f t="shared" si="456"/>
        <v>Over 0.5</v>
      </c>
      <c r="W4510" s="14" t="str">
        <f t="shared" si="457"/>
        <v/>
      </c>
    </row>
    <row r="4511" spans="19:23">
      <c r="S4511" s="21" t="str">
        <f t="shared" si="454"/>
        <v/>
      </c>
      <c r="T4511" s="7" t="str">
        <f t="shared" si="455"/>
        <v>Under 1.5</v>
      </c>
      <c r="U4511" s="14"/>
      <c r="V4511" s="14" t="str">
        <f t="shared" si="456"/>
        <v>Over 0.5</v>
      </c>
      <c r="W4511" s="14" t="str">
        <f t="shared" si="457"/>
        <v/>
      </c>
    </row>
    <row r="4512" spans="19:23">
      <c r="S4512" s="21" t="str">
        <f t="shared" si="454"/>
        <v/>
      </c>
      <c r="T4512" s="7" t="str">
        <f t="shared" si="455"/>
        <v>Under 1.5</v>
      </c>
      <c r="U4512" s="14"/>
      <c r="V4512" s="14" t="str">
        <f t="shared" si="456"/>
        <v>Over 0.5</v>
      </c>
      <c r="W4512" s="14" t="str">
        <f t="shared" si="457"/>
        <v/>
      </c>
    </row>
    <row r="4513" spans="19:23">
      <c r="S4513" s="21" t="str">
        <f t="shared" si="454"/>
        <v/>
      </c>
      <c r="T4513" s="7" t="str">
        <f t="shared" si="455"/>
        <v>Under 1.5</v>
      </c>
      <c r="U4513" s="14"/>
      <c r="V4513" s="14" t="str">
        <f t="shared" si="456"/>
        <v>Over 0.5</v>
      </c>
      <c r="W4513" s="14" t="str">
        <f t="shared" si="457"/>
        <v/>
      </c>
    </row>
    <row r="4514" spans="19:23">
      <c r="S4514" s="21" t="str">
        <f t="shared" si="454"/>
        <v/>
      </c>
      <c r="T4514" s="7" t="str">
        <f t="shared" si="455"/>
        <v>Under 1.5</v>
      </c>
      <c r="U4514" s="14"/>
      <c r="V4514" s="14" t="str">
        <f t="shared" si="456"/>
        <v>Over 0.5</v>
      </c>
      <c r="W4514" s="14" t="str">
        <f t="shared" si="457"/>
        <v/>
      </c>
    </row>
    <row r="4515" spans="19:23">
      <c r="S4515" s="21" t="str">
        <f t="shared" si="454"/>
        <v/>
      </c>
      <c r="T4515" s="7" t="str">
        <f t="shared" si="455"/>
        <v>Under 1.5</v>
      </c>
      <c r="U4515" s="14"/>
      <c r="V4515" s="14" t="str">
        <f t="shared" si="456"/>
        <v>Over 0.5</v>
      </c>
      <c r="W4515" s="14" t="str">
        <f t="shared" si="457"/>
        <v/>
      </c>
    </row>
    <row r="4516" spans="19:23">
      <c r="S4516" s="21" t="str">
        <f t="shared" si="454"/>
        <v/>
      </c>
      <c r="T4516" s="7" t="str">
        <f t="shared" si="455"/>
        <v>Under 1.5</v>
      </c>
      <c r="U4516" s="14"/>
      <c r="V4516" s="14" t="str">
        <f t="shared" si="456"/>
        <v>Over 0.5</v>
      </c>
      <c r="W4516" s="14" t="str">
        <f t="shared" si="457"/>
        <v/>
      </c>
    </row>
    <row r="4517" spans="19:23">
      <c r="S4517" s="21" t="str">
        <f t="shared" si="454"/>
        <v/>
      </c>
      <c r="T4517" s="7" t="str">
        <f t="shared" si="455"/>
        <v>Under 1.5</v>
      </c>
      <c r="U4517" s="14"/>
      <c r="V4517" s="14" t="str">
        <f t="shared" si="456"/>
        <v>Over 0.5</v>
      </c>
      <c r="W4517" s="14" t="str">
        <f t="shared" si="457"/>
        <v/>
      </c>
    </row>
    <row r="4518" spans="19:23">
      <c r="S4518" s="21" t="str">
        <f t="shared" si="454"/>
        <v/>
      </c>
      <c r="T4518" s="7" t="str">
        <f t="shared" si="455"/>
        <v>Under 1.5</v>
      </c>
      <c r="U4518" s="14"/>
      <c r="V4518" s="14" t="str">
        <f t="shared" si="456"/>
        <v>Over 0.5</v>
      </c>
      <c r="W4518" s="14" t="str">
        <f t="shared" si="457"/>
        <v/>
      </c>
    </row>
    <row r="4519" spans="19:23">
      <c r="S4519" s="21" t="str">
        <f t="shared" si="454"/>
        <v/>
      </c>
      <c r="T4519" s="7" t="str">
        <f t="shared" si="455"/>
        <v>Under 1.5</v>
      </c>
      <c r="U4519" s="14"/>
      <c r="V4519" s="14" t="str">
        <f t="shared" si="456"/>
        <v>Over 0.5</v>
      </c>
      <c r="W4519" s="14" t="str">
        <f t="shared" si="457"/>
        <v/>
      </c>
    </row>
    <row r="4520" spans="19:23">
      <c r="S4520" s="21" t="str">
        <f t="shared" si="454"/>
        <v/>
      </c>
      <c r="T4520" s="7" t="str">
        <f t="shared" si="455"/>
        <v>Under 1.5</v>
      </c>
      <c r="U4520" s="14"/>
      <c r="V4520" s="14" t="str">
        <f t="shared" si="456"/>
        <v>Over 0.5</v>
      </c>
      <c r="W4520" s="14" t="str">
        <f t="shared" si="457"/>
        <v/>
      </c>
    </row>
    <row r="4521" spans="19:23">
      <c r="S4521" s="21" t="str">
        <f t="shared" si="454"/>
        <v/>
      </c>
      <c r="T4521" s="7" t="str">
        <f t="shared" si="455"/>
        <v>Under 1.5</v>
      </c>
      <c r="U4521" s="14"/>
      <c r="V4521" s="14" t="str">
        <f t="shared" si="456"/>
        <v>Over 0.5</v>
      </c>
      <c r="W4521" s="14" t="str">
        <f t="shared" si="457"/>
        <v/>
      </c>
    </row>
    <row r="4522" spans="19:23">
      <c r="S4522" s="21" t="str">
        <f t="shared" si="454"/>
        <v/>
      </c>
      <c r="T4522" s="7" t="str">
        <f t="shared" si="455"/>
        <v>Under 1.5</v>
      </c>
      <c r="U4522" s="14"/>
      <c r="V4522" s="14" t="str">
        <f t="shared" si="456"/>
        <v>Over 0.5</v>
      </c>
      <c r="W4522" s="14" t="str">
        <f t="shared" si="457"/>
        <v/>
      </c>
    </row>
    <row r="4523" spans="19:23">
      <c r="S4523" s="21" t="str">
        <f t="shared" si="454"/>
        <v/>
      </c>
      <c r="T4523" s="7" t="str">
        <f t="shared" si="455"/>
        <v>Under 1.5</v>
      </c>
      <c r="U4523" s="14"/>
      <c r="V4523" s="14" t="str">
        <f t="shared" si="456"/>
        <v>Over 0.5</v>
      </c>
      <c r="W4523" s="14" t="str">
        <f t="shared" si="457"/>
        <v/>
      </c>
    </row>
    <row r="4524" spans="19:23">
      <c r="S4524" s="21" t="str">
        <f t="shared" si="454"/>
        <v/>
      </c>
      <c r="T4524" s="7" t="str">
        <f t="shared" si="455"/>
        <v>Under 1.5</v>
      </c>
      <c r="U4524" s="14"/>
      <c r="V4524" s="14" t="str">
        <f t="shared" si="456"/>
        <v>Over 0.5</v>
      </c>
      <c r="W4524" s="14" t="str">
        <f t="shared" si="457"/>
        <v/>
      </c>
    </row>
    <row r="4525" spans="19:23">
      <c r="S4525" s="21" t="str">
        <f t="shared" si="454"/>
        <v/>
      </c>
      <c r="T4525" s="7" t="str">
        <f t="shared" si="455"/>
        <v>Under 1.5</v>
      </c>
      <c r="U4525" s="14"/>
      <c r="V4525" s="14" t="str">
        <f t="shared" si="456"/>
        <v>Over 0.5</v>
      </c>
      <c r="W4525" s="14" t="str">
        <f t="shared" si="457"/>
        <v/>
      </c>
    </row>
    <row r="4526" spans="19:23">
      <c r="S4526" s="21" t="str">
        <f t="shared" si="454"/>
        <v/>
      </c>
      <c r="T4526" s="7" t="str">
        <f t="shared" si="455"/>
        <v>Under 1.5</v>
      </c>
      <c r="U4526" s="14"/>
      <c r="V4526" s="14" t="str">
        <f t="shared" si="456"/>
        <v>Over 0.5</v>
      </c>
      <c r="W4526" s="14" t="str">
        <f t="shared" si="457"/>
        <v/>
      </c>
    </row>
    <row r="4527" spans="19:23">
      <c r="S4527" s="21" t="str">
        <f t="shared" si="454"/>
        <v/>
      </c>
      <c r="T4527" s="7" t="str">
        <f t="shared" si="455"/>
        <v>Under 1.5</v>
      </c>
      <c r="U4527" s="14"/>
      <c r="V4527" s="14" t="str">
        <f t="shared" si="456"/>
        <v>Over 0.5</v>
      </c>
      <c r="W4527" s="14" t="str">
        <f t="shared" si="457"/>
        <v/>
      </c>
    </row>
    <row r="4528" spans="19:23">
      <c r="S4528" s="21" t="str">
        <f t="shared" si="454"/>
        <v/>
      </c>
      <c r="T4528" s="7" t="str">
        <f t="shared" si="455"/>
        <v>Under 1.5</v>
      </c>
      <c r="U4528" s="14"/>
      <c r="V4528" s="14" t="str">
        <f t="shared" si="456"/>
        <v>Over 0.5</v>
      </c>
      <c r="W4528" s="14" t="str">
        <f t="shared" si="457"/>
        <v/>
      </c>
    </row>
    <row r="4529" spans="19:23">
      <c r="S4529" s="21" t="str">
        <f t="shared" si="454"/>
        <v/>
      </c>
      <c r="T4529" s="7" t="str">
        <f t="shared" si="455"/>
        <v>Under 1.5</v>
      </c>
      <c r="U4529" s="14"/>
      <c r="V4529" s="14" t="str">
        <f t="shared" si="456"/>
        <v>Over 0.5</v>
      </c>
      <c r="W4529" s="14" t="str">
        <f t="shared" si="457"/>
        <v/>
      </c>
    </row>
    <row r="4530" spans="19:23">
      <c r="S4530" s="21" t="str">
        <f t="shared" si="454"/>
        <v/>
      </c>
      <c r="T4530" s="7" t="str">
        <f t="shared" si="455"/>
        <v>Under 1.5</v>
      </c>
      <c r="U4530" s="14"/>
      <c r="V4530" s="14" t="str">
        <f t="shared" si="456"/>
        <v>Over 0.5</v>
      </c>
      <c r="W4530" s="14" t="str">
        <f t="shared" si="457"/>
        <v/>
      </c>
    </row>
    <row r="4531" spans="19:23">
      <c r="S4531" s="21" t="str">
        <f t="shared" si="454"/>
        <v/>
      </c>
      <c r="T4531" s="7" t="str">
        <f t="shared" si="455"/>
        <v>Under 1.5</v>
      </c>
      <c r="U4531" s="14"/>
      <c r="V4531" s="14" t="str">
        <f t="shared" si="456"/>
        <v>Over 0.5</v>
      </c>
      <c r="W4531" s="14" t="str">
        <f t="shared" si="457"/>
        <v/>
      </c>
    </row>
    <row r="4532" spans="19:23">
      <c r="S4532" s="21" t="str">
        <f t="shared" ref="S4532:S4595" si="458">(IF(H4532=0,"",(40+IF(I4532&lt;50,0,I4532/3.2)+(IF(J4532&gt;I4532,-J4532/3.2,0)+(IF(H4532&gt;I4532,-H4532/3.2,0)+(IF(L4532="X",5,IF(L4532="2",2,0)))+(IF(M4532&gt;15,0,15-M4532))+(IF(P4532&lt;50,0,P4532/5)))))))</f>
        <v/>
      </c>
      <c r="T4532" s="7" t="str">
        <f t="shared" ref="T4532:T4595" si="459">IF(S4532&lt;56,"Over 0.5","Under 1.5")</f>
        <v>Under 1.5</v>
      </c>
      <c r="U4532" s="14"/>
      <c r="V4532" s="14" t="str">
        <f t="shared" si="456"/>
        <v>Over 0.5</v>
      </c>
      <c r="W4532" s="14" t="str">
        <f t="shared" si="457"/>
        <v/>
      </c>
    </row>
    <row r="4533" spans="19:23">
      <c r="S4533" s="21" t="str">
        <f t="shared" si="458"/>
        <v/>
      </c>
      <c r="T4533" s="7" t="str">
        <f t="shared" si="459"/>
        <v>Under 1.5</v>
      </c>
      <c r="U4533" s="14"/>
      <c r="V4533" s="14" t="str">
        <f t="shared" si="456"/>
        <v>Over 0.5</v>
      </c>
      <c r="W4533" s="14" t="str">
        <f t="shared" si="457"/>
        <v/>
      </c>
    </row>
    <row r="4534" spans="19:23">
      <c r="S4534" s="21" t="str">
        <f t="shared" si="458"/>
        <v/>
      </c>
      <c r="T4534" s="7" t="str">
        <f t="shared" si="459"/>
        <v>Under 1.5</v>
      </c>
      <c r="U4534" s="14"/>
      <c r="V4534" s="14" t="str">
        <f t="shared" si="456"/>
        <v>Over 0.5</v>
      </c>
      <c r="W4534" s="14" t="str">
        <f t="shared" si="457"/>
        <v/>
      </c>
    </row>
    <row r="4535" spans="19:23">
      <c r="S4535" s="21" t="str">
        <f t="shared" si="458"/>
        <v/>
      </c>
      <c r="T4535" s="7" t="str">
        <f t="shared" si="459"/>
        <v>Under 1.5</v>
      </c>
      <c r="U4535" s="14"/>
      <c r="V4535" s="14" t="str">
        <f t="shared" si="456"/>
        <v>Over 0.5</v>
      </c>
      <c r="W4535" s="14" t="str">
        <f t="shared" si="457"/>
        <v/>
      </c>
    </row>
    <row r="4536" spans="19:23">
      <c r="S4536" s="21" t="str">
        <f t="shared" si="458"/>
        <v/>
      </c>
      <c r="T4536" s="7" t="str">
        <f t="shared" si="459"/>
        <v>Under 1.5</v>
      </c>
      <c r="U4536" s="14"/>
      <c r="V4536" s="14" t="str">
        <f t="shared" si="456"/>
        <v>Over 0.5</v>
      </c>
      <c r="W4536" s="14" t="str">
        <f t="shared" si="457"/>
        <v/>
      </c>
    </row>
    <row r="4537" spans="19:23">
      <c r="S4537" s="21" t="str">
        <f t="shared" si="458"/>
        <v/>
      </c>
      <c r="T4537" s="7" t="str">
        <f t="shared" si="459"/>
        <v>Under 1.5</v>
      </c>
      <c r="U4537" s="14"/>
      <c r="V4537" s="14" t="str">
        <f t="shared" si="456"/>
        <v>Over 0.5</v>
      </c>
      <c r="W4537" s="14" t="str">
        <f t="shared" si="457"/>
        <v/>
      </c>
    </row>
    <row r="4538" spans="19:23">
      <c r="S4538" s="21" t="str">
        <f t="shared" si="458"/>
        <v/>
      </c>
      <c r="T4538" s="7" t="str">
        <f t="shared" si="459"/>
        <v>Under 1.5</v>
      </c>
      <c r="U4538" s="14"/>
      <c r="V4538" s="14" t="str">
        <f t="shared" si="456"/>
        <v>Over 0.5</v>
      </c>
      <c r="W4538" s="14" t="str">
        <f t="shared" si="457"/>
        <v/>
      </c>
    </row>
    <row r="4539" spans="19:23">
      <c r="S4539" s="21" t="str">
        <f t="shared" si="458"/>
        <v/>
      </c>
      <c r="T4539" s="7" t="str">
        <f t="shared" si="459"/>
        <v>Under 1.5</v>
      </c>
      <c r="U4539" s="14"/>
      <c r="V4539" s="14" t="str">
        <f t="shared" si="456"/>
        <v>Over 0.5</v>
      </c>
      <c r="W4539" s="14" t="str">
        <f t="shared" si="457"/>
        <v/>
      </c>
    </row>
    <row r="4540" spans="19:23">
      <c r="S4540" s="21" t="str">
        <f t="shared" si="458"/>
        <v/>
      </c>
      <c r="T4540" s="7" t="str">
        <f t="shared" si="459"/>
        <v>Under 1.5</v>
      </c>
      <c r="U4540" s="14"/>
      <c r="V4540" s="14" t="str">
        <f t="shared" si="456"/>
        <v>Over 0.5</v>
      </c>
      <c r="W4540" s="14" t="str">
        <f t="shared" si="457"/>
        <v/>
      </c>
    </row>
    <row r="4541" spans="19:23">
      <c r="S4541" s="21" t="str">
        <f t="shared" si="458"/>
        <v/>
      </c>
      <c r="T4541" s="7" t="str">
        <f t="shared" si="459"/>
        <v>Under 1.5</v>
      </c>
      <c r="U4541" s="14"/>
      <c r="V4541" s="14" t="str">
        <f t="shared" si="456"/>
        <v>Over 0.5</v>
      </c>
      <c r="W4541" s="14" t="str">
        <f t="shared" si="457"/>
        <v/>
      </c>
    </row>
    <row r="4542" spans="19:23">
      <c r="S4542" s="21" t="str">
        <f t="shared" si="458"/>
        <v/>
      </c>
      <c r="T4542" s="7" t="str">
        <f t="shared" si="459"/>
        <v>Under 1.5</v>
      </c>
      <c r="U4542" s="14"/>
      <c r="V4542" s="14" t="str">
        <f t="shared" si="456"/>
        <v>Over 0.5</v>
      </c>
      <c r="W4542" s="14" t="str">
        <f t="shared" si="457"/>
        <v/>
      </c>
    </row>
    <row r="4543" spans="19:23">
      <c r="S4543" s="21" t="str">
        <f t="shared" si="458"/>
        <v/>
      </c>
      <c r="T4543" s="7" t="str">
        <f t="shared" si="459"/>
        <v>Under 1.5</v>
      </c>
      <c r="U4543" s="14"/>
      <c r="V4543" s="14" t="str">
        <f t="shared" si="456"/>
        <v>Over 0.5</v>
      </c>
      <c r="W4543" s="14" t="str">
        <f t="shared" si="457"/>
        <v/>
      </c>
    </row>
    <row r="4544" spans="19:23">
      <c r="S4544" s="21" t="str">
        <f t="shared" si="458"/>
        <v/>
      </c>
      <c r="T4544" s="7" t="str">
        <f t="shared" si="459"/>
        <v>Under 1.5</v>
      </c>
      <c r="U4544" s="14"/>
      <c r="V4544" s="14" t="str">
        <f t="shared" si="456"/>
        <v>Over 0.5</v>
      </c>
      <c r="W4544" s="14" t="str">
        <f t="shared" si="457"/>
        <v/>
      </c>
    </row>
    <row r="4545" spans="19:23">
      <c r="S4545" s="21" t="str">
        <f t="shared" si="458"/>
        <v/>
      </c>
      <c r="T4545" s="7" t="str">
        <f t="shared" si="459"/>
        <v>Under 1.5</v>
      </c>
      <c r="U4545" s="14"/>
      <c r="V4545" s="14" t="str">
        <f t="shared" si="456"/>
        <v>Over 0.5</v>
      </c>
      <c r="W4545" s="14" t="str">
        <f t="shared" si="457"/>
        <v/>
      </c>
    </row>
    <row r="4546" spans="19:23">
      <c r="S4546" s="21" t="str">
        <f t="shared" si="458"/>
        <v/>
      </c>
      <c r="T4546" s="7" t="str">
        <f t="shared" si="459"/>
        <v>Under 1.5</v>
      </c>
      <c r="U4546" s="14"/>
      <c r="V4546" s="14" t="str">
        <f t="shared" si="456"/>
        <v>Over 0.5</v>
      </c>
      <c r="W4546" s="14" t="str">
        <f t="shared" si="457"/>
        <v/>
      </c>
    </row>
    <row r="4547" spans="19:23">
      <c r="S4547" s="21" t="str">
        <f t="shared" si="458"/>
        <v/>
      </c>
      <c r="T4547" s="7" t="str">
        <f t="shared" si="459"/>
        <v>Under 1.5</v>
      </c>
      <c r="U4547" s="14"/>
      <c r="V4547" s="14" t="str">
        <f t="shared" si="456"/>
        <v>Over 0.5</v>
      </c>
      <c r="W4547" s="14" t="str">
        <f t="shared" si="457"/>
        <v/>
      </c>
    </row>
    <row r="4548" spans="19:23">
      <c r="S4548" s="21" t="str">
        <f t="shared" si="458"/>
        <v/>
      </c>
      <c r="T4548" s="7" t="str">
        <f t="shared" si="459"/>
        <v>Under 1.5</v>
      </c>
      <c r="U4548" s="14"/>
      <c r="V4548" s="14" t="str">
        <f t="shared" si="456"/>
        <v>Over 0.5</v>
      </c>
      <c r="W4548" s="14" t="str">
        <f t="shared" si="457"/>
        <v/>
      </c>
    </row>
    <row r="4549" spans="19:23">
      <c r="S4549" s="21" t="str">
        <f t="shared" si="458"/>
        <v/>
      </c>
      <c r="T4549" s="7" t="str">
        <f t="shared" si="459"/>
        <v>Under 1.5</v>
      </c>
      <c r="U4549" s="14"/>
      <c r="V4549" s="14" t="str">
        <f t="shared" si="456"/>
        <v>Over 0.5</v>
      </c>
      <c r="W4549" s="14" t="str">
        <f t="shared" si="457"/>
        <v/>
      </c>
    </row>
    <row r="4550" spans="19:23">
      <c r="S4550" s="21" t="str">
        <f t="shared" si="458"/>
        <v/>
      </c>
      <c r="T4550" s="7" t="str">
        <f t="shared" si="459"/>
        <v>Under 1.5</v>
      </c>
      <c r="U4550" s="14"/>
      <c r="V4550" s="14" t="str">
        <f t="shared" si="456"/>
        <v>Over 0.5</v>
      </c>
      <c r="W4550" s="14" t="str">
        <f t="shared" si="457"/>
        <v/>
      </c>
    </row>
    <row r="4551" spans="19:23">
      <c r="S4551" s="21" t="str">
        <f t="shared" si="458"/>
        <v/>
      </c>
      <c r="T4551" s="7" t="str">
        <f t="shared" si="459"/>
        <v>Under 1.5</v>
      </c>
      <c r="U4551" s="14"/>
      <c r="V4551" s="14" t="str">
        <f t="shared" si="456"/>
        <v>Over 0.5</v>
      </c>
      <c r="W4551" s="14" t="str">
        <f t="shared" si="457"/>
        <v/>
      </c>
    </row>
    <row r="4552" spans="19:23">
      <c r="S4552" s="21" t="str">
        <f t="shared" si="458"/>
        <v/>
      </c>
      <c r="T4552" s="7" t="str">
        <f t="shared" si="459"/>
        <v>Under 1.5</v>
      </c>
      <c r="U4552" s="14"/>
      <c r="V4552" s="14" t="str">
        <f t="shared" si="456"/>
        <v>Over 0.5</v>
      </c>
      <c r="W4552" s="14" t="str">
        <f t="shared" si="457"/>
        <v/>
      </c>
    </row>
    <row r="4553" spans="19:23">
      <c r="S4553" s="21" t="str">
        <f t="shared" si="458"/>
        <v/>
      </c>
      <c r="T4553" s="7" t="str">
        <f t="shared" si="459"/>
        <v>Under 1.5</v>
      </c>
      <c r="U4553" s="14"/>
      <c r="V4553" s="14" t="str">
        <f t="shared" si="456"/>
        <v>Over 0.5</v>
      </c>
      <c r="W4553" s="14" t="str">
        <f t="shared" si="457"/>
        <v/>
      </c>
    </row>
    <row r="4554" spans="19:23">
      <c r="S4554" s="21" t="str">
        <f t="shared" si="458"/>
        <v/>
      </c>
      <c r="T4554" s="7" t="str">
        <f t="shared" si="459"/>
        <v>Under 1.5</v>
      </c>
      <c r="U4554" s="14"/>
      <c r="V4554" s="14" t="str">
        <f t="shared" si="456"/>
        <v>Over 0.5</v>
      </c>
      <c r="W4554" s="14" t="str">
        <f t="shared" si="457"/>
        <v/>
      </c>
    </row>
    <row r="4555" spans="19:23">
      <c r="S4555" s="21" t="str">
        <f t="shared" si="458"/>
        <v/>
      </c>
      <c r="T4555" s="7" t="str">
        <f t="shared" si="459"/>
        <v>Under 1.5</v>
      </c>
      <c r="U4555" s="14"/>
      <c r="V4555" s="14" t="str">
        <f t="shared" ref="V4555:V4618" si="460">IF(N4555="1-0","Under 1.5",IF(N4555="0-0","Under 1.5",IF(N4555="0-1","Under 1.5","Over 0.5")))</f>
        <v>Over 0.5</v>
      </c>
      <c r="W4555" s="14" t="str">
        <f t="shared" ref="W4555:W4618" si="461">IF(N4555=0,"",IF(N4555="?",N4555,IF(T4555=V4555,"WON",IF(N4555="0-1","WON",IF(N4555="1-0","WON","LOST")))))</f>
        <v/>
      </c>
    </row>
    <row r="4556" spans="19:23">
      <c r="S4556" s="21" t="str">
        <f t="shared" si="458"/>
        <v/>
      </c>
      <c r="T4556" s="7" t="str">
        <f t="shared" si="459"/>
        <v>Under 1.5</v>
      </c>
      <c r="U4556" s="14"/>
      <c r="V4556" s="14" t="str">
        <f t="shared" si="460"/>
        <v>Over 0.5</v>
      </c>
      <c r="W4556" s="14" t="str">
        <f t="shared" si="461"/>
        <v/>
      </c>
    </row>
    <row r="4557" spans="19:23">
      <c r="S4557" s="21" t="str">
        <f t="shared" si="458"/>
        <v/>
      </c>
      <c r="T4557" s="7" t="str">
        <f t="shared" si="459"/>
        <v>Under 1.5</v>
      </c>
      <c r="U4557" s="14"/>
      <c r="V4557" s="14" t="str">
        <f t="shared" si="460"/>
        <v>Over 0.5</v>
      </c>
      <c r="W4557" s="14" t="str">
        <f t="shared" si="461"/>
        <v/>
      </c>
    </row>
    <row r="4558" spans="19:23">
      <c r="S4558" s="21" t="str">
        <f t="shared" si="458"/>
        <v/>
      </c>
      <c r="T4558" s="7" t="str">
        <f t="shared" si="459"/>
        <v>Under 1.5</v>
      </c>
      <c r="U4558" s="14"/>
      <c r="V4558" s="14" t="str">
        <f t="shared" si="460"/>
        <v>Over 0.5</v>
      </c>
      <c r="W4558" s="14" t="str">
        <f t="shared" si="461"/>
        <v/>
      </c>
    </row>
    <row r="4559" spans="19:23">
      <c r="S4559" s="21" t="str">
        <f t="shared" si="458"/>
        <v/>
      </c>
      <c r="T4559" s="7" t="str">
        <f t="shared" si="459"/>
        <v>Under 1.5</v>
      </c>
      <c r="U4559" s="14"/>
      <c r="V4559" s="14" t="str">
        <f t="shared" si="460"/>
        <v>Over 0.5</v>
      </c>
      <c r="W4559" s="14" t="str">
        <f t="shared" si="461"/>
        <v/>
      </c>
    </row>
    <row r="4560" spans="19:23">
      <c r="S4560" s="21" t="str">
        <f t="shared" si="458"/>
        <v/>
      </c>
      <c r="T4560" s="7" t="str">
        <f t="shared" si="459"/>
        <v>Under 1.5</v>
      </c>
      <c r="U4560" s="14"/>
      <c r="V4560" s="14" t="str">
        <f t="shared" si="460"/>
        <v>Over 0.5</v>
      </c>
      <c r="W4560" s="14" t="str">
        <f t="shared" si="461"/>
        <v/>
      </c>
    </row>
    <row r="4561" spans="19:23">
      <c r="S4561" s="21" t="str">
        <f t="shared" si="458"/>
        <v/>
      </c>
      <c r="T4561" s="7" t="str">
        <f t="shared" si="459"/>
        <v>Under 1.5</v>
      </c>
      <c r="U4561" s="14"/>
      <c r="V4561" s="14" t="str">
        <f t="shared" si="460"/>
        <v>Over 0.5</v>
      </c>
      <c r="W4561" s="14" t="str">
        <f t="shared" si="461"/>
        <v/>
      </c>
    </row>
    <row r="4562" spans="19:23">
      <c r="S4562" s="21" t="str">
        <f t="shared" si="458"/>
        <v/>
      </c>
      <c r="T4562" s="7" t="str">
        <f t="shared" si="459"/>
        <v>Under 1.5</v>
      </c>
      <c r="U4562" s="14"/>
      <c r="V4562" s="14" t="str">
        <f t="shared" si="460"/>
        <v>Over 0.5</v>
      </c>
      <c r="W4562" s="14" t="str">
        <f t="shared" si="461"/>
        <v/>
      </c>
    </row>
    <row r="4563" spans="19:23">
      <c r="S4563" s="21" t="str">
        <f t="shared" si="458"/>
        <v/>
      </c>
      <c r="T4563" s="7" t="str">
        <f t="shared" si="459"/>
        <v>Under 1.5</v>
      </c>
      <c r="U4563" s="14"/>
      <c r="V4563" s="14" t="str">
        <f t="shared" si="460"/>
        <v>Over 0.5</v>
      </c>
      <c r="W4563" s="14" t="str">
        <f t="shared" si="461"/>
        <v/>
      </c>
    </row>
    <row r="4564" spans="19:23">
      <c r="S4564" s="21" t="str">
        <f t="shared" si="458"/>
        <v/>
      </c>
      <c r="T4564" s="7" t="str">
        <f t="shared" si="459"/>
        <v>Under 1.5</v>
      </c>
      <c r="U4564" s="14"/>
      <c r="V4564" s="14" t="str">
        <f t="shared" si="460"/>
        <v>Over 0.5</v>
      </c>
      <c r="W4564" s="14" t="str">
        <f t="shared" si="461"/>
        <v/>
      </c>
    </row>
    <row r="4565" spans="19:23">
      <c r="S4565" s="21" t="str">
        <f t="shared" si="458"/>
        <v/>
      </c>
      <c r="T4565" s="7" t="str">
        <f t="shared" si="459"/>
        <v>Under 1.5</v>
      </c>
      <c r="U4565" s="14"/>
      <c r="V4565" s="14" t="str">
        <f t="shared" si="460"/>
        <v>Over 0.5</v>
      </c>
      <c r="W4565" s="14" t="str">
        <f t="shared" si="461"/>
        <v/>
      </c>
    </row>
    <row r="4566" spans="19:23">
      <c r="S4566" s="21" t="str">
        <f t="shared" si="458"/>
        <v/>
      </c>
      <c r="T4566" s="7" t="str">
        <f t="shared" si="459"/>
        <v>Under 1.5</v>
      </c>
      <c r="U4566" s="14"/>
      <c r="V4566" s="14" t="str">
        <f t="shared" si="460"/>
        <v>Over 0.5</v>
      </c>
      <c r="W4566" s="14" t="str">
        <f t="shared" si="461"/>
        <v/>
      </c>
    </row>
    <row r="4567" spans="19:23">
      <c r="S4567" s="21" t="str">
        <f t="shared" si="458"/>
        <v/>
      </c>
      <c r="T4567" s="7" t="str">
        <f t="shared" si="459"/>
        <v>Under 1.5</v>
      </c>
      <c r="U4567" s="14"/>
      <c r="V4567" s="14" t="str">
        <f t="shared" si="460"/>
        <v>Over 0.5</v>
      </c>
      <c r="W4567" s="14" t="str">
        <f t="shared" si="461"/>
        <v/>
      </c>
    </row>
    <row r="4568" spans="19:23">
      <c r="S4568" s="21" t="str">
        <f t="shared" si="458"/>
        <v/>
      </c>
      <c r="T4568" s="7" t="str">
        <f t="shared" si="459"/>
        <v>Under 1.5</v>
      </c>
      <c r="U4568" s="14"/>
      <c r="V4568" s="14" t="str">
        <f t="shared" si="460"/>
        <v>Over 0.5</v>
      </c>
      <c r="W4568" s="14" t="str">
        <f t="shared" si="461"/>
        <v/>
      </c>
    </row>
    <row r="4569" spans="19:23">
      <c r="S4569" s="21" t="str">
        <f t="shared" si="458"/>
        <v/>
      </c>
      <c r="T4569" s="7" t="str">
        <f t="shared" si="459"/>
        <v>Under 1.5</v>
      </c>
      <c r="U4569" s="14"/>
      <c r="V4569" s="14" t="str">
        <f t="shared" si="460"/>
        <v>Over 0.5</v>
      </c>
      <c r="W4569" s="14" t="str">
        <f t="shared" si="461"/>
        <v/>
      </c>
    </row>
    <row r="4570" spans="19:23">
      <c r="S4570" s="21" t="str">
        <f t="shared" si="458"/>
        <v/>
      </c>
      <c r="T4570" s="7" t="str">
        <f t="shared" si="459"/>
        <v>Under 1.5</v>
      </c>
      <c r="U4570" s="14"/>
      <c r="V4570" s="14" t="str">
        <f t="shared" si="460"/>
        <v>Over 0.5</v>
      </c>
      <c r="W4570" s="14" t="str">
        <f t="shared" si="461"/>
        <v/>
      </c>
    </row>
    <row r="4571" spans="19:23">
      <c r="S4571" s="21" t="str">
        <f t="shared" si="458"/>
        <v/>
      </c>
      <c r="T4571" s="7" t="str">
        <f t="shared" si="459"/>
        <v>Under 1.5</v>
      </c>
      <c r="U4571" s="14"/>
      <c r="V4571" s="14" t="str">
        <f t="shared" si="460"/>
        <v>Over 0.5</v>
      </c>
      <c r="W4571" s="14" t="str">
        <f t="shared" si="461"/>
        <v/>
      </c>
    </row>
    <row r="4572" spans="19:23">
      <c r="S4572" s="21" t="str">
        <f t="shared" si="458"/>
        <v/>
      </c>
      <c r="T4572" s="7" t="str">
        <f t="shared" si="459"/>
        <v>Under 1.5</v>
      </c>
      <c r="U4572" s="14"/>
      <c r="V4572" s="14" t="str">
        <f t="shared" si="460"/>
        <v>Over 0.5</v>
      </c>
      <c r="W4572" s="14" t="str">
        <f t="shared" si="461"/>
        <v/>
      </c>
    </row>
    <row r="4573" spans="19:23">
      <c r="S4573" s="21" t="str">
        <f t="shared" si="458"/>
        <v/>
      </c>
      <c r="T4573" s="7" t="str">
        <f t="shared" si="459"/>
        <v>Under 1.5</v>
      </c>
      <c r="U4573" s="14"/>
      <c r="V4573" s="14" t="str">
        <f t="shared" si="460"/>
        <v>Over 0.5</v>
      </c>
      <c r="W4573" s="14" t="str">
        <f t="shared" si="461"/>
        <v/>
      </c>
    </row>
    <row r="4574" spans="19:23">
      <c r="S4574" s="21" t="str">
        <f t="shared" si="458"/>
        <v/>
      </c>
      <c r="T4574" s="7" t="str">
        <f t="shared" si="459"/>
        <v>Under 1.5</v>
      </c>
      <c r="U4574" s="14"/>
      <c r="V4574" s="14" t="str">
        <f t="shared" si="460"/>
        <v>Over 0.5</v>
      </c>
      <c r="W4574" s="14" t="str">
        <f t="shared" si="461"/>
        <v/>
      </c>
    </row>
    <row r="4575" spans="19:23">
      <c r="S4575" s="21" t="str">
        <f t="shared" si="458"/>
        <v/>
      </c>
      <c r="T4575" s="7" t="str">
        <f t="shared" si="459"/>
        <v>Under 1.5</v>
      </c>
      <c r="U4575" s="14"/>
      <c r="V4575" s="14" t="str">
        <f t="shared" si="460"/>
        <v>Over 0.5</v>
      </c>
      <c r="W4575" s="14" t="str">
        <f t="shared" si="461"/>
        <v/>
      </c>
    </row>
    <row r="4576" spans="19:23">
      <c r="S4576" s="21" t="str">
        <f t="shared" si="458"/>
        <v/>
      </c>
      <c r="T4576" s="7" t="str">
        <f t="shared" si="459"/>
        <v>Under 1.5</v>
      </c>
      <c r="U4576" s="14"/>
      <c r="V4576" s="14" t="str">
        <f t="shared" si="460"/>
        <v>Over 0.5</v>
      </c>
      <c r="W4576" s="14" t="str">
        <f t="shared" si="461"/>
        <v/>
      </c>
    </row>
    <row r="4577" spans="19:23">
      <c r="S4577" s="21" t="str">
        <f t="shared" si="458"/>
        <v/>
      </c>
      <c r="T4577" s="7" t="str">
        <f t="shared" si="459"/>
        <v>Under 1.5</v>
      </c>
      <c r="U4577" s="14"/>
      <c r="V4577" s="14" t="str">
        <f t="shared" si="460"/>
        <v>Over 0.5</v>
      </c>
      <c r="W4577" s="14" t="str">
        <f t="shared" si="461"/>
        <v/>
      </c>
    </row>
    <row r="4578" spans="19:23">
      <c r="S4578" s="21" t="str">
        <f t="shared" si="458"/>
        <v/>
      </c>
      <c r="T4578" s="7" t="str">
        <f t="shared" si="459"/>
        <v>Under 1.5</v>
      </c>
      <c r="U4578" s="14"/>
      <c r="V4578" s="14" t="str">
        <f t="shared" si="460"/>
        <v>Over 0.5</v>
      </c>
      <c r="W4578" s="14" t="str">
        <f t="shared" si="461"/>
        <v/>
      </c>
    </row>
    <row r="4579" spans="19:23">
      <c r="S4579" s="21" t="str">
        <f t="shared" si="458"/>
        <v/>
      </c>
      <c r="T4579" s="7" t="str">
        <f t="shared" si="459"/>
        <v>Under 1.5</v>
      </c>
      <c r="U4579" s="14"/>
      <c r="V4579" s="14" t="str">
        <f t="shared" si="460"/>
        <v>Over 0.5</v>
      </c>
      <c r="W4579" s="14" t="str">
        <f t="shared" si="461"/>
        <v/>
      </c>
    </row>
    <row r="4580" spans="19:23">
      <c r="S4580" s="21" t="str">
        <f t="shared" si="458"/>
        <v/>
      </c>
      <c r="T4580" s="7" t="str">
        <f t="shared" si="459"/>
        <v>Under 1.5</v>
      </c>
      <c r="U4580" s="14"/>
      <c r="V4580" s="14" t="str">
        <f t="shared" si="460"/>
        <v>Over 0.5</v>
      </c>
      <c r="W4580" s="14" t="str">
        <f t="shared" si="461"/>
        <v/>
      </c>
    </row>
    <row r="4581" spans="19:23">
      <c r="S4581" s="21" t="str">
        <f t="shared" si="458"/>
        <v/>
      </c>
      <c r="T4581" s="7" t="str">
        <f t="shared" si="459"/>
        <v>Under 1.5</v>
      </c>
      <c r="U4581" s="14"/>
      <c r="V4581" s="14" t="str">
        <f t="shared" si="460"/>
        <v>Over 0.5</v>
      </c>
      <c r="W4581" s="14" t="str">
        <f t="shared" si="461"/>
        <v/>
      </c>
    </row>
    <row r="4582" spans="19:23">
      <c r="S4582" s="21" t="str">
        <f t="shared" si="458"/>
        <v/>
      </c>
      <c r="T4582" s="7" t="str">
        <f t="shared" si="459"/>
        <v>Under 1.5</v>
      </c>
      <c r="U4582" s="14"/>
      <c r="V4582" s="14" t="str">
        <f t="shared" si="460"/>
        <v>Over 0.5</v>
      </c>
      <c r="W4582" s="14" t="str">
        <f t="shared" si="461"/>
        <v/>
      </c>
    </row>
    <row r="4583" spans="19:23">
      <c r="S4583" s="21" t="str">
        <f t="shared" si="458"/>
        <v/>
      </c>
      <c r="T4583" s="7" t="str">
        <f t="shared" si="459"/>
        <v>Under 1.5</v>
      </c>
      <c r="U4583" s="14"/>
      <c r="V4583" s="14" t="str">
        <f t="shared" si="460"/>
        <v>Over 0.5</v>
      </c>
      <c r="W4583" s="14" t="str">
        <f t="shared" si="461"/>
        <v/>
      </c>
    </row>
    <row r="4584" spans="19:23">
      <c r="S4584" s="21" t="str">
        <f t="shared" si="458"/>
        <v/>
      </c>
      <c r="T4584" s="7" t="str">
        <f t="shared" si="459"/>
        <v>Under 1.5</v>
      </c>
      <c r="U4584" s="14"/>
      <c r="V4584" s="14" t="str">
        <f t="shared" si="460"/>
        <v>Over 0.5</v>
      </c>
      <c r="W4584" s="14" t="str">
        <f t="shared" si="461"/>
        <v/>
      </c>
    </row>
    <row r="4585" spans="19:23">
      <c r="S4585" s="21" t="str">
        <f t="shared" si="458"/>
        <v/>
      </c>
      <c r="T4585" s="7" t="str">
        <f t="shared" si="459"/>
        <v>Under 1.5</v>
      </c>
      <c r="U4585" s="14"/>
      <c r="V4585" s="14" t="str">
        <f t="shared" si="460"/>
        <v>Over 0.5</v>
      </c>
      <c r="W4585" s="14" t="str">
        <f t="shared" si="461"/>
        <v/>
      </c>
    </row>
    <row r="4586" spans="19:23">
      <c r="S4586" s="21" t="str">
        <f t="shared" si="458"/>
        <v/>
      </c>
      <c r="T4586" s="7" t="str">
        <f t="shared" si="459"/>
        <v>Under 1.5</v>
      </c>
      <c r="U4586" s="14"/>
      <c r="V4586" s="14" t="str">
        <f t="shared" si="460"/>
        <v>Over 0.5</v>
      </c>
      <c r="W4586" s="14" t="str">
        <f t="shared" si="461"/>
        <v/>
      </c>
    </row>
    <row r="4587" spans="19:23">
      <c r="S4587" s="21" t="str">
        <f t="shared" si="458"/>
        <v/>
      </c>
      <c r="T4587" s="7" t="str">
        <f t="shared" si="459"/>
        <v>Under 1.5</v>
      </c>
      <c r="U4587" s="14"/>
      <c r="V4587" s="14" t="str">
        <f t="shared" si="460"/>
        <v>Over 0.5</v>
      </c>
      <c r="W4587" s="14" t="str">
        <f t="shared" si="461"/>
        <v/>
      </c>
    </row>
    <row r="4588" spans="19:23">
      <c r="S4588" s="21" t="str">
        <f t="shared" si="458"/>
        <v/>
      </c>
      <c r="T4588" s="7" t="str">
        <f t="shared" si="459"/>
        <v>Under 1.5</v>
      </c>
      <c r="U4588" s="14"/>
      <c r="V4588" s="14" t="str">
        <f t="shared" si="460"/>
        <v>Over 0.5</v>
      </c>
      <c r="W4588" s="14" t="str">
        <f t="shared" si="461"/>
        <v/>
      </c>
    </row>
    <row r="4589" spans="19:23">
      <c r="S4589" s="21" t="str">
        <f t="shared" si="458"/>
        <v/>
      </c>
      <c r="T4589" s="7" t="str">
        <f t="shared" si="459"/>
        <v>Under 1.5</v>
      </c>
      <c r="U4589" s="14"/>
      <c r="V4589" s="14" t="str">
        <f t="shared" si="460"/>
        <v>Over 0.5</v>
      </c>
      <c r="W4589" s="14" t="str">
        <f t="shared" si="461"/>
        <v/>
      </c>
    </row>
    <row r="4590" spans="19:23">
      <c r="S4590" s="21" t="str">
        <f t="shared" si="458"/>
        <v/>
      </c>
      <c r="T4590" s="7" t="str">
        <f t="shared" si="459"/>
        <v>Under 1.5</v>
      </c>
      <c r="U4590" s="14"/>
      <c r="V4590" s="14" t="str">
        <f t="shared" si="460"/>
        <v>Over 0.5</v>
      </c>
      <c r="W4590" s="14" t="str">
        <f t="shared" si="461"/>
        <v/>
      </c>
    </row>
    <row r="4591" spans="19:23">
      <c r="S4591" s="21" t="str">
        <f t="shared" si="458"/>
        <v/>
      </c>
      <c r="T4591" s="7" t="str">
        <f t="shared" si="459"/>
        <v>Under 1.5</v>
      </c>
      <c r="U4591" s="14"/>
      <c r="V4591" s="14" t="str">
        <f t="shared" si="460"/>
        <v>Over 0.5</v>
      </c>
      <c r="W4591" s="14" t="str">
        <f t="shared" si="461"/>
        <v/>
      </c>
    </row>
    <row r="4592" spans="19:23">
      <c r="S4592" s="21" t="str">
        <f t="shared" si="458"/>
        <v/>
      </c>
      <c r="T4592" s="7" t="str">
        <f t="shared" si="459"/>
        <v>Under 1.5</v>
      </c>
      <c r="U4592" s="14"/>
      <c r="V4592" s="14" t="str">
        <f t="shared" si="460"/>
        <v>Over 0.5</v>
      </c>
      <c r="W4592" s="14" t="str">
        <f t="shared" si="461"/>
        <v/>
      </c>
    </row>
    <row r="4593" spans="19:23">
      <c r="S4593" s="21" t="str">
        <f t="shared" si="458"/>
        <v/>
      </c>
      <c r="T4593" s="7" t="str">
        <f t="shared" si="459"/>
        <v>Under 1.5</v>
      </c>
      <c r="U4593" s="14"/>
      <c r="V4593" s="14" t="str">
        <f t="shared" si="460"/>
        <v>Over 0.5</v>
      </c>
      <c r="W4593" s="14" t="str">
        <f t="shared" si="461"/>
        <v/>
      </c>
    </row>
    <row r="4594" spans="19:23">
      <c r="S4594" s="21" t="str">
        <f t="shared" si="458"/>
        <v/>
      </c>
      <c r="T4594" s="7" t="str">
        <f t="shared" si="459"/>
        <v>Under 1.5</v>
      </c>
      <c r="U4594" s="14"/>
      <c r="V4594" s="14" t="str">
        <f t="shared" si="460"/>
        <v>Over 0.5</v>
      </c>
      <c r="W4594" s="14" t="str">
        <f t="shared" si="461"/>
        <v/>
      </c>
    </row>
    <row r="4595" spans="19:23">
      <c r="S4595" s="21" t="str">
        <f t="shared" si="458"/>
        <v/>
      </c>
      <c r="T4595" s="7" t="str">
        <f t="shared" si="459"/>
        <v>Under 1.5</v>
      </c>
      <c r="U4595" s="14"/>
      <c r="V4595" s="14" t="str">
        <f t="shared" si="460"/>
        <v>Over 0.5</v>
      </c>
      <c r="W4595" s="14" t="str">
        <f t="shared" si="461"/>
        <v/>
      </c>
    </row>
    <row r="4596" spans="19:23">
      <c r="S4596" s="21" t="str">
        <f t="shared" ref="S4596:S4659" si="462">(IF(H4596=0,"",(40+IF(I4596&lt;50,0,I4596/3.2)+(IF(J4596&gt;I4596,-J4596/3.2,0)+(IF(H4596&gt;I4596,-H4596/3.2,0)+(IF(L4596="X",5,IF(L4596="2",2,0)))+(IF(M4596&gt;15,0,15-M4596))+(IF(P4596&lt;50,0,P4596/5)))))))</f>
        <v/>
      </c>
      <c r="T4596" s="7" t="str">
        <f t="shared" ref="T4596:T4659" si="463">IF(S4596&lt;56,"Over 0.5","Under 1.5")</f>
        <v>Under 1.5</v>
      </c>
      <c r="U4596" s="14"/>
      <c r="V4596" s="14" t="str">
        <f t="shared" si="460"/>
        <v>Over 0.5</v>
      </c>
      <c r="W4596" s="14" t="str">
        <f t="shared" si="461"/>
        <v/>
      </c>
    </row>
    <row r="4597" spans="19:23">
      <c r="S4597" s="21" t="str">
        <f t="shared" si="462"/>
        <v/>
      </c>
      <c r="T4597" s="7" t="str">
        <f t="shared" si="463"/>
        <v>Under 1.5</v>
      </c>
      <c r="U4597" s="14"/>
      <c r="V4597" s="14" t="str">
        <f t="shared" si="460"/>
        <v>Over 0.5</v>
      </c>
      <c r="W4597" s="14" t="str">
        <f t="shared" si="461"/>
        <v/>
      </c>
    </row>
    <row r="4598" spans="19:23">
      <c r="S4598" s="21" t="str">
        <f t="shared" si="462"/>
        <v/>
      </c>
      <c r="T4598" s="7" t="str">
        <f t="shared" si="463"/>
        <v>Under 1.5</v>
      </c>
      <c r="U4598" s="14"/>
      <c r="V4598" s="14" t="str">
        <f t="shared" si="460"/>
        <v>Over 0.5</v>
      </c>
      <c r="W4598" s="14" t="str">
        <f t="shared" si="461"/>
        <v/>
      </c>
    </row>
    <row r="4599" spans="19:23">
      <c r="S4599" s="21" t="str">
        <f t="shared" si="462"/>
        <v/>
      </c>
      <c r="T4599" s="7" t="str">
        <f t="shared" si="463"/>
        <v>Under 1.5</v>
      </c>
      <c r="U4599" s="14"/>
      <c r="V4599" s="14" t="str">
        <f t="shared" si="460"/>
        <v>Over 0.5</v>
      </c>
      <c r="W4599" s="14" t="str">
        <f t="shared" si="461"/>
        <v/>
      </c>
    </row>
    <row r="4600" spans="19:23">
      <c r="S4600" s="21" t="str">
        <f t="shared" si="462"/>
        <v/>
      </c>
      <c r="T4600" s="7" t="str">
        <f t="shared" si="463"/>
        <v>Under 1.5</v>
      </c>
      <c r="U4600" s="14"/>
      <c r="V4600" s="14" t="str">
        <f t="shared" si="460"/>
        <v>Over 0.5</v>
      </c>
      <c r="W4600" s="14" t="str">
        <f t="shared" si="461"/>
        <v/>
      </c>
    </row>
    <row r="4601" spans="19:23">
      <c r="S4601" s="21" t="str">
        <f t="shared" si="462"/>
        <v/>
      </c>
      <c r="T4601" s="7" t="str">
        <f t="shared" si="463"/>
        <v>Under 1.5</v>
      </c>
      <c r="U4601" s="14"/>
      <c r="V4601" s="14" t="str">
        <f t="shared" si="460"/>
        <v>Over 0.5</v>
      </c>
      <c r="W4601" s="14" t="str">
        <f t="shared" si="461"/>
        <v/>
      </c>
    </row>
    <row r="4602" spans="19:23">
      <c r="S4602" s="21" t="str">
        <f t="shared" si="462"/>
        <v/>
      </c>
      <c r="T4602" s="7" t="str">
        <f t="shared" si="463"/>
        <v>Under 1.5</v>
      </c>
      <c r="U4602" s="14"/>
      <c r="V4602" s="14" t="str">
        <f t="shared" si="460"/>
        <v>Over 0.5</v>
      </c>
      <c r="W4602" s="14" t="str">
        <f t="shared" si="461"/>
        <v/>
      </c>
    </row>
    <row r="4603" spans="19:23">
      <c r="S4603" s="21" t="str">
        <f t="shared" si="462"/>
        <v/>
      </c>
      <c r="T4603" s="7" t="str">
        <f t="shared" si="463"/>
        <v>Under 1.5</v>
      </c>
      <c r="U4603" s="14"/>
      <c r="V4603" s="14" t="str">
        <f t="shared" si="460"/>
        <v>Over 0.5</v>
      </c>
      <c r="W4603" s="14" t="str">
        <f t="shared" si="461"/>
        <v/>
      </c>
    </row>
    <row r="4604" spans="19:23">
      <c r="S4604" s="21" t="str">
        <f t="shared" si="462"/>
        <v/>
      </c>
      <c r="T4604" s="7" t="str">
        <f t="shared" si="463"/>
        <v>Under 1.5</v>
      </c>
      <c r="U4604" s="14"/>
      <c r="V4604" s="14" t="str">
        <f t="shared" si="460"/>
        <v>Over 0.5</v>
      </c>
      <c r="W4604" s="14" t="str">
        <f t="shared" si="461"/>
        <v/>
      </c>
    </row>
    <row r="4605" spans="19:23">
      <c r="S4605" s="21" t="str">
        <f t="shared" si="462"/>
        <v/>
      </c>
      <c r="T4605" s="7" t="str">
        <f t="shared" si="463"/>
        <v>Under 1.5</v>
      </c>
      <c r="U4605" s="14"/>
      <c r="V4605" s="14" t="str">
        <f t="shared" si="460"/>
        <v>Over 0.5</v>
      </c>
      <c r="W4605" s="14" t="str">
        <f t="shared" si="461"/>
        <v/>
      </c>
    </row>
    <row r="4606" spans="19:23">
      <c r="S4606" s="21" t="str">
        <f t="shared" si="462"/>
        <v/>
      </c>
      <c r="T4606" s="7" t="str">
        <f t="shared" si="463"/>
        <v>Under 1.5</v>
      </c>
      <c r="U4606" s="14"/>
      <c r="V4606" s="14" t="str">
        <f t="shared" si="460"/>
        <v>Over 0.5</v>
      </c>
      <c r="W4606" s="14" t="str">
        <f t="shared" si="461"/>
        <v/>
      </c>
    </row>
    <row r="4607" spans="19:23">
      <c r="S4607" s="21" t="str">
        <f t="shared" si="462"/>
        <v/>
      </c>
      <c r="T4607" s="7" t="str">
        <f t="shared" si="463"/>
        <v>Under 1.5</v>
      </c>
      <c r="U4607" s="14"/>
      <c r="V4607" s="14" t="str">
        <f t="shared" si="460"/>
        <v>Over 0.5</v>
      </c>
      <c r="W4607" s="14" t="str">
        <f t="shared" si="461"/>
        <v/>
      </c>
    </row>
    <row r="4608" spans="19:23">
      <c r="S4608" s="21" t="str">
        <f t="shared" si="462"/>
        <v/>
      </c>
      <c r="T4608" s="7" t="str">
        <f t="shared" si="463"/>
        <v>Under 1.5</v>
      </c>
      <c r="U4608" s="14"/>
      <c r="V4608" s="14" t="str">
        <f t="shared" si="460"/>
        <v>Over 0.5</v>
      </c>
      <c r="W4608" s="14" t="str">
        <f t="shared" si="461"/>
        <v/>
      </c>
    </row>
    <row r="4609" spans="19:23">
      <c r="S4609" s="21" t="str">
        <f t="shared" si="462"/>
        <v/>
      </c>
      <c r="T4609" s="7" t="str">
        <f t="shared" si="463"/>
        <v>Under 1.5</v>
      </c>
      <c r="U4609" s="14"/>
      <c r="V4609" s="14" t="str">
        <f t="shared" si="460"/>
        <v>Over 0.5</v>
      </c>
      <c r="W4609" s="14" t="str">
        <f t="shared" si="461"/>
        <v/>
      </c>
    </row>
    <row r="4610" spans="19:23">
      <c r="S4610" s="21" t="str">
        <f t="shared" si="462"/>
        <v/>
      </c>
      <c r="T4610" s="7" t="str">
        <f t="shared" si="463"/>
        <v>Under 1.5</v>
      </c>
      <c r="U4610" s="14"/>
      <c r="V4610" s="14" t="str">
        <f t="shared" si="460"/>
        <v>Over 0.5</v>
      </c>
      <c r="W4610" s="14" t="str">
        <f t="shared" si="461"/>
        <v/>
      </c>
    </row>
    <row r="4611" spans="19:23">
      <c r="S4611" s="21" t="str">
        <f t="shared" si="462"/>
        <v/>
      </c>
      <c r="T4611" s="7" t="str">
        <f t="shared" si="463"/>
        <v>Under 1.5</v>
      </c>
      <c r="U4611" s="14"/>
      <c r="V4611" s="14" t="str">
        <f t="shared" si="460"/>
        <v>Over 0.5</v>
      </c>
      <c r="W4611" s="14" t="str">
        <f t="shared" si="461"/>
        <v/>
      </c>
    </row>
    <row r="4612" spans="19:23">
      <c r="S4612" s="21" t="str">
        <f t="shared" si="462"/>
        <v/>
      </c>
      <c r="T4612" s="7" t="str">
        <f t="shared" si="463"/>
        <v>Under 1.5</v>
      </c>
      <c r="U4612" s="14"/>
      <c r="V4612" s="14" t="str">
        <f t="shared" si="460"/>
        <v>Over 0.5</v>
      </c>
      <c r="W4612" s="14" t="str">
        <f t="shared" si="461"/>
        <v/>
      </c>
    </row>
    <row r="4613" spans="19:23">
      <c r="S4613" s="21" t="str">
        <f t="shared" si="462"/>
        <v/>
      </c>
      <c r="T4613" s="7" t="str">
        <f t="shared" si="463"/>
        <v>Under 1.5</v>
      </c>
      <c r="U4613" s="14"/>
      <c r="V4613" s="14" t="str">
        <f t="shared" si="460"/>
        <v>Over 0.5</v>
      </c>
      <c r="W4613" s="14" t="str">
        <f t="shared" si="461"/>
        <v/>
      </c>
    </row>
    <row r="4614" spans="19:23">
      <c r="S4614" s="21" t="str">
        <f t="shared" si="462"/>
        <v/>
      </c>
      <c r="T4614" s="7" t="str">
        <f t="shared" si="463"/>
        <v>Under 1.5</v>
      </c>
      <c r="U4614" s="14"/>
      <c r="V4614" s="14" t="str">
        <f t="shared" si="460"/>
        <v>Over 0.5</v>
      </c>
      <c r="W4614" s="14" t="str">
        <f t="shared" si="461"/>
        <v/>
      </c>
    </row>
    <row r="4615" spans="19:23">
      <c r="S4615" s="21" t="str">
        <f t="shared" si="462"/>
        <v/>
      </c>
      <c r="T4615" s="7" t="str">
        <f t="shared" si="463"/>
        <v>Under 1.5</v>
      </c>
      <c r="U4615" s="14"/>
      <c r="V4615" s="14" t="str">
        <f t="shared" si="460"/>
        <v>Over 0.5</v>
      </c>
      <c r="W4615" s="14" t="str">
        <f t="shared" si="461"/>
        <v/>
      </c>
    </row>
    <row r="4616" spans="19:23">
      <c r="S4616" s="21" t="str">
        <f t="shared" si="462"/>
        <v/>
      </c>
      <c r="T4616" s="7" t="str">
        <f t="shared" si="463"/>
        <v>Under 1.5</v>
      </c>
      <c r="U4616" s="14"/>
      <c r="V4616" s="14" t="str">
        <f t="shared" si="460"/>
        <v>Over 0.5</v>
      </c>
      <c r="W4616" s="14" t="str">
        <f t="shared" si="461"/>
        <v/>
      </c>
    </row>
    <row r="4617" spans="19:23">
      <c r="S4617" s="21" t="str">
        <f t="shared" si="462"/>
        <v/>
      </c>
      <c r="T4617" s="7" t="str">
        <f t="shared" si="463"/>
        <v>Under 1.5</v>
      </c>
      <c r="U4617" s="14"/>
      <c r="V4617" s="14" t="str">
        <f t="shared" si="460"/>
        <v>Over 0.5</v>
      </c>
      <c r="W4617" s="14" t="str">
        <f t="shared" si="461"/>
        <v/>
      </c>
    </row>
    <row r="4618" spans="19:23">
      <c r="S4618" s="21" t="str">
        <f t="shared" si="462"/>
        <v/>
      </c>
      <c r="T4618" s="7" t="str">
        <f t="shared" si="463"/>
        <v>Under 1.5</v>
      </c>
      <c r="U4618" s="14"/>
      <c r="V4618" s="14" t="str">
        <f t="shared" si="460"/>
        <v>Over 0.5</v>
      </c>
      <c r="W4618" s="14" t="str">
        <f t="shared" si="461"/>
        <v/>
      </c>
    </row>
    <row r="4619" spans="19:23">
      <c r="S4619" s="21" t="str">
        <f t="shared" si="462"/>
        <v/>
      </c>
      <c r="T4619" s="7" t="str">
        <f t="shared" si="463"/>
        <v>Under 1.5</v>
      </c>
      <c r="U4619" s="14"/>
      <c r="V4619" s="14" t="str">
        <f t="shared" ref="V4619:V4682" si="464">IF(N4619="1-0","Under 1.5",IF(N4619="0-0","Under 1.5",IF(N4619="0-1","Under 1.5","Over 0.5")))</f>
        <v>Over 0.5</v>
      </c>
      <c r="W4619" s="14" t="str">
        <f t="shared" ref="W4619:W4682" si="465">IF(N4619=0,"",IF(N4619="?",N4619,IF(T4619=V4619,"WON",IF(N4619="0-1","WON",IF(N4619="1-0","WON","LOST")))))</f>
        <v/>
      </c>
    </row>
    <row r="4620" spans="19:23">
      <c r="S4620" s="21" t="str">
        <f t="shared" si="462"/>
        <v/>
      </c>
      <c r="T4620" s="7" t="str">
        <f t="shared" si="463"/>
        <v>Under 1.5</v>
      </c>
      <c r="U4620" s="14"/>
      <c r="V4620" s="14" t="str">
        <f t="shared" si="464"/>
        <v>Over 0.5</v>
      </c>
      <c r="W4620" s="14" t="str">
        <f t="shared" si="465"/>
        <v/>
      </c>
    </row>
    <row r="4621" spans="19:23">
      <c r="S4621" s="21" t="str">
        <f t="shared" si="462"/>
        <v/>
      </c>
      <c r="T4621" s="7" t="str">
        <f t="shared" si="463"/>
        <v>Under 1.5</v>
      </c>
      <c r="U4621" s="14"/>
      <c r="V4621" s="14" t="str">
        <f t="shared" si="464"/>
        <v>Over 0.5</v>
      </c>
      <c r="W4621" s="14" t="str">
        <f t="shared" si="465"/>
        <v/>
      </c>
    </row>
    <row r="4622" spans="19:23">
      <c r="S4622" s="21" t="str">
        <f t="shared" si="462"/>
        <v/>
      </c>
      <c r="T4622" s="7" t="str">
        <f t="shared" si="463"/>
        <v>Under 1.5</v>
      </c>
      <c r="U4622" s="14"/>
      <c r="V4622" s="14" t="str">
        <f t="shared" si="464"/>
        <v>Over 0.5</v>
      </c>
      <c r="W4622" s="14" t="str">
        <f t="shared" si="465"/>
        <v/>
      </c>
    </row>
    <row r="4623" spans="19:23">
      <c r="S4623" s="21" t="str">
        <f t="shared" si="462"/>
        <v/>
      </c>
      <c r="T4623" s="7" t="str">
        <f t="shared" si="463"/>
        <v>Under 1.5</v>
      </c>
      <c r="U4623" s="14"/>
      <c r="V4623" s="14" t="str">
        <f t="shared" si="464"/>
        <v>Over 0.5</v>
      </c>
      <c r="W4623" s="14" t="str">
        <f t="shared" si="465"/>
        <v/>
      </c>
    </row>
    <row r="4624" spans="19:23">
      <c r="S4624" s="21" t="str">
        <f t="shared" si="462"/>
        <v/>
      </c>
      <c r="T4624" s="7" t="str">
        <f t="shared" si="463"/>
        <v>Under 1.5</v>
      </c>
      <c r="U4624" s="14"/>
      <c r="V4624" s="14" t="str">
        <f t="shared" si="464"/>
        <v>Over 0.5</v>
      </c>
      <c r="W4624" s="14" t="str">
        <f t="shared" si="465"/>
        <v/>
      </c>
    </row>
    <row r="4625" spans="19:23">
      <c r="S4625" s="21" t="str">
        <f t="shared" si="462"/>
        <v/>
      </c>
      <c r="T4625" s="7" t="str">
        <f t="shared" si="463"/>
        <v>Under 1.5</v>
      </c>
      <c r="U4625" s="14"/>
      <c r="V4625" s="14" t="str">
        <f t="shared" si="464"/>
        <v>Over 0.5</v>
      </c>
      <c r="W4625" s="14" t="str">
        <f t="shared" si="465"/>
        <v/>
      </c>
    </row>
    <row r="4626" spans="19:23">
      <c r="S4626" s="21" t="str">
        <f t="shared" si="462"/>
        <v/>
      </c>
      <c r="T4626" s="7" t="str">
        <f t="shared" si="463"/>
        <v>Under 1.5</v>
      </c>
      <c r="U4626" s="14"/>
      <c r="V4626" s="14" t="str">
        <f t="shared" si="464"/>
        <v>Over 0.5</v>
      </c>
      <c r="W4626" s="14" t="str">
        <f t="shared" si="465"/>
        <v/>
      </c>
    </row>
    <row r="4627" spans="19:23">
      <c r="S4627" s="21" t="str">
        <f t="shared" si="462"/>
        <v/>
      </c>
      <c r="T4627" s="7" t="str">
        <f t="shared" si="463"/>
        <v>Under 1.5</v>
      </c>
      <c r="U4627" s="14"/>
      <c r="V4627" s="14" t="str">
        <f t="shared" si="464"/>
        <v>Over 0.5</v>
      </c>
      <c r="W4627" s="14" t="str">
        <f t="shared" si="465"/>
        <v/>
      </c>
    </row>
    <row r="4628" spans="19:23">
      <c r="S4628" s="21" t="str">
        <f t="shared" si="462"/>
        <v/>
      </c>
      <c r="T4628" s="7" t="str">
        <f t="shared" si="463"/>
        <v>Under 1.5</v>
      </c>
      <c r="U4628" s="14"/>
      <c r="V4628" s="14" t="str">
        <f t="shared" si="464"/>
        <v>Over 0.5</v>
      </c>
      <c r="W4628" s="14" t="str">
        <f t="shared" si="465"/>
        <v/>
      </c>
    </row>
    <row r="4629" spans="19:23">
      <c r="S4629" s="21" t="str">
        <f t="shared" si="462"/>
        <v/>
      </c>
      <c r="T4629" s="7" t="str">
        <f t="shared" si="463"/>
        <v>Under 1.5</v>
      </c>
      <c r="U4629" s="14"/>
      <c r="V4629" s="14" t="str">
        <f t="shared" si="464"/>
        <v>Over 0.5</v>
      </c>
      <c r="W4629" s="14" t="str">
        <f t="shared" si="465"/>
        <v/>
      </c>
    </row>
    <row r="4630" spans="19:23">
      <c r="S4630" s="21" t="str">
        <f t="shared" si="462"/>
        <v/>
      </c>
      <c r="T4630" s="7" t="str">
        <f t="shared" si="463"/>
        <v>Under 1.5</v>
      </c>
      <c r="U4630" s="14"/>
      <c r="V4630" s="14" t="str">
        <f t="shared" si="464"/>
        <v>Over 0.5</v>
      </c>
      <c r="W4630" s="14" t="str">
        <f t="shared" si="465"/>
        <v/>
      </c>
    </row>
    <row r="4631" spans="19:23">
      <c r="S4631" s="21" t="str">
        <f t="shared" si="462"/>
        <v/>
      </c>
      <c r="T4631" s="7" t="str">
        <f t="shared" si="463"/>
        <v>Under 1.5</v>
      </c>
      <c r="U4631" s="14"/>
      <c r="V4631" s="14" t="str">
        <f t="shared" si="464"/>
        <v>Over 0.5</v>
      </c>
      <c r="W4631" s="14" t="str">
        <f t="shared" si="465"/>
        <v/>
      </c>
    </row>
    <row r="4632" spans="19:23">
      <c r="S4632" s="21" t="str">
        <f t="shared" si="462"/>
        <v/>
      </c>
      <c r="T4632" s="7" t="str">
        <f t="shared" si="463"/>
        <v>Under 1.5</v>
      </c>
      <c r="U4632" s="14"/>
      <c r="V4632" s="14" t="str">
        <f t="shared" si="464"/>
        <v>Over 0.5</v>
      </c>
      <c r="W4632" s="14" t="str">
        <f t="shared" si="465"/>
        <v/>
      </c>
    </row>
    <row r="4633" spans="19:23">
      <c r="S4633" s="21" t="str">
        <f t="shared" si="462"/>
        <v/>
      </c>
      <c r="T4633" s="7" t="str">
        <f t="shared" si="463"/>
        <v>Under 1.5</v>
      </c>
      <c r="U4633" s="14"/>
      <c r="V4633" s="14" t="str">
        <f t="shared" si="464"/>
        <v>Over 0.5</v>
      </c>
      <c r="W4633" s="14" t="str">
        <f t="shared" si="465"/>
        <v/>
      </c>
    </row>
    <row r="4634" spans="19:23">
      <c r="S4634" s="21" t="str">
        <f t="shared" si="462"/>
        <v/>
      </c>
      <c r="T4634" s="7" t="str">
        <f t="shared" si="463"/>
        <v>Under 1.5</v>
      </c>
      <c r="U4634" s="14"/>
      <c r="V4634" s="14" t="str">
        <f t="shared" si="464"/>
        <v>Over 0.5</v>
      </c>
      <c r="W4634" s="14" t="str">
        <f t="shared" si="465"/>
        <v/>
      </c>
    </row>
    <row r="4635" spans="19:23">
      <c r="S4635" s="21" t="str">
        <f t="shared" si="462"/>
        <v/>
      </c>
      <c r="T4635" s="7" t="str">
        <f t="shared" si="463"/>
        <v>Under 1.5</v>
      </c>
      <c r="U4635" s="14"/>
      <c r="V4635" s="14" t="str">
        <f t="shared" si="464"/>
        <v>Over 0.5</v>
      </c>
      <c r="W4635" s="14" t="str">
        <f t="shared" si="465"/>
        <v/>
      </c>
    </row>
    <row r="4636" spans="19:23">
      <c r="S4636" s="21" t="str">
        <f t="shared" si="462"/>
        <v/>
      </c>
      <c r="T4636" s="7" t="str">
        <f t="shared" si="463"/>
        <v>Under 1.5</v>
      </c>
      <c r="U4636" s="14"/>
      <c r="V4636" s="14" t="str">
        <f t="shared" si="464"/>
        <v>Over 0.5</v>
      </c>
      <c r="W4636" s="14" t="str">
        <f t="shared" si="465"/>
        <v/>
      </c>
    </row>
    <row r="4637" spans="19:23">
      <c r="S4637" s="21" t="str">
        <f t="shared" si="462"/>
        <v/>
      </c>
      <c r="T4637" s="7" t="str">
        <f t="shared" si="463"/>
        <v>Under 1.5</v>
      </c>
      <c r="U4637" s="14"/>
      <c r="V4637" s="14" t="str">
        <f t="shared" si="464"/>
        <v>Over 0.5</v>
      </c>
      <c r="W4637" s="14" t="str">
        <f t="shared" si="465"/>
        <v/>
      </c>
    </row>
    <row r="4638" spans="19:23">
      <c r="S4638" s="21" t="str">
        <f t="shared" si="462"/>
        <v/>
      </c>
      <c r="T4638" s="7" t="str">
        <f t="shared" si="463"/>
        <v>Under 1.5</v>
      </c>
      <c r="U4638" s="14"/>
      <c r="V4638" s="14" t="str">
        <f t="shared" si="464"/>
        <v>Over 0.5</v>
      </c>
      <c r="W4638" s="14" t="str">
        <f t="shared" si="465"/>
        <v/>
      </c>
    </row>
    <row r="4639" spans="19:23">
      <c r="S4639" s="21" t="str">
        <f t="shared" si="462"/>
        <v/>
      </c>
      <c r="T4639" s="7" t="str">
        <f t="shared" si="463"/>
        <v>Under 1.5</v>
      </c>
      <c r="U4639" s="14"/>
      <c r="V4639" s="14" t="str">
        <f t="shared" si="464"/>
        <v>Over 0.5</v>
      </c>
      <c r="W4639" s="14" t="str">
        <f t="shared" si="465"/>
        <v/>
      </c>
    </row>
    <row r="4640" spans="19:23">
      <c r="S4640" s="21" t="str">
        <f t="shared" si="462"/>
        <v/>
      </c>
      <c r="T4640" s="7" t="str">
        <f t="shared" si="463"/>
        <v>Under 1.5</v>
      </c>
      <c r="U4640" s="14"/>
      <c r="V4640" s="14" t="str">
        <f t="shared" si="464"/>
        <v>Over 0.5</v>
      </c>
      <c r="W4640" s="14" t="str">
        <f t="shared" si="465"/>
        <v/>
      </c>
    </row>
    <row r="4641" spans="19:23">
      <c r="S4641" s="21" t="str">
        <f t="shared" si="462"/>
        <v/>
      </c>
      <c r="T4641" s="7" t="str">
        <f t="shared" si="463"/>
        <v>Under 1.5</v>
      </c>
      <c r="U4641" s="14"/>
      <c r="V4641" s="14" t="str">
        <f t="shared" si="464"/>
        <v>Over 0.5</v>
      </c>
      <c r="W4641" s="14" t="str">
        <f t="shared" si="465"/>
        <v/>
      </c>
    </row>
    <row r="4642" spans="19:23">
      <c r="S4642" s="21" t="str">
        <f t="shared" si="462"/>
        <v/>
      </c>
      <c r="T4642" s="7" t="str">
        <f t="shared" si="463"/>
        <v>Under 1.5</v>
      </c>
      <c r="U4642" s="14"/>
      <c r="V4642" s="14" t="str">
        <f t="shared" si="464"/>
        <v>Over 0.5</v>
      </c>
      <c r="W4642" s="14" t="str">
        <f t="shared" si="465"/>
        <v/>
      </c>
    </row>
    <row r="4643" spans="19:23">
      <c r="S4643" s="21" t="str">
        <f t="shared" si="462"/>
        <v/>
      </c>
      <c r="T4643" s="7" t="str">
        <f t="shared" si="463"/>
        <v>Under 1.5</v>
      </c>
      <c r="U4643" s="14"/>
      <c r="V4643" s="14" t="str">
        <f t="shared" si="464"/>
        <v>Over 0.5</v>
      </c>
      <c r="W4643" s="14" t="str">
        <f t="shared" si="465"/>
        <v/>
      </c>
    </row>
    <row r="4644" spans="19:23">
      <c r="S4644" s="21" t="str">
        <f t="shared" si="462"/>
        <v/>
      </c>
      <c r="T4644" s="7" t="str">
        <f t="shared" si="463"/>
        <v>Under 1.5</v>
      </c>
      <c r="U4644" s="14"/>
      <c r="V4644" s="14" t="str">
        <f t="shared" si="464"/>
        <v>Over 0.5</v>
      </c>
      <c r="W4644" s="14" t="str">
        <f t="shared" si="465"/>
        <v/>
      </c>
    </row>
    <row r="4645" spans="19:23">
      <c r="S4645" s="21" t="str">
        <f t="shared" si="462"/>
        <v/>
      </c>
      <c r="T4645" s="7" t="str">
        <f t="shared" si="463"/>
        <v>Under 1.5</v>
      </c>
      <c r="U4645" s="14"/>
      <c r="V4645" s="14" t="str">
        <f t="shared" si="464"/>
        <v>Over 0.5</v>
      </c>
      <c r="W4645" s="14" t="str">
        <f t="shared" si="465"/>
        <v/>
      </c>
    </row>
    <row r="4646" spans="19:23">
      <c r="S4646" s="21" t="str">
        <f t="shared" si="462"/>
        <v/>
      </c>
      <c r="T4646" s="7" t="str">
        <f t="shared" si="463"/>
        <v>Under 1.5</v>
      </c>
      <c r="U4646" s="14"/>
      <c r="V4646" s="14" t="str">
        <f t="shared" si="464"/>
        <v>Over 0.5</v>
      </c>
      <c r="W4646" s="14" t="str">
        <f t="shared" si="465"/>
        <v/>
      </c>
    </row>
    <row r="4647" spans="19:23">
      <c r="S4647" s="21" t="str">
        <f t="shared" si="462"/>
        <v/>
      </c>
      <c r="T4647" s="7" t="str">
        <f t="shared" si="463"/>
        <v>Under 1.5</v>
      </c>
      <c r="U4647" s="14"/>
      <c r="V4647" s="14" t="str">
        <f t="shared" si="464"/>
        <v>Over 0.5</v>
      </c>
      <c r="W4647" s="14" t="str">
        <f t="shared" si="465"/>
        <v/>
      </c>
    </row>
    <row r="4648" spans="19:23">
      <c r="S4648" s="21" t="str">
        <f t="shared" si="462"/>
        <v/>
      </c>
      <c r="T4648" s="7" t="str">
        <f t="shared" si="463"/>
        <v>Under 1.5</v>
      </c>
      <c r="U4648" s="14"/>
      <c r="V4648" s="14" t="str">
        <f t="shared" si="464"/>
        <v>Over 0.5</v>
      </c>
      <c r="W4648" s="14" t="str">
        <f t="shared" si="465"/>
        <v/>
      </c>
    </row>
    <row r="4649" spans="19:23">
      <c r="S4649" s="21" t="str">
        <f t="shared" si="462"/>
        <v/>
      </c>
      <c r="T4649" s="7" t="str">
        <f t="shared" si="463"/>
        <v>Under 1.5</v>
      </c>
      <c r="U4649" s="14"/>
      <c r="V4649" s="14" t="str">
        <f t="shared" si="464"/>
        <v>Over 0.5</v>
      </c>
      <c r="W4649" s="14" t="str">
        <f t="shared" si="465"/>
        <v/>
      </c>
    </row>
    <row r="4650" spans="19:23">
      <c r="S4650" s="21" t="str">
        <f t="shared" si="462"/>
        <v/>
      </c>
      <c r="T4650" s="7" t="str">
        <f t="shared" si="463"/>
        <v>Under 1.5</v>
      </c>
      <c r="U4650" s="14"/>
      <c r="V4650" s="14" t="str">
        <f t="shared" si="464"/>
        <v>Over 0.5</v>
      </c>
      <c r="W4650" s="14" t="str">
        <f t="shared" si="465"/>
        <v/>
      </c>
    </row>
    <row r="4651" spans="19:23">
      <c r="S4651" s="21" t="str">
        <f t="shared" si="462"/>
        <v/>
      </c>
      <c r="T4651" s="7" t="str">
        <f t="shared" si="463"/>
        <v>Under 1.5</v>
      </c>
      <c r="U4651" s="14"/>
      <c r="V4651" s="14" t="str">
        <f t="shared" si="464"/>
        <v>Over 0.5</v>
      </c>
      <c r="W4651" s="14" t="str">
        <f t="shared" si="465"/>
        <v/>
      </c>
    </row>
    <row r="4652" spans="19:23">
      <c r="S4652" s="21" t="str">
        <f t="shared" si="462"/>
        <v/>
      </c>
      <c r="T4652" s="7" t="str">
        <f t="shared" si="463"/>
        <v>Under 1.5</v>
      </c>
      <c r="U4652" s="14"/>
      <c r="V4652" s="14" t="str">
        <f t="shared" si="464"/>
        <v>Over 0.5</v>
      </c>
      <c r="W4652" s="14" t="str">
        <f t="shared" si="465"/>
        <v/>
      </c>
    </row>
    <row r="4653" spans="19:23">
      <c r="S4653" s="21" t="str">
        <f t="shared" si="462"/>
        <v/>
      </c>
      <c r="T4653" s="7" t="str">
        <f t="shared" si="463"/>
        <v>Under 1.5</v>
      </c>
      <c r="U4653" s="14"/>
      <c r="V4653" s="14" t="str">
        <f t="shared" si="464"/>
        <v>Over 0.5</v>
      </c>
      <c r="W4653" s="14" t="str">
        <f t="shared" si="465"/>
        <v/>
      </c>
    </row>
    <row r="4654" spans="19:23">
      <c r="S4654" s="21" t="str">
        <f t="shared" si="462"/>
        <v/>
      </c>
      <c r="T4654" s="7" t="str">
        <f t="shared" si="463"/>
        <v>Under 1.5</v>
      </c>
      <c r="U4654" s="14"/>
      <c r="V4654" s="14" t="str">
        <f t="shared" si="464"/>
        <v>Over 0.5</v>
      </c>
      <c r="W4654" s="14" t="str">
        <f t="shared" si="465"/>
        <v/>
      </c>
    </row>
    <row r="4655" spans="19:23">
      <c r="S4655" s="21" t="str">
        <f t="shared" si="462"/>
        <v/>
      </c>
      <c r="T4655" s="7" t="str">
        <f t="shared" si="463"/>
        <v>Under 1.5</v>
      </c>
      <c r="U4655" s="14"/>
      <c r="V4655" s="14" t="str">
        <f t="shared" si="464"/>
        <v>Over 0.5</v>
      </c>
      <c r="W4655" s="14" t="str">
        <f t="shared" si="465"/>
        <v/>
      </c>
    </row>
    <row r="4656" spans="19:23">
      <c r="S4656" s="21" t="str">
        <f t="shared" si="462"/>
        <v/>
      </c>
      <c r="T4656" s="7" t="str">
        <f t="shared" si="463"/>
        <v>Under 1.5</v>
      </c>
      <c r="U4656" s="14"/>
      <c r="V4656" s="14" t="str">
        <f t="shared" si="464"/>
        <v>Over 0.5</v>
      </c>
      <c r="W4656" s="14" t="str">
        <f t="shared" si="465"/>
        <v/>
      </c>
    </row>
    <row r="4657" spans="19:23">
      <c r="S4657" s="21" t="str">
        <f t="shared" si="462"/>
        <v/>
      </c>
      <c r="T4657" s="7" t="str">
        <f t="shared" si="463"/>
        <v>Under 1.5</v>
      </c>
      <c r="U4657" s="14"/>
      <c r="V4657" s="14" t="str">
        <f t="shared" si="464"/>
        <v>Over 0.5</v>
      </c>
      <c r="W4657" s="14" t="str">
        <f t="shared" si="465"/>
        <v/>
      </c>
    </row>
    <row r="4658" spans="19:23">
      <c r="S4658" s="21" t="str">
        <f t="shared" si="462"/>
        <v/>
      </c>
      <c r="T4658" s="7" t="str">
        <f t="shared" si="463"/>
        <v>Under 1.5</v>
      </c>
      <c r="U4658" s="14"/>
      <c r="V4658" s="14" t="str">
        <f t="shared" si="464"/>
        <v>Over 0.5</v>
      </c>
      <c r="W4658" s="14" t="str">
        <f t="shared" si="465"/>
        <v/>
      </c>
    </row>
    <row r="4659" spans="19:23">
      <c r="S4659" s="21" t="str">
        <f t="shared" si="462"/>
        <v/>
      </c>
      <c r="T4659" s="7" t="str">
        <f t="shared" si="463"/>
        <v>Under 1.5</v>
      </c>
      <c r="U4659" s="14"/>
      <c r="V4659" s="14" t="str">
        <f t="shared" si="464"/>
        <v>Over 0.5</v>
      </c>
      <c r="W4659" s="14" t="str">
        <f t="shared" si="465"/>
        <v/>
      </c>
    </row>
    <row r="4660" spans="19:23">
      <c r="S4660" s="21" t="str">
        <f t="shared" ref="S4660:S4723" si="466">(IF(H4660=0,"",(40+IF(I4660&lt;50,0,I4660/3.2)+(IF(J4660&gt;I4660,-J4660/3.2,0)+(IF(H4660&gt;I4660,-H4660/3.2,0)+(IF(L4660="X",5,IF(L4660="2",2,0)))+(IF(M4660&gt;15,0,15-M4660))+(IF(P4660&lt;50,0,P4660/5)))))))</f>
        <v/>
      </c>
      <c r="T4660" s="7" t="str">
        <f t="shared" ref="T4660:T4723" si="467">IF(S4660&lt;56,"Over 0.5","Under 1.5")</f>
        <v>Under 1.5</v>
      </c>
      <c r="U4660" s="14"/>
      <c r="V4660" s="14" t="str">
        <f t="shared" si="464"/>
        <v>Over 0.5</v>
      </c>
      <c r="W4660" s="14" t="str">
        <f t="shared" si="465"/>
        <v/>
      </c>
    </row>
    <row r="4661" spans="19:23">
      <c r="S4661" s="21" t="str">
        <f t="shared" si="466"/>
        <v/>
      </c>
      <c r="T4661" s="7" t="str">
        <f t="shared" si="467"/>
        <v>Under 1.5</v>
      </c>
      <c r="U4661" s="14"/>
      <c r="V4661" s="14" t="str">
        <f t="shared" si="464"/>
        <v>Over 0.5</v>
      </c>
      <c r="W4661" s="14" t="str">
        <f t="shared" si="465"/>
        <v/>
      </c>
    </row>
    <row r="4662" spans="19:23">
      <c r="S4662" s="21" t="str">
        <f t="shared" si="466"/>
        <v/>
      </c>
      <c r="T4662" s="7" t="str">
        <f t="shared" si="467"/>
        <v>Under 1.5</v>
      </c>
      <c r="U4662" s="14"/>
      <c r="V4662" s="14" t="str">
        <f t="shared" si="464"/>
        <v>Over 0.5</v>
      </c>
      <c r="W4662" s="14" t="str">
        <f t="shared" si="465"/>
        <v/>
      </c>
    </row>
    <row r="4663" spans="19:23">
      <c r="S4663" s="21" t="str">
        <f t="shared" si="466"/>
        <v/>
      </c>
      <c r="T4663" s="7" t="str">
        <f t="shared" si="467"/>
        <v>Under 1.5</v>
      </c>
      <c r="U4663" s="14"/>
      <c r="V4663" s="14" t="str">
        <f t="shared" si="464"/>
        <v>Over 0.5</v>
      </c>
      <c r="W4663" s="14" t="str">
        <f t="shared" si="465"/>
        <v/>
      </c>
    </row>
    <row r="4664" spans="19:23">
      <c r="S4664" s="21" t="str">
        <f t="shared" si="466"/>
        <v/>
      </c>
      <c r="T4664" s="7" t="str">
        <f t="shared" si="467"/>
        <v>Under 1.5</v>
      </c>
      <c r="U4664" s="14"/>
      <c r="V4664" s="14" t="str">
        <f t="shared" si="464"/>
        <v>Over 0.5</v>
      </c>
      <c r="W4664" s="14" t="str">
        <f t="shared" si="465"/>
        <v/>
      </c>
    </row>
    <row r="4665" spans="19:23">
      <c r="S4665" s="21" t="str">
        <f t="shared" si="466"/>
        <v/>
      </c>
      <c r="T4665" s="7" t="str">
        <f t="shared" si="467"/>
        <v>Under 1.5</v>
      </c>
      <c r="U4665" s="14"/>
      <c r="V4665" s="14" t="str">
        <f t="shared" si="464"/>
        <v>Over 0.5</v>
      </c>
      <c r="W4665" s="14" t="str">
        <f t="shared" si="465"/>
        <v/>
      </c>
    </row>
    <row r="4666" spans="19:23">
      <c r="S4666" s="21" t="str">
        <f t="shared" si="466"/>
        <v/>
      </c>
      <c r="T4666" s="7" t="str">
        <f t="shared" si="467"/>
        <v>Under 1.5</v>
      </c>
      <c r="U4666" s="14"/>
      <c r="V4666" s="14" t="str">
        <f t="shared" si="464"/>
        <v>Over 0.5</v>
      </c>
      <c r="W4666" s="14" t="str">
        <f t="shared" si="465"/>
        <v/>
      </c>
    </row>
    <row r="4667" spans="19:23">
      <c r="S4667" s="21" t="str">
        <f t="shared" si="466"/>
        <v/>
      </c>
      <c r="T4667" s="7" t="str">
        <f t="shared" si="467"/>
        <v>Under 1.5</v>
      </c>
      <c r="U4667" s="14"/>
      <c r="V4667" s="14" t="str">
        <f t="shared" si="464"/>
        <v>Over 0.5</v>
      </c>
      <c r="W4667" s="14" t="str">
        <f t="shared" si="465"/>
        <v/>
      </c>
    </row>
    <row r="4668" spans="19:23">
      <c r="S4668" s="21" t="str">
        <f t="shared" si="466"/>
        <v/>
      </c>
      <c r="T4668" s="7" t="str">
        <f t="shared" si="467"/>
        <v>Under 1.5</v>
      </c>
      <c r="U4668" s="14"/>
      <c r="V4668" s="14" t="str">
        <f t="shared" si="464"/>
        <v>Over 0.5</v>
      </c>
      <c r="W4668" s="14" t="str">
        <f t="shared" si="465"/>
        <v/>
      </c>
    </row>
    <row r="4669" spans="19:23">
      <c r="S4669" s="21" t="str">
        <f t="shared" si="466"/>
        <v/>
      </c>
      <c r="T4669" s="7" t="str">
        <f t="shared" si="467"/>
        <v>Under 1.5</v>
      </c>
      <c r="U4669" s="14"/>
      <c r="V4669" s="14" t="str">
        <f t="shared" si="464"/>
        <v>Over 0.5</v>
      </c>
      <c r="W4669" s="14" t="str">
        <f t="shared" si="465"/>
        <v/>
      </c>
    </row>
    <row r="4670" spans="19:23">
      <c r="S4670" s="21" t="str">
        <f t="shared" si="466"/>
        <v/>
      </c>
      <c r="T4670" s="7" t="str">
        <f t="shared" si="467"/>
        <v>Under 1.5</v>
      </c>
      <c r="U4670" s="14"/>
      <c r="V4670" s="14" t="str">
        <f t="shared" si="464"/>
        <v>Over 0.5</v>
      </c>
      <c r="W4670" s="14" t="str">
        <f t="shared" si="465"/>
        <v/>
      </c>
    </row>
    <row r="4671" spans="19:23">
      <c r="S4671" s="21" t="str">
        <f t="shared" si="466"/>
        <v/>
      </c>
      <c r="T4671" s="7" t="str">
        <f t="shared" si="467"/>
        <v>Under 1.5</v>
      </c>
      <c r="U4671" s="14"/>
      <c r="V4671" s="14" t="str">
        <f t="shared" si="464"/>
        <v>Over 0.5</v>
      </c>
      <c r="W4671" s="14" t="str">
        <f t="shared" si="465"/>
        <v/>
      </c>
    </row>
    <row r="4672" spans="19:23">
      <c r="S4672" s="21" t="str">
        <f t="shared" si="466"/>
        <v/>
      </c>
      <c r="T4672" s="7" t="str">
        <f t="shared" si="467"/>
        <v>Under 1.5</v>
      </c>
      <c r="U4672" s="14"/>
      <c r="V4672" s="14" t="str">
        <f t="shared" si="464"/>
        <v>Over 0.5</v>
      </c>
      <c r="W4672" s="14" t="str">
        <f t="shared" si="465"/>
        <v/>
      </c>
    </row>
    <row r="4673" spans="19:23">
      <c r="S4673" s="21" t="str">
        <f t="shared" si="466"/>
        <v/>
      </c>
      <c r="T4673" s="7" t="str">
        <f t="shared" si="467"/>
        <v>Under 1.5</v>
      </c>
      <c r="U4673" s="14"/>
      <c r="V4673" s="14" t="str">
        <f t="shared" si="464"/>
        <v>Over 0.5</v>
      </c>
      <c r="W4673" s="14" t="str">
        <f t="shared" si="465"/>
        <v/>
      </c>
    </row>
    <row r="4674" spans="19:23">
      <c r="S4674" s="21" t="str">
        <f t="shared" si="466"/>
        <v/>
      </c>
      <c r="T4674" s="7" t="str">
        <f t="shared" si="467"/>
        <v>Under 1.5</v>
      </c>
      <c r="U4674" s="14"/>
      <c r="V4674" s="14" t="str">
        <f t="shared" si="464"/>
        <v>Over 0.5</v>
      </c>
      <c r="W4674" s="14" t="str">
        <f t="shared" si="465"/>
        <v/>
      </c>
    </row>
    <row r="4675" spans="19:23">
      <c r="S4675" s="21" t="str">
        <f t="shared" si="466"/>
        <v/>
      </c>
      <c r="T4675" s="7" t="str">
        <f t="shared" si="467"/>
        <v>Under 1.5</v>
      </c>
      <c r="U4675" s="14"/>
      <c r="V4675" s="14" t="str">
        <f t="shared" si="464"/>
        <v>Over 0.5</v>
      </c>
      <c r="W4675" s="14" t="str">
        <f t="shared" si="465"/>
        <v/>
      </c>
    </row>
    <row r="4676" spans="19:23">
      <c r="S4676" s="21" t="str">
        <f t="shared" si="466"/>
        <v/>
      </c>
      <c r="T4676" s="7" t="str">
        <f t="shared" si="467"/>
        <v>Under 1.5</v>
      </c>
      <c r="U4676" s="14"/>
      <c r="V4676" s="14" t="str">
        <f t="shared" si="464"/>
        <v>Over 0.5</v>
      </c>
      <c r="W4676" s="14" t="str">
        <f t="shared" si="465"/>
        <v/>
      </c>
    </row>
    <row r="4677" spans="19:23">
      <c r="S4677" s="21" t="str">
        <f t="shared" si="466"/>
        <v/>
      </c>
      <c r="T4677" s="7" t="str">
        <f t="shared" si="467"/>
        <v>Under 1.5</v>
      </c>
      <c r="U4677" s="14"/>
      <c r="V4677" s="14" t="str">
        <f t="shared" si="464"/>
        <v>Over 0.5</v>
      </c>
      <c r="W4677" s="14" t="str">
        <f t="shared" si="465"/>
        <v/>
      </c>
    </row>
    <row r="4678" spans="19:23">
      <c r="S4678" s="21" t="str">
        <f t="shared" si="466"/>
        <v/>
      </c>
      <c r="T4678" s="7" t="str">
        <f t="shared" si="467"/>
        <v>Under 1.5</v>
      </c>
      <c r="U4678" s="14"/>
      <c r="V4678" s="14" t="str">
        <f t="shared" si="464"/>
        <v>Over 0.5</v>
      </c>
      <c r="W4678" s="14" t="str">
        <f t="shared" si="465"/>
        <v/>
      </c>
    </row>
    <row r="4679" spans="19:23">
      <c r="S4679" s="21" t="str">
        <f t="shared" si="466"/>
        <v/>
      </c>
      <c r="T4679" s="7" t="str">
        <f t="shared" si="467"/>
        <v>Under 1.5</v>
      </c>
      <c r="U4679" s="14"/>
      <c r="V4679" s="14" t="str">
        <f t="shared" si="464"/>
        <v>Over 0.5</v>
      </c>
      <c r="W4679" s="14" t="str">
        <f t="shared" si="465"/>
        <v/>
      </c>
    </row>
    <row r="4680" spans="19:23">
      <c r="S4680" s="21" t="str">
        <f t="shared" si="466"/>
        <v/>
      </c>
      <c r="T4680" s="7" t="str">
        <f t="shared" si="467"/>
        <v>Under 1.5</v>
      </c>
      <c r="U4680" s="14"/>
      <c r="V4680" s="14" t="str">
        <f t="shared" si="464"/>
        <v>Over 0.5</v>
      </c>
      <c r="W4680" s="14" t="str">
        <f t="shared" si="465"/>
        <v/>
      </c>
    </row>
    <row r="4681" spans="19:23">
      <c r="S4681" s="21" t="str">
        <f t="shared" si="466"/>
        <v/>
      </c>
      <c r="T4681" s="7" t="str">
        <f t="shared" si="467"/>
        <v>Under 1.5</v>
      </c>
      <c r="U4681" s="14"/>
      <c r="V4681" s="14" t="str">
        <f t="shared" si="464"/>
        <v>Over 0.5</v>
      </c>
      <c r="W4681" s="14" t="str">
        <f t="shared" si="465"/>
        <v/>
      </c>
    </row>
    <row r="4682" spans="19:23">
      <c r="S4682" s="21" t="str">
        <f t="shared" si="466"/>
        <v/>
      </c>
      <c r="T4682" s="7" t="str">
        <f t="shared" si="467"/>
        <v>Under 1.5</v>
      </c>
      <c r="U4682" s="14"/>
      <c r="V4682" s="14" t="str">
        <f t="shared" si="464"/>
        <v>Over 0.5</v>
      </c>
      <c r="W4682" s="14" t="str">
        <f t="shared" si="465"/>
        <v/>
      </c>
    </row>
    <row r="4683" spans="19:23">
      <c r="S4683" s="21" t="str">
        <f t="shared" si="466"/>
        <v/>
      </c>
      <c r="T4683" s="7" t="str">
        <f t="shared" si="467"/>
        <v>Under 1.5</v>
      </c>
      <c r="U4683" s="14"/>
      <c r="V4683" s="14" t="str">
        <f t="shared" ref="V4683:V4746" si="468">IF(N4683="1-0","Under 1.5",IF(N4683="0-0","Under 1.5",IF(N4683="0-1","Under 1.5","Over 0.5")))</f>
        <v>Over 0.5</v>
      </c>
      <c r="W4683" s="14" t="str">
        <f t="shared" ref="W4683:W4746" si="469">IF(N4683=0,"",IF(N4683="?",N4683,IF(T4683=V4683,"WON",IF(N4683="0-1","WON",IF(N4683="1-0","WON","LOST")))))</f>
        <v/>
      </c>
    </row>
    <row r="4684" spans="19:23">
      <c r="S4684" s="21" t="str">
        <f t="shared" si="466"/>
        <v/>
      </c>
      <c r="T4684" s="7" t="str">
        <f t="shared" si="467"/>
        <v>Under 1.5</v>
      </c>
      <c r="U4684" s="14"/>
      <c r="V4684" s="14" t="str">
        <f t="shared" si="468"/>
        <v>Over 0.5</v>
      </c>
      <c r="W4684" s="14" t="str">
        <f t="shared" si="469"/>
        <v/>
      </c>
    </row>
    <row r="4685" spans="19:23">
      <c r="S4685" s="21" t="str">
        <f t="shared" si="466"/>
        <v/>
      </c>
      <c r="T4685" s="7" t="str">
        <f t="shared" si="467"/>
        <v>Under 1.5</v>
      </c>
      <c r="U4685" s="14"/>
      <c r="V4685" s="14" t="str">
        <f t="shared" si="468"/>
        <v>Over 0.5</v>
      </c>
      <c r="W4685" s="14" t="str">
        <f t="shared" si="469"/>
        <v/>
      </c>
    </row>
    <row r="4686" spans="19:23">
      <c r="S4686" s="21" t="str">
        <f t="shared" si="466"/>
        <v/>
      </c>
      <c r="T4686" s="7" t="str">
        <f t="shared" si="467"/>
        <v>Under 1.5</v>
      </c>
      <c r="U4686" s="14"/>
      <c r="V4686" s="14" t="str">
        <f t="shared" si="468"/>
        <v>Over 0.5</v>
      </c>
      <c r="W4686" s="14" t="str">
        <f t="shared" si="469"/>
        <v/>
      </c>
    </row>
    <row r="4687" spans="19:23">
      <c r="S4687" s="21" t="str">
        <f t="shared" si="466"/>
        <v/>
      </c>
      <c r="T4687" s="7" t="str">
        <f t="shared" si="467"/>
        <v>Under 1.5</v>
      </c>
      <c r="U4687" s="14"/>
      <c r="V4687" s="14" t="str">
        <f t="shared" si="468"/>
        <v>Over 0.5</v>
      </c>
      <c r="W4687" s="14" t="str">
        <f t="shared" si="469"/>
        <v/>
      </c>
    </row>
    <row r="4688" spans="19:23">
      <c r="S4688" s="21" t="str">
        <f t="shared" si="466"/>
        <v/>
      </c>
      <c r="T4688" s="7" t="str">
        <f t="shared" si="467"/>
        <v>Under 1.5</v>
      </c>
      <c r="U4688" s="14"/>
      <c r="V4688" s="14" t="str">
        <f t="shared" si="468"/>
        <v>Over 0.5</v>
      </c>
      <c r="W4688" s="14" t="str">
        <f t="shared" si="469"/>
        <v/>
      </c>
    </row>
    <row r="4689" spans="19:23">
      <c r="S4689" s="21" t="str">
        <f t="shared" si="466"/>
        <v/>
      </c>
      <c r="T4689" s="7" t="str">
        <f t="shared" si="467"/>
        <v>Under 1.5</v>
      </c>
      <c r="U4689" s="14"/>
      <c r="V4689" s="14" t="str">
        <f t="shared" si="468"/>
        <v>Over 0.5</v>
      </c>
      <c r="W4689" s="14" t="str">
        <f t="shared" si="469"/>
        <v/>
      </c>
    </row>
    <row r="4690" spans="19:23">
      <c r="S4690" s="21" t="str">
        <f t="shared" si="466"/>
        <v/>
      </c>
      <c r="T4690" s="7" t="str">
        <f t="shared" si="467"/>
        <v>Under 1.5</v>
      </c>
      <c r="U4690" s="14"/>
      <c r="V4690" s="14" t="str">
        <f t="shared" si="468"/>
        <v>Over 0.5</v>
      </c>
      <c r="W4690" s="14" t="str">
        <f t="shared" si="469"/>
        <v/>
      </c>
    </row>
    <row r="4691" spans="19:23">
      <c r="S4691" s="21" t="str">
        <f t="shared" si="466"/>
        <v/>
      </c>
      <c r="T4691" s="7" t="str">
        <f t="shared" si="467"/>
        <v>Under 1.5</v>
      </c>
      <c r="U4691" s="14"/>
      <c r="V4691" s="14" t="str">
        <f t="shared" si="468"/>
        <v>Over 0.5</v>
      </c>
      <c r="W4691" s="14" t="str">
        <f t="shared" si="469"/>
        <v/>
      </c>
    </row>
    <row r="4692" spans="19:23">
      <c r="S4692" s="21" t="str">
        <f t="shared" si="466"/>
        <v/>
      </c>
      <c r="T4692" s="7" t="str">
        <f t="shared" si="467"/>
        <v>Under 1.5</v>
      </c>
      <c r="U4692" s="14"/>
      <c r="V4692" s="14" t="str">
        <f t="shared" si="468"/>
        <v>Over 0.5</v>
      </c>
      <c r="W4692" s="14" t="str">
        <f t="shared" si="469"/>
        <v/>
      </c>
    </row>
    <row r="4693" spans="19:23">
      <c r="S4693" s="21" t="str">
        <f t="shared" si="466"/>
        <v/>
      </c>
      <c r="T4693" s="7" t="str">
        <f t="shared" si="467"/>
        <v>Under 1.5</v>
      </c>
      <c r="U4693" s="14"/>
      <c r="V4693" s="14" t="str">
        <f t="shared" si="468"/>
        <v>Over 0.5</v>
      </c>
      <c r="W4693" s="14" t="str">
        <f t="shared" si="469"/>
        <v/>
      </c>
    </row>
    <row r="4694" spans="19:23">
      <c r="S4694" s="21" t="str">
        <f t="shared" si="466"/>
        <v/>
      </c>
      <c r="T4694" s="7" t="str">
        <f t="shared" si="467"/>
        <v>Under 1.5</v>
      </c>
      <c r="U4694" s="14"/>
      <c r="V4694" s="14" t="str">
        <f t="shared" si="468"/>
        <v>Over 0.5</v>
      </c>
      <c r="W4694" s="14" t="str">
        <f t="shared" si="469"/>
        <v/>
      </c>
    </row>
    <row r="4695" spans="19:23">
      <c r="S4695" s="21" t="str">
        <f t="shared" si="466"/>
        <v/>
      </c>
      <c r="T4695" s="7" t="str">
        <f t="shared" si="467"/>
        <v>Under 1.5</v>
      </c>
      <c r="U4695" s="14"/>
      <c r="V4695" s="14" t="str">
        <f t="shared" si="468"/>
        <v>Over 0.5</v>
      </c>
      <c r="W4695" s="14" t="str">
        <f t="shared" si="469"/>
        <v/>
      </c>
    </row>
    <row r="4696" spans="19:23">
      <c r="S4696" s="21" t="str">
        <f t="shared" si="466"/>
        <v/>
      </c>
      <c r="T4696" s="7" t="str">
        <f t="shared" si="467"/>
        <v>Under 1.5</v>
      </c>
      <c r="U4696" s="14"/>
      <c r="V4696" s="14" t="str">
        <f t="shared" si="468"/>
        <v>Over 0.5</v>
      </c>
      <c r="W4696" s="14" t="str">
        <f t="shared" si="469"/>
        <v/>
      </c>
    </row>
    <row r="4697" spans="19:23">
      <c r="S4697" s="21" t="str">
        <f t="shared" si="466"/>
        <v/>
      </c>
      <c r="T4697" s="7" t="str">
        <f t="shared" si="467"/>
        <v>Under 1.5</v>
      </c>
      <c r="U4697" s="14"/>
      <c r="V4697" s="14" t="str">
        <f t="shared" si="468"/>
        <v>Over 0.5</v>
      </c>
      <c r="W4697" s="14" t="str">
        <f t="shared" si="469"/>
        <v/>
      </c>
    </row>
    <row r="4698" spans="19:23">
      <c r="S4698" s="21" t="str">
        <f t="shared" si="466"/>
        <v/>
      </c>
      <c r="T4698" s="7" t="str">
        <f t="shared" si="467"/>
        <v>Under 1.5</v>
      </c>
      <c r="U4698" s="14"/>
      <c r="V4698" s="14" t="str">
        <f t="shared" si="468"/>
        <v>Over 0.5</v>
      </c>
      <c r="W4698" s="14" t="str">
        <f t="shared" si="469"/>
        <v/>
      </c>
    </row>
    <row r="4699" spans="19:23">
      <c r="S4699" s="21" t="str">
        <f t="shared" si="466"/>
        <v/>
      </c>
      <c r="T4699" s="7" t="str">
        <f t="shared" si="467"/>
        <v>Under 1.5</v>
      </c>
      <c r="U4699" s="14"/>
      <c r="V4699" s="14" t="str">
        <f t="shared" si="468"/>
        <v>Over 0.5</v>
      </c>
      <c r="W4699" s="14" t="str">
        <f t="shared" si="469"/>
        <v/>
      </c>
    </row>
    <row r="4700" spans="19:23">
      <c r="S4700" s="21" t="str">
        <f t="shared" si="466"/>
        <v/>
      </c>
      <c r="T4700" s="7" t="str">
        <f t="shared" si="467"/>
        <v>Under 1.5</v>
      </c>
      <c r="U4700" s="14"/>
      <c r="V4700" s="14" t="str">
        <f t="shared" si="468"/>
        <v>Over 0.5</v>
      </c>
      <c r="W4700" s="14" t="str">
        <f t="shared" si="469"/>
        <v/>
      </c>
    </row>
    <row r="4701" spans="19:23">
      <c r="S4701" s="21" t="str">
        <f t="shared" si="466"/>
        <v/>
      </c>
      <c r="T4701" s="7" t="str">
        <f t="shared" si="467"/>
        <v>Under 1.5</v>
      </c>
      <c r="U4701" s="14"/>
      <c r="V4701" s="14" t="str">
        <f t="shared" si="468"/>
        <v>Over 0.5</v>
      </c>
      <c r="W4701" s="14" t="str">
        <f t="shared" si="469"/>
        <v/>
      </c>
    </row>
    <row r="4702" spans="19:23">
      <c r="S4702" s="21" t="str">
        <f t="shared" si="466"/>
        <v/>
      </c>
      <c r="T4702" s="7" t="str">
        <f t="shared" si="467"/>
        <v>Under 1.5</v>
      </c>
      <c r="U4702" s="14"/>
      <c r="V4702" s="14" t="str">
        <f t="shared" si="468"/>
        <v>Over 0.5</v>
      </c>
      <c r="W4702" s="14" t="str">
        <f t="shared" si="469"/>
        <v/>
      </c>
    </row>
    <row r="4703" spans="19:23">
      <c r="S4703" s="21" t="str">
        <f t="shared" si="466"/>
        <v/>
      </c>
      <c r="T4703" s="7" t="str">
        <f t="shared" si="467"/>
        <v>Under 1.5</v>
      </c>
      <c r="U4703" s="14"/>
      <c r="V4703" s="14" t="str">
        <f t="shared" si="468"/>
        <v>Over 0.5</v>
      </c>
      <c r="W4703" s="14" t="str">
        <f t="shared" si="469"/>
        <v/>
      </c>
    </row>
    <row r="4704" spans="19:23">
      <c r="S4704" s="21" t="str">
        <f t="shared" si="466"/>
        <v/>
      </c>
      <c r="T4704" s="7" t="str">
        <f t="shared" si="467"/>
        <v>Under 1.5</v>
      </c>
      <c r="U4704" s="14"/>
      <c r="V4704" s="14" t="str">
        <f t="shared" si="468"/>
        <v>Over 0.5</v>
      </c>
      <c r="W4704" s="14" t="str">
        <f t="shared" si="469"/>
        <v/>
      </c>
    </row>
    <row r="4705" spans="19:23">
      <c r="S4705" s="21" t="str">
        <f t="shared" si="466"/>
        <v/>
      </c>
      <c r="T4705" s="7" t="str">
        <f t="shared" si="467"/>
        <v>Under 1.5</v>
      </c>
      <c r="U4705" s="14"/>
      <c r="V4705" s="14" t="str">
        <f t="shared" si="468"/>
        <v>Over 0.5</v>
      </c>
      <c r="W4705" s="14" t="str">
        <f t="shared" si="469"/>
        <v/>
      </c>
    </row>
    <row r="4706" spans="19:23">
      <c r="S4706" s="21" t="str">
        <f t="shared" si="466"/>
        <v/>
      </c>
      <c r="T4706" s="7" t="str">
        <f t="shared" si="467"/>
        <v>Under 1.5</v>
      </c>
      <c r="U4706" s="14"/>
      <c r="V4706" s="14" t="str">
        <f t="shared" si="468"/>
        <v>Over 0.5</v>
      </c>
      <c r="W4706" s="14" t="str">
        <f t="shared" si="469"/>
        <v/>
      </c>
    </row>
    <row r="4707" spans="19:23">
      <c r="S4707" s="21" t="str">
        <f t="shared" si="466"/>
        <v/>
      </c>
      <c r="T4707" s="7" t="str">
        <f t="shared" si="467"/>
        <v>Under 1.5</v>
      </c>
      <c r="U4707" s="14"/>
      <c r="V4707" s="14" t="str">
        <f t="shared" si="468"/>
        <v>Over 0.5</v>
      </c>
      <c r="W4707" s="14" t="str">
        <f t="shared" si="469"/>
        <v/>
      </c>
    </row>
    <row r="4708" spans="19:23">
      <c r="S4708" s="21" t="str">
        <f t="shared" si="466"/>
        <v/>
      </c>
      <c r="T4708" s="7" t="str">
        <f t="shared" si="467"/>
        <v>Under 1.5</v>
      </c>
      <c r="U4708" s="14"/>
      <c r="V4708" s="14" t="str">
        <f t="shared" si="468"/>
        <v>Over 0.5</v>
      </c>
      <c r="W4708" s="14" t="str">
        <f t="shared" si="469"/>
        <v/>
      </c>
    </row>
    <row r="4709" spans="19:23">
      <c r="S4709" s="21" t="str">
        <f t="shared" si="466"/>
        <v/>
      </c>
      <c r="T4709" s="7" t="str">
        <f t="shared" si="467"/>
        <v>Under 1.5</v>
      </c>
      <c r="U4709" s="14"/>
      <c r="V4709" s="14" t="str">
        <f t="shared" si="468"/>
        <v>Over 0.5</v>
      </c>
      <c r="W4709" s="14" t="str">
        <f t="shared" si="469"/>
        <v/>
      </c>
    </row>
    <row r="4710" spans="19:23">
      <c r="S4710" s="21" t="str">
        <f t="shared" si="466"/>
        <v/>
      </c>
      <c r="T4710" s="7" t="str">
        <f t="shared" si="467"/>
        <v>Under 1.5</v>
      </c>
      <c r="U4710" s="14"/>
      <c r="V4710" s="14" t="str">
        <f t="shared" si="468"/>
        <v>Over 0.5</v>
      </c>
      <c r="W4710" s="14" t="str">
        <f t="shared" si="469"/>
        <v/>
      </c>
    </row>
    <row r="4711" spans="19:23">
      <c r="S4711" s="21" t="str">
        <f t="shared" si="466"/>
        <v/>
      </c>
      <c r="T4711" s="7" t="str">
        <f t="shared" si="467"/>
        <v>Under 1.5</v>
      </c>
      <c r="U4711" s="14"/>
      <c r="V4711" s="14" t="str">
        <f t="shared" si="468"/>
        <v>Over 0.5</v>
      </c>
      <c r="W4711" s="14" t="str">
        <f t="shared" si="469"/>
        <v/>
      </c>
    </row>
    <row r="4712" spans="19:23">
      <c r="S4712" s="21" t="str">
        <f t="shared" si="466"/>
        <v/>
      </c>
      <c r="T4712" s="7" t="str">
        <f t="shared" si="467"/>
        <v>Under 1.5</v>
      </c>
      <c r="U4712" s="14"/>
      <c r="V4712" s="14" t="str">
        <f t="shared" si="468"/>
        <v>Over 0.5</v>
      </c>
      <c r="W4712" s="14" t="str">
        <f t="shared" si="469"/>
        <v/>
      </c>
    </row>
    <row r="4713" spans="19:23">
      <c r="S4713" s="21" t="str">
        <f t="shared" si="466"/>
        <v/>
      </c>
      <c r="T4713" s="7" t="str">
        <f t="shared" si="467"/>
        <v>Under 1.5</v>
      </c>
      <c r="U4713" s="14"/>
      <c r="V4713" s="14" t="str">
        <f t="shared" si="468"/>
        <v>Over 0.5</v>
      </c>
      <c r="W4713" s="14" t="str">
        <f t="shared" si="469"/>
        <v/>
      </c>
    </row>
    <row r="4714" spans="19:23">
      <c r="S4714" s="21" t="str">
        <f t="shared" si="466"/>
        <v/>
      </c>
      <c r="T4714" s="7" t="str">
        <f t="shared" si="467"/>
        <v>Under 1.5</v>
      </c>
      <c r="U4714" s="14"/>
      <c r="V4714" s="14" t="str">
        <f t="shared" si="468"/>
        <v>Over 0.5</v>
      </c>
      <c r="W4714" s="14" t="str">
        <f t="shared" si="469"/>
        <v/>
      </c>
    </row>
    <row r="4715" spans="19:23">
      <c r="S4715" s="21" t="str">
        <f t="shared" si="466"/>
        <v/>
      </c>
      <c r="T4715" s="7" t="str">
        <f t="shared" si="467"/>
        <v>Under 1.5</v>
      </c>
      <c r="U4715" s="14"/>
      <c r="V4715" s="14" t="str">
        <f t="shared" si="468"/>
        <v>Over 0.5</v>
      </c>
      <c r="W4715" s="14" t="str">
        <f t="shared" si="469"/>
        <v/>
      </c>
    </row>
    <row r="4716" spans="19:23">
      <c r="S4716" s="21" t="str">
        <f t="shared" si="466"/>
        <v/>
      </c>
      <c r="T4716" s="7" t="str">
        <f t="shared" si="467"/>
        <v>Under 1.5</v>
      </c>
      <c r="U4716" s="14"/>
      <c r="V4716" s="14" t="str">
        <f t="shared" si="468"/>
        <v>Over 0.5</v>
      </c>
      <c r="W4716" s="14" t="str">
        <f t="shared" si="469"/>
        <v/>
      </c>
    </row>
    <row r="4717" spans="19:23">
      <c r="S4717" s="21" t="str">
        <f t="shared" si="466"/>
        <v/>
      </c>
      <c r="T4717" s="7" t="str">
        <f t="shared" si="467"/>
        <v>Under 1.5</v>
      </c>
      <c r="U4717" s="14"/>
      <c r="V4717" s="14" t="str">
        <f t="shared" si="468"/>
        <v>Over 0.5</v>
      </c>
      <c r="W4717" s="14" t="str">
        <f t="shared" si="469"/>
        <v/>
      </c>
    </row>
    <row r="4718" spans="19:23">
      <c r="S4718" s="21" t="str">
        <f t="shared" si="466"/>
        <v/>
      </c>
      <c r="T4718" s="7" t="str">
        <f t="shared" si="467"/>
        <v>Under 1.5</v>
      </c>
      <c r="U4718" s="14"/>
      <c r="V4718" s="14" t="str">
        <f t="shared" si="468"/>
        <v>Over 0.5</v>
      </c>
      <c r="W4718" s="14" t="str">
        <f t="shared" si="469"/>
        <v/>
      </c>
    </row>
    <row r="4719" spans="19:23">
      <c r="S4719" s="21" t="str">
        <f t="shared" si="466"/>
        <v/>
      </c>
      <c r="T4719" s="7" t="str">
        <f t="shared" si="467"/>
        <v>Under 1.5</v>
      </c>
      <c r="U4719" s="14"/>
      <c r="V4719" s="14" t="str">
        <f t="shared" si="468"/>
        <v>Over 0.5</v>
      </c>
      <c r="W4719" s="14" t="str">
        <f t="shared" si="469"/>
        <v/>
      </c>
    </row>
    <row r="4720" spans="19:23">
      <c r="S4720" s="21" t="str">
        <f t="shared" si="466"/>
        <v/>
      </c>
      <c r="T4720" s="7" t="str">
        <f t="shared" si="467"/>
        <v>Under 1.5</v>
      </c>
      <c r="U4720" s="14"/>
      <c r="V4720" s="14" t="str">
        <f t="shared" si="468"/>
        <v>Over 0.5</v>
      </c>
      <c r="W4720" s="14" t="str">
        <f t="shared" si="469"/>
        <v/>
      </c>
    </row>
    <row r="4721" spans="19:23">
      <c r="S4721" s="21" t="str">
        <f t="shared" si="466"/>
        <v/>
      </c>
      <c r="T4721" s="7" t="str">
        <f t="shared" si="467"/>
        <v>Under 1.5</v>
      </c>
      <c r="U4721" s="14"/>
      <c r="V4721" s="14" t="str">
        <f t="shared" si="468"/>
        <v>Over 0.5</v>
      </c>
      <c r="W4721" s="14" t="str">
        <f t="shared" si="469"/>
        <v/>
      </c>
    </row>
    <row r="4722" spans="19:23">
      <c r="S4722" s="21" t="str">
        <f t="shared" si="466"/>
        <v/>
      </c>
      <c r="T4722" s="7" t="str">
        <f t="shared" si="467"/>
        <v>Under 1.5</v>
      </c>
      <c r="U4722" s="14"/>
      <c r="V4722" s="14" t="str">
        <f t="shared" si="468"/>
        <v>Over 0.5</v>
      </c>
      <c r="W4722" s="14" t="str">
        <f t="shared" si="469"/>
        <v/>
      </c>
    </row>
    <row r="4723" spans="19:23">
      <c r="S4723" s="21" t="str">
        <f t="shared" si="466"/>
        <v/>
      </c>
      <c r="T4723" s="7" t="str">
        <f t="shared" si="467"/>
        <v>Under 1.5</v>
      </c>
      <c r="U4723" s="14"/>
      <c r="V4723" s="14" t="str">
        <f t="shared" si="468"/>
        <v>Over 0.5</v>
      </c>
      <c r="W4723" s="14" t="str">
        <f t="shared" si="469"/>
        <v/>
      </c>
    </row>
    <row r="4724" spans="19:23">
      <c r="S4724" s="21" t="str">
        <f t="shared" ref="S4724:S4787" si="470">(IF(H4724=0,"",(40+IF(I4724&lt;50,0,I4724/3.2)+(IF(J4724&gt;I4724,-J4724/3.2,0)+(IF(H4724&gt;I4724,-H4724/3.2,0)+(IF(L4724="X",5,IF(L4724="2",2,0)))+(IF(M4724&gt;15,0,15-M4724))+(IF(P4724&lt;50,0,P4724/5)))))))</f>
        <v/>
      </c>
      <c r="T4724" s="7" t="str">
        <f t="shared" ref="T4724:T4787" si="471">IF(S4724&lt;56,"Over 0.5","Under 1.5")</f>
        <v>Under 1.5</v>
      </c>
      <c r="U4724" s="14"/>
      <c r="V4724" s="14" t="str">
        <f t="shared" si="468"/>
        <v>Over 0.5</v>
      </c>
      <c r="W4724" s="14" t="str">
        <f t="shared" si="469"/>
        <v/>
      </c>
    </row>
    <row r="4725" spans="19:23">
      <c r="S4725" s="21" t="str">
        <f t="shared" si="470"/>
        <v/>
      </c>
      <c r="T4725" s="7" t="str">
        <f t="shared" si="471"/>
        <v>Under 1.5</v>
      </c>
      <c r="U4725" s="14"/>
      <c r="V4725" s="14" t="str">
        <f t="shared" si="468"/>
        <v>Over 0.5</v>
      </c>
      <c r="W4725" s="14" t="str">
        <f t="shared" si="469"/>
        <v/>
      </c>
    </row>
    <row r="4726" spans="19:23">
      <c r="S4726" s="21" t="str">
        <f t="shared" si="470"/>
        <v/>
      </c>
      <c r="T4726" s="7" t="str">
        <f t="shared" si="471"/>
        <v>Under 1.5</v>
      </c>
      <c r="U4726" s="14"/>
      <c r="V4726" s="14" t="str">
        <f t="shared" si="468"/>
        <v>Over 0.5</v>
      </c>
      <c r="W4726" s="14" t="str">
        <f t="shared" si="469"/>
        <v/>
      </c>
    </row>
    <row r="4727" spans="19:23">
      <c r="S4727" s="21" t="str">
        <f t="shared" si="470"/>
        <v/>
      </c>
      <c r="T4727" s="7" t="str">
        <f t="shared" si="471"/>
        <v>Under 1.5</v>
      </c>
      <c r="U4727" s="14"/>
      <c r="V4727" s="14" t="str">
        <f t="shared" si="468"/>
        <v>Over 0.5</v>
      </c>
      <c r="W4727" s="14" t="str">
        <f t="shared" si="469"/>
        <v/>
      </c>
    </row>
    <row r="4728" spans="19:23">
      <c r="S4728" s="21" t="str">
        <f t="shared" si="470"/>
        <v/>
      </c>
      <c r="T4728" s="7" t="str">
        <f t="shared" si="471"/>
        <v>Under 1.5</v>
      </c>
      <c r="U4728" s="14"/>
      <c r="V4728" s="14" t="str">
        <f t="shared" si="468"/>
        <v>Over 0.5</v>
      </c>
      <c r="W4728" s="14" t="str">
        <f t="shared" si="469"/>
        <v/>
      </c>
    </row>
    <row r="4729" spans="19:23">
      <c r="S4729" s="21" t="str">
        <f t="shared" si="470"/>
        <v/>
      </c>
      <c r="T4729" s="7" t="str">
        <f t="shared" si="471"/>
        <v>Under 1.5</v>
      </c>
      <c r="U4729" s="14"/>
      <c r="V4729" s="14" t="str">
        <f t="shared" si="468"/>
        <v>Over 0.5</v>
      </c>
      <c r="W4729" s="14" t="str">
        <f t="shared" si="469"/>
        <v/>
      </c>
    </row>
    <row r="4730" spans="19:23">
      <c r="S4730" s="21" t="str">
        <f t="shared" si="470"/>
        <v/>
      </c>
      <c r="T4730" s="7" t="str">
        <f t="shared" si="471"/>
        <v>Under 1.5</v>
      </c>
      <c r="U4730" s="14"/>
      <c r="V4730" s="14" t="str">
        <f t="shared" si="468"/>
        <v>Over 0.5</v>
      </c>
      <c r="W4730" s="14" t="str">
        <f t="shared" si="469"/>
        <v/>
      </c>
    </row>
    <row r="4731" spans="19:23">
      <c r="S4731" s="21" t="str">
        <f t="shared" si="470"/>
        <v/>
      </c>
      <c r="T4731" s="7" t="str">
        <f t="shared" si="471"/>
        <v>Under 1.5</v>
      </c>
      <c r="U4731" s="14"/>
      <c r="V4731" s="14" t="str">
        <f t="shared" si="468"/>
        <v>Over 0.5</v>
      </c>
      <c r="W4731" s="14" t="str">
        <f t="shared" si="469"/>
        <v/>
      </c>
    </row>
    <row r="4732" spans="19:23">
      <c r="S4732" s="21" t="str">
        <f t="shared" si="470"/>
        <v/>
      </c>
      <c r="T4732" s="7" t="str">
        <f t="shared" si="471"/>
        <v>Under 1.5</v>
      </c>
      <c r="U4732" s="14"/>
      <c r="V4732" s="14" t="str">
        <f t="shared" si="468"/>
        <v>Over 0.5</v>
      </c>
      <c r="W4732" s="14" t="str">
        <f t="shared" si="469"/>
        <v/>
      </c>
    </row>
    <row r="4733" spans="19:23">
      <c r="S4733" s="21" t="str">
        <f t="shared" si="470"/>
        <v/>
      </c>
      <c r="T4733" s="7" t="str">
        <f t="shared" si="471"/>
        <v>Under 1.5</v>
      </c>
      <c r="U4733" s="14"/>
      <c r="V4733" s="14" t="str">
        <f t="shared" si="468"/>
        <v>Over 0.5</v>
      </c>
      <c r="W4733" s="14" t="str">
        <f t="shared" si="469"/>
        <v/>
      </c>
    </row>
    <row r="4734" spans="19:23">
      <c r="S4734" s="21" t="str">
        <f t="shared" si="470"/>
        <v/>
      </c>
      <c r="T4734" s="7" t="str">
        <f t="shared" si="471"/>
        <v>Under 1.5</v>
      </c>
      <c r="U4734" s="14"/>
      <c r="V4734" s="14" t="str">
        <f t="shared" si="468"/>
        <v>Over 0.5</v>
      </c>
      <c r="W4734" s="14" t="str">
        <f t="shared" si="469"/>
        <v/>
      </c>
    </row>
    <row r="4735" spans="19:23">
      <c r="S4735" s="21" t="str">
        <f t="shared" si="470"/>
        <v/>
      </c>
      <c r="T4735" s="7" t="str">
        <f t="shared" si="471"/>
        <v>Under 1.5</v>
      </c>
      <c r="U4735" s="14"/>
      <c r="V4735" s="14" t="str">
        <f t="shared" si="468"/>
        <v>Over 0.5</v>
      </c>
      <c r="W4735" s="14" t="str">
        <f t="shared" si="469"/>
        <v/>
      </c>
    </row>
    <row r="4736" spans="19:23">
      <c r="S4736" s="21" t="str">
        <f t="shared" si="470"/>
        <v/>
      </c>
      <c r="T4736" s="7" t="str">
        <f t="shared" si="471"/>
        <v>Under 1.5</v>
      </c>
      <c r="U4736" s="14"/>
      <c r="V4736" s="14" t="str">
        <f t="shared" si="468"/>
        <v>Over 0.5</v>
      </c>
      <c r="W4736" s="14" t="str">
        <f t="shared" si="469"/>
        <v/>
      </c>
    </row>
    <row r="4737" spans="19:23">
      <c r="S4737" s="21" t="str">
        <f t="shared" si="470"/>
        <v/>
      </c>
      <c r="T4737" s="7" t="str">
        <f t="shared" si="471"/>
        <v>Under 1.5</v>
      </c>
      <c r="U4737" s="14"/>
      <c r="V4737" s="14" t="str">
        <f t="shared" si="468"/>
        <v>Over 0.5</v>
      </c>
      <c r="W4737" s="14" t="str">
        <f t="shared" si="469"/>
        <v/>
      </c>
    </row>
    <row r="4738" spans="19:23">
      <c r="S4738" s="21" t="str">
        <f t="shared" si="470"/>
        <v/>
      </c>
      <c r="T4738" s="7" t="str">
        <f t="shared" si="471"/>
        <v>Under 1.5</v>
      </c>
      <c r="U4738" s="14"/>
      <c r="V4738" s="14" t="str">
        <f t="shared" si="468"/>
        <v>Over 0.5</v>
      </c>
      <c r="W4738" s="14" t="str">
        <f t="shared" si="469"/>
        <v/>
      </c>
    </row>
    <row r="4739" spans="19:23">
      <c r="S4739" s="21" t="str">
        <f t="shared" si="470"/>
        <v/>
      </c>
      <c r="T4739" s="7" t="str">
        <f t="shared" si="471"/>
        <v>Under 1.5</v>
      </c>
      <c r="U4739" s="14"/>
      <c r="V4739" s="14" t="str">
        <f t="shared" si="468"/>
        <v>Over 0.5</v>
      </c>
      <c r="W4739" s="14" t="str">
        <f t="shared" si="469"/>
        <v/>
      </c>
    </row>
    <row r="4740" spans="19:23">
      <c r="S4740" s="21" t="str">
        <f t="shared" si="470"/>
        <v/>
      </c>
      <c r="T4740" s="7" t="str">
        <f t="shared" si="471"/>
        <v>Under 1.5</v>
      </c>
      <c r="U4740" s="14"/>
      <c r="V4740" s="14" t="str">
        <f t="shared" si="468"/>
        <v>Over 0.5</v>
      </c>
      <c r="W4740" s="14" t="str">
        <f t="shared" si="469"/>
        <v/>
      </c>
    </row>
    <row r="4741" spans="19:23">
      <c r="S4741" s="21" t="str">
        <f t="shared" si="470"/>
        <v/>
      </c>
      <c r="T4741" s="7" t="str">
        <f t="shared" si="471"/>
        <v>Under 1.5</v>
      </c>
      <c r="U4741" s="14"/>
      <c r="V4741" s="14" t="str">
        <f t="shared" si="468"/>
        <v>Over 0.5</v>
      </c>
      <c r="W4741" s="14" t="str">
        <f t="shared" si="469"/>
        <v/>
      </c>
    </row>
    <row r="4742" spans="19:23">
      <c r="S4742" s="21" t="str">
        <f t="shared" si="470"/>
        <v/>
      </c>
      <c r="T4742" s="7" t="str">
        <f t="shared" si="471"/>
        <v>Under 1.5</v>
      </c>
      <c r="U4742" s="14"/>
      <c r="V4742" s="14" t="str">
        <f t="shared" si="468"/>
        <v>Over 0.5</v>
      </c>
      <c r="W4742" s="14" t="str">
        <f t="shared" si="469"/>
        <v/>
      </c>
    </row>
    <row r="4743" spans="19:23">
      <c r="S4743" s="21" t="str">
        <f t="shared" si="470"/>
        <v/>
      </c>
      <c r="T4743" s="7" t="str">
        <f t="shared" si="471"/>
        <v>Under 1.5</v>
      </c>
      <c r="U4743" s="14"/>
      <c r="V4743" s="14" t="str">
        <f t="shared" si="468"/>
        <v>Over 0.5</v>
      </c>
      <c r="W4743" s="14" t="str">
        <f t="shared" si="469"/>
        <v/>
      </c>
    </row>
    <row r="4744" spans="19:23">
      <c r="S4744" s="21" t="str">
        <f t="shared" si="470"/>
        <v/>
      </c>
      <c r="T4744" s="7" t="str">
        <f t="shared" si="471"/>
        <v>Under 1.5</v>
      </c>
      <c r="U4744" s="14"/>
      <c r="V4744" s="14" t="str">
        <f t="shared" si="468"/>
        <v>Over 0.5</v>
      </c>
      <c r="W4744" s="14" t="str">
        <f t="shared" si="469"/>
        <v/>
      </c>
    </row>
    <row r="4745" spans="19:23">
      <c r="S4745" s="21" t="str">
        <f t="shared" si="470"/>
        <v/>
      </c>
      <c r="T4745" s="7" t="str">
        <f t="shared" si="471"/>
        <v>Under 1.5</v>
      </c>
      <c r="U4745" s="14"/>
      <c r="V4745" s="14" t="str">
        <f t="shared" si="468"/>
        <v>Over 0.5</v>
      </c>
      <c r="W4745" s="14" t="str">
        <f t="shared" si="469"/>
        <v/>
      </c>
    </row>
    <row r="4746" spans="19:23">
      <c r="S4746" s="21" t="str">
        <f t="shared" si="470"/>
        <v/>
      </c>
      <c r="T4746" s="7" t="str">
        <f t="shared" si="471"/>
        <v>Under 1.5</v>
      </c>
      <c r="U4746" s="14"/>
      <c r="V4746" s="14" t="str">
        <f t="shared" si="468"/>
        <v>Over 0.5</v>
      </c>
      <c r="W4746" s="14" t="str">
        <f t="shared" si="469"/>
        <v/>
      </c>
    </row>
    <row r="4747" spans="19:23">
      <c r="S4747" s="21" t="str">
        <f t="shared" si="470"/>
        <v/>
      </c>
      <c r="T4747" s="7" t="str">
        <f t="shared" si="471"/>
        <v>Under 1.5</v>
      </c>
      <c r="U4747" s="14"/>
      <c r="V4747" s="14" t="str">
        <f t="shared" ref="V4747:V4810" si="472">IF(N4747="1-0","Under 1.5",IF(N4747="0-0","Under 1.5",IF(N4747="0-1","Under 1.5","Over 0.5")))</f>
        <v>Over 0.5</v>
      </c>
      <c r="W4747" s="14" t="str">
        <f t="shared" ref="W4747:W4810" si="473">IF(N4747=0,"",IF(N4747="?",N4747,IF(T4747=V4747,"WON",IF(N4747="0-1","WON",IF(N4747="1-0","WON","LOST")))))</f>
        <v/>
      </c>
    </row>
    <row r="4748" spans="19:23">
      <c r="S4748" s="21" t="str">
        <f t="shared" si="470"/>
        <v/>
      </c>
      <c r="T4748" s="7" t="str">
        <f t="shared" si="471"/>
        <v>Under 1.5</v>
      </c>
      <c r="U4748" s="14"/>
      <c r="V4748" s="14" t="str">
        <f t="shared" si="472"/>
        <v>Over 0.5</v>
      </c>
      <c r="W4748" s="14" t="str">
        <f t="shared" si="473"/>
        <v/>
      </c>
    </row>
    <row r="4749" spans="19:23">
      <c r="S4749" s="21" t="str">
        <f t="shared" si="470"/>
        <v/>
      </c>
      <c r="T4749" s="7" t="str">
        <f t="shared" si="471"/>
        <v>Under 1.5</v>
      </c>
      <c r="U4749" s="14"/>
      <c r="V4749" s="14" t="str">
        <f t="shared" si="472"/>
        <v>Over 0.5</v>
      </c>
      <c r="W4749" s="14" t="str">
        <f t="shared" si="473"/>
        <v/>
      </c>
    </row>
    <row r="4750" spans="19:23">
      <c r="S4750" s="21" t="str">
        <f t="shared" si="470"/>
        <v/>
      </c>
      <c r="T4750" s="7" t="str">
        <f t="shared" si="471"/>
        <v>Under 1.5</v>
      </c>
      <c r="U4750" s="14"/>
      <c r="V4750" s="14" t="str">
        <f t="shared" si="472"/>
        <v>Over 0.5</v>
      </c>
      <c r="W4750" s="14" t="str">
        <f t="shared" si="473"/>
        <v/>
      </c>
    </row>
    <row r="4751" spans="19:23">
      <c r="S4751" s="21" t="str">
        <f t="shared" si="470"/>
        <v/>
      </c>
      <c r="T4751" s="7" t="str">
        <f t="shared" si="471"/>
        <v>Under 1.5</v>
      </c>
      <c r="U4751" s="14"/>
      <c r="V4751" s="14" t="str">
        <f t="shared" si="472"/>
        <v>Over 0.5</v>
      </c>
      <c r="W4751" s="14" t="str">
        <f t="shared" si="473"/>
        <v/>
      </c>
    </row>
    <row r="4752" spans="19:23">
      <c r="S4752" s="21" t="str">
        <f t="shared" si="470"/>
        <v/>
      </c>
      <c r="T4752" s="7" t="str">
        <f t="shared" si="471"/>
        <v>Under 1.5</v>
      </c>
      <c r="U4752" s="14"/>
      <c r="V4752" s="14" t="str">
        <f t="shared" si="472"/>
        <v>Over 0.5</v>
      </c>
      <c r="W4752" s="14" t="str">
        <f t="shared" si="473"/>
        <v/>
      </c>
    </row>
    <row r="4753" spans="19:23">
      <c r="S4753" s="21" t="str">
        <f t="shared" si="470"/>
        <v/>
      </c>
      <c r="T4753" s="7" t="str">
        <f t="shared" si="471"/>
        <v>Under 1.5</v>
      </c>
      <c r="U4753" s="14"/>
      <c r="V4753" s="14" t="str">
        <f t="shared" si="472"/>
        <v>Over 0.5</v>
      </c>
      <c r="W4753" s="14" t="str">
        <f t="shared" si="473"/>
        <v/>
      </c>
    </row>
    <row r="4754" spans="19:23">
      <c r="S4754" s="21" t="str">
        <f t="shared" si="470"/>
        <v/>
      </c>
      <c r="T4754" s="7" t="str">
        <f t="shared" si="471"/>
        <v>Under 1.5</v>
      </c>
      <c r="U4754" s="14"/>
      <c r="V4754" s="14" t="str">
        <f t="shared" si="472"/>
        <v>Over 0.5</v>
      </c>
      <c r="W4754" s="14" t="str">
        <f t="shared" si="473"/>
        <v/>
      </c>
    </row>
    <row r="4755" spans="19:23">
      <c r="S4755" s="21" t="str">
        <f t="shared" si="470"/>
        <v/>
      </c>
      <c r="T4755" s="7" t="str">
        <f t="shared" si="471"/>
        <v>Under 1.5</v>
      </c>
      <c r="U4755" s="14"/>
      <c r="V4755" s="14" t="str">
        <f t="shared" si="472"/>
        <v>Over 0.5</v>
      </c>
      <c r="W4755" s="14" t="str">
        <f t="shared" si="473"/>
        <v/>
      </c>
    </row>
    <row r="4756" spans="19:23">
      <c r="S4756" s="21" t="str">
        <f t="shared" si="470"/>
        <v/>
      </c>
      <c r="T4756" s="7" t="str">
        <f t="shared" si="471"/>
        <v>Under 1.5</v>
      </c>
      <c r="U4756" s="14"/>
      <c r="V4756" s="14" t="str">
        <f t="shared" si="472"/>
        <v>Over 0.5</v>
      </c>
      <c r="W4756" s="14" t="str">
        <f t="shared" si="473"/>
        <v/>
      </c>
    </row>
    <row r="4757" spans="19:23">
      <c r="S4757" s="21" t="str">
        <f t="shared" si="470"/>
        <v/>
      </c>
      <c r="T4757" s="7" t="str">
        <f t="shared" si="471"/>
        <v>Under 1.5</v>
      </c>
      <c r="U4757" s="14"/>
      <c r="V4757" s="14" t="str">
        <f t="shared" si="472"/>
        <v>Over 0.5</v>
      </c>
      <c r="W4757" s="14" t="str">
        <f t="shared" si="473"/>
        <v/>
      </c>
    </row>
    <row r="4758" spans="19:23">
      <c r="S4758" s="21" t="str">
        <f t="shared" si="470"/>
        <v/>
      </c>
      <c r="T4758" s="7" t="str">
        <f t="shared" si="471"/>
        <v>Under 1.5</v>
      </c>
      <c r="U4758" s="14"/>
      <c r="V4758" s="14" t="str">
        <f t="shared" si="472"/>
        <v>Over 0.5</v>
      </c>
      <c r="W4758" s="14" t="str">
        <f t="shared" si="473"/>
        <v/>
      </c>
    </row>
    <row r="4759" spans="19:23">
      <c r="S4759" s="21" t="str">
        <f t="shared" si="470"/>
        <v/>
      </c>
      <c r="T4759" s="7" t="str">
        <f t="shared" si="471"/>
        <v>Under 1.5</v>
      </c>
      <c r="U4759" s="14"/>
      <c r="V4759" s="14" t="str">
        <f t="shared" si="472"/>
        <v>Over 0.5</v>
      </c>
      <c r="W4759" s="14" t="str">
        <f t="shared" si="473"/>
        <v/>
      </c>
    </row>
    <row r="4760" spans="19:23">
      <c r="S4760" s="21" t="str">
        <f t="shared" si="470"/>
        <v/>
      </c>
      <c r="T4760" s="7" t="str">
        <f t="shared" si="471"/>
        <v>Under 1.5</v>
      </c>
      <c r="U4760" s="14"/>
      <c r="V4760" s="14" t="str">
        <f t="shared" si="472"/>
        <v>Over 0.5</v>
      </c>
      <c r="W4760" s="14" t="str">
        <f t="shared" si="473"/>
        <v/>
      </c>
    </row>
    <row r="4761" spans="19:23">
      <c r="S4761" s="21" t="str">
        <f t="shared" si="470"/>
        <v/>
      </c>
      <c r="T4761" s="7" t="str">
        <f t="shared" si="471"/>
        <v>Under 1.5</v>
      </c>
      <c r="U4761" s="14"/>
      <c r="V4761" s="14" t="str">
        <f t="shared" si="472"/>
        <v>Over 0.5</v>
      </c>
      <c r="W4761" s="14" t="str">
        <f t="shared" si="473"/>
        <v/>
      </c>
    </row>
    <row r="4762" spans="19:23">
      <c r="S4762" s="21" t="str">
        <f t="shared" si="470"/>
        <v/>
      </c>
      <c r="T4762" s="7" t="str">
        <f t="shared" si="471"/>
        <v>Under 1.5</v>
      </c>
      <c r="U4762" s="14"/>
      <c r="V4762" s="14" t="str">
        <f t="shared" si="472"/>
        <v>Over 0.5</v>
      </c>
      <c r="W4762" s="14" t="str">
        <f t="shared" si="473"/>
        <v/>
      </c>
    </row>
    <row r="4763" spans="19:23">
      <c r="S4763" s="21" t="str">
        <f t="shared" si="470"/>
        <v/>
      </c>
      <c r="T4763" s="7" t="str">
        <f t="shared" si="471"/>
        <v>Under 1.5</v>
      </c>
      <c r="U4763" s="14"/>
      <c r="V4763" s="14" t="str">
        <f t="shared" si="472"/>
        <v>Over 0.5</v>
      </c>
      <c r="W4763" s="14" t="str">
        <f t="shared" si="473"/>
        <v/>
      </c>
    </row>
    <row r="4764" spans="19:23">
      <c r="S4764" s="21" t="str">
        <f t="shared" si="470"/>
        <v/>
      </c>
      <c r="T4764" s="7" t="str">
        <f t="shared" si="471"/>
        <v>Under 1.5</v>
      </c>
      <c r="U4764" s="14"/>
      <c r="V4764" s="14" t="str">
        <f t="shared" si="472"/>
        <v>Over 0.5</v>
      </c>
      <c r="W4764" s="14" t="str">
        <f t="shared" si="473"/>
        <v/>
      </c>
    </row>
    <row r="4765" spans="19:23">
      <c r="S4765" s="21" t="str">
        <f t="shared" si="470"/>
        <v/>
      </c>
      <c r="T4765" s="7" t="str">
        <f t="shared" si="471"/>
        <v>Under 1.5</v>
      </c>
      <c r="U4765" s="14"/>
      <c r="V4765" s="14" t="str">
        <f t="shared" si="472"/>
        <v>Over 0.5</v>
      </c>
      <c r="W4765" s="14" t="str">
        <f t="shared" si="473"/>
        <v/>
      </c>
    </row>
    <row r="4766" spans="19:23">
      <c r="S4766" s="21" t="str">
        <f t="shared" si="470"/>
        <v/>
      </c>
      <c r="T4766" s="7" t="str">
        <f t="shared" si="471"/>
        <v>Under 1.5</v>
      </c>
      <c r="U4766" s="14"/>
      <c r="V4766" s="14" t="str">
        <f t="shared" si="472"/>
        <v>Over 0.5</v>
      </c>
      <c r="W4766" s="14" t="str">
        <f t="shared" si="473"/>
        <v/>
      </c>
    </row>
    <row r="4767" spans="19:23">
      <c r="S4767" s="21" t="str">
        <f t="shared" si="470"/>
        <v/>
      </c>
      <c r="T4767" s="7" t="str">
        <f t="shared" si="471"/>
        <v>Under 1.5</v>
      </c>
      <c r="U4767" s="14"/>
      <c r="V4767" s="14" t="str">
        <f t="shared" si="472"/>
        <v>Over 0.5</v>
      </c>
      <c r="W4767" s="14" t="str">
        <f t="shared" si="473"/>
        <v/>
      </c>
    </row>
    <row r="4768" spans="19:23">
      <c r="S4768" s="21" t="str">
        <f t="shared" si="470"/>
        <v/>
      </c>
      <c r="T4768" s="7" t="str">
        <f t="shared" si="471"/>
        <v>Under 1.5</v>
      </c>
      <c r="U4768" s="14"/>
      <c r="V4768" s="14" t="str">
        <f t="shared" si="472"/>
        <v>Over 0.5</v>
      </c>
      <c r="W4768" s="14" t="str">
        <f t="shared" si="473"/>
        <v/>
      </c>
    </row>
    <row r="4769" spans="19:23">
      <c r="S4769" s="21" t="str">
        <f t="shared" si="470"/>
        <v/>
      </c>
      <c r="T4769" s="7" t="str">
        <f t="shared" si="471"/>
        <v>Under 1.5</v>
      </c>
      <c r="U4769" s="14"/>
      <c r="V4769" s="14" t="str">
        <f t="shared" si="472"/>
        <v>Over 0.5</v>
      </c>
      <c r="W4769" s="14" t="str">
        <f t="shared" si="473"/>
        <v/>
      </c>
    </row>
    <row r="4770" spans="19:23">
      <c r="S4770" s="21" t="str">
        <f t="shared" si="470"/>
        <v/>
      </c>
      <c r="T4770" s="7" t="str">
        <f t="shared" si="471"/>
        <v>Under 1.5</v>
      </c>
      <c r="U4770" s="14"/>
      <c r="V4770" s="14" t="str">
        <f t="shared" si="472"/>
        <v>Over 0.5</v>
      </c>
      <c r="W4770" s="14" t="str">
        <f t="shared" si="473"/>
        <v/>
      </c>
    </row>
    <row r="4771" spans="19:23">
      <c r="S4771" s="21" t="str">
        <f t="shared" si="470"/>
        <v/>
      </c>
      <c r="T4771" s="7" t="str">
        <f t="shared" si="471"/>
        <v>Under 1.5</v>
      </c>
      <c r="U4771" s="14"/>
      <c r="V4771" s="14" t="str">
        <f t="shared" si="472"/>
        <v>Over 0.5</v>
      </c>
      <c r="W4771" s="14" t="str">
        <f t="shared" si="473"/>
        <v/>
      </c>
    </row>
    <row r="4772" spans="19:23">
      <c r="S4772" s="21" t="str">
        <f t="shared" si="470"/>
        <v/>
      </c>
      <c r="T4772" s="7" t="str">
        <f t="shared" si="471"/>
        <v>Under 1.5</v>
      </c>
      <c r="U4772" s="14"/>
      <c r="V4772" s="14" t="str">
        <f t="shared" si="472"/>
        <v>Over 0.5</v>
      </c>
      <c r="W4772" s="14" t="str">
        <f t="shared" si="473"/>
        <v/>
      </c>
    </row>
    <row r="4773" spans="19:23">
      <c r="S4773" s="21" t="str">
        <f t="shared" si="470"/>
        <v/>
      </c>
      <c r="T4773" s="7" t="str">
        <f t="shared" si="471"/>
        <v>Under 1.5</v>
      </c>
      <c r="U4773" s="14"/>
      <c r="V4773" s="14" t="str">
        <f t="shared" si="472"/>
        <v>Over 0.5</v>
      </c>
      <c r="W4773" s="14" t="str">
        <f t="shared" si="473"/>
        <v/>
      </c>
    </row>
    <row r="4774" spans="19:23">
      <c r="S4774" s="21" t="str">
        <f t="shared" si="470"/>
        <v/>
      </c>
      <c r="T4774" s="7" t="str">
        <f t="shared" si="471"/>
        <v>Under 1.5</v>
      </c>
      <c r="U4774" s="14"/>
      <c r="V4774" s="14" t="str">
        <f t="shared" si="472"/>
        <v>Over 0.5</v>
      </c>
      <c r="W4774" s="14" t="str">
        <f t="shared" si="473"/>
        <v/>
      </c>
    </row>
    <row r="4775" spans="19:23">
      <c r="S4775" s="21" t="str">
        <f t="shared" si="470"/>
        <v/>
      </c>
      <c r="T4775" s="7" t="str">
        <f t="shared" si="471"/>
        <v>Under 1.5</v>
      </c>
      <c r="U4775" s="14"/>
      <c r="V4775" s="14" t="str">
        <f t="shared" si="472"/>
        <v>Over 0.5</v>
      </c>
      <c r="W4775" s="14" t="str">
        <f t="shared" si="473"/>
        <v/>
      </c>
    </row>
    <row r="4776" spans="19:23">
      <c r="S4776" s="21" t="str">
        <f t="shared" si="470"/>
        <v/>
      </c>
      <c r="T4776" s="7" t="str">
        <f t="shared" si="471"/>
        <v>Under 1.5</v>
      </c>
      <c r="U4776" s="14"/>
      <c r="V4776" s="14" t="str">
        <f t="shared" si="472"/>
        <v>Over 0.5</v>
      </c>
      <c r="W4776" s="14" t="str">
        <f t="shared" si="473"/>
        <v/>
      </c>
    </row>
    <row r="4777" spans="19:23">
      <c r="S4777" s="21" t="str">
        <f t="shared" si="470"/>
        <v/>
      </c>
      <c r="T4777" s="7" t="str">
        <f t="shared" si="471"/>
        <v>Under 1.5</v>
      </c>
      <c r="U4777" s="14"/>
      <c r="V4777" s="14" t="str">
        <f t="shared" si="472"/>
        <v>Over 0.5</v>
      </c>
      <c r="W4777" s="14" t="str">
        <f t="shared" si="473"/>
        <v/>
      </c>
    </row>
    <row r="4778" spans="19:23">
      <c r="S4778" s="21" t="str">
        <f t="shared" si="470"/>
        <v/>
      </c>
      <c r="T4778" s="7" t="str">
        <f t="shared" si="471"/>
        <v>Under 1.5</v>
      </c>
      <c r="U4778" s="14"/>
      <c r="V4778" s="14" t="str">
        <f t="shared" si="472"/>
        <v>Over 0.5</v>
      </c>
      <c r="W4778" s="14" t="str">
        <f t="shared" si="473"/>
        <v/>
      </c>
    </row>
    <row r="4779" spans="19:23">
      <c r="S4779" s="21" t="str">
        <f t="shared" si="470"/>
        <v/>
      </c>
      <c r="T4779" s="7" t="str">
        <f t="shared" si="471"/>
        <v>Under 1.5</v>
      </c>
      <c r="U4779" s="14"/>
      <c r="V4779" s="14" t="str">
        <f t="shared" si="472"/>
        <v>Over 0.5</v>
      </c>
      <c r="W4779" s="14" t="str">
        <f t="shared" si="473"/>
        <v/>
      </c>
    </row>
    <row r="4780" spans="19:23">
      <c r="S4780" s="21" t="str">
        <f t="shared" si="470"/>
        <v/>
      </c>
      <c r="T4780" s="7" t="str">
        <f t="shared" si="471"/>
        <v>Under 1.5</v>
      </c>
      <c r="U4780" s="14"/>
      <c r="V4780" s="14" t="str">
        <f t="shared" si="472"/>
        <v>Over 0.5</v>
      </c>
      <c r="W4780" s="14" t="str">
        <f t="shared" si="473"/>
        <v/>
      </c>
    </row>
    <row r="4781" spans="19:23">
      <c r="S4781" s="21" t="str">
        <f t="shared" si="470"/>
        <v/>
      </c>
      <c r="T4781" s="7" t="str">
        <f t="shared" si="471"/>
        <v>Under 1.5</v>
      </c>
      <c r="U4781" s="14"/>
      <c r="V4781" s="14" t="str">
        <f t="shared" si="472"/>
        <v>Over 0.5</v>
      </c>
      <c r="W4781" s="14" t="str">
        <f t="shared" si="473"/>
        <v/>
      </c>
    </row>
    <row r="4782" spans="19:23">
      <c r="S4782" s="21" t="str">
        <f t="shared" si="470"/>
        <v/>
      </c>
      <c r="T4782" s="7" t="str">
        <f t="shared" si="471"/>
        <v>Under 1.5</v>
      </c>
      <c r="U4782" s="14"/>
      <c r="V4782" s="14" t="str">
        <f t="shared" si="472"/>
        <v>Over 0.5</v>
      </c>
      <c r="W4782" s="14" t="str">
        <f t="shared" si="473"/>
        <v/>
      </c>
    </row>
    <row r="4783" spans="19:23">
      <c r="S4783" s="21" t="str">
        <f t="shared" si="470"/>
        <v/>
      </c>
      <c r="T4783" s="7" t="str">
        <f t="shared" si="471"/>
        <v>Under 1.5</v>
      </c>
      <c r="U4783" s="14"/>
      <c r="V4783" s="14" t="str">
        <f t="shared" si="472"/>
        <v>Over 0.5</v>
      </c>
      <c r="W4783" s="14" t="str">
        <f t="shared" si="473"/>
        <v/>
      </c>
    </row>
    <row r="4784" spans="19:23">
      <c r="S4784" s="21" t="str">
        <f t="shared" si="470"/>
        <v/>
      </c>
      <c r="T4784" s="7" t="str">
        <f t="shared" si="471"/>
        <v>Under 1.5</v>
      </c>
      <c r="U4784" s="14"/>
      <c r="V4784" s="14" t="str">
        <f t="shared" si="472"/>
        <v>Over 0.5</v>
      </c>
      <c r="W4784" s="14" t="str">
        <f t="shared" si="473"/>
        <v/>
      </c>
    </row>
    <row r="4785" spans="19:23">
      <c r="S4785" s="21" t="str">
        <f t="shared" si="470"/>
        <v/>
      </c>
      <c r="T4785" s="7" t="str">
        <f t="shared" si="471"/>
        <v>Under 1.5</v>
      </c>
      <c r="U4785" s="14"/>
      <c r="V4785" s="14" t="str">
        <f t="shared" si="472"/>
        <v>Over 0.5</v>
      </c>
      <c r="W4785" s="14" t="str">
        <f t="shared" si="473"/>
        <v/>
      </c>
    </row>
    <row r="4786" spans="19:23">
      <c r="S4786" s="21" t="str">
        <f t="shared" si="470"/>
        <v/>
      </c>
      <c r="T4786" s="7" t="str">
        <f t="shared" si="471"/>
        <v>Under 1.5</v>
      </c>
      <c r="U4786" s="14"/>
      <c r="V4786" s="14" t="str">
        <f t="shared" si="472"/>
        <v>Over 0.5</v>
      </c>
      <c r="W4786" s="14" t="str">
        <f t="shared" si="473"/>
        <v/>
      </c>
    </row>
    <row r="4787" spans="19:23">
      <c r="S4787" s="21" t="str">
        <f t="shared" si="470"/>
        <v/>
      </c>
      <c r="T4787" s="7" t="str">
        <f t="shared" si="471"/>
        <v>Under 1.5</v>
      </c>
      <c r="U4787" s="14"/>
      <c r="V4787" s="14" t="str">
        <f t="shared" si="472"/>
        <v>Over 0.5</v>
      </c>
      <c r="W4787" s="14" t="str">
        <f t="shared" si="473"/>
        <v/>
      </c>
    </row>
    <row r="4788" spans="19:23">
      <c r="S4788" s="21" t="str">
        <f t="shared" ref="S4788:S4851" si="474">(IF(H4788=0,"",(40+IF(I4788&lt;50,0,I4788/3.2)+(IF(J4788&gt;I4788,-J4788/3.2,0)+(IF(H4788&gt;I4788,-H4788/3.2,0)+(IF(L4788="X",5,IF(L4788="2",2,0)))+(IF(M4788&gt;15,0,15-M4788))+(IF(P4788&lt;50,0,P4788/5)))))))</f>
        <v/>
      </c>
      <c r="T4788" s="7" t="str">
        <f t="shared" ref="T4788:T4851" si="475">IF(S4788&lt;56,"Over 0.5","Under 1.5")</f>
        <v>Under 1.5</v>
      </c>
      <c r="U4788" s="14"/>
      <c r="V4788" s="14" t="str">
        <f t="shared" si="472"/>
        <v>Over 0.5</v>
      </c>
      <c r="W4788" s="14" t="str">
        <f t="shared" si="473"/>
        <v/>
      </c>
    </row>
    <row r="4789" spans="19:23">
      <c r="S4789" s="21" t="str">
        <f t="shared" si="474"/>
        <v/>
      </c>
      <c r="T4789" s="7" t="str">
        <f t="shared" si="475"/>
        <v>Under 1.5</v>
      </c>
      <c r="U4789" s="14"/>
      <c r="V4789" s="14" t="str">
        <f t="shared" si="472"/>
        <v>Over 0.5</v>
      </c>
      <c r="W4789" s="14" t="str">
        <f t="shared" si="473"/>
        <v/>
      </c>
    </row>
    <row r="4790" spans="19:23">
      <c r="S4790" s="21" t="str">
        <f t="shared" si="474"/>
        <v/>
      </c>
      <c r="T4790" s="7" t="str">
        <f t="shared" si="475"/>
        <v>Under 1.5</v>
      </c>
      <c r="U4790" s="14"/>
      <c r="V4790" s="14" t="str">
        <f t="shared" si="472"/>
        <v>Over 0.5</v>
      </c>
      <c r="W4790" s="14" t="str">
        <f t="shared" si="473"/>
        <v/>
      </c>
    </row>
    <row r="4791" spans="19:23">
      <c r="S4791" s="21" t="str">
        <f t="shared" si="474"/>
        <v/>
      </c>
      <c r="T4791" s="7" t="str">
        <f t="shared" si="475"/>
        <v>Under 1.5</v>
      </c>
      <c r="U4791" s="14"/>
      <c r="V4791" s="14" t="str">
        <f t="shared" si="472"/>
        <v>Over 0.5</v>
      </c>
      <c r="W4791" s="14" t="str">
        <f t="shared" si="473"/>
        <v/>
      </c>
    </row>
    <row r="4792" spans="19:23">
      <c r="S4792" s="21" t="str">
        <f t="shared" si="474"/>
        <v/>
      </c>
      <c r="T4792" s="7" t="str">
        <f t="shared" si="475"/>
        <v>Under 1.5</v>
      </c>
      <c r="U4792" s="14"/>
      <c r="V4792" s="14" t="str">
        <f t="shared" si="472"/>
        <v>Over 0.5</v>
      </c>
      <c r="W4792" s="14" t="str">
        <f t="shared" si="473"/>
        <v/>
      </c>
    </row>
    <row r="4793" spans="19:23">
      <c r="S4793" s="21" t="str">
        <f t="shared" si="474"/>
        <v/>
      </c>
      <c r="T4793" s="7" t="str">
        <f t="shared" si="475"/>
        <v>Under 1.5</v>
      </c>
      <c r="U4793" s="14"/>
      <c r="V4793" s="14" t="str">
        <f t="shared" si="472"/>
        <v>Over 0.5</v>
      </c>
      <c r="W4793" s="14" t="str">
        <f t="shared" si="473"/>
        <v/>
      </c>
    </row>
    <row r="4794" spans="19:23">
      <c r="S4794" s="21" t="str">
        <f t="shared" si="474"/>
        <v/>
      </c>
      <c r="T4794" s="7" t="str">
        <f t="shared" si="475"/>
        <v>Under 1.5</v>
      </c>
      <c r="U4794" s="14"/>
      <c r="V4794" s="14" t="str">
        <f t="shared" si="472"/>
        <v>Over 0.5</v>
      </c>
      <c r="W4794" s="14" t="str">
        <f t="shared" si="473"/>
        <v/>
      </c>
    </row>
    <row r="4795" spans="19:23">
      <c r="S4795" s="21" t="str">
        <f t="shared" si="474"/>
        <v/>
      </c>
      <c r="T4795" s="7" t="str">
        <f t="shared" si="475"/>
        <v>Under 1.5</v>
      </c>
      <c r="U4795" s="14"/>
      <c r="V4795" s="14" t="str">
        <f t="shared" si="472"/>
        <v>Over 0.5</v>
      </c>
      <c r="W4795" s="14" t="str">
        <f t="shared" si="473"/>
        <v/>
      </c>
    </row>
    <row r="4796" spans="19:23">
      <c r="S4796" s="21" t="str">
        <f t="shared" si="474"/>
        <v/>
      </c>
      <c r="T4796" s="7" t="str">
        <f t="shared" si="475"/>
        <v>Under 1.5</v>
      </c>
      <c r="U4796" s="14"/>
      <c r="V4796" s="14" t="str">
        <f t="shared" si="472"/>
        <v>Over 0.5</v>
      </c>
      <c r="W4796" s="14" t="str">
        <f t="shared" si="473"/>
        <v/>
      </c>
    </row>
    <row r="4797" spans="19:23">
      <c r="S4797" s="21" t="str">
        <f t="shared" si="474"/>
        <v/>
      </c>
      <c r="T4797" s="7" t="str">
        <f t="shared" si="475"/>
        <v>Under 1.5</v>
      </c>
      <c r="U4797" s="14"/>
      <c r="V4797" s="14" t="str">
        <f t="shared" si="472"/>
        <v>Over 0.5</v>
      </c>
      <c r="W4797" s="14" t="str">
        <f t="shared" si="473"/>
        <v/>
      </c>
    </row>
    <row r="4798" spans="19:23">
      <c r="S4798" s="21" t="str">
        <f t="shared" si="474"/>
        <v/>
      </c>
      <c r="T4798" s="7" t="str">
        <f t="shared" si="475"/>
        <v>Under 1.5</v>
      </c>
      <c r="U4798" s="14"/>
      <c r="V4798" s="14" t="str">
        <f t="shared" si="472"/>
        <v>Over 0.5</v>
      </c>
      <c r="W4798" s="14" t="str">
        <f t="shared" si="473"/>
        <v/>
      </c>
    </row>
    <row r="4799" spans="19:23">
      <c r="S4799" s="21" t="str">
        <f t="shared" si="474"/>
        <v/>
      </c>
      <c r="T4799" s="7" t="str">
        <f t="shared" si="475"/>
        <v>Under 1.5</v>
      </c>
      <c r="U4799" s="14"/>
      <c r="V4799" s="14" t="str">
        <f t="shared" si="472"/>
        <v>Over 0.5</v>
      </c>
      <c r="W4799" s="14" t="str">
        <f t="shared" si="473"/>
        <v/>
      </c>
    </row>
    <row r="4800" spans="19:23">
      <c r="S4800" s="21" t="str">
        <f t="shared" si="474"/>
        <v/>
      </c>
      <c r="T4800" s="7" t="str">
        <f t="shared" si="475"/>
        <v>Under 1.5</v>
      </c>
      <c r="U4800" s="14"/>
      <c r="V4800" s="14" t="str">
        <f t="shared" si="472"/>
        <v>Over 0.5</v>
      </c>
      <c r="W4800" s="14" t="str">
        <f t="shared" si="473"/>
        <v/>
      </c>
    </row>
    <row r="4801" spans="19:23">
      <c r="S4801" s="21" t="str">
        <f t="shared" si="474"/>
        <v/>
      </c>
      <c r="T4801" s="7" t="str">
        <f t="shared" si="475"/>
        <v>Under 1.5</v>
      </c>
      <c r="U4801" s="14"/>
      <c r="V4801" s="14" t="str">
        <f t="shared" si="472"/>
        <v>Over 0.5</v>
      </c>
      <c r="W4801" s="14" t="str">
        <f t="shared" si="473"/>
        <v/>
      </c>
    </row>
    <row r="4802" spans="19:23">
      <c r="S4802" s="21" t="str">
        <f t="shared" si="474"/>
        <v/>
      </c>
      <c r="T4802" s="7" t="str">
        <f t="shared" si="475"/>
        <v>Under 1.5</v>
      </c>
      <c r="U4802" s="14"/>
      <c r="V4802" s="14" t="str">
        <f t="shared" si="472"/>
        <v>Over 0.5</v>
      </c>
      <c r="W4802" s="14" t="str">
        <f t="shared" si="473"/>
        <v/>
      </c>
    </row>
    <row r="4803" spans="19:23">
      <c r="S4803" s="21" t="str">
        <f t="shared" si="474"/>
        <v/>
      </c>
      <c r="T4803" s="7" t="str">
        <f t="shared" si="475"/>
        <v>Under 1.5</v>
      </c>
      <c r="U4803" s="14"/>
      <c r="V4803" s="14" t="str">
        <f t="shared" si="472"/>
        <v>Over 0.5</v>
      </c>
      <c r="W4803" s="14" t="str">
        <f t="shared" si="473"/>
        <v/>
      </c>
    </row>
    <row r="4804" spans="19:23">
      <c r="S4804" s="21" t="str">
        <f t="shared" si="474"/>
        <v/>
      </c>
      <c r="T4804" s="7" t="str">
        <f t="shared" si="475"/>
        <v>Under 1.5</v>
      </c>
      <c r="U4804" s="14"/>
      <c r="V4804" s="14" t="str">
        <f t="shared" si="472"/>
        <v>Over 0.5</v>
      </c>
      <c r="W4804" s="14" t="str">
        <f t="shared" si="473"/>
        <v/>
      </c>
    </row>
    <row r="4805" spans="19:23">
      <c r="S4805" s="21" t="str">
        <f t="shared" si="474"/>
        <v/>
      </c>
      <c r="T4805" s="7" t="str">
        <f t="shared" si="475"/>
        <v>Under 1.5</v>
      </c>
      <c r="U4805" s="14"/>
      <c r="V4805" s="14" t="str">
        <f t="shared" si="472"/>
        <v>Over 0.5</v>
      </c>
      <c r="W4805" s="14" t="str">
        <f t="shared" si="473"/>
        <v/>
      </c>
    </row>
    <row r="4806" spans="19:23">
      <c r="S4806" s="21" t="str">
        <f t="shared" si="474"/>
        <v/>
      </c>
      <c r="T4806" s="7" t="str">
        <f t="shared" si="475"/>
        <v>Under 1.5</v>
      </c>
      <c r="U4806" s="14"/>
      <c r="V4806" s="14" t="str">
        <f t="shared" si="472"/>
        <v>Over 0.5</v>
      </c>
      <c r="W4806" s="14" t="str">
        <f t="shared" si="473"/>
        <v/>
      </c>
    </row>
    <row r="4807" spans="19:23">
      <c r="S4807" s="21" t="str">
        <f t="shared" si="474"/>
        <v/>
      </c>
      <c r="T4807" s="7" t="str">
        <f t="shared" si="475"/>
        <v>Under 1.5</v>
      </c>
      <c r="U4807" s="14"/>
      <c r="V4807" s="14" t="str">
        <f t="shared" si="472"/>
        <v>Over 0.5</v>
      </c>
      <c r="W4807" s="14" t="str">
        <f t="shared" si="473"/>
        <v/>
      </c>
    </row>
    <row r="4808" spans="19:23">
      <c r="S4808" s="21" t="str">
        <f t="shared" si="474"/>
        <v/>
      </c>
      <c r="T4808" s="7" t="str">
        <f t="shared" si="475"/>
        <v>Under 1.5</v>
      </c>
      <c r="U4808" s="14"/>
      <c r="V4808" s="14" t="str">
        <f t="shared" si="472"/>
        <v>Over 0.5</v>
      </c>
      <c r="W4808" s="14" t="str">
        <f t="shared" si="473"/>
        <v/>
      </c>
    </row>
    <row r="4809" spans="19:23">
      <c r="S4809" s="21" t="str">
        <f t="shared" si="474"/>
        <v/>
      </c>
      <c r="T4809" s="7" t="str">
        <f t="shared" si="475"/>
        <v>Under 1.5</v>
      </c>
      <c r="U4809" s="14"/>
      <c r="V4809" s="14" t="str">
        <f t="shared" si="472"/>
        <v>Over 0.5</v>
      </c>
      <c r="W4809" s="14" t="str">
        <f t="shared" si="473"/>
        <v/>
      </c>
    </row>
    <row r="4810" spans="19:23">
      <c r="S4810" s="21" t="str">
        <f t="shared" si="474"/>
        <v/>
      </c>
      <c r="T4810" s="7" t="str">
        <f t="shared" si="475"/>
        <v>Under 1.5</v>
      </c>
      <c r="U4810" s="14"/>
      <c r="V4810" s="14" t="str">
        <f t="shared" si="472"/>
        <v>Over 0.5</v>
      </c>
      <c r="W4810" s="14" t="str">
        <f t="shared" si="473"/>
        <v/>
      </c>
    </row>
    <row r="4811" spans="19:23">
      <c r="S4811" s="21" t="str">
        <f t="shared" si="474"/>
        <v/>
      </c>
      <c r="T4811" s="7" t="str">
        <f t="shared" si="475"/>
        <v>Under 1.5</v>
      </c>
      <c r="U4811" s="14"/>
      <c r="V4811" s="14" t="str">
        <f t="shared" ref="V4811:V4874" si="476">IF(N4811="1-0","Under 1.5",IF(N4811="0-0","Under 1.5",IF(N4811="0-1","Under 1.5","Over 0.5")))</f>
        <v>Over 0.5</v>
      </c>
      <c r="W4811" s="14" t="str">
        <f t="shared" ref="W4811:W4874" si="477">IF(N4811=0,"",IF(N4811="?",N4811,IF(T4811=V4811,"WON",IF(N4811="0-1","WON",IF(N4811="1-0","WON","LOST")))))</f>
        <v/>
      </c>
    </row>
    <row r="4812" spans="19:23">
      <c r="S4812" s="21" t="str">
        <f t="shared" si="474"/>
        <v/>
      </c>
      <c r="T4812" s="7" t="str">
        <f t="shared" si="475"/>
        <v>Under 1.5</v>
      </c>
      <c r="U4812" s="14"/>
      <c r="V4812" s="14" t="str">
        <f t="shared" si="476"/>
        <v>Over 0.5</v>
      </c>
      <c r="W4812" s="14" t="str">
        <f t="shared" si="477"/>
        <v/>
      </c>
    </row>
    <row r="4813" spans="19:23">
      <c r="S4813" s="21" t="str">
        <f t="shared" si="474"/>
        <v/>
      </c>
      <c r="T4813" s="7" t="str">
        <f t="shared" si="475"/>
        <v>Under 1.5</v>
      </c>
      <c r="U4813" s="14"/>
      <c r="V4813" s="14" t="str">
        <f t="shared" si="476"/>
        <v>Over 0.5</v>
      </c>
      <c r="W4813" s="14" t="str">
        <f t="shared" si="477"/>
        <v/>
      </c>
    </row>
    <row r="4814" spans="19:23">
      <c r="S4814" s="21" t="str">
        <f t="shared" si="474"/>
        <v/>
      </c>
      <c r="T4814" s="7" t="str">
        <f t="shared" si="475"/>
        <v>Under 1.5</v>
      </c>
      <c r="U4814" s="14"/>
      <c r="V4814" s="14" t="str">
        <f t="shared" si="476"/>
        <v>Over 0.5</v>
      </c>
      <c r="W4814" s="14" t="str">
        <f t="shared" si="477"/>
        <v/>
      </c>
    </row>
    <row r="4815" spans="19:23">
      <c r="S4815" s="21" t="str">
        <f t="shared" si="474"/>
        <v/>
      </c>
      <c r="T4815" s="7" t="str">
        <f t="shared" si="475"/>
        <v>Under 1.5</v>
      </c>
      <c r="U4815" s="14"/>
      <c r="V4815" s="14" t="str">
        <f t="shared" si="476"/>
        <v>Over 0.5</v>
      </c>
      <c r="W4815" s="14" t="str">
        <f t="shared" si="477"/>
        <v/>
      </c>
    </row>
    <row r="4816" spans="19:23">
      <c r="S4816" s="21" t="str">
        <f t="shared" si="474"/>
        <v/>
      </c>
      <c r="T4816" s="7" t="str">
        <f t="shared" si="475"/>
        <v>Under 1.5</v>
      </c>
      <c r="U4816" s="14"/>
      <c r="V4816" s="14" t="str">
        <f t="shared" si="476"/>
        <v>Over 0.5</v>
      </c>
      <c r="W4816" s="14" t="str">
        <f t="shared" si="477"/>
        <v/>
      </c>
    </row>
    <row r="4817" spans="19:23">
      <c r="S4817" s="21" t="str">
        <f t="shared" si="474"/>
        <v/>
      </c>
      <c r="T4817" s="7" t="str">
        <f t="shared" si="475"/>
        <v>Under 1.5</v>
      </c>
      <c r="U4817" s="14"/>
      <c r="V4817" s="14" t="str">
        <f t="shared" si="476"/>
        <v>Over 0.5</v>
      </c>
      <c r="W4817" s="14" t="str">
        <f t="shared" si="477"/>
        <v/>
      </c>
    </row>
    <row r="4818" spans="19:23">
      <c r="S4818" s="21" t="str">
        <f t="shared" si="474"/>
        <v/>
      </c>
      <c r="T4818" s="7" t="str">
        <f t="shared" si="475"/>
        <v>Under 1.5</v>
      </c>
      <c r="U4818" s="14"/>
      <c r="V4818" s="14" t="str">
        <f t="shared" si="476"/>
        <v>Over 0.5</v>
      </c>
      <c r="W4818" s="14" t="str">
        <f t="shared" si="477"/>
        <v/>
      </c>
    </row>
    <row r="4819" spans="19:23">
      <c r="S4819" s="21" t="str">
        <f t="shared" si="474"/>
        <v/>
      </c>
      <c r="T4819" s="7" t="str">
        <f t="shared" si="475"/>
        <v>Under 1.5</v>
      </c>
      <c r="U4819" s="14"/>
      <c r="V4819" s="14" t="str">
        <f t="shared" si="476"/>
        <v>Over 0.5</v>
      </c>
      <c r="W4819" s="14" t="str">
        <f t="shared" si="477"/>
        <v/>
      </c>
    </row>
    <row r="4820" spans="19:23">
      <c r="S4820" s="21" t="str">
        <f t="shared" si="474"/>
        <v/>
      </c>
      <c r="T4820" s="7" t="str">
        <f t="shared" si="475"/>
        <v>Under 1.5</v>
      </c>
      <c r="U4820" s="14"/>
      <c r="V4820" s="14" t="str">
        <f t="shared" si="476"/>
        <v>Over 0.5</v>
      </c>
      <c r="W4820" s="14" t="str">
        <f t="shared" si="477"/>
        <v/>
      </c>
    </row>
    <row r="4821" spans="19:23">
      <c r="S4821" s="21" t="str">
        <f t="shared" si="474"/>
        <v/>
      </c>
      <c r="T4821" s="7" t="str">
        <f t="shared" si="475"/>
        <v>Under 1.5</v>
      </c>
      <c r="U4821" s="14"/>
      <c r="V4821" s="14" t="str">
        <f t="shared" si="476"/>
        <v>Over 0.5</v>
      </c>
      <c r="W4821" s="14" t="str">
        <f t="shared" si="477"/>
        <v/>
      </c>
    </row>
    <row r="4822" spans="19:23">
      <c r="S4822" s="21" t="str">
        <f t="shared" si="474"/>
        <v/>
      </c>
      <c r="T4822" s="7" t="str">
        <f t="shared" si="475"/>
        <v>Under 1.5</v>
      </c>
      <c r="U4822" s="14"/>
      <c r="V4822" s="14" t="str">
        <f t="shared" si="476"/>
        <v>Over 0.5</v>
      </c>
      <c r="W4822" s="14" t="str">
        <f t="shared" si="477"/>
        <v/>
      </c>
    </row>
    <row r="4823" spans="19:23">
      <c r="S4823" s="21" t="str">
        <f t="shared" si="474"/>
        <v/>
      </c>
      <c r="T4823" s="7" t="str">
        <f t="shared" si="475"/>
        <v>Under 1.5</v>
      </c>
      <c r="U4823" s="14"/>
      <c r="V4823" s="14" t="str">
        <f t="shared" si="476"/>
        <v>Over 0.5</v>
      </c>
      <c r="W4823" s="14" t="str">
        <f t="shared" si="477"/>
        <v/>
      </c>
    </row>
    <row r="4824" spans="19:23">
      <c r="S4824" s="21" t="str">
        <f t="shared" si="474"/>
        <v/>
      </c>
      <c r="T4824" s="7" t="str">
        <f t="shared" si="475"/>
        <v>Under 1.5</v>
      </c>
      <c r="U4824" s="14"/>
      <c r="V4824" s="14" t="str">
        <f t="shared" si="476"/>
        <v>Over 0.5</v>
      </c>
      <c r="W4824" s="14" t="str">
        <f t="shared" si="477"/>
        <v/>
      </c>
    </row>
    <row r="4825" spans="19:23">
      <c r="S4825" s="21" t="str">
        <f t="shared" si="474"/>
        <v/>
      </c>
      <c r="T4825" s="7" t="str">
        <f t="shared" si="475"/>
        <v>Under 1.5</v>
      </c>
      <c r="U4825" s="14"/>
      <c r="V4825" s="14" t="str">
        <f t="shared" si="476"/>
        <v>Over 0.5</v>
      </c>
      <c r="W4825" s="14" t="str">
        <f t="shared" si="477"/>
        <v/>
      </c>
    </row>
    <row r="4826" spans="19:23">
      <c r="S4826" s="21" t="str">
        <f t="shared" si="474"/>
        <v/>
      </c>
      <c r="T4826" s="7" t="str">
        <f t="shared" si="475"/>
        <v>Under 1.5</v>
      </c>
      <c r="U4826" s="14"/>
      <c r="V4826" s="14" t="str">
        <f t="shared" si="476"/>
        <v>Over 0.5</v>
      </c>
      <c r="W4826" s="14" t="str">
        <f t="shared" si="477"/>
        <v/>
      </c>
    </row>
    <row r="4827" spans="19:23">
      <c r="S4827" s="21" t="str">
        <f t="shared" si="474"/>
        <v/>
      </c>
      <c r="T4827" s="7" t="str">
        <f t="shared" si="475"/>
        <v>Under 1.5</v>
      </c>
      <c r="U4827" s="14"/>
      <c r="V4827" s="14" t="str">
        <f t="shared" si="476"/>
        <v>Over 0.5</v>
      </c>
      <c r="W4827" s="14" t="str">
        <f t="shared" si="477"/>
        <v/>
      </c>
    </row>
    <row r="4828" spans="19:23">
      <c r="S4828" s="21" t="str">
        <f t="shared" si="474"/>
        <v/>
      </c>
      <c r="T4828" s="7" t="str">
        <f t="shared" si="475"/>
        <v>Under 1.5</v>
      </c>
      <c r="U4828" s="14"/>
      <c r="V4828" s="14" t="str">
        <f t="shared" si="476"/>
        <v>Over 0.5</v>
      </c>
      <c r="W4828" s="14" t="str">
        <f t="shared" si="477"/>
        <v/>
      </c>
    </row>
    <row r="4829" spans="19:23">
      <c r="S4829" s="21" t="str">
        <f t="shared" si="474"/>
        <v/>
      </c>
      <c r="T4829" s="7" t="str">
        <f t="shared" si="475"/>
        <v>Under 1.5</v>
      </c>
      <c r="U4829" s="14"/>
      <c r="V4829" s="14" t="str">
        <f t="shared" si="476"/>
        <v>Over 0.5</v>
      </c>
      <c r="W4829" s="14" t="str">
        <f t="shared" si="477"/>
        <v/>
      </c>
    </row>
    <row r="4830" spans="19:23">
      <c r="S4830" s="21" t="str">
        <f t="shared" si="474"/>
        <v/>
      </c>
      <c r="T4830" s="7" t="str">
        <f t="shared" si="475"/>
        <v>Under 1.5</v>
      </c>
      <c r="U4830" s="14"/>
      <c r="V4830" s="14" t="str">
        <f t="shared" si="476"/>
        <v>Over 0.5</v>
      </c>
      <c r="W4830" s="14" t="str">
        <f t="shared" si="477"/>
        <v/>
      </c>
    </row>
    <row r="4831" spans="19:23">
      <c r="S4831" s="21" t="str">
        <f t="shared" si="474"/>
        <v/>
      </c>
      <c r="T4831" s="7" t="str">
        <f t="shared" si="475"/>
        <v>Under 1.5</v>
      </c>
      <c r="U4831" s="14"/>
      <c r="V4831" s="14" t="str">
        <f t="shared" si="476"/>
        <v>Over 0.5</v>
      </c>
      <c r="W4831" s="14" t="str">
        <f t="shared" si="477"/>
        <v/>
      </c>
    </row>
    <row r="4832" spans="19:23">
      <c r="S4832" s="21" t="str">
        <f t="shared" si="474"/>
        <v/>
      </c>
      <c r="T4832" s="7" t="str">
        <f t="shared" si="475"/>
        <v>Under 1.5</v>
      </c>
      <c r="U4832" s="14"/>
      <c r="V4832" s="14" t="str">
        <f t="shared" si="476"/>
        <v>Over 0.5</v>
      </c>
      <c r="W4832" s="14" t="str">
        <f t="shared" si="477"/>
        <v/>
      </c>
    </row>
    <row r="4833" spans="19:23">
      <c r="S4833" s="21" t="str">
        <f t="shared" si="474"/>
        <v/>
      </c>
      <c r="T4833" s="7" t="str">
        <f t="shared" si="475"/>
        <v>Under 1.5</v>
      </c>
      <c r="U4833" s="14"/>
      <c r="V4833" s="14" t="str">
        <f t="shared" si="476"/>
        <v>Over 0.5</v>
      </c>
      <c r="W4833" s="14" t="str">
        <f t="shared" si="477"/>
        <v/>
      </c>
    </row>
    <row r="4834" spans="19:23">
      <c r="S4834" s="21" t="str">
        <f t="shared" si="474"/>
        <v/>
      </c>
      <c r="T4834" s="7" t="str">
        <f t="shared" si="475"/>
        <v>Under 1.5</v>
      </c>
      <c r="U4834" s="14"/>
      <c r="V4834" s="14" t="str">
        <f t="shared" si="476"/>
        <v>Over 0.5</v>
      </c>
      <c r="W4834" s="14" t="str">
        <f t="shared" si="477"/>
        <v/>
      </c>
    </row>
    <row r="4835" spans="19:23">
      <c r="S4835" s="21" t="str">
        <f t="shared" si="474"/>
        <v/>
      </c>
      <c r="T4835" s="7" t="str">
        <f t="shared" si="475"/>
        <v>Under 1.5</v>
      </c>
      <c r="U4835" s="14"/>
      <c r="V4835" s="14" t="str">
        <f t="shared" si="476"/>
        <v>Over 0.5</v>
      </c>
      <c r="W4835" s="14" t="str">
        <f t="shared" si="477"/>
        <v/>
      </c>
    </row>
    <row r="4836" spans="19:23">
      <c r="S4836" s="21" t="str">
        <f t="shared" si="474"/>
        <v/>
      </c>
      <c r="T4836" s="7" t="str">
        <f t="shared" si="475"/>
        <v>Under 1.5</v>
      </c>
      <c r="U4836" s="14"/>
      <c r="V4836" s="14" t="str">
        <f t="shared" si="476"/>
        <v>Over 0.5</v>
      </c>
      <c r="W4836" s="14" t="str">
        <f t="shared" si="477"/>
        <v/>
      </c>
    </row>
    <row r="4837" spans="19:23">
      <c r="S4837" s="21" t="str">
        <f t="shared" si="474"/>
        <v/>
      </c>
      <c r="T4837" s="7" t="str">
        <f t="shared" si="475"/>
        <v>Under 1.5</v>
      </c>
      <c r="U4837" s="14"/>
      <c r="V4837" s="14" t="str">
        <f t="shared" si="476"/>
        <v>Over 0.5</v>
      </c>
      <c r="W4837" s="14" t="str">
        <f t="shared" si="477"/>
        <v/>
      </c>
    </row>
    <row r="4838" spans="19:23">
      <c r="S4838" s="21" t="str">
        <f t="shared" si="474"/>
        <v/>
      </c>
      <c r="T4838" s="7" t="str">
        <f t="shared" si="475"/>
        <v>Under 1.5</v>
      </c>
      <c r="U4838" s="14"/>
      <c r="V4838" s="14" t="str">
        <f t="shared" si="476"/>
        <v>Over 0.5</v>
      </c>
      <c r="W4838" s="14" t="str">
        <f t="shared" si="477"/>
        <v/>
      </c>
    </row>
    <row r="4839" spans="19:23">
      <c r="S4839" s="21" t="str">
        <f t="shared" si="474"/>
        <v/>
      </c>
      <c r="T4839" s="7" t="str">
        <f t="shared" si="475"/>
        <v>Under 1.5</v>
      </c>
      <c r="U4839" s="14"/>
      <c r="V4839" s="14" t="str">
        <f t="shared" si="476"/>
        <v>Over 0.5</v>
      </c>
      <c r="W4839" s="14" t="str">
        <f t="shared" si="477"/>
        <v/>
      </c>
    </row>
    <row r="4840" spans="19:23">
      <c r="S4840" s="21" t="str">
        <f t="shared" si="474"/>
        <v/>
      </c>
      <c r="T4840" s="7" t="str">
        <f t="shared" si="475"/>
        <v>Under 1.5</v>
      </c>
      <c r="U4840" s="14"/>
      <c r="V4840" s="14" t="str">
        <f t="shared" si="476"/>
        <v>Over 0.5</v>
      </c>
      <c r="W4840" s="14" t="str">
        <f t="shared" si="477"/>
        <v/>
      </c>
    </row>
    <row r="4841" spans="19:23">
      <c r="S4841" s="21" t="str">
        <f t="shared" si="474"/>
        <v/>
      </c>
      <c r="T4841" s="7" t="str">
        <f t="shared" si="475"/>
        <v>Under 1.5</v>
      </c>
      <c r="U4841" s="14"/>
      <c r="V4841" s="14" t="str">
        <f t="shared" si="476"/>
        <v>Over 0.5</v>
      </c>
      <c r="W4841" s="14" t="str">
        <f t="shared" si="477"/>
        <v/>
      </c>
    </row>
    <row r="4842" spans="19:23">
      <c r="S4842" s="21" t="str">
        <f t="shared" si="474"/>
        <v/>
      </c>
      <c r="T4842" s="7" t="str">
        <f t="shared" si="475"/>
        <v>Under 1.5</v>
      </c>
      <c r="U4842" s="14"/>
      <c r="V4842" s="14" t="str">
        <f t="shared" si="476"/>
        <v>Over 0.5</v>
      </c>
      <c r="W4842" s="14" t="str">
        <f t="shared" si="477"/>
        <v/>
      </c>
    </row>
    <row r="4843" spans="19:23">
      <c r="S4843" s="21" t="str">
        <f t="shared" si="474"/>
        <v/>
      </c>
      <c r="T4843" s="7" t="str">
        <f t="shared" si="475"/>
        <v>Under 1.5</v>
      </c>
      <c r="U4843" s="14"/>
      <c r="V4843" s="14" t="str">
        <f t="shared" si="476"/>
        <v>Over 0.5</v>
      </c>
      <c r="W4843" s="14" t="str">
        <f t="shared" si="477"/>
        <v/>
      </c>
    </row>
    <row r="4844" spans="19:23">
      <c r="S4844" s="21" t="str">
        <f t="shared" si="474"/>
        <v/>
      </c>
      <c r="T4844" s="7" t="str">
        <f t="shared" si="475"/>
        <v>Under 1.5</v>
      </c>
      <c r="U4844" s="14"/>
      <c r="V4844" s="14" t="str">
        <f t="shared" si="476"/>
        <v>Over 0.5</v>
      </c>
      <c r="W4844" s="14" t="str">
        <f t="shared" si="477"/>
        <v/>
      </c>
    </row>
    <row r="4845" spans="19:23">
      <c r="S4845" s="21" t="str">
        <f t="shared" si="474"/>
        <v/>
      </c>
      <c r="T4845" s="7" t="str">
        <f t="shared" si="475"/>
        <v>Under 1.5</v>
      </c>
      <c r="U4845" s="14"/>
      <c r="V4845" s="14" t="str">
        <f t="shared" si="476"/>
        <v>Over 0.5</v>
      </c>
      <c r="W4845" s="14" t="str">
        <f t="shared" si="477"/>
        <v/>
      </c>
    </row>
    <row r="4846" spans="19:23">
      <c r="S4846" s="21" t="str">
        <f t="shared" si="474"/>
        <v/>
      </c>
      <c r="T4846" s="7" t="str">
        <f t="shared" si="475"/>
        <v>Under 1.5</v>
      </c>
      <c r="U4846" s="14"/>
      <c r="V4846" s="14" t="str">
        <f t="shared" si="476"/>
        <v>Over 0.5</v>
      </c>
      <c r="W4846" s="14" t="str">
        <f t="shared" si="477"/>
        <v/>
      </c>
    </row>
    <row r="4847" spans="19:23">
      <c r="S4847" s="21" t="str">
        <f t="shared" si="474"/>
        <v/>
      </c>
      <c r="T4847" s="7" t="str">
        <f t="shared" si="475"/>
        <v>Under 1.5</v>
      </c>
      <c r="U4847" s="14"/>
      <c r="V4847" s="14" t="str">
        <f t="shared" si="476"/>
        <v>Over 0.5</v>
      </c>
      <c r="W4847" s="14" t="str">
        <f t="shared" si="477"/>
        <v/>
      </c>
    </row>
    <row r="4848" spans="19:23">
      <c r="S4848" s="21" t="str">
        <f t="shared" si="474"/>
        <v/>
      </c>
      <c r="T4848" s="7" t="str">
        <f t="shared" si="475"/>
        <v>Under 1.5</v>
      </c>
      <c r="U4848" s="14"/>
      <c r="V4848" s="14" t="str">
        <f t="shared" si="476"/>
        <v>Over 0.5</v>
      </c>
      <c r="W4848" s="14" t="str">
        <f t="shared" si="477"/>
        <v/>
      </c>
    </row>
    <row r="4849" spans="19:23">
      <c r="S4849" s="21" t="str">
        <f t="shared" si="474"/>
        <v/>
      </c>
      <c r="T4849" s="7" t="str">
        <f t="shared" si="475"/>
        <v>Under 1.5</v>
      </c>
      <c r="U4849" s="14"/>
      <c r="V4849" s="14" t="str">
        <f t="shared" si="476"/>
        <v>Over 0.5</v>
      </c>
      <c r="W4849" s="14" t="str">
        <f t="shared" si="477"/>
        <v/>
      </c>
    </row>
    <row r="4850" spans="19:23">
      <c r="S4850" s="21" t="str">
        <f t="shared" si="474"/>
        <v/>
      </c>
      <c r="T4850" s="7" t="str">
        <f t="shared" si="475"/>
        <v>Under 1.5</v>
      </c>
      <c r="U4850" s="14"/>
      <c r="V4850" s="14" t="str">
        <f t="shared" si="476"/>
        <v>Over 0.5</v>
      </c>
      <c r="W4850" s="14" t="str">
        <f t="shared" si="477"/>
        <v/>
      </c>
    </row>
    <row r="4851" spans="19:23">
      <c r="S4851" s="21" t="str">
        <f t="shared" si="474"/>
        <v/>
      </c>
      <c r="T4851" s="7" t="str">
        <f t="shared" si="475"/>
        <v>Under 1.5</v>
      </c>
      <c r="U4851" s="14"/>
      <c r="V4851" s="14" t="str">
        <f t="shared" si="476"/>
        <v>Over 0.5</v>
      </c>
      <c r="W4851" s="14" t="str">
        <f t="shared" si="477"/>
        <v/>
      </c>
    </row>
    <row r="4852" spans="19:23">
      <c r="S4852" s="21" t="str">
        <f t="shared" ref="S4852:S4915" si="478">(IF(H4852=0,"",(40+IF(I4852&lt;50,0,I4852/3.2)+(IF(J4852&gt;I4852,-J4852/3.2,0)+(IF(H4852&gt;I4852,-H4852/3.2,0)+(IF(L4852="X",5,IF(L4852="2",2,0)))+(IF(M4852&gt;15,0,15-M4852))+(IF(P4852&lt;50,0,P4852/5)))))))</f>
        <v/>
      </c>
      <c r="T4852" s="7" t="str">
        <f t="shared" ref="T4852:T4915" si="479">IF(S4852&lt;56,"Over 0.5","Under 1.5")</f>
        <v>Under 1.5</v>
      </c>
      <c r="U4852" s="14"/>
      <c r="V4852" s="14" t="str">
        <f t="shared" si="476"/>
        <v>Over 0.5</v>
      </c>
      <c r="W4852" s="14" t="str">
        <f t="shared" si="477"/>
        <v/>
      </c>
    </row>
    <row r="4853" spans="19:23">
      <c r="S4853" s="21" t="str">
        <f t="shared" si="478"/>
        <v/>
      </c>
      <c r="T4853" s="7" t="str">
        <f t="shared" si="479"/>
        <v>Under 1.5</v>
      </c>
      <c r="U4853" s="14"/>
      <c r="V4853" s="14" t="str">
        <f t="shared" si="476"/>
        <v>Over 0.5</v>
      </c>
      <c r="W4853" s="14" t="str">
        <f t="shared" si="477"/>
        <v/>
      </c>
    </row>
    <row r="4854" spans="19:23">
      <c r="S4854" s="21" t="str">
        <f t="shared" si="478"/>
        <v/>
      </c>
      <c r="T4854" s="7" t="str">
        <f t="shared" si="479"/>
        <v>Under 1.5</v>
      </c>
      <c r="U4854" s="14"/>
      <c r="V4854" s="14" t="str">
        <f t="shared" si="476"/>
        <v>Over 0.5</v>
      </c>
      <c r="W4854" s="14" t="str">
        <f t="shared" si="477"/>
        <v/>
      </c>
    </row>
    <row r="4855" spans="19:23">
      <c r="S4855" s="21" t="str">
        <f t="shared" si="478"/>
        <v/>
      </c>
      <c r="T4855" s="7" t="str">
        <f t="shared" si="479"/>
        <v>Under 1.5</v>
      </c>
      <c r="U4855" s="14"/>
      <c r="V4855" s="14" t="str">
        <f t="shared" si="476"/>
        <v>Over 0.5</v>
      </c>
      <c r="W4855" s="14" t="str">
        <f t="shared" si="477"/>
        <v/>
      </c>
    </row>
    <row r="4856" spans="19:23">
      <c r="S4856" s="21" t="str">
        <f t="shared" si="478"/>
        <v/>
      </c>
      <c r="T4856" s="7" t="str">
        <f t="shared" si="479"/>
        <v>Under 1.5</v>
      </c>
      <c r="U4856" s="14"/>
      <c r="V4856" s="14" t="str">
        <f t="shared" si="476"/>
        <v>Over 0.5</v>
      </c>
      <c r="W4856" s="14" t="str">
        <f t="shared" si="477"/>
        <v/>
      </c>
    </row>
    <row r="4857" spans="19:23">
      <c r="S4857" s="21" t="str">
        <f t="shared" si="478"/>
        <v/>
      </c>
      <c r="T4857" s="7" t="str">
        <f t="shared" si="479"/>
        <v>Under 1.5</v>
      </c>
      <c r="U4857" s="14"/>
      <c r="V4857" s="14" t="str">
        <f t="shared" si="476"/>
        <v>Over 0.5</v>
      </c>
      <c r="W4857" s="14" t="str">
        <f t="shared" si="477"/>
        <v/>
      </c>
    </row>
    <row r="4858" spans="19:23">
      <c r="S4858" s="21" t="str">
        <f t="shared" si="478"/>
        <v/>
      </c>
      <c r="T4858" s="7" t="str">
        <f t="shared" si="479"/>
        <v>Under 1.5</v>
      </c>
      <c r="U4858" s="14"/>
      <c r="V4858" s="14" t="str">
        <f t="shared" si="476"/>
        <v>Over 0.5</v>
      </c>
      <c r="W4858" s="14" t="str">
        <f t="shared" si="477"/>
        <v/>
      </c>
    </row>
    <row r="4859" spans="19:23">
      <c r="S4859" s="21" t="str">
        <f t="shared" si="478"/>
        <v/>
      </c>
      <c r="T4859" s="7" t="str">
        <f t="shared" si="479"/>
        <v>Under 1.5</v>
      </c>
      <c r="U4859" s="14"/>
      <c r="V4859" s="14" t="str">
        <f t="shared" si="476"/>
        <v>Over 0.5</v>
      </c>
      <c r="W4859" s="14" t="str">
        <f t="shared" si="477"/>
        <v/>
      </c>
    </row>
    <row r="4860" spans="19:23">
      <c r="S4860" s="21" t="str">
        <f t="shared" si="478"/>
        <v/>
      </c>
      <c r="T4860" s="7" t="str">
        <f t="shared" si="479"/>
        <v>Under 1.5</v>
      </c>
      <c r="U4860" s="14"/>
      <c r="V4860" s="14" t="str">
        <f t="shared" si="476"/>
        <v>Over 0.5</v>
      </c>
      <c r="W4860" s="14" t="str">
        <f t="shared" si="477"/>
        <v/>
      </c>
    </row>
    <row r="4861" spans="19:23">
      <c r="S4861" s="21" t="str">
        <f t="shared" si="478"/>
        <v/>
      </c>
      <c r="T4861" s="7" t="str">
        <f t="shared" si="479"/>
        <v>Under 1.5</v>
      </c>
      <c r="U4861" s="14"/>
      <c r="V4861" s="14" t="str">
        <f t="shared" si="476"/>
        <v>Over 0.5</v>
      </c>
      <c r="W4861" s="14" t="str">
        <f t="shared" si="477"/>
        <v/>
      </c>
    </row>
    <row r="4862" spans="19:23">
      <c r="S4862" s="21" t="str">
        <f t="shared" si="478"/>
        <v/>
      </c>
      <c r="T4862" s="7" t="str">
        <f t="shared" si="479"/>
        <v>Under 1.5</v>
      </c>
      <c r="U4862" s="14"/>
      <c r="V4862" s="14" t="str">
        <f t="shared" si="476"/>
        <v>Over 0.5</v>
      </c>
      <c r="W4862" s="14" t="str">
        <f t="shared" si="477"/>
        <v/>
      </c>
    </row>
    <row r="4863" spans="19:23">
      <c r="S4863" s="21" t="str">
        <f t="shared" si="478"/>
        <v/>
      </c>
      <c r="T4863" s="7" t="str">
        <f t="shared" si="479"/>
        <v>Under 1.5</v>
      </c>
      <c r="U4863" s="14"/>
      <c r="V4863" s="14" t="str">
        <f t="shared" si="476"/>
        <v>Over 0.5</v>
      </c>
      <c r="W4863" s="14" t="str">
        <f t="shared" si="477"/>
        <v/>
      </c>
    </row>
    <row r="4864" spans="19:23">
      <c r="S4864" s="21" t="str">
        <f t="shared" si="478"/>
        <v/>
      </c>
      <c r="T4864" s="7" t="str">
        <f t="shared" si="479"/>
        <v>Under 1.5</v>
      </c>
      <c r="U4864" s="14"/>
      <c r="V4864" s="14" t="str">
        <f t="shared" si="476"/>
        <v>Over 0.5</v>
      </c>
      <c r="W4864" s="14" t="str">
        <f t="shared" si="477"/>
        <v/>
      </c>
    </row>
    <row r="4865" spans="19:23">
      <c r="S4865" s="21" t="str">
        <f t="shared" si="478"/>
        <v/>
      </c>
      <c r="T4865" s="7" t="str">
        <f t="shared" si="479"/>
        <v>Under 1.5</v>
      </c>
      <c r="U4865" s="14"/>
      <c r="V4865" s="14" t="str">
        <f t="shared" si="476"/>
        <v>Over 0.5</v>
      </c>
      <c r="W4865" s="14" t="str">
        <f t="shared" si="477"/>
        <v/>
      </c>
    </row>
    <row r="4866" spans="19:23">
      <c r="S4866" s="21" t="str">
        <f t="shared" si="478"/>
        <v/>
      </c>
      <c r="T4866" s="7" t="str">
        <f t="shared" si="479"/>
        <v>Under 1.5</v>
      </c>
      <c r="U4866" s="14"/>
      <c r="V4866" s="14" t="str">
        <f t="shared" si="476"/>
        <v>Over 0.5</v>
      </c>
      <c r="W4866" s="14" t="str">
        <f t="shared" si="477"/>
        <v/>
      </c>
    </row>
    <row r="4867" spans="19:23">
      <c r="S4867" s="21" t="str">
        <f t="shared" si="478"/>
        <v/>
      </c>
      <c r="T4867" s="7" t="str">
        <f t="shared" si="479"/>
        <v>Under 1.5</v>
      </c>
      <c r="U4867" s="14"/>
      <c r="V4867" s="14" t="str">
        <f t="shared" si="476"/>
        <v>Over 0.5</v>
      </c>
      <c r="W4867" s="14" t="str">
        <f t="shared" si="477"/>
        <v/>
      </c>
    </row>
    <row r="4868" spans="19:23">
      <c r="S4868" s="21" t="str">
        <f t="shared" si="478"/>
        <v/>
      </c>
      <c r="T4868" s="7" t="str">
        <f t="shared" si="479"/>
        <v>Under 1.5</v>
      </c>
      <c r="U4868" s="14"/>
      <c r="V4868" s="14" t="str">
        <f t="shared" si="476"/>
        <v>Over 0.5</v>
      </c>
      <c r="W4868" s="14" t="str">
        <f t="shared" si="477"/>
        <v/>
      </c>
    </row>
    <row r="4869" spans="19:23">
      <c r="S4869" s="21" t="str">
        <f t="shared" si="478"/>
        <v/>
      </c>
      <c r="T4869" s="7" t="str">
        <f t="shared" si="479"/>
        <v>Under 1.5</v>
      </c>
      <c r="U4869" s="14"/>
      <c r="V4869" s="14" t="str">
        <f t="shared" si="476"/>
        <v>Over 0.5</v>
      </c>
      <c r="W4869" s="14" t="str">
        <f t="shared" si="477"/>
        <v/>
      </c>
    </row>
    <row r="4870" spans="19:23">
      <c r="S4870" s="21" t="str">
        <f t="shared" si="478"/>
        <v/>
      </c>
      <c r="T4870" s="7" t="str">
        <f t="shared" si="479"/>
        <v>Under 1.5</v>
      </c>
      <c r="U4870" s="14"/>
      <c r="V4870" s="14" t="str">
        <f t="shared" si="476"/>
        <v>Over 0.5</v>
      </c>
      <c r="W4870" s="14" t="str">
        <f t="shared" si="477"/>
        <v/>
      </c>
    </row>
    <row r="4871" spans="19:23">
      <c r="S4871" s="21" t="str">
        <f t="shared" si="478"/>
        <v/>
      </c>
      <c r="T4871" s="7" t="str">
        <f t="shared" si="479"/>
        <v>Under 1.5</v>
      </c>
      <c r="U4871" s="14"/>
      <c r="V4871" s="14" t="str">
        <f t="shared" si="476"/>
        <v>Over 0.5</v>
      </c>
      <c r="W4871" s="14" t="str">
        <f t="shared" si="477"/>
        <v/>
      </c>
    </row>
    <row r="4872" spans="19:23">
      <c r="S4872" s="21" t="str">
        <f t="shared" si="478"/>
        <v/>
      </c>
      <c r="T4872" s="7" t="str">
        <f t="shared" si="479"/>
        <v>Under 1.5</v>
      </c>
      <c r="U4872" s="14"/>
      <c r="V4872" s="14" t="str">
        <f t="shared" si="476"/>
        <v>Over 0.5</v>
      </c>
      <c r="W4872" s="14" t="str">
        <f t="shared" si="477"/>
        <v/>
      </c>
    </row>
    <row r="4873" spans="19:23">
      <c r="S4873" s="21" t="str">
        <f t="shared" si="478"/>
        <v/>
      </c>
      <c r="T4873" s="7" t="str">
        <f t="shared" si="479"/>
        <v>Under 1.5</v>
      </c>
      <c r="U4873" s="14"/>
      <c r="V4873" s="14" t="str">
        <f t="shared" si="476"/>
        <v>Over 0.5</v>
      </c>
      <c r="W4873" s="14" t="str">
        <f t="shared" si="477"/>
        <v/>
      </c>
    </row>
    <row r="4874" spans="19:23">
      <c r="S4874" s="21" t="str">
        <f t="shared" si="478"/>
        <v/>
      </c>
      <c r="T4874" s="7" t="str">
        <f t="shared" si="479"/>
        <v>Under 1.5</v>
      </c>
      <c r="U4874" s="14"/>
      <c r="V4874" s="14" t="str">
        <f t="shared" si="476"/>
        <v>Over 0.5</v>
      </c>
      <c r="W4874" s="14" t="str">
        <f t="shared" si="477"/>
        <v/>
      </c>
    </row>
    <row r="4875" spans="19:23">
      <c r="S4875" s="21" t="str">
        <f t="shared" si="478"/>
        <v/>
      </c>
      <c r="T4875" s="7" t="str">
        <f t="shared" si="479"/>
        <v>Under 1.5</v>
      </c>
      <c r="U4875" s="14"/>
      <c r="V4875" s="14" t="str">
        <f t="shared" ref="V4875:V4938" si="480">IF(N4875="1-0","Under 1.5",IF(N4875="0-0","Under 1.5",IF(N4875="0-1","Under 1.5","Over 0.5")))</f>
        <v>Over 0.5</v>
      </c>
      <c r="W4875" s="14" t="str">
        <f t="shared" ref="W4875:W4938" si="481">IF(N4875=0,"",IF(N4875="?",N4875,IF(T4875=V4875,"WON",IF(N4875="0-1","WON",IF(N4875="1-0","WON","LOST")))))</f>
        <v/>
      </c>
    </row>
    <row r="4876" spans="19:23">
      <c r="S4876" s="21" t="str">
        <f t="shared" si="478"/>
        <v/>
      </c>
      <c r="T4876" s="7" t="str">
        <f t="shared" si="479"/>
        <v>Under 1.5</v>
      </c>
      <c r="U4876" s="14"/>
      <c r="V4876" s="14" t="str">
        <f t="shared" si="480"/>
        <v>Over 0.5</v>
      </c>
      <c r="W4876" s="14" t="str">
        <f t="shared" si="481"/>
        <v/>
      </c>
    </row>
    <row r="4877" spans="19:23">
      <c r="S4877" s="21" t="str">
        <f t="shared" si="478"/>
        <v/>
      </c>
      <c r="T4877" s="7" t="str">
        <f t="shared" si="479"/>
        <v>Under 1.5</v>
      </c>
      <c r="U4877" s="14"/>
      <c r="V4877" s="14" t="str">
        <f t="shared" si="480"/>
        <v>Over 0.5</v>
      </c>
      <c r="W4877" s="14" t="str">
        <f t="shared" si="481"/>
        <v/>
      </c>
    </row>
    <row r="4878" spans="19:23">
      <c r="S4878" s="21" t="str">
        <f t="shared" si="478"/>
        <v/>
      </c>
      <c r="T4878" s="7" t="str">
        <f t="shared" si="479"/>
        <v>Under 1.5</v>
      </c>
      <c r="U4878" s="14"/>
      <c r="V4878" s="14" t="str">
        <f t="shared" si="480"/>
        <v>Over 0.5</v>
      </c>
      <c r="W4878" s="14" t="str">
        <f t="shared" si="481"/>
        <v/>
      </c>
    </row>
    <row r="4879" spans="19:23">
      <c r="S4879" s="21" t="str">
        <f t="shared" si="478"/>
        <v/>
      </c>
      <c r="T4879" s="7" t="str">
        <f t="shared" si="479"/>
        <v>Under 1.5</v>
      </c>
      <c r="U4879" s="14"/>
      <c r="V4879" s="14" t="str">
        <f t="shared" si="480"/>
        <v>Over 0.5</v>
      </c>
      <c r="W4879" s="14" t="str">
        <f t="shared" si="481"/>
        <v/>
      </c>
    </row>
    <row r="4880" spans="19:23">
      <c r="S4880" s="21" t="str">
        <f t="shared" si="478"/>
        <v/>
      </c>
      <c r="T4880" s="7" t="str">
        <f t="shared" si="479"/>
        <v>Under 1.5</v>
      </c>
      <c r="U4880" s="14"/>
      <c r="V4880" s="14" t="str">
        <f t="shared" si="480"/>
        <v>Over 0.5</v>
      </c>
      <c r="W4880" s="14" t="str">
        <f t="shared" si="481"/>
        <v/>
      </c>
    </row>
    <row r="4881" spans="19:23">
      <c r="S4881" s="21" t="str">
        <f t="shared" si="478"/>
        <v/>
      </c>
      <c r="T4881" s="7" t="str">
        <f t="shared" si="479"/>
        <v>Under 1.5</v>
      </c>
      <c r="U4881" s="14"/>
      <c r="V4881" s="14" t="str">
        <f t="shared" si="480"/>
        <v>Over 0.5</v>
      </c>
      <c r="W4881" s="14" t="str">
        <f t="shared" si="481"/>
        <v/>
      </c>
    </row>
    <row r="4882" spans="19:23">
      <c r="S4882" s="21" t="str">
        <f t="shared" si="478"/>
        <v/>
      </c>
      <c r="T4882" s="7" t="str">
        <f t="shared" si="479"/>
        <v>Under 1.5</v>
      </c>
      <c r="U4882" s="14"/>
      <c r="V4882" s="14" t="str">
        <f t="shared" si="480"/>
        <v>Over 0.5</v>
      </c>
      <c r="W4882" s="14" t="str">
        <f t="shared" si="481"/>
        <v/>
      </c>
    </row>
    <row r="4883" spans="19:23">
      <c r="S4883" s="21" t="str">
        <f t="shared" si="478"/>
        <v/>
      </c>
      <c r="T4883" s="7" t="str">
        <f t="shared" si="479"/>
        <v>Under 1.5</v>
      </c>
      <c r="U4883" s="14"/>
      <c r="V4883" s="14" t="str">
        <f t="shared" si="480"/>
        <v>Over 0.5</v>
      </c>
      <c r="W4883" s="14" t="str">
        <f t="shared" si="481"/>
        <v/>
      </c>
    </row>
    <row r="4884" spans="19:23">
      <c r="S4884" s="21" t="str">
        <f t="shared" si="478"/>
        <v/>
      </c>
      <c r="T4884" s="7" t="str">
        <f t="shared" si="479"/>
        <v>Under 1.5</v>
      </c>
      <c r="U4884" s="14"/>
      <c r="V4884" s="14" t="str">
        <f t="shared" si="480"/>
        <v>Over 0.5</v>
      </c>
      <c r="W4884" s="14" t="str">
        <f t="shared" si="481"/>
        <v/>
      </c>
    </row>
    <row r="4885" spans="19:23">
      <c r="S4885" s="21" t="str">
        <f t="shared" si="478"/>
        <v/>
      </c>
      <c r="T4885" s="7" t="str">
        <f t="shared" si="479"/>
        <v>Under 1.5</v>
      </c>
      <c r="U4885" s="14"/>
      <c r="V4885" s="14" t="str">
        <f t="shared" si="480"/>
        <v>Over 0.5</v>
      </c>
      <c r="W4885" s="14" t="str">
        <f t="shared" si="481"/>
        <v/>
      </c>
    </row>
    <row r="4886" spans="19:23">
      <c r="S4886" s="21" t="str">
        <f t="shared" si="478"/>
        <v/>
      </c>
      <c r="T4886" s="7" t="str">
        <f t="shared" si="479"/>
        <v>Under 1.5</v>
      </c>
      <c r="U4886" s="14"/>
      <c r="V4886" s="14" t="str">
        <f t="shared" si="480"/>
        <v>Over 0.5</v>
      </c>
      <c r="W4886" s="14" t="str">
        <f t="shared" si="481"/>
        <v/>
      </c>
    </row>
    <row r="4887" spans="19:23">
      <c r="S4887" s="21" t="str">
        <f t="shared" si="478"/>
        <v/>
      </c>
      <c r="T4887" s="7" t="str">
        <f t="shared" si="479"/>
        <v>Under 1.5</v>
      </c>
      <c r="U4887" s="14"/>
      <c r="V4887" s="14" t="str">
        <f t="shared" si="480"/>
        <v>Over 0.5</v>
      </c>
      <c r="W4887" s="14" t="str">
        <f t="shared" si="481"/>
        <v/>
      </c>
    </row>
    <row r="4888" spans="19:23">
      <c r="S4888" s="21" t="str">
        <f t="shared" si="478"/>
        <v/>
      </c>
      <c r="T4888" s="7" t="str">
        <f t="shared" si="479"/>
        <v>Under 1.5</v>
      </c>
      <c r="U4888" s="14"/>
      <c r="V4888" s="14" t="str">
        <f t="shared" si="480"/>
        <v>Over 0.5</v>
      </c>
      <c r="W4888" s="14" t="str">
        <f t="shared" si="481"/>
        <v/>
      </c>
    </row>
    <row r="4889" spans="19:23">
      <c r="S4889" s="21" t="str">
        <f t="shared" si="478"/>
        <v/>
      </c>
      <c r="T4889" s="7" t="str">
        <f t="shared" si="479"/>
        <v>Under 1.5</v>
      </c>
      <c r="U4889" s="14"/>
      <c r="V4889" s="14" t="str">
        <f t="shared" si="480"/>
        <v>Over 0.5</v>
      </c>
      <c r="W4889" s="14" t="str">
        <f t="shared" si="481"/>
        <v/>
      </c>
    </row>
    <row r="4890" spans="19:23">
      <c r="S4890" s="21" t="str">
        <f t="shared" si="478"/>
        <v/>
      </c>
      <c r="T4890" s="7" t="str">
        <f t="shared" si="479"/>
        <v>Under 1.5</v>
      </c>
      <c r="U4890" s="14"/>
      <c r="V4890" s="14" t="str">
        <f t="shared" si="480"/>
        <v>Over 0.5</v>
      </c>
      <c r="W4890" s="14" t="str">
        <f t="shared" si="481"/>
        <v/>
      </c>
    </row>
    <row r="4891" spans="19:23">
      <c r="S4891" s="21" t="str">
        <f t="shared" si="478"/>
        <v/>
      </c>
      <c r="T4891" s="7" t="str">
        <f t="shared" si="479"/>
        <v>Under 1.5</v>
      </c>
      <c r="U4891" s="14"/>
      <c r="V4891" s="14" t="str">
        <f t="shared" si="480"/>
        <v>Over 0.5</v>
      </c>
      <c r="W4891" s="14" t="str">
        <f t="shared" si="481"/>
        <v/>
      </c>
    </row>
    <row r="4892" spans="19:23">
      <c r="S4892" s="21" t="str">
        <f t="shared" si="478"/>
        <v/>
      </c>
      <c r="T4892" s="7" t="str">
        <f t="shared" si="479"/>
        <v>Under 1.5</v>
      </c>
      <c r="U4892" s="14"/>
      <c r="V4892" s="14" t="str">
        <f t="shared" si="480"/>
        <v>Over 0.5</v>
      </c>
      <c r="W4892" s="14" t="str">
        <f t="shared" si="481"/>
        <v/>
      </c>
    </row>
    <row r="4893" spans="19:23">
      <c r="S4893" s="21" t="str">
        <f t="shared" si="478"/>
        <v/>
      </c>
      <c r="T4893" s="7" t="str">
        <f t="shared" si="479"/>
        <v>Under 1.5</v>
      </c>
      <c r="U4893" s="14"/>
      <c r="V4893" s="14" t="str">
        <f t="shared" si="480"/>
        <v>Over 0.5</v>
      </c>
      <c r="W4893" s="14" t="str">
        <f t="shared" si="481"/>
        <v/>
      </c>
    </row>
    <row r="4894" spans="19:23">
      <c r="S4894" s="21" t="str">
        <f t="shared" si="478"/>
        <v/>
      </c>
      <c r="T4894" s="7" t="str">
        <f t="shared" si="479"/>
        <v>Under 1.5</v>
      </c>
      <c r="U4894" s="14"/>
      <c r="V4894" s="14" t="str">
        <f t="shared" si="480"/>
        <v>Over 0.5</v>
      </c>
      <c r="W4894" s="14" t="str">
        <f t="shared" si="481"/>
        <v/>
      </c>
    </row>
    <row r="4895" spans="19:23">
      <c r="S4895" s="21" t="str">
        <f t="shared" si="478"/>
        <v/>
      </c>
      <c r="T4895" s="7" t="str">
        <f t="shared" si="479"/>
        <v>Under 1.5</v>
      </c>
      <c r="U4895" s="14"/>
      <c r="V4895" s="14" t="str">
        <f t="shared" si="480"/>
        <v>Over 0.5</v>
      </c>
      <c r="W4895" s="14" t="str">
        <f t="shared" si="481"/>
        <v/>
      </c>
    </row>
    <row r="4896" spans="19:23">
      <c r="S4896" s="21" t="str">
        <f t="shared" si="478"/>
        <v/>
      </c>
      <c r="T4896" s="7" t="str">
        <f t="shared" si="479"/>
        <v>Under 1.5</v>
      </c>
      <c r="U4896" s="14"/>
      <c r="V4896" s="14" t="str">
        <f t="shared" si="480"/>
        <v>Over 0.5</v>
      </c>
      <c r="W4896" s="14" t="str">
        <f t="shared" si="481"/>
        <v/>
      </c>
    </row>
    <row r="4897" spans="19:23">
      <c r="S4897" s="21" t="str">
        <f t="shared" si="478"/>
        <v/>
      </c>
      <c r="T4897" s="7" t="str">
        <f t="shared" si="479"/>
        <v>Under 1.5</v>
      </c>
      <c r="U4897" s="14"/>
      <c r="V4897" s="14" t="str">
        <f t="shared" si="480"/>
        <v>Over 0.5</v>
      </c>
      <c r="W4897" s="14" t="str">
        <f t="shared" si="481"/>
        <v/>
      </c>
    </row>
    <row r="4898" spans="19:23">
      <c r="S4898" s="21" t="str">
        <f t="shared" si="478"/>
        <v/>
      </c>
      <c r="T4898" s="7" t="str">
        <f t="shared" si="479"/>
        <v>Under 1.5</v>
      </c>
      <c r="U4898" s="14"/>
      <c r="V4898" s="14" t="str">
        <f t="shared" si="480"/>
        <v>Over 0.5</v>
      </c>
      <c r="W4898" s="14" t="str">
        <f t="shared" si="481"/>
        <v/>
      </c>
    </row>
    <row r="4899" spans="19:23">
      <c r="S4899" s="21" t="str">
        <f t="shared" si="478"/>
        <v/>
      </c>
      <c r="T4899" s="7" t="str">
        <f t="shared" si="479"/>
        <v>Under 1.5</v>
      </c>
      <c r="U4899" s="14"/>
      <c r="V4899" s="14" t="str">
        <f t="shared" si="480"/>
        <v>Over 0.5</v>
      </c>
      <c r="W4899" s="14" t="str">
        <f t="shared" si="481"/>
        <v/>
      </c>
    </row>
    <row r="4900" spans="19:23">
      <c r="S4900" s="21" t="str">
        <f t="shared" si="478"/>
        <v/>
      </c>
      <c r="T4900" s="7" t="str">
        <f t="shared" si="479"/>
        <v>Under 1.5</v>
      </c>
      <c r="U4900" s="14"/>
      <c r="V4900" s="14" t="str">
        <f t="shared" si="480"/>
        <v>Over 0.5</v>
      </c>
      <c r="W4900" s="14" t="str">
        <f t="shared" si="481"/>
        <v/>
      </c>
    </row>
    <row r="4901" spans="19:23">
      <c r="S4901" s="21" t="str">
        <f t="shared" si="478"/>
        <v/>
      </c>
      <c r="T4901" s="7" t="str">
        <f t="shared" si="479"/>
        <v>Under 1.5</v>
      </c>
      <c r="U4901" s="14"/>
      <c r="V4901" s="14" t="str">
        <f t="shared" si="480"/>
        <v>Over 0.5</v>
      </c>
      <c r="W4901" s="14" t="str">
        <f t="shared" si="481"/>
        <v/>
      </c>
    </row>
    <row r="4902" spans="19:23">
      <c r="S4902" s="21" t="str">
        <f t="shared" si="478"/>
        <v/>
      </c>
      <c r="T4902" s="7" t="str">
        <f t="shared" si="479"/>
        <v>Under 1.5</v>
      </c>
      <c r="U4902" s="14"/>
      <c r="V4902" s="14" t="str">
        <f t="shared" si="480"/>
        <v>Over 0.5</v>
      </c>
      <c r="W4902" s="14" t="str">
        <f t="shared" si="481"/>
        <v/>
      </c>
    </row>
    <row r="4903" spans="19:23">
      <c r="S4903" s="21" t="str">
        <f t="shared" si="478"/>
        <v/>
      </c>
      <c r="T4903" s="7" t="str">
        <f t="shared" si="479"/>
        <v>Under 1.5</v>
      </c>
      <c r="U4903" s="14"/>
      <c r="V4903" s="14" t="str">
        <f t="shared" si="480"/>
        <v>Over 0.5</v>
      </c>
      <c r="W4903" s="14" t="str">
        <f t="shared" si="481"/>
        <v/>
      </c>
    </row>
    <row r="4904" spans="19:23">
      <c r="S4904" s="21" t="str">
        <f t="shared" si="478"/>
        <v/>
      </c>
      <c r="T4904" s="7" t="str">
        <f t="shared" si="479"/>
        <v>Under 1.5</v>
      </c>
      <c r="U4904" s="14"/>
      <c r="V4904" s="14" t="str">
        <f t="shared" si="480"/>
        <v>Over 0.5</v>
      </c>
      <c r="W4904" s="14" t="str">
        <f t="shared" si="481"/>
        <v/>
      </c>
    </row>
    <row r="4905" spans="19:23">
      <c r="S4905" s="21" t="str">
        <f t="shared" si="478"/>
        <v/>
      </c>
      <c r="T4905" s="7" t="str">
        <f t="shared" si="479"/>
        <v>Under 1.5</v>
      </c>
      <c r="U4905" s="14"/>
      <c r="V4905" s="14" t="str">
        <f t="shared" si="480"/>
        <v>Over 0.5</v>
      </c>
      <c r="W4905" s="14" t="str">
        <f t="shared" si="481"/>
        <v/>
      </c>
    </row>
    <row r="4906" spans="19:23">
      <c r="S4906" s="21" t="str">
        <f t="shared" si="478"/>
        <v/>
      </c>
      <c r="T4906" s="7" t="str">
        <f t="shared" si="479"/>
        <v>Under 1.5</v>
      </c>
      <c r="U4906" s="14"/>
      <c r="V4906" s="14" t="str">
        <f t="shared" si="480"/>
        <v>Over 0.5</v>
      </c>
      <c r="W4906" s="14" t="str">
        <f t="shared" si="481"/>
        <v/>
      </c>
    </row>
    <row r="4907" spans="19:23">
      <c r="S4907" s="21" t="str">
        <f t="shared" si="478"/>
        <v/>
      </c>
      <c r="T4907" s="7" t="str">
        <f t="shared" si="479"/>
        <v>Under 1.5</v>
      </c>
      <c r="U4907" s="14"/>
      <c r="V4907" s="14" t="str">
        <f t="shared" si="480"/>
        <v>Over 0.5</v>
      </c>
      <c r="W4907" s="14" t="str">
        <f t="shared" si="481"/>
        <v/>
      </c>
    </row>
    <row r="4908" spans="19:23">
      <c r="S4908" s="21" t="str">
        <f t="shared" si="478"/>
        <v/>
      </c>
      <c r="T4908" s="7" t="str">
        <f t="shared" si="479"/>
        <v>Under 1.5</v>
      </c>
      <c r="U4908" s="14"/>
      <c r="V4908" s="14" t="str">
        <f t="shared" si="480"/>
        <v>Over 0.5</v>
      </c>
      <c r="W4908" s="14" t="str">
        <f t="shared" si="481"/>
        <v/>
      </c>
    </row>
    <row r="4909" spans="19:23">
      <c r="S4909" s="21" t="str">
        <f t="shared" si="478"/>
        <v/>
      </c>
      <c r="T4909" s="7" t="str">
        <f t="shared" si="479"/>
        <v>Under 1.5</v>
      </c>
      <c r="U4909" s="14"/>
      <c r="V4909" s="14" t="str">
        <f t="shared" si="480"/>
        <v>Over 0.5</v>
      </c>
      <c r="W4909" s="14" t="str">
        <f t="shared" si="481"/>
        <v/>
      </c>
    </row>
    <row r="4910" spans="19:23">
      <c r="S4910" s="21" t="str">
        <f t="shared" si="478"/>
        <v/>
      </c>
      <c r="T4910" s="7" t="str">
        <f t="shared" si="479"/>
        <v>Under 1.5</v>
      </c>
      <c r="U4910" s="14"/>
      <c r="V4910" s="14" t="str">
        <f t="shared" si="480"/>
        <v>Over 0.5</v>
      </c>
      <c r="W4910" s="14" t="str">
        <f t="shared" si="481"/>
        <v/>
      </c>
    </row>
    <row r="4911" spans="19:23">
      <c r="S4911" s="21" t="str">
        <f t="shared" si="478"/>
        <v/>
      </c>
      <c r="T4911" s="7" t="str">
        <f t="shared" si="479"/>
        <v>Under 1.5</v>
      </c>
      <c r="U4911" s="14"/>
      <c r="V4911" s="14" t="str">
        <f t="shared" si="480"/>
        <v>Over 0.5</v>
      </c>
      <c r="W4911" s="14" t="str">
        <f t="shared" si="481"/>
        <v/>
      </c>
    </row>
    <row r="4912" spans="19:23">
      <c r="S4912" s="21" t="str">
        <f t="shared" si="478"/>
        <v/>
      </c>
      <c r="T4912" s="7" t="str">
        <f t="shared" si="479"/>
        <v>Under 1.5</v>
      </c>
      <c r="U4912" s="14"/>
      <c r="V4912" s="14" t="str">
        <f t="shared" si="480"/>
        <v>Over 0.5</v>
      </c>
      <c r="W4912" s="14" t="str">
        <f t="shared" si="481"/>
        <v/>
      </c>
    </row>
    <row r="4913" spans="19:23">
      <c r="S4913" s="21" t="str">
        <f t="shared" si="478"/>
        <v/>
      </c>
      <c r="T4913" s="7" t="str">
        <f t="shared" si="479"/>
        <v>Under 1.5</v>
      </c>
      <c r="U4913" s="14"/>
      <c r="V4913" s="14" t="str">
        <f t="shared" si="480"/>
        <v>Over 0.5</v>
      </c>
      <c r="W4913" s="14" t="str">
        <f t="shared" si="481"/>
        <v/>
      </c>
    </row>
    <row r="4914" spans="19:23">
      <c r="S4914" s="21" t="str">
        <f t="shared" si="478"/>
        <v/>
      </c>
      <c r="T4914" s="7" t="str">
        <f t="shared" si="479"/>
        <v>Under 1.5</v>
      </c>
      <c r="U4914" s="14"/>
      <c r="V4914" s="14" t="str">
        <f t="shared" si="480"/>
        <v>Over 0.5</v>
      </c>
      <c r="W4914" s="14" t="str">
        <f t="shared" si="481"/>
        <v/>
      </c>
    </row>
    <row r="4915" spans="19:23">
      <c r="S4915" s="21" t="str">
        <f t="shared" si="478"/>
        <v/>
      </c>
      <c r="T4915" s="7" t="str">
        <f t="shared" si="479"/>
        <v>Under 1.5</v>
      </c>
      <c r="U4915" s="14"/>
      <c r="V4915" s="14" t="str">
        <f t="shared" si="480"/>
        <v>Over 0.5</v>
      </c>
      <c r="W4915" s="14" t="str">
        <f t="shared" si="481"/>
        <v/>
      </c>
    </row>
    <row r="4916" spans="19:23">
      <c r="S4916" s="21" t="str">
        <f t="shared" ref="S4916:S4979" si="482">(IF(H4916=0,"",(40+IF(I4916&lt;50,0,I4916/3.2)+(IF(J4916&gt;I4916,-J4916/3.2,0)+(IF(H4916&gt;I4916,-H4916/3.2,0)+(IF(L4916="X",5,IF(L4916="2",2,0)))+(IF(M4916&gt;15,0,15-M4916))+(IF(P4916&lt;50,0,P4916/5)))))))</f>
        <v/>
      </c>
      <c r="T4916" s="7" t="str">
        <f t="shared" ref="T4916:T4979" si="483">IF(S4916&lt;56,"Over 0.5","Under 1.5")</f>
        <v>Under 1.5</v>
      </c>
      <c r="U4916" s="14"/>
      <c r="V4916" s="14" t="str">
        <f t="shared" si="480"/>
        <v>Over 0.5</v>
      </c>
      <c r="W4916" s="14" t="str">
        <f t="shared" si="481"/>
        <v/>
      </c>
    </row>
    <row r="4917" spans="19:23">
      <c r="S4917" s="21" t="str">
        <f t="shared" si="482"/>
        <v/>
      </c>
      <c r="T4917" s="7" t="str">
        <f t="shared" si="483"/>
        <v>Under 1.5</v>
      </c>
      <c r="U4917" s="14"/>
      <c r="V4917" s="14" t="str">
        <f t="shared" si="480"/>
        <v>Over 0.5</v>
      </c>
      <c r="W4917" s="14" t="str">
        <f t="shared" si="481"/>
        <v/>
      </c>
    </row>
    <row r="4918" spans="19:23">
      <c r="S4918" s="21" t="str">
        <f t="shared" si="482"/>
        <v/>
      </c>
      <c r="T4918" s="7" t="str">
        <f t="shared" si="483"/>
        <v>Under 1.5</v>
      </c>
      <c r="U4918" s="14"/>
      <c r="V4918" s="14" t="str">
        <f t="shared" si="480"/>
        <v>Over 0.5</v>
      </c>
      <c r="W4918" s="14" t="str">
        <f t="shared" si="481"/>
        <v/>
      </c>
    </row>
    <row r="4919" spans="19:23">
      <c r="S4919" s="21" t="str">
        <f t="shared" si="482"/>
        <v/>
      </c>
      <c r="T4919" s="7" t="str">
        <f t="shared" si="483"/>
        <v>Under 1.5</v>
      </c>
      <c r="U4919" s="14"/>
      <c r="V4919" s="14" t="str">
        <f t="shared" si="480"/>
        <v>Over 0.5</v>
      </c>
      <c r="W4919" s="14" t="str">
        <f t="shared" si="481"/>
        <v/>
      </c>
    </row>
    <row r="4920" spans="19:23">
      <c r="S4920" s="21" t="str">
        <f t="shared" si="482"/>
        <v/>
      </c>
      <c r="T4920" s="7" t="str">
        <f t="shared" si="483"/>
        <v>Under 1.5</v>
      </c>
      <c r="U4920" s="14"/>
      <c r="V4920" s="14" t="str">
        <f t="shared" si="480"/>
        <v>Over 0.5</v>
      </c>
      <c r="W4920" s="14" t="str">
        <f t="shared" si="481"/>
        <v/>
      </c>
    </row>
    <row r="4921" spans="19:23">
      <c r="S4921" s="21" t="str">
        <f t="shared" si="482"/>
        <v/>
      </c>
      <c r="T4921" s="7" t="str">
        <f t="shared" si="483"/>
        <v>Under 1.5</v>
      </c>
      <c r="U4921" s="14"/>
      <c r="V4921" s="14" t="str">
        <f t="shared" si="480"/>
        <v>Over 0.5</v>
      </c>
      <c r="W4921" s="14" t="str">
        <f t="shared" si="481"/>
        <v/>
      </c>
    </row>
    <row r="4922" spans="19:23">
      <c r="S4922" s="21" t="str">
        <f t="shared" si="482"/>
        <v/>
      </c>
      <c r="T4922" s="7" t="str">
        <f t="shared" si="483"/>
        <v>Under 1.5</v>
      </c>
      <c r="U4922" s="14"/>
      <c r="V4922" s="14" t="str">
        <f t="shared" si="480"/>
        <v>Over 0.5</v>
      </c>
      <c r="W4922" s="14" t="str">
        <f t="shared" si="481"/>
        <v/>
      </c>
    </row>
    <row r="4923" spans="19:23">
      <c r="S4923" s="21" t="str">
        <f t="shared" si="482"/>
        <v/>
      </c>
      <c r="T4923" s="7" t="str">
        <f t="shared" si="483"/>
        <v>Under 1.5</v>
      </c>
      <c r="U4923" s="14"/>
      <c r="V4923" s="14" t="str">
        <f t="shared" si="480"/>
        <v>Over 0.5</v>
      </c>
      <c r="W4923" s="14" t="str">
        <f t="shared" si="481"/>
        <v/>
      </c>
    </row>
    <row r="4924" spans="19:23">
      <c r="S4924" s="21" t="str">
        <f t="shared" si="482"/>
        <v/>
      </c>
      <c r="T4924" s="7" t="str">
        <f t="shared" si="483"/>
        <v>Under 1.5</v>
      </c>
      <c r="U4924" s="14"/>
      <c r="V4924" s="14" t="str">
        <f t="shared" si="480"/>
        <v>Over 0.5</v>
      </c>
      <c r="W4924" s="14" t="str">
        <f t="shared" si="481"/>
        <v/>
      </c>
    </row>
    <row r="4925" spans="19:23">
      <c r="S4925" s="21" t="str">
        <f t="shared" si="482"/>
        <v/>
      </c>
      <c r="T4925" s="7" t="str">
        <f t="shared" si="483"/>
        <v>Under 1.5</v>
      </c>
      <c r="U4925" s="14"/>
      <c r="V4925" s="14" t="str">
        <f t="shared" si="480"/>
        <v>Over 0.5</v>
      </c>
      <c r="W4925" s="14" t="str">
        <f t="shared" si="481"/>
        <v/>
      </c>
    </row>
    <row r="4926" spans="19:23">
      <c r="S4926" s="21" t="str">
        <f t="shared" si="482"/>
        <v/>
      </c>
      <c r="T4926" s="7" t="str">
        <f t="shared" si="483"/>
        <v>Under 1.5</v>
      </c>
      <c r="U4926" s="14"/>
      <c r="V4926" s="14" t="str">
        <f t="shared" si="480"/>
        <v>Over 0.5</v>
      </c>
      <c r="W4926" s="14" t="str">
        <f t="shared" si="481"/>
        <v/>
      </c>
    </row>
    <row r="4927" spans="19:23">
      <c r="S4927" s="21" t="str">
        <f t="shared" si="482"/>
        <v/>
      </c>
      <c r="T4927" s="7" t="str">
        <f t="shared" si="483"/>
        <v>Under 1.5</v>
      </c>
      <c r="U4927" s="14"/>
      <c r="V4927" s="14" t="str">
        <f t="shared" si="480"/>
        <v>Over 0.5</v>
      </c>
      <c r="W4927" s="14" t="str">
        <f t="shared" si="481"/>
        <v/>
      </c>
    </row>
    <row r="4928" spans="19:23">
      <c r="S4928" s="21" t="str">
        <f t="shared" si="482"/>
        <v/>
      </c>
      <c r="T4928" s="7" t="str">
        <f t="shared" si="483"/>
        <v>Under 1.5</v>
      </c>
      <c r="U4928" s="14"/>
      <c r="V4928" s="14" t="str">
        <f t="shared" si="480"/>
        <v>Over 0.5</v>
      </c>
      <c r="W4928" s="14" t="str">
        <f t="shared" si="481"/>
        <v/>
      </c>
    </row>
    <row r="4929" spans="19:23">
      <c r="S4929" s="21" t="str">
        <f t="shared" si="482"/>
        <v/>
      </c>
      <c r="T4929" s="7" t="str">
        <f t="shared" si="483"/>
        <v>Under 1.5</v>
      </c>
      <c r="U4929" s="14"/>
      <c r="V4929" s="14" t="str">
        <f t="shared" si="480"/>
        <v>Over 0.5</v>
      </c>
      <c r="W4929" s="14" t="str">
        <f t="shared" si="481"/>
        <v/>
      </c>
    </row>
    <row r="4930" spans="19:23">
      <c r="S4930" s="21" t="str">
        <f t="shared" si="482"/>
        <v/>
      </c>
      <c r="T4930" s="7" t="str">
        <f t="shared" si="483"/>
        <v>Under 1.5</v>
      </c>
      <c r="U4930" s="14"/>
      <c r="V4930" s="14" t="str">
        <f t="shared" si="480"/>
        <v>Over 0.5</v>
      </c>
      <c r="W4930" s="14" t="str">
        <f t="shared" si="481"/>
        <v/>
      </c>
    </row>
    <row r="4931" spans="19:23">
      <c r="S4931" s="21" t="str">
        <f t="shared" si="482"/>
        <v/>
      </c>
      <c r="T4931" s="7" t="str">
        <f t="shared" si="483"/>
        <v>Under 1.5</v>
      </c>
      <c r="U4931" s="14"/>
      <c r="V4931" s="14" t="str">
        <f t="shared" si="480"/>
        <v>Over 0.5</v>
      </c>
      <c r="W4931" s="14" t="str">
        <f t="shared" si="481"/>
        <v/>
      </c>
    </row>
    <row r="4932" spans="19:23">
      <c r="S4932" s="21" t="str">
        <f t="shared" si="482"/>
        <v/>
      </c>
      <c r="T4932" s="7" t="str">
        <f t="shared" si="483"/>
        <v>Under 1.5</v>
      </c>
      <c r="U4932" s="14"/>
      <c r="V4932" s="14" t="str">
        <f t="shared" si="480"/>
        <v>Over 0.5</v>
      </c>
      <c r="W4932" s="14" t="str">
        <f t="shared" si="481"/>
        <v/>
      </c>
    </row>
    <row r="4933" spans="19:23">
      <c r="S4933" s="21" t="str">
        <f t="shared" si="482"/>
        <v/>
      </c>
      <c r="T4933" s="7" t="str">
        <f t="shared" si="483"/>
        <v>Under 1.5</v>
      </c>
      <c r="U4933" s="14"/>
      <c r="V4933" s="14" t="str">
        <f t="shared" si="480"/>
        <v>Over 0.5</v>
      </c>
      <c r="W4933" s="14" t="str">
        <f t="shared" si="481"/>
        <v/>
      </c>
    </row>
    <row r="4934" spans="19:23">
      <c r="S4934" s="21" t="str">
        <f t="shared" si="482"/>
        <v/>
      </c>
      <c r="T4934" s="7" t="str">
        <f t="shared" si="483"/>
        <v>Under 1.5</v>
      </c>
      <c r="U4934" s="14"/>
      <c r="V4934" s="14" t="str">
        <f t="shared" si="480"/>
        <v>Over 0.5</v>
      </c>
      <c r="W4934" s="14" t="str">
        <f t="shared" si="481"/>
        <v/>
      </c>
    </row>
    <row r="4935" spans="19:23">
      <c r="S4935" s="21" t="str">
        <f t="shared" si="482"/>
        <v/>
      </c>
      <c r="T4935" s="7" t="str">
        <f t="shared" si="483"/>
        <v>Under 1.5</v>
      </c>
      <c r="U4935" s="14"/>
      <c r="V4935" s="14" t="str">
        <f t="shared" si="480"/>
        <v>Over 0.5</v>
      </c>
      <c r="W4935" s="14" t="str">
        <f t="shared" si="481"/>
        <v/>
      </c>
    </row>
    <row r="4936" spans="19:23">
      <c r="S4936" s="21" t="str">
        <f t="shared" si="482"/>
        <v/>
      </c>
      <c r="T4936" s="7" t="str">
        <f t="shared" si="483"/>
        <v>Under 1.5</v>
      </c>
      <c r="U4936" s="14"/>
      <c r="V4936" s="14" t="str">
        <f t="shared" si="480"/>
        <v>Over 0.5</v>
      </c>
      <c r="W4936" s="14" t="str">
        <f t="shared" si="481"/>
        <v/>
      </c>
    </row>
    <row r="4937" spans="19:23">
      <c r="S4937" s="21" t="str">
        <f t="shared" si="482"/>
        <v/>
      </c>
      <c r="T4937" s="7" t="str">
        <f t="shared" si="483"/>
        <v>Under 1.5</v>
      </c>
      <c r="U4937" s="14"/>
      <c r="V4937" s="14" t="str">
        <f t="shared" si="480"/>
        <v>Over 0.5</v>
      </c>
      <c r="W4937" s="14" t="str">
        <f t="shared" si="481"/>
        <v/>
      </c>
    </row>
    <row r="4938" spans="19:23">
      <c r="S4938" s="21" t="str">
        <f t="shared" si="482"/>
        <v/>
      </c>
      <c r="T4938" s="7" t="str">
        <f t="shared" si="483"/>
        <v>Under 1.5</v>
      </c>
      <c r="U4938" s="14"/>
      <c r="V4938" s="14" t="str">
        <f t="shared" si="480"/>
        <v>Over 0.5</v>
      </c>
      <c r="W4938" s="14" t="str">
        <f t="shared" si="481"/>
        <v/>
      </c>
    </row>
    <row r="4939" spans="19:23">
      <c r="S4939" s="21" t="str">
        <f t="shared" si="482"/>
        <v/>
      </c>
      <c r="T4939" s="7" t="str">
        <f t="shared" si="483"/>
        <v>Under 1.5</v>
      </c>
      <c r="U4939" s="14"/>
      <c r="V4939" s="14" t="str">
        <f t="shared" ref="V4939:V5002" si="484">IF(N4939="1-0","Under 1.5",IF(N4939="0-0","Under 1.5",IF(N4939="0-1","Under 1.5","Over 0.5")))</f>
        <v>Over 0.5</v>
      </c>
      <c r="W4939" s="14" t="str">
        <f t="shared" ref="W4939:W5002" si="485">IF(N4939=0,"",IF(N4939="?",N4939,IF(T4939=V4939,"WON",IF(N4939="0-1","WON",IF(N4939="1-0","WON","LOST")))))</f>
        <v/>
      </c>
    </row>
    <row r="4940" spans="19:23">
      <c r="S4940" s="21" t="str">
        <f t="shared" si="482"/>
        <v/>
      </c>
      <c r="T4940" s="7" t="str">
        <f t="shared" si="483"/>
        <v>Under 1.5</v>
      </c>
      <c r="U4940" s="14"/>
      <c r="V4940" s="14" t="str">
        <f t="shared" si="484"/>
        <v>Over 0.5</v>
      </c>
      <c r="W4940" s="14" t="str">
        <f t="shared" si="485"/>
        <v/>
      </c>
    </row>
    <row r="4941" spans="19:23">
      <c r="S4941" s="21" t="str">
        <f t="shared" si="482"/>
        <v/>
      </c>
      <c r="T4941" s="7" t="str">
        <f t="shared" si="483"/>
        <v>Under 1.5</v>
      </c>
      <c r="U4941" s="14"/>
      <c r="V4941" s="14" t="str">
        <f t="shared" si="484"/>
        <v>Over 0.5</v>
      </c>
      <c r="W4941" s="14" t="str">
        <f t="shared" si="485"/>
        <v/>
      </c>
    </row>
    <row r="4942" spans="19:23">
      <c r="S4942" s="21" t="str">
        <f t="shared" si="482"/>
        <v/>
      </c>
      <c r="T4942" s="7" t="str">
        <f t="shared" si="483"/>
        <v>Under 1.5</v>
      </c>
      <c r="U4942" s="14"/>
      <c r="V4942" s="14" t="str">
        <f t="shared" si="484"/>
        <v>Over 0.5</v>
      </c>
      <c r="W4942" s="14" t="str">
        <f t="shared" si="485"/>
        <v/>
      </c>
    </row>
    <row r="4943" spans="19:23">
      <c r="S4943" s="21" t="str">
        <f t="shared" si="482"/>
        <v/>
      </c>
      <c r="T4943" s="7" t="str">
        <f t="shared" si="483"/>
        <v>Under 1.5</v>
      </c>
      <c r="U4943" s="14"/>
      <c r="V4943" s="14" t="str">
        <f t="shared" si="484"/>
        <v>Over 0.5</v>
      </c>
      <c r="W4943" s="14" t="str">
        <f t="shared" si="485"/>
        <v/>
      </c>
    </row>
    <row r="4944" spans="19:23">
      <c r="S4944" s="21" t="str">
        <f t="shared" si="482"/>
        <v/>
      </c>
      <c r="T4944" s="7" t="str">
        <f t="shared" si="483"/>
        <v>Under 1.5</v>
      </c>
      <c r="U4944" s="14"/>
      <c r="V4944" s="14" t="str">
        <f t="shared" si="484"/>
        <v>Over 0.5</v>
      </c>
      <c r="W4944" s="14" t="str">
        <f t="shared" si="485"/>
        <v/>
      </c>
    </row>
    <row r="4945" spans="19:23">
      <c r="S4945" s="21" t="str">
        <f t="shared" si="482"/>
        <v/>
      </c>
      <c r="T4945" s="7" t="str">
        <f t="shared" si="483"/>
        <v>Under 1.5</v>
      </c>
      <c r="U4945" s="14"/>
      <c r="V4945" s="14" t="str">
        <f t="shared" si="484"/>
        <v>Over 0.5</v>
      </c>
      <c r="W4945" s="14" t="str">
        <f t="shared" si="485"/>
        <v/>
      </c>
    </row>
    <row r="4946" spans="19:23">
      <c r="S4946" s="21" t="str">
        <f t="shared" si="482"/>
        <v/>
      </c>
      <c r="T4946" s="7" t="str">
        <f t="shared" si="483"/>
        <v>Under 1.5</v>
      </c>
      <c r="U4946" s="14"/>
      <c r="V4946" s="14" t="str">
        <f t="shared" si="484"/>
        <v>Over 0.5</v>
      </c>
      <c r="W4946" s="14" t="str">
        <f t="shared" si="485"/>
        <v/>
      </c>
    </row>
    <row r="4947" spans="19:23">
      <c r="S4947" s="21" t="str">
        <f t="shared" si="482"/>
        <v/>
      </c>
      <c r="T4947" s="7" t="str">
        <f t="shared" si="483"/>
        <v>Under 1.5</v>
      </c>
      <c r="U4947" s="14"/>
      <c r="V4947" s="14" t="str">
        <f t="shared" si="484"/>
        <v>Over 0.5</v>
      </c>
      <c r="W4947" s="14" t="str">
        <f t="shared" si="485"/>
        <v/>
      </c>
    </row>
    <row r="4948" spans="19:23">
      <c r="S4948" s="21" t="str">
        <f t="shared" si="482"/>
        <v/>
      </c>
      <c r="T4948" s="7" t="str">
        <f t="shared" si="483"/>
        <v>Under 1.5</v>
      </c>
      <c r="U4948" s="14"/>
      <c r="V4948" s="14" t="str">
        <f t="shared" si="484"/>
        <v>Over 0.5</v>
      </c>
      <c r="W4948" s="14" t="str">
        <f t="shared" si="485"/>
        <v/>
      </c>
    </row>
    <row r="4949" spans="19:23">
      <c r="S4949" s="21" t="str">
        <f t="shared" si="482"/>
        <v/>
      </c>
      <c r="T4949" s="7" t="str">
        <f t="shared" si="483"/>
        <v>Under 1.5</v>
      </c>
      <c r="U4949" s="14"/>
      <c r="V4949" s="14" t="str">
        <f t="shared" si="484"/>
        <v>Over 0.5</v>
      </c>
      <c r="W4949" s="14" t="str">
        <f t="shared" si="485"/>
        <v/>
      </c>
    </row>
    <row r="4950" spans="19:23">
      <c r="S4950" s="21" t="str">
        <f t="shared" si="482"/>
        <v/>
      </c>
      <c r="T4950" s="7" t="str">
        <f t="shared" si="483"/>
        <v>Under 1.5</v>
      </c>
      <c r="U4950" s="14"/>
      <c r="V4950" s="14" t="str">
        <f t="shared" si="484"/>
        <v>Over 0.5</v>
      </c>
      <c r="W4950" s="14" t="str">
        <f t="shared" si="485"/>
        <v/>
      </c>
    </row>
    <row r="4951" spans="19:23">
      <c r="S4951" s="21" t="str">
        <f t="shared" si="482"/>
        <v/>
      </c>
      <c r="T4951" s="7" t="str">
        <f t="shared" si="483"/>
        <v>Under 1.5</v>
      </c>
      <c r="U4951" s="14"/>
      <c r="V4951" s="14" t="str">
        <f t="shared" si="484"/>
        <v>Over 0.5</v>
      </c>
      <c r="W4951" s="14" t="str">
        <f t="shared" si="485"/>
        <v/>
      </c>
    </row>
    <row r="4952" spans="19:23">
      <c r="S4952" s="21" t="str">
        <f t="shared" si="482"/>
        <v/>
      </c>
      <c r="T4952" s="7" t="str">
        <f t="shared" si="483"/>
        <v>Under 1.5</v>
      </c>
      <c r="U4952" s="14"/>
      <c r="V4952" s="14" t="str">
        <f t="shared" si="484"/>
        <v>Over 0.5</v>
      </c>
      <c r="W4952" s="14" t="str">
        <f t="shared" si="485"/>
        <v/>
      </c>
    </row>
    <row r="4953" spans="19:23">
      <c r="S4953" s="21" t="str">
        <f t="shared" si="482"/>
        <v/>
      </c>
      <c r="T4953" s="7" t="str">
        <f t="shared" si="483"/>
        <v>Under 1.5</v>
      </c>
      <c r="U4953" s="14"/>
      <c r="V4953" s="14" t="str">
        <f t="shared" si="484"/>
        <v>Over 0.5</v>
      </c>
      <c r="W4953" s="14" t="str">
        <f t="shared" si="485"/>
        <v/>
      </c>
    </row>
    <row r="4954" spans="19:23">
      <c r="S4954" s="21" t="str">
        <f t="shared" si="482"/>
        <v/>
      </c>
      <c r="T4954" s="7" t="str">
        <f t="shared" si="483"/>
        <v>Under 1.5</v>
      </c>
      <c r="U4954" s="14"/>
      <c r="V4954" s="14" t="str">
        <f t="shared" si="484"/>
        <v>Over 0.5</v>
      </c>
      <c r="W4954" s="14" t="str">
        <f t="shared" si="485"/>
        <v/>
      </c>
    </row>
    <row r="4955" spans="19:23">
      <c r="S4955" s="21" t="str">
        <f t="shared" si="482"/>
        <v/>
      </c>
      <c r="T4955" s="7" t="str">
        <f t="shared" si="483"/>
        <v>Under 1.5</v>
      </c>
      <c r="U4955" s="14"/>
      <c r="V4955" s="14" t="str">
        <f t="shared" si="484"/>
        <v>Over 0.5</v>
      </c>
      <c r="W4955" s="14" t="str">
        <f t="shared" si="485"/>
        <v/>
      </c>
    </row>
    <row r="4956" spans="19:23">
      <c r="S4956" s="21" t="str">
        <f t="shared" si="482"/>
        <v/>
      </c>
      <c r="T4956" s="7" t="str">
        <f t="shared" si="483"/>
        <v>Under 1.5</v>
      </c>
      <c r="U4956" s="14"/>
      <c r="V4956" s="14" t="str">
        <f t="shared" si="484"/>
        <v>Over 0.5</v>
      </c>
      <c r="W4956" s="14" t="str">
        <f t="shared" si="485"/>
        <v/>
      </c>
    </row>
    <row r="4957" spans="19:23">
      <c r="S4957" s="21" t="str">
        <f t="shared" si="482"/>
        <v/>
      </c>
      <c r="T4957" s="7" t="str">
        <f t="shared" si="483"/>
        <v>Under 1.5</v>
      </c>
      <c r="U4957" s="14"/>
      <c r="V4957" s="14" t="str">
        <f t="shared" si="484"/>
        <v>Over 0.5</v>
      </c>
      <c r="W4957" s="14" t="str">
        <f t="shared" si="485"/>
        <v/>
      </c>
    </row>
    <row r="4958" spans="19:23">
      <c r="S4958" s="21" t="str">
        <f t="shared" si="482"/>
        <v/>
      </c>
      <c r="T4958" s="7" t="str">
        <f t="shared" si="483"/>
        <v>Under 1.5</v>
      </c>
      <c r="U4958" s="14"/>
      <c r="V4958" s="14" t="str">
        <f t="shared" si="484"/>
        <v>Over 0.5</v>
      </c>
      <c r="W4958" s="14" t="str">
        <f t="shared" si="485"/>
        <v/>
      </c>
    </row>
    <row r="4959" spans="19:23">
      <c r="S4959" s="21" t="str">
        <f t="shared" si="482"/>
        <v/>
      </c>
      <c r="T4959" s="7" t="str">
        <f t="shared" si="483"/>
        <v>Under 1.5</v>
      </c>
      <c r="U4959" s="14"/>
      <c r="V4959" s="14" t="str">
        <f t="shared" si="484"/>
        <v>Over 0.5</v>
      </c>
      <c r="W4959" s="14" t="str">
        <f t="shared" si="485"/>
        <v/>
      </c>
    </row>
    <row r="4960" spans="19:23">
      <c r="S4960" s="21" t="str">
        <f t="shared" si="482"/>
        <v/>
      </c>
      <c r="T4960" s="7" t="str">
        <f t="shared" si="483"/>
        <v>Under 1.5</v>
      </c>
      <c r="U4960" s="14"/>
      <c r="V4960" s="14" t="str">
        <f t="shared" si="484"/>
        <v>Over 0.5</v>
      </c>
      <c r="W4960" s="14" t="str">
        <f t="shared" si="485"/>
        <v/>
      </c>
    </row>
    <row r="4961" spans="19:23">
      <c r="S4961" s="21" t="str">
        <f t="shared" si="482"/>
        <v/>
      </c>
      <c r="T4961" s="7" t="str">
        <f t="shared" si="483"/>
        <v>Under 1.5</v>
      </c>
      <c r="U4961" s="14"/>
      <c r="V4961" s="14" t="str">
        <f t="shared" si="484"/>
        <v>Over 0.5</v>
      </c>
      <c r="W4961" s="14" t="str">
        <f t="shared" si="485"/>
        <v/>
      </c>
    </row>
    <row r="4962" spans="19:23">
      <c r="S4962" s="21" t="str">
        <f t="shared" si="482"/>
        <v/>
      </c>
      <c r="T4962" s="7" t="str">
        <f t="shared" si="483"/>
        <v>Under 1.5</v>
      </c>
      <c r="U4962" s="14"/>
      <c r="V4962" s="14" t="str">
        <f t="shared" si="484"/>
        <v>Over 0.5</v>
      </c>
      <c r="W4962" s="14" t="str">
        <f t="shared" si="485"/>
        <v/>
      </c>
    </row>
    <row r="4963" spans="19:23">
      <c r="S4963" s="21" t="str">
        <f t="shared" si="482"/>
        <v/>
      </c>
      <c r="T4963" s="7" t="str">
        <f t="shared" si="483"/>
        <v>Under 1.5</v>
      </c>
      <c r="U4963" s="14"/>
      <c r="V4963" s="14" t="str">
        <f t="shared" si="484"/>
        <v>Over 0.5</v>
      </c>
      <c r="W4963" s="14" t="str">
        <f t="shared" si="485"/>
        <v/>
      </c>
    </row>
    <row r="4964" spans="19:23">
      <c r="S4964" s="21" t="str">
        <f t="shared" si="482"/>
        <v/>
      </c>
      <c r="T4964" s="7" t="str">
        <f t="shared" si="483"/>
        <v>Under 1.5</v>
      </c>
      <c r="U4964" s="14"/>
      <c r="V4964" s="14" t="str">
        <f t="shared" si="484"/>
        <v>Over 0.5</v>
      </c>
      <c r="W4964" s="14" t="str">
        <f t="shared" si="485"/>
        <v/>
      </c>
    </row>
    <row r="4965" spans="19:23">
      <c r="S4965" s="21" t="str">
        <f t="shared" si="482"/>
        <v/>
      </c>
      <c r="T4965" s="7" t="str">
        <f t="shared" si="483"/>
        <v>Under 1.5</v>
      </c>
      <c r="U4965" s="14"/>
      <c r="V4965" s="14" t="str">
        <f t="shared" si="484"/>
        <v>Over 0.5</v>
      </c>
      <c r="W4965" s="14" t="str">
        <f t="shared" si="485"/>
        <v/>
      </c>
    </row>
    <row r="4966" spans="19:23">
      <c r="S4966" s="21" t="str">
        <f t="shared" si="482"/>
        <v/>
      </c>
      <c r="T4966" s="7" t="str">
        <f t="shared" si="483"/>
        <v>Under 1.5</v>
      </c>
      <c r="U4966" s="14"/>
      <c r="V4966" s="14" t="str">
        <f t="shared" si="484"/>
        <v>Over 0.5</v>
      </c>
      <c r="W4966" s="14" t="str">
        <f t="shared" si="485"/>
        <v/>
      </c>
    </row>
    <row r="4967" spans="19:23">
      <c r="S4967" s="21" t="str">
        <f t="shared" si="482"/>
        <v/>
      </c>
      <c r="T4967" s="7" t="str">
        <f t="shared" si="483"/>
        <v>Under 1.5</v>
      </c>
      <c r="U4967" s="14"/>
      <c r="V4967" s="14" t="str">
        <f t="shared" si="484"/>
        <v>Over 0.5</v>
      </c>
      <c r="W4967" s="14" t="str">
        <f t="shared" si="485"/>
        <v/>
      </c>
    </row>
    <row r="4968" spans="19:23">
      <c r="S4968" s="21" t="str">
        <f t="shared" si="482"/>
        <v/>
      </c>
      <c r="T4968" s="7" t="str">
        <f t="shared" si="483"/>
        <v>Under 1.5</v>
      </c>
      <c r="U4968" s="14"/>
      <c r="V4968" s="14" t="str">
        <f t="shared" si="484"/>
        <v>Over 0.5</v>
      </c>
      <c r="W4968" s="14" t="str">
        <f t="shared" si="485"/>
        <v/>
      </c>
    </row>
    <row r="4969" spans="19:23">
      <c r="S4969" s="21" t="str">
        <f t="shared" si="482"/>
        <v/>
      </c>
      <c r="T4969" s="7" t="str">
        <f t="shared" si="483"/>
        <v>Under 1.5</v>
      </c>
      <c r="U4969" s="14"/>
      <c r="V4969" s="14" t="str">
        <f t="shared" si="484"/>
        <v>Over 0.5</v>
      </c>
      <c r="W4969" s="14" t="str">
        <f t="shared" si="485"/>
        <v/>
      </c>
    </row>
    <row r="4970" spans="19:23">
      <c r="S4970" s="21" t="str">
        <f t="shared" si="482"/>
        <v/>
      </c>
      <c r="T4970" s="7" t="str">
        <f t="shared" si="483"/>
        <v>Under 1.5</v>
      </c>
      <c r="U4970" s="14"/>
      <c r="V4970" s="14" t="str">
        <f t="shared" si="484"/>
        <v>Over 0.5</v>
      </c>
      <c r="W4970" s="14" t="str">
        <f t="shared" si="485"/>
        <v/>
      </c>
    </row>
    <row r="4971" spans="19:23">
      <c r="S4971" s="21" t="str">
        <f t="shared" si="482"/>
        <v/>
      </c>
      <c r="T4971" s="7" t="str">
        <f t="shared" si="483"/>
        <v>Under 1.5</v>
      </c>
      <c r="U4971" s="14"/>
      <c r="V4971" s="14" t="str">
        <f t="shared" si="484"/>
        <v>Over 0.5</v>
      </c>
      <c r="W4971" s="14" t="str">
        <f t="shared" si="485"/>
        <v/>
      </c>
    </row>
    <row r="4972" spans="19:23">
      <c r="S4972" s="21" t="str">
        <f t="shared" si="482"/>
        <v/>
      </c>
      <c r="T4972" s="7" t="str">
        <f t="shared" si="483"/>
        <v>Under 1.5</v>
      </c>
      <c r="U4972" s="14"/>
      <c r="V4972" s="14" t="str">
        <f t="shared" si="484"/>
        <v>Over 0.5</v>
      </c>
      <c r="W4972" s="14" t="str">
        <f t="shared" si="485"/>
        <v/>
      </c>
    </row>
    <row r="4973" spans="19:23">
      <c r="S4973" s="21" t="str">
        <f t="shared" si="482"/>
        <v/>
      </c>
      <c r="T4973" s="7" t="str">
        <f t="shared" si="483"/>
        <v>Under 1.5</v>
      </c>
      <c r="U4973" s="14"/>
      <c r="V4973" s="14" t="str">
        <f t="shared" si="484"/>
        <v>Over 0.5</v>
      </c>
      <c r="W4973" s="14" t="str">
        <f t="shared" si="485"/>
        <v/>
      </c>
    </row>
    <row r="4974" spans="19:23">
      <c r="S4974" s="21" t="str">
        <f t="shared" si="482"/>
        <v/>
      </c>
      <c r="T4974" s="7" t="str">
        <f t="shared" si="483"/>
        <v>Under 1.5</v>
      </c>
      <c r="U4974" s="14"/>
      <c r="V4974" s="14" t="str">
        <f t="shared" si="484"/>
        <v>Over 0.5</v>
      </c>
      <c r="W4974" s="14" t="str">
        <f t="shared" si="485"/>
        <v/>
      </c>
    </row>
    <row r="4975" spans="19:23">
      <c r="S4975" s="21" t="str">
        <f t="shared" si="482"/>
        <v/>
      </c>
      <c r="T4975" s="7" t="str">
        <f t="shared" si="483"/>
        <v>Under 1.5</v>
      </c>
      <c r="U4975" s="14"/>
      <c r="V4975" s="14" t="str">
        <f t="shared" si="484"/>
        <v>Over 0.5</v>
      </c>
      <c r="W4975" s="14" t="str">
        <f t="shared" si="485"/>
        <v/>
      </c>
    </row>
    <row r="4976" spans="19:23">
      <c r="S4976" s="21" t="str">
        <f t="shared" si="482"/>
        <v/>
      </c>
      <c r="T4976" s="7" t="str">
        <f t="shared" si="483"/>
        <v>Under 1.5</v>
      </c>
      <c r="U4976" s="14"/>
      <c r="V4976" s="14" t="str">
        <f t="shared" si="484"/>
        <v>Over 0.5</v>
      </c>
      <c r="W4976" s="14" t="str">
        <f t="shared" si="485"/>
        <v/>
      </c>
    </row>
    <row r="4977" spans="19:23">
      <c r="S4977" s="21" t="str">
        <f t="shared" si="482"/>
        <v/>
      </c>
      <c r="T4977" s="7" t="str">
        <f t="shared" si="483"/>
        <v>Under 1.5</v>
      </c>
      <c r="U4977" s="14"/>
      <c r="V4977" s="14" t="str">
        <f t="shared" si="484"/>
        <v>Over 0.5</v>
      </c>
      <c r="W4977" s="14" t="str">
        <f t="shared" si="485"/>
        <v/>
      </c>
    </row>
    <row r="4978" spans="19:23">
      <c r="S4978" s="21" t="str">
        <f t="shared" si="482"/>
        <v/>
      </c>
      <c r="T4978" s="7" t="str">
        <f t="shared" si="483"/>
        <v>Under 1.5</v>
      </c>
      <c r="U4978" s="14"/>
      <c r="V4978" s="14" t="str">
        <f t="shared" si="484"/>
        <v>Over 0.5</v>
      </c>
      <c r="W4978" s="14" t="str">
        <f t="shared" si="485"/>
        <v/>
      </c>
    </row>
    <row r="4979" spans="19:23">
      <c r="S4979" s="21" t="str">
        <f t="shared" si="482"/>
        <v/>
      </c>
      <c r="T4979" s="7" t="str">
        <f t="shared" si="483"/>
        <v>Under 1.5</v>
      </c>
      <c r="U4979" s="14"/>
      <c r="V4979" s="14" t="str">
        <f t="shared" si="484"/>
        <v>Over 0.5</v>
      </c>
      <c r="W4979" s="14" t="str">
        <f t="shared" si="485"/>
        <v/>
      </c>
    </row>
    <row r="4980" spans="19:23">
      <c r="S4980" s="21" t="str">
        <f t="shared" ref="S4980:S5043" si="486">(IF(H4980=0,"",(40+IF(I4980&lt;50,0,I4980/3.2)+(IF(J4980&gt;I4980,-J4980/3.2,0)+(IF(H4980&gt;I4980,-H4980/3.2,0)+(IF(L4980="X",5,IF(L4980="2",2,0)))+(IF(M4980&gt;15,0,15-M4980))+(IF(P4980&lt;50,0,P4980/5)))))))</f>
        <v/>
      </c>
      <c r="T4980" s="7" t="str">
        <f t="shared" ref="T4980:T5043" si="487">IF(S4980&lt;56,"Over 0.5","Under 1.5")</f>
        <v>Under 1.5</v>
      </c>
      <c r="U4980" s="14"/>
      <c r="V4980" s="14" t="str">
        <f t="shared" si="484"/>
        <v>Over 0.5</v>
      </c>
      <c r="W4980" s="14" t="str">
        <f t="shared" si="485"/>
        <v/>
      </c>
    </row>
    <row r="4981" spans="19:23">
      <c r="S4981" s="21" t="str">
        <f t="shared" si="486"/>
        <v/>
      </c>
      <c r="T4981" s="7" t="str">
        <f t="shared" si="487"/>
        <v>Under 1.5</v>
      </c>
      <c r="U4981" s="14"/>
      <c r="V4981" s="14" t="str">
        <f t="shared" si="484"/>
        <v>Over 0.5</v>
      </c>
      <c r="W4981" s="14" t="str">
        <f t="shared" si="485"/>
        <v/>
      </c>
    </row>
    <row r="4982" spans="19:23">
      <c r="S4982" s="21" t="str">
        <f t="shared" si="486"/>
        <v/>
      </c>
      <c r="T4982" s="7" t="str">
        <f t="shared" si="487"/>
        <v>Under 1.5</v>
      </c>
      <c r="U4982" s="14"/>
      <c r="V4982" s="14" t="str">
        <f t="shared" si="484"/>
        <v>Over 0.5</v>
      </c>
      <c r="W4982" s="14" t="str">
        <f t="shared" si="485"/>
        <v/>
      </c>
    </row>
    <row r="4983" spans="19:23">
      <c r="S4983" s="21" t="str">
        <f t="shared" si="486"/>
        <v/>
      </c>
      <c r="T4983" s="7" t="str">
        <f t="shared" si="487"/>
        <v>Under 1.5</v>
      </c>
      <c r="U4983" s="14"/>
      <c r="V4983" s="14" t="str">
        <f t="shared" si="484"/>
        <v>Over 0.5</v>
      </c>
      <c r="W4983" s="14" t="str">
        <f t="shared" si="485"/>
        <v/>
      </c>
    </row>
    <row r="4984" spans="19:23">
      <c r="S4984" s="21" t="str">
        <f t="shared" si="486"/>
        <v/>
      </c>
      <c r="T4984" s="7" t="str">
        <f t="shared" si="487"/>
        <v>Under 1.5</v>
      </c>
      <c r="U4984" s="14"/>
      <c r="V4984" s="14" t="str">
        <f t="shared" si="484"/>
        <v>Over 0.5</v>
      </c>
      <c r="W4984" s="14" t="str">
        <f t="shared" si="485"/>
        <v/>
      </c>
    </row>
    <row r="4985" spans="19:23">
      <c r="S4985" s="21" t="str">
        <f t="shared" si="486"/>
        <v/>
      </c>
      <c r="T4985" s="7" t="str">
        <f t="shared" si="487"/>
        <v>Under 1.5</v>
      </c>
      <c r="U4985" s="14"/>
      <c r="V4985" s="14" t="str">
        <f t="shared" si="484"/>
        <v>Over 0.5</v>
      </c>
      <c r="W4985" s="14" t="str">
        <f t="shared" si="485"/>
        <v/>
      </c>
    </row>
    <row r="4986" spans="19:23">
      <c r="S4986" s="21" t="str">
        <f t="shared" si="486"/>
        <v/>
      </c>
      <c r="T4986" s="7" t="str">
        <f t="shared" si="487"/>
        <v>Under 1.5</v>
      </c>
      <c r="U4986" s="14"/>
      <c r="V4986" s="14" t="str">
        <f t="shared" si="484"/>
        <v>Over 0.5</v>
      </c>
      <c r="W4986" s="14" t="str">
        <f t="shared" si="485"/>
        <v/>
      </c>
    </row>
    <row r="4987" spans="19:23">
      <c r="S4987" s="21" t="str">
        <f t="shared" si="486"/>
        <v/>
      </c>
      <c r="T4987" s="7" t="str">
        <f t="shared" si="487"/>
        <v>Under 1.5</v>
      </c>
      <c r="U4987" s="14"/>
      <c r="V4987" s="14" t="str">
        <f t="shared" si="484"/>
        <v>Over 0.5</v>
      </c>
      <c r="W4987" s="14" t="str">
        <f t="shared" si="485"/>
        <v/>
      </c>
    </row>
    <row r="4988" spans="19:23">
      <c r="S4988" s="21" t="str">
        <f t="shared" si="486"/>
        <v/>
      </c>
      <c r="T4988" s="7" t="str">
        <f t="shared" si="487"/>
        <v>Under 1.5</v>
      </c>
      <c r="U4988" s="14"/>
      <c r="V4988" s="14" t="str">
        <f t="shared" si="484"/>
        <v>Over 0.5</v>
      </c>
      <c r="W4988" s="14" t="str">
        <f t="shared" si="485"/>
        <v/>
      </c>
    </row>
    <row r="4989" spans="19:23">
      <c r="S4989" s="21" t="str">
        <f t="shared" si="486"/>
        <v/>
      </c>
      <c r="T4989" s="7" t="str">
        <f t="shared" si="487"/>
        <v>Under 1.5</v>
      </c>
      <c r="U4989" s="14"/>
      <c r="V4989" s="14" t="str">
        <f t="shared" si="484"/>
        <v>Over 0.5</v>
      </c>
      <c r="W4989" s="14" t="str">
        <f t="shared" si="485"/>
        <v/>
      </c>
    </row>
    <row r="4990" spans="19:23">
      <c r="S4990" s="21" t="str">
        <f t="shared" si="486"/>
        <v/>
      </c>
      <c r="T4990" s="7" t="str">
        <f t="shared" si="487"/>
        <v>Under 1.5</v>
      </c>
      <c r="U4990" s="14"/>
      <c r="V4990" s="14" t="str">
        <f t="shared" si="484"/>
        <v>Over 0.5</v>
      </c>
      <c r="W4990" s="14" t="str">
        <f t="shared" si="485"/>
        <v/>
      </c>
    </row>
    <row r="4991" spans="19:23">
      <c r="S4991" s="21" t="str">
        <f t="shared" si="486"/>
        <v/>
      </c>
      <c r="T4991" s="7" t="str">
        <f t="shared" si="487"/>
        <v>Under 1.5</v>
      </c>
      <c r="U4991" s="14"/>
      <c r="V4991" s="14" t="str">
        <f t="shared" si="484"/>
        <v>Over 0.5</v>
      </c>
      <c r="W4991" s="14" t="str">
        <f t="shared" si="485"/>
        <v/>
      </c>
    </row>
    <row r="4992" spans="19:23">
      <c r="S4992" s="21" t="str">
        <f t="shared" si="486"/>
        <v/>
      </c>
      <c r="T4992" s="7" t="str">
        <f t="shared" si="487"/>
        <v>Under 1.5</v>
      </c>
      <c r="U4992" s="14"/>
      <c r="V4992" s="14" t="str">
        <f t="shared" si="484"/>
        <v>Over 0.5</v>
      </c>
      <c r="W4992" s="14" t="str">
        <f t="shared" si="485"/>
        <v/>
      </c>
    </row>
    <row r="4993" spans="19:23">
      <c r="S4993" s="21" t="str">
        <f t="shared" si="486"/>
        <v/>
      </c>
      <c r="T4993" s="7" t="str">
        <f t="shared" si="487"/>
        <v>Under 1.5</v>
      </c>
      <c r="U4993" s="14"/>
      <c r="V4993" s="14" t="str">
        <f t="shared" si="484"/>
        <v>Over 0.5</v>
      </c>
      <c r="W4993" s="14" t="str">
        <f t="shared" si="485"/>
        <v/>
      </c>
    </row>
    <row r="4994" spans="19:23">
      <c r="S4994" s="21" t="str">
        <f t="shared" si="486"/>
        <v/>
      </c>
      <c r="T4994" s="7" t="str">
        <f t="shared" si="487"/>
        <v>Under 1.5</v>
      </c>
      <c r="U4994" s="14"/>
      <c r="V4994" s="14" t="str">
        <f t="shared" si="484"/>
        <v>Over 0.5</v>
      </c>
      <c r="W4994" s="14" t="str">
        <f t="shared" si="485"/>
        <v/>
      </c>
    </row>
    <row r="4995" spans="19:23">
      <c r="S4995" s="21" t="str">
        <f t="shared" si="486"/>
        <v/>
      </c>
      <c r="T4995" s="7" t="str">
        <f t="shared" si="487"/>
        <v>Under 1.5</v>
      </c>
      <c r="U4995" s="14"/>
      <c r="V4995" s="14" t="str">
        <f t="shared" si="484"/>
        <v>Over 0.5</v>
      </c>
      <c r="W4995" s="14" t="str">
        <f t="shared" si="485"/>
        <v/>
      </c>
    </row>
    <row r="4996" spans="19:23">
      <c r="S4996" s="21" t="str">
        <f t="shared" si="486"/>
        <v/>
      </c>
      <c r="T4996" s="7" t="str">
        <f t="shared" si="487"/>
        <v>Under 1.5</v>
      </c>
      <c r="U4996" s="14"/>
      <c r="V4996" s="14" t="str">
        <f t="shared" si="484"/>
        <v>Over 0.5</v>
      </c>
      <c r="W4996" s="14" t="str">
        <f t="shared" si="485"/>
        <v/>
      </c>
    </row>
    <row r="4997" spans="19:23">
      <c r="S4997" s="21" t="str">
        <f t="shared" si="486"/>
        <v/>
      </c>
      <c r="T4997" s="7" t="str">
        <f t="shared" si="487"/>
        <v>Under 1.5</v>
      </c>
      <c r="U4997" s="14"/>
      <c r="V4997" s="14" t="str">
        <f t="shared" si="484"/>
        <v>Over 0.5</v>
      </c>
      <c r="W4997" s="14" t="str">
        <f t="shared" si="485"/>
        <v/>
      </c>
    </row>
    <row r="4998" spans="19:23">
      <c r="S4998" s="21" t="str">
        <f t="shared" si="486"/>
        <v/>
      </c>
      <c r="T4998" s="7" t="str">
        <f t="shared" si="487"/>
        <v>Under 1.5</v>
      </c>
      <c r="U4998" s="14"/>
      <c r="V4998" s="14" t="str">
        <f t="shared" si="484"/>
        <v>Over 0.5</v>
      </c>
      <c r="W4998" s="14" t="str">
        <f t="shared" si="485"/>
        <v/>
      </c>
    </row>
    <row r="4999" spans="19:23">
      <c r="S4999" s="21" t="str">
        <f t="shared" si="486"/>
        <v/>
      </c>
      <c r="T4999" s="7" t="str">
        <f t="shared" si="487"/>
        <v>Under 1.5</v>
      </c>
      <c r="U4999" s="14"/>
      <c r="V4999" s="14" t="str">
        <f t="shared" si="484"/>
        <v>Over 0.5</v>
      </c>
      <c r="W4999" s="14" t="str">
        <f t="shared" si="485"/>
        <v/>
      </c>
    </row>
    <row r="5000" spans="19:23">
      <c r="S5000" s="21" t="str">
        <f t="shared" si="486"/>
        <v/>
      </c>
      <c r="T5000" s="7" t="str">
        <f t="shared" si="487"/>
        <v>Under 1.5</v>
      </c>
      <c r="U5000" s="14"/>
      <c r="V5000" s="14" t="str">
        <f t="shared" si="484"/>
        <v>Over 0.5</v>
      </c>
      <c r="W5000" s="14" t="str">
        <f t="shared" si="485"/>
        <v/>
      </c>
    </row>
    <row r="5001" spans="19:23">
      <c r="S5001" s="21" t="str">
        <f t="shared" si="486"/>
        <v/>
      </c>
      <c r="T5001" s="7" t="str">
        <f t="shared" si="487"/>
        <v>Under 1.5</v>
      </c>
      <c r="U5001" s="14"/>
      <c r="V5001" s="14" t="str">
        <f t="shared" si="484"/>
        <v>Over 0.5</v>
      </c>
      <c r="W5001" s="14" t="str">
        <f t="shared" si="485"/>
        <v/>
      </c>
    </row>
    <row r="5002" spans="19:23">
      <c r="S5002" s="21" t="str">
        <f t="shared" si="486"/>
        <v/>
      </c>
      <c r="T5002" s="7" t="str">
        <f t="shared" si="487"/>
        <v>Under 1.5</v>
      </c>
      <c r="U5002" s="14"/>
      <c r="V5002" s="14" t="str">
        <f t="shared" si="484"/>
        <v>Over 0.5</v>
      </c>
      <c r="W5002" s="14" t="str">
        <f t="shared" si="485"/>
        <v/>
      </c>
    </row>
    <row r="5003" spans="19:23">
      <c r="S5003" s="21" t="str">
        <f t="shared" si="486"/>
        <v/>
      </c>
      <c r="T5003" s="7" t="str">
        <f t="shared" si="487"/>
        <v>Under 1.5</v>
      </c>
      <c r="U5003" s="14"/>
      <c r="V5003" s="14" t="str">
        <f t="shared" ref="V5003:V5066" si="488">IF(N5003="1-0","Under 1.5",IF(N5003="0-0","Under 1.5",IF(N5003="0-1","Under 1.5","Over 0.5")))</f>
        <v>Over 0.5</v>
      </c>
      <c r="W5003" s="14" t="str">
        <f t="shared" ref="W5003:W5066" si="489">IF(N5003=0,"",IF(N5003="?",N5003,IF(T5003=V5003,"WON",IF(N5003="0-1","WON",IF(N5003="1-0","WON","LOST")))))</f>
        <v/>
      </c>
    </row>
    <row r="5004" spans="19:23">
      <c r="S5004" s="21" t="str">
        <f t="shared" si="486"/>
        <v/>
      </c>
      <c r="T5004" s="7" t="str">
        <f t="shared" si="487"/>
        <v>Under 1.5</v>
      </c>
      <c r="U5004" s="14"/>
      <c r="V5004" s="14" t="str">
        <f t="shared" si="488"/>
        <v>Over 0.5</v>
      </c>
      <c r="W5004" s="14" t="str">
        <f t="shared" si="489"/>
        <v/>
      </c>
    </row>
    <row r="5005" spans="19:23">
      <c r="S5005" s="21" t="str">
        <f t="shared" si="486"/>
        <v/>
      </c>
      <c r="T5005" s="7" t="str">
        <f t="shared" si="487"/>
        <v>Under 1.5</v>
      </c>
      <c r="U5005" s="14"/>
      <c r="V5005" s="14" t="str">
        <f t="shared" si="488"/>
        <v>Over 0.5</v>
      </c>
      <c r="W5005" s="14" t="str">
        <f t="shared" si="489"/>
        <v/>
      </c>
    </row>
    <row r="5006" spans="19:23">
      <c r="S5006" s="21" t="str">
        <f t="shared" si="486"/>
        <v/>
      </c>
      <c r="T5006" s="7" t="str">
        <f t="shared" si="487"/>
        <v>Under 1.5</v>
      </c>
      <c r="U5006" s="14"/>
      <c r="V5006" s="14" t="str">
        <f t="shared" si="488"/>
        <v>Over 0.5</v>
      </c>
      <c r="W5006" s="14" t="str">
        <f t="shared" si="489"/>
        <v/>
      </c>
    </row>
    <row r="5007" spans="19:23">
      <c r="S5007" s="21" t="str">
        <f t="shared" si="486"/>
        <v/>
      </c>
      <c r="T5007" s="7" t="str">
        <f t="shared" si="487"/>
        <v>Under 1.5</v>
      </c>
      <c r="U5007" s="14"/>
      <c r="V5007" s="14" t="str">
        <f t="shared" si="488"/>
        <v>Over 0.5</v>
      </c>
      <c r="W5007" s="14" t="str">
        <f t="shared" si="489"/>
        <v/>
      </c>
    </row>
    <row r="5008" spans="19:23">
      <c r="S5008" s="21" t="str">
        <f t="shared" si="486"/>
        <v/>
      </c>
      <c r="T5008" s="7" t="str">
        <f t="shared" si="487"/>
        <v>Under 1.5</v>
      </c>
      <c r="U5008" s="14"/>
      <c r="V5008" s="14" t="str">
        <f t="shared" si="488"/>
        <v>Over 0.5</v>
      </c>
      <c r="W5008" s="14" t="str">
        <f t="shared" si="489"/>
        <v/>
      </c>
    </row>
    <row r="5009" spans="19:23">
      <c r="S5009" s="21" t="str">
        <f t="shared" si="486"/>
        <v/>
      </c>
      <c r="T5009" s="7" t="str">
        <f t="shared" si="487"/>
        <v>Under 1.5</v>
      </c>
      <c r="U5009" s="14"/>
      <c r="V5009" s="14" t="str">
        <f t="shared" si="488"/>
        <v>Over 0.5</v>
      </c>
      <c r="W5009" s="14" t="str">
        <f t="shared" si="489"/>
        <v/>
      </c>
    </row>
    <row r="5010" spans="19:23">
      <c r="S5010" s="21" t="str">
        <f t="shared" si="486"/>
        <v/>
      </c>
      <c r="T5010" s="7" t="str">
        <f t="shared" si="487"/>
        <v>Under 1.5</v>
      </c>
      <c r="U5010" s="14"/>
      <c r="V5010" s="14" t="str">
        <f t="shared" si="488"/>
        <v>Over 0.5</v>
      </c>
      <c r="W5010" s="14" t="str">
        <f t="shared" si="489"/>
        <v/>
      </c>
    </row>
    <row r="5011" spans="19:23">
      <c r="S5011" s="21" t="str">
        <f t="shared" si="486"/>
        <v/>
      </c>
      <c r="T5011" s="7" t="str">
        <f t="shared" si="487"/>
        <v>Under 1.5</v>
      </c>
      <c r="U5011" s="14"/>
      <c r="V5011" s="14" t="str">
        <f t="shared" si="488"/>
        <v>Over 0.5</v>
      </c>
      <c r="W5011" s="14" t="str">
        <f t="shared" si="489"/>
        <v/>
      </c>
    </row>
    <row r="5012" spans="19:23">
      <c r="S5012" s="21" t="str">
        <f t="shared" si="486"/>
        <v/>
      </c>
      <c r="T5012" s="7" t="str">
        <f t="shared" si="487"/>
        <v>Under 1.5</v>
      </c>
      <c r="U5012" s="14"/>
      <c r="V5012" s="14" t="str">
        <f t="shared" si="488"/>
        <v>Over 0.5</v>
      </c>
      <c r="W5012" s="14" t="str">
        <f t="shared" si="489"/>
        <v/>
      </c>
    </row>
    <row r="5013" spans="19:23">
      <c r="S5013" s="21" t="str">
        <f t="shared" si="486"/>
        <v/>
      </c>
      <c r="T5013" s="7" t="str">
        <f t="shared" si="487"/>
        <v>Under 1.5</v>
      </c>
      <c r="U5013" s="14"/>
      <c r="V5013" s="14" t="str">
        <f t="shared" si="488"/>
        <v>Over 0.5</v>
      </c>
      <c r="W5013" s="14" t="str">
        <f t="shared" si="489"/>
        <v/>
      </c>
    </row>
    <row r="5014" spans="19:23">
      <c r="S5014" s="21" t="str">
        <f t="shared" si="486"/>
        <v/>
      </c>
      <c r="T5014" s="7" t="str">
        <f t="shared" si="487"/>
        <v>Under 1.5</v>
      </c>
      <c r="U5014" s="14"/>
      <c r="V5014" s="14" t="str">
        <f t="shared" si="488"/>
        <v>Over 0.5</v>
      </c>
      <c r="W5014" s="14" t="str">
        <f t="shared" si="489"/>
        <v/>
      </c>
    </row>
    <row r="5015" spans="19:23">
      <c r="S5015" s="21" t="str">
        <f t="shared" si="486"/>
        <v/>
      </c>
      <c r="T5015" s="7" t="str">
        <f t="shared" si="487"/>
        <v>Under 1.5</v>
      </c>
      <c r="U5015" s="14"/>
      <c r="V5015" s="14" t="str">
        <f t="shared" si="488"/>
        <v>Over 0.5</v>
      </c>
      <c r="W5015" s="14" t="str">
        <f t="shared" si="489"/>
        <v/>
      </c>
    </row>
    <row r="5016" spans="19:23">
      <c r="S5016" s="21" t="str">
        <f t="shared" si="486"/>
        <v/>
      </c>
      <c r="T5016" s="7" t="str">
        <f t="shared" si="487"/>
        <v>Under 1.5</v>
      </c>
      <c r="U5016" s="14"/>
      <c r="V5016" s="14" t="str">
        <f t="shared" si="488"/>
        <v>Over 0.5</v>
      </c>
      <c r="W5016" s="14" t="str">
        <f t="shared" si="489"/>
        <v/>
      </c>
    </row>
    <row r="5017" spans="19:23">
      <c r="S5017" s="21" t="str">
        <f t="shared" si="486"/>
        <v/>
      </c>
      <c r="T5017" s="7" t="str">
        <f t="shared" si="487"/>
        <v>Under 1.5</v>
      </c>
      <c r="U5017" s="14"/>
      <c r="V5017" s="14" t="str">
        <f t="shared" si="488"/>
        <v>Over 0.5</v>
      </c>
      <c r="W5017" s="14" t="str">
        <f t="shared" si="489"/>
        <v/>
      </c>
    </row>
    <row r="5018" spans="19:23">
      <c r="S5018" s="21" t="str">
        <f t="shared" si="486"/>
        <v/>
      </c>
      <c r="T5018" s="7" t="str">
        <f t="shared" si="487"/>
        <v>Under 1.5</v>
      </c>
      <c r="U5018" s="14"/>
      <c r="V5018" s="14" t="str">
        <f t="shared" si="488"/>
        <v>Over 0.5</v>
      </c>
      <c r="W5018" s="14" t="str">
        <f t="shared" si="489"/>
        <v/>
      </c>
    </row>
    <row r="5019" spans="19:23">
      <c r="S5019" s="21" t="str">
        <f t="shared" si="486"/>
        <v/>
      </c>
      <c r="T5019" s="7" t="str">
        <f t="shared" si="487"/>
        <v>Under 1.5</v>
      </c>
      <c r="U5019" s="14"/>
      <c r="V5019" s="14" t="str">
        <f t="shared" si="488"/>
        <v>Over 0.5</v>
      </c>
      <c r="W5019" s="14" t="str">
        <f t="shared" si="489"/>
        <v/>
      </c>
    </row>
    <row r="5020" spans="19:23">
      <c r="S5020" s="21" t="str">
        <f t="shared" si="486"/>
        <v/>
      </c>
      <c r="T5020" s="7" t="str">
        <f t="shared" si="487"/>
        <v>Under 1.5</v>
      </c>
      <c r="U5020" s="14"/>
      <c r="V5020" s="14" t="str">
        <f t="shared" si="488"/>
        <v>Over 0.5</v>
      </c>
      <c r="W5020" s="14" t="str">
        <f t="shared" si="489"/>
        <v/>
      </c>
    </row>
    <row r="5021" spans="19:23">
      <c r="S5021" s="21" t="str">
        <f t="shared" si="486"/>
        <v/>
      </c>
      <c r="T5021" s="7" t="str">
        <f t="shared" si="487"/>
        <v>Under 1.5</v>
      </c>
      <c r="U5021" s="14"/>
      <c r="V5021" s="14" t="str">
        <f t="shared" si="488"/>
        <v>Over 0.5</v>
      </c>
      <c r="W5021" s="14" t="str">
        <f t="shared" si="489"/>
        <v/>
      </c>
    </row>
    <row r="5022" spans="19:23">
      <c r="S5022" s="21" t="str">
        <f t="shared" si="486"/>
        <v/>
      </c>
      <c r="T5022" s="7" t="str">
        <f t="shared" si="487"/>
        <v>Under 1.5</v>
      </c>
      <c r="U5022" s="14"/>
      <c r="V5022" s="14" t="str">
        <f t="shared" si="488"/>
        <v>Over 0.5</v>
      </c>
      <c r="W5022" s="14" t="str">
        <f t="shared" si="489"/>
        <v/>
      </c>
    </row>
    <row r="5023" spans="19:23">
      <c r="S5023" s="21" t="str">
        <f t="shared" si="486"/>
        <v/>
      </c>
      <c r="T5023" s="7" t="str">
        <f t="shared" si="487"/>
        <v>Under 1.5</v>
      </c>
      <c r="U5023" s="14"/>
      <c r="V5023" s="14" t="str">
        <f t="shared" si="488"/>
        <v>Over 0.5</v>
      </c>
      <c r="W5023" s="14" t="str">
        <f t="shared" si="489"/>
        <v/>
      </c>
    </row>
    <row r="5024" spans="19:23">
      <c r="S5024" s="21" t="str">
        <f t="shared" si="486"/>
        <v/>
      </c>
      <c r="T5024" s="7" t="str">
        <f t="shared" si="487"/>
        <v>Under 1.5</v>
      </c>
      <c r="U5024" s="14"/>
      <c r="V5024" s="14" t="str">
        <f t="shared" si="488"/>
        <v>Over 0.5</v>
      </c>
      <c r="W5024" s="14" t="str">
        <f t="shared" si="489"/>
        <v/>
      </c>
    </row>
    <row r="5025" spans="19:23">
      <c r="S5025" s="21" t="str">
        <f t="shared" si="486"/>
        <v/>
      </c>
      <c r="T5025" s="7" t="str">
        <f t="shared" si="487"/>
        <v>Under 1.5</v>
      </c>
      <c r="U5025" s="14"/>
      <c r="V5025" s="14" t="str">
        <f t="shared" si="488"/>
        <v>Over 0.5</v>
      </c>
      <c r="W5025" s="14" t="str">
        <f t="shared" si="489"/>
        <v/>
      </c>
    </row>
    <row r="5026" spans="19:23">
      <c r="S5026" s="21" t="str">
        <f t="shared" si="486"/>
        <v/>
      </c>
      <c r="T5026" s="7" t="str">
        <f t="shared" si="487"/>
        <v>Under 1.5</v>
      </c>
      <c r="U5026" s="14"/>
      <c r="V5026" s="14" t="str">
        <f t="shared" si="488"/>
        <v>Over 0.5</v>
      </c>
      <c r="W5026" s="14" t="str">
        <f t="shared" si="489"/>
        <v/>
      </c>
    </row>
    <row r="5027" spans="19:23">
      <c r="S5027" s="21" t="str">
        <f t="shared" si="486"/>
        <v/>
      </c>
      <c r="T5027" s="7" t="str">
        <f t="shared" si="487"/>
        <v>Under 1.5</v>
      </c>
      <c r="U5027" s="14"/>
      <c r="V5027" s="14" t="str">
        <f t="shared" si="488"/>
        <v>Over 0.5</v>
      </c>
      <c r="W5027" s="14" t="str">
        <f t="shared" si="489"/>
        <v/>
      </c>
    </row>
    <row r="5028" spans="19:23">
      <c r="S5028" s="21" t="str">
        <f t="shared" si="486"/>
        <v/>
      </c>
      <c r="T5028" s="7" t="str">
        <f t="shared" si="487"/>
        <v>Under 1.5</v>
      </c>
      <c r="U5028" s="14"/>
      <c r="V5028" s="14" t="str">
        <f t="shared" si="488"/>
        <v>Over 0.5</v>
      </c>
      <c r="W5028" s="14" t="str">
        <f t="shared" si="489"/>
        <v/>
      </c>
    </row>
    <row r="5029" spans="19:23">
      <c r="S5029" s="21" t="str">
        <f t="shared" si="486"/>
        <v/>
      </c>
      <c r="T5029" s="7" t="str">
        <f t="shared" si="487"/>
        <v>Under 1.5</v>
      </c>
      <c r="U5029" s="14"/>
      <c r="V5029" s="14" t="str">
        <f t="shared" si="488"/>
        <v>Over 0.5</v>
      </c>
      <c r="W5029" s="14" t="str">
        <f t="shared" si="489"/>
        <v/>
      </c>
    </row>
    <row r="5030" spans="19:23">
      <c r="S5030" s="21" t="str">
        <f t="shared" si="486"/>
        <v/>
      </c>
      <c r="T5030" s="7" t="str">
        <f t="shared" si="487"/>
        <v>Under 1.5</v>
      </c>
      <c r="U5030" s="14"/>
      <c r="V5030" s="14" t="str">
        <f t="shared" si="488"/>
        <v>Over 0.5</v>
      </c>
      <c r="W5030" s="14" t="str">
        <f t="shared" si="489"/>
        <v/>
      </c>
    </row>
    <row r="5031" spans="19:23">
      <c r="S5031" s="21" t="str">
        <f t="shared" si="486"/>
        <v/>
      </c>
      <c r="T5031" s="7" t="str">
        <f t="shared" si="487"/>
        <v>Under 1.5</v>
      </c>
      <c r="U5031" s="14"/>
      <c r="V5031" s="14" t="str">
        <f t="shared" si="488"/>
        <v>Over 0.5</v>
      </c>
      <c r="W5031" s="14" t="str">
        <f t="shared" si="489"/>
        <v/>
      </c>
    </row>
    <row r="5032" spans="19:23">
      <c r="S5032" s="21" t="str">
        <f t="shared" si="486"/>
        <v/>
      </c>
      <c r="T5032" s="7" t="str">
        <f t="shared" si="487"/>
        <v>Under 1.5</v>
      </c>
      <c r="U5032" s="14"/>
      <c r="V5032" s="14" t="str">
        <f t="shared" si="488"/>
        <v>Over 0.5</v>
      </c>
      <c r="W5032" s="14" t="str">
        <f t="shared" si="489"/>
        <v/>
      </c>
    </row>
    <row r="5033" spans="19:23">
      <c r="S5033" s="21" t="str">
        <f t="shared" si="486"/>
        <v/>
      </c>
      <c r="T5033" s="7" t="str">
        <f t="shared" si="487"/>
        <v>Under 1.5</v>
      </c>
      <c r="U5033" s="14"/>
      <c r="V5033" s="14" t="str">
        <f t="shared" si="488"/>
        <v>Over 0.5</v>
      </c>
      <c r="W5033" s="14" t="str">
        <f t="shared" si="489"/>
        <v/>
      </c>
    </row>
    <row r="5034" spans="19:23">
      <c r="S5034" s="21" t="str">
        <f t="shared" si="486"/>
        <v/>
      </c>
      <c r="T5034" s="7" t="str">
        <f t="shared" si="487"/>
        <v>Under 1.5</v>
      </c>
      <c r="U5034" s="14"/>
      <c r="V5034" s="14" t="str">
        <f t="shared" si="488"/>
        <v>Over 0.5</v>
      </c>
      <c r="W5034" s="14" t="str">
        <f t="shared" si="489"/>
        <v/>
      </c>
    </row>
    <row r="5035" spans="19:23">
      <c r="S5035" s="21" t="str">
        <f t="shared" si="486"/>
        <v/>
      </c>
      <c r="T5035" s="7" t="str">
        <f t="shared" si="487"/>
        <v>Under 1.5</v>
      </c>
      <c r="U5035" s="14"/>
      <c r="V5035" s="14" t="str">
        <f t="shared" si="488"/>
        <v>Over 0.5</v>
      </c>
      <c r="W5035" s="14" t="str">
        <f t="shared" si="489"/>
        <v/>
      </c>
    </row>
    <row r="5036" spans="19:23">
      <c r="S5036" s="21" t="str">
        <f t="shared" si="486"/>
        <v/>
      </c>
      <c r="T5036" s="7" t="str">
        <f t="shared" si="487"/>
        <v>Under 1.5</v>
      </c>
      <c r="U5036" s="14"/>
      <c r="V5036" s="14" t="str">
        <f t="shared" si="488"/>
        <v>Over 0.5</v>
      </c>
      <c r="W5036" s="14" t="str">
        <f t="shared" si="489"/>
        <v/>
      </c>
    </row>
    <row r="5037" spans="19:23">
      <c r="S5037" s="21" t="str">
        <f t="shared" si="486"/>
        <v/>
      </c>
      <c r="T5037" s="7" t="str">
        <f t="shared" si="487"/>
        <v>Under 1.5</v>
      </c>
      <c r="U5037" s="14"/>
      <c r="V5037" s="14" t="str">
        <f t="shared" si="488"/>
        <v>Over 0.5</v>
      </c>
      <c r="W5037" s="14" t="str">
        <f t="shared" si="489"/>
        <v/>
      </c>
    </row>
    <row r="5038" spans="19:23">
      <c r="S5038" s="21" t="str">
        <f t="shared" si="486"/>
        <v/>
      </c>
      <c r="T5038" s="7" t="str">
        <f t="shared" si="487"/>
        <v>Under 1.5</v>
      </c>
      <c r="U5038" s="14"/>
      <c r="V5038" s="14" t="str">
        <f t="shared" si="488"/>
        <v>Over 0.5</v>
      </c>
      <c r="W5038" s="14" t="str">
        <f t="shared" si="489"/>
        <v/>
      </c>
    </row>
    <row r="5039" spans="19:23">
      <c r="S5039" s="21" t="str">
        <f t="shared" si="486"/>
        <v/>
      </c>
      <c r="T5039" s="7" t="str">
        <f t="shared" si="487"/>
        <v>Under 1.5</v>
      </c>
      <c r="U5039" s="14"/>
      <c r="V5039" s="14" t="str">
        <f t="shared" si="488"/>
        <v>Over 0.5</v>
      </c>
      <c r="W5039" s="14" t="str">
        <f t="shared" si="489"/>
        <v/>
      </c>
    </row>
    <row r="5040" spans="19:23">
      <c r="S5040" s="21" t="str">
        <f t="shared" si="486"/>
        <v/>
      </c>
      <c r="T5040" s="7" t="str">
        <f t="shared" si="487"/>
        <v>Under 1.5</v>
      </c>
      <c r="U5040" s="14"/>
      <c r="V5040" s="14" t="str">
        <f t="shared" si="488"/>
        <v>Over 0.5</v>
      </c>
      <c r="W5040" s="14" t="str">
        <f t="shared" si="489"/>
        <v/>
      </c>
    </row>
    <row r="5041" spans="19:23">
      <c r="S5041" s="21" t="str">
        <f t="shared" si="486"/>
        <v/>
      </c>
      <c r="T5041" s="7" t="str">
        <f t="shared" si="487"/>
        <v>Under 1.5</v>
      </c>
      <c r="U5041" s="14"/>
      <c r="V5041" s="14" t="str">
        <f t="shared" si="488"/>
        <v>Over 0.5</v>
      </c>
      <c r="W5041" s="14" t="str">
        <f t="shared" si="489"/>
        <v/>
      </c>
    </row>
    <row r="5042" spans="19:23">
      <c r="S5042" s="21" t="str">
        <f t="shared" si="486"/>
        <v/>
      </c>
      <c r="T5042" s="7" t="str">
        <f t="shared" si="487"/>
        <v>Under 1.5</v>
      </c>
      <c r="U5042" s="14"/>
      <c r="V5042" s="14" t="str">
        <f t="shared" si="488"/>
        <v>Over 0.5</v>
      </c>
      <c r="W5042" s="14" t="str">
        <f t="shared" si="489"/>
        <v/>
      </c>
    </row>
    <row r="5043" spans="19:23">
      <c r="S5043" s="21" t="str">
        <f t="shared" si="486"/>
        <v/>
      </c>
      <c r="T5043" s="7" t="str">
        <f t="shared" si="487"/>
        <v>Under 1.5</v>
      </c>
      <c r="U5043" s="14"/>
      <c r="V5043" s="14" t="str">
        <f t="shared" si="488"/>
        <v>Over 0.5</v>
      </c>
      <c r="W5043" s="14" t="str">
        <f t="shared" si="489"/>
        <v/>
      </c>
    </row>
    <row r="5044" spans="19:23">
      <c r="S5044" s="21" t="str">
        <f t="shared" ref="S5044:S5107" si="490">(IF(H5044=0,"",(40+IF(I5044&lt;50,0,I5044/3.2)+(IF(J5044&gt;I5044,-J5044/3.2,0)+(IF(H5044&gt;I5044,-H5044/3.2,0)+(IF(L5044="X",5,IF(L5044="2",2,0)))+(IF(M5044&gt;15,0,15-M5044))+(IF(P5044&lt;50,0,P5044/5)))))))</f>
        <v/>
      </c>
      <c r="T5044" s="7" t="str">
        <f t="shared" ref="T5044:T5107" si="491">IF(S5044&lt;56,"Over 0.5","Under 1.5")</f>
        <v>Under 1.5</v>
      </c>
      <c r="U5044" s="14"/>
      <c r="V5044" s="14" t="str">
        <f t="shared" si="488"/>
        <v>Over 0.5</v>
      </c>
      <c r="W5044" s="14" t="str">
        <f t="shared" si="489"/>
        <v/>
      </c>
    </row>
    <row r="5045" spans="19:23">
      <c r="S5045" s="21" t="str">
        <f t="shared" si="490"/>
        <v/>
      </c>
      <c r="T5045" s="7" t="str">
        <f t="shared" si="491"/>
        <v>Under 1.5</v>
      </c>
      <c r="U5045" s="14"/>
      <c r="V5045" s="14" t="str">
        <f t="shared" si="488"/>
        <v>Over 0.5</v>
      </c>
      <c r="W5045" s="14" t="str">
        <f t="shared" si="489"/>
        <v/>
      </c>
    </row>
    <row r="5046" spans="19:23">
      <c r="S5046" s="21" t="str">
        <f t="shared" si="490"/>
        <v/>
      </c>
      <c r="T5046" s="7" t="str">
        <f t="shared" si="491"/>
        <v>Under 1.5</v>
      </c>
      <c r="U5046" s="14"/>
      <c r="V5046" s="14" t="str">
        <f t="shared" si="488"/>
        <v>Over 0.5</v>
      </c>
      <c r="W5046" s="14" t="str">
        <f t="shared" si="489"/>
        <v/>
      </c>
    </row>
    <row r="5047" spans="19:23">
      <c r="S5047" s="21" t="str">
        <f t="shared" si="490"/>
        <v/>
      </c>
      <c r="T5047" s="7" t="str">
        <f t="shared" si="491"/>
        <v>Under 1.5</v>
      </c>
      <c r="U5047" s="14"/>
      <c r="V5047" s="14" t="str">
        <f t="shared" si="488"/>
        <v>Over 0.5</v>
      </c>
      <c r="W5047" s="14" t="str">
        <f t="shared" si="489"/>
        <v/>
      </c>
    </row>
    <row r="5048" spans="19:23">
      <c r="S5048" s="21" t="str">
        <f t="shared" si="490"/>
        <v/>
      </c>
      <c r="T5048" s="7" t="str">
        <f t="shared" si="491"/>
        <v>Under 1.5</v>
      </c>
      <c r="U5048" s="14"/>
      <c r="V5048" s="14" t="str">
        <f t="shared" si="488"/>
        <v>Over 0.5</v>
      </c>
      <c r="W5048" s="14" t="str">
        <f t="shared" si="489"/>
        <v/>
      </c>
    </row>
    <row r="5049" spans="19:23">
      <c r="S5049" s="21" t="str">
        <f t="shared" si="490"/>
        <v/>
      </c>
      <c r="T5049" s="7" t="str">
        <f t="shared" si="491"/>
        <v>Under 1.5</v>
      </c>
      <c r="U5049" s="14"/>
      <c r="V5049" s="14" t="str">
        <f t="shared" si="488"/>
        <v>Over 0.5</v>
      </c>
      <c r="W5049" s="14" t="str">
        <f t="shared" si="489"/>
        <v/>
      </c>
    </row>
    <row r="5050" spans="19:23">
      <c r="S5050" s="21" t="str">
        <f t="shared" si="490"/>
        <v/>
      </c>
      <c r="T5050" s="7" t="str">
        <f t="shared" si="491"/>
        <v>Under 1.5</v>
      </c>
      <c r="U5050" s="14"/>
      <c r="V5050" s="14" t="str">
        <f t="shared" si="488"/>
        <v>Over 0.5</v>
      </c>
      <c r="W5050" s="14" t="str">
        <f t="shared" si="489"/>
        <v/>
      </c>
    </row>
    <row r="5051" spans="19:23">
      <c r="S5051" s="21" t="str">
        <f t="shared" si="490"/>
        <v/>
      </c>
      <c r="T5051" s="7" t="str">
        <f t="shared" si="491"/>
        <v>Under 1.5</v>
      </c>
      <c r="U5051" s="14"/>
      <c r="V5051" s="14" t="str">
        <f t="shared" si="488"/>
        <v>Over 0.5</v>
      </c>
      <c r="W5051" s="14" t="str">
        <f t="shared" si="489"/>
        <v/>
      </c>
    </row>
    <row r="5052" spans="19:23">
      <c r="S5052" s="21" t="str">
        <f t="shared" si="490"/>
        <v/>
      </c>
      <c r="T5052" s="7" t="str">
        <f t="shared" si="491"/>
        <v>Under 1.5</v>
      </c>
      <c r="U5052" s="14"/>
      <c r="V5052" s="14" t="str">
        <f t="shared" si="488"/>
        <v>Over 0.5</v>
      </c>
      <c r="W5052" s="14" t="str">
        <f t="shared" si="489"/>
        <v/>
      </c>
    </row>
    <row r="5053" spans="19:23">
      <c r="S5053" s="21" t="str">
        <f t="shared" si="490"/>
        <v/>
      </c>
      <c r="T5053" s="7" t="str">
        <f t="shared" si="491"/>
        <v>Under 1.5</v>
      </c>
      <c r="U5053" s="14"/>
      <c r="V5053" s="14" t="str">
        <f t="shared" si="488"/>
        <v>Over 0.5</v>
      </c>
      <c r="W5053" s="14" t="str">
        <f t="shared" si="489"/>
        <v/>
      </c>
    </row>
    <row r="5054" spans="19:23">
      <c r="S5054" s="21" t="str">
        <f t="shared" si="490"/>
        <v/>
      </c>
      <c r="T5054" s="7" t="str">
        <f t="shared" si="491"/>
        <v>Under 1.5</v>
      </c>
      <c r="U5054" s="14"/>
      <c r="V5054" s="14" t="str">
        <f t="shared" si="488"/>
        <v>Over 0.5</v>
      </c>
      <c r="W5054" s="14" t="str">
        <f t="shared" si="489"/>
        <v/>
      </c>
    </row>
    <row r="5055" spans="19:23">
      <c r="S5055" s="21" t="str">
        <f t="shared" si="490"/>
        <v/>
      </c>
      <c r="T5055" s="7" t="str">
        <f t="shared" si="491"/>
        <v>Under 1.5</v>
      </c>
      <c r="U5055" s="14"/>
      <c r="V5055" s="14" t="str">
        <f t="shared" si="488"/>
        <v>Over 0.5</v>
      </c>
      <c r="W5055" s="14" t="str">
        <f t="shared" si="489"/>
        <v/>
      </c>
    </row>
    <row r="5056" spans="19:23">
      <c r="S5056" s="21" t="str">
        <f t="shared" si="490"/>
        <v/>
      </c>
      <c r="T5056" s="7" t="str">
        <f t="shared" si="491"/>
        <v>Under 1.5</v>
      </c>
      <c r="U5056" s="14"/>
      <c r="V5056" s="14" t="str">
        <f t="shared" si="488"/>
        <v>Over 0.5</v>
      </c>
      <c r="W5056" s="14" t="str">
        <f t="shared" si="489"/>
        <v/>
      </c>
    </row>
    <row r="5057" spans="19:23">
      <c r="S5057" s="21" t="str">
        <f t="shared" si="490"/>
        <v/>
      </c>
      <c r="T5057" s="7" t="str">
        <f t="shared" si="491"/>
        <v>Under 1.5</v>
      </c>
      <c r="U5057" s="14"/>
      <c r="V5057" s="14" t="str">
        <f t="shared" si="488"/>
        <v>Over 0.5</v>
      </c>
      <c r="W5057" s="14" t="str">
        <f t="shared" si="489"/>
        <v/>
      </c>
    </row>
    <row r="5058" spans="19:23">
      <c r="S5058" s="21" t="str">
        <f t="shared" si="490"/>
        <v/>
      </c>
      <c r="T5058" s="7" t="str">
        <f t="shared" si="491"/>
        <v>Under 1.5</v>
      </c>
      <c r="U5058" s="14"/>
      <c r="V5058" s="14" t="str">
        <f t="shared" si="488"/>
        <v>Over 0.5</v>
      </c>
      <c r="W5058" s="14" t="str">
        <f t="shared" si="489"/>
        <v/>
      </c>
    </row>
    <row r="5059" spans="19:23">
      <c r="S5059" s="21" t="str">
        <f t="shared" si="490"/>
        <v/>
      </c>
      <c r="T5059" s="7" t="str">
        <f t="shared" si="491"/>
        <v>Under 1.5</v>
      </c>
      <c r="U5059" s="14"/>
      <c r="V5059" s="14" t="str">
        <f t="shared" si="488"/>
        <v>Over 0.5</v>
      </c>
      <c r="W5059" s="14" t="str">
        <f t="shared" si="489"/>
        <v/>
      </c>
    </row>
    <row r="5060" spans="19:23">
      <c r="S5060" s="21" t="str">
        <f t="shared" si="490"/>
        <v/>
      </c>
      <c r="T5060" s="7" t="str">
        <f t="shared" si="491"/>
        <v>Under 1.5</v>
      </c>
      <c r="U5060" s="14"/>
      <c r="V5060" s="14" t="str">
        <f t="shared" si="488"/>
        <v>Over 0.5</v>
      </c>
      <c r="W5060" s="14" t="str">
        <f t="shared" si="489"/>
        <v/>
      </c>
    </row>
    <row r="5061" spans="19:23">
      <c r="S5061" s="21" t="str">
        <f t="shared" si="490"/>
        <v/>
      </c>
      <c r="T5061" s="7" t="str">
        <f t="shared" si="491"/>
        <v>Under 1.5</v>
      </c>
      <c r="U5061" s="14"/>
      <c r="V5061" s="14" t="str">
        <f t="shared" si="488"/>
        <v>Over 0.5</v>
      </c>
      <c r="W5061" s="14" t="str">
        <f t="shared" si="489"/>
        <v/>
      </c>
    </row>
    <row r="5062" spans="19:23">
      <c r="S5062" s="21" t="str">
        <f t="shared" si="490"/>
        <v/>
      </c>
      <c r="T5062" s="7" t="str">
        <f t="shared" si="491"/>
        <v>Under 1.5</v>
      </c>
      <c r="U5062" s="14"/>
      <c r="V5062" s="14" t="str">
        <f t="shared" si="488"/>
        <v>Over 0.5</v>
      </c>
      <c r="W5062" s="14" t="str">
        <f t="shared" si="489"/>
        <v/>
      </c>
    </row>
    <row r="5063" spans="19:23">
      <c r="S5063" s="21" t="str">
        <f t="shared" si="490"/>
        <v/>
      </c>
      <c r="T5063" s="7" t="str">
        <f t="shared" si="491"/>
        <v>Under 1.5</v>
      </c>
      <c r="U5063" s="14"/>
      <c r="V5063" s="14" t="str">
        <f t="shared" si="488"/>
        <v>Over 0.5</v>
      </c>
      <c r="W5063" s="14" t="str">
        <f t="shared" si="489"/>
        <v/>
      </c>
    </row>
    <row r="5064" spans="19:23">
      <c r="S5064" s="21" t="str">
        <f t="shared" si="490"/>
        <v/>
      </c>
      <c r="T5064" s="7" t="str">
        <f t="shared" si="491"/>
        <v>Under 1.5</v>
      </c>
      <c r="U5064" s="14"/>
      <c r="V5064" s="14" t="str">
        <f t="shared" si="488"/>
        <v>Over 0.5</v>
      </c>
      <c r="W5064" s="14" t="str">
        <f t="shared" si="489"/>
        <v/>
      </c>
    </row>
    <row r="5065" spans="19:23">
      <c r="S5065" s="21" t="str">
        <f t="shared" si="490"/>
        <v/>
      </c>
      <c r="T5065" s="7" t="str">
        <f t="shared" si="491"/>
        <v>Under 1.5</v>
      </c>
      <c r="U5065" s="14"/>
      <c r="V5065" s="14" t="str">
        <f t="shared" si="488"/>
        <v>Over 0.5</v>
      </c>
      <c r="W5065" s="14" t="str">
        <f t="shared" si="489"/>
        <v/>
      </c>
    </row>
    <row r="5066" spans="19:23">
      <c r="S5066" s="21" t="str">
        <f t="shared" si="490"/>
        <v/>
      </c>
      <c r="T5066" s="7" t="str">
        <f t="shared" si="491"/>
        <v>Under 1.5</v>
      </c>
      <c r="U5066" s="14"/>
      <c r="V5066" s="14" t="str">
        <f t="shared" si="488"/>
        <v>Over 0.5</v>
      </c>
      <c r="W5066" s="14" t="str">
        <f t="shared" si="489"/>
        <v/>
      </c>
    </row>
    <row r="5067" spans="19:23">
      <c r="S5067" s="21" t="str">
        <f t="shared" si="490"/>
        <v/>
      </c>
      <c r="T5067" s="7" t="str">
        <f t="shared" si="491"/>
        <v>Under 1.5</v>
      </c>
      <c r="U5067" s="14"/>
      <c r="V5067" s="14" t="str">
        <f t="shared" ref="V5067:V5130" si="492">IF(N5067="1-0","Under 1.5",IF(N5067="0-0","Under 1.5",IF(N5067="0-1","Under 1.5","Over 0.5")))</f>
        <v>Over 0.5</v>
      </c>
      <c r="W5067" s="14" t="str">
        <f t="shared" ref="W5067:W5130" si="493">IF(N5067=0,"",IF(N5067="?",N5067,IF(T5067=V5067,"WON",IF(N5067="0-1","WON",IF(N5067="1-0","WON","LOST")))))</f>
        <v/>
      </c>
    </row>
    <row r="5068" spans="19:23">
      <c r="S5068" s="21" t="str">
        <f t="shared" si="490"/>
        <v/>
      </c>
      <c r="T5068" s="7" t="str">
        <f t="shared" si="491"/>
        <v>Under 1.5</v>
      </c>
      <c r="U5068" s="14"/>
      <c r="V5068" s="14" t="str">
        <f t="shared" si="492"/>
        <v>Over 0.5</v>
      </c>
      <c r="W5068" s="14" t="str">
        <f t="shared" si="493"/>
        <v/>
      </c>
    </row>
    <row r="5069" spans="19:23">
      <c r="S5069" s="21" t="str">
        <f t="shared" si="490"/>
        <v/>
      </c>
      <c r="T5069" s="7" t="str">
        <f t="shared" si="491"/>
        <v>Under 1.5</v>
      </c>
      <c r="U5069" s="14"/>
      <c r="V5069" s="14" t="str">
        <f t="shared" si="492"/>
        <v>Over 0.5</v>
      </c>
      <c r="W5069" s="14" t="str">
        <f t="shared" si="493"/>
        <v/>
      </c>
    </row>
    <row r="5070" spans="19:23">
      <c r="S5070" s="21" t="str">
        <f t="shared" si="490"/>
        <v/>
      </c>
      <c r="T5070" s="7" t="str">
        <f t="shared" si="491"/>
        <v>Under 1.5</v>
      </c>
      <c r="U5070" s="14"/>
      <c r="V5070" s="14" t="str">
        <f t="shared" si="492"/>
        <v>Over 0.5</v>
      </c>
      <c r="W5070" s="14" t="str">
        <f t="shared" si="493"/>
        <v/>
      </c>
    </row>
    <row r="5071" spans="19:23">
      <c r="S5071" s="21" t="str">
        <f t="shared" si="490"/>
        <v/>
      </c>
      <c r="T5071" s="7" t="str">
        <f t="shared" si="491"/>
        <v>Under 1.5</v>
      </c>
      <c r="U5071" s="14"/>
      <c r="V5071" s="14" t="str">
        <f t="shared" si="492"/>
        <v>Over 0.5</v>
      </c>
      <c r="W5071" s="14" t="str">
        <f t="shared" si="493"/>
        <v/>
      </c>
    </row>
    <row r="5072" spans="19:23">
      <c r="S5072" s="21" t="str">
        <f t="shared" si="490"/>
        <v/>
      </c>
      <c r="T5072" s="7" t="str">
        <f t="shared" si="491"/>
        <v>Under 1.5</v>
      </c>
      <c r="U5072" s="14"/>
      <c r="V5072" s="14" t="str">
        <f t="shared" si="492"/>
        <v>Over 0.5</v>
      </c>
      <c r="W5072" s="14" t="str">
        <f t="shared" si="493"/>
        <v/>
      </c>
    </row>
    <row r="5073" spans="19:23">
      <c r="S5073" s="21" t="str">
        <f t="shared" si="490"/>
        <v/>
      </c>
      <c r="T5073" s="7" t="str">
        <f t="shared" si="491"/>
        <v>Under 1.5</v>
      </c>
      <c r="U5073" s="14"/>
      <c r="V5073" s="14" t="str">
        <f t="shared" si="492"/>
        <v>Over 0.5</v>
      </c>
      <c r="W5073" s="14" t="str">
        <f t="shared" si="493"/>
        <v/>
      </c>
    </row>
    <row r="5074" spans="19:23">
      <c r="S5074" s="21" t="str">
        <f t="shared" si="490"/>
        <v/>
      </c>
      <c r="T5074" s="7" t="str">
        <f t="shared" si="491"/>
        <v>Under 1.5</v>
      </c>
      <c r="U5074" s="14"/>
      <c r="V5074" s="14" t="str">
        <f t="shared" si="492"/>
        <v>Over 0.5</v>
      </c>
      <c r="W5074" s="14" t="str">
        <f t="shared" si="493"/>
        <v/>
      </c>
    </row>
    <row r="5075" spans="19:23">
      <c r="S5075" s="21" t="str">
        <f t="shared" si="490"/>
        <v/>
      </c>
      <c r="T5075" s="7" t="str">
        <f t="shared" si="491"/>
        <v>Under 1.5</v>
      </c>
      <c r="U5075" s="14"/>
      <c r="V5075" s="14" t="str">
        <f t="shared" si="492"/>
        <v>Over 0.5</v>
      </c>
      <c r="W5075" s="14" t="str">
        <f t="shared" si="493"/>
        <v/>
      </c>
    </row>
    <row r="5076" spans="19:23">
      <c r="S5076" s="21" t="str">
        <f t="shared" si="490"/>
        <v/>
      </c>
      <c r="T5076" s="7" t="str">
        <f t="shared" si="491"/>
        <v>Under 1.5</v>
      </c>
      <c r="U5076" s="14"/>
      <c r="V5076" s="14" t="str">
        <f t="shared" si="492"/>
        <v>Over 0.5</v>
      </c>
      <c r="W5076" s="14" t="str">
        <f t="shared" si="493"/>
        <v/>
      </c>
    </row>
    <row r="5077" spans="19:23">
      <c r="S5077" s="21" t="str">
        <f t="shared" si="490"/>
        <v/>
      </c>
      <c r="T5077" s="7" t="str">
        <f t="shared" si="491"/>
        <v>Under 1.5</v>
      </c>
      <c r="U5077" s="14"/>
      <c r="V5077" s="14" t="str">
        <f t="shared" si="492"/>
        <v>Over 0.5</v>
      </c>
      <c r="W5077" s="14" t="str">
        <f t="shared" si="493"/>
        <v/>
      </c>
    </row>
    <row r="5078" spans="19:23">
      <c r="S5078" s="21" t="str">
        <f t="shared" si="490"/>
        <v/>
      </c>
      <c r="T5078" s="7" t="str">
        <f t="shared" si="491"/>
        <v>Under 1.5</v>
      </c>
      <c r="U5078" s="14"/>
      <c r="V5078" s="14" t="str">
        <f t="shared" si="492"/>
        <v>Over 0.5</v>
      </c>
      <c r="W5078" s="14" t="str">
        <f t="shared" si="493"/>
        <v/>
      </c>
    </row>
    <row r="5079" spans="19:23">
      <c r="S5079" s="21" t="str">
        <f t="shared" si="490"/>
        <v/>
      </c>
      <c r="T5079" s="7" t="str">
        <f t="shared" si="491"/>
        <v>Under 1.5</v>
      </c>
      <c r="U5079" s="14"/>
      <c r="V5079" s="14" t="str">
        <f t="shared" si="492"/>
        <v>Over 0.5</v>
      </c>
      <c r="W5079" s="14" t="str">
        <f t="shared" si="493"/>
        <v/>
      </c>
    </row>
    <row r="5080" spans="19:23">
      <c r="S5080" s="21" t="str">
        <f t="shared" si="490"/>
        <v/>
      </c>
      <c r="T5080" s="7" t="str">
        <f t="shared" si="491"/>
        <v>Under 1.5</v>
      </c>
      <c r="U5080" s="14"/>
      <c r="V5080" s="14" t="str">
        <f t="shared" si="492"/>
        <v>Over 0.5</v>
      </c>
      <c r="W5080" s="14" t="str">
        <f t="shared" si="493"/>
        <v/>
      </c>
    </row>
    <row r="5081" spans="19:23">
      <c r="S5081" s="21" t="str">
        <f t="shared" si="490"/>
        <v/>
      </c>
      <c r="T5081" s="7" t="str">
        <f t="shared" si="491"/>
        <v>Under 1.5</v>
      </c>
      <c r="U5081" s="14"/>
      <c r="V5081" s="14" t="str">
        <f t="shared" si="492"/>
        <v>Over 0.5</v>
      </c>
      <c r="W5081" s="14" t="str">
        <f t="shared" si="493"/>
        <v/>
      </c>
    </row>
    <row r="5082" spans="19:23">
      <c r="S5082" s="21" t="str">
        <f t="shared" si="490"/>
        <v/>
      </c>
      <c r="T5082" s="7" t="str">
        <f t="shared" si="491"/>
        <v>Under 1.5</v>
      </c>
      <c r="U5082" s="14"/>
      <c r="V5082" s="14" t="str">
        <f t="shared" si="492"/>
        <v>Over 0.5</v>
      </c>
      <c r="W5082" s="14" t="str">
        <f t="shared" si="493"/>
        <v/>
      </c>
    </row>
    <row r="5083" spans="19:23">
      <c r="S5083" s="21" t="str">
        <f t="shared" si="490"/>
        <v/>
      </c>
      <c r="T5083" s="7" t="str">
        <f t="shared" si="491"/>
        <v>Under 1.5</v>
      </c>
      <c r="U5083" s="14"/>
      <c r="V5083" s="14" t="str">
        <f t="shared" si="492"/>
        <v>Over 0.5</v>
      </c>
      <c r="W5083" s="14" t="str">
        <f t="shared" si="493"/>
        <v/>
      </c>
    </row>
    <row r="5084" spans="19:23">
      <c r="S5084" s="21" t="str">
        <f t="shared" si="490"/>
        <v/>
      </c>
      <c r="T5084" s="7" t="str">
        <f t="shared" si="491"/>
        <v>Under 1.5</v>
      </c>
      <c r="U5084" s="14"/>
      <c r="V5084" s="14" t="str">
        <f t="shared" si="492"/>
        <v>Over 0.5</v>
      </c>
      <c r="W5084" s="14" t="str">
        <f t="shared" si="493"/>
        <v/>
      </c>
    </row>
    <row r="5085" spans="19:23">
      <c r="S5085" s="21" t="str">
        <f t="shared" si="490"/>
        <v/>
      </c>
      <c r="T5085" s="7" t="str">
        <f t="shared" si="491"/>
        <v>Under 1.5</v>
      </c>
      <c r="U5085" s="14"/>
      <c r="V5085" s="14" t="str">
        <f t="shared" si="492"/>
        <v>Over 0.5</v>
      </c>
      <c r="W5085" s="14" t="str">
        <f t="shared" si="493"/>
        <v/>
      </c>
    </row>
    <row r="5086" spans="19:23">
      <c r="S5086" s="21" t="str">
        <f t="shared" si="490"/>
        <v/>
      </c>
      <c r="T5086" s="7" t="str">
        <f t="shared" si="491"/>
        <v>Under 1.5</v>
      </c>
      <c r="U5086" s="14"/>
      <c r="V5086" s="14" t="str">
        <f t="shared" si="492"/>
        <v>Over 0.5</v>
      </c>
      <c r="W5086" s="14" t="str">
        <f t="shared" si="493"/>
        <v/>
      </c>
    </row>
    <row r="5087" spans="19:23">
      <c r="S5087" s="21" t="str">
        <f t="shared" si="490"/>
        <v/>
      </c>
      <c r="T5087" s="7" t="str">
        <f t="shared" si="491"/>
        <v>Under 1.5</v>
      </c>
      <c r="U5087" s="14"/>
      <c r="V5087" s="14" t="str">
        <f t="shared" si="492"/>
        <v>Over 0.5</v>
      </c>
      <c r="W5087" s="14" t="str">
        <f t="shared" si="493"/>
        <v/>
      </c>
    </row>
    <row r="5088" spans="19:23">
      <c r="S5088" s="21" t="str">
        <f t="shared" si="490"/>
        <v/>
      </c>
      <c r="T5088" s="7" t="str">
        <f t="shared" si="491"/>
        <v>Under 1.5</v>
      </c>
      <c r="U5088" s="14"/>
      <c r="V5088" s="14" t="str">
        <f t="shared" si="492"/>
        <v>Over 0.5</v>
      </c>
      <c r="W5088" s="14" t="str">
        <f t="shared" si="493"/>
        <v/>
      </c>
    </row>
    <row r="5089" spans="19:23">
      <c r="S5089" s="21" t="str">
        <f t="shared" si="490"/>
        <v/>
      </c>
      <c r="T5089" s="7" t="str">
        <f t="shared" si="491"/>
        <v>Under 1.5</v>
      </c>
      <c r="U5089" s="14"/>
      <c r="V5089" s="14" t="str">
        <f t="shared" si="492"/>
        <v>Over 0.5</v>
      </c>
      <c r="W5089" s="14" t="str">
        <f t="shared" si="493"/>
        <v/>
      </c>
    </row>
    <row r="5090" spans="19:23">
      <c r="S5090" s="21" t="str">
        <f t="shared" si="490"/>
        <v/>
      </c>
      <c r="T5090" s="7" t="str">
        <f t="shared" si="491"/>
        <v>Under 1.5</v>
      </c>
      <c r="U5090" s="14"/>
      <c r="V5090" s="14" t="str">
        <f t="shared" si="492"/>
        <v>Over 0.5</v>
      </c>
      <c r="W5090" s="14" t="str">
        <f t="shared" si="493"/>
        <v/>
      </c>
    </row>
    <row r="5091" spans="19:23">
      <c r="S5091" s="21" t="str">
        <f t="shared" si="490"/>
        <v/>
      </c>
      <c r="T5091" s="7" t="str">
        <f t="shared" si="491"/>
        <v>Under 1.5</v>
      </c>
      <c r="U5091" s="14"/>
      <c r="V5091" s="14" t="str">
        <f t="shared" si="492"/>
        <v>Over 0.5</v>
      </c>
      <c r="W5091" s="14" t="str">
        <f t="shared" si="493"/>
        <v/>
      </c>
    </row>
    <row r="5092" spans="19:23">
      <c r="S5092" s="21" t="str">
        <f t="shared" si="490"/>
        <v/>
      </c>
      <c r="T5092" s="7" t="str">
        <f t="shared" si="491"/>
        <v>Under 1.5</v>
      </c>
      <c r="U5092" s="14"/>
      <c r="V5092" s="14" t="str">
        <f t="shared" si="492"/>
        <v>Over 0.5</v>
      </c>
      <c r="W5092" s="14" t="str">
        <f t="shared" si="493"/>
        <v/>
      </c>
    </row>
    <row r="5093" spans="19:23">
      <c r="S5093" s="21" t="str">
        <f t="shared" si="490"/>
        <v/>
      </c>
      <c r="T5093" s="7" t="str">
        <f t="shared" si="491"/>
        <v>Under 1.5</v>
      </c>
      <c r="U5093" s="14"/>
      <c r="V5093" s="14" t="str">
        <f t="shared" si="492"/>
        <v>Over 0.5</v>
      </c>
      <c r="W5093" s="14" t="str">
        <f t="shared" si="493"/>
        <v/>
      </c>
    </row>
    <row r="5094" spans="19:23">
      <c r="S5094" s="21" t="str">
        <f t="shared" si="490"/>
        <v/>
      </c>
      <c r="T5094" s="7" t="str">
        <f t="shared" si="491"/>
        <v>Under 1.5</v>
      </c>
      <c r="U5094" s="14"/>
      <c r="V5094" s="14" t="str">
        <f t="shared" si="492"/>
        <v>Over 0.5</v>
      </c>
      <c r="W5094" s="14" t="str">
        <f t="shared" si="493"/>
        <v/>
      </c>
    </row>
    <row r="5095" spans="19:23">
      <c r="S5095" s="21" t="str">
        <f t="shared" si="490"/>
        <v/>
      </c>
      <c r="T5095" s="7" t="str">
        <f t="shared" si="491"/>
        <v>Under 1.5</v>
      </c>
      <c r="U5095" s="14"/>
      <c r="V5095" s="14" t="str">
        <f t="shared" si="492"/>
        <v>Over 0.5</v>
      </c>
      <c r="W5095" s="14" t="str">
        <f t="shared" si="493"/>
        <v/>
      </c>
    </row>
    <row r="5096" spans="19:23">
      <c r="S5096" s="21" t="str">
        <f t="shared" si="490"/>
        <v/>
      </c>
      <c r="T5096" s="7" t="str">
        <f t="shared" si="491"/>
        <v>Under 1.5</v>
      </c>
      <c r="U5096" s="14"/>
      <c r="V5096" s="14" t="str">
        <f t="shared" si="492"/>
        <v>Over 0.5</v>
      </c>
      <c r="W5096" s="14" t="str">
        <f t="shared" si="493"/>
        <v/>
      </c>
    </row>
    <row r="5097" spans="19:23">
      <c r="S5097" s="21" t="str">
        <f t="shared" si="490"/>
        <v/>
      </c>
      <c r="T5097" s="7" t="str">
        <f t="shared" si="491"/>
        <v>Under 1.5</v>
      </c>
      <c r="U5097" s="14"/>
      <c r="V5097" s="14" t="str">
        <f t="shared" si="492"/>
        <v>Over 0.5</v>
      </c>
      <c r="W5097" s="14" t="str">
        <f t="shared" si="493"/>
        <v/>
      </c>
    </row>
    <row r="5098" spans="19:23">
      <c r="S5098" s="21" t="str">
        <f t="shared" si="490"/>
        <v/>
      </c>
      <c r="T5098" s="7" t="str">
        <f t="shared" si="491"/>
        <v>Under 1.5</v>
      </c>
      <c r="U5098" s="14"/>
      <c r="V5098" s="14" t="str">
        <f t="shared" si="492"/>
        <v>Over 0.5</v>
      </c>
      <c r="W5098" s="14" t="str">
        <f t="shared" si="493"/>
        <v/>
      </c>
    </row>
    <row r="5099" spans="19:23">
      <c r="S5099" s="21" t="str">
        <f t="shared" si="490"/>
        <v/>
      </c>
      <c r="T5099" s="7" t="str">
        <f t="shared" si="491"/>
        <v>Under 1.5</v>
      </c>
      <c r="U5099" s="14"/>
      <c r="V5099" s="14" t="str">
        <f t="shared" si="492"/>
        <v>Over 0.5</v>
      </c>
      <c r="W5099" s="14" t="str">
        <f t="shared" si="493"/>
        <v/>
      </c>
    </row>
    <row r="5100" spans="19:23">
      <c r="S5100" s="21" t="str">
        <f t="shared" si="490"/>
        <v/>
      </c>
      <c r="T5100" s="7" t="str">
        <f t="shared" si="491"/>
        <v>Under 1.5</v>
      </c>
      <c r="U5100" s="14"/>
      <c r="V5100" s="14" t="str">
        <f t="shared" si="492"/>
        <v>Over 0.5</v>
      </c>
      <c r="W5100" s="14" t="str">
        <f t="shared" si="493"/>
        <v/>
      </c>
    </row>
    <row r="5101" spans="19:23">
      <c r="S5101" s="21" t="str">
        <f t="shared" si="490"/>
        <v/>
      </c>
      <c r="T5101" s="7" t="str">
        <f t="shared" si="491"/>
        <v>Under 1.5</v>
      </c>
      <c r="U5101" s="14"/>
      <c r="V5101" s="14" t="str">
        <f t="shared" si="492"/>
        <v>Over 0.5</v>
      </c>
      <c r="W5101" s="14" t="str">
        <f t="shared" si="493"/>
        <v/>
      </c>
    </row>
    <row r="5102" spans="19:23">
      <c r="S5102" s="21" t="str">
        <f t="shared" si="490"/>
        <v/>
      </c>
      <c r="T5102" s="7" t="str">
        <f t="shared" si="491"/>
        <v>Under 1.5</v>
      </c>
      <c r="U5102" s="14"/>
      <c r="V5102" s="14" t="str">
        <f t="shared" si="492"/>
        <v>Over 0.5</v>
      </c>
      <c r="W5102" s="14" t="str">
        <f t="shared" si="493"/>
        <v/>
      </c>
    </row>
    <row r="5103" spans="19:23">
      <c r="S5103" s="21" t="str">
        <f t="shared" si="490"/>
        <v/>
      </c>
      <c r="T5103" s="7" t="str">
        <f t="shared" si="491"/>
        <v>Under 1.5</v>
      </c>
      <c r="U5103" s="14"/>
      <c r="V5103" s="14" t="str">
        <f t="shared" si="492"/>
        <v>Over 0.5</v>
      </c>
      <c r="W5103" s="14" t="str">
        <f t="shared" si="493"/>
        <v/>
      </c>
    </row>
    <row r="5104" spans="19:23">
      <c r="S5104" s="21" t="str">
        <f t="shared" si="490"/>
        <v/>
      </c>
      <c r="T5104" s="7" t="str">
        <f t="shared" si="491"/>
        <v>Under 1.5</v>
      </c>
      <c r="U5104" s="14"/>
      <c r="V5104" s="14" t="str">
        <f t="shared" si="492"/>
        <v>Over 0.5</v>
      </c>
      <c r="W5104" s="14" t="str">
        <f t="shared" si="493"/>
        <v/>
      </c>
    </row>
    <row r="5105" spans="19:23">
      <c r="S5105" s="21" t="str">
        <f t="shared" si="490"/>
        <v/>
      </c>
      <c r="T5105" s="7" t="str">
        <f t="shared" si="491"/>
        <v>Under 1.5</v>
      </c>
      <c r="U5105" s="14"/>
      <c r="V5105" s="14" t="str">
        <f t="shared" si="492"/>
        <v>Over 0.5</v>
      </c>
      <c r="W5105" s="14" t="str">
        <f t="shared" si="493"/>
        <v/>
      </c>
    </row>
    <row r="5106" spans="19:23">
      <c r="S5106" s="21" t="str">
        <f t="shared" si="490"/>
        <v/>
      </c>
      <c r="T5106" s="7" t="str">
        <f t="shared" si="491"/>
        <v>Under 1.5</v>
      </c>
      <c r="U5106" s="14"/>
      <c r="V5106" s="14" t="str">
        <f t="shared" si="492"/>
        <v>Over 0.5</v>
      </c>
      <c r="W5106" s="14" t="str">
        <f t="shared" si="493"/>
        <v/>
      </c>
    </row>
    <row r="5107" spans="19:23">
      <c r="S5107" s="21" t="str">
        <f t="shared" si="490"/>
        <v/>
      </c>
      <c r="T5107" s="7" t="str">
        <f t="shared" si="491"/>
        <v>Under 1.5</v>
      </c>
      <c r="U5107" s="14"/>
      <c r="V5107" s="14" t="str">
        <f t="shared" si="492"/>
        <v>Over 0.5</v>
      </c>
      <c r="W5107" s="14" t="str">
        <f t="shared" si="493"/>
        <v/>
      </c>
    </row>
    <row r="5108" spans="19:23">
      <c r="S5108" s="21" t="str">
        <f t="shared" ref="S5108:S5171" si="494">(IF(H5108=0,"",(40+IF(I5108&lt;50,0,I5108/3.2)+(IF(J5108&gt;I5108,-J5108/3.2,0)+(IF(H5108&gt;I5108,-H5108/3.2,0)+(IF(L5108="X",5,IF(L5108="2",2,0)))+(IF(M5108&gt;15,0,15-M5108))+(IF(P5108&lt;50,0,P5108/5)))))))</f>
        <v/>
      </c>
      <c r="T5108" s="7" t="str">
        <f t="shared" ref="T5108:T5171" si="495">IF(S5108&lt;56,"Over 0.5","Under 1.5")</f>
        <v>Under 1.5</v>
      </c>
      <c r="U5108" s="14"/>
      <c r="V5108" s="14" t="str">
        <f t="shared" si="492"/>
        <v>Over 0.5</v>
      </c>
      <c r="W5108" s="14" t="str">
        <f t="shared" si="493"/>
        <v/>
      </c>
    </row>
    <row r="5109" spans="19:23">
      <c r="S5109" s="21" t="str">
        <f t="shared" si="494"/>
        <v/>
      </c>
      <c r="T5109" s="7" t="str">
        <f t="shared" si="495"/>
        <v>Under 1.5</v>
      </c>
      <c r="U5109" s="14"/>
      <c r="V5109" s="14" t="str">
        <f t="shared" si="492"/>
        <v>Over 0.5</v>
      </c>
      <c r="W5109" s="14" t="str">
        <f t="shared" si="493"/>
        <v/>
      </c>
    </row>
    <row r="5110" spans="19:23">
      <c r="S5110" s="21" t="str">
        <f t="shared" si="494"/>
        <v/>
      </c>
      <c r="T5110" s="7" t="str">
        <f t="shared" si="495"/>
        <v>Under 1.5</v>
      </c>
      <c r="U5110" s="14"/>
      <c r="V5110" s="14" t="str">
        <f t="shared" si="492"/>
        <v>Over 0.5</v>
      </c>
      <c r="W5110" s="14" t="str">
        <f t="shared" si="493"/>
        <v/>
      </c>
    </row>
    <row r="5111" spans="19:23">
      <c r="S5111" s="21" t="str">
        <f t="shared" si="494"/>
        <v/>
      </c>
      <c r="T5111" s="7" t="str">
        <f t="shared" si="495"/>
        <v>Under 1.5</v>
      </c>
      <c r="U5111" s="14"/>
      <c r="V5111" s="14" t="str">
        <f t="shared" si="492"/>
        <v>Over 0.5</v>
      </c>
      <c r="W5111" s="14" t="str">
        <f t="shared" si="493"/>
        <v/>
      </c>
    </row>
    <row r="5112" spans="19:23">
      <c r="S5112" s="21" t="str">
        <f t="shared" si="494"/>
        <v/>
      </c>
      <c r="T5112" s="7" t="str">
        <f t="shared" si="495"/>
        <v>Under 1.5</v>
      </c>
      <c r="U5112" s="14"/>
      <c r="V5112" s="14" t="str">
        <f t="shared" si="492"/>
        <v>Over 0.5</v>
      </c>
      <c r="W5112" s="14" t="str">
        <f t="shared" si="493"/>
        <v/>
      </c>
    </row>
    <row r="5113" spans="19:23">
      <c r="S5113" s="21" t="str">
        <f t="shared" si="494"/>
        <v/>
      </c>
      <c r="T5113" s="7" t="str">
        <f t="shared" si="495"/>
        <v>Under 1.5</v>
      </c>
      <c r="U5113" s="14"/>
      <c r="V5113" s="14" t="str">
        <f t="shared" si="492"/>
        <v>Over 0.5</v>
      </c>
      <c r="W5113" s="14" t="str">
        <f t="shared" si="493"/>
        <v/>
      </c>
    </row>
    <row r="5114" spans="19:23">
      <c r="S5114" s="21" t="str">
        <f t="shared" si="494"/>
        <v/>
      </c>
      <c r="T5114" s="7" t="str">
        <f t="shared" si="495"/>
        <v>Under 1.5</v>
      </c>
      <c r="U5114" s="14"/>
      <c r="V5114" s="14" t="str">
        <f t="shared" si="492"/>
        <v>Over 0.5</v>
      </c>
      <c r="W5114" s="14" t="str">
        <f t="shared" si="493"/>
        <v/>
      </c>
    </row>
    <row r="5115" spans="19:23">
      <c r="S5115" s="21" t="str">
        <f t="shared" si="494"/>
        <v/>
      </c>
      <c r="T5115" s="7" t="str">
        <f t="shared" si="495"/>
        <v>Under 1.5</v>
      </c>
      <c r="U5115" s="14"/>
      <c r="V5115" s="14" t="str">
        <f t="shared" si="492"/>
        <v>Over 0.5</v>
      </c>
      <c r="W5115" s="14" t="str">
        <f t="shared" si="493"/>
        <v/>
      </c>
    </row>
    <row r="5116" spans="19:23">
      <c r="S5116" s="21" t="str">
        <f t="shared" si="494"/>
        <v/>
      </c>
      <c r="T5116" s="7" t="str">
        <f t="shared" si="495"/>
        <v>Under 1.5</v>
      </c>
      <c r="U5116" s="14"/>
      <c r="V5116" s="14" t="str">
        <f t="shared" si="492"/>
        <v>Over 0.5</v>
      </c>
      <c r="W5116" s="14" t="str">
        <f t="shared" si="493"/>
        <v/>
      </c>
    </row>
    <row r="5117" spans="19:23">
      <c r="S5117" s="21" t="str">
        <f t="shared" si="494"/>
        <v/>
      </c>
      <c r="T5117" s="7" t="str">
        <f t="shared" si="495"/>
        <v>Under 1.5</v>
      </c>
      <c r="U5117" s="14"/>
      <c r="V5117" s="14" t="str">
        <f t="shared" si="492"/>
        <v>Over 0.5</v>
      </c>
      <c r="W5117" s="14" t="str">
        <f t="shared" si="493"/>
        <v/>
      </c>
    </row>
    <row r="5118" spans="19:23">
      <c r="S5118" s="21" t="str">
        <f t="shared" si="494"/>
        <v/>
      </c>
      <c r="T5118" s="7" t="str">
        <f t="shared" si="495"/>
        <v>Under 1.5</v>
      </c>
      <c r="U5118" s="14"/>
      <c r="V5118" s="14" t="str">
        <f t="shared" si="492"/>
        <v>Over 0.5</v>
      </c>
      <c r="W5118" s="14" t="str">
        <f t="shared" si="493"/>
        <v/>
      </c>
    </row>
    <row r="5119" spans="19:23">
      <c r="S5119" s="21" t="str">
        <f t="shared" si="494"/>
        <v/>
      </c>
      <c r="T5119" s="7" t="str">
        <f t="shared" si="495"/>
        <v>Under 1.5</v>
      </c>
      <c r="U5119" s="14"/>
      <c r="V5119" s="14" t="str">
        <f t="shared" si="492"/>
        <v>Over 0.5</v>
      </c>
      <c r="W5119" s="14" t="str">
        <f t="shared" si="493"/>
        <v/>
      </c>
    </row>
    <row r="5120" spans="19:23">
      <c r="S5120" s="21" t="str">
        <f t="shared" si="494"/>
        <v/>
      </c>
      <c r="T5120" s="7" t="str">
        <f t="shared" si="495"/>
        <v>Under 1.5</v>
      </c>
      <c r="U5120" s="14"/>
      <c r="V5120" s="14" t="str">
        <f t="shared" si="492"/>
        <v>Over 0.5</v>
      </c>
      <c r="W5120" s="14" t="str">
        <f t="shared" si="493"/>
        <v/>
      </c>
    </row>
    <row r="5121" spans="19:23">
      <c r="S5121" s="21" t="str">
        <f t="shared" si="494"/>
        <v/>
      </c>
      <c r="T5121" s="7" t="str">
        <f t="shared" si="495"/>
        <v>Under 1.5</v>
      </c>
      <c r="U5121" s="14"/>
      <c r="V5121" s="14" t="str">
        <f t="shared" si="492"/>
        <v>Over 0.5</v>
      </c>
      <c r="W5121" s="14" t="str">
        <f t="shared" si="493"/>
        <v/>
      </c>
    </row>
    <row r="5122" spans="19:23">
      <c r="S5122" s="21" t="str">
        <f t="shared" si="494"/>
        <v/>
      </c>
      <c r="T5122" s="7" t="str">
        <f t="shared" si="495"/>
        <v>Under 1.5</v>
      </c>
      <c r="U5122" s="14"/>
      <c r="V5122" s="14" t="str">
        <f t="shared" si="492"/>
        <v>Over 0.5</v>
      </c>
      <c r="W5122" s="14" t="str">
        <f t="shared" si="493"/>
        <v/>
      </c>
    </row>
    <row r="5123" spans="19:23">
      <c r="S5123" s="21" t="str">
        <f t="shared" si="494"/>
        <v/>
      </c>
      <c r="T5123" s="7" t="str">
        <f t="shared" si="495"/>
        <v>Under 1.5</v>
      </c>
      <c r="U5123" s="14"/>
      <c r="V5123" s="14" t="str">
        <f t="shared" si="492"/>
        <v>Over 0.5</v>
      </c>
      <c r="W5123" s="14" t="str">
        <f t="shared" si="493"/>
        <v/>
      </c>
    </row>
    <row r="5124" spans="19:23">
      <c r="S5124" s="21" t="str">
        <f t="shared" si="494"/>
        <v/>
      </c>
      <c r="T5124" s="7" t="str">
        <f t="shared" si="495"/>
        <v>Under 1.5</v>
      </c>
      <c r="U5124" s="14"/>
      <c r="V5124" s="14" t="str">
        <f t="shared" si="492"/>
        <v>Over 0.5</v>
      </c>
      <c r="W5124" s="14" t="str">
        <f t="shared" si="493"/>
        <v/>
      </c>
    </row>
    <row r="5125" spans="19:23">
      <c r="S5125" s="21" t="str">
        <f t="shared" si="494"/>
        <v/>
      </c>
      <c r="T5125" s="7" t="str">
        <f t="shared" si="495"/>
        <v>Under 1.5</v>
      </c>
      <c r="U5125" s="14"/>
      <c r="V5125" s="14" t="str">
        <f t="shared" si="492"/>
        <v>Over 0.5</v>
      </c>
      <c r="W5125" s="14" t="str">
        <f t="shared" si="493"/>
        <v/>
      </c>
    </row>
    <row r="5126" spans="19:23">
      <c r="S5126" s="21" t="str">
        <f t="shared" si="494"/>
        <v/>
      </c>
      <c r="T5126" s="7" t="str">
        <f t="shared" si="495"/>
        <v>Under 1.5</v>
      </c>
      <c r="U5126" s="14"/>
      <c r="V5126" s="14" t="str">
        <f t="shared" si="492"/>
        <v>Over 0.5</v>
      </c>
      <c r="W5126" s="14" t="str">
        <f t="shared" si="493"/>
        <v/>
      </c>
    </row>
    <row r="5127" spans="19:23">
      <c r="S5127" s="21" t="str">
        <f t="shared" si="494"/>
        <v/>
      </c>
      <c r="T5127" s="7" t="str">
        <f t="shared" si="495"/>
        <v>Under 1.5</v>
      </c>
      <c r="U5127" s="14"/>
      <c r="V5127" s="14" t="str">
        <f t="shared" si="492"/>
        <v>Over 0.5</v>
      </c>
      <c r="W5127" s="14" t="str">
        <f t="shared" si="493"/>
        <v/>
      </c>
    </row>
    <row r="5128" spans="19:23">
      <c r="S5128" s="21" t="str">
        <f t="shared" si="494"/>
        <v/>
      </c>
      <c r="T5128" s="7" t="str">
        <f t="shared" si="495"/>
        <v>Under 1.5</v>
      </c>
      <c r="U5128" s="14"/>
      <c r="V5128" s="14" t="str">
        <f t="shared" si="492"/>
        <v>Over 0.5</v>
      </c>
      <c r="W5128" s="14" t="str">
        <f t="shared" si="493"/>
        <v/>
      </c>
    </row>
    <row r="5129" spans="19:23">
      <c r="S5129" s="21" t="str">
        <f t="shared" si="494"/>
        <v/>
      </c>
      <c r="T5129" s="7" t="str">
        <f t="shared" si="495"/>
        <v>Under 1.5</v>
      </c>
      <c r="U5129" s="14"/>
      <c r="V5129" s="14" t="str">
        <f t="shared" si="492"/>
        <v>Over 0.5</v>
      </c>
      <c r="W5129" s="14" t="str">
        <f t="shared" si="493"/>
        <v/>
      </c>
    </row>
    <row r="5130" spans="19:23">
      <c r="S5130" s="21" t="str">
        <f t="shared" si="494"/>
        <v/>
      </c>
      <c r="T5130" s="7" t="str">
        <f t="shared" si="495"/>
        <v>Under 1.5</v>
      </c>
      <c r="U5130" s="14"/>
      <c r="V5130" s="14" t="str">
        <f t="shared" si="492"/>
        <v>Over 0.5</v>
      </c>
      <c r="W5130" s="14" t="str">
        <f t="shared" si="493"/>
        <v/>
      </c>
    </row>
    <row r="5131" spans="19:23">
      <c r="S5131" s="21" t="str">
        <f t="shared" si="494"/>
        <v/>
      </c>
      <c r="T5131" s="7" t="str">
        <f t="shared" si="495"/>
        <v>Under 1.5</v>
      </c>
      <c r="U5131" s="14"/>
      <c r="V5131" s="14" t="str">
        <f t="shared" ref="V5131:V5194" si="496">IF(N5131="1-0","Under 1.5",IF(N5131="0-0","Under 1.5",IF(N5131="0-1","Under 1.5","Over 0.5")))</f>
        <v>Over 0.5</v>
      </c>
      <c r="W5131" s="14" t="str">
        <f t="shared" ref="W5131:W5194" si="497">IF(N5131=0,"",IF(N5131="?",N5131,IF(T5131=V5131,"WON",IF(N5131="0-1","WON",IF(N5131="1-0","WON","LOST")))))</f>
        <v/>
      </c>
    </row>
    <row r="5132" spans="19:23">
      <c r="S5132" s="21" t="str">
        <f t="shared" si="494"/>
        <v/>
      </c>
      <c r="T5132" s="7" t="str">
        <f t="shared" si="495"/>
        <v>Under 1.5</v>
      </c>
      <c r="U5132" s="14"/>
      <c r="V5132" s="14" t="str">
        <f t="shared" si="496"/>
        <v>Over 0.5</v>
      </c>
      <c r="W5132" s="14" t="str">
        <f t="shared" si="497"/>
        <v/>
      </c>
    </row>
    <row r="5133" spans="19:23">
      <c r="S5133" s="21" t="str">
        <f t="shared" si="494"/>
        <v/>
      </c>
      <c r="T5133" s="7" t="str">
        <f t="shared" si="495"/>
        <v>Under 1.5</v>
      </c>
      <c r="U5133" s="14"/>
      <c r="V5133" s="14" t="str">
        <f t="shared" si="496"/>
        <v>Over 0.5</v>
      </c>
      <c r="W5133" s="14" t="str">
        <f t="shared" si="497"/>
        <v/>
      </c>
    </row>
    <row r="5134" spans="19:23">
      <c r="S5134" s="21" t="str">
        <f t="shared" si="494"/>
        <v/>
      </c>
      <c r="T5134" s="7" t="str">
        <f t="shared" si="495"/>
        <v>Under 1.5</v>
      </c>
      <c r="U5134" s="14"/>
      <c r="V5134" s="14" t="str">
        <f t="shared" si="496"/>
        <v>Over 0.5</v>
      </c>
      <c r="W5134" s="14" t="str">
        <f t="shared" si="497"/>
        <v/>
      </c>
    </row>
    <row r="5135" spans="19:23">
      <c r="S5135" s="21" t="str">
        <f t="shared" si="494"/>
        <v/>
      </c>
      <c r="T5135" s="7" t="str">
        <f t="shared" si="495"/>
        <v>Under 1.5</v>
      </c>
      <c r="U5135" s="14"/>
      <c r="V5135" s="14" t="str">
        <f t="shared" si="496"/>
        <v>Over 0.5</v>
      </c>
      <c r="W5135" s="14" t="str">
        <f t="shared" si="497"/>
        <v/>
      </c>
    </row>
    <row r="5136" spans="19:23">
      <c r="S5136" s="21" t="str">
        <f t="shared" si="494"/>
        <v/>
      </c>
      <c r="T5136" s="7" t="str">
        <f t="shared" si="495"/>
        <v>Under 1.5</v>
      </c>
      <c r="U5136" s="14"/>
      <c r="V5136" s="14" t="str">
        <f t="shared" si="496"/>
        <v>Over 0.5</v>
      </c>
      <c r="W5136" s="14" t="str">
        <f t="shared" si="497"/>
        <v/>
      </c>
    </row>
    <row r="5137" spans="19:23">
      <c r="S5137" s="21" t="str">
        <f t="shared" si="494"/>
        <v/>
      </c>
      <c r="T5137" s="7" t="str">
        <f t="shared" si="495"/>
        <v>Under 1.5</v>
      </c>
      <c r="U5137" s="14"/>
      <c r="V5137" s="14" t="str">
        <f t="shared" si="496"/>
        <v>Over 0.5</v>
      </c>
      <c r="W5137" s="14" t="str">
        <f t="shared" si="497"/>
        <v/>
      </c>
    </row>
    <row r="5138" spans="19:23">
      <c r="S5138" s="21" t="str">
        <f t="shared" si="494"/>
        <v/>
      </c>
      <c r="T5138" s="7" t="str">
        <f t="shared" si="495"/>
        <v>Under 1.5</v>
      </c>
      <c r="U5138" s="14"/>
      <c r="V5138" s="14" t="str">
        <f t="shared" si="496"/>
        <v>Over 0.5</v>
      </c>
      <c r="W5138" s="14" t="str">
        <f t="shared" si="497"/>
        <v/>
      </c>
    </row>
    <row r="5139" spans="19:23">
      <c r="S5139" s="21" t="str">
        <f t="shared" si="494"/>
        <v/>
      </c>
      <c r="T5139" s="7" t="str">
        <f t="shared" si="495"/>
        <v>Under 1.5</v>
      </c>
      <c r="U5139" s="14"/>
      <c r="V5139" s="14" t="str">
        <f t="shared" si="496"/>
        <v>Over 0.5</v>
      </c>
      <c r="W5139" s="14" t="str">
        <f t="shared" si="497"/>
        <v/>
      </c>
    </row>
    <row r="5140" spans="19:23">
      <c r="S5140" s="21" t="str">
        <f t="shared" si="494"/>
        <v/>
      </c>
      <c r="T5140" s="7" t="str">
        <f t="shared" si="495"/>
        <v>Under 1.5</v>
      </c>
      <c r="U5140" s="14"/>
      <c r="V5140" s="14" t="str">
        <f t="shared" si="496"/>
        <v>Over 0.5</v>
      </c>
      <c r="W5140" s="14" t="str">
        <f t="shared" si="497"/>
        <v/>
      </c>
    </row>
    <row r="5141" spans="19:23">
      <c r="S5141" s="21" t="str">
        <f t="shared" si="494"/>
        <v/>
      </c>
      <c r="T5141" s="7" t="str">
        <f t="shared" si="495"/>
        <v>Under 1.5</v>
      </c>
      <c r="U5141" s="14"/>
      <c r="V5141" s="14" t="str">
        <f t="shared" si="496"/>
        <v>Over 0.5</v>
      </c>
      <c r="W5141" s="14" t="str">
        <f t="shared" si="497"/>
        <v/>
      </c>
    </row>
    <row r="5142" spans="19:23">
      <c r="S5142" s="21" t="str">
        <f t="shared" si="494"/>
        <v/>
      </c>
      <c r="T5142" s="7" t="str">
        <f t="shared" si="495"/>
        <v>Under 1.5</v>
      </c>
      <c r="U5142" s="14"/>
      <c r="V5142" s="14" t="str">
        <f t="shared" si="496"/>
        <v>Over 0.5</v>
      </c>
      <c r="W5142" s="14" t="str">
        <f t="shared" si="497"/>
        <v/>
      </c>
    </row>
    <row r="5143" spans="19:23">
      <c r="S5143" s="21" t="str">
        <f t="shared" si="494"/>
        <v/>
      </c>
      <c r="T5143" s="7" t="str">
        <f t="shared" si="495"/>
        <v>Under 1.5</v>
      </c>
      <c r="U5143" s="14"/>
      <c r="V5143" s="14" t="str">
        <f t="shared" si="496"/>
        <v>Over 0.5</v>
      </c>
      <c r="W5143" s="14" t="str">
        <f t="shared" si="497"/>
        <v/>
      </c>
    </row>
    <row r="5144" spans="19:23">
      <c r="S5144" s="21" t="str">
        <f t="shared" si="494"/>
        <v/>
      </c>
      <c r="T5144" s="7" t="str">
        <f t="shared" si="495"/>
        <v>Under 1.5</v>
      </c>
      <c r="U5144" s="14"/>
      <c r="V5144" s="14" t="str">
        <f t="shared" si="496"/>
        <v>Over 0.5</v>
      </c>
      <c r="W5144" s="14" t="str">
        <f t="shared" si="497"/>
        <v/>
      </c>
    </row>
    <row r="5145" spans="19:23">
      <c r="S5145" s="21" t="str">
        <f t="shared" si="494"/>
        <v/>
      </c>
      <c r="T5145" s="7" t="str">
        <f t="shared" si="495"/>
        <v>Under 1.5</v>
      </c>
      <c r="U5145" s="14"/>
      <c r="V5145" s="14" t="str">
        <f t="shared" si="496"/>
        <v>Over 0.5</v>
      </c>
      <c r="W5145" s="14" t="str">
        <f t="shared" si="497"/>
        <v/>
      </c>
    </row>
    <row r="5146" spans="19:23">
      <c r="S5146" s="21" t="str">
        <f t="shared" si="494"/>
        <v/>
      </c>
      <c r="T5146" s="7" t="str">
        <f t="shared" si="495"/>
        <v>Under 1.5</v>
      </c>
      <c r="U5146" s="14"/>
      <c r="V5146" s="14" t="str">
        <f t="shared" si="496"/>
        <v>Over 0.5</v>
      </c>
      <c r="W5146" s="14" t="str">
        <f t="shared" si="497"/>
        <v/>
      </c>
    </row>
    <row r="5147" spans="19:23">
      <c r="S5147" s="21" t="str">
        <f t="shared" si="494"/>
        <v/>
      </c>
      <c r="T5147" s="7" t="str">
        <f t="shared" si="495"/>
        <v>Under 1.5</v>
      </c>
      <c r="U5147" s="14"/>
      <c r="V5147" s="14" t="str">
        <f t="shared" si="496"/>
        <v>Over 0.5</v>
      </c>
      <c r="W5147" s="14" t="str">
        <f t="shared" si="497"/>
        <v/>
      </c>
    </row>
    <row r="5148" spans="19:23">
      <c r="S5148" s="21" t="str">
        <f t="shared" si="494"/>
        <v/>
      </c>
      <c r="T5148" s="7" t="str">
        <f t="shared" si="495"/>
        <v>Under 1.5</v>
      </c>
      <c r="U5148" s="14"/>
      <c r="V5148" s="14" t="str">
        <f t="shared" si="496"/>
        <v>Over 0.5</v>
      </c>
      <c r="W5148" s="14" t="str">
        <f t="shared" si="497"/>
        <v/>
      </c>
    </row>
    <row r="5149" spans="19:23">
      <c r="S5149" s="21" t="str">
        <f t="shared" si="494"/>
        <v/>
      </c>
      <c r="T5149" s="7" t="str">
        <f t="shared" si="495"/>
        <v>Under 1.5</v>
      </c>
      <c r="U5149" s="14"/>
      <c r="V5149" s="14" t="str">
        <f t="shared" si="496"/>
        <v>Over 0.5</v>
      </c>
      <c r="W5149" s="14" t="str">
        <f t="shared" si="497"/>
        <v/>
      </c>
    </row>
    <row r="5150" spans="19:23">
      <c r="S5150" s="21" t="str">
        <f t="shared" si="494"/>
        <v/>
      </c>
      <c r="T5150" s="7" t="str">
        <f t="shared" si="495"/>
        <v>Under 1.5</v>
      </c>
      <c r="U5150" s="14"/>
      <c r="V5150" s="14" t="str">
        <f t="shared" si="496"/>
        <v>Over 0.5</v>
      </c>
      <c r="W5150" s="14" t="str">
        <f t="shared" si="497"/>
        <v/>
      </c>
    </row>
    <row r="5151" spans="19:23">
      <c r="S5151" s="21" t="str">
        <f t="shared" si="494"/>
        <v/>
      </c>
      <c r="T5151" s="7" t="str">
        <f t="shared" si="495"/>
        <v>Under 1.5</v>
      </c>
      <c r="U5151" s="14"/>
      <c r="V5151" s="14" t="str">
        <f t="shared" si="496"/>
        <v>Over 0.5</v>
      </c>
      <c r="W5151" s="14" t="str">
        <f t="shared" si="497"/>
        <v/>
      </c>
    </row>
    <row r="5152" spans="19:23">
      <c r="S5152" s="21" t="str">
        <f t="shared" si="494"/>
        <v/>
      </c>
      <c r="T5152" s="7" t="str">
        <f t="shared" si="495"/>
        <v>Under 1.5</v>
      </c>
      <c r="U5152" s="14"/>
      <c r="V5152" s="14" t="str">
        <f t="shared" si="496"/>
        <v>Over 0.5</v>
      </c>
      <c r="W5152" s="14" t="str">
        <f t="shared" si="497"/>
        <v/>
      </c>
    </row>
    <row r="5153" spans="19:23">
      <c r="S5153" s="21" t="str">
        <f t="shared" si="494"/>
        <v/>
      </c>
      <c r="T5153" s="7" t="str">
        <f t="shared" si="495"/>
        <v>Under 1.5</v>
      </c>
      <c r="U5153" s="14"/>
      <c r="V5153" s="14" t="str">
        <f t="shared" si="496"/>
        <v>Over 0.5</v>
      </c>
      <c r="W5153" s="14" t="str">
        <f t="shared" si="497"/>
        <v/>
      </c>
    </row>
    <row r="5154" spans="19:23">
      <c r="S5154" s="21" t="str">
        <f t="shared" si="494"/>
        <v/>
      </c>
      <c r="T5154" s="7" t="str">
        <f t="shared" si="495"/>
        <v>Under 1.5</v>
      </c>
      <c r="U5154" s="14"/>
      <c r="V5154" s="14" t="str">
        <f t="shared" si="496"/>
        <v>Over 0.5</v>
      </c>
      <c r="W5154" s="14" t="str">
        <f t="shared" si="497"/>
        <v/>
      </c>
    </row>
    <row r="5155" spans="19:23">
      <c r="S5155" s="21" t="str">
        <f t="shared" si="494"/>
        <v/>
      </c>
      <c r="T5155" s="7" t="str">
        <f t="shared" si="495"/>
        <v>Under 1.5</v>
      </c>
      <c r="U5155" s="14"/>
      <c r="V5155" s="14" t="str">
        <f t="shared" si="496"/>
        <v>Over 0.5</v>
      </c>
      <c r="W5155" s="14" t="str">
        <f t="shared" si="497"/>
        <v/>
      </c>
    </row>
    <row r="5156" spans="19:23">
      <c r="S5156" s="21" t="str">
        <f t="shared" si="494"/>
        <v/>
      </c>
      <c r="T5156" s="7" t="str">
        <f t="shared" si="495"/>
        <v>Under 1.5</v>
      </c>
      <c r="U5156" s="14"/>
      <c r="V5156" s="14" t="str">
        <f t="shared" si="496"/>
        <v>Over 0.5</v>
      </c>
      <c r="W5156" s="14" t="str">
        <f t="shared" si="497"/>
        <v/>
      </c>
    </row>
    <row r="5157" spans="19:23">
      <c r="S5157" s="21" t="str">
        <f t="shared" si="494"/>
        <v/>
      </c>
      <c r="T5157" s="7" t="str">
        <f t="shared" si="495"/>
        <v>Under 1.5</v>
      </c>
      <c r="U5157" s="14"/>
      <c r="V5157" s="14" t="str">
        <f t="shared" si="496"/>
        <v>Over 0.5</v>
      </c>
      <c r="W5157" s="14" t="str">
        <f t="shared" si="497"/>
        <v/>
      </c>
    </row>
    <row r="5158" spans="19:23">
      <c r="S5158" s="21" t="str">
        <f t="shared" si="494"/>
        <v/>
      </c>
      <c r="T5158" s="7" t="str">
        <f t="shared" si="495"/>
        <v>Under 1.5</v>
      </c>
      <c r="U5158" s="14"/>
      <c r="V5158" s="14" t="str">
        <f t="shared" si="496"/>
        <v>Over 0.5</v>
      </c>
      <c r="W5158" s="14" t="str">
        <f t="shared" si="497"/>
        <v/>
      </c>
    </row>
    <row r="5159" spans="19:23">
      <c r="S5159" s="21" t="str">
        <f t="shared" si="494"/>
        <v/>
      </c>
      <c r="T5159" s="7" t="str">
        <f t="shared" si="495"/>
        <v>Under 1.5</v>
      </c>
      <c r="U5159" s="14"/>
      <c r="V5159" s="14" t="str">
        <f t="shared" si="496"/>
        <v>Over 0.5</v>
      </c>
      <c r="W5159" s="14" t="str">
        <f t="shared" si="497"/>
        <v/>
      </c>
    </row>
    <row r="5160" spans="19:23">
      <c r="S5160" s="21" t="str">
        <f t="shared" si="494"/>
        <v/>
      </c>
      <c r="T5160" s="7" t="str">
        <f t="shared" si="495"/>
        <v>Under 1.5</v>
      </c>
      <c r="U5160" s="14"/>
      <c r="V5160" s="14" t="str">
        <f t="shared" si="496"/>
        <v>Over 0.5</v>
      </c>
      <c r="W5160" s="14" t="str">
        <f t="shared" si="497"/>
        <v/>
      </c>
    </row>
    <row r="5161" spans="19:23">
      <c r="S5161" s="21" t="str">
        <f t="shared" si="494"/>
        <v/>
      </c>
      <c r="T5161" s="7" t="str">
        <f t="shared" si="495"/>
        <v>Under 1.5</v>
      </c>
      <c r="U5161" s="14"/>
      <c r="V5161" s="14" t="str">
        <f t="shared" si="496"/>
        <v>Over 0.5</v>
      </c>
      <c r="W5161" s="14" t="str">
        <f t="shared" si="497"/>
        <v/>
      </c>
    </row>
    <row r="5162" spans="19:23">
      <c r="S5162" s="21" t="str">
        <f t="shared" si="494"/>
        <v/>
      </c>
      <c r="T5162" s="7" t="str">
        <f t="shared" si="495"/>
        <v>Under 1.5</v>
      </c>
      <c r="U5162" s="14"/>
      <c r="V5162" s="14" t="str">
        <f t="shared" si="496"/>
        <v>Over 0.5</v>
      </c>
      <c r="W5162" s="14" t="str">
        <f t="shared" si="497"/>
        <v/>
      </c>
    </row>
    <row r="5163" spans="19:23">
      <c r="S5163" s="21" t="str">
        <f t="shared" si="494"/>
        <v/>
      </c>
      <c r="T5163" s="7" t="str">
        <f t="shared" si="495"/>
        <v>Under 1.5</v>
      </c>
      <c r="U5163" s="14"/>
      <c r="V5163" s="14" t="str">
        <f t="shared" si="496"/>
        <v>Over 0.5</v>
      </c>
      <c r="W5163" s="14" t="str">
        <f t="shared" si="497"/>
        <v/>
      </c>
    </row>
    <row r="5164" spans="19:23">
      <c r="S5164" s="21" t="str">
        <f t="shared" si="494"/>
        <v/>
      </c>
      <c r="T5164" s="7" t="str">
        <f t="shared" si="495"/>
        <v>Under 1.5</v>
      </c>
      <c r="U5164" s="14"/>
      <c r="V5164" s="14" t="str">
        <f t="shared" si="496"/>
        <v>Over 0.5</v>
      </c>
      <c r="W5164" s="14" t="str">
        <f t="shared" si="497"/>
        <v/>
      </c>
    </row>
    <row r="5165" spans="19:23">
      <c r="S5165" s="21" t="str">
        <f t="shared" si="494"/>
        <v/>
      </c>
      <c r="T5165" s="7" t="str">
        <f t="shared" si="495"/>
        <v>Under 1.5</v>
      </c>
      <c r="U5165" s="14"/>
      <c r="V5165" s="14" t="str">
        <f t="shared" si="496"/>
        <v>Over 0.5</v>
      </c>
      <c r="W5165" s="14" t="str">
        <f t="shared" si="497"/>
        <v/>
      </c>
    </row>
    <row r="5166" spans="19:23">
      <c r="S5166" s="21" t="str">
        <f t="shared" si="494"/>
        <v/>
      </c>
      <c r="T5166" s="7" t="str">
        <f t="shared" si="495"/>
        <v>Under 1.5</v>
      </c>
      <c r="U5166" s="14"/>
      <c r="V5166" s="14" t="str">
        <f t="shared" si="496"/>
        <v>Over 0.5</v>
      </c>
      <c r="W5166" s="14" t="str">
        <f t="shared" si="497"/>
        <v/>
      </c>
    </row>
    <row r="5167" spans="19:23">
      <c r="S5167" s="21" t="str">
        <f t="shared" si="494"/>
        <v/>
      </c>
      <c r="T5167" s="7" t="str">
        <f t="shared" si="495"/>
        <v>Under 1.5</v>
      </c>
      <c r="U5167" s="14"/>
      <c r="V5167" s="14" t="str">
        <f t="shared" si="496"/>
        <v>Over 0.5</v>
      </c>
      <c r="W5167" s="14" t="str">
        <f t="shared" si="497"/>
        <v/>
      </c>
    </row>
    <row r="5168" spans="19:23">
      <c r="S5168" s="21" t="str">
        <f t="shared" si="494"/>
        <v/>
      </c>
      <c r="T5168" s="7" t="str">
        <f t="shared" si="495"/>
        <v>Under 1.5</v>
      </c>
      <c r="U5168" s="14"/>
      <c r="V5168" s="14" t="str">
        <f t="shared" si="496"/>
        <v>Over 0.5</v>
      </c>
      <c r="W5168" s="14" t="str">
        <f t="shared" si="497"/>
        <v/>
      </c>
    </row>
    <row r="5169" spans="19:23">
      <c r="S5169" s="21" t="str">
        <f t="shared" si="494"/>
        <v/>
      </c>
      <c r="T5169" s="7" t="str">
        <f t="shared" si="495"/>
        <v>Under 1.5</v>
      </c>
      <c r="U5169" s="14"/>
      <c r="V5169" s="14" t="str">
        <f t="shared" si="496"/>
        <v>Over 0.5</v>
      </c>
      <c r="W5169" s="14" t="str">
        <f t="shared" si="497"/>
        <v/>
      </c>
    </row>
    <row r="5170" spans="19:23">
      <c r="S5170" s="21" t="str">
        <f t="shared" si="494"/>
        <v/>
      </c>
      <c r="T5170" s="7" t="str">
        <f t="shared" si="495"/>
        <v>Under 1.5</v>
      </c>
      <c r="U5170" s="14"/>
      <c r="V5170" s="14" t="str">
        <f t="shared" si="496"/>
        <v>Over 0.5</v>
      </c>
      <c r="W5170" s="14" t="str">
        <f t="shared" si="497"/>
        <v/>
      </c>
    </row>
    <row r="5171" spans="19:23">
      <c r="S5171" s="21" t="str">
        <f t="shared" si="494"/>
        <v/>
      </c>
      <c r="T5171" s="7" t="str">
        <f t="shared" si="495"/>
        <v>Under 1.5</v>
      </c>
      <c r="U5171" s="14"/>
      <c r="V5171" s="14" t="str">
        <f t="shared" si="496"/>
        <v>Over 0.5</v>
      </c>
      <c r="W5171" s="14" t="str">
        <f t="shared" si="497"/>
        <v/>
      </c>
    </row>
    <row r="5172" spans="19:23">
      <c r="S5172" s="21" t="str">
        <f t="shared" ref="S5172:S5235" si="498">(IF(H5172=0,"",(40+IF(I5172&lt;50,0,I5172/3.2)+(IF(J5172&gt;I5172,-J5172/3.2,0)+(IF(H5172&gt;I5172,-H5172/3.2,0)+(IF(L5172="X",5,IF(L5172="2",2,0)))+(IF(M5172&gt;15,0,15-M5172))+(IF(P5172&lt;50,0,P5172/5)))))))</f>
        <v/>
      </c>
      <c r="T5172" s="7" t="str">
        <f t="shared" ref="T5172:T5235" si="499">IF(S5172&lt;56,"Over 0.5","Under 1.5")</f>
        <v>Under 1.5</v>
      </c>
      <c r="U5172" s="14"/>
      <c r="V5172" s="14" t="str">
        <f t="shared" si="496"/>
        <v>Over 0.5</v>
      </c>
      <c r="W5172" s="14" t="str">
        <f t="shared" si="497"/>
        <v/>
      </c>
    </row>
    <row r="5173" spans="19:23">
      <c r="S5173" s="21" t="str">
        <f t="shared" si="498"/>
        <v/>
      </c>
      <c r="T5173" s="7" t="str">
        <f t="shared" si="499"/>
        <v>Under 1.5</v>
      </c>
      <c r="U5173" s="14"/>
      <c r="V5173" s="14" t="str">
        <f t="shared" si="496"/>
        <v>Over 0.5</v>
      </c>
      <c r="W5173" s="14" t="str">
        <f t="shared" si="497"/>
        <v/>
      </c>
    </row>
    <row r="5174" spans="19:23">
      <c r="S5174" s="21" t="str">
        <f t="shared" si="498"/>
        <v/>
      </c>
      <c r="T5174" s="7" t="str">
        <f t="shared" si="499"/>
        <v>Under 1.5</v>
      </c>
      <c r="U5174" s="14"/>
      <c r="V5174" s="14" t="str">
        <f t="shared" si="496"/>
        <v>Over 0.5</v>
      </c>
      <c r="W5174" s="14" t="str">
        <f t="shared" si="497"/>
        <v/>
      </c>
    </row>
    <row r="5175" spans="19:23">
      <c r="S5175" s="21" t="str">
        <f t="shared" si="498"/>
        <v/>
      </c>
      <c r="T5175" s="7" t="str">
        <f t="shared" si="499"/>
        <v>Under 1.5</v>
      </c>
      <c r="U5175" s="14"/>
      <c r="V5175" s="14" t="str">
        <f t="shared" si="496"/>
        <v>Over 0.5</v>
      </c>
      <c r="W5175" s="14" t="str">
        <f t="shared" si="497"/>
        <v/>
      </c>
    </row>
    <row r="5176" spans="19:23">
      <c r="S5176" s="21" t="str">
        <f t="shared" si="498"/>
        <v/>
      </c>
      <c r="T5176" s="7" t="str">
        <f t="shared" si="499"/>
        <v>Under 1.5</v>
      </c>
      <c r="U5176" s="14"/>
      <c r="V5176" s="14" t="str">
        <f t="shared" si="496"/>
        <v>Over 0.5</v>
      </c>
      <c r="W5176" s="14" t="str">
        <f t="shared" si="497"/>
        <v/>
      </c>
    </row>
    <row r="5177" spans="19:23">
      <c r="S5177" s="21" t="str">
        <f t="shared" si="498"/>
        <v/>
      </c>
      <c r="T5177" s="7" t="str">
        <f t="shared" si="499"/>
        <v>Under 1.5</v>
      </c>
      <c r="U5177" s="14"/>
      <c r="V5177" s="14" t="str">
        <f t="shared" si="496"/>
        <v>Over 0.5</v>
      </c>
      <c r="W5177" s="14" t="str">
        <f t="shared" si="497"/>
        <v/>
      </c>
    </row>
    <row r="5178" spans="19:23">
      <c r="S5178" s="21" t="str">
        <f t="shared" si="498"/>
        <v/>
      </c>
      <c r="T5178" s="7" t="str">
        <f t="shared" si="499"/>
        <v>Under 1.5</v>
      </c>
      <c r="U5178" s="14"/>
      <c r="V5178" s="14" t="str">
        <f t="shared" si="496"/>
        <v>Over 0.5</v>
      </c>
      <c r="W5178" s="14" t="str">
        <f t="shared" si="497"/>
        <v/>
      </c>
    </row>
    <row r="5179" spans="19:23">
      <c r="S5179" s="21" t="str">
        <f t="shared" si="498"/>
        <v/>
      </c>
      <c r="T5179" s="7" t="str">
        <f t="shared" si="499"/>
        <v>Under 1.5</v>
      </c>
      <c r="U5179" s="14"/>
      <c r="V5179" s="14" t="str">
        <f t="shared" si="496"/>
        <v>Over 0.5</v>
      </c>
      <c r="W5179" s="14" t="str">
        <f t="shared" si="497"/>
        <v/>
      </c>
    </row>
    <row r="5180" spans="19:23">
      <c r="S5180" s="21" t="str">
        <f t="shared" si="498"/>
        <v/>
      </c>
      <c r="T5180" s="7" t="str">
        <f t="shared" si="499"/>
        <v>Under 1.5</v>
      </c>
      <c r="U5180" s="14"/>
      <c r="V5180" s="14" t="str">
        <f t="shared" si="496"/>
        <v>Over 0.5</v>
      </c>
      <c r="W5180" s="14" t="str">
        <f t="shared" si="497"/>
        <v/>
      </c>
    </row>
    <row r="5181" spans="19:23">
      <c r="S5181" s="21" t="str">
        <f t="shared" si="498"/>
        <v/>
      </c>
      <c r="T5181" s="7" t="str">
        <f t="shared" si="499"/>
        <v>Under 1.5</v>
      </c>
      <c r="U5181" s="14"/>
      <c r="V5181" s="14" t="str">
        <f t="shared" si="496"/>
        <v>Over 0.5</v>
      </c>
      <c r="W5181" s="14" t="str">
        <f t="shared" si="497"/>
        <v/>
      </c>
    </row>
    <row r="5182" spans="19:23">
      <c r="S5182" s="21" t="str">
        <f t="shared" si="498"/>
        <v/>
      </c>
      <c r="T5182" s="7" t="str">
        <f t="shared" si="499"/>
        <v>Under 1.5</v>
      </c>
      <c r="U5182" s="14"/>
      <c r="V5182" s="14" t="str">
        <f t="shared" si="496"/>
        <v>Over 0.5</v>
      </c>
      <c r="W5182" s="14" t="str">
        <f t="shared" si="497"/>
        <v/>
      </c>
    </row>
    <row r="5183" spans="19:23">
      <c r="S5183" s="21" t="str">
        <f t="shared" si="498"/>
        <v/>
      </c>
      <c r="T5183" s="7" t="str">
        <f t="shared" si="499"/>
        <v>Under 1.5</v>
      </c>
      <c r="U5183" s="14"/>
      <c r="V5183" s="14" t="str">
        <f t="shared" si="496"/>
        <v>Over 0.5</v>
      </c>
      <c r="W5183" s="14" t="str">
        <f t="shared" si="497"/>
        <v/>
      </c>
    </row>
    <row r="5184" spans="19:23">
      <c r="S5184" s="21" t="str">
        <f t="shared" si="498"/>
        <v/>
      </c>
      <c r="T5184" s="7" t="str">
        <f t="shared" si="499"/>
        <v>Under 1.5</v>
      </c>
      <c r="U5184" s="14"/>
      <c r="V5184" s="14" t="str">
        <f t="shared" si="496"/>
        <v>Over 0.5</v>
      </c>
      <c r="W5184" s="14" t="str">
        <f t="shared" si="497"/>
        <v/>
      </c>
    </row>
    <row r="5185" spans="19:23">
      <c r="S5185" s="21" t="str">
        <f t="shared" si="498"/>
        <v/>
      </c>
      <c r="T5185" s="7" t="str">
        <f t="shared" si="499"/>
        <v>Under 1.5</v>
      </c>
      <c r="U5185" s="14"/>
      <c r="V5185" s="14" t="str">
        <f t="shared" si="496"/>
        <v>Over 0.5</v>
      </c>
      <c r="W5185" s="14" t="str">
        <f t="shared" si="497"/>
        <v/>
      </c>
    </row>
    <row r="5186" spans="19:23">
      <c r="S5186" s="21" t="str">
        <f t="shared" si="498"/>
        <v/>
      </c>
      <c r="T5186" s="7" t="str">
        <f t="shared" si="499"/>
        <v>Under 1.5</v>
      </c>
      <c r="U5186" s="14"/>
      <c r="V5186" s="14" t="str">
        <f t="shared" si="496"/>
        <v>Over 0.5</v>
      </c>
      <c r="W5186" s="14" t="str">
        <f t="shared" si="497"/>
        <v/>
      </c>
    </row>
    <row r="5187" spans="19:23">
      <c r="S5187" s="21" t="str">
        <f t="shared" si="498"/>
        <v/>
      </c>
      <c r="T5187" s="7" t="str">
        <f t="shared" si="499"/>
        <v>Under 1.5</v>
      </c>
      <c r="U5187" s="14"/>
      <c r="V5187" s="14" t="str">
        <f t="shared" si="496"/>
        <v>Over 0.5</v>
      </c>
      <c r="W5187" s="14" t="str">
        <f t="shared" si="497"/>
        <v/>
      </c>
    </row>
    <row r="5188" spans="19:23">
      <c r="S5188" s="21" t="str">
        <f t="shared" si="498"/>
        <v/>
      </c>
      <c r="T5188" s="7" t="str">
        <f t="shared" si="499"/>
        <v>Under 1.5</v>
      </c>
      <c r="U5188" s="14"/>
      <c r="V5188" s="14" t="str">
        <f t="shared" si="496"/>
        <v>Over 0.5</v>
      </c>
      <c r="W5188" s="14" t="str">
        <f t="shared" si="497"/>
        <v/>
      </c>
    </row>
    <row r="5189" spans="19:23">
      <c r="S5189" s="21" t="str">
        <f t="shared" si="498"/>
        <v/>
      </c>
      <c r="T5189" s="7" t="str">
        <f t="shared" si="499"/>
        <v>Under 1.5</v>
      </c>
      <c r="U5189" s="14"/>
      <c r="V5189" s="14" t="str">
        <f t="shared" si="496"/>
        <v>Over 0.5</v>
      </c>
      <c r="W5189" s="14" t="str">
        <f t="shared" si="497"/>
        <v/>
      </c>
    </row>
    <row r="5190" spans="19:23">
      <c r="S5190" s="21" t="str">
        <f t="shared" si="498"/>
        <v/>
      </c>
      <c r="T5190" s="7" t="str">
        <f t="shared" si="499"/>
        <v>Under 1.5</v>
      </c>
      <c r="U5190" s="14"/>
      <c r="V5190" s="14" t="str">
        <f t="shared" si="496"/>
        <v>Over 0.5</v>
      </c>
      <c r="W5190" s="14" t="str">
        <f t="shared" si="497"/>
        <v/>
      </c>
    </row>
    <row r="5191" spans="19:23">
      <c r="S5191" s="21" t="str">
        <f t="shared" si="498"/>
        <v/>
      </c>
      <c r="T5191" s="7" t="str">
        <f t="shared" si="499"/>
        <v>Under 1.5</v>
      </c>
      <c r="U5191" s="14"/>
      <c r="V5191" s="14" t="str">
        <f t="shared" si="496"/>
        <v>Over 0.5</v>
      </c>
      <c r="W5191" s="14" t="str">
        <f t="shared" si="497"/>
        <v/>
      </c>
    </row>
    <row r="5192" spans="19:23">
      <c r="S5192" s="21" t="str">
        <f t="shared" si="498"/>
        <v/>
      </c>
      <c r="T5192" s="7" t="str">
        <f t="shared" si="499"/>
        <v>Under 1.5</v>
      </c>
      <c r="U5192" s="14"/>
      <c r="V5192" s="14" t="str">
        <f t="shared" si="496"/>
        <v>Over 0.5</v>
      </c>
      <c r="W5192" s="14" t="str">
        <f t="shared" si="497"/>
        <v/>
      </c>
    </row>
    <row r="5193" spans="19:23">
      <c r="S5193" s="21" t="str">
        <f t="shared" si="498"/>
        <v/>
      </c>
      <c r="T5193" s="7" t="str">
        <f t="shared" si="499"/>
        <v>Under 1.5</v>
      </c>
      <c r="U5193" s="14"/>
      <c r="V5193" s="14" t="str">
        <f t="shared" si="496"/>
        <v>Over 0.5</v>
      </c>
      <c r="W5193" s="14" t="str">
        <f t="shared" si="497"/>
        <v/>
      </c>
    </row>
    <row r="5194" spans="19:23">
      <c r="S5194" s="21" t="str">
        <f t="shared" si="498"/>
        <v/>
      </c>
      <c r="T5194" s="7" t="str">
        <f t="shared" si="499"/>
        <v>Under 1.5</v>
      </c>
      <c r="U5194" s="14"/>
      <c r="V5194" s="14" t="str">
        <f t="shared" si="496"/>
        <v>Over 0.5</v>
      </c>
      <c r="W5194" s="14" t="str">
        <f t="shared" si="497"/>
        <v/>
      </c>
    </row>
    <row r="5195" spans="19:23">
      <c r="S5195" s="21" t="str">
        <f t="shared" si="498"/>
        <v/>
      </c>
      <c r="T5195" s="7" t="str">
        <f t="shared" si="499"/>
        <v>Under 1.5</v>
      </c>
      <c r="U5195" s="14"/>
      <c r="V5195" s="14" t="str">
        <f t="shared" ref="V5195:V5258" si="500">IF(N5195="1-0","Under 1.5",IF(N5195="0-0","Under 1.5",IF(N5195="0-1","Under 1.5","Over 0.5")))</f>
        <v>Over 0.5</v>
      </c>
      <c r="W5195" s="14" t="str">
        <f t="shared" ref="W5195:W5258" si="501">IF(N5195=0,"",IF(N5195="?",N5195,IF(T5195=V5195,"WON",IF(N5195="0-1","WON",IF(N5195="1-0","WON","LOST")))))</f>
        <v/>
      </c>
    </row>
    <row r="5196" spans="19:23">
      <c r="S5196" s="21" t="str">
        <f t="shared" si="498"/>
        <v/>
      </c>
      <c r="T5196" s="7" t="str">
        <f t="shared" si="499"/>
        <v>Under 1.5</v>
      </c>
      <c r="U5196" s="14"/>
      <c r="V5196" s="14" t="str">
        <f t="shared" si="500"/>
        <v>Over 0.5</v>
      </c>
      <c r="W5196" s="14" t="str">
        <f t="shared" si="501"/>
        <v/>
      </c>
    </row>
    <row r="5197" spans="19:23">
      <c r="S5197" s="21" t="str">
        <f t="shared" si="498"/>
        <v/>
      </c>
      <c r="T5197" s="7" t="str">
        <f t="shared" si="499"/>
        <v>Under 1.5</v>
      </c>
      <c r="U5197" s="14"/>
      <c r="V5197" s="14" t="str">
        <f t="shared" si="500"/>
        <v>Over 0.5</v>
      </c>
      <c r="W5197" s="14" t="str">
        <f t="shared" si="501"/>
        <v/>
      </c>
    </row>
    <row r="5198" spans="19:23">
      <c r="S5198" s="21" t="str">
        <f t="shared" si="498"/>
        <v/>
      </c>
      <c r="T5198" s="7" t="str">
        <f t="shared" si="499"/>
        <v>Under 1.5</v>
      </c>
      <c r="U5198" s="14"/>
      <c r="V5198" s="14" t="str">
        <f t="shared" si="500"/>
        <v>Over 0.5</v>
      </c>
      <c r="W5198" s="14" t="str">
        <f t="shared" si="501"/>
        <v/>
      </c>
    </row>
    <row r="5199" spans="19:23">
      <c r="S5199" s="21" t="str">
        <f t="shared" si="498"/>
        <v/>
      </c>
      <c r="T5199" s="7" t="str">
        <f t="shared" si="499"/>
        <v>Under 1.5</v>
      </c>
      <c r="U5199" s="14"/>
      <c r="V5199" s="14" t="str">
        <f t="shared" si="500"/>
        <v>Over 0.5</v>
      </c>
      <c r="W5199" s="14" t="str">
        <f t="shared" si="501"/>
        <v/>
      </c>
    </row>
    <row r="5200" spans="19:23">
      <c r="S5200" s="21" t="str">
        <f t="shared" si="498"/>
        <v/>
      </c>
      <c r="T5200" s="7" t="str">
        <f t="shared" si="499"/>
        <v>Under 1.5</v>
      </c>
      <c r="U5200" s="14"/>
      <c r="V5200" s="14" t="str">
        <f t="shared" si="500"/>
        <v>Over 0.5</v>
      </c>
      <c r="W5200" s="14" t="str">
        <f t="shared" si="501"/>
        <v/>
      </c>
    </row>
    <row r="5201" spans="19:23">
      <c r="S5201" s="21" t="str">
        <f t="shared" si="498"/>
        <v/>
      </c>
      <c r="T5201" s="7" t="str">
        <f t="shared" si="499"/>
        <v>Under 1.5</v>
      </c>
      <c r="U5201" s="14"/>
      <c r="V5201" s="14" t="str">
        <f t="shared" si="500"/>
        <v>Over 0.5</v>
      </c>
      <c r="W5201" s="14" t="str">
        <f t="shared" si="501"/>
        <v/>
      </c>
    </row>
    <row r="5202" spans="19:23">
      <c r="S5202" s="21" t="str">
        <f t="shared" si="498"/>
        <v/>
      </c>
      <c r="T5202" s="7" t="str">
        <f t="shared" si="499"/>
        <v>Under 1.5</v>
      </c>
      <c r="U5202" s="14"/>
      <c r="V5202" s="14" t="str">
        <f t="shared" si="500"/>
        <v>Over 0.5</v>
      </c>
      <c r="W5202" s="14" t="str">
        <f t="shared" si="501"/>
        <v/>
      </c>
    </row>
    <row r="5203" spans="19:23">
      <c r="S5203" s="21" t="str">
        <f t="shared" si="498"/>
        <v/>
      </c>
      <c r="T5203" s="7" t="str">
        <f t="shared" si="499"/>
        <v>Under 1.5</v>
      </c>
      <c r="U5203" s="14"/>
      <c r="V5203" s="14" t="str">
        <f t="shared" si="500"/>
        <v>Over 0.5</v>
      </c>
      <c r="W5203" s="14" t="str">
        <f t="shared" si="501"/>
        <v/>
      </c>
    </row>
    <row r="5204" spans="19:23">
      <c r="S5204" s="21" t="str">
        <f t="shared" si="498"/>
        <v/>
      </c>
      <c r="T5204" s="7" t="str">
        <f t="shared" si="499"/>
        <v>Under 1.5</v>
      </c>
      <c r="U5204" s="14"/>
      <c r="V5204" s="14" t="str">
        <f t="shared" si="500"/>
        <v>Over 0.5</v>
      </c>
      <c r="W5204" s="14" t="str">
        <f t="shared" si="501"/>
        <v/>
      </c>
    </row>
    <row r="5205" spans="19:23">
      <c r="S5205" s="21" t="str">
        <f t="shared" si="498"/>
        <v/>
      </c>
      <c r="T5205" s="7" t="str">
        <f t="shared" si="499"/>
        <v>Under 1.5</v>
      </c>
      <c r="U5205" s="14"/>
      <c r="V5205" s="14" t="str">
        <f t="shared" si="500"/>
        <v>Over 0.5</v>
      </c>
      <c r="W5205" s="14" t="str">
        <f t="shared" si="501"/>
        <v/>
      </c>
    </row>
    <row r="5206" spans="19:23">
      <c r="S5206" s="21" t="str">
        <f t="shared" si="498"/>
        <v/>
      </c>
      <c r="T5206" s="7" t="str">
        <f t="shared" si="499"/>
        <v>Under 1.5</v>
      </c>
      <c r="U5206" s="14"/>
      <c r="V5206" s="14" t="str">
        <f t="shared" si="500"/>
        <v>Over 0.5</v>
      </c>
      <c r="W5206" s="14" t="str">
        <f t="shared" si="501"/>
        <v/>
      </c>
    </row>
    <row r="5207" spans="19:23">
      <c r="S5207" s="21" t="str">
        <f t="shared" si="498"/>
        <v/>
      </c>
      <c r="T5207" s="7" t="str">
        <f t="shared" si="499"/>
        <v>Under 1.5</v>
      </c>
      <c r="U5207" s="14"/>
      <c r="V5207" s="14" t="str">
        <f t="shared" si="500"/>
        <v>Over 0.5</v>
      </c>
      <c r="W5207" s="14" t="str">
        <f t="shared" si="501"/>
        <v/>
      </c>
    </row>
    <row r="5208" spans="19:23">
      <c r="S5208" s="21" t="str">
        <f t="shared" si="498"/>
        <v/>
      </c>
      <c r="T5208" s="7" t="str">
        <f t="shared" si="499"/>
        <v>Under 1.5</v>
      </c>
      <c r="U5208" s="14"/>
      <c r="V5208" s="14" t="str">
        <f t="shared" si="500"/>
        <v>Over 0.5</v>
      </c>
      <c r="W5208" s="14" t="str">
        <f t="shared" si="501"/>
        <v/>
      </c>
    </row>
    <row r="5209" spans="19:23">
      <c r="S5209" s="21" t="str">
        <f t="shared" si="498"/>
        <v/>
      </c>
      <c r="T5209" s="7" t="str">
        <f t="shared" si="499"/>
        <v>Under 1.5</v>
      </c>
      <c r="U5209" s="14"/>
      <c r="V5209" s="14" t="str">
        <f t="shared" si="500"/>
        <v>Over 0.5</v>
      </c>
      <c r="W5209" s="14" t="str">
        <f t="shared" si="501"/>
        <v/>
      </c>
    </row>
    <row r="5210" spans="19:23">
      <c r="S5210" s="21" t="str">
        <f t="shared" si="498"/>
        <v/>
      </c>
      <c r="T5210" s="7" t="str">
        <f t="shared" si="499"/>
        <v>Under 1.5</v>
      </c>
      <c r="U5210" s="14"/>
      <c r="V5210" s="14" t="str">
        <f t="shared" si="500"/>
        <v>Over 0.5</v>
      </c>
      <c r="W5210" s="14" t="str">
        <f t="shared" si="501"/>
        <v/>
      </c>
    </row>
    <row r="5211" spans="19:23">
      <c r="S5211" s="21" t="str">
        <f t="shared" si="498"/>
        <v/>
      </c>
      <c r="T5211" s="7" t="str">
        <f t="shared" si="499"/>
        <v>Under 1.5</v>
      </c>
      <c r="U5211" s="14"/>
      <c r="V5211" s="14" t="str">
        <f t="shared" si="500"/>
        <v>Over 0.5</v>
      </c>
      <c r="W5211" s="14" t="str">
        <f t="shared" si="501"/>
        <v/>
      </c>
    </row>
    <row r="5212" spans="19:23">
      <c r="S5212" s="21" t="str">
        <f t="shared" si="498"/>
        <v/>
      </c>
      <c r="T5212" s="7" t="str">
        <f t="shared" si="499"/>
        <v>Under 1.5</v>
      </c>
      <c r="U5212" s="14"/>
      <c r="V5212" s="14" t="str">
        <f t="shared" si="500"/>
        <v>Over 0.5</v>
      </c>
      <c r="W5212" s="14" t="str">
        <f t="shared" si="501"/>
        <v/>
      </c>
    </row>
    <row r="5213" spans="19:23">
      <c r="S5213" s="21" t="str">
        <f t="shared" si="498"/>
        <v/>
      </c>
      <c r="T5213" s="7" t="str">
        <f t="shared" si="499"/>
        <v>Under 1.5</v>
      </c>
      <c r="U5213" s="14"/>
      <c r="V5213" s="14" t="str">
        <f t="shared" si="500"/>
        <v>Over 0.5</v>
      </c>
      <c r="W5213" s="14" t="str">
        <f t="shared" si="501"/>
        <v/>
      </c>
    </row>
    <row r="5214" spans="19:23">
      <c r="S5214" s="21" t="str">
        <f t="shared" si="498"/>
        <v/>
      </c>
      <c r="T5214" s="7" t="str">
        <f t="shared" si="499"/>
        <v>Under 1.5</v>
      </c>
      <c r="U5214" s="14"/>
      <c r="V5214" s="14" t="str">
        <f t="shared" si="500"/>
        <v>Over 0.5</v>
      </c>
      <c r="W5214" s="14" t="str">
        <f t="shared" si="501"/>
        <v/>
      </c>
    </row>
    <row r="5215" spans="19:23">
      <c r="S5215" s="21" t="str">
        <f t="shared" si="498"/>
        <v/>
      </c>
      <c r="T5215" s="7" t="str">
        <f t="shared" si="499"/>
        <v>Under 1.5</v>
      </c>
      <c r="U5215" s="14"/>
      <c r="V5215" s="14" t="str">
        <f t="shared" si="500"/>
        <v>Over 0.5</v>
      </c>
      <c r="W5215" s="14" t="str">
        <f t="shared" si="501"/>
        <v/>
      </c>
    </row>
    <row r="5216" spans="19:23">
      <c r="S5216" s="21" t="str">
        <f t="shared" si="498"/>
        <v/>
      </c>
      <c r="T5216" s="7" t="str">
        <f t="shared" si="499"/>
        <v>Under 1.5</v>
      </c>
      <c r="U5216" s="14"/>
      <c r="V5216" s="14" t="str">
        <f t="shared" si="500"/>
        <v>Over 0.5</v>
      </c>
      <c r="W5216" s="14" t="str">
        <f t="shared" si="501"/>
        <v/>
      </c>
    </row>
    <row r="5217" spans="19:23">
      <c r="S5217" s="21" t="str">
        <f t="shared" si="498"/>
        <v/>
      </c>
      <c r="T5217" s="7" t="str">
        <f t="shared" si="499"/>
        <v>Under 1.5</v>
      </c>
      <c r="U5217" s="14"/>
      <c r="V5217" s="14" t="str">
        <f t="shared" si="500"/>
        <v>Over 0.5</v>
      </c>
      <c r="W5217" s="14" t="str">
        <f t="shared" si="501"/>
        <v/>
      </c>
    </row>
    <row r="5218" spans="19:23">
      <c r="S5218" s="21" t="str">
        <f t="shared" si="498"/>
        <v/>
      </c>
      <c r="T5218" s="7" t="str">
        <f t="shared" si="499"/>
        <v>Under 1.5</v>
      </c>
      <c r="U5218" s="14"/>
      <c r="V5218" s="14" t="str">
        <f t="shared" si="500"/>
        <v>Over 0.5</v>
      </c>
      <c r="W5218" s="14" t="str">
        <f t="shared" si="501"/>
        <v/>
      </c>
    </row>
    <row r="5219" spans="19:23">
      <c r="S5219" s="21" t="str">
        <f t="shared" si="498"/>
        <v/>
      </c>
      <c r="T5219" s="7" t="str">
        <f t="shared" si="499"/>
        <v>Under 1.5</v>
      </c>
      <c r="U5219" s="14"/>
      <c r="V5219" s="14" t="str">
        <f t="shared" si="500"/>
        <v>Over 0.5</v>
      </c>
      <c r="W5219" s="14" t="str">
        <f t="shared" si="501"/>
        <v/>
      </c>
    </row>
    <row r="5220" spans="19:23">
      <c r="S5220" s="21" t="str">
        <f t="shared" si="498"/>
        <v/>
      </c>
      <c r="T5220" s="7" t="str">
        <f t="shared" si="499"/>
        <v>Under 1.5</v>
      </c>
      <c r="U5220" s="14"/>
      <c r="V5220" s="14" t="str">
        <f t="shared" si="500"/>
        <v>Over 0.5</v>
      </c>
      <c r="W5220" s="14" t="str">
        <f t="shared" si="501"/>
        <v/>
      </c>
    </row>
    <row r="5221" spans="19:23">
      <c r="S5221" s="21" t="str">
        <f t="shared" si="498"/>
        <v/>
      </c>
      <c r="T5221" s="7" t="str">
        <f t="shared" si="499"/>
        <v>Under 1.5</v>
      </c>
      <c r="U5221" s="14"/>
      <c r="V5221" s="14" t="str">
        <f t="shared" si="500"/>
        <v>Over 0.5</v>
      </c>
      <c r="W5221" s="14" t="str">
        <f t="shared" si="501"/>
        <v/>
      </c>
    </row>
    <row r="5222" spans="19:23">
      <c r="S5222" s="21" t="str">
        <f t="shared" si="498"/>
        <v/>
      </c>
      <c r="T5222" s="7" t="str">
        <f t="shared" si="499"/>
        <v>Under 1.5</v>
      </c>
      <c r="U5222" s="14"/>
      <c r="V5222" s="14" t="str">
        <f t="shared" si="500"/>
        <v>Over 0.5</v>
      </c>
      <c r="W5222" s="14" t="str">
        <f t="shared" si="501"/>
        <v/>
      </c>
    </row>
    <row r="5223" spans="19:23">
      <c r="S5223" s="21" t="str">
        <f t="shared" si="498"/>
        <v/>
      </c>
      <c r="T5223" s="7" t="str">
        <f t="shared" si="499"/>
        <v>Under 1.5</v>
      </c>
      <c r="U5223" s="14"/>
      <c r="V5223" s="14" t="str">
        <f t="shared" si="500"/>
        <v>Over 0.5</v>
      </c>
      <c r="W5223" s="14" t="str">
        <f t="shared" si="501"/>
        <v/>
      </c>
    </row>
    <row r="5224" spans="19:23">
      <c r="S5224" s="21" t="str">
        <f t="shared" si="498"/>
        <v/>
      </c>
      <c r="T5224" s="7" t="str">
        <f t="shared" si="499"/>
        <v>Under 1.5</v>
      </c>
      <c r="U5224" s="14"/>
      <c r="V5224" s="14" t="str">
        <f t="shared" si="500"/>
        <v>Over 0.5</v>
      </c>
      <c r="W5224" s="14" t="str">
        <f t="shared" si="501"/>
        <v/>
      </c>
    </row>
    <row r="5225" spans="19:23">
      <c r="S5225" s="21" t="str">
        <f t="shared" si="498"/>
        <v/>
      </c>
      <c r="T5225" s="7" t="str">
        <f t="shared" si="499"/>
        <v>Under 1.5</v>
      </c>
      <c r="U5225" s="14"/>
      <c r="V5225" s="14" t="str">
        <f t="shared" si="500"/>
        <v>Over 0.5</v>
      </c>
      <c r="W5225" s="14" t="str">
        <f t="shared" si="501"/>
        <v/>
      </c>
    </row>
    <row r="5226" spans="19:23">
      <c r="S5226" s="21" t="str">
        <f t="shared" si="498"/>
        <v/>
      </c>
      <c r="T5226" s="7" t="str">
        <f t="shared" si="499"/>
        <v>Under 1.5</v>
      </c>
      <c r="U5226" s="14"/>
      <c r="V5226" s="14" t="str">
        <f t="shared" si="500"/>
        <v>Over 0.5</v>
      </c>
      <c r="W5226" s="14" t="str">
        <f t="shared" si="501"/>
        <v/>
      </c>
    </row>
    <row r="5227" spans="19:23">
      <c r="S5227" s="21" t="str">
        <f t="shared" si="498"/>
        <v/>
      </c>
      <c r="T5227" s="7" t="str">
        <f t="shared" si="499"/>
        <v>Under 1.5</v>
      </c>
      <c r="U5227" s="14"/>
      <c r="V5227" s="14" t="str">
        <f t="shared" si="500"/>
        <v>Over 0.5</v>
      </c>
      <c r="W5227" s="14" t="str">
        <f t="shared" si="501"/>
        <v/>
      </c>
    </row>
    <row r="5228" spans="19:23">
      <c r="S5228" s="21" t="str">
        <f t="shared" si="498"/>
        <v/>
      </c>
      <c r="T5228" s="7" t="str">
        <f t="shared" si="499"/>
        <v>Under 1.5</v>
      </c>
      <c r="U5228" s="14"/>
      <c r="V5228" s="14" t="str">
        <f t="shared" si="500"/>
        <v>Over 0.5</v>
      </c>
      <c r="W5228" s="14" t="str">
        <f t="shared" si="501"/>
        <v/>
      </c>
    </row>
    <row r="5229" spans="19:23">
      <c r="S5229" s="21" t="str">
        <f t="shared" si="498"/>
        <v/>
      </c>
      <c r="T5229" s="7" t="str">
        <f t="shared" si="499"/>
        <v>Under 1.5</v>
      </c>
      <c r="U5229" s="14"/>
      <c r="V5229" s="14" t="str">
        <f t="shared" si="500"/>
        <v>Over 0.5</v>
      </c>
      <c r="W5229" s="14" t="str">
        <f t="shared" si="501"/>
        <v/>
      </c>
    </row>
    <row r="5230" spans="19:23">
      <c r="S5230" s="21" t="str">
        <f t="shared" si="498"/>
        <v/>
      </c>
      <c r="T5230" s="7" t="str">
        <f t="shared" si="499"/>
        <v>Under 1.5</v>
      </c>
      <c r="U5230" s="14"/>
      <c r="V5230" s="14" t="str">
        <f t="shared" si="500"/>
        <v>Over 0.5</v>
      </c>
      <c r="W5230" s="14" t="str">
        <f t="shared" si="501"/>
        <v/>
      </c>
    </row>
    <row r="5231" spans="19:23">
      <c r="S5231" s="21" t="str">
        <f t="shared" si="498"/>
        <v/>
      </c>
      <c r="T5231" s="7" t="str">
        <f t="shared" si="499"/>
        <v>Under 1.5</v>
      </c>
      <c r="U5231" s="14"/>
      <c r="V5231" s="14" t="str">
        <f t="shared" si="500"/>
        <v>Over 0.5</v>
      </c>
      <c r="W5231" s="14" t="str">
        <f t="shared" si="501"/>
        <v/>
      </c>
    </row>
    <row r="5232" spans="19:23">
      <c r="S5232" s="21" t="str">
        <f t="shared" si="498"/>
        <v/>
      </c>
      <c r="T5232" s="7" t="str">
        <f t="shared" si="499"/>
        <v>Under 1.5</v>
      </c>
      <c r="U5232" s="14"/>
      <c r="V5232" s="14" t="str">
        <f t="shared" si="500"/>
        <v>Over 0.5</v>
      </c>
      <c r="W5232" s="14" t="str">
        <f t="shared" si="501"/>
        <v/>
      </c>
    </row>
    <row r="5233" spans="19:23">
      <c r="S5233" s="21" t="str">
        <f t="shared" si="498"/>
        <v/>
      </c>
      <c r="T5233" s="7" t="str">
        <f t="shared" si="499"/>
        <v>Under 1.5</v>
      </c>
      <c r="U5233" s="14"/>
      <c r="V5233" s="14" t="str">
        <f t="shared" si="500"/>
        <v>Over 0.5</v>
      </c>
      <c r="W5233" s="14" t="str">
        <f t="shared" si="501"/>
        <v/>
      </c>
    </row>
    <row r="5234" spans="19:23">
      <c r="S5234" s="21" t="str">
        <f t="shared" si="498"/>
        <v/>
      </c>
      <c r="T5234" s="7" t="str">
        <f t="shared" si="499"/>
        <v>Under 1.5</v>
      </c>
      <c r="U5234" s="14"/>
      <c r="V5234" s="14" t="str">
        <f t="shared" si="500"/>
        <v>Over 0.5</v>
      </c>
      <c r="W5234" s="14" t="str">
        <f t="shared" si="501"/>
        <v/>
      </c>
    </row>
    <row r="5235" spans="19:23">
      <c r="S5235" s="21" t="str">
        <f t="shared" si="498"/>
        <v/>
      </c>
      <c r="T5235" s="7" t="str">
        <f t="shared" si="499"/>
        <v>Under 1.5</v>
      </c>
      <c r="U5235" s="14"/>
      <c r="V5235" s="14" t="str">
        <f t="shared" si="500"/>
        <v>Over 0.5</v>
      </c>
      <c r="W5235" s="14" t="str">
        <f t="shared" si="501"/>
        <v/>
      </c>
    </row>
    <row r="5236" spans="19:23">
      <c r="S5236" s="21" t="str">
        <f t="shared" ref="S5236:S5299" si="502">(IF(H5236=0,"",(40+IF(I5236&lt;50,0,I5236/3.2)+(IF(J5236&gt;I5236,-J5236/3.2,0)+(IF(H5236&gt;I5236,-H5236/3.2,0)+(IF(L5236="X",5,IF(L5236="2",2,0)))+(IF(M5236&gt;15,0,15-M5236))+(IF(P5236&lt;50,0,P5236/5)))))))</f>
        <v/>
      </c>
      <c r="T5236" s="7" t="str">
        <f t="shared" ref="T5236:T5299" si="503">IF(S5236&lt;56,"Over 0.5","Under 1.5")</f>
        <v>Under 1.5</v>
      </c>
      <c r="U5236" s="14"/>
      <c r="V5236" s="14" t="str">
        <f t="shared" si="500"/>
        <v>Over 0.5</v>
      </c>
      <c r="W5236" s="14" t="str">
        <f t="shared" si="501"/>
        <v/>
      </c>
    </row>
    <row r="5237" spans="19:23">
      <c r="S5237" s="21" t="str">
        <f t="shared" si="502"/>
        <v/>
      </c>
      <c r="T5237" s="7" t="str">
        <f t="shared" si="503"/>
        <v>Under 1.5</v>
      </c>
      <c r="U5237" s="14"/>
      <c r="V5237" s="14" t="str">
        <f t="shared" si="500"/>
        <v>Over 0.5</v>
      </c>
      <c r="W5237" s="14" t="str">
        <f t="shared" si="501"/>
        <v/>
      </c>
    </row>
    <row r="5238" spans="19:23">
      <c r="S5238" s="21" t="str">
        <f t="shared" si="502"/>
        <v/>
      </c>
      <c r="T5238" s="7" t="str">
        <f t="shared" si="503"/>
        <v>Under 1.5</v>
      </c>
      <c r="U5238" s="14"/>
      <c r="V5238" s="14" t="str">
        <f t="shared" si="500"/>
        <v>Over 0.5</v>
      </c>
      <c r="W5238" s="14" t="str">
        <f t="shared" si="501"/>
        <v/>
      </c>
    </row>
    <row r="5239" spans="19:23">
      <c r="S5239" s="21" t="str">
        <f t="shared" si="502"/>
        <v/>
      </c>
      <c r="T5239" s="7" t="str">
        <f t="shared" si="503"/>
        <v>Under 1.5</v>
      </c>
      <c r="U5239" s="14"/>
      <c r="V5239" s="14" t="str">
        <f t="shared" si="500"/>
        <v>Over 0.5</v>
      </c>
      <c r="W5239" s="14" t="str">
        <f t="shared" si="501"/>
        <v/>
      </c>
    </row>
    <row r="5240" spans="19:23">
      <c r="S5240" s="21" t="str">
        <f t="shared" si="502"/>
        <v/>
      </c>
      <c r="T5240" s="7" t="str">
        <f t="shared" si="503"/>
        <v>Under 1.5</v>
      </c>
      <c r="U5240" s="14"/>
      <c r="V5240" s="14" t="str">
        <f t="shared" si="500"/>
        <v>Over 0.5</v>
      </c>
      <c r="W5240" s="14" t="str">
        <f t="shared" si="501"/>
        <v/>
      </c>
    </row>
    <row r="5241" spans="19:23">
      <c r="S5241" s="21" t="str">
        <f t="shared" si="502"/>
        <v/>
      </c>
      <c r="T5241" s="7" t="str">
        <f t="shared" si="503"/>
        <v>Under 1.5</v>
      </c>
      <c r="U5241" s="14"/>
      <c r="V5241" s="14" t="str">
        <f t="shared" si="500"/>
        <v>Over 0.5</v>
      </c>
      <c r="W5241" s="14" t="str">
        <f t="shared" si="501"/>
        <v/>
      </c>
    </row>
    <row r="5242" spans="19:23">
      <c r="S5242" s="21" t="str">
        <f t="shared" si="502"/>
        <v/>
      </c>
      <c r="T5242" s="7" t="str">
        <f t="shared" si="503"/>
        <v>Under 1.5</v>
      </c>
      <c r="U5242" s="14"/>
      <c r="V5242" s="14" t="str">
        <f t="shared" si="500"/>
        <v>Over 0.5</v>
      </c>
      <c r="W5242" s="14" t="str">
        <f t="shared" si="501"/>
        <v/>
      </c>
    </row>
    <row r="5243" spans="19:23">
      <c r="S5243" s="21" t="str">
        <f t="shared" si="502"/>
        <v/>
      </c>
      <c r="T5243" s="7" t="str">
        <f t="shared" si="503"/>
        <v>Under 1.5</v>
      </c>
      <c r="U5243" s="14"/>
      <c r="V5243" s="14" t="str">
        <f t="shared" si="500"/>
        <v>Over 0.5</v>
      </c>
      <c r="W5243" s="14" t="str">
        <f t="shared" si="501"/>
        <v/>
      </c>
    </row>
    <row r="5244" spans="19:23">
      <c r="S5244" s="21" t="str">
        <f t="shared" si="502"/>
        <v/>
      </c>
      <c r="T5244" s="7" t="str">
        <f t="shared" si="503"/>
        <v>Under 1.5</v>
      </c>
      <c r="U5244" s="14"/>
      <c r="V5244" s="14" t="str">
        <f t="shared" si="500"/>
        <v>Over 0.5</v>
      </c>
      <c r="W5244" s="14" t="str">
        <f t="shared" si="501"/>
        <v/>
      </c>
    </row>
    <row r="5245" spans="19:23">
      <c r="S5245" s="21" t="str">
        <f t="shared" si="502"/>
        <v/>
      </c>
      <c r="T5245" s="7" t="str">
        <f t="shared" si="503"/>
        <v>Under 1.5</v>
      </c>
      <c r="U5245" s="14"/>
      <c r="V5245" s="14" t="str">
        <f t="shared" si="500"/>
        <v>Over 0.5</v>
      </c>
      <c r="W5245" s="14" t="str">
        <f t="shared" si="501"/>
        <v/>
      </c>
    </row>
    <row r="5246" spans="19:23">
      <c r="S5246" s="21" t="str">
        <f t="shared" si="502"/>
        <v/>
      </c>
      <c r="T5246" s="7" t="str">
        <f t="shared" si="503"/>
        <v>Under 1.5</v>
      </c>
      <c r="U5246" s="14"/>
      <c r="V5246" s="14" t="str">
        <f t="shared" si="500"/>
        <v>Over 0.5</v>
      </c>
      <c r="W5246" s="14" t="str">
        <f t="shared" si="501"/>
        <v/>
      </c>
    </row>
    <row r="5247" spans="19:23">
      <c r="S5247" s="21" t="str">
        <f t="shared" si="502"/>
        <v/>
      </c>
      <c r="T5247" s="7" t="str">
        <f t="shared" si="503"/>
        <v>Under 1.5</v>
      </c>
      <c r="U5247" s="14"/>
      <c r="V5247" s="14" t="str">
        <f t="shared" si="500"/>
        <v>Over 0.5</v>
      </c>
      <c r="W5247" s="14" t="str">
        <f t="shared" si="501"/>
        <v/>
      </c>
    </row>
    <row r="5248" spans="19:23">
      <c r="S5248" s="21" t="str">
        <f t="shared" si="502"/>
        <v/>
      </c>
      <c r="T5248" s="7" t="str">
        <f t="shared" si="503"/>
        <v>Under 1.5</v>
      </c>
      <c r="U5248" s="14"/>
      <c r="V5248" s="14" t="str">
        <f t="shared" si="500"/>
        <v>Over 0.5</v>
      </c>
      <c r="W5248" s="14" t="str">
        <f t="shared" si="501"/>
        <v/>
      </c>
    </row>
    <row r="5249" spans="19:23">
      <c r="S5249" s="21" t="str">
        <f t="shared" si="502"/>
        <v/>
      </c>
      <c r="T5249" s="7" t="str">
        <f t="shared" si="503"/>
        <v>Under 1.5</v>
      </c>
      <c r="U5249" s="14"/>
      <c r="V5249" s="14" t="str">
        <f t="shared" si="500"/>
        <v>Over 0.5</v>
      </c>
      <c r="W5249" s="14" t="str">
        <f t="shared" si="501"/>
        <v/>
      </c>
    </row>
    <row r="5250" spans="19:23">
      <c r="S5250" s="21" t="str">
        <f t="shared" si="502"/>
        <v/>
      </c>
      <c r="T5250" s="7" t="str">
        <f t="shared" si="503"/>
        <v>Under 1.5</v>
      </c>
      <c r="U5250" s="14"/>
      <c r="V5250" s="14" t="str">
        <f t="shared" si="500"/>
        <v>Over 0.5</v>
      </c>
      <c r="W5250" s="14" t="str">
        <f t="shared" si="501"/>
        <v/>
      </c>
    </row>
    <row r="5251" spans="19:23">
      <c r="S5251" s="21" t="str">
        <f t="shared" si="502"/>
        <v/>
      </c>
      <c r="T5251" s="7" t="str">
        <f t="shared" si="503"/>
        <v>Under 1.5</v>
      </c>
      <c r="U5251" s="14"/>
      <c r="V5251" s="14" t="str">
        <f t="shared" si="500"/>
        <v>Over 0.5</v>
      </c>
      <c r="W5251" s="14" t="str">
        <f t="shared" si="501"/>
        <v/>
      </c>
    </row>
    <row r="5252" spans="19:23">
      <c r="S5252" s="21" t="str">
        <f t="shared" si="502"/>
        <v/>
      </c>
      <c r="T5252" s="7" t="str">
        <f t="shared" si="503"/>
        <v>Under 1.5</v>
      </c>
      <c r="U5252" s="14"/>
      <c r="V5252" s="14" t="str">
        <f t="shared" si="500"/>
        <v>Over 0.5</v>
      </c>
      <c r="W5252" s="14" t="str">
        <f t="shared" si="501"/>
        <v/>
      </c>
    </row>
    <row r="5253" spans="19:23">
      <c r="S5253" s="21" t="str">
        <f t="shared" si="502"/>
        <v/>
      </c>
      <c r="T5253" s="7" t="str">
        <f t="shared" si="503"/>
        <v>Under 1.5</v>
      </c>
      <c r="U5253" s="14"/>
      <c r="V5253" s="14" t="str">
        <f t="shared" si="500"/>
        <v>Over 0.5</v>
      </c>
      <c r="W5253" s="14" t="str">
        <f t="shared" si="501"/>
        <v/>
      </c>
    </row>
    <row r="5254" spans="19:23">
      <c r="S5254" s="21" t="str">
        <f t="shared" si="502"/>
        <v/>
      </c>
      <c r="T5254" s="7" t="str">
        <f t="shared" si="503"/>
        <v>Under 1.5</v>
      </c>
      <c r="U5254" s="14"/>
      <c r="V5254" s="14" t="str">
        <f t="shared" si="500"/>
        <v>Over 0.5</v>
      </c>
      <c r="W5254" s="14" t="str">
        <f t="shared" si="501"/>
        <v/>
      </c>
    </row>
    <row r="5255" spans="19:23">
      <c r="S5255" s="21" t="str">
        <f t="shared" si="502"/>
        <v/>
      </c>
      <c r="T5255" s="7" t="str">
        <f t="shared" si="503"/>
        <v>Under 1.5</v>
      </c>
      <c r="U5255" s="14"/>
      <c r="V5255" s="14" t="str">
        <f t="shared" si="500"/>
        <v>Over 0.5</v>
      </c>
      <c r="W5255" s="14" t="str">
        <f t="shared" si="501"/>
        <v/>
      </c>
    </row>
    <row r="5256" spans="19:23">
      <c r="S5256" s="21" t="str">
        <f t="shared" si="502"/>
        <v/>
      </c>
      <c r="T5256" s="7" t="str">
        <f t="shared" si="503"/>
        <v>Under 1.5</v>
      </c>
      <c r="U5256" s="14"/>
      <c r="V5256" s="14" t="str">
        <f t="shared" si="500"/>
        <v>Over 0.5</v>
      </c>
      <c r="W5256" s="14" t="str">
        <f t="shared" si="501"/>
        <v/>
      </c>
    </row>
    <row r="5257" spans="19:23">
      <c r="S5257" s="21" t="str">
        <f t="shared" si="502"/>
        <v/>
      </c>
      <c r="T5257" s="7" t="str">
        <f t="shared" si="503"/>
        <v>Under 1.5</v>
      </c>
      <c r="U5257" s="14"/>
      <c r="V5257" s="14" t="str">
        <f t="shared" si="500"/>
        <v>Over 0.5</v>
      </c>
      <c r="W5257" s="14" t="str">
        <f t="shared" si="501"/>
        <v/>
      </c>
    </row>
    <row r="5258" spans="19:23">
      <c r="S5258" s="21" t="str">
        <f t="shared" si="502"/>
        <v/>
      </c>
      <c r="T5258" s="7" t="str">
        <f t="shared" si="503"/>
        <v>Under 1.5</v>
      </c>
      <c r="U5258" s="14"/>
      <c r="V5258" s="14" t="str">
        <f t="shared" si="500"/>
        <v>Over 0.5</v>
      </c>
      <c r="W5258" s="14" t="str">
        <f t="shared" si="501"/>
        <v/>
      </c>
    </row>
    <row r="5259" spans="19:23">
      <c r="S5259" s="21" t="str">
        <f t="shared" si="502"/>
        <v/>
      </c>
      <c r="T5259" s="7" t="str">
        <f t="shared" si="503"/>
        <v>Under 1.5</v>
      </c>
      <c r="U5259" s="14"/>
      <c r="V5259" s="14" t="str">
        <f t="shared" ref="V5259:V5322" si="504">IF(N5259="1-0","Under 1.5",IF(N5259="0-0","Under 1.5",IF(N5259="0-1","Under 1.5","Over 0.5")))</f>
        <v>Over 0.5</v>
      </c>
      <c r="W5259" s="14" t="str">
        <f t="shared" ref="W5259:W5322" si="505">IF(N5259=0,"",IF(N5259="?",N5259,IF(T5259=V5259,"WON",IF(N5259="0-1","WON",IF(N5259="1-0","WON","LOST")))))</f>
        <v/>
      </c>
    </row>
    <row r="5260" spans="19:23">
      <c r="S5260" s="21" t="str">
        <f t="shared" si="502"/>
        <v/>
      </c>
      <c r="T5260" s="7" t="str">
        <f t="shared" si="503"/>
        <v>Under 1.5</v>
      </c>
      <c r="U5260" s="14"/>
      <c r="V5260" s="14" t="str">
        <f t="shared" si="504"/>
        <v>Over 0.5</v>
      </c>
      <c r="W5260" s="14" t="str">
        <f t="shared" si="505"/>
        <v/>
      </c>
    </row>
    <row r="5261" spans="19:23">
      <c r="S5261" s="21" t="str">
        <f t="shared" si="502"/>
        <v/>
      </c>
      <c r="T5261" s="7" t="str">
        <f t="shared" si="503"/>
        <v>Under 1.5</v>
      </c>
      <c r="U5261" s="14"/>
      <c r="V5261" s="14" t="str">
        <f t="shared" si="504"/>
        <v>Over 0.5</v>
      </c>
      <c r="W5261" s="14" t="str">
        <f t="shared" si="505"/>
        <v/>
      </c>
    </row>
    <row r="5262" spans="19:23">
      <c r="S5262" s="21" t="str">
        <f t="shared" si="502"/>
        <v/>
      </c>
      <c r="T5262" s="7" t="str">
        <f t="shared" si="503"/>
        <v>Under 1.5</v>
      </c>
      <c r="U5262" s="14"/>
      <c r="V5262" s="14" t="str">
        <f t="shared" si="504"/>
        <v>Over 0.5</v>
      </c>
      <c r="W5262" s="14" t="str">
        <f t="shared" si="505"/>
        <v/>
      </c>
    </row>
    <row r="5263" spans="19:23">
      <c r="S5263" s="21" t="str">
        <f t="shared" si="502"/>
        <v/>
      </c>
      <c r="T5263" s="7" t="str">
        <f t="shared" si="503"/>
        <v>Under 1.5</v>
      </c>
      <c r="U5263" s="14"/>
      <c r="V5263" s="14" t="str">
        <f t="shared" si="504"/>
        <v>Over 0.5</v>
      </c>
      <c r="W5263" s="14" t="str">
        <f t="shared" si="505"/>
        <v/>
      </c>
    </row>
    <row r="5264" spans="19:23">
      <c r="S5264" s="21" t="str">
        <f t="shared" si="502"/>
        <v/>
      </c>
      <c r="T5264" s="7" t="str">
        <f t="shared" si="503"/>
        <v>Under 1.5</v>
      </c>
      <c r="U5264" s="14"/>
      <c r="V5264" s="14" t="str">
        <f t="shared" si="504"/>
        <v>Over 0.5</v>
      </c>
      <c r="W5264" s="14" t="str">
        <f t="shared" si="505"/>
        <v/>
      </c>
    </row>
    <row r="5265" spans="19:23">
      <c r="S5265" s="21" t="str">
        <f t="shared" si="502"/>
        <v/>
      </c>
      <c r="T5265" s="7" t="str">
        <f t="shared" si="503"/>
        <v>Under 1.5</v>
      </c>
      <c r="U5265" s="14"/>
      <c r="V5265" s="14" t="str">
        <f t="shared" si="504"/>
        <v>Over 0.5</v>
      </c>
      <c r="W5265" s="14" t="str">
        <f t="shared" si="505"/>
        <v/>
      </c>
    </row>
    <row r="5266" spans="19:23">
      <c r="S5266" s="21" t="str">
        <f t="shared" si="502"/>
        <v/>
      </c>
      <c r="T5266" s="7" t="str">
        <f t="shared" si="503"/>
        <v>Under 1.5</v>
      </c>
      <c r="U5266" s="14"/>
      <c r="V5266" s="14" t="str">
        <f t="shared" si="504"/>
        <v>Over 0.5</v>
      </c>
      <c r="W5266" s="14" t="str">
        <f t="shared" si="505"/>
        <v/>
      </c>
    </row>
    <row r="5267" spans="19:23">
      <c r="S5267" s="21" t="str">
        <f t="shared" si="502"/>
        <v/>
      </c>
      <c r="T5267" s="7" t="str">
        <f t="shared" si="503"/>
        <v>Under 1.5</v>
      </c>
      <c r="U5267" s="14"/>
      <c r="V5267" s="14" t="str">
        <f t="shared" si="504"/>
        <v>Over 0.5</v>
      </c>
      <c r="W5267" s="14" t="str">
        <f t="shared" si="505"/>
        <v/>
      </c>
    </row>
    <row r="5268" spans="19:23">
      <c r="S5268" s="21" t="str">
        <f t="shared" si="502"/>
        <v/>
      </c>
      <c r="T5268" s="7" t="str">
        <f t="shared" si="503"/>
        <v>Under 1.5</v>
      </c>
      <c r="U5268" s="14"/>
      <c r="V5268" s="14" t="str">
        <f t="shared" si="504"/>
        <v>Over 0.5</v>
      </c>
      <c r="W5268" s="14" t="str">
        <f t="shared" si="505"/>
        <v/>
      </c>
    </row>
    <row r="5269" spans="19:23">
      <c r="S5269" s="21" t="str">
        <f t="shared" si="502"/>
        <v/>
      </c>
      <c r="T5269" s="7" t="str">
        <f t="shared" si="503"/>
        <v>Under 1.5</v>
      </c>
      <c r="U5269" s="14"/>
      <c r="V5269" s="14" t="str">
        <f t="shared" si="504"/>
        <v>Over 0.5</v>
      </c>
      <c r="W5269" s="14" t="str">
        <f t="shared" si="505"/>
        <v/>
      </c>
    </row>
    <row r="5270" spans="19:23">
      <c r="S5270" s="21" t="str">
        <f t="shared" si="502"/>
        <v/>
      </c>
      <c r="T5270" s="7" t="str">
        <f t="shared" si="503"/>
        <v>Under 1.5</v>
      </c>
      <c r="U5270" s="14"/>
      <c r="V5270" s="14" t="str">
        <f t="shared" si="504"/>
        <v>Over 0.5</v>
      </c>
      <c r="W5270" s="14" t="str">
        <f t="shared" si="505"/>
        <v/>
      </c>
    </row>
    <row r="5271" spans="19:23">
      <c r="S5271" s="21" t="str">
        <f t="shared" si="502"/>
        <v/>
      </c>
      <c r="T5271" s="7" t="str">
        <f t="shared" si="503"/>
        <v>Under 1.5</v>
      </c>
      <c r="U5271" s="14"/>
      <c r="V5271" s="14" t="str">
        <f t="shared" si="504"/>
        <v>Over 0.5</v>
      </c>
      <c r="W5271" s="14" t="str">
        <f t="shared" si="505"/>
        <v/>
      </c>
    </row>
    <row r="5272" spans="19:23">
      <c r="S5272" s="21" t="str">
        <f t="shared" si="502"/>
        <v/>
      </c>
      <c r="T5272" s="7" t="str">
        <f t="shared" si="503"/>
        <v>Under 1.5</v>
      </c>
      <c r="U5272" s="14"/>
      <c r="V5272" s="14" t="str">
        <f t="shared" si="504"/>
        <v>Over 0.5</v>
      </c>
      <c r="W5272" s="14" t="str">
        <f t="shared" si="505"/>
        <v/>
      </c>
    </row>
    <row r="5273" spans="19:23">
      <c r="S5273" s="21" t="str">
        <f t="shared" si="502"/>
        <v/>
      </c>
      <c r="T5273" s="7" t="str">
        <f t="shared" si="503"/>
        <v>Under 1.5</v>
      </c>
      <c r="U5273" s="14"/>
      <c r="V5273" s="14" t="str">
        <f t="shared" si="504"/>
        <v>Over 0.5</v>
      </c>
      <c r="W5273" s="14" t="str">
        <f t="shared" si="505"/>
        <v/>
      </c>
    </row>
    <row r="5274" spans="19:23">
      <c r="S5274" s="21" t="str">
        <f t="shared" si="502"/>
        <v/>
      </c>
      <c r="T5274" s="7" t="str">
        <f t="shared" si="503"/>
        <v>Under 1.5</v>
      </c>
      <c r="U5274" s="14"/>
      <c r="V5274" s="14" t="str">
        <f t="shared" si="504"/>
        <v>Over 0.5</v>
      </c>
      <c r="W5274" s="14" t="str">
        <f t="shared" si="505"/>
        <v/>
      </c>
    </row>
    <row r="5275" spans="19:23">
      <c r="S5275" s="21" t="str">
        <f t="shared" si="502"/>
        <v/>
      </c>
      <c r="T5275" s="7" t="str">
        <f t="shared" si="503"/>
        <v>Under 1.5</v>
      </c>
      <c r="U5275" s="14"/>
      <c r="V5275" s="14" t="str">
        <f t="shared" si="504"/>
        <v>Over 0.5</v>
      </c>
      <c r="W5275" s="14" t="str">
        <f t="shared" si="505"/>
        <v/>
      </c>
    </row>
    <row r="5276" spans="19:23">
      <c r="S5276" s="21" t="str">
        <f t="shared" si="502"/>
        <v/>
      </c>
      <c r="T5276" s="7" t="str">
        <f t="shared" si="503"/>
        <v>Under 1.5</v>
      </c>
      <c r="U5276" s="14"/>
      <c r="V5276" s="14" t="str">
        <f t="shared" si="504"/>
        <v>Over 0.5</v>
      </c>
      <c r="W5276" s="14" t="str">
        <f t="shared" si="505"/>
        <v/>
      </c>
    </row>
    <row r="5277" spans="19:23">
      <c r="S5277" s="21" t="str">
        <f t="shared" si="502"/>
        <v/>
      </c>
      <c r="T5277" s="7" t="str">
        <f t="shared" si="503"/>
        <v>Under 1.5</v>
      </c>
      <c r="U5277" s="14"/>
      <c r="V5277" s="14" t="str">
        <f t="shared" si="504"/>
        <v>Over 0.5</v>
      </c>
      <c r="W5277" s="14" t="str">
        <f t="shared" si="505"/>
        <v/>
      </c>
    </row>
    <row r="5278" spans="19:23">
      <c r="S5278" s="21" t="str">
        <f t="shared" si="502"/>
        <v/>
      </c>
      <c r="T5278" s="7" t="str">
        <f t="shared" si="503"/>
        <v>Under 1.5</v>
      </c>
      <c r="U5278" s="14"/>
      <c r="V5278" s="14" t="str">
        <f t="shared" si="504"/>
        <v>Over 0.5</v>
      </c>
      <c r="W5278" s="14" t="str">
        <f t="shared" si="505"/>
        <v/>
      </c>
    </row>
    <row r="5279" spans="19:23">
      <c r="S5279" s="21" t="str">
        <f t="shared" si="502"/>
        <v/>
      </c>
      <c r="T5279" s="7" t="str">
        <f t="shared" si="503"/>
        <v>Under 1.5</v>
      </c>
      <c r="U5279" s="14"/>
      <c r="V5279" s="14" t="str">
        <f t="shared" si="504"/>
        <v>Over 0.5</v>
      </c>
      <c r="W5279" s="14" t="str">
        <f t="shared" si="505"/>
        <v/>
      </c>
    </row>
    <row r="5280" spans="19:23">
      <c r="S5280" s="21" t="str">
        <f t="shared" si="502"/>
        <v/>
      </c>
      <c r="T5280" s="7" t="str">
        <f t="shared" si="503"/>
        <v>Under 1.5</v>
      </c>
      <c r="U5280" s="14"/>
      <c r="V5280" s="14" t="str">
        <f t="shared" si="504"/>
        <v>Over 0.5</v>
      </c>
      <c r="W5280" s="14" t="str">
        <f t="shared" si="505"/>
        <v/>
      </c>
    </row>
    <row r="5281" spans="19:23">
      <c r="S5281" s="21" t="str">
        <f t="shared" si="502"/>
        <v/>
      </c>
      <c r="T5281" s="7" t="str">
        <f t="shared" si="503"/>
        <v>Under 1.5</v>
      </c>
      <c r="U5281" s="14"/>
      <c r="V5281" s="14" t="str">
        <f t="shared" si="504"/>
        <v>Over 0.5</v>
      </c>
      <c r="W5281" s="14" t="str">
        <f t="shared" si="505"/>
        <v/>
      </c>
    </row>
    <row r="5282" spans="19:23">
      <c r="S5282" s="21" t="str">
        <f t="shared" si="502"/>
        <v/>
      </c>
      <c r="T5282" s="7" t="str">
        <f t="shared" si="503"/>
        <v>Under 1.5</v>
      </c>
      <c r="U5282" s="14"/>
      <c r="V5282" s="14" t="str">
        <f t="shared" si="504"/>
        <v>Over 0.5</v>
      </c>
      <c r="W5282" s="14" t="str">
        <f t="shared" si="505"/>
        <v/>
      </c>
    </row>
    <row r="5283" spans="19:23">
      <c r="S5283" s="21" t="str">
        <f t="shared" si="502"/>
        <v/>
      </c>
      <c r="T5283" s="7" t="str">
        <f t="shared" si="503"/>
        <v>Under 1.5</v>
      </c>
      <c r="U5283" s="14"/>
      <c r="V5283" s="14" t="str">
        <f t="shared" si="504"/>
        <v>Over 0.5</v>
      </c>
      <c r="W5283" s="14" t="str">
        <f t="shared" si="505"/>
        <v/>
      </c>
    </row>
    <row r="5284" spans="19:23">
      <c r="S5284" s="21" t="str">
        <f t="shared" si="502"/>
        <v/>
      </c>
      <c r="T5284" s="7" t="str">
        <f t="shared" si="503"/>
        <v>Under 1.5</v>
      </c>
      <c r="U5284" s="14"/>
      <c r="V5284" s="14" t="str">
        <f t="shared" si="504"/>
        <v>Over 0.5</v>
      </c>
      <c r="W5284" s="14" t="str">
        <f t="shared" si="505"/>
        <v/>
      </c>
    </row>
    <row r="5285" spans="19:23">
      <c r="S5285" s="21" t="str">
        <f t="shared" si="502"/>
        <v/>
      </c>
      <c r="T5285" s="7" t="str">
        <f t="shared" si="503"/>
        <v>Under 1.5</v>
      </c>
      <c r="U5285" s="14"/>
      <c r="V5285" s="14" t="str">
        <f t="shared" si="504"/>
        <v>Over 0.5</v>
      </c>
      <c r="W5285" s="14" t="str">
        <f t="shared" si="505"/>
        <v/>
      </c>
    </row>
    <row r="5286" spans="19:23">
      <c r="S5286" s="21" t="str">
        <f t="shared" si="502"/>
        <v/>
      </c>
      <c r="T5286" s="7" t="str">
        <f t="shared" si="503"/>
        <v>Under 1.5</v>
      </c>
      <c r="U5286" s="14"/>
      <c r="V5286" s="14" t="str">
        <f t="shared" si="504"/>
        <v>Over 0.5</v>
      </c>
      <c r="W5286" s="14" t="str">
        <f t="shared" si="505"/>
        <v/>
      </c>
    </row>
    <row r="5287" spans="19:23">
      <c r="S5287" s="21" t="str">
        <f t="shared" si="502"/>
        <v/>
      </c>
      <c r="T5287" s="7" t="str">
        <f t="shared" si="503"/>
        <v>Under 1.5</v>
      </c>
      <c r="U5287" s="14"/>
      <c r="V5287" s="14" t="str">
        <f t="shared" si="504"/>
        <v>Over 0.5</v>
      </c>
      <c r="W5287" s="14" t="str">
        <f t="shared" si="505"/>
        <v/>
      </c>
    </row>
    <row r="5288" spans="19:23">
      <c r="S5288" s="21" t="str">
        <f t="shared" si="502"/>
        <v/>
      </c>
      <c r="T5288" s="7" t="str">
        <f t="shared" si="503"/>
        <v>Under 1.5</v>
      </c>
      <c r="U5288" s="14"/>
      <c r="V5288" s="14" t="str">
        <f t="shared" si="504"/>
        <v>Over 0.5</v>
      </c>
      <c r="W5288" s="14" t="str">
        <f t="shared" si="505"/>
        <v/>
      </c>
    </row>
    <row r="5289" spans="19:23">
      <c r="S5289" s="21" t="str">
        <f t="shared" si="502"/>
        <v/>
      </c>
      <c r="T5289" s="7" t="str">
        <f t="shared" si="503"/>
        <v>Under 1.5</v>
      </c>
      <c r="U5289" s="14"/>
      <c r="V5289" s="14" t="str">
        <f t="shared" si="504"/>
        <v>Over 0.5</v>
      </c>
      <c r="W5289" s="14" t="str">
        <f t="shared" si="505"/>
        <v/>
      </c>
    </row>
    <row r="5290" spans="19:23">
      <c r="S5290" s="21" t="str">
        <f t="shared" si="502"/>
        <v/>
      </c>
      <c r="T5290" s="7" t="str">
        <f t="shared" si="503"/>
        <v>Under 1.5</v>
      </c>
      <c r="U5290" s="14"/>
      <c r="V5290" s="14" t="str">
        <f t="shared" si="504"/>
        <v>Over 0.5</v>
      </c>
      <c r="W5290" s="14" t="str">
        <f t="shared" si="505"/>
        <v/>
      </c>
    </row>
    <row r="5291" spans="19:23">
      <c r="S5291" s="21" t="str">
        <f t="shared" si="502"/>
        <v/>
      </c>
      <c r="T5291" s="7" t="str">
        <f t="shared" si="503"/>
        <v>Under 1.5</v>
      </c>
      <c r="U5291" s="14"/>
      <c r="V5291" s="14" t="str">
        <f t="shared" si="504"/>
        <v>Over 0.5</v>
      </c>
      <c r="W5291" s="14" t="str">
        <f t="shared" si="505"/>
        <v/>
      </c>
    </row>
    <row r="5292" spans="19:23">
      <c r="S5292" s="21" t="str">
        <f t="shared" si="502"/>
        <v/>
      </c>
      <c r="T5292" s="7" t="str">
        <f t="shared" si="503"/>
        <v>Under 1.5</v>
      </c>
      <c r="U5292" s="14"/>
      <c r="V5292" s="14" t="str">
        <f t="shared" si="504"/>
        <v>Over 0.5</v>
      </c>
      <c r="W5292" s="14" t="str">
        <f t="shared" si="505"/>
        <v/>
      </c>
    </row>
    <row r="5293" spans="19:23">
      <c r="S5293" s="21" t="str">
        <f t="shared" si="502"/>
        <v/>
      </c>
      <c r="T5293" s="7" t="str">
        <f t="shared" si="503"/>
        <v>Under 1.5</v>
      </c>
      <c r="U5293" s="14"/>
      <c r="V5293" s="14" t="str">
        <f t="shared" si="504"/>
        <v>Over 0.5</v>
      </c>
      <c r="W5293" s="14" t="str">
        <f t="shared" si="505"/>
        <v/>
      </c>
    </row>
    <row r="5294" spans="19:23">
      <c r="S5294" s="21" t="str">
        <f t="shared" si="502"/>
        <v/>
      </c>
      <c r="T5294" s="7" t="str">
        <f t="shared" si="503"/>
        <v>Under 1.5</v>
      </c>
      <c r="U5294" s="14"/>
      <c r="V5294" s="14" t="str">
        <f t="shared" si="504"/>
        <v>Over 0.5</v>
      </c>
      <c r="W5294" s="14" t="str">
        <f t="shared" si="505"/>
        <v/>
      </c>
    </row>
    <row r="5295" spans="19:23">
      <c r="S5295" s="21" t="str">
        <f t="shared" si="502"/>
        <v/>
      </c>
      <c r="T5295" s="7" t="str">
        <f t="shared" si="503"/>
        <v>Under 1.5</v>
      </c>
      <c r="U5295" s="14"/>
      <c r="V5295" s="14" t="str">
        <f t="shared" si="504"/>
        <v>Over 0.5</v>
      </c>
      <c r="W5295" s="14" t="str">
        <f t="shared" si="505"/>
        <v/>
      </c>
    </row>
    <row r="5296" spans="19:23">
      <c r="S5296" s="21" t="str">
        <f t="shared" si="502"/>
        <v/>
      </c>
      <c r="T5296" s="7" t="str">
        <f t="shared" si="503"/>
        <v>Under 1.5</v>
      </c>
      <c r="U5296" s="14"/>
      <c r="V5296" s="14" t="str">
        <f t="shared" si="504"/>
        <v>Over 0.5</v>
      </c>
      <c r="W5296" s="14" t="str">
        <f t="shared" si="505"/>
        <v/>
      </c>
    </row>
    <row r="5297" spans="19:23">
      <c r="S5297" s="21" t="str">
        <f t="shared" si="502"/>
        <v/>
      </c>
      <c r="T5297" s="7" t="str">
        <f t="shared" si="503"/>
        <v>Under 1.5</v>
      </c>
      <c r="U5297" s="14"/>
      <c r="V5297" s="14" t="str">
        <f t="shared" si="504"/>
        <v>Over 0.5</v>
      </c>
      <c r="W5297" s="14" t="str">
        <f t="shared" si="505"/>
        <v/>
      </c>
    </row>
    <row r="5298" spans="19:23">
      <c r="S5298" s="21" t="str">
        <f t="shared" si="502"/>
        <v/>
      </c>
      <c r="T5298" s="7" t="str">
        <f t="shared" si="503"/>
        <v>Under 1.5</v>
      </c>
      <c r="U5298" s="14"/>
      <c r="V5298" s="14" t="str">
        <f t="shared" si="504"/>
        <v>Over 0.5</v>
      </c>
      <c r="W5298" s="14" t="str">
        <f t="shared" si="505"/>
        <v/>
      </c>
    </row>
    <row r="5299" spans="19:23">
      <c r="S5299" s="21" t="str">
        <f t="shared" si="502"/>
        <v/>
      </c>
      <c r="T5299" s="7" t="str">
        <f t="shared" si="503"/>
        <v>Under 1.5</v>
      </c>
      <c r="U5299" s="14"/>
      <c r="V5299" s="14" t="str">
        <f t="shared" si="504"/>
        <v>Over 0.5</v>
      </c>
      <c r="W5299" s="14" t="str">
        <f t="shared" si="505"/>
        <v/>
      </c>
    </row>
    <row r="5300" spans="19:23">
      <c r="S5300" s="21" t="str">
        <f t="shared" ref="S5300:S5363" si="506">(IF(H5300=0,"",(40+IF(I5300&lt;50,0,I5300/3.2)+(IF(J5300&gt;I5300,-J5300/3.2,0)+(IF(H5300&gt;I5300,-H5300/3.2,0)+(IF(L5300="X",5,IF(L5300="2",2,0)))+(IF(M5300&gt;15,0,15-M5300))+(IF(P5300&lt;50,0,P5300/5)))))))</f>
        <v/>
      </c>
      <c r="T5300" s="7" t="str">
        <f t="shared" ref="T5300:T5363" si="507">IF(S5300&lt;56,"Over 0.5","Under 1.5")</f>
        <v>Under 1.5</v>
      </c>
      <c r="U5300" s="14"/>
      <c r="V5300" s="14" t="str">
        <f t="shared" si="504"/>
        <v>Over 0.5</v>
      </c>
      <c r="W5300" s="14" t="str">
        <f t="shared" si="505"/>
        <v/>
      </c>
    </row>
    <row r="5301" spans="19:23">
      <c r="S5301" s="21" t="str">
        <f t="shared" si="506"/>
        <v/>
      </c>
      <c r="T5301" s="7" t="str">
        <f t="shared" si="507"/>
        <v>Under 1.5</v>
      </c>
      <c r="U5301" s="14"/>
      <c r="V5301" s="14" t="str">
        <f t="shared" si="504"/>
        <v>Over 0.5</v>
      </c>
      <c r="W5301" s="14" t="str">
        <f t="shared" si="505"/>
        <v/>
      </c>
    </row>
    <row r="5302" spans="19:23">
      <c r="S5302" s="21" t="str">
        <f t="shared" si="506"/>
        <v/>
      </c>
      <c r="T5302" s="7" t="str">
        <f t="shared" si="507"/>
        <v>Under 1.5</v>
      </c>
      <c r="U5302" s="14"/>
      <c r="V5302" s="14" t="str">
        <f t="shared" si="504"/>
        <v>Over 0.5</v>
      </c>
      <c r="W5302" s="14" t="str">
        <f t="shared" si="505"/>
        <v/>
      </c>
    </row>
    <row r="5303" spans="19:23">
      <c r="S5303" s="21" t="str">
        <f t="shared" si="506"/>
        <v/>
      </c>
      <c r="T5303" s="7" t="str">
        <f t="shared" si="507"/>
        <v>Under 1.5</v>
      </c>
      <c r="U5303" s="14"/>
      <c r="V5303" s="14" t="str">
        <f t="shared" si="504"/>
        <v>Over 0.5</v>
      </c>
      <c r="W5303" s="14" t="str">
        <f t="shared" si="505"/>
        <v/>
      </c>
    </row>
    <row r="5304" spans="19:23">
      <c r="S5304" s="21" t="str">
        <f t="shared" si="506"/>
        <v/>
      </c>
      <c r="T5304" s="7" t="str">
        <f t="shared" si="507"/>
        <v>Under 1.5</v>
      </c>
      <c r="U5304" s="14"/>
      <c r="V5304" s="14" t="str">
        <f t="shared" si="504"/>
        <v>Over 0.5</v>
      </c>
      <c r="W5304" s="14" t="str">
        <f t="shared" si="505"/>
        <v/>
      </c>
    </row>
    <row r="5305" spans="19:23">
      <c r="S5305" s="21" t="str">
        <f t="shared" si="506"/>
        <v/>
      </c>
      <c r="T5305" s="7" t="str">
        <f t="shared" si="507"/>
        <v>Under 1.5</v>
      </c>
      <c r="U5305" s="14"/>
      <c r="V5305" s="14" t="str">
        <f t="shared" si="504"/>
        <v>Over 0.5</v>
      </c>
      <c r="W5305" s="14" t="str">
        <f t="shared" si="505"/>
        <v/>
      </c>
    </row>
    <row r="5306" spans="19:23">
      <c r="S5306" s="21" t="str">
        <f t="shared" si="506"/>
        <v/>
      </c>
      <c r="T5306" s="7" t="str">
        <f t="shared" si="507"/>
        <v>Under 1.5</v>
      </c>
      <c r="U5306" s="14"/>
      <c r="V5306" s="14" t="str">
        <f t="shared" si="504"/>
        <v>Over 0.5</v>
      </c>
      <c r="W5306" s="14" t="str">
        <f t="shared" si="505"/>
        <v/>
      </c>
    </row>
    <row r="5307" spans="19:23">
      <c r="S5307" s="21" t="str">
        <f t="shared" si="506"/>
        <v/>
      </c>
      <c r="T5307" s="7" t="str">
        <f t="shared" si="507"/>
        <v>Under 1.5</v>
      </c>
      <c r="U5307" s="14"/>
      <c r="V5307" s="14" t="str">
        <f t="shared" si="504"/>
        <v>Over 0.5</v>
      </c>
      <c r="W5307" s="14" t="str">
        <f t="shared" si="505"/>
        <v/>
      </c>
    </row>
    <row r="5308" spans="19:23">
      <c r="S5308" s="21" t="str">
        <f t="shared" si="506"/>
        <v/>
      </c>
      <c r="T5308" s="7" t="str">
        <f t="shared" si="507"/>
        <v>Under 1.5</v>
      </c>
      <c r="U5308" s="14"/>
      <c r="V5308" s="14" t="str">
        <f t="shared" si="504"/>
        <v>Over 0.5</v>
      </c>
      <c r="W5308" s="14" t="str">
        <f t="shared" si="505"/>
        <v/>
      </c>
    </row>
    <row r="5309" spans="19:23">
      <c r="S5309" s="21" t="str">
        <f t="shared" si="506"/>
        <v/>
      </c>
      <c r="T5309" s="7" t="str">
        <f t="shared" si="507"/>
        <v>Under 1.5</v>
      </c>
      <c r="U5309" s="14"/>
      <c r="V5309" s="14" t="str">
        <f t="shared" si="504"/>
        <v>Over 0.5</v>
      </c>
      <c r="W5309" s="14" t="str">
        <f t="shared" si="505"/>
        <v/>
      </c>
    </row>
    <row r="5310" spans="19:23">
      <c r="S5310" s="21" t="str">
        <f t="shared" si="506"/>
        <v/>
      </c>
      <c r="T5310" s="7" t="str">
        <f t="shared" si="507"/>
        <v>Under 1.5</v>
      </c>
      <c r="U5310" s="14"/>
      <c r="V5310" s="14" t="str">
        <f t="shared" si="504"/>
        <v>Over 0.5</v>
      </c>
      <c r="W5310" s="14" t="str">
        <f t="shared" si="505"/>
        <v/>
      </c>
    </row>
    <row r="5311" spans="19:23">
      <c r="S5311" s="21" t="str">
        <f t="shared" si="506"/>
        <v/>
      </c>
      <c r="T5311" s="7" t="str">
        <f t="shared" si="507"/>
        <v>Under 1.5</v>
      </c>
      <c r="U5311" s="14"/>
      <c r="V5311" s="14" t="str">
        <f t="shared" si="504"/>
        <v>Over 0.5</v>
      </c>
      <c r="W5311" s="14" t="str">
        <f t="shared" si="505"/>
        <v/>
      </c>
    </row>
    <row r="5312" spans="19:23">
      <c r="S5312" s="21" t="str">
        <f t="shared" si="506"/>
        <v/>
      </c>
      <c r="T5312" s="7" t="str">
        <f t="shared" si="507"/>
        <v>Under 1.5</v>
      </c>
      <c r="U5312" s="14"/>
      <c r="V5312" s="14" t="str">
        <f t="shared" si="504"/>
        <v>Over 0.5</v>
      </c>
      <c r="W5312" s="14" t="str">
        <f t="shared" si="505"/>
        <v/>
      </c>
    </row>
    <row r="5313" spans="19:23">
      <c r="S5313" s="21" t="str">
        <f t="shared" si="506"/>
        <v/>
      </c>
      <c r="T5313" s="7" t="str">
        <f t="shared" si="507"/>
        <v>Under 1.5</v>
      </c>
      <c r="U5313" s="14"/>
      <c r="V5313" s="14" t="str">
        <f t="shared" si="504"/>
        <v>Over 0.5</v>
      </c>
      <c r="W5313" s="14" t="str">
        <f t="shared" si="505"/>
        <v/>
      </c>
    </row>
    <row r="5314" spans="19:23">
      <c r="S5314" s="21" t="str">
        <f t="shared" si="506"/>
        <v/>
      </c>
      <c r="T5314" s="7" t="str">
        <f t="shared" si="507"/>
        <v>Under 1.5</v>
      </c>
      <c r="U5314" s="14"/>
      <c r="V5314" s="14" t="str">
        <f t="shared" si="504"/>
        <v>Over 0.5</v>
      </c>
      <c r="W5314" s="14" t="str">
        <f t="shared" si="505"/>
        <v/>
      </c>
    </row>
    <row r="5315" spans="19:23">
      <c r="S5315" s="21" t="str">
        <f t="shared" si="506"/>
        <v/>
      </c>
      <c r="T5315" s="7" t="str">
        <f t="shared" si="507"/>
        <v>Under 1.5</v>
      </c>
      <c r="U5315" s="14"/>
      <c r="V5315" s="14" t="str">
        <f t="shared" si="504"/>
        <v>Over 0.5</v>
      </c>
      <c r="W5315" s="14" t="str">
        <f t="shared" si="505"/>
        <v/>
      </c>
    </row>
    <row r="5316" spans="19:23">
      <c r="S5316" s="21" t="str">
        <f t="shared" si="506"/>
        <v/>
      </c>
      <c r="T5316" s="7" t="str">
        <f t="shared" si="507"/>
        <v>Under 1.5</v>
      </c>
      <c r="U5316" s="14"/>
      <c r="V5316" s="14" t="str">
        <f t="shared" si="504"/>
        <v>Over 0.5</v>
      </c>
      <c r="W5316" s="14" t="str">
        <f t="shared" si="505"/>
        <v/>
      </c>
    </row>
    <row r="5317" spans="19:23">
      <c r="S5317" s="21" t="str">
        <f t="shared" si="506"/>
        <v/>
      </c>
      <c r="T5317" s="7" t="str">
        <f t="shared" si="507"/>
        <v>Under 1.5</v>
      </c>
      <c r="U5317" s="14"/>
      <c r="V5317" s="14" t="str">
        <f t="shared" si="504"/>
        <v>Over 0.5</v>
      </c>
      <c r="W5317" s="14" t="str">
        <f t="shared" si="505"/>
        <v/>
      </c>
    </row>
    <row r="5318" spans="19:23">
      <c r="S5318" s="21" t="str">
        <f t="shared" si="506"/>
        <v/>
      </c>
      <c r="T5318" s="7" t="str">
        <f t="shared" si="507"/>
        <v>Under 1.5</v>
      </c>
      <c r="U5318" s="14"/>
      <c r="V5318" s="14" t="str">
        <f t="shared" si="504"/>
        <v>Over 0.5</v>
      </c>
      <c r="W5318" s="14" t="str">
        <f t="shared" si="505"/>
        <v/>
      </c>
    </row>
    <row r="5319" spans="19:23">
      <c r="S5319" s="21" t="str">
        <f t="shared" si="506"/>
        <v/>
      </c>
      <c r="T5319" s="7" t="str">
        <f t="shared" si="507"/>
        <v>Under 1.5</v>
      </c>
      <c r="U5319" s="14"/>
      <c r="V5319" s="14" t="str">
        <f t="shared" si="504"/>
        <v>Over 0.5</v>
      </c>
      <c r="W5319" s="14" t="str">
        <f t="shared" si="505"/>
        <v/>
      </c>
    </row>
    <row r="5320" spans="19:23">
      <c r="S5320" s="21" t="str">
        <f t="shared" si="506"/>
        <v/>
      </c>
      <c r="T5320" s="7" t="str">
        <f t="shared" si="507"/>
        <v>Under 1.5</v>
      </c>
      <c r="U5320" s="14"/>
      <c r="V5320" s="14" t="str">
        <f t="shared" si="504"/>
        <v>Over 0.5</v>
      </c>
      <c r="W5320" s="14" t="str">
        <f t="shared" si="505"/>
        <v/>
      </c>
    </row>
    <row r="5321" spans="19:23">
      <c r="S5321" s="21" t="str">
        <f t="shared" si="506"/>
        <v/>
      </c>
      <c r="T5321" s="7" t="str">
        <f t="shared" si="507"/>
        <v>Under 1.5</v>
      </c>
      <c r="U5321" s="14"/>
      <c r="V5321" s="14" t="str">
        <f t="shared" si="504"/>
        <v>Over 0.5</v>
      </c>
      <c r="W5321" s="14" t="str">
        <f t="shared" si="505"/>
        <v/>
      </c>
    </row>
    <row r="5322" spans="19:23">
      <c r="S5322" s="21" t="str">
        <f t="shared" si="506"/>
        <v/>
      </c>
      <c r="T5322" s="7" t="str">
        <f t="shared" si="507"/>
        <v>Under 1.5</v>
      </c>
      <c r="U5322" s="14"/>
      <c r="V5322" s="14" t="str">
        <f t="shared" si="504"/>
        <v>Over 0.5</v>
      </c>
      <c r="W5322" s="14" t="str">
        <f t="shared" si="505"/>
        <v/>
      </c>
    </row>
    <row r="5323" spans="19:23">
      <c r="S5323" s="21" t="str">
        <f t="shared" si="506"/>
        <v/>
      </c>
      <c r="T5323" s="7" t="str">
        <f t="shared" si="507"/>
        <v>Under 1.5</v>
      </c>
      <c r="U5323" s="14"/>
      <c r="V5323" s="14" t="str">
        <f t="shared" ref="V5323:V5386" si="508">IF(N5323="1-0","Under 1.5",IF(N5323="0-0","Under 1.5",IF(N5323="0-1","Under 1.5","Over 0.5")))</f>
        <v>Over 0.5</v>
      </c>
      <c r="W5323" s="14" t="str">
        <f t="shared" ref="W5323:W5386" si="509">IF(N5323=0,"",IF(N5323="?",N5323,IF(T5323=V5323,"WON",IF(N5323="0-1","WON",IF(N5323="1-0","WON","LOST")))))</f>
        <v/>
      </c>
    </row>
    <row r="5324" spans="19:23">
      <c r="S5324" s="21" t="str">
        <f t="shared" si="506"/>
        <v/>
      </c>
      <c r="T5324" s="7" t="str">
        <f t="shared" si="507"/>
        <v>Under 1.5</v>
      </c>
      <c r="U5324" s="14"/>
      <c r="V5324" s="14" t="str">
        <f t="shared" si="508"/>
        <v>Over 0.5</v>
      </c>
      <c r="W5324" s="14" t="str">
        <f t="shared" si="509"/>
        <v/>
      </c>
    </row>
    <row r="5325" spans="19:23">
      <c r="S5325" s="21" t="str">
        <f t="shared" si="506"/>
        <v/>
      </c>
      <c r="T5325" s="7" t="str">
        <f t="shared" si="507"/>
        <v>Under 1.5</v>
      </c>
      <c r="U5325" s="14"/>
      <c r="V5325" s="14" t="str">
        <f t="shared" si="508"/>
        <v>Over 0.5</v>
      </c>
      <c r="W5325" s="14" t="str">
        <f t="shared" si="509"/>
        <v/>
      </c>
    </row>
    <row r="5326" spans="19:23">
      <c r="S5326" s="21" t="str">
        <f t="shared" si="506"/>
        <v/>
      </c>
      <c r="T5326" s="7" t="str">
        <f t="shared" si="507"/>
        <v>Under 1.5</v>
      </c>
      <c r="U5326" s="14"/>
      <c r="V5326" s="14" t="str">
        <f t="shared" si="508"/>
        <v>Over 0.5</v>
      </c>
      <c r="W5326" s="14" t="str">
        <f t="shared" si="509"/>
        <v/>
      </c>
    </row>
    <row r="5327" spans="19:23">
      <c r="S5327" s="21" t="str">
        <f t="shared" si="506"/>
        <v/>
      </c>
      <c r="T5327" s="7" t="str">
        <f t="shared" si="507"/>
        <v>Under 1.5</v>
      </c>
      <c r="U5327" s="14"/>
      <c r="V5327" s="14" t="str">
        <f t="shared" si="508"/>
        <v>Over 0.5</v>
      </c>
      <c r="W5327" s="14" t="str">
        <f t="shared" si="509"/>
        <v/>
      </c>
    </row>
    <row r="5328" spans="19:23">
      <c r="S5328" s="21" t="str">
        <f t="shared" si="506"/>
        <v/>
      </c>
      <c r="T5328" s="7" t="str">
        <f t="shared" si="507"/>
        <v>Under 1.5</v>
      </c>
      <c r="U5328" s="14"/>
      <c r="V5328" s="14" t="str">
        <f t="shared" si="508"/>
        <v>Over 0.5</v>
      </c>
      <c r="W5328" s="14" t="str">
        <f t="shared" si="509"/>
        <v/>
      </c>
    </row>
    <row r="5329" spans="19:23">
      <c r="S5329" s="21" t="str">
        <f t="shared" si="506"/>
        <v/>
      </c>
      <c r="T5329" s="7" t="str">
        <f t="shared" si="507"/>
        <v>Under 1.5</v>
      </c>
      <c r="U5329" s="14"/>
      <c r="V5329" s="14" t="str">
        <f t="shared" si="508"/>
        <v>Over 0.5</v>
      </c>
      <c r="W5329" s="14" t="str">
        <f t="shared" si="509"/>
        <v/>
      </c>
    </row>
    <row r="5330" spans="19:23">
      <c r="S5330" s="21" t="str">
        <f t="shared" si="506"/>
        <v/>
      </c>
      <c r="T5330" s="7" t="str">
        <f t="shared" si="507"/>
        <v>Under 1.5</v>
      </c>
      <c r="U5330" s="14"/>
      <c r="V5330" s="14" t="str">
        <f t="shared" si="508"/>
        <v>Over 0.5</v>
      </c>
      <c r="W5330" s="14" t="str">
        <f t="shared" si="509"/>
        <v/>
      </c>
    </row>
    <row r="5331" spans="19:23">
      <c r="S5331" s="21" t="str">
        <f t="shared" si="506"/>
        <v/>
      </c>
      <c r="T5331" s="7" t="str">
        <f t="shared" si="507"/>
        <v>Under 1.5</v>
      </c>
      <c r="U5331" s="14"/>
      <c r="V5331" s="14" t="str">
        <f t="shared" si="508"/>
        <v>Over 0.5</v>
      </c>
      <c r="W5331" s="14" t="str">
        <f t="shared" si="509"/>
        <v/>
      </c>
    </row>
    <row r="5332" spans="19:23">
      <c r="S5332" s="21" t="str">
        <f t="shared" si="506"/>
        <v/>
      </c>
      <c r="T5332" s="7" t="str">
        <f t="shared" si="507"/>
        <v>Under 1.5</v>
      </c>
      <c r="U5332" s="14"/>
      <c r="V5332" s="14" t="str">
        <f t="shared" si="508"/>
        <v>Over 0.5</v>
      </c>
      <c r="W5332" s="14" t="str">
        <f t="shared" si="509"/>
        <v/>
      </c>
    </row>
    <row r="5333" spans="19:23">
      <c r="S5333" s="21" t="str">
        <f t="shared" si="506"/>
        <v/>
      </c>
      <c r="T5333" s="7" t="str">
        <f t="shared" si="507"/>
        <v>Under 1.5</v>
      </c>
      <c r="U5333" s="14"/>
      <c r="V5333" s="14" t="str">
        <f t="shared" si="508"/>
        <v>Over 0.5</v>
      </c>
      <c r="W5333" s="14" t="str">
        <f t="shared" si="509"/>
        <v/>
      </c>
    </row>
    <row r="5334" spans="19:23">
      <c r="S5334" s="21" t="str">
        <f t="shared" si="506"/>
        <v/>
      </c>
      <c r="T5334" s="7" t="str">
        <f t="shared" si="507"/>
        <v>Under 1.5</v>
      </c>
      <c r="U5334" s="14"/>
      <c r="V5334" s="14" t="str">
        <f t="shared" si="508"/>
        <v>Over 0.5</v>
      </c>
      <c r="W5334" s="14" t="str">
        <f t="shared" si="509"/>
        <v/>
      </c>
    </row>
    <row r="5335" spans="19:23">
      <c r="S5335" s="21" t="str">
        <f t="shared" si="506"/>
        <v/>
      </c>
      <c r="T5335" s="7" t="str">
        <f t="shared" si="507"/>
        <v>Under 1.5</v>
      </c>
      <c r="U5335" s="14"/>
      <c r="V5335" s="14" t="str">
        <f t="shared" si="508"/>
        <v>Over 0.5</v>
      </c>
      <c r="W5335" s="14" t="str">
        <f t="shared" si="509"/>
        <v/>
      </c>
    </row>
    <row r="5336" spans="19:23">
      <c r="S5336" s="21" t="str">
        <f t="shared" si="506"/>
        <v/>
      </c>
      <c r="T5336" s="7" t="str">
        <f t="shared" si="507"/>
        <v>Under 1.5</v>
      </c>
      <c r="U5336" s="14"/>
      <c r="V5336" s="14" t="str">
        <f t="shared" si="508"/>
        <v>Over 0.5</v>
      </c>
      <c r="W5336" s="14" t="str">
        <f t="shared" si="509"/>
        <v/>
      </c>
    </row>
    <row r="5337" spans="19:23">
      <c r="S5337" s="21" t="str">
        <f t="shared" si="506"/>
        <v/>
      </c>
      <c r="T5337" s="7" t="str">
        <f t="shared" si="507"/>
        <v>Under 1.5</v>
      </c>
      <c r="U5337" s="14"/>
      <c r="V5337" s="14" t="str">
        <f t="shared" si="508"/>
        <v>Over 0.5</v>
      </c>
      <c r="W5337" s="14" t="str">
        <f t="shared" si="509"/>
        <v/>
      </c>
    </row>
    <row r="5338" spans="19:23">
      <c r="S5338" s="21" t="str">
        <f t="shared" si="506"/>
        <v/>
      </c>
      <c r="T5338" s="7" t="str">
        <f t="shared" si="507"/>
        <v>Under 1.5</v>
      </c>
      <c r="U5338" s="14"/>
      <c r="V5338" s="14" t="str">
        <f t="shared" si="508"/>
        <v>Over 0.5</v>
      </c>
      <c r="W5338" s="14" t="str">
        <f t="shared" si="509"/>
        <v/>
      </c>
    </row>
    <row r="5339" spans="19:23">
      <c r="S5339" s="21" t="str">
        <f t="shared" si="506"/>
        <v/>
      </c>
      <c r="T5339" s="7" t="str">
        <f t="shared" si="507"/>
        <v>Under 1.5</v>
      </c>
      <c r="U5339" s="14"/>
      <c r="V5339" s="14" t="str">
        <f t="shared" si="508"/>
        <v>Over 0.5</v>
      </c>
      <c r="W5339" s="14" t="str">
        <f t="shared" si="509"/>
        <v/>
      </c>
    </row>
    <row r="5340" spans="19:23">
      <c r="S5340" s="21" t="str">
        <f t="shared" si="506"/>
        <v/>
      </c>
      <c r="T5340" s="7" t="str">
        <f t="shared" si="507"/>
        <v>Under 1.5</v>
      </c>
      <c r="U5340" s="14"/>
      <c r="V5340" s="14" t="str">
        <f t="shared" si="508"/>
        <v>Over 0.5</v>
      </c>
      <c r="W5340" s="14" t="str">
        <f t="shared" si="509"/>
        <v/>
      </c>
    </row>
    <row r="5341" spans="19:23">
      <c r="S5341" s="21" t="str">
        <f t="shared" si="506"/>
        <v/>
      </c>
      <c r="T5341" s="7" t="str">
        <f t="shared" si="507"/>
        <v>Under 1.5</v>
      </c>
      <c r="U5341" s="14"/>
      <c r="V5341" s="14" t="str">
        <f t="shared" si="508"/>
        <v>Over 0.5</v>
      </c>
      <c r="W5341" s="14" t="str">
        <f t="shared" si="509"/>
        <v/>
      </c>
    </row>
    <row r="5342" spans="19:23">
      <c r="S5342" s="21" t="str">
        <f t="shared" si="506"/>
        <v/>
      </c>
      <c r="T5342" s="7" t="str">
        <f t="shared" si="507"/>
        <v>Under 1.5</v>
      </c>
      <c r="U5342" s="14"/>
      <c r="V5342" s="14" t="str">
        <f t="shared" si="508"/>
        <v>Over 0.5</v>
      </c>
      <c r="W5342" s="14" t="str">
        <f t="shared" si="509"/>
        <v/>
      </c>
    </row>
    <row r="5343" spans="19:23">
      <c r="S5343" s="21" t="str">
        <f t="shared" si="506"/>
        <v/>
      </c>
      <c r="T5343" s="7" t="str">
        <f t="shared" si="507"/>
        <v>Under 1.5</v>
      </c>
      <c r="U5343" s="14"/>
      <c r="V5343" s="14" t="str">
        <f t="shared" si="508"/>
        <v>Over 0.5</v>
      </c>
      <c r="W5343" s="14" t="str">
        <f t="shared" si="509"/>
        <v/>
      </c>
    </row>
    <row r="5344" spans="19:23">
      <c r="S5344" s="21" t="str">
        <f t="shared" si="506"/>
        <v/>
      </c>
      <c r="T5344" s="7" t="str">
        <f t="shared" si="507"/>
        <v>Under 1.5</v>
      </c>
      <c r="U5344" s="14"/>
      <c r="V5344" s="14" t="str">
        <f t="shared" si="508"/>
        <v>Over 0.5</v>
      </c>
      <c r="W5344" s="14" t="str">
        <f t="shared" si="509"/>
        <v/>
      </c>
    </row>
    <row r="5345" spans="19:23">
      <c r="S5345" s="21" t="str">
        <f t="shared" si="506"/>
        <v/>
      </c>
      <c r="T5345" s="7" t="str">
        <f t="shared" si="507"/>
        <v>Under 1.5</v>
      </c>
      <c r="U5345" s="14"/>
      <c r="V5345" s="14" t="str">
        <f t="shared" si="508"/>
        <v>Over 0.5</v>
      </c>
      <c r="W5345" s="14" t="str">
        <f t="shared" si="509"/>
        <v/>
      </c>
    </row>
    <row r="5346" spans="19:23">
      <c r="S5346" s="21" t="str">
        <f t="shared" si="506"/>
        <v/>
      </c>
      <c r="T5346" s="7" t="str">
        <f t="shared" si="507"/>
        <v>Under 1.5</v>
      </c>
      <c r="U5346" s="14"/>
      <c r="V5346" s="14" t="str">
        <f t="shared" si="508"/>
        <v>Over 0.5</v>
      </c>
      <c r="W5346" s="14" t="str">
        <f t="shared" si="509"/>
        <v/>
      </c>
    </row>
    <row r="5347" spans="19:23">
      <c r="S5347" s="21" t="str">
        <f t="shared" si="506"/>
        <v/>
      </c>
      <c r="T5347" s="7" t="str">
        <f t="shared" si="507"/>
        <v>Under 1.5</v>
      </c>
      <c r="U5347" s="14"/>
      <c r="V5347" s="14" t="str">
        <f t="shared" si="508"/>
        <v>Over 0.5</v>
      </c>
      <c r="W5347" s="14" t="str">
        <f t="shared" si="509"/>
        <v/>
      </c>
    </row>
    <row r="5348" spans="19:23">
      <c r="S5348" s="21" t="str">
        <f t="shared" si="506"/>
        <v/>
      </c>
      <c r="T5348" s="7" t="str">
        <f t="shared" si="507"/>
        <v>Under 1.5</v>
      </c>
      <c r="U5348" s="14"/>
      <c r="V5348" s="14" t="str">
        <f t="shared" si="508"/>
        <v>Over 0.5</v>
      </c>
      <c r="W5348" s="14" t="str">
        <f t="shared" si="509"/>
        <v/>
      </c>
    </row>
    <row r="5349" spans="19:23">
      <c r="S5349" s="21" t="str">
        <f t="shared" si="506"/>
        <v/>
      </c>
      <c r="T5349" s="7" t="str">
        <f t="shared" si="507"/>
        <v>Under 1.5</v>
      </c>
      <c r="U5349" s="14"/>
      <c r="V5349" s="14" t="str">
        <f t="shared" si="508"/>
        <v>Over 0.5</v>
      </c>
      <c r="W5349" s="14" t="str">
        <f t="shared" si="509"/>
        <v/>
      </c>
    </row>
    <row r="5350" spans="19:23">
      <c r="S5350" s="21" t="str">
        <f t="shared" si="506"/>
        <v/>
      </c>
      <c r="T5350" s="7" t="str">
        <f t="shared" si="507"/>
        <v>Under 1.5</v>
      </c>
      <c r="U5350" s="14"/>
      <c r="V5350" s="14" t="str">
        <f t="shared" si="508"/>
        <v>Over 0.5</v>
      </c>
      <c r="W5350" s="14" t="str">
        <f t="shared" si="509"/>
        <v/>
      </c>
    </row>
    <row r="5351" spans="19:23">
      <c r="S5351" s="21" t="str">
        <f t="shared" si="506"/>
        <v/>
      </c>
      <c r="T5351" s="7" t="str">
        <f t="shared" si="507"/>
        <v>Under 1.5</v>
      </c>
      <c r="U5351" s="14"/>
      <c r="V5351" s="14" t="str">
        <f t="shared" si="508"/>
        <v>Over 0.5</v>
      </c>
      <c r="W5351" s="14" t="str">
        <f t="shared" si="509"/>
        <v/>
      </c>
    </row>
    <row r="5352" spans="19:23">
      <c r="S5352" s="21" t="str">
        <f t="shared" si="506"/>
        <v/>
      </c>
      <c r="T5352" s="7" t="str">
        <f t="shared" si="507"/>
        <v>Under 1.5</v>
      </c>
      <c r="U5352" s="14"/>
      <c r="V5352" s="14" t="str">
        <f t="shared" si="508"/>
        <v>Over 0.5</v>
      </c>
      <c r="W5352" s="14" t="str">
        <f t="shared" si="509"/>
        <v/>
      </c>
    </row>
    <row r="5353" spans="19:23">
      <c r="S5353" s="21" t="str">
        <f t="shared" si="506"/>
        <v/>
      </c>
      <c r="T5353" s="7" t="str">
        <f t="shared" si="507"/>
        <v>Under 1.5</v>
      </c>
      <c r="U5353" s="14"/>
      <c r="V5353" s="14" t="str">
        <f t="shared" si="508"/>
        <v>Over 0.5</v>
      </c>
      <c r="W5353" s="14" t="str">
        <f t="shared" si="509"/>
        <v/>
      </c>
    </row>
    <row r="5354" spans="19:23">
      <c r="S5354" s="21" t="str">
        <f t="shared" si="506"/>
        <v/>
      </c>
      <c r="T5354" s="7" t="str">
        <f t="shared" si="507"/>
        <v>Under 1.5</v>
      </c>
      <c r="U5354" s="14"/>
      <c r="V5354" s="14" t="str">
        <f t="shared" si="508"/>
        <v>Over 0.5</v>
      </c>
      <c r="W5354" s="14" t="str">
        <f t="shared" si="509"/>
        <v/>
      </c>
    </row>
    <row r="5355" spans="19:23">
      <c r="S5355" s="21" t="str">
        <f t="shared" si="506"/>
        <v/>
      </c>
      <c r="T5355" s="7" t="str">
        <f t="shared" si="507"/>
        <v>Under 1.5</v>
      </c>
      <c r="U5355" s="14"/>
      <c r="V5355" s="14" t="str">
        <f t="shared" si="508"/>
        <v>Over 0.5</v>
      </c>
      <c r="W5355" s="14" t="str">
        <f t="shared" si="509"/>
        <v/>
      </c>
    </row>
    <row r="5356" spans="19:23">
      <c r="S5356" s="21" t="str">
        <f t="shared" si="506"/>
        <v/>
      </c>
      <c r="T5356" s="7" t="str">
        <f t="shared" si="507"/>
        <v>Under 1.5</v>
      </c>
      <c r="U5356" s="14"/>
      <c r="V5356" s="14" t="str">
        <f t="shared" si="508"/>
        <v>Over 0.5</v>
      </c>
      <c r="W5356" s="14" t="str">
        <f t="shared" si="509"/>
        <v/>
      </c>
    </row>
    <row r="5357" spans="19:23">
      <c r="S5357" s="21" t="str">
        <f t="shared" si="506"/>
        <v/>
      </c>
      <c r="T5357" s="7" t="str">
        <f t="shared" si="507"/>
        <v>Under 1.5</v>
      </c>
      <c r="U5357" s="14"/>
      <c r="V5357" s="14" t="str">
        <f t="shared" si="508"/>
        <v>Over 0.5</v>
      </c>
      <c r="W5357" s="14" t="str">
        <f t="shared" si="509"/>
        <v/>
      </c>
    </row>
    <row r="5358" spans="19:23">
      <c r="S5358" s="21" t="str">
        <f t="shared" si="506"/>
        <v/>
      </c>
      <c r="T5358" s="7" t="str">
        <f t="shared" si="507"/>
        <v>Under 1.5</v>
      </c>
      <c r="U5358" s="14"/>
      <c r="V5358" s="14" t="str">
        <f t="shared" si="508"/>
        <v>Over 0.5</v>
      </c>
      <c r="W5358" s="14" t="str">
        <f t="shared" si="509"/>
        <v/>
      </c>
    </row>
    <row r="5359" spans="19:23">
      <c r="S5359" s="21" t="str">
        <f t="shared" si="506"/>
        <v/>
      </c>
      <c r="T5359" s="7" t="str">
        <f t="shared" si="507"/>
        <v>Under 1.5</v>
      </c>
      <c r="U5359" s="14"/>
      <c r="V5359" s="14" t="str">
        <f t="shared" si="508"/>
        <v>Over 0.5</v>
      </c>
      <c r="W5359" s="14" t="str">
        <f t="shared" si="509"/>
        <v/>
      </c>
    </row>
    <row r="5360" spans="19:23">
      <c r="S5360" s="21" t="str">
        <f t="shared" si="506"/>
        <v/>
      </c>
      <c r="T5360" s="7" t="str">
        <f t="shared" si="507"/>
        <v>Under 1.5</v>
      </c>
      <c r="U5360" s="14"/>
      <c r="V5360" s="14" t="str">
        <f t="shared" si="508"/>
        <v>Over 0.5</v>
      </c>
      <c r="W5360" s="14" t="str">
        <f t="shared" si="509"/>
        <v/>
      </c>
    </row>
    <row r="5361" spans="19:23">
      <c r="S5361" s="21" t="str">
        <f t="shared" si="506"/>
        <v/>
      </c>
      <c r="T5361" s="7" t="str">
        <f t="shared" si="507"/>
        <v>Under 1.5</v>
      </c>
      <c r="U5361" s="14"/>
      <c r="V5361" s="14" t="str">
        <f t="shared" si="508"/>
        <v>Over 0.5</v>
      </c>
      <c r="W5361" s="14" t="str">
        <f t="shared" si="509"/>
        <v/>
      </c>
    </row>
    <row r="5362" spans="19:23">
      <c r="S5362" s="21" t="str">
        <f t="shared" si="506"/>
        <v/>
      </c>
      <c r="T5362" s="7" t="str">
        <f t="shared" si="507"/>
        <v>Under 1.5</v>
      </c>
      <c r="U5362" s="14"/>
      <c r="V5362" s="14" t="str">
        <f t="shared" si="508"/>
        <v>Over 0.5</v>
      </c>
      <c r="W5362" s="14" t="str">
        <f t="shared" si="509"/>
        <v/>
      </c>
    </row>
    <row r="5363" spans="19:23">
      <c r="S5363" s="21" t="str">
        <f t="shared" si="506"/>
        <v/>
      </c>
      <c r="T5363" s="7" t="str">
        <f t="shared" si="507"/>
        <v>Under 1.5</v>
      </c>
      <c r="U5363" s="14"/>
      <c r="V5363" s="14" t="str">
        <f t="shared" si="508"/>
        <v>Over 0.5</v>
      </c>
      <c r="W5363" s="14" t="str">
        <f t="shared" si="509"/>
        <v/>
      </c>
    </row>
    <row r="5364" spans="19:23">
      <c r="S5364" s="21" t="str">
        <f t="shared" ref="S5364:S5427" si="510">(IF(H5364=0,"",(40+IF(I5364&lt;50,0,I5364/3.2)+(IF(J5364&gt;I5364,-J5364/3.2,0)+(IF(H5364&gt;I5364,-H5364/3.2,0)+(IF(L5364="X",5,IF(L5364="2",2,0)))+(IF(M5364&gt;15,0,15-M5364))+(IF(P5364&lt;50,0,P5364/5)))))))</f>
        <v/>
      </c>
      <c r="T5364" s="7" t="str">
        <f t="shared" ref="T5364:T5427" si="511">IF(S5364&lt;56,"Over 0.5","Under 1.5")</f>
        <v>Under 1.5</v>
      </c>
      <c r="U5364" s="14"/>
      <c r="V5364" s="14" t="str">
        <f t="shared" si="508"/>
        <v>Over 0.5</v>
      </c>
      <c r="W5364" s="14" t="str">
        <f t="shared" si="509"/>
        <v/>
      </c>
    </row>
    <row r="5365" spans="19:23">
      <c r="S5365" s="21" t="str">
        <f t="shared" si="510"/>
        <v/>
      </c>
      <c r="T5365" s="7" t="str">
        <f t="shared" si="511"/>
        <v>Under 1.5</v>
      </c>
      <c r="U5365" s="14"/>
      <c r="V5365" s="14" t="str">
        <f t="shared" si="508"/>
        <v>Over 0.5</v>
      </c>
      <c r="W5365" s="14" t="str">
        <f t="shared" si="509"/>
        <v/>
      </c>
    </row>
    <row r="5366" spans="19:23">
      <c r="S5366" s="21" t="str">
        <f t="shared" si="510"/>
        <v/>
      </c>
      <c r="T5366" s="7" t="str">
        <f t="shared" si="511"/>
        <v>Under 1.5</v>
      </c>
      <c r="U5366" s="14"/>
      <c r="V5366" s="14" t="str">
        <f t="shared" si="508"/>
        <v>Over 0.5</v>
      </c>
      <c r="W5366" s="14" t="str">
        <f t="shared" si="509"/>
        <v/>
      </c>
    </row>
    <row r="5367" spans="19:23">
      <c r="S5367" s="21" t="str">
        <f t="shared" si="510"/>
        <v/>
      </c>
      <c r="T5367" s="7" t="str">
        <f t="shared" si="511"/>
        <v>Under 1.5</v>
      </c>
      <c r="U5367" s="14"/>
      <c r="V5367" s="14" t="str">
        <f t="shared" si="508"/>
        <v>Over 0.5</v>
      </c>
      <c r="W5367" s="14" t="str">
        <f t="shared" si="509"/>
        <v/>
      </c>
    </row>
    <row r="5368" spans="19:23">
      <c r="S5368" s="21" t="str">
        <f t="shared" si="510"/>
        <v/>
      </c>
      <c r="T5368" s="7" t="str">
        <f t="shared" si="511"/>
        <v>Under 1.5</v>
      </c>
      <c r="U5368" s="14"/>
      <c r="V5368" s="14" t="str">
        <f t="shared" si="508"/>
        <v>Over 0.5</v>
      </c>
      <c r="W5368" s="14" t="str">
        <f t="shared" si="509"/>
        <v/>
      </c>
    </row>
    <row r="5369" spans="19:23">
      <c r="S5369" s="21" t="str">
        <f t="shared" si="510"/>
        <v/>
      </c>
      <c r="T5369" s="7" t="str">
        <f t="shared" si="511"/>
        <v>Under 1.5</v>
      </c>
      <c r="U5369" s="14"/>
      <c r="V5369" s="14" t="str">
        <f t="shared" si="508"/>
        <v>Over 0.5</v>
      </c>
      <c r="W5369" s="14" t="str">
        <f t="shared" si="509"/>
        <v/>
      </c>
    </row>
    <row r="5370" spans="19:23">
      <c r="S5370" s="21" t="str">
        <f t="shared" si="510"/>
        <v/>
      </c>
      <c r="T5370" s="7" t="str">
        <f t="shared" si="511"/>
        <v>Under 1.5</v>
      </c>
      <c r="U5370" s="14"/>
      <c r="V5370" s="14" t="str">
        <f t="shared" si="508"/>
        <v>Over 0.5</v>
      </c>
      <c r="W5370" s="14" t="str">
        <f t="shared" si="509"/>
        <v/>
      </c>
    </row>
    <row r="5371" spans="19:23">
      <c r="S5371" s="21" t="str">
        <f t="shared" si="510"/>
        <v/>
      </c>
      <c r="T5371" s="7" t="str">
        <f t="shared" si="511"/>
        <v>Under 1.5</v>
      </c>
      <c r="U5371" s="14"/>
      <c r="V5371" s="14" t="str">
        <f t="shared" si="508"/>
        <v>Over 0.5</v>
      </c>
      <c r="W5371" s="14" t="str">
        <f t="shared" si="509"/>
        <v/>
      </c>
    </row>
    <row r="5372" spans="19:23">
      <c r="S5372" s="21" t="str">
        <f t="shared" si="510"/>
        <v/>
      </c>
      <c r="T5372" s="7" t="str">
        <f t="shared" si="511"/>
        <v>Under 1.5</v>
      </c>
      <c r="U5372" s="14"/>
      <c r="V5372" s="14" t="str">
        <f t="shared" si="508"/>
        <v>Over 0.5</v>
      </c>
      <c r="W5372" s="14" t="str">
        <f t="shared" si="509"/>
        <v/>
      </c>
    </row>
    <row r="5373" spans="19:23">
      <c r="S5373" s="21" t="str">
        <f t="shared" si="510"/>
        <v/>
      </c>
      <c r="T5373" s="7" t="str">
        <f t="shared" si="511"/>
        <v>Under 1.5</v>
      </c>
      <c r="U5373" s="14"/>
      <c r="V5373" s="14" t="str">
        <f t="shared" si="508"/>
        <v>Over 0.5</v>
      </c>
      <c r="W5373" s="14" t="str">
        <f t="shared" si="509"/>
        <v/>
      </c>
    </row>
    <row r="5374" spans="19:23">
      <c r="S5374" s="21" t="str">
        <f t="shared" si="510"/>
        <v/>
      </c>
      <c r="T5374" s="7" t="str">
        <f t="shared" si="511"/>
        <v>Under 1.5</v>
      </c>
      <c r="U5374" s="14"/>
      <c r="V5374" s="14" t="str">
        <f t="shared" si="508"/>
        <v>Over 0.5</v>
      </c>
      <c r="W5374" s="14" t="str">
        <f t="shared" si="509"/>
        <v/>
      </c>
    </row>
    <row r="5375" spans="19:23">
      <c r="S5375" s="21" t="str">
        <f t="shared" si="510"/>
        <v/>
      </c>
      <c r="T5375" s="7" t="str">
        <f t="shared" si="511"/>
        <v>Under 1.5</v>
      </c>
      <c r="U5375" s="14"/>
      <c r="V5375" s="14" t="str">
        <f t="shared" si="508"/>
        <v>Over 0.5</v>
      </c>
      <c r="W5375" s="14" t="str">
        <f t="shared" si="509"/>
        <v/>
      </c>
    </row>
    <row r="5376" spans="19:23">
      <c r="S5376" s="21" t="str">
        <f t="shared" si="510"/>
        <v/>
      </c>
      <c r="T5376" s="7" t="str">
        <f t="shared" si="511"/>
        <v>Under 1.5</v>
      </c>
      <c r="U5376" s="14"/>
      <c r="V5376" s="14" t="str">
        <f t="shared" si="508"/>
        <v>Over 0.5</v>
      </c>
      <c r="W5376" s="14" t="str">
        <f t="shared" si="509"/>
        <v/>
      </c>
    </row>
    <row r="5377" spans="19:23">
      <c r="S5377" s="21" t="str">
        <f t="shared" si="510"/>
        <v/>
      </c>
      <c r="T5377" s="7" t="str">
        <f t="shared" si="511"/>
        <v>Under 1.5</v>
      </c>
      <c r="U5377" s="14"/>
      <c r="V5377" s="14" t="str">
        <f t="shared" si="508"/>
        <v>Over 0.5</v>
      </c>
      <c r="W5377" s="14" t="str">
        <f t="shared" si="509"/>
        <v/>
      </c>
    </row>
    <row r="5378" spans="19:23">
      <c r="S5378" s="21" t="str">
        <f t="shared" si="510"/>
        <v/>
      </c>
      <c r="T5378" s="7" t="str">
        <f t="shared" si="511"/>
        <v>Under 1.5</v>
      </c>
      <c r="U5378" s="14"/>
      <c r="V5378" s="14" t="str">
        <f t="shared" si="508"/>
        <v>Over 0.5</v>
      </c>
      <c r="W5378" s="14" t="str">
        <f t="shared" si="509"/>
        <v/>
      </c>
    </row>
    <row r="5379" spans="19:23">
      <c r="S5379" s="21" t="str">
        <f t="shared" si="510"/>
        <v/>
      </c>
      <c r="T5379" s="7" t="str">
        <f t="shared" si="511"/>
        <v>Under 1.5</v>
      </c>
      <c r="U5379" s="14"/>
      <c r="V5379" s="14" t="str">
        <f t="shared" si="508"/>
        <v>Over 0.5</v>
      </c>
      <c r="W5379" s="14" t="str">
        <f t="shared" si="509"/>
        <v/>
      </c>
    </row>
    <row r="5380" spans="19:23">
      <c r="S5380" s="21" t="str">
        <f t="shared" si="510"/>
        <v/>
      </c>
      <c r="T5380" s="7" t="str">
        <f t="shared" si="511"/>
        <v>Under 1.5</v>
      </c>
      <c r="U5380" s="14"/>
      <c r="V5380" s="14" t="str">
        <f t="shared" si="508"/>
        <v>Over 0.5</v>
      </c>
      <c r="W5380" s="14" t="str">
        <f t="shared" si="509"/>
        <v/>
      </c>
    </row>
    <row r="5381" spans="19:23">
      <c r="S5381" s="21" t="str">
        <f t="shared" si="510"/>
        <v/>
      </c>
      <c r="T5381" s="7" t="str">
        <f t="shared" si="511"/>
        <v>Under 1.5</v>
      </c>
      <c r="U5381" s="14"/>
      <c r="V5381" s="14" t="str">
        <f t="shared" si="508"/>
        <v>Over 0.5</v>
      </c>
      <c r="W5381" s="14" t="str">
        <f t="shared" si="509"/>
        <v/>
      </c>
    </row>
    <row r="5382" spans="19:23">
      <c r="S5382" s="21" t="str">
        <f t="shared" si="510"/>
        <v/>
      </c>
      <c r="T5382" s="7" t="str">
        <f t="shared" si="511"/>
        <v>Under 1.5</v>
      </c>
      <c r="U5382" s="14"/>
      <c r="V5382" s="14" t="str">
        <f t="shared" si="508"/>
        <v>Over 0.5</v>
      </c>
      <c r="W5382" s="14" t="str">
        <f t="shared" si="509"/>
        <v/>
      </c>
    </row>
    <row r="5383" spans="19:23">
      <c r="S5383" s="21" t="str">
        <f t="shared" si="510"/>
        <v/>
      </c>
      <c r="T5383" s="7" t="str">
        <f t="shared" si="511"/>
        <v>Under 1.5</v>
      </c>
      <c r="U5383" s="14"/>
      <c r="V5383" s="14" t="str">
        <f t="shared" si="508"/>
        <v>Over 0.5</v>
      </c>
      <c r="W5383" s="14" t="str">
        <f t="shared" si="509"/>
        <v/>
      </c>
    </row>
    <row r="5384" spans="19:23">
      <c r="S5384" s="21" t="str">
        <f t="shared" si="510"/>
        <v/>
      </c>
      <c r="T5384" s="7" t="str">
        <f t="shared" si="511"/>
        <v>Under 1.5</v>
      </c>
      <c r="U5384" s="14"/>
      <c r="V5384" s="14" t="str">
        <f t="shared" si="508"/>
        <v>Over 0.5</v>
      </c>
      <c r="W5384" s="14" t="str">
        <f t="shared" si="509"/>
        <v/>
      </c>
    </row>
    <row r="5385" spans="19:23">
      <c r="S5385" s="21" t="str">
        <f t="shared" si="510"/>
        <v/>
      </c>
      <c r="T5385" s="7" t="str">
        <f t="shared" si="511"/>
        <v>Under 1.5</v>
      </c>
      <c r="U5385" s="14"/>
      <c r="V5385" s="14" t="str">
        <f t="shared" si="508"/>
        <v>Over 0.5</v>
      </c>
      <c r="W5385" s="14" t="str">
        <f t="shared" si="509"/>
        <v/>
      </c>
    </row>
    <row r="5386" spans="19:23">
      <c r="S5386" s="21" t="str">
        <f t="shared" si="510"/>
        <v/>
      </c>
      <c r="T5386" s="7" t="str">
        <f t="shared" si="511"/>
        <v>Under 1.5</v>
      </c>
      <c r="U5386" s="14"/>
      <c r="V5386" s="14" t="str">
        <f t="shared" si="508"/>
        <v>Over 0.5</v>
      </c>
      <c r="W5386" s="14" t="str">
        <f t="shared" si="509"/>
        <v/>
      </c>
    </row>
    <row r="5387" spans="19:23">
      <c r="S5387" s="21" t="str">
        <f t="shared" si="510"/>
        <v/>
      </c>
      <c r="T5387" s="7" t="str">
        <f t="shared" si="511"/>
        <v>Under 1.5</v>
      </c>
      <c r="U5387" s="14"/>
      <c r="V5387" s="14" t="str">
        <f t="shared" ref="V5387:V5450" si="512">IF(N5387="1-0","Under 1.5",IF(N5387="0-0","Under 1.5",IF(N5387="0-1","Under 1.5","Over 0.5")))</f>
        <v>Over 0.5</v>
      </c>
      <c r="W5387" s="14" t="str">
        <f t="shared" ref="W5387:W5450" si="513">IF(N5387=0,"",IF(N5387="?",N5387,IF(T5387=V5387,"WON",IF(N5387="0-1","WON",IF(N5387="1-0","WON","LOST")))))</f>
        <v/>
      </c>
    </row>
    <row r="5388" spans="19:23">
      <c r="S5388" s="21" t="str">
        <f t="shared" si="510"/>
        <v/>
      </c>
      <c r="T5388" s="7" t="str">
        <f t="shared" si="511"/>
        <v>Under 1.5</v>
      </c>
      <c r="U5388" s="14"/>
      <c r="V5388" s="14" t="str">
        <f t="shared" si="512"/>
        <v>Over 0.5</v>
      </c>
      <c r="W5388" s="14" t="str">
        <f t="shared" si="513"/>
        <v/>
      </c>
    </row>
    <row r="5389" spans="19:23">
      <c r="S5389" s="21" t="str">
        <f t="shared" si="510"/>
        <v/>
      </c>
      <c r="T5389" s="7" t="str">
        <f t="shared" si="511"/>
        <v>Under 1.5</v>
      </c>
      <c r="U5389" s="14"/>
      <c r="V5389" s="14" t="str">
        <f t="shared" si="512"/>
        <v>Over 0.5</v>
      </c>
      <c r="W5389" s="14" t="str">
        <f t="shared" si="513"/>
        <v/>
      </c>
    </row>
    <row r="5390" spans="19:23">
      <c r="S5390" s="21" t="str">
        <f t="shared" si="510"/>
        <v/>
      </c>
      <c r="T5390" s="7" t="str">
        <f t="shared" si="511"/>
        <v>Under 1.5</v>
      </c>
      <c r="U5390" s="14"/>
      <c r="V5390" s="14" t="str">
        <f t="shared" si="512"/>
        <v>Over 0.5</v>
      </c>
      <c r="W5390" s="14" t="str">
        <f t="shared" si="513"/>
        <v/>
      </c>
    </row>
    <row r="5391" spans="19:23">
      <c r="S5391" s="21" t="str">
        <f t="shared" si="510"/>
        <v/>
      </c>
      <c r="T5391" s="7" t="str">
        <f t="shared" si="511"/>
        <v>Under 1.5</v>
      </c>
      <c r="U5391" s="14"/>
      <c r="V5391" s="14" t="str">
        <f t="shared" si="512"/>
        <v>Over 0.5</v>
      </c>
      <c r="W5391" s="14" t="str">
        <f t="shared" si="513"/>
        <v/>
      </c>
    </row>
    <row r="5392" spans="19:23">
      <c r="S5392" s="21" t="str">
        <f t="shared" si="510"/>
        <v/>
      </c>
      <c r="T5392" s="7" t="str">
        <f t="shared" si="511"/>
        <v>Under 1.5</v>
      </c>
      <c r="U5392" s="14"/>
      <c r="V5392" s="14" t="str">
        <f t="shared" si="512"/>
        <v>Over 0.5</v>
      </c>
      <c r="W5392" s="14" t="str">
        <f t="shared" si="513"/>
        <v/>
      </c>
    </row>
    <row r="5393" spans="19:23">
      <c r="S5393" s="21" t="str">
        <f t="shared" si="510"/>
        <v/>
      </c>
      <c r="T5393" s="7" t="str">
        <f t="shared" si="511"/>
        <v>Under 1.5</v>
      </c>
      <c r="U5393" s="14"/>
      <c r="V5393" s="14" t="str">
        <f t="shared" si="512"/>
        <v>Over 0.5</v>
      </c>
      <c r="W5393" s="14" t="str">
        <f t="shared" si="513"/>
        <v/>
      </c>
    </row>
    <row r="5394" spans="19:23">
      <c r="S5394" s="21" t="str">
        <f t="shared" si="510"/>
        <v/>
      </c>
      <c r="T5394" s="7" t="str">
        <f t="shared" si="511"/>
        <v>Under 1.5</v>
      </c>
      <c r="U5394" s="14"/>
      <c r="V5394" s="14" t="str">
        <f t="shared" si="512"/>
        <v>Over 0.5</v>
      </c>
      <c r="W5394" s="14" t="str">
        <f t="shared" si="513"/>
        <v/>
      </c>
    </row>
    <row r="5395" spans="19:23">
      <c r="S5395" s="21" t="str">
        <f t="shared" si="510"/>
        <v/>
      </c>
      <c r="T5395" s="7" t="str">
        <f t="shared" si="511"/>
        <v>Under 1.5</v>
      </c>
      <c r="U5395" s="14"/>
      <c r="V5395" s="14" t="str">
        <f t="shared" si="512"/>
        <v>Over 0.5</v>
      </c>
      <c r="W5395" s="14" t="str">
        <f t="shared" si="513"/>
        <v/>
      </c>
    </row>
    <row r="5396" spans="19:23">
      <c r="S5396" s="21" t="str">
        <f t="shared" si="510"/>
        <v/>
      </c>
      <c r="T5396" s="7" t="str">
        <f t="shared" si="511"/>
        <v>Under 1.5</v>
      </c>
      <c r="U5396" s="14"/>
      <c r="V5396" s="14" t="str">
        <f t="shared" si="512"/>
        <v>Over 0.5</v>
      </c>
      <c r="W5396" s="14" t="str">
        <f t="shared" si="513"/>
        <v/>
      </c>
    </row>
    <row r="5397" spans="19:23">
      <c r="S5397" s="21" t="str">
        <f t="shared" si="510"/>
        <v/>
      </c>
      <c r="T5397" s="7" t="str">
        <f t="shared" si="511"/>
        <v>Under 1.5</v>
      </c>
      <c r="U5397" s="14"/>
      <c r="V5397" s="14" t="str">
        <f t="shared" si="512"/>
        <v>Over 0.5</v>
      </c>
      <c r="W5397" s="14" t="str">
        <f t="shared" si="513"/>
        <v/>
      </c>
    </row>
    <row r="5398" spans="19:23">
      <c r="S5398" s="21" t="str">
        <f t="shared" si="510"/>
        <v/>
      </c>
      <c r="T5398" s="7" t="str">
        <f t="shared" si="511"/>
        <v>Under 1.5</v>
      </c>
      <c r="U5398" s="14"/>
      <c r="V5398" s="14" t="str">
        <f t="shared" si="512"/>
        <v>Over 0.5</v>
      </c>
      <c r="W5398" s="14" t="str">
        <f t="shared" si="513"/>
        <v/>
      </c>
    </row>
    <row r="5399" spans="19:23">
      <c r="S5399" s="21" t="str">
        <f t="shared" si="510"/>
        <v/>
      </c>
      <c r="T5399" s="7" t="str">
        <f t="shared" si="511"/>
        <v>Under 1.5</v>
      </c>
      <c r="U5399" s="14"/>
      <c r="V5399" s="14" t="str">
        <f t="shared" si="512"/>
        <v>Over 0.5</v>
      </c>
      <c r="W5399" s="14" t="str">
        <f t="shared" si="513"/>
        <v/>
      </c>
    </row>
    <row r="5400" spans="19:23">
      <c r="S5400" s="21" t="str">
        <f t="shared" si="510"/>
        <v/>
      </c>
      <c r="T5400" s="7" t="str">
        <f t="shared" si="511"/>
        <v>Under 1.5</v>
      </c>
      <c r="U5400" s="14"/>
      <c r="V5400" s="14" t="str">
        <f t="shared" si="512"/>
        <v>Over 0.5</v>
      </c>
      <c r="W5400" s="14" t="str">
        <f t="shared" si="513"/>
        <v/>
      </c>
    </row>
    <row r="5401" spans="19:23">
      <c r="S5401" s="21" t="str">
        <f t="shared" si="510"/>
        <v/>
      </c>
      <c r="T5401" s="7" t="str">
        <f t="shared" si="511"/>
        <v>Under 1.5</v>
      </c>
      <c r="U5401" s="14"/>
      <c r="V5401" s="14" t="str">
        <f t="shared" si="512"/>
        <v>Over 0.5</v>
      </c>
      <c r="W5401" s="14" t="str">
        <f t="shared" si="513"/>
        <v/>
      </c>
    </row>
    <row r="5402" spans="19:23">
      <c r="S5402" s="21" t="str">
        <f t="shared" si="510"/>
        <v/>
      </c>
      <c r="T5402" s="7" t="str">
        <f t="shared" si="511"/>
        <v>Under 1.5</v>
      </c>
      <c r="U5402" s="14"/>
      <c r="V5402" s="14" t="str">
        <f t="shared" si="512"/>
        <v>Over 0.5</v>
      </c>
      <c r="W5402" s="14" t="str">
        <f t="shared" si="513"/>
        <v/>
      </c>
    </row>
    <row r="5403" spans="19:23">
      <c r="S5403" s="21" t="str">
        <f t="shared" si="510"/>
        <v/>
      </c>
      <c r="T5403" s="7" t="str">
        <f t="shared" si="511"/>
        <v>Under 1.5</v>
      </c>
      <c r="U5403" s="14"/>
      <c r="V5403" s="14" t="str">
        <f t="shared" si="512"/>
        <v>Over 0.5</v>
      </c>
      <c r="W5403" s="14" t="str">
        <f t="shared" si="513"/>
        <v/>
      </c>
    </row>
    <row r="5404" spans="19:23">
      <c r="S5404" s="21" t="str">
        <f t="shared" si="510"/>
        <v/>
      </c>
      <c r="T5404" s="7" t="str">
        <f t="shared" si="511"/>
        <v>Under 1.5</v>
      </c>
      <c r="U5404" s="14"/>
      <c r="V5404" s="14" t="str">
        <f t="shared" si="512"/>
        <v>Over 0.5</v>
      </c>
      <c r="W5404" s="14" t="str">
        <f t="shared" si="513"/>
        <v/>
      </c>
    </row>
    <row r="5405" spans="19:23">
      <c r="S5405" s="21" t="str">
        <f t="shared" si="510"/>
        <v/>
      </c>
      <c r="T5405" s="7" t="str">
        <f t="shared" si="511"/>
        <v>Under 1.5</v>
      </c>
      <c r="U5405" s="14"/>
      <c r="V5405" s="14" t="str">
        <f t="shared" si="512"/>
        <v>Over 0.5</v>
      </c>
      <c r="W5405" s="14" t="str">
        <f t="shared" si="513"/>
        <v/>
      </c>
    </row>
    <row r="5406" spans="19:23">
      <c r="S5406" s="21" t="str">
        <f t="shared" si="510"/>
        <v/>
      </c>
      <c r="T5406" s="7" t="str">
        <f t="shared" si="511"/>
        <v>Under 1.5</v>
      </c>
      <c r="U5406" s="14"/>
      <c r="V5406" s="14" t="str">
        <f t="shared" si="512"/>
        <v>Over 0.5</v>
      </c>
      <c r="W5406" s="14" t="str">
        <f t="shared" si="513"/>
        <v/>
      </c>
    </row>
    <row r="5407" spans="19:23">
      <c r="S5407" s="21" t="str">
        <f t="shared" si="510"/>
        <v/>
      </c>
      <c r="T5407" s="7" t="str">
        <f t="shared" si="511"/>
        <v>Under 1.5</v>
      </c>
      <c r="U5407" s="14"/>
      <c r="V5407" s="14" t="str">
        <f t="shared" si="512"/>
        <v>Over 0.5</v>
      </c>
      <c r="W5407" s="14" t="str">
        <f t="shared" si="513"/>
        <v/>
      </c>
    </row>
    <row r="5408" spans="19:23">
      <c r="S5408" s="21" t="str">
        <f t="shared" si="510"/>
        <v/>
      </c>
      <c r="T5408" s="7" t="str">
        <f t="shared" si="511"/>
        <v>Under 1.5</v>
      </c>
      <c r="U5408" s="14"/>
      <c r="V5408" s="14" t="str">
        <f t="shared" si="512"/>
        <v>Over 0.5</v>
      </c>
      <c r="W5408" s="14" t="str">
        <f t="shared" si="513"/>
        <v/>
      </c>
    </row>
    <row r="5409" spans="19:23">
      <c r="S5409" s="21" t="str">
        <f t="shared" si="510"/>
        <v/>
      </c>
      <c r="T5409" s="7" t="str">
        <f t="shared" si="511"/>
        <v>Under 1.5</v>
      </c>
      <c r="U5409" s="14"/>
      <c r="V5409" s="14" t="str">
        <f t="shared" si="512"/>
        <v>Over 0.5</v>
      </c>
      <c r="W5409" s="14" t="str">
        <f t="shared" si="513"/>
        <v/>
      </c>
    </row>
    <row r="5410" spans="19:23">
      <c r="S5410" s="21" t="str">
        <f t="shared" si="510"/>
        <v/>
      </c>
      <c r="T5410" s="7" t="str">
        <f t="shared" si="511"/>
        <v>Under 1.5</v>
      </c>
      <c r="U5410" s="14"/>
      <c r="V5410" s="14" t="str">
        <f t="shared" si="512"/>
        <v>Over 0.5</v>
      </c>
      <c r="W5410" s="14" t="str">
        <f t="shared" si="513"/>
        <v/>
      </c>
    </row>
    <row r="5411" spans="19:23">
      <c r="S5411" s="21" t="str">
        <f t="shared" si="510"/>
        <v/>
      </c>
      <c r="T5411" s="7" t="str">
        <f t="shared" si="511"/>
        <v>Under 1.5</v>
      </c>
      <c r="U5411" s="14"/>
      <c r="V5411" s="14" t="str">
        <f t="shared" si="512"/>
        <v>Over 0.5</v>
      </c>
      <c r="W5411" s="14" t="str">
        <f t="shared" si="513"/>
        <v/>
      </c>
    </row>
    <row r="5412" spans="19:23">
      <c r="S5412" s="21" t="str">
        <f t="shared" si="510"/>
        <v/>
      </c>
      <c r="T5412" s="7" t="str">
        <f t="shared" si="511"/>
        <v>Under 1.5</v>
      </c>
      <c r="U5412" s="14"/>
      <c r="V5412" s="14" t="str">
        <f t="shared" si="512"/>
        <v>Over 0.5</v>
      </c>
      <c r="W5412" s="14" t="str">
        <f t="shared" si="513"/>
        <v/>
      </c>
    </row>
    <row r="5413" spans="19:23">
      <c r="S5413" s="21" t="str">
        <f t="shared" si="510"/>
        <v/>
      </c>
      <c r="T5413" s="7" t="str">
        <f t="shared" si="511"/>
        <v>Under 1.5</v>
      </c>
      <c r="U5413" s="14"/>
      <c r="V5413" s="14" t="str">
        <f t="shared" si="512"/>
        <v>Over 0.5</v>
      </c>
      <c r="W5413" s="14" t="str">
        <f t="shared" si="513"/>
        <v/>
      </c>
    </row>
    <row r="5414" spans="19:23">
      <c r="S5414" s="21" t="str">
        <f t="shared" si="510"/>
        <v/>
      </c>
      <c r="T5414" s="7" t="str">
        <f t="shared" si="511"/>
        <v>Under 1.5</v>
      </c>
      <c r="U5414" s="14"/>
      <c r="V5414" s="14" t="str">
        <f t="shared" si="512"/>
        <v>Over 0.5</v>
      </c>
      <c r="W5414" s="14" t="str">
        <f t="shared" si="513"/>
        <v/>
      </c>
    </row>
    <row r="5415" spans="19:23">
      <c r="S5415" s="21" t="str">
        <f t="shared" si="510"/>
        <v/>
      </c>
      <c r="T5415" s="7" t="str">
        <f t="shared" si="511"/>
        <v>Under 1.5</v>
      </c>
      <c r="U5415" s="14"/>
      <c r="V5415" s="14" t="str">
        <f t="shared" si="512"/>
        <v>Over 0.5</v>
      </c>
      <c r="W5415" s="14" t="str">
        <f t="shared" si="513"/>
        <v/>
      </c>
    </row>
    <row r="5416" spans="19:23">
      <c r="S5416" s="21" t="str">
        <f t="shared" si="510"/>
        <v/>
      </c>
      <c r="T5416" s="7" t="str">
        <f t="shared" si="511"/>
        <v>Under 1.5</v>
      </c>
      <c r="U5416" s="14"/>
      <c r="V5416" s="14" t="str">
        <f t="shared" si="512"/>
        <v>Over 0.5</v>
      </c>
      <c r="W5416" s="14" t="str">
        <f t="shared" si="513"/>
        <v/>
      </c>
    </row>
    <row r="5417" spans="19:23">
      <c r="S5417" s="21" t="str">
        <f t="shared" si="510"/>
        <v/>
      </c>
      <c r="T5417" s="7" t="str">
        <f t="shared" si="511"/>
        <v>Under 1.5</v>
      </c>
      <c r="U5417" s="14"/>
      <c r="V5417" s="14" t="str">
        <f t="shared" si="512"/>
        <v>Over 0.5</v>
      </c>
      <c r="W5417" s="14" t="str">
        <f t="shared" si="513"/>
        <v/>
      </c>
    </row>
    <row r="5418" spans="19:23">
      <c r="S5418" s="21" t="str">
        <f t="shared" si="510"/>
        <v/>
      </c>
      <c r="T5418" s="7" t="str">
        <f t="shared" si="511"/>
        <v>Under 1.5</v>
      </c>
      <c r="U5418" s="14"/>
      <c r="V5418" s="14" t="str">
        <f t="shared" si="512"/>
        <v>Over 0.5</v>
      </c>
      <c r="W5418" s="14" t="str">
        <f t="shared" si="513"/>
        <v/>
      </c>
    </row>
    <row r="5419" spans="19:23">
      <c r="S5419" s="21" t="str">
        <f t="shared" si="510"/>
        <v/>
      </c>
      <c r="T5419" s="7" t="str">
        <f t="shared" si="511"/>
        <v>Under 1.5</v>
      </c>
      <c r="U5419" s="14"/>
      <c r="V5419" s="14" t="str">
        <f t="shared" si="512"/>
        <v>Over 0.5</v>
      </c>
      <c r="W5419" s="14" t="str">
        <f t="shared" si="513"/>
        <v/>
      </c>
    </row>
    <row r="5420" spans="19:23">
      <c r="S5420" s="21" t="str">
        <f t="shared" si="510"/>
        <v/>
      </c>
      <c r="T5420" s="7" t="str">
        <f t="shared" si="511"/>
        <v>Under 1.5</v>
      </c>
      <c r="U5420" s="14"/>
      <c r="V5420" s="14" t="str">
        <f t="shared" si="512"/>
        <v>Over 0.5</v>
      </c>
      <c r="W5420" s="14" t="str">
        <f t="shared" si="513"/>
        <v/>
      </c>
    </row>
    <row r="5421" spans="19:23">
      <c r="S5421" s="21" t="str">
        <f t="shared" si="510"/>
        <v/>
      </c>
      <c r="T5421" s="7" t="str">
        <f t="shared" si="511"/>
        <v>Under 1.5</v>
      </c>
      <c r="U5421" s="14"/>
      <c r="V5421" s="14" t="str">
        <f t="shared" si="512"/>
        <v>Over 0.5</v>
      </c>
      <c r="W5421" s="14" t="str">
        <f t="shared" si="513"/>
        <v/>
      </c>
    </row>
    <row r="5422" spans="19:23">
      <c r="S5422" s="21" t="str">
        <f t="shared" si="510"/>
        <v/>
      </c>
      <c r="T5422" s="7" t="str">
        <f t="shared" si="511"/>
        <v>Under 1.5</v>
      </c>
      <c r="U5422" s="14"/>
      <c r="V5422" s="14" t="str">
        <f t="shared" si="512"/>
        <v>Over 0.5</v>
      </c>
      <c r="W5422" s="14" t="str">
        <f t="shared" si="513"/>
        <v/>
      </c>
    </row>
    <row r="5423" spans="19:23">
      <c r="S5423" s="21" t="str">
        <f t="shared" si="510"/>
        <v/>
      </c>
      <c r="T5423" s="7" t="str">
        <f t="shared" si="511"/>
        <v>Under 1.5</v>
      </c>
      <c r="U5423" s="14"/>
      <c r="V5423" s="14" t="str">
        <f t="shared" si="512"/>
        <v>Over 0.5</v>
      </c>
      <c r="W5423" s="14" t="str">
        <f t="shared" si="513"/>
        <v/>
      </c>
    </row>
    <row r="5424" spans="19:23">
      <c r="S5424" s="21" t="str">
        <f t="shared" si="510"/>
        <v/>
      </c>
      <c r="T5424" s="7" t="str">
        <f t="shared" si="511"/>
        <v>Under 1.5</v>
      </c>
      <c r="U5424" s="14"/>
      <c r="V5424" s="14" t="str">
        <f t="shared" si="512"/>
        <v>Over 0.5</v>
      </c>
      <c r="W5424" s="14" t="str">
        <f t="shared" si="513"/>
        <v/>
      </c>
    </row>
    <row r="5425" spans="19:23">
      <c r="S5425" s="21" t="str">
        <f t="shared" si="510"/>
        <v/>
      </c>
      <c r="T5425" s="7" t="str">
        <f t="shared" si="511"/>
        <v>Under 1.5</v>
      </c>
      <c r="U5425" s="14"/>
      <c r="V5425" s="14" t="str">
        <f t="shared" si="512"/>
        <v>Over 0.5</v>
      </c>
      <c r="W5425" s="14" t="str">
        <f t="shared" si="513"/>
        <v/>
      </c>
    </row>
    <row r="5426" spans="19:23">
      <c r="S5426" s="21" t="str">
        <f t="shared" si="510"/>
        <v/>
      </c>
      <c r="T5426" s="7" t="str">
        <f t="shared" si="511"/>
        <v>Under 1.5</v>
      </c>
      <c r="U5426" s="14"/>
      <c r="V5426" s="14" t="str">
        <f t="shared" si="512"/>
        <v>Over 0.5</v>
      </c>
      <c r="W5426" s="14" t="str">
        <f t="shared" si="513"/>
        <v/>
      </c>
    </row>
    <row r="5427" spans="19:23">
      <c r="S5427" s="21" t="str">
        <f t="shared" si="510"/>
        <v/>
      </c>
      <c r="T5427" s="7" t="str">
        <f t="shared" si="511"/>
        <v>Under 1.5</v>
      </c>
      <c r="U5427" s="14"/>
      <c r="V5427" s="14" t="str">
        <f t="shared" si="512"/>
        <v>Over 0.5</v>
      </c>
      <c r="W5427" s="14" t="str">
        <f t="shared" si="513"/>
        <v/>
      </c>
    </row>
    <row r="5428" spans="19:23">
      <c r="S5428" s="21" t="str">
        <f t="shared" ref="S5428:S5491" si="514">(IF(H5428=0,"",(40+IF(I5428&lt;50,0,I5428/3.2)+(IF(J5428&gt;I5428,-J5428/3.2,0)+(IF(H5428&gt;I5428,-H5428/3.2,0)+(IF(L5428="X",5,IF(L5428="2",2,0)))+(IF(M5428&gt;15,0,15-M5428))+(IF(P5428&lt;50,0,P5428/5)))))))</f>
        <v/>
      </c>
      <c r="T5428" s="7" t="str">
        <f t="shared" ref="T5428:T5491" si="515">IF(S5428&lt;56,"Over 0.5","Under 1.5")</f>
        <v>Under 1.5</v>
      </c>
      <c r="U5428" s="14"/>
      <c r="V5428" s="14" t="str">
        <f t="shared" si="512"/>
        <v>Over 0.5</v>
      </c>
      <c r="W5428" s="14" t="str">
        <f t="shared" si="513"/>
        <v/>
      </c>
    </row>
    <row r="5429" spans="19:23">
      <c r="S5429" s="21" t="str">
        <f t="shared" si="514"/>
        <v/>
      </c>
      <c r="T5429" s="7" t="str">
        <f t="shared" si="515"/>
        <v>Under 1.5</v>
      </c>
      <c r="U5429" s="14"/>
      <c r="V5429" s="14" t="str">
        <f t="shared" si="512"/>
        <v>Over 0.5</v>
      </c>
      <c r="W5429" s="14" t="str">
        <f t="shared" si="513"/>
        <v/>
      </c>
    </row>
    <row r="5430" spans="19:23">
      <c r="S5430" s="21" t="str">
        <f t="shared" si="514"/>
        <v/>
      </c>
      <c r="T5430" s="7" t="str">
        <f t="shared" si="515"/>
        <v>Under 1.5</v>
      </c>
      <c r="U5430" s="14"/>
      <c r="V5430" s="14" t="str">
        <f t="shared" si="512"/>
        <v>Over 0.5</v>
      </c>
      <c r="W5430" s="14" t="str">
        <f t="shared" si="513"/>
        <v/>
      </c>
    </row>
    <row r="5431" spans="19:23">
      <c r="S5431" s="21" t="str">
        <f t="shared" si="514"/>
        <v/>
      </c>
      <c r="T5431" s="7" t="str">
        <f t="shared" si="515"/>
        <v>Under 1.5</v>
      </c>
      <c r="U5431" s="14"/>
      <c r="V5431" s="14" t="str">
        <f t="shared" si="512"/>
        <v>Over 0.5</v>
      </c>
      <c r="W5431" s="14" t="str">
        <f t="shared" si="513"/>
        <v/>
      </c>
    </row>
    <row r="5432" spans="19:23">
      <c r="S5432" s="21" t="str">
        <f t="shared" si="514"/>
        <v/>
      </c>
      <c r="T5432" s="7" t="str">
        <f t="shared" si="515"/>
        <v>Under 1.5</v>
      </c>
      <c r="U5432" s="14"/>
      <c r="V5432" s="14" t="str">
        <f t="shared" si="512"/>
        <v>Over 0.5</v>
      </c>
      <c r="W5432" s="14" t="str">
        <f t="shared" si="513"/>
        <v/>
      </c>
    </row>
    <row r="5433" spans="19:23">
      <c r="S5433" s="21" t="str">
        <f t="shared" si="514"/>
        <v/>
      </c>
      <c r="T5433" s="7" t="str">
        <f t="shared" si="515"/>
        <v>Under 1.5</v>
      </c>
      <c r="U5433" s="14"/>
      <c r="V5433" s="14" t="str">
        <f t="shared" si="512"/>
        <v>Over 0.5</v>
      </c>
      <c r="W5433" s="14" t="str">
        <f t="shared" si="513"/>
        <v/>
      </c>
    </row>
    <row r="5434" spans="19:23">
      <c r="S5434" s="21" t="str">
        <f t="shared" si="514"/>
        <v/>
      </c>
      <c r="T5434" s="7" t="str">
        <f t="shared" si="515"/>
        <v>Under 1.5</v>
      </c>
      <c r="U5434" s="14"/>
      <c r="V5434" s="14" t="str">
        <f t="shared" si="512"/>
        <v>Over 0.5</v>
      </c>
      <c r="W5434" s="14" t="str">
        <f t="shared" si="513"/>
        <v/>
      </c>
    </row>
    <row r="5435" spans="19:23">
      <c r="S5435" s="21" t="str">
        <f t="shared" si="514"/>
        <v/>
      </c>
      <c r="T5435" s="7" t="str">
        <f t="shared" si="515"/>
        <v>Under 1.5</v>
      </c>
      <c r="U5435" s="14"/>
      <c r="V5435" s="14" t="str">
        <f t="shared" si="512"/>
        <v>Over 0.5</v>
      </c>
      <c r="W5435" s="14" t="str">
        <f t="shared" si="513"/>
        <v/>
      </c>
    </row>
    <row r="5436" spans="19:23">
      <c r="S5436" s="21" t="str">
        <f t="shared" si="514"/>
        <v/>
      </c>
      <c r="T5436" s="7" t="str">
        <f t="shared" si="515"/>
        <v>Under 1.5</v>
      </c>
      <c r="U5436" s="14"/>
      <c r="V5436" s="14" t="str">
        <f t="shared" si="512"/>
        <v>Over 0.5</v>
      </c>
      <c r="W5436" s="14" t="str">
        <f t="shared" si="513"/>
        <v/>
      </c>
    </row>
    <row r="5437" spans="19:23">
      <c r="S5437" s="21" t="str">
        <f t="shared" si="514"/>
        <v/>
      </c>
      <c r="T5437" s="7" t="str">
        <f t="shared" si="515"/>
        <v>Under 1.5</v>
      </c>
      <c r="U5437" s="14"/>
      <c r="V5437" s="14" t="str">
        <f t="shared" si="512"/>
        <v>Over 0.5</v>
      </c>
      <c r="W5437" s="14" t="str">
        <f t="shared" si="513"/>
        <v/>
      </c>
    </row>
    <row r="5438" spans="19:23">
      <c r="S5438" s="21" t="str">
        <f t="shared" si="514"/>
        <v/>
      </c>
      <c r="T5438" s="7" t="str">
        <f t="shared" si="515"/>
        <v>Under 1.5</v>
      </c>
      <c r="U5438" s="14"/>
      <c r="V5438" s="14" t="str">
        <f t="shared" si="512"/>
        <v>Over 0.5</v>
      </c>
      <c r="W5438" s="14" t="str">
        <f t="shared" si="513"/>
        <v/>
      </c>
    </row>
    <row r="5439" spans="19:23">
      <c r="S5439" s="21" t="str">
        <f t="shared" si="514"/>
        <v/>
      </c>
      <c r="T5439" s="7" t="str">
        <f t="shared" si="515"/>
        <v>Under 1.5</v>
      </c>
      <c r="U5439" s="14"/>
      <c r="V5439" s="14" t="str">
        <f t="shared" si="512"/>
        <v>Over 0.5</v>
      </c>
      <c r="W5439" s="14" t="str">
        <f t="shared" si="513"/>
        <v/>
      </c>
    </row>
    <row r="5440" spans="19:23">
      <c r="S5440" s="21" t="str">
        <f t="shared" si="514"/>
        <v/>
      </c>
      <c r="T5440" s="7" t="str">
        <f t="shared" si="515"/>
        <v>Under 1.5</v>
      </c>
      <c r="U5440" s="14"/>
      <c r="V5440" s="14" t="str">
        <f t="shared" si="512"/>
        <v>Over 0.5</v>
      </c>
      <c r="W5440" s="14" t="str">
        <f t="shared" si="513"/>
        <v/>
      </c>
    </row>
    <row r="5441" spans="19:23">
      <c r="S5441" s="21" t="str">
        <f t="shared" si="514"/>
        <v/>
      </c>
      <c r="T5441" s="7" t="str">
        <f t="shared" si="515"/>
        <v>Under 1.5</v>
      </c>
      <c r="U5441" s="14"/>
      <c r="V5441" s="14" t="str">
        <f t="shared" si="512"/>
        <v>Over 0.5</v>
      </c>
      <c r="W5441" s="14" t="str">
        <f t="shared" si="513"/>
        <v/>
      </c>
    </row>
    <row r="5442" spans="19:23">
      <c r="S5442" s="21" t="str">
        <f t="shared" si="514"/>
        <v/>
      </c>
      <c r="T5442" s="7" t="str">
        <f t="shared" si="515"/>
        <v>Under 1.5</v>
      </c>
      <c r="U5442" s="14"/>
      <c r="V5442" s="14" t="str">
        <f t="shared" si="512"/>
        <v>Over 0.5</v>
      </c>
      <c r="W5442" s="14" t="str">
        <f t="shared" si="513"/>
        <v/>
      </c>
    </row>
    <row r="5443" spans="19:23">
      <c r="S5443" s="21" t="str">
        <f t="shared" si="514"/>
        <v/>
      </c>
      <c r="T5443" s="7" t="str">
        <f t="shared" si="515"/>
        <v>Under 1.5</v>
      </c>
      <c r="U5443" s="14"/>
      <c r="V5443" s="14" t="str">
        <f t="shared" si="512"/>
        <v>Over 0.5</v>
      </c>
      <c r="W5443" s="14" t="str">
        <f t="shared" si="513"/>
        <v/>
      </c>
    </row>
    <row r="5444" spans="19:23">
      <c r="S5444" s="21" t="str">
        <f t="shared" si="514"/>
        <v/>
      </c>
      <c r="T5444" s="7" t="str">
        <f t="shared" si="515"/>
        <v>Under 1.5</v>
      </c>
      <c r="U5444" s="14"/>
      <c r="V5444" s="14" t="str">
        <f t="shared" si="512"/>
        <v>Over 0.5</v>
      </c>
      <c r="W5444" s="14" t="str">
        <f t="shared" si="513"/>
        <v/>
      </c>
    </row>
    <row r="5445" spans="19:23">
      <c r="S5445" s="21" t="str">
        <f t="shared" si="514"/>
        <v/>
      </c>
      <c r="T5445" s="7" t="str">
        <f t="shared" si="515"/>
        <v>Under 1.5</v>
      </c>
      <c r="U5445" s="14"/>
      <c r="V5445" s="14" t="str">
        <f t="shared" si="512"/>
        <v>Over 0.5</v>
      </c>
      <c r="W5445" s="14" t="str">
        <f t="shared" si="513"/>
        <v/>
      </c>
    </row>
    <row r="5446" spans="19:23">
      <c r="S5446" s="21" t="str">
        <f t="shared" si="514"/>
        <v/>
      </c>
      <c r="T5446" s="7" t="str">
        <f t="shared" si="515"/>
        <v>Under 1.5</v>
      </c>
      <c r="U5446" s="14"/>
      <c r="V5446" s="14" t="str">
        <f t="shared" si="512"/>
        <v>Over 0.5</v>
      </c>
      <c r="W5446" s="14" t="str">
        <f t="shared" si="513"/>
        <v/>
      </c>
    </row>
    <row r="5447" spans="19:23">
      <c r="S5447" s="21" t="str">
        <f t="shared" si="514"/>
        <v/>
      </c>
      <c r="T5447" s="7" t="str">
        <f t="shared" si="515"/>
        <v>Under 1.5</v>
      </c>
      <c r="U5447" s="14"/>
      <c r="V5447" s="14" t="str">
        <f t="shared" si="512"/>
        <v>Over 0.5</v>
      </c>
      <c r="W5447" s="14" t="str">
        <f t="shared" si="513"/>
        <v/>
      </c>
    </row>
    <row r="5448" spans="19:23">
      <c r="S5448" s="21" t="str">
        <f t="shared" si="514"/>
        <v/>
      </c>
      <c r="T5448" s="7" t="str">
        <f t="shared" si="515"/>
        <v>Under 1.5</v>
      </c>
      <c r="U5448" s="14"/>
      <c r="V5448" s="14" t="str">
        <f t="shared" si="512"/>
        <v>Over 0.5</v>
      </c>
      <c r="W5448" s="14" t="str">
        <f t="shared" si="513"/>
        <v/>
      </c>
    </row>
    <row r="5449" spans="19:23">
      <c r="S5449" s="21" t="str">
        <f t="shared" si="514"/>
        <v/>
      </c>
      <c r="T5449" s="7" t="str">
        <f t="shared" si="515"/>
        <v>Under 1.5</v>
      </c>
      <c r="U5449" s="14"/>
      <c r="V5449" s="14" t="str">
        <f t="shared" si="512"/>
        <v>Over 0.5</v>
      </c>
      <c r="W5449" s="14" t="str">
        <f t="shared" si="513"/>
        <v/>
      </c>
    </row>
    <row r="5450" spans="19:23">
      <c r="S5450" s="21" t="str">
        <f t="shared" si="514"/>
        <v/>
      </c>
      <c r="T5450" s="7" t="str">
        <f t="shared" si="515"/>
        <v>Under 1.5</v>
      </c>
      <c r="U5450" s="14"/>
      <c r="V5450" s="14" t="str">
        <f t="shared" si="512"/>
        <v>Over 0.5</v>
      </c>
      <c r="W5450" s="14" t="str">
        <f t="shared" si="513"/>
        <v/>
      </c>
    </row>
    <row r="5451" spans="19:23">
      <c r="S5451" s="21" t="str">
        <f t="shared" si="514"/>
        <v/>
      </c>
      <c r="T5451" s="7" t="str">
        <f t="shared" si="515"/>
        <v>Under 1.5</v>
      </c>
      <c r="U5451" s="14"/>
      <c r="V5451" s="14" t="str">
        <f t="shared" ref="V5451:V5514" si="516">IF(N5451="1-0","Under 1.5",IF(N5451="0-0","Under 1.5",IF(N5451="0-1","Under 1.5","Over 0.5")))</f>
        <v>Over 0.5</v>
      </c>
      <c r="W5451" s="14" t="str">
        <f t="shared" ref="W5451:W5514" si="517">IF(N5451=0,"",IF(N5451="?",N5451,IF(T5451=V5451,"WON",IF(N5451="0-1","WON",IF(N5451="1-0","WON","LOST")))))</f>
        <v/>
      </c>
    </row>
    <row r="5452" spans="19:23">
      <c r="S5452" s="21" t="str">
        <f t="shared" si="514"/>
        <v/>
      </c>
      <c r="T5452" s="7" t="str">
        <f t="shared" si="515"/>
        <v>Under 1.5</v>
      </c>
      <c r="U5452" s="14"/>
      <c r="V5452" s="14" t="str">
        <f t="shared" si="516"/>
        <v>Over 0.5</v>
      </c>
      <c r="W5452" s="14" t="str">
        <f t="shared" si="517"/>
        <v/>
      </c>
    </row>
    <row r="5453" spans="19:23">
      <c r="S5453" s="21" t="str">
        <f t="shared" si="514"/>
        <v/>
      </c>
      <c r="T5453" s="7" t="str">
        <f t="shared" si="515"/>
        <v>Under 1.5</v>
      </c>
      <c r="U5453" s="14"/>
      <c r="V5453" s="14" t="str">
        <f t="shared" si="516"/>
        <v>Over 0.5</v>
      </c>
      <c r="W5453" s="14" t="str">
        <f t="shared" si="517"/>
        <v/>
      </c>
    </row>
    <row r="5454" spans="19:23">
      <c r="S5454" s="21" t="str">
        <f t="shared" si="514"/>
        <v/>
      </c>
      <c r="T5454" s="7" t="str">
        <f t="shared" si="515"/>
        <v>Under 1.5</v>
      </c>
      <c r="U5454" s="14"/>
      <c r="V5454" s="14" t="str">
        <f t="shared" si="516"/>
        <v>Over 0.5</v>
      </c>
      <c r="W5454" s="14" t="str">
        <f t="shared" si="517"/>
        <v/>
      </c>
    </row>
    <row r="5455" spans="19:23">
      <c r="S5455" s="21" t="str">
        <f t="shared" si="514"/>
        <v/>
      </c>
      <c r="T5455" s="7" t="str">
        <f t="shared" si="515"/>
        <v>Under 1.5</v>
      </c>
      <c r="U5455" s="14"/>
      <c r="V5455" s="14" t="str">
        <f t="shared" si="516"/>
        <v>Over 0.5</v>
      </c>
      <c r="W5455" s="14" t="str">
        <f t="shared" si="517"/>
        <v/>
      </c>
    </row>
    <row r="5456" spans="19:23">
      <c r="S5456" s="21" t="str">
        <f t="shared" si="514"/>
        <v/>
      </c>
      <c r="T5456" s="7" t="str">
        <f t="shared" si="515"/>
        <v>Under 1.5</v>
      </c>
      <c r="U5456" s="14"/>
      <c r="V5456" s="14" t="str">
        <f t="shared" si="516"/>
        <v>Over 0.5</v>
      </c>
      <c r="W5456" s="14" t="str">
        <f t="shared" si="517"/>
        <v/>
      </c>
    </row>
    <row r="5457" spans="19:23">
      <c r="S5457" s="21" t="str">
        <f t="shared" si="514"/>
        <v/>
      </c>
      <c r="T5457" s="7" t="str">
        <f t="shared" si="515"/>
        <v>Under 1.5</v>
      </c>
      <c r="U5457" s="14"/>
      <c r="V5457" s="14" t="str">
        <f t="shared" si="516"/>
        <v>Over 0.5</v>
      </c>
      <c r="W5457" s="14" t="str">
        <f t="shared" si="517"/>
        <v/>
      </c>
    </row>
    <row r="5458" spans="19:23">
      <c r="S5458" s="21" t="str">
        <f t="shared" si="514"/>
        <v/>
      </c>
      <c r="T5458" s="7" t="str">
        <f t="shared" si="515"/>
        <v>Under 1.5</v>
      </c>
      <c r="U5458" s="14"/>
      <c r="V5458" s="14" t="str">
        <f t="shared" si="516"/>
        <v>Over 0.5</v>
      </c>
      <c r="W5458" s="14" t="str">
        <f t="shared" si="517"/>
        <v/>
      </c>
    </row>
    <row r="5459" spans="19:23">
      <c r="S5459" s="21" t="str">
        <f t="shared" si="514"/>
        <v/>
      </c>
      <c r="T5459" s="7" t="str">
        <f t="shared" si="515"/>
        <v>Under 1.5</v>
      </c>
      <c r="U5459" s="14"/>
      <c r="V5459" s="14" t="str">
        <f t="shared" si="516"/>
        <v>Over 0.5</v>
      </c>
      <c r="W5459" s="14" t="str">
        <f t="shared" si="517"/>
        <v/>
      </c>
    </row>
    <row r="5460" spans="19:23">
      <c r="S5460" s="21" t="str">
        <f t="shared" si="514"/>
        <v/>
      </c>
      <c r="T5460" s="7" t="str">
        <f t="shared" si="515"/>
        <v>Under 1.5</v>
      </c>
      <c r="U5460" s="14"/>
      <c r="V5460" s="14" t="str">
        <f t="shared" si="516"/>
        <v>Over 0.5</v>
      </c>
      <c r="W5460" s="14" t="str">
        <f t="shared" si="517"/>
        <v/>
      </c>
    </row>
    <row r="5461" spans="19:23">
      <c r="S5461" s="21" t="str">
        <f t="shared" si="514"/>
        <v/>
      </c>
      <c r="T5461" s="7" t="str">
        <f t="shared" si="515"/>
        <v>Under 1.5</v>
      </c>
      <c r="U5461" s="14"/>
      <c r="V5461" s="14" t="str">
        <f t="shared" si="516"/>
        <v>Over 0.5</v>
      </c>
      <c r="W5461" s="14" t="str">
        <f t="shared" si="517"/>
        <v/>
      </c>
    </row>
    <row r="5462" spans="19:23">
      <c r="S5462" s="21" t="str">
        <f t="shared" si="514"/>
        <v/>
      </c>
      <c r="T5462" s="7" t="str">
        <f t="shared" si="515"/>
        <v>Under 1.5</v>
      </c>
      <c r="U5462" s="14"/>
      <c r="V5462" s="14" t="str">
        <f t="shared" si="516"/>
        <v>Over 0.5</v>
      </c>
      <c r="W5462" s="14" t="str">
        <f t="shared" si="517"/>
        <v/>
      </c>
    </row>
    <row r="5463" spans="19:23">
      <c r="S5463" s="21" t="str">
        <f t="shared" si="514"/>
        <v/>
      </c>
      <c r="T5463" s="7" t="str">
        <f t="shared" si="515"/>
        <v>Under 1.5</v>
      </c>
      <c r="U5463" s="14"/>
      <c r="V5463" s="14" t="str">
        <f t="shared" si="516"/>
        <v>Over 0.5</v>
      </c>
      <c r="W5463" s="14" t="str">
        <f t="shared" si="517"/>
        <v/>
      </c>
    </row>
    <row r="5464" spans="19:23">
      <c r="S5464" s="21" t="str">
        <f t="shared" si="514"/>
        <v/>
      </c>
      <c r="T5464" s="7" t="str">
        <f t="shared" si="515"/>
        <v>Under 1.5</v>
      </c>
      <c r="U5464" s="14"/>
      <c r="V5464" s="14" t="str">
        <f t="shared" si="516"/>
        <v>Over 0.5</v>
      </c>
      <c r="W5464" s="14" t="str">
        <f t="shared" si="517"/>
        <v/>
      </c>
    </row>
    <row r="5465" spans="19:23">
      <c r="S5465" s="21" t="str">
        <f t="shared" si="514"/>
        <v/>
      </c>
      <c r="T5465" s="7" t="str">
        <f t="shared" si="515"/>
        <v>Under 1.5</v>
      </c>
      <c r="U5465" s="14"/>
      <c r="V5465" s="14" t="str">
        <f t="shared" si="516"/>
        <v>Over 0.5</v>
      </c>
      <c r="W5465" s="14" t="str">
        <f t="shared" si="517"/>
        <v/>
      </c>
    </row>
    <row r="5466" spans="19:23">
      <c r="S5466" s="21" t="str">
        <f t="shared" si="514"/>
        <v/>
      </c>
      <c r="T5466" s="7" t="str">
        <f t="shared" si="515"/>
        <v>Under 1.5</v>
      </c>
      <c r="U5466" s="14"/>
      <c r="V5466" s="14" t="str">
        <f t="shared" si="516"/>
        <v>Over 0.5</v>
      </c>
      <c r="W5466" s="14" t="str">
        <f t="shared" si="517"/>
        <v/>
      </c>
    </row>
    <row r="5467" spans="19:23">
      <c r="S5467" s="21" t="str">
        <f t="shared" si="514"/>
        <v/>
      </c>
      <c r="T5467" s="7" t="str">
        <f t="shared" si="515"/>
        <v>Under 1.5</v>
      </c>
      <c r="U5467" s="14"/>
      <c r="V5467" s="14" t="str">
        <f t="shared" si="516"/>
        <v>Over 0.5</v>
      </c>
      <c r="W5467" s="14" t="str">
        <f t="shared" si="517"/>
        <v/>
      </c>
    </row>
    <row r="5468" spans="19:23">
      <c r="S5468" s="21" t="str">
        <f t="shared" si="514"/>
        <v/>
      </c>
      <c r="T5468" s="7" t="str">
        <f t="shared" si="515"/>
        <v>Under 1.5</v>
      </c>
      <c r="U5468" s="14"/>
      <c r="V5468" s="14" t="str">
        <f t="shared" si="516"/>
        <v>Over 0.5</v>
      </c>
      <c r="W5468" s="14" t="str">
        <f t="shared" si="517"/>
        <v/>
      </c>
    </row>
    <row r="5469" spans="19:23">
      <c r="S5469" s="21" t="str">
        <f t="shared" si="514"/>
        <v/>
      </c>
      <c r="T5469" s="7" t="str">
        <f t="shared" si="515"/>
        <v>Under 1.5</v>
      </c>
      <c r="U5469" s="14"/>
      <c r="V5469" s="14" t="str">
        <f t="shared" si="516"/>
        <v>Over 0.5</v>
      </c>
      <c r="W5469" s="14" t="str">
        <f t="shared" si="517"/>
        <v/>
      </c>
    </row>
    <row r="5470" spans="19:23">
      <c r="S5470" s="21" t="str">
        <f t="shared" si="514"/>
        <v/>
      </c>
      <c r="T5470" s="7" t="str">
        <f t="shared" si="515"/>
        <v>Under 1.5</v>
      </c>
      <c r="U5470" s="14"/>
      <c r="V5470" s="14" t="str">
        <f t="shared" si="516"/>
        <v>Over 0.5</v>
      </c>
      <c r="W5470" s="14" t="str">
        <f t="shared" si="517"/>
        <v/>
      </c>
    </row>
    <row r="5471" spans="19:23">
      <c r="S5471" s="21" t="str">
        <f t="shared" si="514"/>
        <v/>
      </c>
      <c r="T5471" s="7" t="str">
        <f t="shared" si="515"/>
        <v>Under 1.5</v>
      </c>
      <c r="U5471" s="14"/>
      <c r="V5471" s="14" t="str">
        <f t="shared" si="516"/>
        <v>Over 0.5</v>
      </c>
      <c r="W5471" s="14" t="str">
        <f t="shared" si="517"/>
        <v/>
      </c>
    </row>
    <row r="5472" spans="19:23">
      <c r="S5472" s="21" t="str">
        <f t="shared" si="514"/>
        <v/>
      </c>
      <c r="T5472" s="7" t="str">
        <f t="shared" si="515"/>
        <v>Under 1.5</v>
      </c>
      <c r="U5472" s="14"/>
      <c r="V5472" s="14" t="str">
        <f t="shared" si="516"/>
        <v>Over 0.5</v>
      </c>
      <c r="W5472" s="14" t="str">
        <f t="shared" si="517"/>
        <v/>
      </c>
    </row>
    <row r="5473" spans="19:23">
      <c r="S5473" s="21" t="str">
        <f t="shared" si="514"/>
        <v/>
      </c>
      <c r="T5473" s="7" t="str">
        <f t="shared" si="515"/>
        <v>Under 1.5</v>
      </c>
      <c r="U5473" s="14"/>
      <c r="V5473" s="14" t="str">
        <f t="shared" si="516"/>
        <v>Over 0.5</v>
      </c>
      <c r="W5473" s="14" t="str">
        <f t="shared" si="517"/>
        <v/>
      </c>
    </row>
    <row r="5474" spans="19:23">
      <c r="S5474" s="21" t="str">
        <f t="shared" si="514"/>
        <v/>
      </c>
      <c r="T5474" s="7" t="str">
        <f t="shared" si="515"/>
        <v>Under 1.5</v>
      </c>
      <c r="U5474" s="14"/>
      <c r="V5474" s="14" t="str">
        <f t="shared" si="516"/>
        <v>Over 0.5</v>
      </c>
      <c r="W5474" s="14" t="str">
        <f t="shared" si="517"/>
        <v/>
      </c>
    </row>
    <row r="5475" spans="19:23">
      <c r="S5475" s="21" t="str">
        <f t="shared" si="514"/>
        <v/>
      </c>
      <c r="T5475" s="7" t="str">
        <f t="shared" si="515"/>
        <v>Under 1.5</v>
      </c>
      <c r="U5475" s="14"/>
      <c r="V5475" s="14" t="str">
        <f t="shared" si="516"/>
        <v>Over 0.5</v>
      </c>
      <c r="W5475" s="14" t="str">
        <f t="shared" si="517"/>
        <v/>
      </c>
    </row>
    <row r="5476" spans="19:23">
      <c r="S5476" s="21" t="str">
        <f t="shared" si="514"/>
        <v/>
      </c>
      <c r="T5476" s="7" t="str">
        <f t="shared" si="515"/>
        <v>Under 1.5</v>
      </c>
      <c r="U5476" s="14"/>
      <c r="V5476" s="14" t="str">
        <f t="shared" si="516"/>
        <v>Over 0.5</v>
      </c>
      <c r="W5476" s="14" t="str">
        <f t="shared" si="517"/>
        <v/>
      </c>
    </row>
    <row r="5477" spans="19:23">
      <c r="S5477" s="21" t="str">
        <f t="shared" si="514"/>
        <v/>
      </c>
      <c r="T5477" s="7" t="str">
        <f t="shared" si="515"/>
        <v>Under 1.5</v>
      </c>
      <c r="U5477" s="14"/>
      <c r="V5477" s="14" t="str">
        <f t="shared" si="516"/>
        <v>Over 0.5</v>
      </c>
      <c r="W5477" s="14" t="str">
        <f t="shared" si="517"/>
        <v/>
      </c>
    </row>
    <row r="5478" spans="19:23">
      <c r="S5478" s="21" t="str">
        <f t="shared" si="514"/>
        <v/>
      </c>
      <c r="T5478" s="7" t="str">
        <f t="shared" si="515"/>
        <v>Under 1.5</v>
      </c>
      <c r="U5478" s="14"/>
      <c r="V5478" s="14" t="str">
        <f t="shared" si="516"/>
        <v>Over 0.5</v>
      </c>
      <c r="W5478" s="14" t="str">
        <f t="shared" si="517"/>
        <v/>
      </c>
    </row>
    <row r="5479" spans="19:23">
      <c r="S5479" s="21" t="str">
        <f t="shared" si="514"/>
        <v/>
      </c>
      <c r="T5479" s="7" t="str">
        <f t="shared" si="515"/>
        <v>Under 1.5</v>
      </c>
      <c r="U5479" s="14"/>
      <c r="V5479" s="14" t="str">
        <f t="shared" si="516"/>
        <v>Over 0.5</v>
      </c>
      <c r="W5479" s="14" t="str">
        <f t="shared" si="517"/>
        <v/>
      </c>
    </row>
    <row r="5480" spans="19:23">
      <c r="S5480" s="21" t="str">
        <f t="shared" si="514"/>
        <v/>
      </c>
      <c r="T5480" s="7" t="str">
        <f t="shared" si="515"/>
        <v>Under 1.5</v>
      </c>
      <c r="U5480" s="14"/>
      <c r="V5480" s="14" t="str">
        <f t="shared" si="516"/>
        <v>Over 0.5</v>
      </c>
      <c r="W5480" s="14" t="str">
        <f t="shared" si="517"/>
        <v/>
      </c>
    </row>
    <row r="5481" spans="19:23">
      <c r="S5481" s="21" t="str">
        <f t="shared" si="514"/>
        <v/>
      </c>
      <c r="T5481" s="7" t="str">
        <f t="shared" si="515"/>
        <v>Under 1.5</v>
      </c>
      <c r="U5481" s="14"/>
      <c r="V5481" s="14" t="str">
        <f t="shared" si="516"/>
        <v>Over 0.5</v>
      </c>
      <c r="W5481" s="14" t="str">
        <f t="shared" si="517"/>
        <v/>
      </c>
    </row>
    <row r="5482" spans="19:23">
      <c r="S5482" s="21" t="str">
        <f t="shared" si="514"/>
        <v/>
      </c>
      <c r="T5482" s="7" t="str">
        <f t="shared" si="515"/>
        <v>Under 1.5</v>
      </c>
      <c r="U5482" s="14"/>
      <c r="V5482" s="14" t="str">
        <f t="shared" si="516"/>
        <v>Over 0.5</v>
      </c>
      <c r="W5482" s="14" t="str">
        <f t="shared" si="517"/>
        <v/>
      </c>
    </row>
    <row r="5483" spans="19:23">
      <c r="S5483" s="21" t="str">
        <f t="shared" si="514"/>
        <v/>
      </c>
      <c r="T5483" s="7" t="str">
        <f t="shared" si="515"/>
        <v>Under 1.5</v>
      </c>
      <c r="U5483" s="14"/>
      <c r="V5483" s="14" t="str">
        <f t="shared" si="516"/>
        <v>Over 0.5</v>
      </c>
      <c r="W5483" s="14" t="str">
        <f t="shared" si="517"/>
        <v/>
      </c>
    </row>
    <row r="5484" spans="19:23">
      <c r="S5484" s="21" t="str">
        <f t="shared" si="514"/>
        <v/>
      </c>
      <c r="T5484" s="7" t="str">
        <f t="shared" si="515"/>
        <v>Under 1.5</v>
      </c>
      <c r="U5484" s="14"/>
      <c r="V5484" s="14" t="str">
        <f t="shared" si="516"/>
        <v>Over 0.5</v>
      </c>
      <c r="W5484" s="14" t="str">
        <f t="shared" si="517"/>
        <v/>
      </c>
    </row>
    <row r="5485" spans="19:23">
      <c r="S5485" s="21" t="str">
        <f t="shared" si="514"/>
        <v/>
      </c>
      <c r="T5485" s="7" t="str">
        <f t="shared" si="515"/>
        <v>Under 1.5</v>
      </c>
      <c r="U5485" s="14"/>
      <c r="V5485" s="14" t="str">
        <f t="shared" si="516"/>
        <v>Over 0.5</v>
      </c>
      <c r="W5485" s="14" t="str">
        <f t="shared" si="517"/>
        <v/>
      </c>
    </row>
    <row r="5486" spans="19:23">
      <c r="S5486" s="21" t="str">
        <f t="shared" si="514"/>
        <v/>
      </c>
      <c r="T5486" s="7" t="str">
        <f t="shared" si="515"/>
        <v>Under 1.5</v>
      </c>
      <c r="U5486" s="14"/>
      <c r="V5486" s="14" t="str">
        <f t="shared" si="516"/>
        <v>Over 0.5</v>
      </c>
      <c r="W5486" s="14" t="str">
        <f t="shared" si="517"/>
        <v/>
      </c>
    </row>
    <row r="5487" spans="19:23">
      <c r="S5487" s="21" t="str">
        <f t="shared" si="514"/>
        <v/>
      </c>
      <c r="T5487" s="7" t="str">
        <f t="shared" si="515"/>
        <v>Under 1.5</v>
      </c>
      <c r="U5487" s="14"/>
      <c r="V5487" s="14" t="str">
        <f t="shared" si="516"/>
        <v>Over 0.5</v>
      </c>
      <c r="W5487" s="14" t="str">
        <f t="shared" si="517"/>
        <v/>
      </c>
    </row>
    <row r="5488" spans="19:23">
      <c r="S5488" s="21" t="str">
        <f t="shared" si="514"/>
        <v/>
      </c>
      <c r="T5488" s="7" t="str">
        <f t="shared" si="515"/>
        <v>Under 1.5</v>
      </c>
      <c r="U5488" s="14"/>
      <c r="V5488" s="14" t="str">
        <f t="shared" si="516"/>
        <v>Over 0.5</v>
      </c>
      <c r="W5488" s="14" t="str">
        <f t="shared" si="517"/>
        <v/>
      </c>
    </row>
    <row r="5489" spans="19:23">
      <c r="S5489" s="21" t="str">
        <f t="shared" si="514"/>
        <v/>
      </c>
      <c r="T5489" s="7" t="str">
        <f t="shared" si="515"/>
        <v>Under 1.5</v>
      </c>
      <c r="U5489" s="14"/>
      <c r="V5489" s="14" t="str">
        <f t="shared" si="516"/>
        <v>Over 0.5</v>
      </c>
      <c r="W5489" s="14" t="str">
        <f t="shared" si="517"/>
        <v/>
      </c>
    </row>
    <row r="5490" spans="19:23">
      <c r="S5490" s="21" t="str">
        <f t="shared" si="514"/>
        <v/>
      </c>
      <c r="T5490" s="7" t="str">
        <f t="shared" si="515"/>
        <v>Under 1.5</v>
      </c>
      <c r="U5490" s="14"/>
      <c r="V5490" s="14" t="str">
        <f t="shared" si="516"/>
        <v>Over 0.5</v>
      </c>
      <c r="W5490" s="14" t="str">
        <f t="shared" si="517"/>
        <v/>
      </c>
    </row>
    <row r="5491" spans="19:23">
      <c r="S5491" s="21" t="str">
        <f t="shared" si="514"/>
        <v/>
      </c>
      <c r="T5491" s="7" t="str">
        <f t="shared" si="515"/>
        <v>Under 1.5</v>
      </c>
      <c r="U5491" s="14"/>
      <c r="V5491" s="14" t="str">
        <f t="shared" si="516"/>
        <v>Over 0.5</v>
      </c>
      <c r="W5491" s="14" t="str">
        <f t="shared" si="517"/>
        <v/>
      </c>
    </row>
    <row r="5492" spans="19:23">
      <c r="S5492" s="21" t="str">
        <f t="shared" ref="S5492:S5555" si="518">(IF(H5492=0,"",(40+IF(I5492&lt;50,0,I5492/3.2)+(IF(J5492&gt;I5492,-J5492/3.2,0)+(IF(H5492&gt;I5492,-H5492/3.2,0)+(IF(L5492="X",5,IF(L5492="2",2,0)))+(IF(M5492&gt;15,0,15-M5492))+(IF(P5492&lt;50,0,P5492/5)))))))</f>
        <v/>
      </c>
      <c r="T5492" s="7" t="str">
        <f t="shared" ref="T5492:T5555" si="519">IF(S5492&lt;56,"Over 0.5","Under 1.5")</f>
        <v>Under 1.5</v>
      </c>
      <c r="U5492" s="14"/>
      <c r="V5492" s="14" t="str">
        <f t="shared" si="516"/>
        <v>Over 0.5</v>
      </c>
      <c r="W5492" s="14" t="str">
        <f t="shared" si="517"/>
        <v/>
      </c>
    </row>
    <row r="5493" spans="19:23">
      <c r="S5493" s="21" t="str">
        <f t="shared" si="518"/>
        <v/>
      </c>
      <c r="T5493" s="7" t="str">
        <f t="shared" si="519"/>
        <v>Under 1.5</v>
      </c>
      <c r="U5493" s="14"/>
      <c r="V5493" s="14" t="str">
        <f t="shared" si="516"/>
        <v>Over 0.5</v>
      </c>
      <c r="W5493" s="14" t="str">
        <f t="shared" si="517"/>
        <v/>
      </c>
    </row>
    <row r="5494" spans="19:23">
      <c r="S5494" s="21" t="str">
        <f t="shared" si="518"/>
        <v/>
      </c>
      <c r="T5494" s="7" t="str">
        <f t="shared" si="519"/>
        <v>Under 1.5</v>
      </c>
      <c r="U5494" s="14"/>
      <c r="V5494" s="14" t="str">
        <f t="shared" si="516"/>
        <v>Over 0.5</v>
      </c>
      <c r="W5494" s="14" t="str">
        <f t="shared" si="517"/>
        <v/>
      </c>
    </row>
    <row r="5495" spans="19:23">
      <c r="S5495" s="21" t="str">
        <f t="shared" si="518"/>
        <v/>
      </c>
      <c r="T5495" s="7" t="str">
        <f t="shared" si="519"/>
        <v>Under 1.5</v>
      </c>
      <c r="U5495" s="14"/>
      <c r="V5495" s="14" t="str">
        <f t="shared" si="516"/>
        <v>Over 0.5</v>
      </c>
      <c r="W5495" s="14" t="str">
        <f t="shared" si="517"/>
        <v/>
      </c>
    </row>
    <row r="5496" spans="19:23">
      <c r="S5496" s="21" t="str">
        <f t="shared" si="518"/>
        <v/>
      </c>
      <c r="T5496" s="7" t="str">
        <f t="shared" si="519"/>
        <v>Under 1.5</v>
      </c>
      <c r="U5496" s="14"/>
      <c r="V5496" s="14" t="str">
        <f t="shared" si="516"/>
        <v>Over 0.5</v>
      </c>
      <c r="W5496" s="14" t="str">
        <f t="shared" si="517"/>
        <v/>
      </c>
    </row>
    <row r="5497" spans="19:23">
      <c r="S5497" s="21" t="str">
        <f t="shared" si="518"/>
        <v/>
      </c>
      <c r="T5497" s="7" t="str">
        <f t="shared" si="519"/>
        <v>Under 1.5</v>
      </c>
      <c r="U5497" s="14"/>
      <c r="V5497" s="14" t="str">
        <f t="shared" si="516"/>
        <v>Over 0.5</v>
      </c>
      <c r="W5497" s="14" t="str">
        <f t="shared" si="517"/>
        <v/>
      </c>
    </row>
    <row r="5498" spans="19:23">
      <c r="S5498" s="21" t="str">
        <f t="shared" si="518"/>
        <v/>
      </c>
      <c r="T5498" s="7" t="str">
        <f t="shared" si="519"/>
        <v>Under 1.5</v>
      </c>
      <c r="U5498" s="14"/>
      <c r="V5498" s="14" t="str">
        <f t="shared" si="516"/>
        <v>Over 0.5</v>
      </c>
      <c r="W5498" s="14" t="str">
        <f t="shared" si="517"/>
        <v/>
      </c>
    </row>
    <row r="5499" spans="19:23">
      <c r="S5499" s="21" t="str">
        <f t="shared" si="518"/>
        <v/>
      </c>
      <c r="T5499" s="7" t="str">
        <f t="shared" si="519"/>
        <v>Under 1.5</v>
      </c>
      <c r="U5499" s="14"/>
      <c r="V5499" s="14" t="str">
        <f t="shared" si="516"/>
        <v>Over 0.5</v>
      </c>
      <c r="W5499" s="14" t="str">
        <f t="shared" si="517"/>
        <v/>
      </c>
    </row>
    <row r="5500" spans="19:23">
      <c r="S5500" s="21" t="str">
        <f t="shared" si="518"/>
        <v/>
      </c>
      <c r="T5500" s="7" t="str">
        <f t="shared" si="519"/>
        <v>Under 1.5</v>
      </c>
      <c r="U5500" s="14"/>
      <c r="V5500" s="14" t="str">
        <f t="shared" si="516"/>
        <v>Over 0.5</v>
      </c>
      <c r="W5500" s="14" t="str">
        <f t="shared" si="517"/>
        <v/>
      </c>
    </row>
    <row r="5501" spans="19:23">
      <c r="S5501" s="21" t="str">
        <f t="shared" si="518"/>
        <v/>
      </c>
      <c r="T5501" s="7" t="str">
        <f t="shared" si="519"/>
        <v>Under 1.5</v>
      </c>
      <c r="U5501" s="14"/>
      <c r="V5501" s="14" t="str">
        <f t="shared" si="516"/>
        <v>Over 0.5</v>
      </c>
      <c r="W5501" s="14" t="str">
        <f t="shared" si="517"/>
        <v/>
      </c>
    </row>
    <row r="5502" spans="19:23">
      <c r="S5502" s="21" t="str">
        <f t="shared" si="518"/>
        <v/>
      </c>
      <c r="T5502" s="7" t="str">
        <f t="shared" si="519"/>
        <v>Under 1.5</v>
      </c>
      <c r="U5502" s="14"/>
      <c r="V5502" s="14" t="str">
        <f t="shared" si="516"/>
        <v>Over 0.5</v>
      </c>
      <c r="W5502" s="14" t="str">
        <f t="shared" si="517"/>
        <v/>
      </c>
    </row>
    <row r="5503" spans="19:23">
      <c r="S5503" s="21" t="str">
        <f t="shared" si="518"/>
        <v/>
      </c>
      <c r="T5503" s="7" t="str">
        <f t="shared" si="519"/>
        <v>Under 1.5</v>
      </c>
      <c r="U5503" s="14"/>
      <c r="V5503" s="14" t="str">
        <f t="shared" si="516"/>
        <v>Over 0.5</v>
      </c>
      <c r="W5503" s="14" t="str">
        <f t="shared" si="517"/>
        <v/>
      </c>
    </row>
    <row r="5504" spans="19:23">
      <c r="S5504" s="21" t="str">
        <f t="shared" si="518"/>
        <v/>
      </c>
      <c r="T5504" s="7" t="str">
        <f t="shared" si="519"/>
        <v>Under 1.5</v>
      </c>
      <c r="U5504" s="14"/>
      <c r="V5504" s="14" t="str">
        <f t="shared" si="516"/>
        <v>Over 0.5</v>
      </c>
      <c r="W5504" s="14" t="str">
        <f t="shared" si="517"/>
        <v/>
      </c>
    </row>
    <row r="5505" spans="19:23">
      <c r="S5505" s="21" t="str">
        <f t="shared" si="518"/>
        <v/>
      </c>
      <c r="T5505" s="7" t="str">
        <f t="shared" si="519"/>
        <v>Under 1.5</v>
      </c>
      <c r="U5505" s="14"/>
      <c r="V5505" s="14" t="str">
        <f t="shared" si="516"/>
        <v>Over 0.5</v>
      </c>
      <c r="W5505" s="14" t="str">
        <f t="shared" si="517"/>
        <v/>
      </c>
    </row>
    <row r="5506" spans="19:23">
      <c r="S5506" s="21" t="str">
        <f t="shared" si="518"/>
        <v/>
      </c>
      <c r="T5506" s="7" t="str">
        <f t="shared" si="519"/>
        <v>Under 1.5</v>
      </c>
      <c r="U5506" s="14"/>
      <c r="V5506" s="14" t="str">
        <f t="shared" si="516"/>
        <v>Over 0.5</v>
      </c>
      <c r="W5506" s="14" t="str">
        <f t="shared" si="517"/>
        <v/>
      </c>
    </row>
    <row r="5507" spans="19:23">
      <c r="S5507" s="21" t="str">
        <f t="shared" si="518"/>
        <v/>
      </c>
      <c r="T5507" s="7" t="str">
        <f t="shared" si="519"/>
        <v>Under 1.5</v>
      </c>
      <c r="U5507" s="14"/>
      <c r="V5507" s="14" t="str">
        <f t="shared" si="516"/>
        <v>Over 0.5</v>
      </c>
      <c r="W5507" s="14" t="str">
        <f t="shared" si="517"/>
        <v/>
      </c>
    </row>
    <row r="5508" spans="19:23">
      <c r="S5508" s="21" t="str">
        <f t="shared" si="518"/>
        <v/>
      </c>
      <c r="T5508" s="7" t="str">
        <f t="shared" si="519"/>
        <v>Under 1.5</v>
      </c>
      <c r="U5508" s="14"/>
      <c r="V5508" s="14" t="str">
        <f t="shared" si="516"/>
        <v>Over 0.5</v>
      </c>
      <c r="W5508" s="14" t="str">
        <f t="shared" si="517"/>
        <v/>
      </c>
    </row>
    <row r="5509" spans="19:23">
      <c r="S5509" s="21" t="str">
        <f t="shared" si="518"/>
        <v/>
      </c>
      <c r="T5509" s="7" t="str">
        <f t="shared" si="519"/>
        <v>Under 1.5</v>
      </c>
      <c r="U5509" s="14"/>
      <c r="V5509" s="14" t="str">
        <f t="shared" si="516"/>
        <v>Over 0.5</v>
      </c>
      <c r="W5509" s="14" t="str">
        <f t="shared" si="517"/>
        <v/>
      </c>
    </row>
    <row r="5510" spans="19:23">
      <c r="S5510" s="21" t="str">
        <f t="shared" si="518"/>
        <v/>
      </c>
      <c r="T5510" s="7" t="str">
        <f t="shared" si="519"/>
        <v>Under 1.5</v>
      </c>
      <c r="U5510" s="14"/>
      <c r="V5510" s="14" t="str">
        <f t="shared" si="516"/>
        <v>Over 0.5</v>
      </c>
      <c r="W5510" s="14" t="str">
        <f t="shared" si="517"/>
        <v/>
      </c>
    </row>
    <row r="5511" spans="19:23">
      <c r="S5511" s="21" t="str">
        <f t="shared" si="518"/>
        <v/>
      </c>
      <c r="T5511" s="7" t="str">
        <f t="shared" si="519"/>
        <v>Under 1.5</v>
      </c>
      <c r="U5511" s="14"/>
      <c r="V5511" s="14" t="str">
        <f t="shared" si="516"/>
        <v>Over 0.5</v>
      </c>
      <c r="W5511" s="14" t="str">
        <f t="shared" si="517"/>
        <v/>
      </c>
    </row>
    <row r="5512" spans="19:23">
      <c r="S5512" s="21" t="str">
        <f t="shared" si="518"/>
        <v/>
      </c>
      <c r="T5512" s="7" t="str">
        <f t="shared" si="519"/>
        <v>Under 1.5</v>
      </c>
      <c r="U5512" s="14"/>
      <c r="V5512" s="14" t="str">
        <f t="shared" si="516"/>
        <v>Over 0.5</v>
      </c>
      <c r="W5512" s="14" t="str">
        <f t="shared" si="517"/>
        <v/>
      </c>
    </row>
    <row r="5513" spans="19:23">
      <c r="S5513" s="21" t="str">
        <f t="shared" si="518"/>
        <v/>
      </c>
      <c r="T5513" s="7" t="str">
        <f t="shared" si="519"/>
        <v>Under 1.5</v>
      </c>
      <c r="U5513" s="14"/>
      <c r="V5513" s="14" t="str">
        <f t="shared" si="516"/>
        <v>Over 0.5</v>
      </c>
      <c r="W5513" s="14" t="str">
        <f t="shared" si="517"/>
        <v/>
      </c>
    </row>
    <row r="5514" spans="19:23">
      <c r="S5514" s="21" t="str">
        <f t="shared" si="518"/>
        <v/>
      </c>
      <c r="T5514" s="7" t="str">
        <f t="shared" si="519"/>
        <v>Under 1.5</v>
      </c>
      <c r="U5514" s="14"/>
      <c r="V5514" s="14" t="str">
        <f t="shared" si="516"/>
        <v>Over 0.5</v>
      </c>
      <c r="W5514" s="14" t="str">
        <f t="shared" si="517"/>
        <v/>
      </c>
    </row>
    <row r="5515" spans="19:23">
      <c r="S5515" s="21" t="str">
        <f t="shared" si="518"/>
        <v/>
      </c>
      <c r="T5515" s="7" t="str">
        <f t="shared" si="519"/>
        <v>Under 1.5</v>
      </c>
      <c r="U5515" s="14"/>
      <c r="V5515" s="14" t="str">
        <f t="shared" ref="V5515:V5578" si="520">IF(N5515="1-0","Under 1.5",IF(N5515="0-0","Under 1.5",IF(N5515="0-1","Under 1.5","Over 0.5")))</f>
        <v>Over 0.5</v>
      </c>
      <c r="W5515" s="14" t="str">
        <f t="shared" ref="W5515:W5578" si="521">IF(N5515=0,"",IF(N5515="?",N5515,IF(T5515=V5515,"WON",IF(N5515="0-1","WON",IF(N5515="1-0","WON","LOST")))))</f>
        <v/>
      </c>
    </row>
    <row r="5516" spans="19:23">
      <c r="S5516" s="21" t="str">
        <f t="shared" si="518"/>
        <v/>
      </c>
      <c r="T5516" s="7" t="str">
        <f t="shared" si="519"/>
        <v>Under 1.5</v>
      </c>
      <c r="U5516" s="14"/>
      <c r="V5516" s="14" t="str">
        <f t="shared" si="520"/>
        <v>Over 0.5</v>
      </c>
      <c r="W5516" s="14" t="str">
        <f t="shared" si="521"/>
        <v/>
      </c>
    </row>
    <row r="5517" spans="19:23">
      <c r="S5517" s="21" t="str">
        <f t="shared" si="518"/>
        <v/>
      </c>
      <c r="T5517" s="7" t="str">
        <f t="shared" si="519"/>
        <v>Under 1.5</v>
      </c>
      <c r="U5517" s="14"/>
      <c r="V5517" s="14" t="str">
        <f t="shared" si="520"/>
        <v>Over 0.5</v>
      </c>
      <c r="W5517" s="14" t="str">
        <f t="shared" si="521"/>
        <v/>
      </c>
    </row>
    <row r="5518" spans="19:23">
      <c r="S5518" s="21" t="str">
        <f t="shared" si="518"/>
        <v/>
      </c>
      <c r="T5518" s="7" t="str">
        <f t="shared" si="519"/>
        <v>Under 1.5</v>
      </c>
      <c r="U5518" s="14"/>
      <c r="V5518" s="14" t="str">
        <f t="shared" si="520"/>
        <v>Over 0.5</v>
      </c>
      <c r="W5518" s="14" t="str">
        <f t="shared" si="521"/>
        <v/>
      </c>
    </row>
    <row r="5519" spans="19:23">
      <c r="S5519" s="21" t="str">
        <f t="shared" si="518"/>
        <v/>
      </c>
      <c r="T5519" s="7" t="str">
        <f t="shared" si="519"/>
        <v>Under 1.5</v>
      </c>
      <c r="U5519" s="14"/>
      <c r="V5519" s="14" t="str">
        <f t="shared" si="520"/>
        <v>Over 0.5</v>
      </c>
      <c r="W5519" s="14" t="str">
        <f t="shared" si="521"/>
        <v/>
      </c>
    </row>
    <row r="5520" spans="19:23">
      <c r="S5520" s="21" t="str">
        <f t="shared" si="518"/>
        <v/>
      </c>
      <c r="T5520" s="7" t="str">
        <f t="shared" si="519"/>
        <v>Under 1.5</v>
      </c>
      <c r="U5520" s="14"/>
      <c r="V5520" s="14" t="str">
        <f t="shared" si="520"/>
        <v>Over 0.5</v>
      </c>
      <c r="W5520" s="14" t="str">
        <f t="shared" si="521"/>
        <v/>
      </c>
    </row>
    <row r="5521" spans="19:23">
      <c r="S5521" s="21" t="str">
        <f t="shared" si="518"/>
        <v/>
      </c>
      <c r="T5521" s="7" t="str">
        <f t="shared" si="519"/>
        <v>Under 1.5</v>
      </c>
      <c r="U5521" s="14"/>
      <c r="V5521" s="14" t="str">
        <f t="shared" si="520"/>
        <v>Over 0.5</v>
      </c>
      <c r="W5521" s="14" t="str">
        <f t="shared" si="521"/>
        <v/>
      </c>
    </row>
    <row r="5522" spans="19:23">
      <c r="S5522" s="21" t="str">
        <f t="shared" si="518"/>
        <v/>
      </c>
      <c r="T5522" s="7" t="str">
        <f t="shared" si="519"/>
        <v>Under 1.5</v>
      </c>
      <c r="U5522" s="14"/>
      <c r="V5522" s="14" t="str">
        <f t="shared" si="520"/>
        <v>Over 0.5</v>
      </c>
      <c r="W5522" s="14" t="str">
        <f t="shared" si="521"/>
        <v/>
      </c>
    </row>
    <row r="5523" spans="19:23">
      <c r="S5523" s="21" t="str">
        <f t="shared" si="518"/>
        <v/>
      </c>
      <c r="T5523" s="7" t="str">
        <f t="shared" si="519"/>
        <v>Under 1.5</v>
      </c>
      <c r="U5523" s="14"/>
      <c r="V5523" s="14" t="str">
        <f t="shared" si="520"/>
        <v>Over 0.5</v>
      </c>
      <c r="W5523" s="14" t="str">
        <f t="shared" si="521"/>
        <v/>
      </c>
    </row>
    <row r="5524" spans="19:23">
      <c r="S5524" s="21" t="str">
        <f t="shared" si="518"/>
        <v/>
      </c>
      <c r="T5524" s="7" t="str">
        <f t="shared" si="519"/>
        <v>Under 1.5</v>
      </c>
      <c r="U5524" s="14"/>
      <c r="V5524" s="14" t="str">
        <f t="shared" si="520"/>
        <v>Over 0.5</v>
      </c>
      <c r="W5524" s="14" t="str">
        <f t="shared" si="521"/>
        <v/>
      </c>
    </row>
    <row r="5525" spans="19:23">
      <c r="S5525" s="21" t="str">
        <f t="shared" si="518"/>
        <v/>
      </c>
      <c r="T5525" s="7" t="str">
        <f t="shared" si="519"/>
        <v>Under 1.5</v>
      </c>
      <c r="U5525" s="14"/>
      <c r="V5525" s="14" t="str">
        <f t="shared" si="520"/>
        <v>Over 0.5</v>
      </c>
      <c r="W5525" s="14" t="str">
        <f t="shared" si="521"/>
        <v/>
      </c>
    </row>
    <row r="5526" spans="19:23">
      <c r="S5526" s="21" t="str">
        <f t="shared" si="518"/>
        <v/>
      </c>
      <c r="T5526" s="7" t="str">
        <f t="shared" si="519"/>
        <v>Under 1.5</v>
      </c>
      <c r="U5526" s="14"/>
      <c r="V5526" s="14" t="str">
        <f t="shared" si="520"/>
        <v>Over 0.5</v>
      </c>
      <c r="W5526" s="14" t="str">
        <f t="shared" si="521"/>
        <v/>
      </c>
    </row>
    <row r="5527" spans="19:23">
      <c r="S5527" s="21" t="str">
        <f t="shared" si="518"/>
        <v/>
      </c>
      <c r="T5527" s="7" t="str">
        <f t="shared" si="519"/>
        <v>Under 1.5</v>
      </c>
      <c r="U5527" s="14"/>
      <c r="V5527" s="14" t="str">
        <f t="shared" si="520"/>
        <v>Over 0.5</v>
      </c>
      <c r="W5527" s="14" t="str">
        <f t="shared" si="521"/>
        <v/>
      </c>
    </row>
    <row r="5528" spans="19:23">
      <c r="S5528" s="21" t="str">
        <f t="shared" si="518"/>
        <v/>
      </c>
      <c r="T5528" s="7" t="str">
        <f t="shared" si="519"/>
        <v>Under 1.5</v>
      </c>
      <c r="U5528" s="14"/>
      <c r="V5528" s="14" t="str">
        <f t="shared" si="520"/>
        <v>Over 0.5</v>
      </c>
      <c r="W5528" s="14" t="str">
        <f t="shared" si="521"/>
        <v/>
      </c>
    </row>
    <row r="5529" spans="19:23">
      <c r="S5529" s="21" t="str">
        <f t="shared" si="518"/>
        <v/>
      </c>
      <c r="T5529" s="7" t="str">
        <f t="shared" si="519"/>
        <v>Under 1.5</v>
      </c>
      <c r="U5529" s="14"/>
      <c r="V5529" s="14" t="str">
        <f t="shared" si="520"/>
        <v>Over 0.5</v>
      </c>
      <c r="W5529" s="14" t="str">
        <f t="shared" si="521"/>
        <v/>
      </c>
    </row>
    <row r="5530" spans="19:23">
      <c r="S5530" s="21" t="str">
        <f t="shared" si="518"/>
        <v/>
      </c>
      <c r="T5530" s="7" t="str">
        <f t="shared" si="519"/>
        <v>Under 1.5</v>
      </c>
      <c r="U5530" s="14"/>
      <c r="V5530" s="14" t="str">
        <f t="shared" si="520"/>
        <v>Over 0.5</v>
      </c>
      <c r="W5530" s="14" t="str">
        <f t="shared" si="521"/>
        <v/>
      </c>
    </row>
    <row r="5531" spans="19:23">
      <c r="S5531" s="21" t="str">
        <f t="shared" si="518"/>
        <v/>
      </c>
      <c r="T5531" s="7" t="str">
        <f t="shared" si="519"/>
        <v>Under 1.5</v>
      </c>
      <c r="U5531" s="14"/>
      <c r="V5531" s="14" t="str">
        <f t="shared" si="520"/>
        <v>Over 0.5</v>
      </c>
      <c r="W5531" s="14" t="str">
        <f t="shared" si="521"/>
        <v/>
      </c>
    </row>
    <row r="5532" spans="19:23">
      <c r="S5532" s="21" t="str">
        <f t="shared" si="518"/>
        <v/>
      </c>
      <c r="T5532" s="7" t="str">
        <f t="shared" si="519"/>
        <v>Under 1.5</v>
      </c>
      <c r="U5532" s="14"/>
      <c r="V5532" s="14" t="str">
        <f t="shared" si="520"/>
        <v>Over 0.5</v>
      </c>
      <c r="W5532" s="14" t="str">
        <f t="shared" si="521"/>
        <v/>
      </c>
    </row>
    <row r="5533" spans="19:23">
      <c r="S5533" s="21" t="str">
        <f t="shared" si="518"/>
        <v/>
      </c>
      <c r="T5533" s="7" t="str">
        <f t="shared" si="519"/>
        <v>Under 1.5</v>
      </c>
      <c r="U5533" s="14"/>
      <c r="V5533" s="14" t="str">
        <f t="shared" si="520"/>
        <v>Over 0.5</v>
      </c>
      <c r="W5533" s="14" t="str">
        <f t="shared" si="521"/>
        <v/>
      </c>
    </row>
    <row r="5534" spans="19:23">
      <c r="S5534" s="21" t="str">
        <f t="shared" si="518"/>
        <v/>
      </c>
      <c r="T5534" s="7" t="str">
        <f t="shared" si="519"/>
        <v>Under 1.5</v>
      </c>
      <c r="U5534" s="14"/>
      <c r="V5534" s="14" t="str">
        <f t="shared" si="520"/>
        <v>Over 0.5</v>
      </c>
      <c r="W5534" s="14" t="str">
        <f t="shared" si="521"/>
        <v/>
      </c>
    </row>
    <row r="5535" spans="19:23">
      <c r="S5535" s="21" t="str">
        <f t="shared" si="518"/>
        <v/>
      </c>
      <c r="T5535" s="7" t="str">
        <f t="shared" si="519"/>
        <v>Under 1.5</v>
      </c>
      <c r="U5535" s="14"/>
      <c r="V5535" s="14" t="str">
        <f t="shared" si="520"/>
        <v>Over 0.5</v>
      </c>
      <c r="W5535" s="14" t="str">
        <f t="shared" si="521"/>
        <v/>
      </c>
    </row>
    <row r="5536" spans="19:23">
      <c r="S5536" s="21" t="str">
        <f t="shared" si="518"/>
        <v/>
      </c>
      <c r="T5536" s="7" t="str">
        <f t="shared" si="519"/>
        <v>Under 1.5</v>
      </c>
      <c r="U5536" s="14"/>
      <c r="V5536" s="14" t="str">
        <f t="shared" si="520"/>
        <v>Over 0.5</v>
      </c>
      <c r="W5536" s="14" t="str">
        <f t="shared" si="521"/>
        <v/>
      </c>
    </row>
    <row r="5537" spans="19:23">
      <c r="S5537" s="21" t="str">
        <f t="shared" si="518"/>
        <v/>
      </c>
      <c r="T5537" s="7" t="str">
        <f t="shared" si="519"/>
        <v>Under 1.5</v>
      </c>
      <c r="U5537" s="14"/>
      <c r="V5537" s="14" t="str">
        <f t="shared" si="520"/>
        <v>Over 0.5</v>
      </c>
      <c r="W5537" s="14" t="str">
        <f t="shared" si="521"/>
        <v/>
      </c>
    </row>
    <row r="5538" spans="19:23">
      <c r="S5538" s="21" t="str">
        <f t="shared" si="518"/>
        <v/>
      </c>
      <c r="T5538" s="7" t="str">
        <f t="shared" si="519"/>
        <v>Under 1.5</v>
      </c>
      <c r="U5538" s="14"/>
      <c r="V5538" s="14" t="str">
        <f t="shared" si="520"/>
        <v>Over 0.5</v>
      </c>
      <c r="W5538" s="14" t="str">
        <f t="shared" si="521"/>
        <v/>
      </c>
    </row>
    <row r="5539" spans="19:23">
      <c r="S5539" s="21" t="str">
        <f t="shared" si="518"/>
        <v/>
      </c>
      <c r="T5539" s="7" t="str">
        <f t="shared" si="519"/>
        <v>Under 1.5</v>
      </c>
      <c r="U5539" s="14"/>
      <c r="V5539" s="14" t="str">
        <f t="shared" si="520"/>
        <v>Over 0.5</v>
      </c>
      <c r="W5539" s="14" t="str">
        <f t="shared" si="521"/>
        <v/>
      </c>
    </row>
    <row r="5540" spans="19:23">
      <c r="S5540" s="21" t="str">
        <f t="shared" si="518"/>
        <v/>
      </c>
      <c r="T5540" s="7" t="str">
        <f t="shared" si="519"/>
        <v>Under 1.5</v>
      </c>
      <c r="U5540" s="14"/>
      <c r="V5540" s="14" t="str">
        <f t="shared" si="520"/>
        <v>Over 0.5</v>
      </c>
      <c r="W5540" s="14" t="str">
        <f t="shared" si="521"/>
        <v/>
      </c>
    </row>
    <row r="5541" spans="19:23">
      <c r="S5541" s="21" t="str">
        <f t="shared" si="518"/>
        <v/>
      </c>
      <c r="T5541" s="7" t="str">
        <f t="shared" si="519"/>
        <v>Under 1.5</v>
      </c>
      <c r="U5541" s="14"/>
      <c r="V5541" s="14" t="str">
        <f t="shared" si="520"/>
        <v>Over 0.5</v>
      </c>
      <c r="W5541" s="14" t="str">
        <f t="shared" si="521"/>
        <v/>
      </c>
    </row>
    <row r="5542" spans="19:23">
      <c r="S5542" s="21" t="str">
        <f t="shared" si="518"/>
        <v/>
      </c>
      <c r="T5542" s="7" t="str">
        <f t="shared" si="519"/>
        <v>Under 1.5</v>
      </c>
      <c r="U5542" s="14"/>
      <c r="V5542" s="14" t="str">
        <f t="shared" si="520"/>
        <v>Over 0.5</v>
      </c>
      <c r="W5542" s="14" t="str">
        <f t="shared" si="521"/>
        <v/>
      </c>
    </row>
    <row r="5543" spans="19:23">
      <c r="S5543" s="21" t="str">
        <f t="shared" si="518"/>
        <v/>
      </c>
      <c r="T5543" s="7" t="str">
        <f t="shared" si="519"/>
        <v>Under 1.5</v>
      </c>
      <c r="U5543" s="14"/>
      <c r="V5543" s="14" t="str">
        <f t="shared" si="520"/>
        <v>Over 0.5</v>
      </c>
      <c r="W5543" s="14" t="str">
        <f t="shared" si="521"/>
        <v/>
      </c>
    </row>
    <row r="5544" spans="19:23">
      <c r="S5544" s="21" t="str">
        <f t="shared" si="518"/>
        <v/>
      </c>
      <c r="T5544" s="7" t="str">
        <f t="shared" si="519"/>
        <v>Under 1.5</v>
      </c>
      <c r="U5544" s="14"/>
      <c r="V5544" s="14" t="str">
        <f t="shared" si="520"/>
        <v>Over 0.5</v>
      </c>
      <c r="W5544" s="14" t="str">
        <f t="shared" si="521"/>
        <v/>
      </c>
    </row>
    <row r="5545" spans="19:23">
      <c r="S5545" s="21" t="str">
        <f t="shared" si="518"/>
        <v/>
      </c>
      <c r="T5545" s="7" t="str">
        <f t="shared" si="519"/>
        <v>Under 1.5</v>
      </c>
      <c r="U5545" s="14"/>
      <c r="V5545" s="14" t="str">
        <f t="shared" si="520"/>
        <v>Over 0.5</v>
      </c>
      <c r="W5545" s="14" t="str">
        <f t="shared" si="521"/>
        <v/>
      </c>
    </row>
    <row r="5546" spans="19:23">
      <c r="S5546" s="21" t="str">
        <f t="shared" si="518"/>
        <v/>
      </c>
      <c r="T5546" s="7" t="str">
        <f t="shared" si="519"/>
        <v>Under 1.5</v>
      </c>
      <c r="U5546" s="14"/>
      <c r="V5546" s="14" t="str">
        <f t="shared" si="520"/>
        <v>Over 0.5</v>
      </c>
      <c r="W5546" s="14" t="str">
        <f t="shared" si="521"/>
        <v/>
      </c>
    </row>
    <row r="5547" spans="19:23">
      <c r="S5547" s="21" t="str">
        <f t="shared" si="518"/>
        <v/>
      </c>
      <c r="T5547" s="7" t="str">
        <f t="shared" si="519"/>
        <v>Under 1.5</v>
      </c>
      <c r="U5547" s="14"/>
      <c r="V5547" s="14" t="str">
        <f t="shared" si="520"/>
        <v>Over 0.5</v>
      </c>
      <c r="W5547" s="14" t="str">
        <f t="shared" si="521"/>
        <v/>
      </c>
    </row>
    <row r="5548" spans="19:23">
      <c r="S5548" s="21" t="str">
        <f t="shared" si="518"/>
        <v/>
      </c>
      <c r="T5548" s="7" t="str">
        <f t="shared" si="519"/>
        <v>Under 1.5</v>
      </c>
      <c r="U5548" s="14"/>
      <c r="V5548" s="14" t="str">
        <f t="shared" si="520"/>
        <v>Over 0.5</v>
      </c>
      <c r="W5548" s="14" t="str">
        <f t="shared" si="521"/>
        <v/>
      </c>
    </row>
    <row r="5549" spans="19:23">
      <c r="S5549" s="21" t="str">
        <f t="shared" si="518"/>
        <v/>
      </c>
      <c r="T5549" s="7" t="str">
        <f t="shared" si="519"/>
        <v>Under 1.5</v>
      </c>
      <c r="U5549" s="14"/>
      <c r="V5549" s="14" t="str">
        <f t="shared" si="520"/>
        <v>Over 0.5</v>
      </c>
      <c r="W5549" s="14" t="str">
        <f t="shared" si="521"/>
        <v/>
      </c>
    </row>
    <row r="5550" spans="19:23">
      <c r="S5550" s="21" t="str">
        <f t="shared" si="518"/>
        <v/>
      </c>
      <c r="T5550" s="7" t="str">
        <f t="shared" si="519"/>
        <v>Under 1.5</v>
      </c>
      <c r="U5550" s="14"/>
      <c r="V5550" s="14" t="str">
        <f t="shared" si="520"/>
        <v>Over 0.5</v>
      </c>
      <c r="W5550" s="14" t="str">
        <f t="shared" si="521"/>
        <v/>
      </c>
    </row>
    <row r="5551" spans="19:23">
      <c r="S5551" s="21" t="str">
        <f t="shared" si="518"/>
        <v/>
      </c>
      <c r="T5551" s="7" t="str">
        <f t="shared" si="519"/>
        <v>Under 1.5</v>
      </c>
      <c r="U5551" s="14"/>
      <c r="V5551" s="14" t="str">
        <f t="shared" si="520"/>
        <v>Over 0.5</v>
      </c>
      <c r="W5551" s="14" t="str">
        <f t="shared" si="521"/>
        <v/>
      </c>
    </row>
    <row r="5552" spans="19:23">
      <c r="S5552" s="21" t="str">
        <f t="shared" si="518"/>
        <v/>
      </c>
      <c r="T5552" s="7" t="str">
        <f t="shared" si="519"/>
        <v>Under 1.5</v>
      </c>
      <c r="U5552" s="14"/>
      <c r="V5552" s="14" t="str">
        <f t="shared" si="520"/>
        <v>Over 0.5</v>
      </c>
      <c r="W5552" s="14" t="str">
        <f t="shared" si="521"/>
        <v/>
      </c>
    </row>
    <row r="5553" spans="19:23">
      <c r="S5553" s="21" t="str">
        <f t="shared" si="518"/>
        <v/>
      </c>
      <c r="T5553" s="7" t="str">
        <f t="shared" si="519"/>
        <v>Under 1.5</v>
      </c>
      <c r="U5553" s="14"/>
      <c r="V5553" s="14" t="str">
        <f t="shared" si="520"/>
        <v>Over 0.5</v>
      </c>
      <c r="W5553" s="14" t="str">
        <f t="shared" si="521"/>
        <v/>
      </c>
    </row>
    <row r="5554" spans="19:23">
      <c r="S5554" s="21" t="str">
        <f t="shared" si="518"/>
        <v/>
      </c>
      <c r="T5554" s="7" t="str">
        <f t="shared" si="519"/>
        <v>Under 1.5</v>
      </c>
      <c r="U5554" s="14"/>
      <c r="V5554" s="14" t="str">
        <f t="shared" si="520"/>
        <v>Over 0.5</v>
      </c>
      <c r="W5554" s="14" t="str">
        <f t="shared" si="521"/>
        <v/>
      </c>
    </row>
    <row r="5555" spans="19:23">
      <c r="S5555" s="21" t="str">
        <f t="shared" si="518"/>
        <v/>
      </c>
      <c r="T5555" s="7" t="str">
        <f t="shared" si="519"/>
        <v>Under 1.5</v>
      </c>
      <c r="U5555" s="14"/>
      <c r="V5555" s="14" t="str">
        <f t="shared" si="520"/>
        <v>Over 0.5</v>
      </c>
      <c r="W5555" s="14" t="str">
        <f t="shared" si="521"/>
        <v/>
      </c>
    </row>
    <row r="5556" spans="19:23">
      <c r="S5556" s="21" t="str">
        <f t="shared" ref="S5556:S5619" si="522">(IF(H5556=0,"",(40+IF(I5556&lt;50,0,I5556/3.2)+(IF(J5556&gt;I5556,-J5556/3.2,0)+(IF(H5556&gt;I5556,-H5556/3.2,0)+(IF(L5556="X",5,IF(L5556="2",2,0)))+(IF(M5556&gt;15,0,15-M5556))+(IF(P5556&lt;50,0,P5556/5)))))))</f>
        <v/>
      </c>
      <c r="T5556" s="7" t="str">
        <f t="shared" ref="T5556:T5619" si="523">IF(S5556&lt;56,"Over 0.5","Under 1.5")</f>
        <v>Under 1.5</v>
      </c>
      <c r="U5556" s="14"/>
      <c r="V5556" s="14" t="str">
        <f t="shared" si="520"/>
        <v>Over 0.5</v>
      </c>
      <c r="W5556" s="14" t="str">
        <f t="shared" si="521"/>
        <v/>
      </c>
    </row>
    <row r="5557" spans="19:23">
      <c r="S5557" s="21" t="str">
        <f t="shared" si="522"/>
        <v/>
      </c>
      <c r="T5557" s="7" t="str">
        <f t="shared" si="523"/>
        <v>Under 1.5</v>
      </c>
      <c r="U5557" s="14"/>
      <c r="V5557" s="14" t="str">
        <f t="shared" si="520"/>
        <v>Over 0.5</v>
      </c>
      <c r="W5557" s="14" t="str">
        <f t="shared" si="521"/>
        <v/>
      </c>
    </row>
    <row r="5558" spans="19:23">
      <c r="S5558" s="21" t="str">
        <f t="shared" si="522"/>
        <v/>
      </c>
      <c r="T5558" s="7" t="str">
        <f t="shared" si="523"/>
        <v>Under 1.5</v>
      </c>
      <c r="U5558" s="14"/>
      <c r="V5558" s="14" t="str">
        <f t="shared" si="520"/>
        <v>Over 0.5</v>
      </c>
      <c r="W5558" s="14" t="str">
        <f t="shared" si="521"/>
        <v/>
      </c>
    </row>
    <row r="5559" spans="19:23">
      <c r="S5559" s="21" t="str">
        <f t="shared" si="522"/>
        <v/>
      </c>
      <c r="T5559" s="7" t="str">
        <f t="shared" si="523"/>
        <v>Under 1.5</v>
      </c>
      <c r="U5559" s="14"/>
      <c r="V5559" s="14" t="str">
        <f t="shared" si="520"/>
        <v>Over 0.5</v>
      </c>
      <c r="W5559" s="14" t="str">
        <f t="shared" si="521"/>
        <v/>
      </c>
    </row>
    <row r="5560" spans="19:23">
      <c r="S5560" s="21" t="str">
        <f t="shared" si="522"/>
        <v/>
      </c>
      <c r="T5560" s="7" t="str">
        <f t="shared" si="523"/>
        <v>Under 1.5</v>
      </c>
      <c r="U5560" s="14"/>
      <c r="V5560" s="14" t="str">
        <f t="shared" si="520"/>
        <v>Over 0.5</v>
      </c>
      <c r="W5560" s="14" t="str">
        <f t="shared" si="521"/>
        <v/>
      </c>
    </row>
    <row r="5561" spans="19:23">
      <c r="S5561" s="21" t="str">
        <f t="shared" si="522"/>
        <v/>
      </c>
      <c r="T5561" s="7" t="str">
        <f t="shared" si="523"/>
        <v>Under 1.5</v>
      </c>
      <c r="U5561" s="14"/>
      <c r="V5561" s="14" t="str">
        <f t="shared" si="520"/>
        <v>Over 0.5</v>
      </c>
      <c r="W5561" s="14" t="str">
        <f t="shared" si="521"/>
        <v/>
      </c>
    </row>
    <row r="5562" spans="19:23">
      <c r="S5562" s="21" t="str">
        <f t="shared" si="522"/>
        <v/>
      </c>
      <c r="T5562" s="7" t="str">
        <f t="shared" si="523"/>
        <v>Under 1.5</v>
      </c>
      <c r="U5562" s="14"/>
      <c r="V5562" s="14" t="str">
        <f t="shared" si="520"/>
        <v>Over 0.5</v>
      </c>
      <c r="W5562" s="14" t="str">
        <f t="shared" si="521"/>
        <v/>
      </c>
    </row>
    <row r="5563" spans="19:23">
      <c r="S5563" s="21" t="str">
        <f t="shared" si="522"/>
        <v/>
      </c>
      <c r="T5563" s="7" t="str">
        <f t="shared" si="523"/>
        <v>Under 1.5</v>
      </c>
      <c r="U5563" s="14"/>
      <c r="V5563" s="14" t="str">
        <f t="shared" si="520"/>
        <v>Over 0.5</v>
      </c>
      <c r="W5563" s="14" t="str">
        <f t="shared" si="521"/>
        <v/>
      </c>
    </row>
    <row r="5564" spans="19:23">
      <c r="S5564" s="21" t="str">
        <f t="shared" si="522"/>
        <v/>
      </c>
      <c r="T5564" s="7" t="str">
        <f t="shared" si="523"/>
        <v>Under 1.5</v>
      </c>
      <c r="U5564" s="14"/>
      <c r="V5564" s="14" t="str">
        <f t="shared" si="520"/>
        <v>Over 0.5</v>
      </c>
      <c r="W5564" s="14" t="str">
        <f t="shared" si="521"/>
        <v/>
      </c>
    </row>
    <row r="5565" spans="19:23">
      <c r="S5565" s="21" t="str">
        <f t="shared" si="522"/>
        <v/>
      </c>
      <c r="T5565" s="7" t="str">
        <f t="shared" si="523"/>
        <v>Under 1.5</v>
      </c>
      <c r="U5565" s="14"/>
      <c r="V5565" s="14" t="str">
        <f t="shared" si="520"/>
        <v>Over 0.5</v>
      </c>
      <c r="W5565" s="14" t="str">
        <f t="shared" si="521"/>
        <v/>
      </c>
    </row>
    <row r="5566" spans="19:23">
      <c r="S5566" s="21" t="str">
        <f t="shared" si="522"/>
        <v/>
      </c>
      <c r="T5566" s="7" t="str">
        <f t="shared" si="523"/>
        <v>Under 1.5</v>
      </c>
      <c r="U5566" s="14"/>
      <c r="V5566" s="14" t="str">
        <f t="shared" si="520"/>
        <v>Over 0.5</v>
      </c>
      <c r="W5566" s="14" t="str">
        <f t="shared" si="521"/>
        <v/>
      </c>
    </row>
    <row r="5567" spans="19:23">
      <c r="S5567" s="21" t="str">
        <f t="shared" si="522"/>
        <v/>
      </c>
      <c r="T5567" s="7" t="str">
        <f t="shared" si="523"/>
        <v>Under 1.5</v>
      </c>
      <c r="U5567" s="14"/>
      <c r="V5567" s="14" t="str">
        <f t="shared" si="520"/>
        <v>Over 0.5</v>
      </c>
      <c r="W5567" s="14" t="str">
        <f t="shared" si="521"/>
        <v/>
      </c>
    </row>
    <row r="5568" spans="19:23">
      <c r="S5568" s="21" t="str">
        <f t="shared" si="522"/>
        <v/>
      </c>
      <c r="T5568" s="7" t="str">
        <f t="shared" si="523"/>
        <v>Under 1.5</v>
      </c>
      <c r="U5568" s="14"/>
      <c r="V5568" s="14" t="str">
        <f t="shared" si="520"/>
        <v>Over 0.5</v>
      </c>
      <c r="W5568" s="14" t="str">
        <f t="shared" si="521"/>
        <v/>
      </c>
    </row>
    <row r="5569" spans="19:23">
      <c r="S5569" s="21" t="str">
        <f t="shared" si="522"/>
        <v/>
      </c>
      <c r="T5569" s="7" t="str">
        <f t="shared" si="523"/>
        <v>Under 1.5</v>
      </c>
      <c r="U5569" s="14"/>
      <c r="V5569" s="14" t="str">
        <f t="shared" si="520"/>
        <v>Over 0.5</v>
      </c>
      <c r="W5569" s="14" t="str">
        <f t="shared" si="521"/>
        <v/>
      </c>
    </row>
    <row r="5570" spans="19:23">
      <c r="S5570" s="21" t="str">
        <f t="shared" si="522"/>
        <v/>
      </c>
      <c r="T5570" s="7" t="str">
        <f t="shared" si="523"/>
        <v>Under 1.5</v>
      </c>
      <c r="U5570" s="14"/>
      <c r="V5570" s="14" t="str">
        <f t="shared" si="520"/>
        <v>Over 0.5</v>
      </c>
      <c r="W5570" s="14" t="str">
        <f t="shared" si="521"/>
        <v/>
      </c>
    </row>
    <row r="5571" spans="19:23">
      <c r="S5571" s="21" t="str">
        <f t="shared" si="522"/>
        <v/>
      </c>
      <c r="T5571" s="7" t="str">
        <f t="shared" si="523"/>
        <v>Under 1.5</v>
      </c>
      <c r="U5571" s="14"/>
      <c r="V5571" s="14" t="str">
        <f t="shared" si="520"/>
        <v>Over 0.5</v>
      </c>
      <c r="W5571" s="14" t="str">
        <f t="shared" si="521"/>
        <v/>
      </c>
    </row>
    <row r="5572" spans="19:23">
      <c r="S5572" s="21" t="str">
        <f t="shared" si="522"/>
        <v/>
      </c>
      <c r="T5572" s="7" t="str">
        <f t="shared" si="523"/>
        <v>Under 1.5</v>
      </c>
      <c r="U5572" s="14"/>
      <c r="V5572" s="14" t="str">
        <f t="shared" si="520"/>
        <v>Over 0.5</v>
      </c>
      <c r="W5572" s="14" t="str">
        <f t="shared" si="521"/>
        <v/>
      </c>
    </row>
    <row r="5573" spans="19:23">
      <c r="S5573" s="21" t="str">
        <f t="shared" si="522"/>
        <v/>
      </c>
      <c r="T5573" s="7" t="str">
        <f t="shared" si="523"/>
        <v>Under 1.5</v>
      </c>
      <c r="U5573" s="14"/>
      <c r="V5573" s="14" t="str">
        <f t="shared" si="520"/>
        <v>Over 0.5</v>
      </c>
      <c r="W5573" s="14" t="str">
        <f t="shared" si="521"/>
        <v/>
      </c>
    </row>
    <row r="5574" spans="19:23">
      <c r="S5574" s="21" t="str">
        <f t="shared" si="522"/>
        <v/>
      </c>
      <c r="T5574" s="7" t="str">
        <f t="shared" si="523"/>
        <v>Under 1.5</v>
      </c>
      <c r="U5574" s="14"/>
      <c r="V5574" s="14" t="str">
        <f t="shared" si="520"/>
        <v>Over 0.5</v>
      </c>
      <c r="W5574" s="14" t="str">
        <f t="shared" si="521"/>
        <v/>
      </c>
    </row>
    <row r="5575" spans="19:23">
      <c r="S5575" s="21" t="str">
        <f t="shared" si="522"/>
        <v/>
      </c>
      <c r="T5575" s="7" t="str">
        <f t="shared" si="523"/>
        <v>Under 1.5</v>
      </c>
      <c r="U5575" s="14"/>
      <c r="V5575" s="14" t="str">
        <f t="shared" si="520"/>
        <v>Over 0.5</v>
      </c>
      <c r="W5575" s="14" t="str">
        <f t="shared" si="521"/>
        <v/>
      </c>
    </row>
    <row r="5576" spans="19:23">
      <c r="S5576" s="21" t="str">
        <f t="shared" si="522"/>
        <v/>
      </c>
      <c r="T5576" s="7" t="str">
        <f t="shared" si="523"/>
        <v>Under 1.5</v>
      </c>
      <c r="U5576" s="14"/>
      <c r="V5576" s="14" t="str">
        <f t="shared" si="520"/>
        <v>Over 0.5</v>
      </c>
      <c r="W5576" s="14" t="str">
        <f t="shared" si="521"/>
        <v/>
      </c>
    </row>
    <row r="5577" spans="19:23">
      <c r="S5577" s="21" t="str">
        <f t="shared" si="522"/>
        <v/>
      </c>
      <c r="T5577" s="7" t="str">
        <f t="shared" si="523"/>
        <v>Under 1.5</v>
      </c>
      <c r="U5577" s="14"/>
      <c r="V5577" s="14" t="str">
        <f t="shared" si="520"/>
        <v>Over 0.5</v>
      </c>
      <c r="W5577" s="14" t="str">
        <f t="shared" si="521"/>
        <v/>
      </c>
    </row>
    <row r="5578" spans="19:23">
      <c r="S5578" s="21" t="str">
        <f t="shared" si="522"/>
        <v/>
      </c>
      <c r="T5578" s="7" t="str">
        <f t="shared" si="523"/>
        <v>Under 1.5</v>
      </c>
      <c r="U5578" s="14"/>
      <c r="V5578" s="14" t="str">
        <f t="shared" si="520"/>
        <v>Over 0.5</v>
      </c>
      <c r="W5578" s="14" t="str">
        <f t="shared" si="521"/>
        <v/>
      </c>
    </row>
    <row r="5579" spans="19:23">
      <c r="S5579" s="21" t="str">
        <f t="shared" si="522"/>
        <v/>
      </c>
      <c r="T5579" s="7" t="str">
        <f t="shared" si="523"/>
        <v>Under 1.5</v>
      </c>
      <c r="U5579" s="14"/>
      <c r="V5579" s="14" t="str">
        <f t="shared" ref="V5579:V5642" si="524">IF(N5579="1-0","Under 1.5",IF(N5579="0-0","Under 1.5",IF(N5579="0-1","Under 1.5","Over 0.5")))</f>
        <v>Over 0.5</v>
      </c>
      <c r="W5579" s="14" t="str">
        <f t="shared" ref="W5579:W5642" si="525">IF(N5579=0,"",IF(N5579="?",N5579,IF(T5579=V5579,"WON",IF(N5579="0-1","WON",IF(N5579="1-0","WON","LOST")))))</f>
        <v/>
      </c>
    </row>
    <row r="5580" spans="19:23">
      <c r="S5580" s="21" t="str">
        <f t="shared" si="522"/>
        <v/>
      </c>
      <c r="T5580" s="7" t="str">
        <f t="shared" si="523"/>
        <v>Under 1.5</v>
      </c>
      <c r="U5580" s="14"/>
      <c r="V5580" s="14" t="str">
        <f t="shared" si="524"/>
        <v>Over 0.5</v>
      </c>
      <c r="W5580" s="14" t="str">
        <f t="shared" si="525"/>
        <v/>
      </c>
    </row>
    <row r="5581" spans="19:23">
      <c r="S5581" s="21" t="str">
        <f t="shared" si="522"/>
        <v/>
      </c>
      <c r="T5581" s="7" t="str">
        <f t="shared" si="523"/>
        <v>Under 1.5</v>
      </c>
      <c r="U5581" s="14"/>
      <c r="V5581" s="14" t="str">
        <f t="shared" si="524"/>
        <v>Over 0.5</v>
      </c>
      <c r="W5581" s="14" t="str">
        <f t="shared" si="525"/>
        <v/>
      </c>
    </row>
    <row r="5582" spans="19:23">
      <c r="S5582" s="21" t="str">
        <f t="shared" si="522"/>
        <v/>
      </c>
      <c r="T5582" s="7" t="str">
        <f t="shared" si="523"/>
        <v>Under 1.5</v>
      </c>
      <c r="U5582" s="14"/>
      <c r="V5582" s="14" t="str">
        <f t="shared" si="524"/>
        <v>Over 0.5</v>
      </c>
      <c r="W5582" s="14" t="str">
        <f t="shared" si="525"/>
        <v/>
      </c>
    </row>
    <row r="5583" spans="19:23">
      <c r="S5583" s="21" t="str">
        <f t="shared" si="522"/>
        <v/>
      </c>
      <c r="T5583" s="7" t="str">
        <f t="shared" si="523"/>
        <v>Under 1.5</v>
      </c>
      <c r="U5583" s="14"/>
      <c r="V5583" s="14" t="str">
        <f t="shared" si="524"/>
        <v>Over 0.5</v>
      </c>
      <c r="W5583" s="14" t="str">
        <f t="shared" si="525"/>
        <v/>
      </c>
    </row>
    <row r="5584" spans="19:23">
      <c r="S5584" s="21" t="str">
        <f t="shared" si="522"/>
        <v/>
      </c>
      <c r="T5584" s="7" t="str">
        <f t="shared" si="523"/>
        <v>Under 1.5</v>
      </c>
      <c r="U5584" s="14"/>
      <c r="V5584" s="14" t="str">
        <f t="shared" si="524"/>
        <v>Over 0.5</v>
      </c>
      <c r="W5584" s="14" t="str">
        <f t="shared" si="525"/>
        <v/>
      </c>
    </row>
    <row r="5585" spans="19:23">
      <c r="S5585" s="21" t="str">
        <f t="shared" si="522"/>
        <v/>
      </c>
      <c r="T5585" s="7" t="str">
        <f t="shared" si="523"/>
        <v>Under 1.5</v>
      </c>
      <c r="U5585" s="14"/>
      <c r="V5585" s="14" t="str">
        <f t="shared" si="524"/>
        <v>Over 0.5</v>
      </c>
      <c r="W5585" s="14" t="str">
        <f t="shared" si="525"/>
        <v/>
      </c>
    </row>
    <row r="5586" spans="19:23">
      <c r="S5586" s="21" t="str">
        <f t="shared" si="522"/>
        <v/>
      </c>
      <c r="T5586" s="7" t="str">
        <f t="shared" si="523"/>
        <v>Under 1.5</v>
      </c>
      <c r="U5586" s="14"/>
      <c r="V5586" s="14" t="str">
        <f t="shared" si="524"/>
        <v>Over 0.5</v>
      </c>
      <c r="W5586" s="14" t="str">
        <f t="shared" si="525"/>
        <v/>
      </c>
    </row>
    <row r="5587" spans="19:23">
      <c r="S5587" s="21" t="str">
        <f t="shared" si="522"/>
        <v/>
      </c>
      <c r="T5587" s="7" t="str">
        <f t="shared" si="523"/>
        <v>Under 1.5</v>
      </c>
      <c r="U5587" s="14"/>
      <c r="V5587" s="14" t="str">
        <f t="shared" si="524"/>
        <v>Over 0.5</v>
      </c>
      <c r="W5587" s="14" t="str">
        <f t="shared" si="525"/>
        <v/>
      </c>
    </row>
    <row r="5588" spans="19:23">
      <c r="S5588" s="21" t="str">
        <f t="shared" si="522"/>
        <v/>
      </c>
      <c r="T5588" s="7" t="str">
        <f t="shared" si="523"/>
        <v>Under 1.5</v>
      </c>
      <c r="U5588" s="14"/>
      <c r="V5588" s="14" t="str">
        <f t="shared" si="524"/>
        <v>Over 0.5</v>
      </c>
      <c r="W5588" s="14" t="str">
        <f t="shared" si="525"/>
        <v/>
      </c>
    </row>
    <row r="5589" spans="19:23">
      <c r="S5589" s="21" t="str">
        <f t="shared" si="522"/>
        <v/>
      </c>
      <c r="T5589" s="7" t="str">
        <f t="shared" si="523"/>
        <v>Under 1.5</v>
      </c>
      <c r="U5589" s="14"/>
      <c r="V5589" s="14" t="str">
        <f t="shared" si="524"/>
        <v>Over 0.5</v>
      </c>
      <c r="W5589" s="14" t="str">
        <f t="shared" si="525"/>
        <v/>
      </c>
    </row>
    <row r="5590" spans="19:23">
      <c r="S5590" s="21" t="str">
        <f t="shared" si="522"/>
        <v/>
      </c>
      <c r="T5590" s="7" t="str">
        <f t="shared" si="523"/>
        <v>Under 1.5</v>
      </c>
      <c r="U5590" s="14"/>
      <c r="V5590" s="14" t="str">
        <f t="shared" si="524"/>
        <v>Over 0.5</v>
      </c>
      <c r="W5590" s="14" t="str">
        <f t="shared" si="525"/>
        <v/>
      </c>
    </row>
    <row r="5591" spans="19:23">
      <c r="S5591" s="21" t="str">
        <f t="shared" si="522"/>
        <v/>
      </c>
      <c r="T5591" s="7" t="str">
        <f t="shared" si="523"/>
        <v>Under 1.5</v>
      </c>
      <c r="U5591" s="14"/>
      <c r="V5591" s="14" t="str">
        <f t="shared" si="524"/>
        <v>Over 0.5</v>
      </c>
      <c r="W5591" s="14" t="str">
        <f t="shared" si="525"/>
        <v/>
      </c>
    </row>
    <row r="5592" spans="19:23">
      <c r="S5592" s="21" t="str">
        <f t="shared" si="522"/>
        <v/>
      </c>
      <c r="T5592" s="7" t="str">
        <f t="shared" si="523"/>
        <v>Under 1.5</v>
      </c>
      <c r="U5592" s="14"/>
      <c r="V5592" s="14" t="str">
        <f t="shared" si="524"/>
        <v>Over 0.5</v>
      </c>
      <c r="W5592" s="14" t="str">
        <f t="shared" si="525"/>
        <v/>
      </c>
    </row>
    <row r="5593" spans="19:23">
      <c r="S5593" s="21" t="str">
        <f t="shared" si="522"/>
        <v/>
      </c>
      <c r="T5593" s="7" t="str">
        <f t="shared" si="523"/>
        <v>Under 1.5</v>
      </c>
      <c r="U5593" s="14"/>
      <c r="V5593" s="14" t="str">
        <f t="shared" si="524"/>
        <v>Over 0.5</v>
      </c>
      <c r="W5593" s="14" t="str">
        <f t="shared" si="525"/>
        <v/>
      </c>
    </row>
    <row r="5594" spans="19:23">
      <c r="S5594" s="21" t="str">
        <f t="shared" si="522"/>
        <v/>
      </c>
      <c r="T5594" s="7" t="str">
        <f t="shared" si="523"/>
        <v>Under 1.5</v>
      </c>
      <c r="U5594" s="14"/>
      <c r="V5594" s="14" t="str">
        <f t="shared" si="524"/>
        <v>Over 0.5</v>
      </c>
      <c r="W5594" s="14" t="str">
        <f t="shared" si="525"/>
        <v/>
      </c>
    </row>
    <row r="5595" spans="19:23">
      <c r="S5595" s="21" t="str">
        <f t="shared" si="522"/>
        <v/>
      </c>
      <c r="T5595" s="7" t="str">
        <f t="shared" si="523"/>
        <v>Under 1.5</v>
      </c>
      <c r="U5595" s="14"/>
      <c r="V5595" s="14" t="str">
        <f t="shared" si="524"/>
        <v>Over 0.5</v>
      </c>
      <c r="W5595" s="14" t="str">
        <f t="shared" si="525"/>
        <v/>
      </c>
    </row>
    <row r="5596" spans="19:23">
      <c r="S5596" s="21" t="str">
        <f t="shared" si="522"/>
        <v/>
      </c>
      <c r="T5596" s="7" t="str">
        <f t="shared" si="523"/>
        <v>Under 1.5</v>
      </c>
      <c r="U5596" s="14"/>
      <c r="V5596" s="14" t="str">
        <f t="shared" si="524"/>
        <v>Over 0.5</v>
      </c>
      <c r="W5596" s="14" t="str">
        <f t="shared" si="525"/>
        <v/>
      </c>
    </row>
    <row r="5597" spans="19:23">
      <c r="S5597" s="21" t="str">
        <f t="shared" si="522"/>
        <v/>
      </c>
      <c r="T5597" s="7" t="str">
        <f t="shared" si="523"/>
        <v>Under 1.5</v>
      </c>
      <c r="U5597" s="14"/>
      <c r="V5597" s="14" t="str">
        <f t="shared" si="524"/>
        <v>Over 0.5</v>
      </c>
      <c r="W5597" s="14" t="str">
        <f t="shared" si="525"/>
        <v/>
      </c>
    </row>
    <row r="5598" spans="19:23">
      <c r="S5598" s="21" t="str">
        <f t="shared" si="522"/>
        <v/>
      </c>
      <c r="T5598" s="7" t="str">
        <f t="shared" si="523"/>
        <v>Under 1.5</v>
      </c>
      <c r="U5598" s="14"/>
      <c r="V5598" s="14" t="str">
        <f t="shared" si="524"/>
        <v>Over 0.5</v>
      </c>
      <c r="W5598" s="14" t="str">
        <f t="shared" si="525"/>
        <v/>
      </c>
    </row>
    <row r="5599" spans="19:23">
      <c r="S5599" s="21" t="str">
        <f t="shared" si="522"/>
        <v/>
      </c>
      <c r="T5599" s="7" t="str">
        <f t="shared" si="523"/>
        <v>Under 1.5</v>
      </c>
      <c r="U5599" s="14"/>
      <c r="V5599" s="14" t="str">
        <f t="shared" si="524"/>
        <v>Over 0.5</v>
      </c>
      <c r="W5599" s="14" t="str">
        <f t="shared" si="525"/>
        <v/>
      </c>
    </row>
    <row r="5600" spans="19:23">
      <c r="S5600" s="21" t="str">
        <f t="shared" si="522"/>
        <v/>
      </c>
      <c r="T5600" s="7" t="str">
        <f t="shared" si="523"/>
        <v>Under 1.5</v>
      </c>
      <c r="U5600" s="14"/>
      <c r="V5600" s="14" t="str">
        <f t="shared" si="524"/>
        <v>Over 0.5</v>
      </c>
      <c r="W5600" s="14" t="str">
        <f t="shared" si="525"/>
        <v/>
      </c>
    </row>
    <row r="5601" spans="19:23">
      <c r="S5601" s="21" t="str">
        <f t="shared" si="522"/>
        <v/>
      </c>
      <c r="T5601" s="7" t="str">
        <f t="shared" si="523"/>
        <v>Under 1.5</v>
      </c>
      <c r="U5601" s="14"/>
      <c r="V5601" s="14" t="str">
        <f t="shared" si="524"/>
        <v>Over 0.5</v>
      </c>
      <c r="W5601" s="14" t="str">
        <f t="shared" si="525"/>
        <v/>
      </c>
    </row>
    <row r="5602" spans="19:23">
      <c r="S5602" s="21" t="str">
        <f t="shared" si="522"/>
        <v/>
      </c>
      <c r="T5602" s="7" t="str">
        <f t="shared" si="523"/>
        <v>Under 1.5</v>
      </c>
      <c r="U5602" s="14"/>
      <c r="V5602" s="14" t="str">
        <f t="shared" si="524"/>
        <v>Over 0.5</v>
      </c>
      <c r="W5602" s="14" t="str">
        <f t="shared" si="525"/>
        <v/>
      </c>
    </row>
    <row r="5603" spans="19:23">
      <c r="S5603" s="21" t="str">
        <f t="shared" si="522"/>
        <v/>
      </c>
      <c r="T5603" s="7" t="str">
        <f t="shared" si="523"/>
        <v>Under 1.5</v>
      </c>
      <c r="U5603" s="14"/>
      <c r="V5603" s="14" t="str">
        <f t="shared" si="524"/>
        <v>Over 0.5</v>
      </c>
      <c r="W5603" s="14" t="str">
        <f t="shared" si="525"/>
        <v/>
      </c>
    </row>
    <row r="5604" spans="19:23">
      <c r="S5604" s="21" t="str">
        <f t="shared" si="522"/>
        <v/>
      </c>
      <c r="T5604" s="7" t="str">
        <f t="shared" si="523"/>
        <v>Under 1.5</v>
      </c>
      <c r="U5604" s="14"/>
      <c r="V5604" s="14" t="str">
        <f t="shared" si="524"/>
        <v>Over 0.5</v>
      </c>
      <c r="W5604" s="14" t="str">
        <f t="shared" si="525"/>
        <v/>
      </c>
    </row>
    <row r="5605" spans="19:23">
      <c r="S5605" s="21" t="str">
        <f t="shared" si="522"/>
        <v/>
      </c>
      <c r="T5605" s="7" t="str">
        <f t="shared" si="523"/>
        <v>Under 1.5</v>
      </c>
      <c r="U5605" s="14"/>
      <c r="V5605" s="14" t="str">
        <f t="shared" si="524"/>
        <v>Over 0.5</v>
      </c>
      <c r="W5605" s="14" t="str">
        <f t="shared" si="525"/>
        <v/>
      </c>
    </row>
    <row r="5606" spans="19:23">
      <c r="S5606" s="21" t="str">
        <f t="shared" si="522"/>
        <v/>
      </c>
      <c r="T5606" s="7" t="str">
        <f t="shared" si="523"/>
        <v>Under 1.5</v>
      </c>
      <c r="U5606" s="14"/>
      <c r="V5606" s="14" t="str">
        <f t="shared" si="524"/>
        <v>Over 0.5</v>
      </c>
      <c r="W5606" s="14" t="str">
        <f t="shared" si="525"/>
        <v/>
      </c>
    </row>
    <row r="5607" spans="19:23">
      <c r="S5607" s="21" t="str">
        <f t="shared" si="522"/>
        <v/>
      </c>
      <c r="T5607" s="7" t="str">
        <f t="shared" si="523"/>
        <v>Under 1.5</v>
      </c>
      <c r="U5607" s="14"/>
      <c r="V5607" s="14" t="str">
        <f t="shared" si="524"/>
        <v>Over 0.5</v>
      </c>
      <c r="W5607" s="14" t="str">
        <f t="shared" si="525"/>
        <v/>
      </c>
    </row>
    <row r="5608" spans="19:23">
      <c r="S5608" s="21" t="str">
        <f t="shared" si="522"/>
        <v/>
      </c>
      <c r="T5608" s="7" t="str">
        <f t="shared" si="523"/>
        <v>Under 1.5</v>
      </c>
      <c r="U5608" s="14"/>
      <c r="V5608" s="14" t="str">
        <f t="shared" si="524"/>
        <v>Over 0.5</v>
      </c>
      <c r="W5608" s="14" t="str">
        <f t="shared" si="525"/>
        <v/>
      </c>
    </row>
    <row r="5609" spans="19:23">
      <c r="S5609" s="21" t="str">
        <f t="shared" si="522"/>
        <v/>
      </c>
      <c r="T5609" s="7" t="str">
        <f t="shared" si="523"/>
        <v>Under 1.5</v>
      </c>
      <c r="U5609" s="14"/>
      <c r="V5609" s="14" t="str">
        <f t="shared" si="524"/>
        <v>Over 0.5</v>
      </c>
      <c r="W5609" s="14" t="str">
        <f t="shared" si="525"/>
        <v/>
      </c>
    </row>
    <row r="5610" spans="19:23">
      <c r="S5610" s="21" t="str">
        <f t="shared" si="522"/>
        <v/>
      </c>
      <c r="T5610" s="7" t="str">
        <f t="shared" si="523"/>
        <v>Under 1.5</v>
      </c>
      <c r="U5610" s="14"/>
      <c r="V5610" s="14" t="str">
        <f t="shared" si="524"/>
        <v>Over 0.5</v>
      </c>
      <c r="W5610" s="14" t="str">
        <f t="shared" si="525"/>
        <v/>
      </c>
    </row>
    <row r="5611" spans="19:23">
      <c r="S5611" s="21" t="str">
        <f t="shared" si="522"/>
        <v/>
      </c>
      <c r="T5611" s="7" t="str">
        <f t="shared" si="523"/>
        <v>Under 1.5</v>
      </c>
      <c r="U5611" s="14"/>
      <c r="V5611" s="14" t="str">
        <f t="shared" si="524"/>
        <v>Over 0.5</v>
      </c>
      <c r="W5611" s="14" t="str">
        <f t="shared" si="525"/>
        <v/>
      </c>
    </row>
    <row r="5612" spans="19:23">
      <c r="S5612" s="21" t="str">
        <f t="shared" si="522"/>
        <v/>
      </c>
      <c r="T5612" s="7" t="str">
        <f t="shared" si="523"/>
        <v>Under 1.5</v>
      </c>
      <c r="U5612" s="14"/>
      <c r="V5612" s="14" t="str">
        <f t="shared" si="524"/>
        <v>Over 0.5</v>
      </c>
      <c r="W5612" s="14" t="str">
        <f t="shared" si="525"/>
        <v/>
      </c>
    </row>
    <row r="5613" spans="19:23">
      <c r="S5613" s="21" t="str">
        <f t="shared" si="522"/>
        <v/>
      </c>
      <c r="T5613" s="7" t="str">
        <f t="shared" si="523"/>
        <v>Under 1.5</v>
      </c>
      <c r="U5613" s="14"/>
      <c r="V5613" s="14" t="str">
        <f t="shared" si="524"/>
        <v>Over 0.5</v>
      </c>
      <c r="W5613" s="14" t="str">
        <f t="shared" si="525"/>
        <v/>
      </c>
    </row>
    <row r="5614" spans="19:23">
      <c r="S5614" s="21" t="str">
        <f t="shared" si="522"/>
        <v/>
      </c>
      <c r="T5614" s="7" t="str">
        <f t="shared" si="523"/>
        <v>Under 1.5</v>
      </c>
      <c r="U5614" s="14"/>
      <c r="V5614" s="14" t="str">
        <f t="shared" si="524"/>
        <v>Over 0.5</v>
      </c>
      <c r="W5614" s="14" t="str">
        <f t="shared" si="525"/>
        <v/>
      </c>
    </row>
    <row r="5615" spans="19:23">
      <c r="S5615" s="21" t="str">
        <f t="shared" si="522"/>
        <v/>
      </c>
      <c r="T5615" s="7" t="str">
        <f t="shared" si="523"/>
        <v>Under 1.5</v>
      </c>
      <c r="U5615" s="14"/>
      <c r="V5615" s="14" t="str">
        <f t="shared" si="524"/>
        <v>Over 0.5</v>
      </c>
      <c r="W5615" s="14" t="str">
        <f t="shared" si="525"/>
        <v/>
      </c>
    </row>
    <row r="5616" spans="19:23">
      <c r="S5616" s="21" t="str">
        <f t="shared" si="522"/>
        <v/>
      </c>
      <c r="T5616" s="7" t="str">
        <f t="shared" si="523"/>
        <v>Under 1.5</v>
      </c>
      <c r="U5616" s="14"/>
      <c r="V5616" s="14" t="str">
        <f t="shared" si="524"/>
        <v>Over 0.5</v>
      </c>
      <c r="W5616" s="14" t="str">
        <f t="shared" si="525"/>
        <v/>
      </c>
    </row>
    <row r="5617" spans="19:23">
      <c r="S5617" s="21" t="str">
        <f t="shared" si="522"/>
        <v/>
      </c>
      <c r="T5617" s="7" t="str">
        <f t="shared" si="523"/>
        <v>Under 1.5</v>
      </c>
      <c r="U5617" s="14"/>
      <c r="V5617" s="14" t="str">
        <f t="shared" si="524"/>
        <v>Over 0.5</v>
      </c>
      <c r="W5617" s="14" t="str">
        <f t="shared" si="525"/>
        <v/>
      </c>
    </row>
    <row r="5618" spans="19:23">
      <c r="S5618" s="21" t="str">
        <f t="shared" si="522"/>
        <v/>
      </c>
      <c r="T5618" s="7" t="str">
        <f t="shared" si="523"/>
        <v>Under 1.5</v>
      </c>
      <c r="U5618" s="14"/>
      <c r="V5618" s="14" t="str">
        <f t="shared" si="524"/>
        <v>Over 0.5</v>
      </c>
      <c r="W5618" s="14" t="str">
        <f t="shared" si="525"/>
        <v/>
      </c>
    </row>
    <row r="5619" spans="19:23">
      <c r="S5619" s="21" t="str">
        <f t="shared" si="522"/>
        <v/>
      </c>
      <c r="T5619" s="7" t="str">
        <f t="shared" si="523"/>
        <v>Under 1.5</v>
      </c>
      <c r="U5619" s="14"/>
      <c r="V5619" s="14" t="str">
        <f t="shared" si="524"/>
        <v>Over 0.5</v>
      </c>
      <c r="W5619" s="14" t="str">
        <f t="shared" si="525"/>
        <v/>
      </c>
    </row>
    <row r="5620" spans="19:23">
      <c r="S5620" s="21" t="str">
        <f t="shared" ref="S5620:S5683" si="526">(IF(H5620=0,"",(40+IF(I5620&lt;50,0,I5620/3.2)+(IF(J5620&gt;I5620,-J5620/3.2,0)+(IF(H5620&gt;I5620,-H5620/3.2,0)+(IF(L5620="X",5,IF(L5620="2",2,0)))+(IF(M5620&gt;15,0,15-M5620))+(IF(P5620&lt;50,0,P5620/5)))))))</f>
        <v/>
      </c>
      <c r="T5620" s="7" t="str">
        <f t="shared" ref="T5620:T5683" si="527">IF(S5620&lt;56,"Over 0.5","Under 1.5")</f>
        <v>Under 1.5</v>
      </c>
      <c r="U5620" s="14"/>
      <c r="V5620" s="14" t="str">
        <f t="shared" si="524"/>
        <v>Over 0.5</v>
      </c>
      <c r="W5620" s="14" t="str">
        <f t="shared" si="525"/>
        <v/>
      </c>
    </row>
    <row r="5621" spans="19:23">
      <c r="S5621" s="21" t="str">
        <f t="shared" si="526"/>
        <v/>
      </c>
      <c r="T5621" s="7" t="str">
        <f t="shared" si="527"/>
        <v>Under 1.5</v>
      </c>
      <c r="U5621" s="14"/>
      <c r="V5621" s="14" t="str">
        <f t="shared" si="524"/>
        <v>Over 0.5</v>
      </c>
      <c r="W5621" s="14" t="str">
        <f t="shared" si="525"/>
        <v/>
      </c>
    </row>
    <row r="5622" spans="19:23">
      <c r="S5622" s="21" t="str">
        <f t="shared" si="526"/>
        <v/>
      </c>
      <c r="T5622" s="7" t="str">
        <f t="shared" si="527"/>
        <v>Under 1.5</v>
      </c>
      <c r="U5622" s="14"/>
      <c r="V5622" s="14" t="str">
        <f t="shared" si="524"/>
        <v>Over 0.5</v>
      </c>
      <c r="W5622" s="14" t="str">
        <f t="shared" si="525"/>
        <v/>
      </c>
    </row>
    <row r="5623" spans="19:23">
      <c r="S5623" s="21" t="str">
        <f t="shared" si="526"/>
        <v/>
      </c>
      <c r="T5623" s="7" t="str">
        <f t="shared" si="527"/>
        <v>Under 1.5</v>
      </c>
      <c r="U5623" s="14"/>
      <c r="V5623" s="14" t="str">
        <f t="shared" si="524"/>
        <v>Over 0.5</v>
      </c>
      <c r="W5623" s="14" t="str">
        <f t="shared" si="525"/>
        <v/>
      </c>
    </row>
    <row r="5624" spans="19:23">
      <c r="S5624" s="21" t="str">
        <f t="shared" si="526"/>
        <v/>
      </c>
      <c r="T5624" s="7" t="str">
        <f t="shared" si="527"/>
        <v>Under 1.5</v>
      </c>
      <c r="U5624" s="14"/>
      <c r="V5624" s="14" t="str">
        <f t="shared" si="524"/>
        <v>Over 0.5</v>
      </c>
      <c r="W5624" s="14" t="str">
        <f t="shared" si="525"/>
        <v/>
      </c>
    </row>
    <row r="5625" spans="19:23">
      <c r="S5625" s="21" t="str">
        <f t="shared" si="526"/>
        <v/>
      </c>
      <c r="T5625" s="7" t="str">
        <f t="shared" si="527"/>
        <v>Under 1.5</v>
      </c>
      <c r="U5625" s="14"/>
      <c r="V5625" s="14" t="str">
        <f t="shared" si="524"/>
        <v>Over 0.5</v>
      </c>
      <c r="W5625" s="14" t="str">
        <f t="shared" si="525"/>
        <v/>
      </c>
    </row>
    <row r="5626" spans="19:23">
      <c r="S5626" s="21" t="str">
        <f t="shared" si="526"/>
        <v/>
      </c>
      <c r="T5626" s="7" t="str">
        <f t="shared" si="527"/>
        <v>Under 1.5</v>
      </c>
      <c r="U5626" s="14"/>
      <c r="V5626" s="14" t="str">
        <f t="shared" si="524"/>
        <v>Over 0.5</v>
      </c>
      <c r="W5626" s="14" t="str">
        <f t="shared" si="525"/>
        <v/>
      </c>
    </row>
    <row r="5627" spans="19:23">
      <c r="S5627" s="21" t="str">
        <f t="shared" si="526"/>
        <v/>
      </c>
      <c r="T5627" s="7" t="str">
        <f t="shared" si="527"/>
        <v>Under 1.5</v>
      </c>
      <c r="U5627" s="14"/>
      <c r="V5627" s="14" t="str">
        <f t="shared" si="524"/>
        <v>Over 0.5</v>
      </c>
      <c r="W5627" s="14" t="str">
        <f t="shared" si="525"/>
        <v/>
      </c>
    </row>
    <row r="5628" spans="19:23">
      <c r="S5628" s="21" t="str">
        <f t="shared" si="526"/>
        <v/>
      </c>
      <c r="T5628" s="7" t="str">
        <f t="shared" si="527"/>
        <v>Under 1.5</v>
      </c>
      <c r="U5628" s="14"/>
      <c r="V5628" s="14" t="str">
        <f t="shared" si="524"/>
        <v>Over 0.5</v>
      </c>
      <c r="W5628" s="14" t="str">
        <f t="shared" si="525"/>
        <v/>
      </c>
    </row>
    <row r="5629" spans="19:23">
      <c r="S5629" s="21" t="str">
        <f t="shared" si="526"/>
        <v/>
      </c>
      <c r="T5629" s="7" t="str">
        <f t="shared" si="527"/>
        <v>Under 1.5</v>
      </c>
      <c r="U5629" s="14"/>
      <c r="V5629" s="14" t="str">
        <f t="shared" si="524"/>
        <v>Over 0.5</v>
      </c>
      <c r="W5629" s="14" t="str">
        <f t="shared" si="525"/>
        <v/>
      </c>
    </row>
    <row r="5630" spans="19:23">
      <c r="S5630" s="21" t="str">
        <f t="shared" si="526"/>
        <v/>
      </c>
      <c r="T5630" s="7" t="str">
        <f t="shared" si="527"/>
        <v>Under 1.5</v>
      </c>
      <c r="U5630" s="14"/>
      <c r="V5630" s="14" t="str">
        <f t="shared" si="524"/>
        <v>Over 0.5</v>
      </c>
      <c r="W5630" s="14" t="str">
        <f t="shared" si="525"/>
        <v/>
      </c>
    </row>
    <row r="5631" spans="19:23">
      <c r="S5631" s="21" t="str">
        <f t="shared" si="526"/>
        <v/>
      </c>
      <c r="T5631" s="7" t="str">
        <f t="shared" si="527"/>
        <v>Under 1.5</v>
      </c>
      <c r="U5631" s="14"/>
      <c r="V5631" s="14" t="str">
        <f t="shared" si="524"/>
        <v>Over 0.5</v>
      </c>
      <c r="W5631" s="14" t="str">
        <f t="shared" si="525"/>
        <v/>
      </c>
    </row>
    <row r="5632" spans="19:23">
      <c r="S5632" s="21" t="str">
        <f t="shared" si="526"/>
        <v/>
      </c>
      <c r="T5632" s="7" t="str">
        <f t="shared" si="527"/>
        <v>Under 1.5</v>
      </c>
      <c r="U5632" s="14"/>
      <c r="V5632" s="14" t="str">
        <f t="shared" si="524"/>
        <v>Over 0.5</v>
      </c>
      <c r="W5632" s="14" t="str">
        <f t="shared" si="525"/>
        <v/>
      </c>
    </row>
    <row r="5633" spans="19:23">
      <c r="S5633" s="21" t="str">
        <f t="shared" si="526"/>
        <v/>
      </c>
      <c r="T5633" s="7" t="str">
        <f t="shared" si="527"/>
        <v>Under 1.5</v>
      </c>
      <c r="U5633" s="14"/>
      <c r="V5633" s="14" t="str">
        <f t="shared" si="524"/>
        <v>Over 0.5</v>
      </c>
      <c r="W5633" s="14" t="str">
        <f t="shared" si="525"/>
        <v/>
      </c>
    </row>
    <row r="5634" spans="19:23">
      <c r="S5634" s="21" t="str">
        <f t="shared" si="526"/>
        <v/>
      </c>
      <c r="T5634" s="7" t="str">
        <f t="shared" si="527"/>
        <v>Under 1.5</v>
      </c>
      <c r="U5634" s="14"/>
      <c r="V5634" s="14" t="str">
        <f t="shared" si="524"/>
        <v>Over 0.5</v>
      </c>
      <c r="W5634" s="14" t="str">
        <f t="shared" si="525"/>
        <v/>
      </c>
    </row>
    <row r="5635" spans="19:23">
      <c r="S5635" s="21" t="str">
        <f t="shared" si="526"/>
        <v/>
      </c>
      <c r="T5635" s="7" t="str">
        <f t="shared" si="527"/>
        <v>Under 1.5</v>
      </c>
      <c r="U5635" s="14"/>
      <c r="V5635" s="14" t="str">
        <f t="shared" si="524"/>
        <v>Over 0.5</v>
      </c>
      <c r="W5635" s="14" t="str">
        <f t="shared" si="525"/>
        <v/>
      </c>
    </row>
    <row r="5636" spans="19:23">
      <c r="S5636" s="21" t="str">
        <f t="shared" si="526"/>
        <v/>
      </c>
      <c r="T5636" s="7" t="str">
        <f t="shared" si="527"/>
        <v>Under 1.5</v>
      </c>
      <c r="U5636" s="14"/>
      <c r="V5636" s="14" t="str">
        <f t="shared" si="524"/>
        <v>Over 0.5</v>
      </c>
      <c r="W5636" s="14" t="str">
        <f t="shared" si="525"/>
        <v/>
      </c>
    </row>
    <row r="5637" spans="19:23">
      <c r="S5637" s="21" t="str">
        <f t="shared" si="526"/>
        <v/>
      </c>
      <c r="T5637" s="7" t="str">
        <f t="shared" si="527"/>
        <v>Under 1.5</v>
      </c>
      <c r="U5637" s="14"/>
      <c r="V5637" s="14" t="str">
        <f t="shared" si="524"/>
        <v>Over 0.5</v>
      </c>
      <c r="W5637" s="14" t="str">
        <f t="shared" si="525"/>
        <v/>
      </c>
    </row>
    <row r="5638" spans="19:23">
      <c r="S5638" s="21" t="str">
        <f t="shared" si="526"/>
        <v/>
      </c>
      <c r="T5638" s="7" t="str">
        <f t="shared" si="527"/>
        <v>Under 1.5</v>
      </c>
      <c r="U5638" s="14"/>
      <c r="V5638" s="14" t="str">
        <f t="shared" si="524"/>
        <v>Over 0.5</v>
      </c>
      <c r="W5638" s="14" t="str">
        <f t="shared" si="525"/>
        <v/>
      </c>
    </row>
    <row r="5639" spans="19:23">
      <c r="S5639" s="21" t="str">
        <f t="shared" si="526"/>
        <v/>
      </c>
      <c r="T5639" s="7" t="str">
        <f t="shared" si="527"/>
        <v>Under 1.5</v>
      </c>
      <c r="U5639" s="14"/>
      <c r="V5639" s="14" t="str">
        <f t="shared" si="524"/>
        <v>Over 0.5</v>
      </c>
      <c r="W5639" s="14" t="str">
        <f t="shared" si="525"/>
        <v/>
      </c>
    </row>
    <row r="5640" spans="19:23">
      <c r="S5640" s="21" t="str">
        <f t="shared" si="526"/>
        <v/>
      </c>
      <c r="T5640" s="7" t="str">
        <f t="shared" si="527"/>
        <v>Under 1.5</v>
      </c>
      <c r="U5640" s="14"/>
      <c r="V5640" s="14" t="str">
        <f t="shared" si="524"/>
        <v>Over 0.5</v>
      </c>
      <c r="W5640" s="14" t="str">
        <f t="shared" si="525"/>
        <v/>
      </c>
    </row>
    <row r="5641" spans="19:23">
      <c r="S5641" s="21" t="str">
        <f t="shared" si="526"/>
        <v/>
      </c>
      <c r="T5641" s="7" t="str">
        <f t="shared" si="527"/>
        <v>Under 1.5</v>
      </c>
      <c r="U5641" s="14"/>
      <c r="V5641" s="14" t="str">
        <f t="shared" si="524"/>
        <v>Over 0.5</v>
      </c>
      <c r="W5641" s="14" t="str">
        <f t="shared" si="525"/>
        <v/>
      </c>
    </row>
    <row r="5642" spans="19:23">
      <c r="S5642" s="21" t="str">
        <f t="shared" si="526"/>
        <v/>
      </c>
      <c r="T5642" s="7" t="str">
        <f t="shared" si="527"/>
        <v>Under 1.5</v>
      </c>
      <c r="U5642" s="14"/>
      <c r="V5642" s="14" t="str">
        <f t="shared" si="524"/>
        <v>Over 0.5</v>
      </c>
      <c r="W5642" s="14" t="str">
        <f t="shared" si="525"/>
        <v/>
      </c>
    </row>
    <row r="5643" spans="19:23">
      <c r="S5643" s="21" t="str">
        <f t="shared" si="526"/>
        <v/>
      </c>
      <c r="T5643" s="7" t="str">
        <f t="shared" si="527"/>
        <v>Under 1.5</v>
      </c>
      <c r="U5643" s="14"/>
      <c r="V5643" s="14" t="str">
        <f t="shared" ref="V5643:V5706" si="528">IF(N5643="1-0","Under 1.5",IF(N5643="0-0","Under 1.5",IF(N5643="0-1","Under 1.5","Over 0.5")))</f>
        <v>Over 0.5</v>
      </c>
      <c r="W5643" s="14" t="str">
        <f t="shared" ref="W5643:W5706" si="529">IF(N5643=0,"",IF(N5643="?",N5643,IF(T5643=V5643,"WON",IF(N5643="0-1","WON",IF(N5643="1-0","WON","LOST")))))</f>
        <v/>
      </c>
    </row>
    <row r="5644" spans="19:23">
      <c r="S5644" s="21" t="str">
        <f t="shared" si="526"/>
        <v/>
      </c>
      <c r="T5644" s="7" t="str">
        <f t="shared" si="527"/>
        <v>Under 1.5</v>
      </c>
      <c r="U5644" s="14"/>
      <c r="V5644" s="14" t="str">
        <f t="shared" si="528"/>
        <v>Over 0.5</v>
      </c>
      <c r="W5644" s="14" t="str">
        <f t="shared" si="529"/>
        <v/>
      </c>
    </row>
    <row r="5645" spans="19:23">
      <c r="S5645" s="21" t="str">
        <f t="shared" si="526"/>
        <v/>
      </c>
      <c r="T5645" s="7" t="str">
        <f t="shared" si="527"/>
        <v>Under 1.5</v>
      </c>
      <c r="U5645" s="14"/>
      <c r="V5645" s="14" t="str">
        <f t="shared" si="528"/>
        <v>Over 0.5</v>
      </c>
      <c r="W5645" s="14" t="str">
        <f t="shared" si="529"/>
        <v/>
      </c>
    </row>
    <row r="5646" spans="19:23">
      <c r="S5646" s="21" t="str">
        <f t="shared" si="526"/>
        <v/>
      </c>
      <c r="T5646" s="7" t="str">
        <f t="shared" si="527"/>
        <v>Under 1.5</v>
      </c>
      <c r="U5646" s="14"/>
      <c r="V5646" s="14" t="str">
        <f t="shared" si="528"/>
        <v>Over 0.5</v>
      </c>
      <c r="W5646" s="14" t="str">
        <f t="shared" si="529"/>
        <v/>
      </c>
    </row>
    <row r="5647" spans="19:23">
      <c r="S5647" s="21" t="str">
        <f t="shared" si="526"/>
        <v/>
      </c>
      <c r="T5647" s="7" t="str">
        <f t="shared" si="527"/>
        <v>Under 1.5</v>
      </c>
      <c r="U5647" s="14"/>
      <c r="V5647" s="14" t="str">
        <f t="shared" si="528"/>
        <v>Over 0.5</v>
      </c>
      <c r="W5647" s="14" t="str">
        <f t="shared" si="529"/>
        <v/>
      </c>
    </row>
    <row r="5648" spans="19:23">
      <c r="S5648" s="21" t="str">
        <f t="shared" si="526"/>
        <v/>
      </c>
      <c r="T5648" s="7" t="str">
        <f t="shared" si="527"/>
        <v>Under 1.5</v>
      </c>
      <c r="U5648" s="14"/>
      <c r="V5648" s="14" t="str">
        <f t="shared" si="528"/>
        <v>Over 0.5</v>
      </c>
      <c r="W5648" s="14" t="str">
        <f t="shared" si="529"/>
        <v/>
      </c>
    </row>
    <row r="5649" spans="19:23">
      <c r="S5649" s="21" t="str">
        <f t="shared" si="526"/>
        <v/>
      </c>
      <c r="T5649" s="7" t="str">
        <f t="shared" si="527"/>
        <v>Under 1.5</v>
      </c>
      <c r="U5649" s="14"/>
      <c r="V5649" s="14" t="str">
        <f t="shared" si="528"/>
        <v>Over 0.5</v>
      </c>
      <c r="W5649" s="14" t="str">
        <f t="shared" si="529"/>
        <v/>
      </c>
    </row>
    <row r="5650" spans="19:23">
      <c r="S5650" s="21" t="str">
        <f t="shared" si="526"/>
        <v/>
      </c>
      <c r="T5650" s="7" t="str">
        <f t="shared" si="527"/>
        <v>Under 1.5</v>
      </c>
      <c r="U5650" s="14"/>
      <c r="V5650" s="14" t="str">
        <f t="shared" si="528"/>
        <v>Over 0.5</v>
      </c>
      <c r="W5650" s="14" t="str">
        <f t="shared" si="529"/>
        <v/>
      </c>
    </row>
    <row r="5651" spans="19:23">
      <c r="S5651" s="21" t="str">
        <f t="shared" si="526"/>
        <v/>
      </c>
      <c r="T5651" s="7" t="str">
        <f t="shared" si="527"/>
        <v>Under 1.5</v>
      </c>
      <c r="U5651" s="14"/>
      <c r="V5651" s="14" t="str">
        <f t="shared" si="528"/>
        <v>Over 0.5</v>
      </c>
      <c r="W5651" s="14" t="str">
        <f t="shared" si="529"/>
        <v/>
      </c>
    </row>
    <row r="5652" spans="19:23">
      <c r="S5652" s="21" t="str">
        <f t="shared" si="526"/>
        <v/>
      </c>
      <c r="T5652" s="7" t="str">
        <f t="shared" si="527"/>
        <v>Under 1.5</v>
      </c>
      <c r="U5652" s="14"/>
      <c r="V5652" s="14" t="str">
        <f t="shared" si="528"/>
        <v>Over 0.5</v>
      </c>
      <c r="W5652" s="14" t="str">
        <f t="shared" si="529"/>
        <v/>
      </c>
    </row>
    <row r="5653" spans="19:23">
      <c r="S5653" s="21" t="str">
        <f t="shared" si="526"/>
        <v/>
      </c>
      <c r="T5653" s="7" t="str">
        <f t="shared" si="527"/>
        <v>Under 1.5</v>
      </c>
      <c r="U5653" s="14"/>
      <c r="V5653" s="14" t="str">
        <f t="shared" si="528"/>
        <v>Over 0.5</v>
      </c>
      <c r="W5653" s="14" t="str">
        <f t="shared" si="529"/>
        <v/>
      </c>
    </row>
    <row r="5654" spans="19:23">
      <c r="S5654" s="21" t="str">
        <f t="shared" si="526"/>
        <v/>
      </c>
      <c r="T5654" s="7" t="str">
        <f t="shared" si="527"/>
        <v>Under 1.5</v>
      </c>
      <c r="U5654" s="14"/>
      <c r="V5654" s="14" t="str">
        <f t="shared" si="528"/>
        <v>Over 0.5</v>
      </c>
      <c r="W5654" s="14" t="str">
        <f t="shared" si="529"/>
        <v/>
      </c>
    </row>
    <row r="5655" spans="19:23">
      <c r="S5655" s="21" t="str">
        <f t="shared" si="526"/>
        <v/>
      </c>
      <c r="T5655" s="7" t="str">
        <f t="shared" si="527"/>
        <v>Under 1.5</v>
      </c>
      <c r="U5655" s="14"/>
      <c r="V5655" s="14" t="str">
        <f t="shared" si="528"/>
        <v>Over 0.5</v>
      </c>
      <c r="W5655" s="14" t="str">
        <f t="shared" si="529"/>
        <v/>
      </c>
    </row>
    <row r="5656" spans="19:23">
      <c r="S5656" s="21" t="str">
        <f t="shared" si="526"/>
        <v/>
      </c>
      <c r="T5656" s="7" t="str">
        <f t="shared" si="527"/>
        <v>Under 1.5</v>
      </c>
      <c r="U5656" s="14"/>
      <c r="V5656" s="14" t="str">
        <f t="shared" si="528"/>
        <v>Over 0.5</v>
      </c>
      <c r="W5656" s="14" t="str">
        <f t="shared" si="529"/>
        <v/>
      </c>
    </row>
    <row r="5657" spans="19:23">
      <c r="S5657" s="21" t="str">
        <f t="shared" si="526"/>
        <v/>
      </c>
      <c r="T5657" s="7" t="str">
        <f t="shared" si="527"/>
        <v>Under 1.5</v>
      </c>
      <c r="U5657" s="14"/>
      <c r="V5657" s="14" t="str">
        <f t="shared" si="528"/>
        <v>Over 0.5</v>
      </c>
      <c r="W5657" s="14" t="str">
        <f t="shared" si="529"/>
        <v/>
      </c>
    </row>
    <row r="5658" spans="19:23">
      <c r="S5658" s="21" t="str">
        <f t="shared" si="526"/>
        <v/>
      </c>
      <c r="T5658" s="7" t="str">
        <f t="shared" si="527"/>
        <v>Under 1.5</v>
      </c>
      <c r="U5658" s="14"/>
      <c r="V5658" s="14" t="str">
        <f t="shared" si="528"/>
        <v>Over 0.5</v>
      </c>
      <c r="W5658" s="14" t="str">
        <f t="shared" si="529"/>
        <v/>
      </c>
    </row>
    <row r="5659" spans="19:23">
      <c r="S5659" s="21" t="str">
        <f t="shared" si="526"/>
        <v/>
      </c>
      <c r="T5659" s="7" t="str">
        <f t="shared" si="527"/>
        <v>Under 1.5</v>
      </c>
      <c r="U5659" s="14"/>
      <c r="V5659" s="14" t="str">
        <f t="shared" si="528"/>
        <v>Over 0.5</v>
      </c>
      <c r="W5659" s="14" t="str">
        <f t="shared" si="529"/>
        <v/>
      </c>
    </row>
    <row r="5660" spans="19:23">
      <c r="S5660" s="21" t="str">
        <f t="shared" si="526"/>
        <v/>
      </c>
      <c r="T5660" s="7" t="str">
        <f t="shared" si="527"/>
        <v>Under 1.5</v>
      </c>
      <c r="U5660" s="14"/>
      <c r="V5660" s="14" t="str">
        <f t="shared" si="528"/>
        <v>Over 0.5</v>
      </c>
      <c r="W5660" s="14" t="str">
        <f t="shared" si="529"/>
        <v/>
      </c>
    </row>
    <row r="5661" spans="19:23">
      <c r="S5661" s="21" t="str">
        <f t="shared" si="526"/>
        <v/>
      </c>
      <c r="T5661" s="7" t="str">
        <f t="shared" si="527"/>
        <v>Under 1.5</v>
      </c>
      <c r="U5661" s="14"/>
      <c r="V5661" s="14" t="str">
        <f t="shared" si="528"/>
        <v>Over 0.5</v>
      </c>
      <c r="W5661" s="14" t="str">
        <f t="shared" si="529"/>
        <v/>
      </c>
    </row>
    <row r="5662" spans="19:23">
      <c r="S5662" s="21" t="str">
        <f t="shared" si="526"/>
        <v/>
      </c>
      <c r="T5662" s="7" t="str">
        <f t="shared" si="527"/>
        <v>Under 1.5</v>
      </c>
      <c r="U5662" s="14"/>
      <c r="V5662" s="14" t="str">
        <f t="shared" si="528"/>
        <v>Over 0.5</v>
      </c>
      <c r="W5662" s="14" t="str">
        <f t="shared" si="529"/>
        <v/>
      </c>
    </row>
    <row r="5663" spans="19:23">
      <c r="S5663" s="21" t="str">
        <f t="shared" si="526"/>
        <v/>
      </c>
      <c r="T5663" s="7" t="str">
        <f t="shared" si="527"/>
        <v>Under 1.5</v>
      </c>
      <c r="U5663" s="14"/>
      <c r="V5663" s="14" t="str">
        <f t="shared" si="528"/>
        <v>Over 0.5</v>
      </c>
      <c r="W5663" s="14" t="str">
        <f t="shared" si="529"/>
        <v/>
      </c>
    </row>
    <row r="5664" spans="19:23">
      <c r="S5664" s="21" t="str">
        <f t="shared" si="526"/>
        <v/>
      </c>
      <c r="T5664" s="7" t="str">
        <f t="shared" si="527"/>
        <v>Under 1.5</v>
      </c>
      <c r="U5664" s="14"/>
      <c r="V5664" s="14" t="str">
        <f t="shared" si="528"/>
        <v>Over 0.5</v>
      </c>
      <c r="W5664" s="14" t="str">
        <f t="shared" si="529"/>
        <v/>
      </c>
    </row>
    <row r="5665" spans="19:23">
      <c r="S5665" s="21" t="str">
        <f t="shared" si="526"/>
        <v/>
      </c>
      <c r="T5665" s="7" t="str">
        <f t="shared" si="527"/>
        <v>Under 1.5</v>
      </c>
      <c r="U5665" s="14"/>
      <c r="V5665" s="14" t="str">
        <f t="shared" si="528"/>
        <v>Over 0.5</v>
      </c>
      <c r="W5665" s="14" t="str">
        <f t="shared" si="529"/>
        <v/>
      </c>
    </row>
    <row r="5666" spans="19:23">
      <c r="S5666" s="21" t="str">
        <f t="shared" si="526"/>
        <v/>
      </c>
      <c r="T5666" s="7" t="str">
        <f t="shared" si="527"/>
        <v>Under 1.5</v>
      </c>
      <c r="U5666" s="14"/>
      <c r="V5666" s="14" t="str">
        <f t="shared" si="528"/>
        <v>Over 0.5</v>
      </c>
      <c r="W5666" s="14" t="str">
        <f t="shared" si="529"/>
        <v/>
      </c>
    </row>
    <row r="5667" spans="19:23">
      <c r="S5667" s="21" t="str">
        <f t="shared" si="526"/>
        <v/>
      </c>
      <c r="T5667" s="7" t="str">
        <f t="shared" si="527"/>
        <v>Under 1.5</v>
      </c>
      <c r="U5667" s="14"/>
      <c r="V5667" s="14" t="str">
        <f t="shared" si="528"/>
        <v>Over 0.5</v>
      </c>
      <c r="W5667" s="14" t="str">
        <f t="shared" si="529"/>
        <v/>
      </c>
    </row>
    <row r="5668" spans="19:23">
      <c r="S5668" s="21" t="str">
        <f t="shared" si="526"/>
        <v/>
      </c>
      <c r="T5668" s="7" t="str">
        <f t="shared" si="527"/>
        <v>Under 1.5</v>
      </c>
      <c r="U5668" s="14"/>
      <c r="V5668" s="14" t="str">
        <f t="shared" si="528"/>
        <v>Over 0.5</v>
      </c>
      <c r="W5668" s="14" t="str">
        <f t="shared" si="529"/>
        <v/>
      </c>
    </row>
    <row r="5669" spans="19:23">
      <c r="S5669" s="21" t="str">
        <f t="shared" si="526"/>
        <v/>
      </c>
      <c r="T5669" s="7" t="str">
        <f t="shared" si="527"/>
        <v>Under 1.5</v>
      </c>
      <c r="U5669" s="14"/>
      <c r="V5669" s="14" t="str">
        <f t="shared" si="528"/>
        <v>Over 0.5</v>
      </c>
      <c r="W5669" s="14" t="str">
        <f t="shared" si="529"/>
        <v/>
      </c>
    </row>
    <row r="5670" spans="19:23">
      <c r="S5670" s="21" t="str">
        <f t="shared" si="526"/>
        <v/>
      </c>
      <c r="T5670" s="7" t="str">
        <f t="shared" si="527"/>
        <v>Under 1.5</v>
      </c>
      <c r="U5670" s="14"/>
      <c r="V5670" s="14" t="str">
        <f t="shared" si="528"/>
        <v>Over 0.5</v>
      </c>
      <c r="W5670" s="14" t="str">
        <f t="shared" si="529"/>
        <v/>
      </c>
    </row>
    <row r="5671" spans="19:23">
      <c r="S5671" s="21" t="str">
        <f t="shared" si="526"/>
        <v/>
      </c>
      <c r="T5671" s="7" t="str">
        <f t="shared" si="527"/>
        <v>Under 1.5</v>
      </c>
      <c r="U5671" s="14"/>
      <c r="V5671" s="14" t="str">
        <f t="shared" si="528"/>
        <v>Over 0.5</v>
      </c>
      <c r="W5671" s="14" t="str">
        <f t="shared" si="529"/>
        <v/>
      </c>
    </row>
    <row r="5672" spans="19:23">
      <c r="S5672" s="21" t="str">
        <f t="shared" si="526"/>
        <v/>
      </c>
      <c r="T5672" s="7" t="str">
        <f t="shared" si="527"/>
        <v>Under 1.5</v>
      </c>
      <c r="U5672" s="14"/>
      <c r="V5672" s="14" t="str">
        <f t="shared" si="528"/>
        <v>Over 0.5</v>
      </c>
      <c r="W5672" s="14" t="str">
        <f t="shared" si="529"/>
        <v/>
      </c>
    </row>
    <row r="5673" spans="19:23">
      <c r="S5673" s="21" t="str">
        <f t="shared" si="526"/>
        <v/>
      </c>
      <c r="T5673" s="7" t="str">
        <f t="shared" si="527"/>
        <v>Under 1.5</v>
      </c>
      <c r="U5673" s="14"/>
      <c r="V5673" s="14" t="str">
        <f t="shared" si="528"/>
        <v>Over 0.5</v>
      </c>
      <c r="W5673" s="14" t="str">
        <f t="shared" si="529"/>
        <v/>
      </c>
    </row>
    <row r="5674" spans="19:23">
      <c r="S5674" s="21" t="str">
        <f t="shared" si="526"/>
        <v/>
      </c>
      <c r="T5674" s="7" t="str">
        <f t="shared" si="527"/>
        <v>Under 1.5</v>
      </c>
      <c r="U5674" s="14"/>
      <c r="V5674" s="14" t="str">
        <f t="shared" si="528"/>
        <v>Over 0.5</v>
      </c>
      <c r="W5674" s="14" t="str">
        <f t="shared" si="529"/>
        <v/>
      </c>
    </row>
    <row r="5675" spans="19:23">
      <c r="S5675" s="21" t="str">
        <f t="shared" si="526"/>
        <v/>
      </c>
      <c r="T5675" s="7" t="str">
        <f t="shared" si="527"/>
        <v>Under 1.5</v>
      </c>
      <c r="U5675" s="14"/>
      <c r="V5675" s="14" t="str">
        <f t="shared" si="528"/>
        <v>Over 0.5</v>
      </c>
      <c r="W5675" s="14" t="str">
        <f t="shared" si="529"/>
        <v/>
      </c>
    </row>
    <row r="5676" spans="19:23">
      <c r="S5676" s="21" t="str">
        <f t="shared" si="526"/>
        <v/>
      </c>
      <c r="T5676" s="7" t="str">
        <f t="shared" si="527"/>
        <v>Under 1.5</v>
      </c>
      <c r="U5676" s="14"/>
      <c r="V5676" s="14" t="str">
        <f t="shared" si="528"/>
        <v>Over 0.5</v>
      </c>
      <c r="W5676" s="14" t="str">
        <f t="shared" si="529"/>
        <v/>
      </c>
    </row>
    <row r="5677" spans="19:23">
      <c r="S5677" s="21" t="str">
        <f t="shared" si="526"/>
        <v/>
      </c>
      <c r="T5677" s="7" t="str">
        <f t="shared" si="527"/>
        <v>Under 1.5</v>
      </c>
      <c r="U5677" s="14"/>
      <c r="V5677" s="14" t="str">
        <f t="shared" si="528"/>
        <v>Over 0.5</v>
      </c>
      <c r="W5677" s="14" t="str">
        <f t="shared" si="529"/>
        <v/>
      </c>
    </row>
    <row r="5678" spans="19:23">
      <c r="S5678" s="21" t="str">
        <f t="shared" si="526"/>
        <v/>
      </c>
      <c r="T5678" s="7" t="str">
        <f t="shared" si="527"/>
        <v>Under 1.5</v>
      </c>
      <c r="U5678" s="14"/>
      <c r="V5678" s="14" t="str">
        <f t="shared" si="528"/>
        <v>Over 0.5</v>
      </c>
      <c r="W5678" s="14" t="str">
        <f t="shared" si="529"/>
        <v/>
      </c>
    </row>
    <row r="5679" spans="19:23">
      <c r="S5679" s="21" t="str">
        <f t="shared" si="526"/>
        <v/>
      </c>
      <c r="T5679" s="7" t="str">
        <f t="shared" si="527"/>
        <v>Under 1.5</v>
      </c>
      <c r="U5679" s="14"/>
      <c r="V5679" s="14" t="str">
        <f t="shared" si="528"/>
        <v>Over 0.5</v>
      </c>
      <c r="W5679" s="14" t="str">
        <f t="shared" si="529"/>
        <v/>
      </c>
    </row>
    <row r="5680" spans="19:23">
      <c r="S5680" s="21" t="str">
        <f t="shared" si="526"/>
        <v/>
      </c>
      <c r="T5680" s="7" t="str">
        <f t="shared" si="527"/>
        <v>Under 1.5</v>
      </c>
      <c r="U5680" s="14"/>
      <c r="V5680" s="14" t="str">
        <f t="shared" si="528"/>
        <v>Over 0.5</v>
      </c>
      <c r="W5680" s="14" t="str">
        <f t="shared" si="529"/>
        <v/>
      </c>
    </row>
    <row r="5681" spans="19:23">
      <c r="S5681" s="21" t="str">
        <f t="shared" si="526"/>
        <v/>
      </c>
      <c r="T5681" s="7" t="str">
        <f t="shared" si="527"/>
        <v>Under 1.5</v>
      </c>
      <c r="U5681" s="14"/>
      <c r="V5681" s="14" t="str">
        <f t="shared" si="528"/>
        <v>Over 0.5</v>
      </c>
      <c r="W5681" s="14" t="str">
        <f t="shared" si="529"/>
        <v/>
      </c>
    </row>
    <row r="5682" spans="19:23">
      <c r="S5682" s="21" t="str">
        <f t="shared" si="526"/>
        <v/>
      </c>
      <c r="T5682" s="7" t="str">
        <f t="shared" si="527"/>
        <v>Under 1.5</v>
      </c>
      <c r="U5682" s="14"/>
      <c r="V5682" s="14" t="str">
        <f t="shared" si="528"/>
        <v>Over 0.5</v>
      </c>
      <c r="W5682" s="14" t="str">
        <f t="shared" si="529"/>
        <v/>
      </c>
    </row>
    <row r="5683" spans="19:23">
      <c r="S5683" s="21" t="str">
        <f t="shared" si="526"/>
        <v/>
      </c>
      <c r="T5683" s="7" t="str">
        <f t="shared" si="527"/>
        <v>Under 1.5</v>
      </c>
      <c r="U5683" s="14"/>
      <c r="V5683" s="14" t="str">
        <f t="shared" si="528"/>
        <v>Over 0.5</v>
      </c>
      <c r="W5683" s="14" t="str">
        <f t="shared" si="529"/>
        <v/>
      </c>
    </row>
    <row r="5684" spans="19:23">
      <c r="S5684" s="21" t="str">
        <f t="shared" ref="S5684:S5747" si="530">(IF(H5684=0,"",(40+IF(I5684&lt;50,0,I5684/3.2)+(IF(J5684&gt;I5684,-J5684/3.2,0)+(IF(H5684&gt;I5684,-H5684/3.2,0)+(IF(L5684="X",5,IF(L5684="2",2,0)))+(IF(M5684&gt;15,0,15-M5684))+(IF(P5684&lt;50,0,P5684/5)))))))</f>
        <v/>
      </c>
      <c r="T5684" s="7" t="str">
        <f t="shared" ref="T5684:T5747" si="531">IF(S5684&lt;56,"Over 0.5","Under 1.5")</f>
        <v>Under 1.5</v>
      </c>
      <c r="U5684" s="14"/>
      <c r="V5684" s="14" t="str">
        <f t="shared" si="528"/>
        <v>Over 0.5</v>
      </c>
      <c r="W5684" s="14" t="str">
        <f t="shared" si="529"/>
        <v/>
      </c>
    </row>
    <row r="5685" spans="19:23">
      <c r="S5685" s="21" t="str">
        <f t="shared" si="530"/>
        <v/>
      </c>
      <c r="T5685" s="7" t="str">
        <f t="shared" si="531"/>
        <v>Under 1.5</v>
      </c>
      <c r="U5685" s="14"/>
      <c r="V5685" s="14" t="str">
        <f t="shared" si="528"/>
        <v>Over 0.5</v>
      </c>
      <c r="W5685" s="14" t="str">
        <f t="shared" si="529"/>
        <v/>
      </c>
    </row>
    <row r="5686" spans="19:23">
      <c r="S5686" s="21" t="str">
        <f t="shared" si="530"/>
        <v/>
      </c>
      <c r="T5686" s="7" t="str">
        <f t="shared" si="531"/>
        <v>Under 1.5</v>
      </c>
      <c r="U5686" s="14"/>
      <c r="V5686" s="14" t="str">
        <f t="shared" si="528"/>
        <v>Over 0.5</v>
      </c>
      <c r="W5686" s="14" t="str">
        <f t="shared" si="529"/>
        <v/>
      </c>
    </row>
    <row r="5687" spans="19:23">
      <c r="S5687" s="21" t="str">
        <f t="shared" si="530"/>
        <v/>
      </c>
      <c r="T5687" s="7" t="str">
        <f t="shared" si="531"/>
        <v>Under 1.5</v>
      </c>
      <c r="U5687" s="14"/>
      <c r="V5687" s="14" t="str">
        <f t="shared" si="528"/>
        <v>Over 0.5</v>
      </c>
      <c r="W5687" s="14" t="str">
        <f t="shared" si="529"/>
        <v/>
      </c>
    </row>
    <row r="5688" spans="19:23">
      <c r="S5688" s="21" t="str">
        <f t="shared" si="530"/>
        <v/>
      </c>
      <c r="T5688" s="7" t="str">
        <f t="shared" si="531"/>
        <v>Under 1.5</v>
      </c>
      <c r="U5688" s="14"/>
      <c r="V5688" s="14" t="str">
        <f t="shared" si="528"/>
        <v>Over 0.5</v>
      </c>
      <c r="W5688" s="14" t="str">
        <f t="shared" si="529"/>
        <v/>
      </c>
    </row>
    <row r="5689" spans="19:23">
      <c r="S5689" s="21" t="str">
        <f t="shared" si="530"/>
        <v/>
      </c>
      <c r="T5689" s="7" t="str">
        <f t="shared" si="531"/>
        <v>Under 1.5</v>
      </c>
      <c r="U5689" s="14"/>
      <c r="V5689" s="14" t="str">
        <f t="shared" si="528"/>
        <v>Over 0.5</v>
      </c>
      <c r="W5689" s="14" t="str">
        <f t="shared" si="529"/>
        <v/>
      </c>
    </row>
    <row r="5690" spans="19:23">
      <c r="S5690" s="21" t="str">
        <f t="shared" si="530"/>
        <v/>
      </c>
      <c r="T5690" s="7" t="str">
        <f t="shared" si="531"/>
        <v>Under 1.5</v>
      </c>
      <c r="U5690" s="14"/>
      <c r="V5690" s="14" t="str">
        <f t="shared" si="528"/>
        <v>Over 0.5</v>
      </c>
      <c r="W5690" s="14" t="str">
        <f t="shared" si="529"/>
        <v/>
      </c>
    </row>
    <row r="5691" spans="19:23">
      <c r="S5691" s="21" t="str">
        <f t="shared" si="530"/>
        <v/>
      </c>
      <c r="T5691" s="7" t="str">
        <f t="shared" si="531"/>
        <v>Under 1.5</v>
      </c>
      <c r="U5691" s="14"/>
      <c r="V5691" s="14" t="str">
        <f t="shared" si="528"/>
        <v>Over 0.5</v>
      </c>
      <c r="W5691" s="14" t="str">
        <f t="shared" si="529"/>
        <v/>
      </c>
    </row>
    <row r="5692" spans="19:23">
      <c r="S5692" s="21" t="str">
        <f t="shared" si="530"/>
        <v/>
      </c>
      <c r="T5692" s="7" t="str">
        <f t="shared" si="531"/>
        <v>Under 1.5</v>
      </c>
      <c r="U5692" s="14"/>
      <c r="V5692" s="14" t="str">
        <f t="shared" si="528"/>
        <v>Over 0.5</v>
      </c>
      <c r="W5692" s="14" t="str">
        <f t="shared" si="529"/>
        <v/>
      </c>
    </row>
    <row r="5693" spans="19:23">
      <c r="S5693" s="21" t="str">
        <f t="shared" si="530"/>
        <v/>
      </c>
      <c r="T5693" s="7" t="str">
        <f t="shared" si="531"/>
        <v>Under 1.5</v>
      </c>
      <c r="U5693" s="14"/>
      <c r="V5693" s="14" t="str">
        <f t="shared" si="528"/>
        <v>Over 0.5</v>
      </c>
      <c r="W5693" s="14" t="str">
        <f t="shared" si="529"/>
        <v/>
      </c>
    </row>
    <row r="5694" spans="19:23">
      <c r="S5694" s="21" t="str">
        <f t="shared" si="530"/>
        <v/>
      </c>
      <c r="T5694" s="7" t="str">
        <f t="shared" si="531"/>
        <v>Under 1.5</v>
      </c>
      <c r="U5694" s="14"/>
      <c r="V5694" s="14" t="str">
        <f t="shared" si="528"/>
        <v>Over 0.5</v>
      </c>
      <c r="W5694" s="14" t="str">
        <f t="shared" si="529"/>
        <v/>
      </c>
    </row>
    <row r="5695" spans="19:23">
      <c r="S5695" s="21" t="str">
        <f t="shared" si="530"/>
        <v/>
      </c>
      <c r="T5695" s="7" t="str">
        <f t="shared" si="531"/>
        <v>Under 1.5</v>
      </c>
      <c r="U5695" s="14"/>
      <c r="V5695" s="14" t="str">
        <f t="shared" si="528"/>
        <v>Over 0.5</v>
      </c>
      <c r="W5695" s="14" t="str">
        <f t="shared" si="529"/>
        <v/>
      </c>
    </row>
    <row r="5696" spans="19:23">
      <c r="S5696" s="21" t="str">
        <f t="shared" si="530"/>
        <v/>
      </c>
      <c r="T5696" s="7" t="str">
        <f t="shared" si="531"/>
        <v>Under 1.5</v>
      </c>
      <c r="U5696" s="14"/>
      <c r="V5696" s="14" t="str">
        <f t="shared" si="528"/>
        <v>Over 0.5</v>
      </c>
      <c r="W5696" s="14" t="str">
        <f t="shared" si="529"/>
        <v/>
      </c>
    </row>
    <row r="5697" spans="19:23">
      <c r="S5697" s="21" t="str">
        <f t="shared" si="530"/>
        <v/>
      </c>
      <c r="T5697" s="7" t="str">
        <f t="shared" si="531"/>
        <v>Under 1.5</v>
      </c>
      <c r="U5697" s="14"/>
      <c r="V5697" s="14" t="str">
        <f t="shared" si="528"/>
        <v>Over 0.5</v>
      </c>
      <c r="W5697" s="14" t="str">
        <f t="shared" si="529"/>
        <v/>
      </c>
    </row>
    <row r="5698" spans="19:23">
      <c r="S5698" s="21" t="str">
        <f t="shared" si="530"/>
        <v/>
      </c>
      <c r="T5698" s="7" t="str">
        <f t="shared" si="531"/>
        <v>Under 1.5</v>
      </c>
      <c r="U5698" s="14"/>
      <c r="V5698" s="14" t="str">
        <f t="shared" si="528"/>
        <v>Over 0.5</v>
      </c>
      <c r="W5698" s="14" t="str">
        <f t="shared" si="529"/>
        <v/>
      </c>
    </row>
    <row r="5699" spans="19:23">
      <c r="S5699" s="21" t="str">
        <f t="shared" si="530"/>
        <v/>
      </c>
      <c r="T5699" s="7" t="str">
        <f t="shared" si="531"/>
        <v>Under 1.5</v>
      </c>
      <c r="U5699" s="14"/>
      <c r="V5699" s="14" t="str">
        <f t="shared" si="528"/>
        <v>Over 0.5</v>
      </c>
      <c r="W5699" s="14" t="str">
        <f t="shared" si="529"/>
        <v/>
      </c>
    </row>
    <row r="5700" spans="19:23">
      <c r="S5700" s="21" t="str">
        <f t="shared" si="530"/>
        <v/>
      </c>
      <c r="T5700" s="7" t="str">
        <f t="shared" si="531"/>
        <v>Under 1.5</v>
      </c>
      <c r="U5700" s="14"/>
      <c r="V5700" s="14" t="str">
        <f t="shared" si="528"/>
        <v>Over 0.5</v>
      </c>
      <c r="W5700" s="14" t="str">
        <f t="shared" si="529"/>
        <v/>
      </c>
    </row>
    <row r="5701" spans="19:23">
      <c r="S5701" s="21" t="str">
        <f t="shared" si="530"/>
        <v/>
      </c>
      <c r="T5701" s="7" t="str">
        <f t="shared" si="531"/>
        <v>Under 1.5</v>
      </c>
      <c r="U5701" s="14"/>
      <c r="V5701" s="14" t="str">
        <f t="shared" si="528"/>
        <v>Over 0.5</v>
      </c>
      <c r="W5701" s="14" t="str">
        <f t="shared" si="529"/>
        <v/>
      </c>
    </row>
    <row r="5702" spans="19:23">
      <c r="S5702" s="21" t="str">
        <f t="shared" si="530"/>
        <v/>
      </c>
      <c r="T5702" s="7" t="str">
        <f t="shared" si="531"/>
        <v>Under 1.5</v>
      </c>
      <c r="U5702" s="14"/>
      <c r="V5702" s="14" t="str">
        <f t="shared" si="528"/>
        <v>Over 0.5</v>
      </c>
      <c r="W5702" s="14" t="str">
        <f t="shared" si="529"/>
        <v/>
      </c>
    </row>
    <row r="5703" spans="19:23">
      <c r="S5703" s="21" t="str">
        <f t="shared" si="530"/>
        <v/>
      </c>
      <c r="T5703" s="7" t="str">
        <f t="shared" si="531"/>
        <v>Under 1.5</v>
      </c>
      <c r="U5703" s="14"/>
      <c r="V5703" s="14" t="str">
        <f t="shared" si="528"/>
        <v>Over 0.5</v>
      </c>
      <c r="W5703" s="14" t="str">
        <f t="shared" si="529"/>
        <v/>
      </c>
    </row>
    <row r="5704" spans="19:23">
      <c r="S5704" s="21" t="str">
        <f t="shared" si="530"/>
        <v/>
      </c>
      <c r="T5704" s="7" t="str">
        <f t="shared" si="531"/>
        <v>Under 1.5</v>
      </c>
      <c r="U5704" s="14"/>
      <c r="V5704" s="14" t="str">
        <f t="shared" si="528"/>
        <v>Over 0.5</v>
      </c>
      <c r="W5704" s="14" t="str">
        <f t="shared" si="529"/>
        <v/>
      </c>
    </row>
    <row r="5705" spans="19:23">
      <c r="S5705" s="21" t="str">
        <f t="shared" si="530"/>
        <v/>
      </c>
      <c r="T5705" s="7" t="str">
        <f t="shared" si="531"/>
        <v>Under 1.5</v>
      </c>
      <c r="U5705" s="14"/>
      <c r="V5705" s="14" t="str">
        <f t="shared" si="528"/>
        <v>Over 0.5</v>
      </c>
      <c r="W5705" s="14" t="str">
        <f t="shared" si="529"/>
        <v/>
      </c>
    </row>
    <row r="5706" spans="19:23">
      <c r="S5706" s="21" t="str">
        <f t="shared" si="530"/>
        <v/>
      </c>
      <c r="T5706" s="7" t="str">
        <f t="shared" si="531"/>
        <v>Under 1.5</v>
      </c>
      <c r="U5706" s="14"/>
      <c r="V5706" s="14" t="str">
        <f t="shared" si="528"/>
        <v>Over 0.5</v>
      </c>
      <c r="W5706" s="14" t="str">
        <f t="shared" si="529"/>
        <v/>
      </c>
    </row>
    <row r="5707" spans="19:23">
      <c r="S5707" s="21" t="str">
        <f t="shared" si="530"/>
        <v/>
      </c>
      <c r="T5707" s="7" t="str">
        <f t="shared" si="531"/>
        <v>Under 1.5</v>
      </c>
      <c r="U5707" s="14"/>
      <c r="V5707" s="14" t="str">
        <f t="shared" ref="V5707:V5770" si="532">IF(N5707="1-0","Under 1.5",IF(N5707="0-0","Under 1.5",IF(N5707="0-1","Under 1.5","Over 0.5")))</f>
        <v>Over 0.5</v>
      </c>
      <c r="W5707" s="14" t="str">
        <f t="shared" ref="W5707:W5770" si="533">IF(N5707=0,"",IF(N5707="?",N5707,IF(T5707=V5707,"WON",IF(N5707="0-1","WON",IF(N5707="1-0","WON","LOST")))))</f>
        <v/>
      </c>
    </row>
    <row r="5708" spans="19:23">
      <c r="S5708" s="21" t="str">
        <f t="shared" si="530"/>
        <v/>
      </c>
      <c r="T5708" s="7" t="str">
        <f t="shared" si="531"/>
        <v>Under 1.5</v>
      </c>
      <c r="U5708" s="14"/>
      <c r="V5708" s="14" t="str">
        <f t="shared" si="532"/>
        <v>Over 0.5</v>
      </c>
      <c r="W5708" s="14" t="str">
        <f t="shared" si="533"/>
        <v/>
      </c>
    </row>
    <row r="5709" spans="19:23">
      <c r="S5709" s="21" t="str">
        <f t="shared" si="530"/>
        <v/>
      </c>
      <c r="T5709" s="7" t="str">
        <f t="shared" si="531"/>
        <v>Under 1.5</v>
      </c>
      <c r="U5709" s="14"/>
      <c r="V5709" s="14" t="str">
        <f t="shared" si="532"/>
        <v>Over 0.5</v>
      </c>
      <c r="W5709" s="14" t="str">
        <f t="shared" si="533"/>
        <v/>
      </c>
    </row>
    <row r="5710" spans="19:23">
      <c r="S5710" s="21" t="str">
        <f t="shared" si="530"/>
        <v/>
      </c>
      <c r="T5710" s="7" t="str">
        <f t="shared" si="531"/>
        <v>Under 1.5</v>
      </c>
      <c r="U5710" s="14"/>
      <c r="V5710" s="14" t="str">
        <f t="shared" si="532"/>
        <v>Over 0.5</v>
      </c>
      <c r="W5710" s="14" t="str">
        <f t="shared" si="533"/>
        <v/>
      </c>
    </row>
    <row r="5711" spans="19:23">
      <c r="S5711" s="21" t="str">
        <f t="shared" si="530"/>
        <v/>
      </c>
      <c r="T5711" s="7" t="str">
        <f t="shared" si="531"/>
        <v>Under 1.5</v>
      </c>
      <c r="U5711" s="14"/>
      <c r="V5711" s="14" t="str">
        <f t="shared" si="532"/>
        <v>Over 0.5</v>
      </c>
      <c r="W5711" s="14" t="str">
        <f t="shared" si="533"/>
        <v/>
      </c>
    </row>
    <row r="5712" spans="19:23">
      <c r="S5712" s="21" t="str">
        <f t="shared" si="530"/>
        <v/>
      </c>
      <c r="T5712" s="7" t="str">
        <f t="shared" si="531"/>
        <v>Under 1.5</v>
      </c>
      <c r="U5712" s="14"/>
      <c r="V5712" s="14" t="str">
        <f t="shared" si="532"/>
        <v>Over 0.5</v>
      </c>
      <c r="W5712" s="14" t="str">
        <f t="shared" si="533"/>
        <v/>
      </c>
    </row>
    <row r="5713" spans="19:23">
      <c r="S5713" s="21" t="str">
        <f t="shared" si="530"/>
        <v/>
      </c>
      <c r="T5713" s="7" t="str">
        <f t="shared" si="531"/>
        <v>Under 1.5</v>
      </c>
      <c r="U5713" s="14"/>
      <c r="V5713" s="14" t="str">
        <f t="shared" si="532"/>
        <v>Over 0.5</v>
      </c>
      <c r="W5713" s="14" t="str">
        <f t="shared" si="533"/>
        <v/>
      </c>
    </row>
    <row r="5714" spans="19:23">
      <c r="S5714" s="21" t="str">
        <f t="shared" si="530"/>
        <v/>
      </c>
      <c r="T5714" s="7" t="str">
        <f t="shared" si="531"/>
        <v>Under 1.5</v>
      </c>
      <c r="U5714" s="14"/>
      <c r="V5714" s="14" t="str">
        <f t="shared" si="532"/>
        <v>Over 0.5</v>
      </c>
      <c r="W5714" s="14" t="str">
        <f t="shared" si="533"/>
        <v/>
      </c>
    </row>
    <row r="5715" spans="19:23">
      <c r="S5715" s="21" t="str">
        <f t="shared" si="530"/>
        <v/>
      </c>
      <c r="T5715" s="7" t="str">
        <f t="shared" si="531"/>
        <v>Under 1.5</v>
      </c>
      <c r="U5715" s="14"/>
      <c r="V5715" s="14" t="str">
        <f t="shared" si="532"/>
        <v>Over 0.5</v>
      </c>
      <c r="W5715" s="14" t="str">
        <f t="shared" si="533"/>
        <v/>
      </c>
    </row>
    <row r="5716" spans="19:23">
      <c r="S5716" s="21" t="str">
        <f t="shared" si="530"/>
        <v/>
      </c>
      <c r="T5716" s="7" t="str">
        <f t="shared" si="531"/>
        <v>Under 1.5</v>
      </c>
      <c r="U5716" s="14"/>
      <c r="V5716" s="14" t="str">
        <f t="shared" si="532"/>
        <v>Over 0.5</v>
      </c>
      <c r="W5716" s="14" t="str">
        <f t="shared" si="533"/>
        <v/>
      </c>
    </row>
    <row r="5717" spans="19:23">
      <c r="S5717" s="21" t="str">
        <f t="shared" si="530"/>
        <v/>
      </c>
      <c r="T5717" s="7" t="str">
        <f t="shared" si="531"/>
        <v>Under 1.5</v>
      </c>
      <c r="U5717" s="14"/>
      <c r="V5717" s="14" t="str">
        <f t="shared" si="532"/>
        <v>Over 0.5</v>
      </c>
      <c r="W5717" s="14" t="str">
        <f t="shared" si="533"/>
        <v/>
      </c>
    </row>
    <row r="5718" spans="19:23">
      <c r="S5718" s="21" t="str">
        <f t="shared" si="530"/>
        <v/>
      </c>
      <c r="T5718" s="7" t="str">
        <f t="shared" si="531"/>
        <v>Under 1.5</v>
      </c>
      <c r="U5718" s="14"/>
      <c r="V5718" s="14" t="str">
        <f t="shared" si="532"/>
        <v>Over 0.5</v>
      </c>
      <c r="W5718" s="14" t="str">
        <f t="shared" si="533"/>
        <v/>
      </c>
    </row>
    <row r="5719" spans="19:23">
      <c r="S5719" s="21" t="str">
        <f t="shared" si="530"/>
        <v/>
      </c>
      <c r="T5719" s="7" t="str">
        <f t="shared" si="531"/>
        <v>Under 1.5</v>
      </c>
      <c r="U5719" s="14"/>
      <c r="V5719" s="14" t="str">
        <f t="shared" si="532"/>
        <v>Over 0.5</v>
      </c>
      <c r="W5719" s="14" t="str">
        <f t="shared" si="533"/>
        <v/>
      </c>
    </row>
    <row r="5720" spans="19:23">
      <c r="S5720" s="21" t="str">
        <f t="shared" si="530"/>
        <v/>
      </c>
      <c r="T5720" s="7" t="str">
        <f t="shared" si="531"/>
        <v>Under 1.5</v>
      </c>
      <c r="U5720" s="14"/>
      <c r="V5720" s="14" t="str">
        <f t="shared" si="532"/>
        <v>Over 0.5</v>
      </c>
      <c r="W5720" s="14" t="str">
        <f t="shared" si="533"/>
        <v/>
      </c>
    </row>
    <row r="5721" spans="19:23">
      <c r="S5721" s="21" t="str">
        <f t="shared" si="530"/>
        <v/>
      </c>
      <c r="T5721" s="7" t="str">
        <f t="shared" si="531"/>
        <v>Under 1.5</v>
      </c>
      <c r="U5721" s="14"/>
      <c r="V5721" s="14" t="str">
        <f t="shared" si="532"/>
        <v>Over 0.5</v>
      </c>
      <c r="W5721" s="14" t="str">
        <f t="shared" si="533"/>
        <v/>
      </c>
    </row>
    <row r="5722" spans="19:23">
      <c r="S5722" s="21" t="str">
        <f t="shared" si="530"/>
        <v/>
      </c>
      <c r="T5722" s="7" t="str">
        <f t="shared" si="531"/>
        <v>Under 1.5</v>
      </c>
      <c r="U5722" s="14"/>
      <c r="V5722" s="14" t="str">
        <f t="shared" si="532"/>
        <v>Over 0.5</v>
      </c>
      <c r="W5722" s="14" t="str">
        <f t="shared" si="533"/>
        <v/>
      </c>
    </row>
    <row r="5723" spans="19:23">
      <c r="S5723" s="21" t="str">
        <f t="shared" si="530"/>
        <v/>
      </c>
      <c r="T5723" s="7" t="str">
        <f t="shared" si="531"/>
        <v>Under 1.5</v>
      </c>
      <c r="U5723" s="14"/>
      <c r="V5723" s="14" t="str">
        <f t="shared" si="532"/>
        <v>Over 0.5</v>
      </c>
      <c r="W5723" s="14" t="str">
        <f t="shared" si="533"/>
        <v/>
      </c>
    </row>
    <row r="5724" spans="19:23">
      <c r="S5724" s="21" t="str">
        <f t="shared" si="530"/>
        <v/>
      </c>
      <c r="T5724" s="7" t="str">
        <f t="shared" si="531"/>
        <v>Under 1.5</v>
      </c>
      <c r="U5724" s="14"/>
      <c r="V5724" s="14" t="str">
        <f t="shared" si="532"/>
        <v>Over 0.5</v>
      </c>
      <c r="W5724" s="14" t="str">
        <f t="shared" si="533"/>
        <v/>
      </c>
    </row>
    <row r="5725" spans="19:23">
      <c r="S5725" s="21" t="str">
        <f t="shared" si="530"/>
        <v/>
      </c>
      <c r="T5725" s="7" t="str">
        <f t="shared" si="531"/>
        <v>Under 1.5</v>
      </c>
      <c r="U5725" s="14"/>
      <c r="V5725" s="14" t="str">
        <f t="shared" si="532"/>
        <v>Over 0.5</v>
      </c>
      <c r="W5725" s="14" t="str">
        <f t="shared" si="533"/>
        <v/>
      </c>
    </row>
    <row r="5726" spans="19:23">
      <c r="S5726" s="21" t="str">
        <f t="shared" si="530"/>
        <v/>
      </c>
      <c r="T5726" s="7" t="str">
        <f t="shared" si="531"/>
        <v>Under 1.5</v>
      </c>
      <c r="U5726" s="14"/>
      <c r="V5726" s="14" t="str">
        <f t="shared" si="532"/>
        <v>Over 0.5</v>
      </c>
      <c r="W5726" s="14" t="str">
        <f t="shared" si="533"/>
        <v/>
      </c>
    </row>
    <row r="5727" spans="19:23">
      <c r="S5727" s="21" t="str">
        <f t="shared" si="530"/>
        <v/>
      </c>
      <c r="T5727" s="7" t="str">
        <f t="shared" si="531"/>
        <v>Under 1.5</v>
      </c>
      <c r="U5727" s="14"/>
      <c r="V5727" s="14" t="str">
        <f t="shared" si="532"/>
        <v>Over 0.5</v>
      </c>
      <c r="W5727" s="14" t="str">
        <f t="shared" si="533"/>
        <v/>
      </c>
    </row>
    <row r="5728" spans="19:23">
      <c r="S5728" s="21" t="str">
        <f t="shared" si="530"/>
        <v/>
      </c>
      <c r="T5728" s="7" t="str">
        <f t="shared" si="531"/>
        <v>Under 1.5</v>
      </c>
      <c r="U5728" s="14"/>
      <c r="V5728" s="14" t="str">
        <f t="shared" si="532"/>
        <v>Over 0.5</v>
      </c>
      <c r="W5728" s="14" t="str">
        <f t="shared" si="533"/>
        <v/>
      </c>
    </row>
    <row r="5729" spans="19:23">
      <c r="S5729" s="21" t="str">
        <f t="shared" si="530"/>
        <v/>
      </c>
      <c r="T5729" s="7" t="str">
        <f t="shared" si="531"/>
        <v>Under 1.5</v>
      </c>
      <c r="U5729" s="14"/>
      <c r="V5729" s="14" t="str">
        <f t="shared" si="532"/>
        <v>Over 0.5</v>
      </c>
      <c r="W5729" s="14" t="str">
        <f t="shared" si="533"/>
        <v/>
      </c>
    </row>
    <row r="5730" spans="19:23">
      <c r="S5730" s="21" t="str">
        <f t="shared" si="530"/>
        <v/>
      </c>
      <c r="T5730" s="7" t="str">
        <f t="shared" si="531"/>
        <v>Under 1.5</v>
      </c>
      <c r="U5730" s="14"/>
      <c r="V5730" s="14" t="str">
        <f t="shared" si="532"/>
        <v>Over 0.5</v>
      </c>
      <c r="W5730" s="14" t="str">
        <f t="shared" si="533"/>
        <v/>
      </c>
    </row>
    <row r="5731" spans="19:23">
      <c r="S5731" s="21" t="str">
        <f t="shared" si="530"/>
        <v/>
      </c>
      <c r="T5731" s="7" t="str">
        <f t="shared" si="531"/>
        <v>Under 1.5</v>
      </c>
      <c r="U5731" s="14"/>
      <c r="V5731" s="14" t="str">
        <f t="shared" si="532"/>
        <v>Over 0.5</v>
      </c>
      <c r="W5731" s="14" t="str">
        <f t="shared" si="533"/>
        <v/>
      </c>
    </row>
    <row r="5732" spans="19:23">
      <c r="S5732" s="21" t="str">
        <f t="shared" si="530"/>
        <v/>
      </c>
      <c r="T5732" s="7" t="str">
        <f t="shared" si="531"/>
        <v>Under 1.5</v>
      </c>
      <c r="U5732" s="14"/>
      <c r="V5732" s="14" t="str">
        <f t="shared" si="532"/>
        <v>Over 0.5</v>
      </c>
      <c r="W5732" s="14" t="str">
        <f t="shared" si="533"/>
        <v/>
      </c>
    </row>
    <row r="5733" spans="19:23">
      <c r="S5733" s="21" t="str">
        <f t="shared" si="530"/>
        <v/>
      </c>
      <c r="T5733" s="7" t="str">
        <f t="shared" si="531"/>
        <v>Under 1.5</v>
      </c>
      <c r="U5733" s="14"/>
      <c r="V5733" s="14" t="str">
        <f t="shared" si="532"/>
        <v>Over 0.5</v>
      </c>
      <c r="W5733" s="14" t="str">
        <f t="shared" si="533"/>
        <v/>
      </c>
    </row>
    <row r="5734" spans="19:23">
      <c r="S5734" s="21" t="str">
        <f t="shared" si="530"/>
        <v/>
      </c>
      <c r="T5734" s="7" t="str">
        <f t="shared" si="531"/>
        <v>Under 1.5</v>
      </c>
      <c r="U5734" s="14"/>
      <c r="V5734" s="14" t="str">
        <f t="shared" si="532"/>
        <v>Over 0.5</v>
      </c>
      <c r="W5734" s="14" t="str">
        <f t="shared" si="533"/>
        <v/>
      </c>
    </row>
    <row r="5735" spans="19:23">
      <c r="S5735" s="21" t="str">
        <f t="shared" si="530"/>
        <v/>
      </c>
      <c r="T5735" s="7" t="str">
        <f t="shared" si="531"/>
        <v>Under 1.5</v>
      </c>
      <c r="U5735" s="14"/>
      <c r="V5735" s="14" t="str">
        <f t="shared" si="532"/>
        <v>Over 0.5</v>
      </c>
      <c r="W5735" s="14" t="str">
        <f t="shared" si="533"/>
        <v/>
      </c>
    </row>
    <row r="5736" spans="19:23">
      <c r="S5736" s="21" t="str">
        <f t="shared" si="530"/>
        <v/>
      </c>
      <c r="T5736" s="7" t="str">
        <f t="shared" si="531"/>
        <v>Under 1.5</v>
      </c>
      <c r="U5736" s="14"/>
      <c r="V5736" s="14" t="str">
        <f t="shared" si="532"/>
        <v>Over 0.5</v>
      </c>
      <c r="W5736" s="14" t="str">
        <f t="shared" si="533"/>
        <v/>
      </c>
    </row>
    <row r="5737" spans="19:23">
      <c r="S5737" s="21" t="str">
        <f t="shared" si="530"/>
        <v/>
      </c>
      <c r="T5737" s="7" t="str">
        <f t="shared" si="531"/>
        <v>Under 1.5</v>
      </c>
      <c r="U5737" s="14"/>
      <c r="V5737" s="14" t="str">
        <f t="shared" si="532"/>
        <v>Over 0.5</v>
      </c>
      <c r="W5737" s="14" t="str">
        <f t="shared" si="533"/>
        <v/>
      </c>
    </row>
    <row r="5738" spans="19:23">
      <c r="S5738" s="21" t="str">
        <f t="shared" si="530"/>
        <v/>
      </c>
      <c r="T5738" s="7" t="str">
        <f t="shared" si="531"/>
        <v>Under 1.5</v>
      </c>
      <c r="U5738" s="14"/>
      <c r="V5738" s="14" t="str">
        <f t="shared" si="532"/>
        <v>Over 0.5</v>
      </c>
      <c r="W5738" s="14" t="str">
        <f t="shared" si="533"/>
        <v/>
      </c>
    </row>
    <row r="5739" spans="19:23">
      <c r="S5739" s="21" t="str">
        <f t="shared" si="530"/>
        <v/>
      </c>
      <c r="T5739" s="7" t="str">
        <f t="shared" si="531"/>
        <v>Under 1.5</v>
      </c>
      <c r="U5739" s="14"/>
      <c r="V5739" s="14" t="str">
        <f t="shared" si="532"/>
        <v>Over 0.5</v>
      </c>
      <c r="W5739" s="14" t="str">
        <f t="shared" si="533"/>
        <v/>
      </c>
    </row>
    <row r="5740" spans="19:23">
      <c r="S5740" s="21" t="str">
        <f t="shared" si="530"/>
        <v/>
      </c>
      <c r="T5740" s="7" t="str">
        <f t="shared" si="531"/>
        <v>Under 1.5</v>
      </c>
      <c r="U5740" s="14"/>
      <c r="V5740" s="14" t="str">
        <f t="shared" si="532"/>
        <v>Over 0.5</v>
      </c>
      <c r="W5740" s="14" t="str">
        <f t="shared" si="533"/>
        <v/>
      </c>
    </row>
    <row r="5741" spans="19:23">
      <c r="S5741" s="21" t="str">
        <f t="shared" si="530"/>
        <v/>
      </c>
      <c r="T5741" s="7" t="str">
        <f t="shared" si="531"/>
        <v>Under 1.5</v>
      </c>
      <c r="U5741" s="14"/>
      <c r="V5741" s="14" t="str">
        <f t="shared" si="532"/>
        <v>Over 0.5</v>
      </c>
      <c r="W5741" s="14" t="str">
        <f t="shared" si="533"/>
        <v/>
      </c>
    </row>
    <row r="5742" spans="19:23">
      <c r="S5742" s="21" t="str">
        <f t="shared" si="530"/>
        <v/>
      </c>
      <c r="T5742" s="7" t="str">
        <f t="shared" si="531"/>
        <v>Under 1.5</v>
      </c>
      <c r="U5742" s="14"/>
      <c r="V5742" s="14" t="str">
        <f t="shared" si="532"/>
        <v>Over 0.5</v>
      </c>
      <c r="W5742" s="14" t="str">
        <f t="shared" si="533"/>
        <v/>
      </c>
    </row>
    <row r="5743" spans="19:23">
      <c r="S5743" s="21" t="str">
        <f t="shared" si="530"/>
        <v/>
      </c>
      <c r="T5743" s="7" t="str">
        <f t="shared" si="531"/>
        <v>Under 1.5</v>
      </c>
      <c r="U5743" s="14"/>
      <c r="V5743" s="14" t="str">
        <f t="shared" si="532"/>
        <v>Over 0.5</v>
      </c>
      <c r="W5743" s="14" t="str">
        <f t="shared" si="533"/>
        <v/>
      </c>
    </row>
    <row r="5744" spans="19:23">
      <c r="S5744" s="21" t="str">
        <f t="shared" si="530"/>
        <v/>
      </c>
      <c r="T5744" s="7" t="str">
        <f t="shared" si="531"/>
        <v>Under 1.5</v>
      </c>
      <c r="U5744" s="14"/>
      <c r="V5744" s="14" t="str">
        <f t="shared" si="532"/>
        <v>Over 0.5</v>
      </c>
      <c r="W5744" s="14" t="str">
        <f t="shared" si="533"/>
        <v/>
      </c>
    </row>
    <row r="5745" spans="19:23">
      <c r="S5745" s="21" t="str">
        <f t="shared" si="530"/>
        <v/>
      </c>
      <c r="T5745" s="7" t="str">
        <f t="shared" si="531"/>
        <v>Under 1.5</v>
      </c>
      <c r="U5745" s="14"/>
      <c r="V5745" s="14" t="str">
        <f t="shared" si="532"/>
        <v>Over 0.5</v>
      </c>
      <c r="W5745" s="14" t="str">
        <f t="shared" si="533"/>
        <v/>
      </c>
    </row>
    <row r="5746" spans="19:23">
      <c r="S5746" s="21" t="str">
        <f t="shared" si="530"/>
        <v/>
      </c>
      <c r="T5746" s="7" t="str">
        <f t="shared" si="531"/>
        <v>Under 1.5</v>
      </c>
      <c r="U5746" s="14"/>
      <c r="V5746" s="14" t="str">
        <f t="shared" si="532"/>
        <v>Over 0.5</v>
      </c>
      <c r="W5746" s="14" t="str">
        <f t="shared" si="533"/>
        <v/>
      </c>
    </row>
    <row r="5747" spans="19:23">
      <c r="S5747" s="21" t="str">
        <f t="shared" si="530"/>
        <v/>
      </c>
      <c r="T5747" s="7" t="str">
        <f t="shared" si="531"/>
        <v>Under 1.5</v>
      </c>
      <c r="U5747" s="14"/>
      <c r="V5747" s="14" t="str">
        <f t="shared" si="532"/>
        <v>Over 0.5</v>
      </c>
      <c r="W5747" s="14" t="str">
        <f t="shared" si="533"/>
        <v/>
      </c>
    </row>
    <row r="5748" spans="19:23">
      <c r="S5748" s="21" t="str">
        <f t="shared" ref="S5748:S5811" si="534">(IF(H5748=0,"",(40+IF(I5748&lt;50,0,I5748/3.2)+(IF(J5748&gt;I5748,-J5748/3.2,0)+(IF(H5748&gt;I5748,-H5748/3.2,0)+(IF(L5748="X",5,IF(L5748="2",2,0)))+(IF(M5748&gt;15,0,15-M5748))+(IF(P5748&lt;50,0,P5748/5)))))))</f>
        <v/>
      </c>
      <c r="T5748" s="7" t="str">
        <f t="shared" ref="T5748:T5811" si="535">IF(S5748&lt;56,"Over 0.5","Under 1.5")</f>
        <v>Under 1.5</v>
      </c>
      <c r="U5748" s="14"/>
      <c r="V5748" s="14" t="str">
        <f t="shared" si="532"/>
        <v>Over 0.5</v>
      </c>
      <c r="W5748" s="14" t="str">
        <f t="shared" si="533"/>
        <v/>
      </c>
    </row>
    <row r="5749" spans="19:23">
      <c r="S5749" s="21" t="str">
        <f t="shared" si="534"/>
        <v/>
      </c>
      <c r="T5749" s="7" t="str">
        <f t="shared" si="535"/>
        <v>Under 1.5</v>
      </c>
      <c r="U5749" s="14"/>
      <c r="V5749" s="14" t="str">
        <f t="shared" si="532"/>
        <v>Over 0.5</v>
      </c>
      <c r="W5749" s="14" t="str">
        <f t="shared" si="533"/>
        <v/>
      </c>
    </row>
    <row r="5750" spans="19:23">
      <c r="S5750" s="21" t="str">
        <f t="shared" si="534"/>
        <v/>
      </c>
      <c r="T5750" s="7" t="str">
        <f t="shared" si="535"/>
        <v>Under 1.5</v>
      </c>
      <c r="U5750" s="14"/>
      <c r="V5750" s="14" t="str">
        <f t="shared" si="532"/>
        <v>Over 0.5</v>
      </c>
      <c r="W5750" s="14" t="str">
        <f t="shared" si="533"/>
        <v/>
      </c>
    </row>
    <row r="5751" spans="19:23">
      <c r="S5751" s="21" t="str">
        <f t="shared" si="534"/>
        <v/>
      </c>
      <c r="T5751" s="7" t="str">
        <f t="shared" si="535"/>
        <v>Under 1.5</v>
      </c>
      <c r="U5751" s="14"/>
      <c r="V5751" s="14" t="str">
        <f t="shared" si="532"/>
        <v>Over 0.5</v>
      </c>
      <c r="W5751" s="14" t="str">
        <f t="shared" si="533"/>
        <v/>
      </c>
    </row>
    <row r="5752" spans="19:23">
      <c r="S5752" s="21" t="str">
        <f t="shared" si="534"/>
        <v/>
      </c>
      <c r="T5752" s="7" t="str">
        <f t="shared" si="535"/>
        <v>Under 1.5</v>
      </c>
      <c r="U5752" s="14"/>
      <c r="V5752" s="14" t="str">
        <f t="shared" si="532"/>
        <v>Over 0.5</v>
      </c>
      <c r="W5752" s="14" t="str">
        <f t="shared" si="533"/>
        <v/>
      </c>
    </row>
    <row r="5753" spans="19:23">
      <c r="S5753" s="21" t="str">
        <f t="shared" si="534"/>
        <v/>
      </c>
      <c r="T5753" s="7" t="str">
        <f t="shared" si="535"/>
        <v>Under 1.5</v>
      </c>
      <c r="U5753" s="14"/>
      <c r="V5753" s="14" t="str">
        <f t="shared" si="532"/>
        <v>Over 0.5</v>
      </c>
      <c r="W5753" s="14" t="str">
        <f t="shared" si="533"/>
        <v/>
      </c>
    </row>
    <row r="5754" spans="19:23">
      <c r="S5754" s="21" t="str">
        <f t="shared" si="534"/>
        <v/>
      </c>
      <c r="T5754" s="7" t="str">
        <f t="shared" si="535"/>
        <v>Under 1.5</v>
      </c>
      <c r="U5754" s="14"/>
      <c r="V5754" s="14" t="str">
        <f t="shared" si="532"/>
        <v>Over 0.5</v>
      </c>
      <c r="W5754" s="14" t="str">
        <f t="shared" si="533"/>
        <v/>
      </c>
    </row>
    <row r="5755" spans="19:23">
      <c r="S5755" s="21" t="str">
        <f t="shared" si="534"/>
        <v/>
      </c>
      <c r="T5755" s="7" t="str">
        <f t="shared" si="535"/>
        <v>Under 1.5</v>
      </c>
      <c r="U5755" s="14"/>
      <c r="V5755" s="14" t="str">
        <f t="shared" si="532"/>
        <v>Over 0.5</v>
      </c>
      <c r="W5755" s="14" t="str">
        <f t="shared" si="533"/>
        <v/>
      </c>
    </row>
    <row r="5756" spans="19:23">
      <c r="S5756" s="21" t="str">
        <f t="shared" si="534"/>
        <v/>
      </c>
      <c r="T5756" s="7" t="str">
        <f t="shared" si="535"/>
        <v>Under 1.5</v>
      </c>
      <c r="U5756" s="14"/>
      <c r="V5756" s="14" t="str">
        <f t="shared" si="532"/>
        <v>Over 0.5</v>
      </c>
      <c r="W5756" s="14" t="str">
        <f t="shared" si="533"/>
        <v/>
      </c>
    </row>
    <row r="5757" spans="19:23">
      <c r="S5757" s="21" t="str">
        <f t="shared" si="534"/>
        <v/>
      </c>
      <c r="T5757" s="7" t="str">
        <f t="shared" si="535"/>
        <v>Under 1.5</v>
      </c>
      <c r="U5757" s="14"/>
      <c r="V5757" s="14" t="str">
        <f t="shared" si="532"/>
        <v>Over 0.5</v>
      </c>
      <c r="W5757" s="14" t="str">
        <f t="shared" si="533"/>
        <v/>
      </c>
    </row>
    <row r="5758" spans="19:23">
      <c r="S5758" s="21" t="str">
        <f t="shared" si="534"/>
        <v/>
      </c>
      <c r="T5758" s="7" t="str">
        <f t="shared" si="535"/>
        <v>Under 1.5</v>
      </c>
      <c r="U5758" s="14"/>
      <c r="V5758" s="14" t="str">
        <f t="shared" si="532"/>
        <v>Over 0.5</v>
      </c>
      <c r="W5758" s="14" t="str">
        <f t="shared" si="533"/>
        <v/>
      </c>
    </row>
    <row r="5759" spans="19:23">
      <c r="S5759" s="21" t="str">
        <f t="shared" si="534"/>
        <v/>
      </c>
      <c r="T5759" s="7" t="str">
        <f t="shared" si="535"/>
        <v>Under 1.5</v>
      </c>
      <c r="U5759" s="14"/>
      <c r="V5759" s="14" t="str">
        <f t="shared" si="532"/>
        <v>Over 0.5</v>
      </c>
      <c r="W5759" s="14" t="str">
        <f t="shared" si="533"/>
        <v/>
      </c>
    </row>
    <row r="5760" spans="19:23">
      <c r="S5760" s="21" t="str">
        <f t="shared" si="534"/>
        <v/>
      </c>
      <c r="T5760" s="7" t="str">
        <f t="shared" si="535"/>
        <v>Under 1.5</v>
      </c>
      <c r="U5760" s="14"/>
      <c r="V5760" s="14" t="str">
        <f t="shared" si="532"/>
        <v>Over 0.5</v>
      </c>
      <c r="W5760" s="14" t="str">
        <f t="shared" si="533"/>
        <v/>
      </c>
    </row>
    <row r="5761" spans="19:23">
      <c r="S5761" s="21" t="str">
        <f t="shared" si="534"/>
        <v/>
      </c>
      <c r="T5761" s="7" t="str">
        <f t="shared" si="535"/>
        <v>Under 1.5</v>
      </c>
      <c r="U5761" s="14"/>
      <c r="V5761" s="14" t="str">
        <f t="shared" si="532"/>
        <v>Over 0.5</v>
      </c>
      <c r="W5761" s="14" t="str">
        <f t="shared" si="533"/>
        <v/>
      </c>
    </row>
    <row r="5762" spans="19:23">
      <c r="S5762" s="21" t="str">
        <f t="shared" si="534"/>
        <v/>
      </c>
      <c r="T5762" s="7" t="str">
        <f t="shared" si="535"/>
        <v>Under 1.5</v>
      </c>
      <c r="U5762" s="14"/>
      <c r="V5762" s="14" t="str">
        <f t="shared" si="532"/>
        <v>Over 0.5</v>
      </c>
      <c r="W5762" s="14" t="str">
        <f t="shared" si="533"/>
        <v/>
      </c>
    </row>
    <row r="5763" spans="19:23">
      <c r="S5763" s="21" t="str">
        <f t="shared" si="534"/>
        <v/>
      </c>
      <c r="T5763" s="7" t="str">
        <f t="shared" si="535"/>
        <v>Under 1.5</v>
      </c>
      <c r="U5763" s="14"/>
      <c r="V5763" s="14" t="str">
        <f t="shared" si="532"/>
        <v>Over 0.5</v>
      </c>
      <c r="W5763" s="14" t="str">
        <f t="shared" si="533"/>
        <v/>
      </c>
    </row>
    <row r="5764" spans="19:23">
      <c r="S5764" s="21" t="str">
        <f t="shared" si="534"/>
        <v/>
      </c>
      <c r="T5764" s="7" t="str">
        <f t="shared" si="535"/>
        <v>Under 1.5</v>
      </c>
      <c r="U5764" s="14"/>
      <c r="V5764" s="14" t="str">
        <f t="shared" si="532"/>
        <v>Over 0.5</v>
      </c>
      <c r="W5764" s="14" t="str">
        <f t="shared" si="533"/>
        <v/>
      </c>
    </row>
    <row r="5765" spans="19:23">
      <c r="S5765" s="21" t="str">
        <f t="shared" si="534"/>
        <v/>
      </c>
      <c r="T5765" s="7" t="str">
        <f t="shared" si="535"/>
        <v>Under 1.5</v>
      </c>
      <c r="U5765" s="14"/>
      <c r="V5765" s="14" t="str">
        <f t="shared" si="532"/>
        <v>Over 0.5</v>
      </c>
      <c r="W5765" s="14" t="str">
        <f t="shared" si="533"/>
        <v/>
      </c>
    </row>
    <row r="5766" spans="19:23">
      <c r="S5766" s="21" t="str">
        <f t="shared" si="534"/>
        <v/>
      </c>
      <c r="T5766" s="7" t="str">
        <f t="shared" si="535"/>
        <v>Under 1.5</v>
      </c>
      <c r="U5766" s="14"/>
      <c r="V5766" s="14" t="str">
        <f t="shared" si="532"/>
        <v>Over 0.5</v>
      </c>
      <c r="W5766" s="14" t="str">
        <f t="shared" si="533"/>
        <v/>
      </c>
    </row>
    <row r="5767" spans="19:23">
      <c r="S5767" s="21" t="str">
        <f t="shared" si="534"/>
        <v/>
      </c>
      <c r="T5767" s="7" t="str">
        <f t="shared" si="535"/>
        <v>Under 1.5</v>
      </c>
      <c r="U5767" s="14"/>
      <c r="V5767" s="14" t="str">
        <f t="shared" si="532"/>
        <v>Over 0.5</v>
      </c>
      <c r="W5767" s="14" t="str">
        <f t="shared" si="533"/>
        <v/>
      </c>
    </row>
    <row r="5768" spans="19:23">
      <c r="S5768" s="21" t="str">
        <f t="shared" si="534"/>
        <v/>
      </c>
      <c r="T5768" s="7" t="str">
        <f t="shared" si="535"/>
        <v>Under 1.5</v>
      </c>
      <c r="U5768" s="14"/>
      <c r="V5768" s="14" t="str">
        <f t="shared" si="532"/>
        <v>Over 0.5</v>
      </c>
      <c r="W5768" s="14" t="str">
        <f t="shared" si="533"/>
        <v/>
      </c>
    </row>
    <row r="5769" spans="19:23">
      <c r="S5769" s="21" t="str">
        <f t="shared" si="534"/>
        <v/>
      </c>
      <c r="T5769" s="7" t="str">
        <f t="shared" si="535"/>
        <v>Under 1.5</v>
      </c>
      <c r="U5769" s="14"/>
      <c r="V5769" s="14" t="str">
        <f t="shared" si="532"/>
        <v>Over 0.5</v>
      </c>
      <c r="W5769" s="14" t="str">
        <f t="shared" si="533"/>
        <v/>
      </c>
    </row>
    <row r="5770" spans="19:23">
      <c r="S5770" s="21" t="str">
        <f t="shared" si="534"/>
        <v/>
      </c>
      <c r="T5770" s="7" t="str">
        <f t="shared" si="535"/>
        <v>Under 1.5</v>
      </c>
      <c r="U5770" s="14"/>
      <c r="V5770" s="14" t="str">
        <f t="shared" si="532"/>
        <v>Over 0.5</v>
      </c>
      <c r="W5770" s="14" t="str">
        <f t="shared" si="533"/>
        <v/>
      </c>
    </row>
    <row r="5771" spans="19:23">
      <c r="S5771" s="21" t="str">
        <f t="shared" si="534"/>
        <v/>
      </c>
      <c r="T5771" s="7" t="str">
        <f t="shared" si="535"/>
        <v>Under 1.5</v>
      </c>
      <c r="U5771" s="14"/>
      <c r="V5771" s="14" t="str">
        <f t="shared" ref="V5771:V5834" si="536">IF(N5771="1-0","Under 1.5",IF(N5771="0-0","Under 1.5",IF(N5771="0-1","Under 1.5","Over 0.5")))</f>
        <v>Over 0.5</v>
      </c>
      <c r="W5771" s="14" t="str">
        <f t="shared" ref="W5771:W5834" si="537">IF(N5771=0,"",IF(N5771="?",N5771,IF(T5771=V5771,"WON",IF(N5771="0-1","WON",IF(N5771="1-0","WON","LOST")))))</f>
        <v/>
      </c>
    </row>
    <row r="5772" spans="19:23">
      <c r="S5772" s="21" t="str">
        <f t="shared" si="534"/>
        <v/>
      </c>
      <c r="T5772" s="7" t="str">
        <f t="shared" si="535"/>
        <v>Under 1.5</v>
      </c>
      <c r="U5772" s="14"/>
      <c r="V5772" s="14" t="str">
        <f t="shared" si="536"/>
        <v>Over 0.5</v>
      </c>
      <c r="W5772" s="14" t="str">
        <f t="shared" si="537"/>
        <v/>
      </c>
    </row>
    <row r="5773" spans="19:23">
      <c r="S5773" s="21" t="str">
        <f t="shared" si="534"/>
        <v/>
      </c>
      <c r="T5773" s="7" t="str">
        <f t="shared" si="535"/>
        <v>Under 1.5</v>
      </c>
      <c r="U5773" s="14"/>
      <c r="V5773" s="14" t="str">
        <f t="shared" si="536"/>
        <v>Over 0.5</v>
      </c>
      <c r="W5773" s="14" t="str">
        <f t="shared" si="537"/>
        <v/>
      </c>
    </row>
    <row r="5774" spans="19:23">
      <c r="S5774" s="21" t="str">
        <f t="shared" si="534"/>
        <v/>
      </c>
      <c r="T5774" s="7" t="str">
        <f t="shared" si="535"/>
        <v>Under 1.5</v>
      </c>
      <c r="U5774" s="14"/>
      <c r="V5774" s="14" t="str">
        <f t="shared" si="536"/>
        <v>Over 0.5</v>
      </c>
      <c r="W5774" s="14" t="str">
        <f t="shared" si="537"/>
        <v/>
      </c>
    </row>
    <row r="5775" spans="19:23">
      <c r="S5775" s="21" t="str">
        <f t="shared" si="534"/>
        <v/>
      </c>
      <c r="T5775" s="7" t="str">
        <f t="shared" si="535"/>
        <v>Under 1.5</v>
      </c>
      <c r="U5775" s="14"/>
      <c r="V5775" s="14" t="str">
        <f t="shared" si="536"/>
        <v>Over 0.5</v>
      </c>
      <c r="W5775" s="14" t="str">
        <f t="shared" si="537"/>
        <v/>
      </c>
    </row>
    <row r="5776" spans="19:23">
      <c r="S5776" s="21" t="str">
        <f t="shared" si="534"/>
        <v/>
      </c>
      <c r="T5776" s="7" t="str">
        <f t="shared" si="535"/>
        <v>Under 1.5</v>
      </c>
      <c r="U5776" s="14"/>
      <c r="V5776" s="14" t="str">
        <f t="shared" si="536"/>
        <v>Over 0.5</v>
      </c>
      <c r="W5776" s="14" t="str">
        <f t="shared" si="537"/>
        <v/>
      </c>
    </row>
    <row r="5777" spans="19:23">
      <c r="S5777" s="21" t="str">
        <f t="shared" si="534"/>
        <v/>
      </c>
      <c r="T5777" s="7" t="str">
        <f t="shared" si="535"/>
        <v>Under 1.5</v>
      </c>
      <c r="U5777" s="14"/>
      <c r="V5777" s="14" t="str">
        <f t="shared" si="536"/>
        <v>Over 0.5</v>
      </c>
      <c r="W5777" s="14" t="str">
        <f t="shared" si="537"/>
        <v/>
      </c>
    </row>
    <row r="5778" spans="19:23">
      <c r="S5778" s="21" t="str">
        <f t="shared" si="534"/>
        <v/>
      </c>
      <c r="T5778" s="7" t="str">
        <f t="shared" si="535"/>
        <v>Under 1.5</v>
      </c>
      <c r="U5778" s="14"/>
      <c r="V5778" s="14" t="str">
        <f t="shared" si="536"/>
        <v>Over 0.5</v>
      </c>
      <c r="W5778" s="14" t="str">
        <f t="shared" si="537"/>
        <v/>
      </c>
    </row>
    <row r="5779" spans="19:23">
      <c r="S5779" s="21" t="str">
        <f t="shared" si="534"/>
        <v/>
      </c>
      <c r="T5779" s="7" t="str">
        <f t="shared" si="535"/>
        <v>Under 1.5</v>
      </c>
      <c r="U5779" s="14"/>
      <c r="V5779" s="14" t="str">
        <f t="shared" si="536"/>
        <v>Over 0.5</v>
      </c>
      <c r="W5779" s="14" t="str">
        <f t="shared" si="537"/>
        <v/>
      </c>
    </row>
    <row r="5780" spans="19:23">
      <c r="S5780" s="21" t="str">
        <f t="shared" si="534"/>
        <v/>
      </c>
      <c r="T5780" s="7" t="str">
        <f t="shared" si="535"/>
        <v>Under 1.5</v>
      </c>
      <c r="U5780" s="14"/>
      <c r="V5780" s="14" t="str">
        <f t="shared" si="536"/>
        <v>Over 0.5</v>
      </c>
      <c r="W5780" s="14" t="str">
        <f t="shared" si="537"/>
        <v/>
      </c>
    </row>
    <row r="5781" spans="19:23">
      <c r="S5781" s="21" t="str">
        <f t="shared" si="534"/>
        <v/>
      </c>
      <c r="T5781" s="7" t="str">
        <f t="shared" si="535"/>
        <v>Under 1.5</v>
      </c>
      <c r="U5781" s="14"/>
      <c r="V5781" s="14" t="str">
        <f t="shared" si="536"/>
        <v>Over 0.5</v>
      </c>
      <c r="W5781" s="14" t="str">
        <f t="shared" si="537"/>
        <v/>
      </c>
    </row>
    <row r="5782" spans="19:23">
      <c r="S5782" s="21" t="str">
        <f t="shared" si="534"/>
        <v/>
      </c>
      <c r="T5782" s="7" t="str">
        <f t="shared" si="535"/>
        <v>Under 1.5</v>
      </c>
      <c r="U5782" s="14"/>
      <c r="V5782" s="14" t="str">
        <f t="shared" si="536"/>
        <v>Over 0.5</v>
      </c>
      <c r="W5782" s="14" t="str">
        <f t="shared" si="537"/>
        <v/>
      </c>
    </row>
    <row r="5783" spans="19:23">
      <c r="S5783" s="21" t="str">
        <f t="shared" si="534"/>
        <v/>
      </c>
      <c r="T5783" s="7" t="str">
        <f t="shared" si="535"/>
        <v>Under 1.5</v>
      </c>
      <c r="U5783" s="14"/>
      <c r="V5783" s="14" t="str">
        <f t="shared" si="536"/>
        <v>Over 0.5</v>
      </c>
      <c r="W5783" s="14" t="str">
        <f t="shared" si="537"/>
        <v/>
      </c>
    </row>
    <row r="5784" spans="19:23">
      <c r="S5784" s="21" t="str">
        <f t="shared" si="534"/>
        <v/>
      </c>
      <c r="T5784" s="7" t="str">
        <f t="shared" si="535"/>
        <v>Under 1.5</v>
      </c>
      <c r="U5784" s="14"/>
      <c r="V5784" s="14" t="str">
        <f t="shared" si="536"/>
        <v>Over 0.5</v>
      </c>
      <c r="W5784" s="14" t="str">
        <f t="shared" si="537"/>
        <v/>
      </c>
    </row>
    <row r="5785" spans="19:23">
      <c r="S5785" s="21" t="str">
        <f t="shared" si="534"/>
        <v/>
      </c>
      <c r="T5785" s="7" t="str">
        <f t="shared" si="535"/>
        <v>Under 1.5</v>
      </c>
      <c r="U5785" s="14"/>
      <c r="V5785" s="14" t="str">
        <f t="shared" si="536"/>
        <v>Over 0.5</v>
      </c>
      <c r="W5785" s="14" t="str">
        <f t="shared" si="537"/>
        <v/>
      </c>
    </row>
    <row r="5786" spans="19:23">
      <c r="S5786" s="21" t="str">
        <f t="shared" si="534"/>
        <v/>
      </c>
      <c r="T5786" s="7" t="str">
        <f t="shared" si="535"/>
        <v>Under 1.5</v>
      </c>
      <c r="U5786" s="14"/>
      <c r="V5786" s="14" t="str">
        <f t="shared" si="536"/>
        <v>Over 0.5</v>
      </c>
      <c r="W5786" s="14" t="str">
        <f t="shared" si="537"/>
        <v/>
      </c>
    </row>
    <row r="5787" spans="19:23">
      <c r="S5787" s="21" t="str">
        <f t="shared" si="534"/>
        <v/>
      </c>
      <c r="T5787" s="7" t="str">
        <f t="shared" si="535"/>
        <v>Under 1.5</v>
      </c>
      <c r="U5787" s="14"/>
      <c r="V5787" s="14" t="str">
        <f t="shared" si="536"/>
        <v>Over 0.5</v>
      </c>
      <c r="W5787" s="14" t="str">
        <f t="shared" si="537"/>
        <v/>
      </c>
    </row>
    <row r="5788" spans="19:23">
      <c r="S5788" s="21" t="str">
        <f t="shared" si="534"/>
        <v/>
      </c>
      <c r="T5788" s="7" t="str">
        <f t="shared" si="535"/>
        <v>Under 1.5</v>
      </c>
      <c r="U5788" s="14"/>
      <c r="V5788" s="14" t="str">
        <f t="shared" si="536"/>
        <v>Over 0.5</v>
      </c>
      <c r="W5788" s="14" t="str">
        <f t="shared" si="537"/>
        <v/>
      </c>
    </row>
    <row r="5789" spans="19:23">
      <c r="S5789" s="21" t="str">
        <f t="shared" si="534"/>
        <v/>
      </c>
      <c r="T5789" s="7" t="str">
        <f t="shared" si="535"/>
        <v>Under 1.5</v>
      </c>
      <c r="U5789" s="14"/>
      <c r="V5789" s="14" t="str">
        <f t="shared" si="536"/>
        <v>Over 0.5</v>
      </c>
      <c r="W5789" s="14" t="str">
        <f t="shared" si="537"/>
        <v/>
      </c>
    </row>
    <row r="5790" spans="19:23">
      <c r="S5790" s="21" t="str">
        <f t="shared" si="534"/>
        <v/>
      </c>
      <c r="T5790" s="7" t="str">
        <f t="shared" si="535"/>
        <v>Under 1.5</v>
      </c>
      <c r="U5790" s="14"/>
      <c r="V5790" s="14" t="str">
        <f t="shared" si="536"/>
        <v>Over 0.5</v>
      </c>
      <c r="W5790" s="14" t="str">
        <f t="shared" si="537"/>
        <v/>
      </c>
    </row>
    <row r="5791" spans="19:23">
      <c r="S5791" s="21" t="str">
        <f t="shared" si="534"/>
        <v/>
      </c>
      <c r="T5791" s="7" t="str">
        <f t="shared" si="535"/>
        <v>Under 1.5</v>
      </c>
      <c r="U5791" s="14"/>
      <c r="V5791" s="14" t="str">
        <f t="shared" si="536"/>
        <v>Over 0.5</v>
      </c>
      <c r="W5791" s="14" t="str">
        <f t="shared" si="537"/>
        <v/>
      </c>
    </row>
    <row r="5792" spans="19:23">
      <c r="S5792" s="21" t="str">
        <f t="shared" si="534"/>
        <v/>
      </c>
      <c r="T5792" s="7" t="str">
        <f t="shared" si="535"/>
        <v>Under 1.5</v>
      </c>
      <c r="U5792" s="14"/>
      <c r="V5792" s="14" t="str">
        <f t="shared" si="536"/>
        <v>Over 0.5</v>
      </c>
      <c r="W5792" s="14" t="str">
        <f t="shared" si="537"/>
        <v/>
      </c>
    </row>
    <row r="5793" spans="19:23">
      <c r="S5793" s="21" t="str">
        <f t="shared" si="534"/>
        <v/>
      </c>
      <c r="T5793" s="7" t="str">
        <f t="shared" si="535"/>
        <v>Under 1.5</v>
      </c>
      <c r="U5793" s="14"/>
      <c r="V5793" s="14" t="str">
        <f t="shared" si="536"/>
        <v>Over 0.5</v>
      </c>
      <c r="W5793" s="14" t="str">
        <f t="shared" si="537"/>
        <v/>
      </c>
    </row>
    <row r="5794" spans="19:23">
      <c r="S5794" s="21" t="str">
        <f t="shared" si="534"/>
        <v/>
      </c>
      <c r="T5794" s="7" t="str">
        <f t="shared" si="535"/>
        <v>Under 1.5</v>
      </c>
      <c r="U5794" s="14"/>
      <c r="V5794" s="14" t="str">
        <f t="shared" si="536"/>
        <v>Over 0.5</v>
      </c>
      <c r="W5794" s="14" t="str">
        <f t="shared" si="537"/>
        <v/>
      </c>
    </row>
    <row r="5795" spans="19:23">
      <c r="S5795" s="21" t="str">
        <f t="shared" si="534"/>
        <v/>
      </c>
      <c r="T5795" s="7" t="str">
        <f t="shared" si="535"/>
        <v>Under 1.5</v>
      </c>
      <c r="U5795" s="14"/>
      <c r="V5795" s="14" t="str">
        <f t="shared" si="536"/>
        <v>Over 0.5</v>
      </c>
      <c r="W5795" s="14" t="str">
        <f t="shared" si="537"/>
        <v/>
      </c>
    </row>
    <row r="5796" spans="19:23">
      <c r="S5796" s="21" t="str">
        <f t="shared" si="534"/>
        <v/>
      </c>
      <c r="T5796" s="7" t="str">
        <f t="shared" si="535"/>
        <v>Under 1.5</v>
      </c>
      <c r="U5796" s="14"/>
      <c r="V5796" s="14" t="str">
        <f t="shared" si="536"/>
        <v>Over 0.5</v>
      </c>
      <c r="W5796" s="14" t="str">
        <f t="shared" si="537"/>
        <v/>
      </c>
    </row>
    <row r="5797" spans="19:23">
      <c r="S5797" s="21" t="str">
        <f t="shared" si="534"/>
        <v/>
      </c>
      <c r="T5797" s="7" t="str">
        <f t="shared" si="535"/>
        <v>Under 1.5</v>
      </c>
      <c r="U5797" s="14"/>
      <c r="V5797" s="14" t="str">
        <f t="shared" si="536"/>
        <v>Over 0.5</v>
      </c>
      <c r="W5797" s="14" t="str">
        <f t="shared" si="537"/>
        <v/>
      </c>
    </row>
    <row r="5798" spans="19:23">
      <c r="S5798" s="21" t="str">
        <f t="shared" si="534"/>
        <v/>
      </c>
      <c r="T5798" s="7" t="str">
        <f t="shared" si="535"/>
        <v>Under 1.5</v>
      </c>
      <c r="U5798" s="14"/>
      <c r="V5798" s="14" t="str">
        <f t="shared" si="536"/>
        <v>Over 0.5</v>
      </c>
      <c r="W5798" s="14" t="str">
        <f t="shared" si="537"/>
        <v/>
      </c>
    </row>
    <row r="5799" spans="19:23">
      <c r="S5799" s="21" t="str">
        <f t="shared" si="534"/>
        <v/>
      </c>
      <c r="T5799" s="7" t="str">
        <f t="shared" si="535"/>
        <v>Under 1.5</v>
      </c>
      <c r="U5799" s="14"/>
      <c r="V5799" s="14" t="str">
        <f t="shared" si="536"/>
        <v>Over 0.5</v>
      </c>
      <c r="W5799" s="14" t="str">
        <f t="shared" si="537"/>
        <v/>
      </c>
    </row>
    <row r="5800" spans="19:23">
      <c r="S5800" s="21" t="str">
        <f t="shared" si="534"/>
        <v/>
      </c>
      <c r="T5800" s="7" t="str">
        <f t="shared" si="535"/>
        <v>Under 1.5</v>
      </c>
      <c r="U5800" s="14"/>
      <c r="V5800" s="14" t="str">
        <f t="shared" si="536"/>
        <v>Over 0.5</v>
      </c>
      <c r="W5800" s="14" t="str">
        <f t="shared" si="537"/>
        <v/>
      </c>
    </row>
    <row r="5801" spans="19:23">
      <c r="S5801" s="21" t="str">
        <f t="shared" si="534"/>
        <v/>
      </c>
      <c r="T5801" s="7" t="str">
        <f t="shared" si="535"/>
        <v>Under 1.5</v>
      </c>
      <c r="U5801" s="14"/>
      <c r="V5801" s="14" t="str">
        <f t="shared" si="536"/>
        <v>Over 0.5</v>
      </c>
      <c r="W5801" s="14" t="str">
        <f t="shared" si="537"/>
        <v/>
      </c>
    </row>
    <row r="5802" spans="19:23">
      <c r="S5802" s="21" t="str">
        <f t="shared" si="534"/>
        <v/>
      </c>
      <c r="T5802" s="7" t="str">
        <f t="shared" si="535"/>
        <v>Under 1.5</v>
      </c>
      <c r="U5802" s="14"/>
      <c r="V5802" s="14" t="str">
        <f t="shared" si="536"/>
        <v>Over 0.5</v>
      </c>
      <c r="W5802" s="14" t="str">
        <f t="shared" si="537"/>
        <v/>
      </c>
    </row>
    <row r="5803" spans="19:23">
      <c r="S5803" s="21" t="str">
        <f t="shared" si="534"/>
        <v/>
      </c>
      <c r="T5803" s="7" t="str">
        <f t="shared" si="535"/>
        <v>Under 1.5</v>
      </c>
      <c r="U5803" s="14"/>
      <c r="V5803" s="14" t="str">
        <f t="shared" si="536"/>
        <v>Over 0.5</v>
      </c>
      <c r="W5803" s="14" t="str">
        <f t="shared" si="537"/>
        <v/>
      </c>
    </row>
    <row r="5804" spans="19:23">
      <c r="S5804" s="21" t="str">
        <f t="shared" si="534"/>
        <v/>
      </c>
      <c r="T5804" s="7" t="str">
        <f t="shared" si="535"/>
        <v>Under 1.5</v>
      </c>
      <c r="U5804" s="14"/>
      <c r="V5804" s="14" t="str">
        <f t="shared" si="536"/>
        <v>Over 0.5</v>
      </c>
      <c r="W5804" s="14" t="str">
        <f t="shared" si="537"/>
        <v/>
      </c>
    </row>
    <row r="5805" spans="19:23">
      <c r="S5805" s="21" t="str">
        <f t="shared" si="534"/>
        <v/>
      </c>
      <c r="T5805" s="7" t="str">
        <f t="shared" si="535"/>
        <v>Under 1.5</v>
      </c>
      <c r="U5805" s="14"/>
      <c r="V5805" s="14" t="str">
        <f t="shared" si="536"/>
        <v>Over 0.5</v>
      </c>
      <c r="W5805" s="14" t="str">
        <f t="shared" si="537"/>
        <v/>
      </c>
    </row>
    <row r="5806" spans="19:23">
      <c r="S5806" s="21" t="str">
        <f t="shared" si="534"/>
        <v/>
      </c>
      <c r="T5806" s="7" t="str">
        <f t="shared" si="535"/>
        <v>Under 1.5</v>
      </c>
      <c r="U5806" s="14"/>
      <c r="V5806" s="14" t="str">
        <f t="shared" si="536"/>
        <v>Over 0.5</v>
      </c>
      <c r="W5806" s="14" t="str">
        <f t="shared" si="537"/>
        <v/>
      </c>
    </row>
    <row r="5807" spans="19:23">
      <c r="S5807" s="21" t="str">
        <f t="shared" si="534"/>
        <v/>
      </c>
      <c r="T5807" s="7" t="str">
        <f t="shared" si="535"/>
        <v>Under 1.5</v>
      </c>
      <c r="U5807" s="14"/>
      <c r="V5807" s="14" t="str">
        <f t="shared" si="536"/>
        <v>Over 0.5</v>
      </c>
      <c r="W5807" s="14" t="str">
        <f t="shared" si="537"/>
        <v/>
      </c>
    </row>
    <row r="5808" spans="19:23">
      <c r="S5808" s="21" t="str">
        <f t="shared" si="534"/>
        <v/>
      </c>
      <c r="T5808" s="7" t="str">
        <f t="shared" si="535"/>
        <v>Under 1.5</v>
      </c>
      <c r="U5808" s="14"/>
      <c r="V5808" s="14" t="str">
        <f t="shared" si="536"/>
        <v>Over 0.5</v>
      </c>
      <c r="W5808" s="14" t="str">
        <f t="shared" si="537"/>
        <v/>
      </c>
    </row>
    <row r="5809" spans="19:23">
      <c r="S5809" s="21" t="str">
        <f t="shared" si="534"/>
        <v/>
      </c>
      <c r="T5809" s="7" t="str">
        <f t="shared" si="535"/>
        <v>Under 1.5</v>
      </c>
      <c r="U5809" s="14"/>
      <c r="V5809" s="14" t="str">
        <f t="shared" si="536"/>
        <v>Over 0.5</v>
      </c>
      <c r="W5809" s="14" t="str">
        <f t="shared" si="537"/>
        <v/>
      </c>
    </row>
    <row r="5810" spans="19:23">
      <c r="S5810" s="21" t="str">
        <f t="shared" si="534"/>
        <v/>
      </c>
      <c r="T5810" s="7" t="str">
        <f t="shared" si="535"/>
        <v>Under 1.5</v>
      </c>
      <c r="U5810" s="14"/>
      <c r="V5810" s="14" t="str">
        <f t="shared" si="536"/>
        <v>Over 0.5</v>
      </c>
      <c r="W5810" s="14" t="str">
        <f t="shared" si="537"/>
        <v/>
      </c>
    </row>
    <row r="5811" spans="19:23">
      <c r="S5811" s="21" t="str">
        <f t="shared" si="534"/>
        <v/>
      </c>
      <c r="T5811" s="7" t="str">
        <f t="shared" si="535"/>
        <v>Under 1.5</v>
      </c>
      <c r="U5811" s="14"/>
      <c r="V5811" s="14" t="str">
        <f t="shared" si="536"/>
        <v>Over 0.5</v>
      </c>
      <c r="W5811" s="14" t="str">
        <f t="shared" si="537"/>
        <v/>
      </c>
    </row>
    <row r="5812" spans="19:23">
      <c r="S5812" s="21" t="str">
        <f t="shared" ref="S5812:S5875" si="538">(IF(H5812=0,"",(40+IF(I5812&lt;50,0,I5812/3.2)+(IF(J5812&gt;I5812,-J5812/3.2,0)+(IF(H5812&gt;I5812,-H5812/3.2,0)+(IF(L5812="X",5,IF(L5812="2",2,0)))+(IF(M5812&gt;15,0,15-M5812))+(IF(P5812&lt;50,0,P5812/5)))))))</f>
        <v/>
      </c>
      <c r="T5812" s="7" t="str">
        <f t="shared" ref="T5812:T5875" si="539">IF(S5812&lt;56,"Over 0.5","Under 1.5")</f>
        <v>Under 1.5</v>
      </c>
      <c r="U5812" s="14"/>
      <c r="V5812" s="14" t="str">
        <f t="shared" si="536"/>
        <v>Over 0.5</v>
      </c>
      <c r="W5812" s="14" t="str">
        <f t="shared" si="537"/>
        <v/>
      </c>
    </row>
    <row r="5813" spans="19:23">
      <c r="S5813" s="21" t="str">
        <f t="shared" si="538"/>
        <v/>
      </c>
      <c r="T5813" s="7" t="str">
        <f t="shared" si="539"/>
        <v>Under 1.5</v>
      </c>
      <c r="U5813" s="14"/>
      <c r="V5813" s="14" t="str">
        <f t="shared" si="536"/>
        <v>Over 0.5</v>
      </c>
      <c r="W5813" s="14" t="str">
        <f t="shared" si="537"/>
        <v/>
      </c>
    </row>
    <row r="5814" spans="19:23">
      <c r="S5814" s="21" t="str">
        <f t="shared" si="538"/>
        <v/>
      </c>
      <c r="T5814" s="7" t="str">
        <f t="shared" si="539"/>
        <v>Under 1.5</v>
      </c>
      <c r="U5814" s="14"/>
      <c r="V5814" s="14" t="str">
        <f t="shared" si="536"/>
        <v>Over 0.5</v>
      </c>
      <c r="W5814" s="14" t="str">
        <f t="shared" si="537"/>
        <v/>
      </c>
    </row>
    <row r="5815" spans="19:23">
      <c r="S5815" s="21" t="str">
        <f t="shared" si="538"/>
        <v/>
      </c>
      <c r="T5815" s="7" t="str">
        <f t="shared" si="539"/>
        <v>Under 1.5</v>
      </c>
      <c r="U5815" s="14"/>
      <c r="V5815" s="14" t="str">
        <f t="shared" si="536"/>
        <v>Over 0.5</v>
      </c>
      <c r="W5815" s="14" t="str">
        <f t="shared" si="537"/>
        <v/>
      </c>
    </row>
    <row r="5816" spans="19:23">
      <c r="S5816" s="21" t="str">
        <f t="shared" si="538"/>
        <v/>
      </c>
      <c r="T5816" s="7" t="str">
        <f t="shared" si="539"/>
        <v>Under 1.5</v>
      </c>
      <c r="U5816" s="14"/>
      <c r="V5816" s="14" t="str">
        <f t="shared" si="536"/>
        <v>Over 0.5</v>
      </c>
      <c r="W5816" s="14" t="str">
        <f t="shared" si="537"/>
        <v/>
      </c>
    </row>
    <row r="5817" spans="19:23">
      <c r="S5817" s="21" t="str">
        <f t="shared" si="538"/>
        <v/>
      </c>
      <c r="T5817" s="7" t="str">
        <f t="shared" si="539"/>
        <v>Under 1.5</v>
      </c>
      <c r="U5817" s="14"/>
      <c r="V5817" s="14" t="str">
        <f t="shared" si="536"/>
        <v>Over 0.5</v>
      </c>
      <c r="W5817" s="14" t="str">
        <f t="shared" si="537"/>
        <v/>
      </c>
    </row>
    <row r="5818" spans="19:23">
      <c r="S5818" s="21" t="str">
        <f t="shared" si="538"/>
        <v/>
      </c>
      <c r="T5818" s="7" t="str">
        <f t="shared" si="539"/>
        <v>Under 1.5</v>
      </c>
      <c r="U5818" s="14"/>
      <c r="V5818" s="14" t="str">
        <f t="shared" si="536"/>
        <v>Over 0.5</v>
      </c>
      <c r="W5818" s="14" t="str">
        <f t="shared" si="537"/>
        <v/>
      </c>
    </row>
    <row r="5819" spans="19:23">
      <c r="S5819" s="21" t="str">
        <f t="shared" si="538"/>
        <v/>
      </c>
      <c r="T5819" s="7" t="str">
        <f t="shared" si="539"/>
        <v>Under 1.5</v>
      </c>
      <c r="U5819" s="14"/>
      <c r="V5819" s="14" t="str">
        <f t="shared" si="536"/>
        <v>Over 0.5</v>
      </c>
      <c r="W5819" s="14" t="str">
        <f t="shared" si="537"/>
        <v/>
      </c>
    </row>
    <row r="5820" spans="19:23">
      <c r="S5820" s="21" t="str">
        <f t="shared" si="538"/>
        <v/>
      </c>
      <c r="T5820" s="7" t="str">
        <f t="shared" si="539"/>
        <v>Under 1.5</v>
      </c>
      <c r="U5820" s="14"/>
      <c r="V5820" s="14" t="str">
        <f t="shared" si="536"/>
        <v>Over 0.5</v>
      </c>
      <c r="W5820" s="14" t="str">
        <f t="shared" si="537"/>
        <v/>
      </c>
    </row>
    <row r="5821" spans="19:23">
      <c r="S5821" s="21" t="str">
        <f t="shared" si="538"/>
        <v/>
      </c>
      <c r="T5821" s="7" t="str">
        <f t="shared" si="539"/>
        <v>Under 1.5</v>
      </c>
      <c r="U5821" s="14"/>
      <c r="V5821" s="14" t="str">
        <f t="shared" si="536"/>
        <v>Over 0.5</v>
      </c>
      <c r="W5821" s="14" t="str">
        <f t="shared" si="537"/>
        <v/>
      </c>
    </row>
    <row r="5822" spans="19:23">
      <c r="S5822" s="21" t="str">
        <f t="shared" si="538"/>
        <v/>
      </c>
      <c r="T5822" s="7" t="str">
        <f t="shared" si="539"/>
        <v>Under 1.5</v>
      </c>
      <c r="U5822" s="14"/>
      <c r="V5822" s="14" t="str">
        <f t="shared" si="536"/>
        <v>Over 0.5</v>
      </c>
      <c r="W5822" s="14" t="str">
        <f t="shared" si="537"/>
        <v/>
      </c>
    </row>
    <row r="5823" spans="19:23">
      <c r="S5823" s="21" t="str">
        <f t="shared" si="538"/>
        <v/>
      </c>
      <c r="T5823" s="7" t="str">
        <f t="shared" si="539"/>
        <v>Under 1.5</v>
      </c>
      <c r="U5823" s="14"/>
      <c r="V5823" s="14" t="str">
        <f t="shared" si="536"/>
        <v>Over 0.5</v>
      </c>
      <c r="W5823" s="14" t="str">
        <f t="shared" si="537"/>
        <v/>
      </c>
    </row>
    <row r="5824" spans="19:23">
      <c r="S5824" s="21" t="str">
        <f t="shared" si="538"/>
        <v/>
      </c>
      <c r="T5824" s="7" t="str">
        <f t="shared" si="539"/>
        <v>Under 1.5</v>
      </c>
      <c r="U5824" s="14"/>
      <c r="V5824" s="14" t="str">
        <f t="shared" si="536"/>
        <v>Over 0.5</v>
      </c>
      <c r="W5824" s="14" t="str">
        <f t="shared" si="537"/>
        <v/>
      </c>
    </row>
    <row r="5825" spans="19:23">
      <c r="S5825" s="21" t="str">
        <f t="shared" si="538"/>
        <v/>
      </c>
      <c r="T5825" s="7" t="str">
        <f t="shared" si="539"/>
        <v>Under 1.5</v>
      </c>
      <c r="U5825" s="14"/>
      <c r="V5825" s="14" t="str">
        <f t="shared" si="536"/>
        <v>Over 0.5</v>
      </c>
      <c r="W5825" s="14" t="str">
        <f t="shared" si="537"/>
        <v/>
      </c>
    </row>
    <row r="5826" spans="19:23">
      <c r="S5826" s="21" t="str">
        <f t="shared" si="538"/>
        <v/>
      </c>
      <c r="T5826" s="7" t="str">
        <f t="shared" si="539"/>
        <v>Under 1.5</v>
      </c>
      <c r="U5826" s="14"/>
      <c r="V5826" s="14" t="str">
        <f t="shared" si="536"/>
        <v>Over 0.5</v>
      </c>
      <c r="W5826" s="14" t="str">
        <f t="shared" si="537"/>
        <v/>
      </c>
    </row>
    <row r="5827" spans="19:23">
      <c r="S5827" s="21" t="str">
        <f t="shared" si="538"/>
        <v/>
      </c>
      <c r="T5827" s="7" t="str">
        <f t="shared" si="539"/>
        <v>Under 1.5</v>
      </c>
      <c r="U5827" s="14"/>
      <c r="V5827" s="14" t="str">
        <f t="shared" si="536"/>
        <v>Over 0.5</v>
      </c>
      <c r="W5827" s="14" t="str">
        <f t="shared" si="537"/>
        <v/>
      </c>
    </row>
    <row r="5828" spans="19:23">
      <c r="S5828" s="21" t="str">
        <f t="shared" si="538"/>
        <v/>
      </c>
      <c r="T5828" s="7" t="str">
        <f t="shared" si="539"/>
        <v>Under 1.5</v>
      </c>
      <c r="U5828" s="14"/>
      <c r="V5828" s="14" t="str">
        <f t="shared" si="536"/>
        <v>Over 0.5</v>
      </c>
      <c r="W5828" s="14" t="str">
        <f t="shared" si="537"/>
        <v/>
      </c>
    </row>
    <row r="5829" spans="19:23">
      <c r="S5829" s="21" t="str">
        <f t="shared" si="538"/>
        <v/>
      </c>
      <c r="T5829" s="7" t="str">
        <f t="shared" si="539"/>
        <v>Under 1.5</v>
      </c>
      <c r="U5829" s="14"/>
      <c r="V5829" s="14" t="str">
        <f t="shared" si="536"/>
        <v>Over 0.5</v>
      </c>
      <c r="W5829" s="14" t="str">
        <f t="shared" si="537"/>
        <v/>
      </c>
    </row>
    <row r="5830" spans="19:23">
      <c r="S5830" s="21" t="str">
        <f t="shared" si="538"/>
        <v/>
      </c>
      <c r="T5830" s="7" t="str">
        <f t="shared" si="539"/>
        <v>Under 1.5</v>
      </c>
      <c r="U5830" s="14"/>
      <c r="V5830" s="14" t="str">
        <f t="shared" si="536"/>
        <v>Over 0.5</v>
      </c>
      <c r="W5830" s="14" t="str">
        <f t="shared" si="537"/>
        <v/>
      </c>
    </row>
    <row r="5831" spans="19:23">
      <c r="S5831" s="21" t="str">
        <f t="shared" si="538"/>
        <v/>
      </c>
      <c r="T5831" s="7" t="str">
        <f t="shared" si="539"/>
        <v>Under 1.5</v>
      </c>
      <c r="U5831" s="14"/>
      <c r="V5831" s="14" t="str">
        <f t="shared" si="536"/>
        <v>Over 0.5</v>
      </c>
      <c r="W5831" s="14" t="str">
        <f t="shared" si="537"/>
        <v/>
      </c>
    </row>
    <row r="5832" spans="19:23">
      <c r="S5832" s="21" t="str">
        <f t="shared" si="538"/>
        <v/>
      </c>
      <c r="T5832" s="7" t="str">
        <f t="shared" si="539"/>
        <v>Under 1.5</v>
      </c>
      <c r="U5832" s="14"/>
      <c r="V5832" s="14" t="str">
        <f t="shared" si="536"/>
        <v>Over 0.5</v>
      </c>
      <c r="W5832" s="14" t="str">
        <f t="shared" si="537"/>
        <v/>
      </c>
    </row>
    <row r="5833" spans="19:23">
      <c r="S5833" s="21" t="str">
        <f t="shared" si="538"/>
        <v/>
      </c>
      <c r="T5833" s="7" t="str">
        <f t="shared" si="539"/>
        <v>Under 1.5</v>
      </c>
      <c r="U5833" s="14"/>
      <c r="V5833" s="14" t="str">
        <f t="shared" si="536"/>
        <v>Over 0.5</v>
      </c>
      <c r="W5833" s="14" t="str">
        <f t="shared" si="537"/>
        <v/>
      </c>
    </row>
    <row r="5834" spans="19:23">
      <c r="S5834" s="21" t="str">
        <f t="shared" si="538"/>
        <v/>
      </c>
      <c r="T5834" s="7" t="str">
        <f t="shared" si="539"/>
        <v>Under 1.5</v>
      </c>
      <c r="U5834" s="14"/>
      <c r="V5834" s="14" t="str">
        <f t="shared" si="536"/>
        <v>Over 0.5</v>
      </c>
      <c r="W5834" s="14" t="str">
        <f t="shared" si="537"/>
        <v/>
      </c>
    </row>
    <row r="5835" spans="19:23">
      <c r="S5835" s="21" t="str">
        <f t="shared" si="538"/>
        <v/>
      </c>
      <c r="T5835" s="7" t="str">
        <f t="shared" si="539"/>
        <v>Under 1.5</v>
      </c>
      <c r="U5835" s="14"/>
      <c r="V5835" s="14" t="str">
        <f t="shared" ref="V5835:V5898" si="540">IF(N5835="1-0","Under 1.5",IF(N5835="0-0","Under 1.5",IF(N5835="0-1","Under 1.5","Over 0.5")))</f>
        <v>Over 0.5</v>
      </c>
      <c r="W5835" s="14" t="str">
        <f t="shared" ref="W5835:W5898" si="541">IF(N5835=0,"",IF(N5835="?",N5835,IF(T5835=V5835,"WON",IF(N5835="0-1","WON",IF(N5835="1-0","WON","LOST")))))</f>
        <v/>
      </c>
    </row>
    <row r="5836" spans="19:23">
      <c r="S5836" s="21" t="str">
        <f t="shared" si="538"/>
        <v/>
      </c>
      <c r="T5836" s="7" t="str">
        <f t="shared" si="539"/>
        <v>Under 1.5</v>
      </c>
      <c r="U5836" s="14"/>
      <c r="V5836" s="14" t="str">
        <f t="shared" si="540"/>
        <v>Over 0.5</v>
      </c>
      <c r="W5836" s="14" t="str">
        <f t="shared" si="541"/>
        <v/>
      </c>
    </row>
    <row r="5837" spans="19:23">
      <c r="S5837" s="21" t="str">
        <f t="shared" si="538"/>
        <v/>
      </c>
      <c r="T5837" s="7" t="str">
        <f t="shared" si="539"/>
        <v>Under 1.5</v>
      </c>
      <c r="U5837" s="14"/>
      <c r="V5837" s="14" t="str">
        <f t="shared" si="540"/>
        <v>Over 0.5</v>
      </c>
      <c r="W5837" s="14" t="str">
        <f t="shared" si="541"/>
        <v/>
      </c>
    </row>
    <row r="5838" spans="19:23">
      <c r="S5838" s="21" t="str">
        <f t="shared" si="538"/>
        <v/>
      </c>
      <c r="T5838" s="7" t="str">
        <f t="shared" si="539"/>
        <v>Under 1.5</v>
      </c>
      <c r="U5838" s="14"/>
      <c r="V5838" s="14" t="str">
        <f t="shared" si="540"/>
        <v>Over 0.5</v>
      </c>
      <c r="W5838" s="14" t="str">
        <f t="shared" si="541"/>
        <v/>
      </c>
    </row>
    <row r="5839" spans="19:23">
      <c r="S5839" s="21" t="str">
        <f t="shared" si="538"/>
        <v/>
      </c>
      <c r="T5839" s="7" t="str">
        <f t="shared" si="539"/>
        <v>Under 1.5</v>
      </c>
      <c r="U5839" s="14"/>
      <c r="V5839" s="14" t="str">
        <f t="shared" si="540"/>
        <v>Over 0.5</v>
      </c>
      <c r="W5839" s="14" t="str">
        <f t="shared" si="541"/>
        <v/>
      </c>
    </row>
    <row r="5840" spans="19:23">
      <c r="S5840" s="21" t="str">
        <f t="shared" si="538"/>
        <v/>
      </c>
      <c r="T5840" s="7" t="str">
        <f t="shared" si="539"/>
        <v>Under 1.5</v>
      </c>
      <c r="U5840" s="14"/>
      <c r="V5840" s="14" t="str">
        <f t="shared" si="540"/>
        <v>Over 0.5</v>
      </c>
      <c r="W5840" s="14" t="str">
        <f t="shared" si="541"/>
        <v/>
      </c>
    </row>
    <row r="5841" spans="19:23">
      <c r="S5841" s="21" t="str">
        <f t="shared" si="538"/>
        <v/>
      </c>
      <c r="T5841" s="7" t="str">
        <f t="shared" si="539"/>
        <v>Under 1.5</v>
      </c>
      <c r="U5841" s="14"/>
      <c r="V5841" s="14" t="str">
        <f t="shared" si="540"/>
        <v>Over 0.5</v>
      </c>
      <c r="W5841" s="14" t="str">
        <f t="shared" si="541"/>
        <v/>
      </c>
    </row>
    <row r="5842" spans="19:23">
      <c r="S5842" s="21" t="str">
        <f t="shared" si="538"/>
        <v/>
      </c>
      <c r="T5842" s="7" t="str">
        <f t="shared" si="539"/>
        <v>Under 1.5</v>
      </c>
      <c r="U5842" s="14"/>
      <c r="V5842" s="14" t="str">
        <f t="shared" si="540"/>
        <v>Over 0.5</v>
      </c>
      <c r="W5842" s="14" t="str">
        <f t="shared" si="541"/>
        <v/>
      </c>
    </row>
    <row r="5843" spans="19:23">
      <c r="S5843" s="21" t="str">
        <f t="shared" si="538"/>
        <v/>
      </c>
      <c r="T5843" s="7" t="str">
        <f t="shared" si="539"/>
        <v>Under 1.5</v>
      </c>
      <c r="U5843" s="14"/>
      <c r="V5843" s="14" t="str">
        <f t="shared" si="540"/>
        <v>Over 0.5</v>
      </c>
      <c r="W5843" s="14" t="str">
        <f t="shared" si="541"/>
        <v/>
      </c>
    </row>
    <row r="5844" spans="19:23">
      <c r="S5844" s="21" t="str">
        <f t="shared" si="538"/>
        <v/>
      </c>
      <c r="T5844" s="7" t="str">
        <f t="shared" si="539"/>
        <v>Under 1.5</v>
      </c>
      <c r="U5844" s="14"/>
      <c r="V5844" s="14" t="str">
        <f t="shared" si="540"/>
        <v>Over 0.5</v>
      </c>
      <c r="W5844" s="14" t="str">
        <f t="shared" si="541"/>
        <v/>
      </c>
    </row>
    <row r="5845" spans="19:23">
      <c r="S5845" s="21" t="str">
        <f t="shared" si="538"/>
        <v/>
      </c>
      <c r="T5845" s="7" t="str">
        <f t="shared" si="539"/>
        <v>Under 1.5</v>
      </c>
      <c r="U5845" s="14"/>
      <c r="V5845" s="14" t="str">
        <f t="shared" si="540"/>
        <v>Over 0.5</v>
      </c>
      <c r="W5845" s="14" t="str">
        <f t="shared" si="541"/>
        <v/>
      </c>
    </row>
    <row r="5846" spans="19:23">
      <c r="S5846" s="21" t="str">
        <f t="shared" si="538"/>
        <v/>
      </c>
      <c r="T5846" s="7" t="str">
        <f t="shared" si="539"/>
        <v>Under 1.5</v>
      </c>
      <c r="U5846" s="14"/>
      <c r="V5846" s="14" t="str">
        <f t="shared" si="540"/>
        <v>Over 0.5</v>
      </c>
      <c r="W5846" s="14" t="str">
        <f t="shared" si="541"/>
        <v/>
      </c>
    </row>
    <row r="5847" spans="19:23">
      <c r="S5847" s="21" t="str">
        <f t="shared" si="538"/>
        <v/>
      </c>
      <c r="T5847" s="7" t="str">
        <f t="shared" si="539"/>
        <v>Under 1.5</v>
      </c>
      <c r="U5847" s="14"/>
      <c r="V5847" s="14" t="str">
        <f t="shared" si="540"/>
        <v>Over 0.5</v>
      </c>
      <c r="W5847" s="14" t="str">
        <f t="shared" si="541"/>
        <v/>
      </c>
    </row>
    <row r="5848" spans="19:23">
      <c r="S5848" s="21" t="str">
        <f t="shared" si="538"/>
        <v/>
      </c>
      <c r="T5848" s="7" t="str">
        <f t="shared" si="539"/>
        <v>Under 1.5</v>
      </c>
      <c r="U5848" s="14"/>
      <c r="V5848" s="14" t="str">
        <f t="shared" si="540"/>
        <v>Over 0.5</v>
      </c>
      <c r="W5848" s="14" t="str">
        <f t="shared" si="541"/>
        <v/>
      </c>
    </row>
    <row r="5849" spans="19:23">
      <c r="S5849" s="21" t="str">
        <f t="shared" si="538"/>
        <v/>
      </c>
      <c r="T5849" s="7" t="str">
        <f t="shared" si="539"/>
        <v>Under 1.5</v>
      </c>
      <c r="U5849" s="14"/>
      <c r="V5849" s="14" t="str">
        <f t="shared" si="540"/>
        <v>Over 0.5</v>
      </c>
      <c r="W5849" s="14" t="str">
        <f t="shared" si="541"/>
        <v/>
      </c>
    </row>
    <row r="5850" spans="19:23">
      <c r="S5850" s="21" t="str">
        <f t="shared" si="538"/>
        <v/>
      </c>
      <c r="T5850" s="7" t="str">
        <f t="shared" si="539"/>
        <v>Under 1.5</v>
      </c>
      <c r="U5850" s="14"/>
      <c r="V5850" s="14" t="str">
        <f t="shared" si="540"/>
        <v>Over 0.5</v>
      </c>
      <c r="W5850" s="14" t="str">
        <f t="shared" si="541"/>
        <v/>
      </c>
    </row>
    <row r="5851" spans="19:23">
      <c r="S5851" s="21" t="str">
        <f t="shared" si="538"/>
        <v/>
      </c>
      <c r="T5851" s="7" t="str">
        <f t="shared" si="539"/>
        <v>Under 1.5</v>
      </c>
      <c r="U5851" s="14"/>
      <c r="V5851" s="14" t="str">
        <f t="shared" si="540"/>
        <v>Over 0.5</v>
      </c>
      <c r="W5851" s="14" t="str">
        <f t="shared" si="541"/>
        <v/>
      </c>
    </row>
    <row r="5852" spans="19:23">
      <c r="S5852" s="21" t="str">
        <f t="shared" si="538"/>
        <v/>
      </c>
      <c r="T5852" s="7" t="str">
        <f t="shared" si="539"/>
        <v>Under 1.5</v>
      </c>
      <c r="U5852" s="14"/>
      <c r="V5852" s="14" t="str">
        <f t="shared" si="540"/>
        <v>Over 0.5</v>
      </c>
      <c r="W5852" s="14" t="str">
        <f t="shared" si="541"/>
        <v/>
      </c>
    </row>
    <row r="5853" spans="19:23">
      <c r="S5853" s="21" t="str">
        <f t="shared" si="538"/>
        <v/>
      </c>
      <c r="T5853" s="7" t="str">
        <f t="shared" si="539"/>
        <v>Under 1.5</v>
      </c>
      <c r="U5853" s="14"/>
      <c r="V5853" s="14" t="str">
        <f t="shared" si="540"/>
        <v>Over 0.5</v>
      </c>
      <c r="W5853" s="14" t="str">
        <f t="shared" si="541"/>
        <v/>
      </c>
    </row>
    <row r="5854" spans="19:23">
      <c r="S5854" s="21" t="str">
        <f t="shared" si="538"/>
        <v/>
      </c>
      <c r="T5854" s="7" t="str">
        <f t="shared" si="539"/>
        <v>Under 1.5</v>
      </c>
      <c r="U5854" s="14"/>
      <c r="V5854" s="14" t="str">
        <f t="shared" si="540"/>
        <v>Over 0.5</v>
      </c>
      <c r="W5854" s="14" t="str">
        <f t="shared" si="541"/>
        <v/>
      </c>
    </row>
    <row r="5855" spans="19:23">
      <c r="S5855" s="21" t="str">
        <f t="shared" si="538"/>
        <v/>
      </c>
      <c r="T5855" s="7" t="str">
        <f t="shared" si="539"/>
        <v>Under 1.5</v>
      </c>
      <c r="U5855" s="14"/>
      <c r="V5855" s="14" t="str">
        <f t="shared" si="540"/>
        <v>Over 0.5</v>
      </c>
      <c r="W5855" s="14" t="str">
        <f t="shared" si="541"/>
        <v/>
      </c>
    </row>
    <row r="5856" spans="19:23">
      <c r="S5856" s="21" t="str">
        <f t="shared" si="538"/>
        <v/>
      </c>
      <c r="T5856" s="7" t="str">
        <f t="shared" si="539"/>
        <v>Under 1.5</v>
      </c>
      <c r="U5856" s="14"/>
      <c r="V5856" s="14" t="str">
        <f t="shared" si="540"/>
        <v>Over 0.5</v>
      </c>
      <c r="W5856" s="14" t="str">
        <f t="shared" si="541"/>
        <v/>
      </c>
    </row>
    <row r="5857" spans="19:23">
      <c r="S5857" s="21" t="str">
        <f t="shared" si="538"/>
        <v/>
      </c>
      <c r="T5857" s="7" t="str">
        <f t="shared" si="539"/>
        <v>Under 1.5</v>
      </c>
      <c r="U5857" s="14"/>
      <c r="V5857" s="14" t="str">
        <f t="shared" si="540"/>
        <v>Over 0.5</v>
      </c>
      <c r="W5857" s="14" t="str">
        <f t="shared" si="541"/>
        <v/>
      </c>
    </row>
    <row r="5858" spans="19:23">
      <c r="S5858" s="21" t="str">
        <f t="shared" si="538"/>
        <v/>
      </c>
      <c r="T5858" s="7" t="str">
        <f t="shared" si="539"/>
        <v>Under 1.5</v>
      </c>
      <c r="U5858" s="14"/>
      <c r="V5858" s="14" t="str">
        <f t="shared" si="540"/>
        <v>Over 0.5</v>
      </c>
      <c r="W5858" s="14" t="str">
        <f t="shared" si="541"/>
        <v/>
      </c>
    </row>
    <row r="5859" spans="19:23">
      <c r="S5859" s="21" t="str">
        <f t="shared" si="538"/>
        <v/>
      </c>
      <c r="T5859" s="7" t="str">
        <f t="shared" si="539"/>
        <v>Under 1.5</v>
      </c>
      <c r="U5859" s="14"/>
      <c r="V5859" s="14" t="str">
        <f t="shared" si="540"/>
        <v>Over 0.5</v>
      </c>
      <c r="W5859" s="14" t="str">
        <f t="shared" si="541"/>
        <v/>
      </c>
    </row>
    <row r="5860" spans="19:23">
      <c r="S5860" s="21" t="str">
        <f t="shared" si="538"/>
        <v/>
      </c>
      <c r="T5860" s="7" t="str">
        <f t="shared" si="539"/>
        <v>Under 1.5</v>
      </c>
      <c r="U5860" s="14"/>
      <c r="V5860" s="14" t="str">
        <f t="shared" si="540"/>
        <v>Over 0.5</v>
      </c>
      <c r="W5860" s="14" t="str">
        <f t="shared" si="541"/>
        <v/>
      </c>
    </row>
    <row r="5861" spans="19:23">
      <c r="S5861" s="21" t="str">
        <f t="shared" si="538"/>
        <v/>
      </c>
      <c r="T5861" s="7" t="str">
        <f t="shared" si="539"/>
        <v>Under 1.5</v>
      </c>
      <c r="U5861" s="14"/>
      <c r="V5861" s="14" t="str">
        <f t="shared" si="540"/>
        <v>Over 0.5</v>
      </c>
      <c r="W5861" s="14" t="str">
        <f t="shared" si="541"/>
        <v/>
      </c>
    </row>
    <row r="5862" spans="19:23">
      <c r="S5862" s="21" t="str">
        <f t="shared" si="538"/>
        <v/>
      </c>
      <c r="T5862" s="7" t="str">
        <f t="shared" si="539"/>
        <v>Under 1.5</v>
      </c>
      <c r="U5862" s="14"/>
      <c r="V5862" s="14" t="str">
        <f t="shared" si="540"/>
        <v>Over 0.5</v>
      </c>
      <c r="W5862" s="14" t="str">
        <f t="shared" si="541"/>
        <v/>
      </c>
    </row>
    <row r="5863" spans="19:23">
      <c r="S5863" s="21" t="str">
        <f t="shared" si="538"/>
        <v/>
      </c>
      <c r="T5863" s="7" t="str">
        <f t="shared" si="539"/>
        <v>Under 1.5</v>
      </c>
      <c r="U5863" s="14"/>
      <c r="V5863" s="14" t="str">
        <f t="shared" si="540"/>
        <v>Over 0.5</v>
      </c>
      <c r="W5863" s="14" t="str">
        <f t="shared" si="541"/>
        <v/>
      </c>
    </row>
    <row r="5864" spans="19:23">
      <c r="S5864" s="21" t="str">
        <f t="shared" si="538"/>
        <v/>
      </c>
      <c r="T5864" s="7" t="str">
        <f t="shared" si="539"/>
        <v>Under 1.5</v>
      </c>
      <c r="U5864" s="14"/>
      <c r="V5864" s="14" t="str">
        <f t="shared" si="540"/>
        <v>Over 0.5</v>
      </c>
      <c r="W5864" s="14" t="str">
        <f t="shared" si="541"/>
        <v/>
      </c>
    </row>
    <row r="5865" spans="19:23">
      <c r="S5865" s="21" t="str">
        <f t="shared" si="538"/>
        <v/>
      </c>
      <c r="T5865" s="7" t="str">
        <f t="shared" si="539"/>
        <v>Under 1.5</v>
      </c>
      <c r="U5865" s="14"/>
      <c r="V5865" s="14" t="str">
        <f t="shared" si="540"/>
        <v>Over 0.5</v>
      </c>
      <c r="W5865" s="14" t="str">
        <f t="shared" si="541"/>
        <v/>
      </c>
    </row>
    <row r="5866" spans="19:23">
      <c r="S5866" s="21" t="str">
        <f t="shared" si="538"/>
        <v/>
      </c>
      <c r="T5866" s="7" t="str">
        <f t="shared" si="539"/>
        <v>Under 1.5</v>
      </c>
      <c r="U5866" s="14"/>
      <c r="V5866" s="14" t="str">
        <f t="shared" si="540"/>
        <v>Over 0.5</v>
      </c>
      <c r="W5866" s="14" t="str">
        <f t="shared" si="541"/>
        <v/>
      </c>
    </row>
    <row r="5867" spans="19:23">
      <c r="S5867" s="21" t="str">
        <f t="shared" si="538"/>
        <v/>
      </c>
      <c r="T5867" s="7" t="str">
        <f t="shared" si="539"/>
        <v>Under 1.5</v>
      </c>
      <c r="U5867" s="14"/>
      <c r="V5867" s="14" t="str">
        <f t="shared" si="540"/>
        <v>Over 0.5</v>
      </c>
      <c r="W5867" s="14" t="str">
        <f t="shared" si="541"/>
        <v/>
      </c>
    </row>
    <row r="5868" spans="19:23">
      <c r="S5868" s="21" t="str">
        <f t="shared" si="538"/>
        <v/>
      </c>
      <c r="T5868" s="7" t="str">
        <f t="shared" si="539"/>
        <v>Under 1.5</v>
      </c>
      <c r="U5868" s="14"/>
      <c r="V5868" s="14" t="str">
        <f t="shared" si="540"/>
        <v>Over 0.5</v>
      </c>
      <c r="W5868" s="14" t="str">
        <f t="shared" si="541"/>
        <v/>
      </c>
    </row>
    <row r="5869" spans="19:23">
      <c r="S5869" s="21" t="str">
        <f t="shared" si="538"/>
        <v/>
      </c>
      <c r="T5869" s="7" t="str">
        <f t="shared" si="539"/>
        <v>Under 1.5</v>
      </c>
      <c r="U5869" s="14"/>
      <c r="V5869" s="14" t="str">
        <f t="shared" si="540"/>
        <v>Over 0.5</v>
      </c>
      <c r="W5869" s="14" t="str">
        <f t="shared" si="541"/>
        <v/>
      </c>
    </row>
    <row r="5870" spans="19:23">
      <c r="S5870" s="21" t="str">
        <f t="shared" si="538"/>
        <v/>
      </c>
      <c r="T5870" s="7" t="str">
        <f t="shared" si="539"/>
        <v>Under 1.5</v>
      </c>
      <c r="U5870" s="14"/>
      <c r="V5870" s="14" t="str">
        <f t="shared" si="540"/>
        <v>Over 0.5</v>
      </c>
      <c r="W5870" s="14" t="str">
        <f t="shared" si="541"/>
        <v/>
      </c>
    </row>
    <row r="5871" spans="19:23">
      <c r="S5871" s="21" t="str">
        <f t="shared" si="538"/>
        <v/>
      </c>
      <c r="T5871" s="7" t="str">
        <f t="shared" si="539"/>
        <v>Under 1.5</v>
      </c>
      <c r="U5871" s="14"/>
      <c r="V5871" s="14" t="str">
        <f t="shared" si="540"/>
        <v>Over 0.5</v>
      </c>
      <c r="W5871" s="14" t="str">
        <f t="shared" si="541"/>
        <v/>
      </c>
    </row>
    <row r="5872" spans="19:23">
      <c r="S5872" s="21" t="str">
        <f t="shared" si="538"/>
        <v/>
      </c>
      <c r="T5872" s="7" t="str">
        <f t="shared" si="539"/>
        <v>Under 1.5</v>
      </c>
      <c r="U5872" s="14"/>
      <c r="V5872" s="14" t="str">
        <f t="shared" si="540"/>
        <v>Over 0.5</v>
      </c>
      <c r="W5872" s="14" t="str">
        <f t="shared" si="541"/>
        <v/>
      </c>
    </row>
    <row r="5873" spans="19:23">
      <c r="S5873" s="21" t="str">
        <f t="shared" si="538"/>
        <v/>
      </c>
      <c r="T5873" s="7" t="str">
        <f t="shared" si="539"/>
        <v>Under 1.5</v>
      </c>
      <c r="U5873" s="14"/>
      <c r="V5873" s="14" t="str">
        <f t="shared" si="540"/>
        <v>Over 0.5</v>
      </c>
      <c r="W5873" s="14" t="str">
        <f t="shared" si="541"/>
        <v/>
      </c>
    </row>
    <row r="5874" spans="19:23">
      <c r="S5874" s="21" t="str">
        <f t="shared" si="538"/>
        <v/>
      </c>
      <c r="T5874" s="7" t="str">
        <f t="shared" si="539"/>
        <v>Under 1.5</v>
      </c>
      <c r="U5874" s="14"/>
      <c r="V5874" s="14" t="str">
        <f t="shared" si="540"/>
        <v>Over 0.5</v>
      </c>
      <c r="W5874" s="14" t="str">
        <f t="shared" si="541"/>
        <v/>
      </c>
    </row>
    <row r="5875" spans="19:23">
      <c r="S5875" s="21" t="str">
        <f t="shared" si="538"/>
        <v/>
      </c>
      <c r="T5875" s="7" t="str">
        <f t="shared" si="539"/>
        <v>Under 1.5</v>
      </c>
      <c r="U5875" s="14"/>
      <c r="V5875" s="14" t="str">
        <f t="shared" si="540"/>
        <v>Over 0.5</v>
      </c>
      <c r="W5875" s="14" t="str">
        <f t="shared" si="541"/>
        <v/>
      </c>
    </row>
    <row r="5876" spans="19:23">
      <c r="S5876" s="21" t="str">
        <f t="shared" ref="S5876:S5939" si="542">(IF(H5876=0,"",(40+IF(I5876&lt;50,0,I5876/3.2)+(IF(J5876&gt;I5876,-J5876/3.2,0)+(IF(H5876&gt;I5876,-H5876/3.2,0)+(IF(L5876="X",5,IF(L5876="2",2,0)))+(IF(M5876&gt;15,0,15-M5876))+(IF(P5876&lt;50,0,P5876/5)))))))</f>
        <v/>
      </c>
      <c r="T5876" s="7" t="str">
        <f t="shared" ref="T5876:T5939" si="543">IF(S5876&lt;56,"Over 0.5","Under 1.5")</f>
        <v>Under 1.5</v>
      </c>
      <c r="U5876" s="14"/>
      <c r="V5876" s="14" t="str">
        <f t="shared" si="540"/>
        <v>Over 0.5</v>
      </c>
      <c r="W5876" s="14" t="str">
        <f t="shared" si="541"/>
        <v/>
      </c>
    </row>
    <row r="5877" spans="19:23">
      <c r="S5877" s="21" t="str">
        <f t="shared" si="542"/>
        <v/>
      </c>
      <c r="T5877" s="7" t="str">
        <f t="shared" si="543"/>
        <v>Under 1.5</v>
      </c>
      <c r="U5877" s="14"/>
      <c r="V5877" s="14" t="str">
        <f t="shared" si="540"/>
        <v>Over 0.5</v>
      </c>
      <c r="W5877" s="14" t="str">
        <f t="shared" si="541"/>
        <v/>
      </c>
    </row>
    <row r="5878" spans="19:23">
      <c r="S5878" s="21" t="str">
        <f t="shared" si="542"/>
        <v/>
      </c>
      <c r="T5878" s="7" t="str">
        <f t="shared" si="543"/>
        <v>Under 1.5</v>
      </c>
      <c r="U5878" s="14"/>
      <c r="V5878" s="14" t="str">
        <f t="shared" si="540"/>
        <v>Over 0.5</v>
      </c>
      <c r="W5878" s="14" t="str">
        <f t="shared" si="541"/>
        <v/>
      </c>
    </row>
    <row r="5879" spans="19:23">
      <c r="S5879" s="21" t="str">
        <f t="shared" si="542"/>
        <v/>
      </c>
      <c r="T5879" s="7" t="str">
        <f t="shared" si="543"/>
        <v>Under 1.5</v>
      </c>
      <c r="U5879" s="14"/>
      <c r="V5879" s="14" t="str">
        <f t="shared" si="540"/>
        <v>Over 0.5</v>
      </c>
      <c r="W5879" s="14" t="str">
        <f t="shared" si="541"/>
        <v/>
      </c>
    </row>
    <row r="5880" spans="19:23">
      <c r="S5880" s="21" t="str">
        <f t="shared" si="542"/>
        <v/>
      </c>
      <c r="T5880" s="7" t="str">
        <f t="shared" si="543"/>
        <v>Under 1.5</v>
      </c>
      <c r="U5880" s="14"/>
      <c r="V5880" s="14" t="str">
        <f t="shared" si="540"/>
        <v>Over 0.5</v>
      </c>
      <c r="W5880" s="14" t="str">
        <f t="shared" si="541"/>
        <v/>
      </c>
    </row>
    <row r="5881" spans="19:23">
      <c r="S5881" s="21" t="str">
        <f t="shared" si="542"/>
        <v/>
      </c>
      <c r="T5881" s="7" t="str">
        <f t="shared" si="543"/>
        <v>Under 1.5</v>
      </c>
      <c r="U5881" s="14"/>
      <c r="V5881" s="14" t="str">
        <f t="shared" si="540"/>
        <v>Over 0.5</v>
      </c>
      <c r="W5881" s="14" t="str">
        <f t="shared" si="541"/>
        <v/>
      </c>
    </row>
    <row r="5882" spans="19:23">
      <c r="S5882" s="21" t="str">
        <f t="shared" si="542"/>
        <v/>
      </c>
      <c r="T5882" s="7" t="str">
        <f t="shared" si="543"/>
        <v>Under 1.5</v>
      </c>
      <c r="U5882" s="14"/>
      <c r="V5882" s="14" t="str">
        <f t="shared" si="540"/>
        <v>Over 0.5</v>
      </c>
      <c r="W5882" s="14" t="str">
        <f t="shared" si="541"/>
        <v/>
      </c>
    </row>
    <row r="5883" spans="19:23">
      <c r="S5883" s="21" t="str">
        <f t="shared" si="542"/>
        <v/>
      </c>
      <c r="T5883" s="7" t="str">
        <f t="shared" si="543"/>
        <v>Under 1.5</v>
      </c>
      <c r="U5883" s="14"/>
      <c r="V5883" s="14" t="str">
        <f t="shared" si="540"/>
        <v>Over 0.5</v>
      </c>
      <c r="W5883" s="14" t="str">
        <f t="shared" si="541"/>
        <v/>
      </c>
    </row>
    <row r="5884" spans="19:23">
      <c r="S5884" s="21" t="str">
        <f t="shared" si="542"/>
        <v/>
      </c>
      <c r="T5884" s="7" t="str">
        <f t="shared" si="543"/>
        <v>Under 1.5</v>
      </c>
      <c r="U5884" s="14"/>
      <c r="V5884" s="14" t="str">
        <f t="shared" si="540"/>
        <v>Over 0.5</v>
      </c>
      <c r="W5884" s="14" t="str">
        <f t="shared" si="541"/>
        <v/>
      </c>
    </row>
    <row r="5885" spans="19:23">
      <c r="S5885" s="21" t="str">
        <f t="shared" si="542"/>
        <v/>
      </c>
      <c r="T5885" s="7" t="str">
        <f t="shared" si="543"/>
        <v>Under 1.5</v>
      </c>
      <c r="U5885" s="14"/>
      <c r="V5885" s="14" t="str">
        <f t="shared" si="540"/>
        <v>Over 0.5</v>
      </c>
      <c r="W5885" s="14" t="str">
        <f t="shared" si="541"/>
        <v/>
      </c>
    </row>
    <row r="5886" spans="19:23">
      <c r="S5886" s="21" t="str">
        <f t="shared" si="542"/>
        <v/>
      </c>
      <c r="T5886" s="7" t="str">
        <f t="shared" si="543"/>
        <v>Under 1.5</v>
      </c>
      <c r="U5886" s="14"/>
      <c r="V5886" s="14" t="str">
        <f t="shared" si="540"/>
        <v>Over 0.5</v>
      </c>
      <c r="W5886" s="14" t="str">
        <f t="shared" si="541"/>
        <v/>
      </c>
    </row>
    <row r="5887" spans="19:23">
      <c r="S5887" s="21" t="str">
        <f t="shared" si="542"/>
        <v/>
      </c>
      <c r="T5887" s="7" t="str">
        <f t="shared" si="543"/>
        <v>Under 1.5</v>
      </c>
      <c r="U5887" s="14"/>
      <c r="V5887" s="14" t="str">
        <f t="shared" si="540"/>
        <v>Over 0.5</v>
      </c>
      <c r="W5887" s="14" t="str">
        <f t="shared" si="541"/>
        <v/>
      </c>
    </row>
    <row r="5888" spans="19:23">
      <c r="S5888" s="21" t="str">
        <f t="shared" si="542"/>
        <v/>
      </c>
      <c r="T5888" s="7" t="str">
        <f t="shared" si="543"/>
        <v>Under 1.5</v>
      </c>
      <c r="U5888" s="14"/>
      <c r="V5888" s="14" t="str">
        <f t="shared" si="540"/>
        <v>Over 0.5</v>
      </c>
      <c r="W5888" s="14" t="str">
        <f t="shared" si="541"/>
        <v/>
      </c>
    </row>
    <row r="5889" spans="19:23">
      <c r="S5889" s="21" t="str">
        <f t="shared" si="542"/>
        <v/>
      </c>
      <c r="T5889" s="7" t="str">
        <f t="shared" si="543"/>
        <v>Under 1.5</v>
      </c>
      <c r="U5889" s="14"/>
      <c r="V5889" s="14" t="str">
        <f t="shared" si="540"/>
        <v>Over 0.5</v>
      </c>
      <c r="W5889" s="14" t="str">
        <f t="shared" si="541"/>
        <v/>
      </c>
    </row>
    <row r="5890" spans="19:23">
      <c r="S5890" s="21" t="str">
        <f t="shared" si="542"/>
        <v/>
      </c>
      <c r="T5890" s="7" t="str">
        <f t="shared" si="543"/>
        <v>Under 1.5</v>
      </c>
      <c r="U5890" s="14"/>
      <c r="V5890" s="14" t="str">
        <f t="shared" si="540"/>
        <v>Over 0.5</v>
      </c>
      <c r="W5890" s="14" t="str">
        <f t="shared" si="541"/>
        <v/>
      </c>
    </row>
    <row r="5891" spans="19:23">
      <c r="S5891" s="21" t="str">
        <f t="shared" si="542"/>
        <v/>
      </c>
      <c r="T5891" s="7" t="str">
        <f t="shared" si="543"/>
        <v>Under 1.5</v>
      </c>
      <c r="U5891" s="14"/>
      <c r="V5891" s="14" t="str">
        <f t="shared" si="540"/>
        <v>Over 0.5</v>
      </c>
      <c r="W5891" s="14" t="str">
        <f t="shared" si="541"/>
        <v/>
      </c>
    </row>
    <row r="5892" spans="19:23">
      <c r="S5892" s="21" t="str">
        <f t="shared" si="542"/>
        <v/>
      </c>
      <c r="T5892" s="7" t="str">
        <f t="shared" si="543"/>
        <v>Under 1.5</v>
      </c>
      <c r="U5892" s="14"/>
      <c r="V5892" s="14" t="str">
        <f t="shared" si="540"/>
        <v>Over 0.5</v>
      </c>
      <c r="W5892" s="14" t="str">
        <f t="shared" si="541"/>
        <v/>
      </c>
    </row>
    <row r="5893" spans="19:23">
      <c r="S5893" s="21" t="str">
        <f t="shared" si="542"/>
        <v/>
      </c>
      <c r="T5893" s="7" t="str">
        <f t="shared" si="543"/>
        <v>Under 1.5</v>
      </c>
      <c r="U5893" s="14"/>
      <c r="V5893" s="14" t="str">
        <f t="shared" si="540"/>
        <v>Over 0.5</v>
      </c>
      <c r="W5893" s="14" t="str">
        <f t="shared" si="541"/>
        <v/>
      </c>
    </row>
    <row r="5894" spans="19:23">
      <c r="S5894" s="21" t="str">
        <f t="shared" si="542"/>
        <v/>
      </c>
      <c r="T5894" s="7" t="str">
        <f t="shared" si="543"/>
        <v>Under 1.5</v>
      </c>
      <c r="U5894" s="14"/>
      <c r="V5894" s="14" t="str">
        <f t="shared" si="540"/>
        <v>Over 0.5</v>
      </c>
      <c r="W5894" s="14" t="str">
        <f t="shared" si="541"/>
        <v/>
      </c>
    </row>
    <row r="5895" spans="19:23">
      <c r="S5895" s="21" t="str">
        <f t="shared" si="542"/>
        <v/>
      </c>
      <c r="T5895" s="7" t="str">
        <f t="shared" si="543"/>
        <v>Under 1.5</v>
      </c>
      <c r="U5895" s="14"/>
      <c r="V5895" s="14" t="str">
        <f t="shared" si="540"/>
        <v>Over 0.5</v>
      </c>
      <c r="W5895" s="14" t="str">
        <f t="shared" si="541"/>
        <v/>
      </c>
    </row>
    <row r="5896" spans="19:23">
      <c r="S5896" s="21" t="str">
        <f t="shared" si="542"/>
        <v/>
      </c>
      <c r="T5896" s="7" t="str">
        <f t="shared" si="543"/>
        <v>Under 1.5</v>
      </c>
      <c r="U5896" s="14"/>
      <c r="V5896" s="14" t="str">
        <f t="shared" si="540"/>
        <v>Over 0.5</v>
      </c>
      <c r="W5896" s="14" t="str">
        <f t="shared" si="541"/>
        <v/>
      </c>
    </row>
    <row r="5897" spans="19:23">
      <c r="S5897" s="21" t="str">
        <f t="shared" si="542"/>
        <v/>
      </c>
      <c r="T5897" s="7" t="str">
        <f t="shared" si="543"/>
        <v>Under 1.5</v>
      </c>
      <c r="U5897" s="14"/>
      <c r="V5897" s="14" t="str">
        <f t="shared" si="540"/>
        <v>Over 0.5</v>
      </c>
      <c r="W5897" s="14" t="str">
        <f t="shared" si="541"/>
        <v/>
      </c>
    </row>
    <row r="5898" spans="19:23">
      <c r="S5898" s="21" t="str">
        <f t="shared" si="542"/>
        <v/>
      </c>
      <c r="T5898" s="7" t="str">
        <f t="shared" si="543"/>
        <v>Under 1.5</v>
      </c>
      <c r="U5898" s="14"/>
      <c r="V5898" s="14" t="str">
        <f t="shared" si="540"/>
        <v>Over 0.5</v>
      </c>
      <c r="W5898" s="14" t="str">
        <f t="shared" si="541"/>
        <v/>
      </c>
    </row>
    <row r="5899" spans="19:23">
      <c r="S5899" s="21" t="str">
        <f t="shared" si="542"/>
        <v/>
      </c>
      <c r="T5899" s="7" t="str">
        <f t="shared" si="543"/>
        <v>Under 1.5</v>
      </c>
      <c r="U5899" s="14"/>
      <c r="V5899" s="14" t="str">
        <f t="shared" ref="V5899:V5962" si="544">IF(N5899="1-0","Under 1.5",IF(N5899="0-0","Under 1.5",IF(N5899="0-1","Under 1.5","Over 0.5")))</f>
        <v>Over 0.5</v>
      </c>
      <c r="W5899" s="14" t="str">
        <f t="shared" ref="W5899:W5962" si="545">IF(N5899=0,"",IF(N5899="?",N5899,IF(T5899=V5899,"WON",IF(N5899="0-1","WON",IF(N5899="1-0","WON","LOST")))))</f>
        <v/>
      </c>
    </row>
    <row r="5900" spans="19:23">
      <c r="S5900" s="21" t="str">
        <f t="shared" si="542"/>
        <v/>
      </c>
      <c r="T5900" s="7" t="str">
        <f t="shared" si="543"/>
        <v>Under 1.5</v>
      </c>
      <c r="U5900" s="14"/>
      <c r="V5900" s="14" t="str">
        <f t="shared" si="544"/>
        <v>Over 0.5</v>
      </c>
      <c r="W5900" s="14" t="str">
        <f t="shared" si="545"/>
        <v/>
      </c>
    </row>
    <row r="5901" spans="19:23">
      <c r="S5901" s="21" t="str">
        <f t="shared" si="542"/>
        <v/>
      </c>
      <c r="T5901" s="7" t="str">
        <f t="shared" si="543"/>
        <v>Under 1.5</v>
      </c>
      <c r="U5901" s="14"/>
      <c r="V5901" s="14" t="str">
        <f t="shared" si="544"/>
        <v>Over 0.5</v>
      </c>
      <c r="W5901" s="14" t="str">
        <f t="shared" si="545"/>
        <v/>
      </c>
    </row>
    <row r="5902" spans="19:23">
      <c r="S5902" s="21" t="str">
        <f t="shared" si="542"/>
        <v/>
      </c>
      <c r="T5902" s="7" t="str">
        <f t="shared" si="543"/>
        <v>Under 1.5</v>
      </c>
      <c r="U5902" s="14"/>
      <c r="V5902" s="14" t="str">
        <f t="shared" si="544"/>
        <v>Over 0.5</v>
      </c>
      <c r="W5902" s="14" t="str">
        <f t="shared" si="545"/>
        <v/>
      </c>
    </row>
    <row r="5903" spans="19:23">
      <c r="S5903" s="21" t="str">
        <f t="shared" si="542"/>
        <v/>
      </c>
      <c r="T5903" s="7" t="str">
        <f t="shared" si="543"/>
        <v>Under 1.5</v>
      </c>
      <c r="U5903" s="14"/>
      <c r="V5903" s="14" t="str">
        <f t="shared" si="544"/>
        <v>Over 0.5</v>
      </c>
      <c r="W5903" s="14" t="str">
        <f t="shared" si="545"/>
        <v/>
      </c>
    </row>
    <row r="5904" spans="19:23">
      <c r="S5904" s="21" t="str">
        <f t="shared" si="542"/>
        <v/>
      </c>
      <c r="T5904" s="7" t="str">
        <f t="shared" si="543"/>
        <v>Under 1.5</v>
      </c>
      <c r="U5904" s="14"/>
      <c r="V5904" s="14" t="str">
        <f t="shared" si="544"/>
        <v>Over 0.5</v>
      </c>
      <c r="W5904" s="14" t="str">
        <f t="shared" si="545"/>
        <v/>
      </c>
    </row>
    <row r="5905" spans="19:23">
      <c r="S5905" s="21" t="str">
        <f t="shared" si="542"/>
        <v/>
      </c>
      <c r="T5905" s="7" t="str">
        <f t="shared" si="543"/>
        <v>Under 1.5</v>
      </c>
      <c r="U5905" s="14"/>
      <c r="V5905" s="14" t="str">
        <f t="shared" si="544"/>
        <v>Over 0.5</v>
      </c>
      <c r="W5905" s="14" t="str">
        <f t="shared" si="545"/>
        <v/>
      </c>
    </row>
    <row r="5906" spans="19:23">
      <c r="S5906" s="21" t="str">
        <f t="shared" si="542"/>
        <v/>
      </c>
      <c r="T5906" s="7" t="str">
        <f t="shared" si="543"/>
        <v>Under 1.5</v>
      </c>
      <c r="U5906" s="14"/>
      <c r="V5906" s="14" t="str">
        <f t="shared" si="544"/>
        <v>Over 0.5</v>
      </c>
      <c r="W5906" s="14" t="str">
        <f t="shared" si="545"/>
        <v/>
      </c>
    </row>
    <row r="5907" spans="19:23">
      <c r="S5907" s="21" t="str">
        <f t="shared" si="542"/>
        <v/>
      </c>
      <c r="T5907" s="7" t="str">
        <f t="shared" si="543"/>
        <v>Under 1.5</v>
      </c>
      <c r="U5907" s="14"/>
      <c r="V5907" s="14" t="str">
        <f t="shared" si="544"/>
        <v>Over 0.5</v>
      </c>
      <c r="W5907" s="14" t="str">
        <f t="shared" si="545"/>
        <v/>
      </c>
    </row>
    <row r="5908" spans="19:23">
      <c r="S5908" s="21" t="str">
        <f t="shared" si="542"/>
        <v/>
      </c>
      <c r="T5908" s="7" t="str">
        <f t="shared" si="543"/>
        <v>Under 1.5</v>
      </c>
      <c r="U5908" s="14"/>
      <c r="V5908" s="14" t="str">
        <f t="shared" si="544"/>
        <v>Over 0.5</v>
      </c>
      <c r="W5908" s="14" t="str">
        <f t="shared" si="545"/>
        <v/>
      </c>
    </row>
    <row r="5909" spans="19:23">
      <c r="S5909" s="21" t="str">
        <f t="shared" si="542"/>
        <v/>
      </c>
      <c r="T5909" s="7" t="str">
        <f t="shared" si="543"/>
        <v>Under 1.5</v>
      </c>
      <c r="U5909" s="14"/>
      <c r="V5909" s="14" t="str">
        <f t="shared" si="544"/>
        <v>Over 0.5</v>
      </c>
      <c r="W5909" s="14" t="str">
        <f t="shared" si="545"/>
        <v/>
      </c>
    </row>
    <row r="5910" spans="19:23">
      <c r="S5910" s="21" t="str">
        <f t="shared" si="542"/>
        <v/>
      </c>
      <c r="T5910" s="7" t="str">
        <f t="shared" si="543"/>
        <v>Under 1.5</v>
      </c>
      <c r="U5910" s="14"/>
      <c r="V5910" s="14" t="str">
        <f t="shared" si="544"/>
        <v>Over 0.5</v>
      </c>
      <c r="W5910" s="14" t="str">
        <f t="shared" si="545"/>
        <v/>
      </c>
    </row>
    <row r="5911" spans="19:23">
      <c r="S5911" s="21" t="str">
        <f t="shared" si="542"/>
        <v/>
      </c>
      <c r="T5911" s="7" t="str">
        <f t="shared" si="543"/>
        <v>Under 1.5</v>
      </c>
      <c r="U5911" s="14"/>
      <c r="V5911" s="14" t="str">
        <f t="shared" si="544"/>
        <v>Over 0.5</v>
      </c>
      <c r="W5911" s="14" t="str">
        <f t="shared" si="545"/>
        <v/>
      </c>
    </row>
    <row r="5912" spans="19:23">
      <c r="S5912" s="21" t="str">
        <f t="shared" si="542"/>
        <v/>
      </c>
      <c r="T5912" s="7" t="str">
        <f t="shared" si="543"/>
        <v>Under 1.5</v>
      </c>
      <c r="U5912" s="14"/>
      <c r="V5912" s="14" t="str">
        <f t="shared" si="544"/>
        <v>Over 0.5</v>
      </c>
      <c r="W5912" s="14" t="str">
        <f t="shared" si="545"/>
        <v/>
      </c>
    </row>
    <row r="5913" spans="19:23">
      <c r="S5913" s="21" t="str">
        <f t="shared" si="542"/>
        <v/>
      </c>
      <c r="T5913" s="7" t="str">
        <f t="shared" si="543"/>
        <v>Under 1.5</v>
      </c>
      <c r="U5913" s="14"/>
      <c r="V5913" s="14" t="str">
        <f t="shared" si="544"/>
        <v>Over 0.5</v>
      </c>
      <c r="W5913" s="14" t="str">
        <f t="shared" si="545"/>
        <v/>
      </c>
    </row>
    <row r="5914" spans="19:23">
      <c r="S5914" s="21" t="str">
        <f t="shared" si="542"/>
        <v/>
      </c>
      <c r="T5914" s="7" t="str">
        <f t="shared" si="543"/>
        <v>Under 1.5</v>
      </c>
      <c r="U5914" s="14"/>
      <c r="V5914" s="14" t="str">
        <f t="shared" si="544"/>
        <v>Over 0.5</v>
      </c>
      <c r="W5914" s="14" t="str">
        <f t="shared" si="545"/>
        <v/>
      </c>
    </row>
    <row r="5915" spans="19:23">
      <c r="S5915" s="21" t="str">
        <f t="shared" si="542"/>
        <v/>
      </c>
      <c r="T5915" s="7" t="str">
        <f t="shared" si="543"/>
        <v>Under 1.5</v>
      </c>
      <c r="U5915" s="14"/>
      <c r="V5915" s="14" t="str">
        <f t="shared" si="544"/>
        <v>Over 0.5</v>
      </c>
      <c r="W5915" s="14" t="str">
        <f t="shared" si="545"/>
        <v/>
      </c>
    </row>
    <row r="5916" spans="19:23">
      <c r="S5916" s="21" t="str">
        <f t="shared" si="542"/>
        <v/>
      </c>
      <c r="T5916" s="7" t="str">
        <f t="shared" si="543"/>
        <v>Under 1.5</v>
      </c>
      <c r="U5916" s="14"/>
      <c r="V5916" s="14" t="str">
        <f t="shared" si="544"/>
        <v>Over 0.5</v>
      </c>
      <c r="W5916" s="14" t="str">
        <f t="shared" si="545"/>
        <v/>
      </c>
    </row>
    <row r="5917" spans="19:23">
      <c r="S5917" s="21" t="str">
        <f t="shared" si="542"/>
        <v/>
      </c>
      <c r="T5917" s="7" t="str">
        <f t="shared" si="543"/>
        <v>Under 1.5</v>
      </c>
      <c r="U5917" s="14"/>
      <c r="V5917" s="14" t="str">
        <f t="shared" si="544"/>
        <v>Over 0.5</v>
      </c>
      <c r="W5917" s="14" t="str">
        <f t="shared" si="545"/>
        <v/>
      </c>
    </row>
    <row r="5918" spans="19:23">
      <c r="S5918" s="21" t="str">
        <f t="shared" si="542"/>
        <v/>
      </c>
      <c r="T5918" s="7" t="str">
        <f t="shared" si="543"/>
        <v>Under 1.5</v>
      </c>
      <c r="U5918" s="14"/>
      <c r="V5918" s="14" t="str">
        <f t="shared" si="544"/>
        <v>Over 0.5</v>
      </c>
      <c r="W5918" s="14" t="str">
        <f t="shared" si="545"/>
        <v/>
      </c>
    </row>
    <row r="5919" spans="19:23">
      <c r="S5919" s="21" t="str">
        <f t="shared" si="542"/>
        <v/>
      </c>
      <c r="T5919" s="7" t="str">
        <f t="shared" si="543"/>
        <v>Under 1.5</v>
      </c>
      <c r="U5919" s="14"/>
      <c r="V5919" s="14" t="str">
        <f t="shared" si="544"/>
        <v>Over 0.5</v>
      </c>
      <c r="W5919" s="14" t="str">
        <f t="shared" si="545"/>
        <v/>
      </c>
    </row>
    <row r="5920" spans="19:23">
      <c r="S5920" s="21" t="str">
        <f t="shared" si="542"/>
        <v/>
      </c>
      <c r="T5920" s="7" t="str">
        <f t="shared" si="543"/>
        <v>Under 1.5</v>
      </c>
      <c r="U5920" s="14"/>
      <c r="V5920" s="14" t="str">
        <f t="shared" si="544"/>
        <v>Over 0.5</v>
      </c>
      <c r="W5920" s="14" t="str">
        <f t="shared" si="545"/>
        <v/>
      </c>
    </row>
    <row r="5921" spans="19:23">
      <c r="S5921" s="21" t="str">
        <f t="shared" si="542"/>
        <v/>
      </c>
      <c r="T5921" s="7" t="str">
        <f t="shared" si="543"/>
        <v>Under 1.5</v>
      </c>
      <c r="U5921" s="14"/>
      <c r="V5921" s="14" t="str">
        <f t="shared" si="544"/>
        <v>Over 0.5</v>
      </c>
      <c r="W5921" s="14" t="str">
        <f t="shared" si="545"/>
        <v/>
      </c>
    </row>
    <row r="5922" spans="19:23">
      <c r="S5922" s="21" t="str">
        <f t="shared" si="542"/>
        <v/>
      </c>
      <c r="T5922" s="7" t="str">
        <f t="shared" si="543"/>
        <v>Under 1.5</v>
      </c>
      <c r="U5922" s="14"/>
      <c r="V5922" s="14" t="str">
        <f t="shared" si="544"/>
        <v>Over 0.5</v>
      </c>
      <c r="W5922" s="14" t="str">
        <f t="shared" si="545"/>
        <v/>
      </c>
    </row>
    <row r="5923" spans="19:23">
      <c r="S5923" s="21" t="str">
        <f t="shared" si="542"/>
        <v/>
      </c>
      <c r="T5923" s="7" t="str">
        <f t="shared" si="543"/>
        <v>Under 1.5</v>
      </c>
      <c r="U5923" s="14"/>
      <c r="V5923" s="14" t="str">
        <f t="shared" si="544"/>
        <v>Over 0.5</v>
      </c>
      <c r="W5923" s="14" t="str">
        <f t="shared" si="545"/>
        <v/>
      </c>
    </row>
    <row r="5924" spans="19:23">
      <c r="S5924" s="21" t="str">
        <f t="shared" si="542"/>
        <v/>
      </c>
      <c r="T5924" s="7" t="str">
        <f t="shared" si="543"/>
        <v>Under 1.5</v>
      </c>
      <c r="U5924" s="14"/>
      <c r="V5924" s="14" t="str">
        <f t="shared" si="544"/>
        <v>Over 0.5</v>
      </c>
      <c r="W5924" s="14" t="str">
        <f t="shared" si="545"/>
        <v/>
      </c>
    </row>
    <row r="5925" spans="19:23">
      <c r="S5925" s="21" t="str">
        <f t="shared" si="542"/>
        <v/>
      </c>
      <c r="T5925" s="7" t="str">
        <f t="shared" si="543"/>
        <v>Under 1.5</v>
      </c>
      <c r="U5925" s="14"/>
      <c r="V5925" s="14" t="str">
        <f t="shared" si="544"/>
        <v>Over 0.5</v>
      </c>
      <c r="W5925" s="14" t="str">
        <f t="shared" si="545"/>
        <v/>
      </c>
    </row>
    <row r="5926" spans="19:23">
      <c r="S5926" s="21" t="str">
        <f t="shared" si="542"/>
        <v/>
      </c>
      <c r="T5926" s="7" t="str">
        <f t="shared" si="543"/>
        <v>Under 1.5</v>
      </c>
      <c r="U5926" s="14"/>
      <c r="V5926" s="14" t="str">
        <f t="shared" si="544"/>
        <v>Over 0.5</v>
      </c>
      <c r="W5926" s="14" t="str">
        <f t="shared" si="545"/>
        <v/>
      </c>
    </row>
    <row r="5927" spans="19:23">
      <c r="S5927" s="21" t="str">
        <f t="shared" si="542"/>
        <v/>
      </c>
      <c r="T5927" s="7" t="str">
        <f t="shared" si="543"/>
        <v>Under 1.5</v>
      </c>
      <c r="U5927" s="14"/>
      <c r="V5927" s="14" t="str">
        <f t="shared" si="544"/>
        <v>Over 0.5</v>
      </c>
      <c r="W5927" s="14" t="str">
        <f t="shared" si="545"/>
        <v/>
      </c>
    </row>
    <row r="5928" spans="19:23">
      <c r="S5928" s="21" t="str">
        <f t="shared" si="542"/>
        <v/>
      </c>
      <c r="T5928" s="7" t="str">
        <f t="shared" si="543"/>
        <v>Under 1.5</v>
      </c>
      <c r="U5928" s="14"/>
      <c r="V5928" s="14" t="str">
        <f t="shared" si="544"/>
        <v>Over 0.5</v>
      </c>
      <c r="W5928" s="14" t="str">
        <f t="shared" si="545"/>
        <v/>
      </c>
    </row>
    <row r="5929" spans="19:23">
      <c r="S5929" s="21" t="str">
        <f t="shared" si="542"/>
        <v/>
      </c>
      <c r="T5929" s="7" t="str">
        <f t="shared" si="543"/>
        <v>Under 1.5</v>
      </c>
      <c r="U5929" s="14"/>
      <c r="V5929" s="14" t="str">
        <f t="shared" si="544"/>
        <v>Over 0.5</v>
      </c>
      <c r="W5929" s="14" t="str">
        <f t="shared" si="545"/>
        <v/>
      </c>
    </row>
    <row r="5930" spans="19:23">
      <c r="S5930" s="21" t="str">
        <f t="shared" si="542"/>
        <v/>
      </c>
      <c r="T5930" s="7" t="str">
        <f t="shared" si="543"/>
        <v>Under 1.5</v>
      </c>
      <c r="U5930" s="14"/>
      <c r="V5930" s="14" t="str">
        <f t="shared" si="544"/>
        <v>Over 0.5</v>
      </c>
      <c r="W5930" s="14" t="str">
        <f t="shared" si="545"/>
        <v/>
      </c>
    </row>
    <row r="5931" spans="19:23">
      <c r="S5931" s="21" t="str">
        <f t="shared" si="542"/>
        <v/>
      </c>
      <c r="T5931" s="7" t="str">
        <f t="shared" si="543"/>
        <v>Under 1.5</v>
      </c>
      <c r="U5931" s="14"/>
      <c r="V5931" s="14" t="str">
        <f t="shared" si="544"/>
        <v>Over 0.5</v>
      </c>
      <c r="W5931" s="14" t="str">
        <f t="shared" si="545"/>
        <v/>
      </c>
    </row>
    <row r="5932" spans="19:23">
      <c r="S5932" s="21" t="str">
        <f t="shared" si="542"/>
        <v/>
      </c>
      <c r="T5932" s="7" t="str">
        <f t="shared" si="543"/>
        <v>Under 1.5</v>
      </c>
      <c r="U5932" s="14"/>
      <c r="V5932" s="14" t="str">
        <f t="shared" si="544"/>
        <v>Over 0.5</v>
      </c>
      <c r="W5932" s="14" t="str">
        <f t="shared" si="545"/>
        <v/>
      </c>
    </row>
    <row r="5933" spans="19:23">
      <c r="S5933" s="21" t="str">
        <f t="shared" si="542"/>
        <v/>
      </c>
      <c r="T5933" s="7" t="str">
        <f t="shared" si="543"/>
        <v>Under 1.5</v>
      </c>
      <c r="U5933" s="14"/>
      <c r="V5933" s="14" t="str">
        <f t="shared" si="544"/>
        <v>Over 0.5</v>
      </c>
      <c r="W5933" s="14" t="str">
        <f t="shared" si="545"/>
        <v/>
      </c>
    </row>
    <row r="5934" spans="19:23">
      <c r="S5934" s="21" t="str">
        <f t="shared" si="542"/>
        <v/>
      </c>
      <c r="T5934" s="7" t="str">
        <f t="shared" si="543"/>
        <v>Under 1.5</v>
      </c>
      <c r="U5934" s="14"/>
      <c r="V5934" s="14" t="str">
        <f t="shared" si="544"/>
        <v>Over 0.5</v>
      </c>
      <c r="W5934" s="14" t="str">
        <f t="shared" si="545"/>
        <v/>
      </c>
    </row>
    <row r="5935" spans="19:23">
      <c r="S5935" s="21" t="str">
        <f t="shared" si="542"/>
        <v/>
      </c>
      <c r="T5935" s="7" t="str">
        <f t="shared" si="543"/>
        <v>Under 1.5</v>
      </c>
      <c r="U5935" s="14"/>
      <c r="V5935" s="14" t="str">
        <f t="shared" si="544"/>
        <v>Over 0.5</v>
      </c>
      <c r="W5935" s="14" t="str">
        <f t="shared" si="545"/>
        <v/>
      </c>
    </row>
    <row r="5936" spans="19:23">
      <c r="S5936" s="21" t="str">
        <f t="shared" si="542"/>
        <v/>
      </c>
      <c r="T5936" s="7" t="str">
        <f t="shared" si="543"/>
        <v>Under 1.5</v>
      </c>
      <c r="U5936" s="14"/>
      <c r="V5936" s="14" t="str">
        <f t="shared" si="544"/>
        <v>Over 0.5</v>
      </c>
      <c r="W5936" s="14" t="str">
        <f t="shared" si="545"/>
        <v/>
      </c>
    </row>
    <row r="5937" spans="19:23">
      <c r="S5937" s="21" t="str">
        <f t="shared" si="542"/>
        <v/>
      </c>
      <c r="T5937" s="7" t="str">
        <f t="shared" si="543"/>
        <v>Under 1.5</v>
      </c>
      <c r="U5937" s="14"/>
      <c r="V5937" s="14" t="str">
        <f t="shared" si="544"/>
        <v>Over 0.5</v>
      </c>
      <c r="W5937" s="14" t="str">
        <f t="shared" si="545"/>
        <v/>
      </c>
    </row>
    <row r="5938" spans="19:23">
      <c r="S5938" s="21" t="str">
        <f t="shared" si="542"/>
        <v/>
      </c>
      <c r="T5938" s="7" t="str">
        <f t="shared" si="543"/>
        <v>Under 1.5</v>
      </c>
      <c r="U5938" s="14"/>
      <c r="V5938" s="14" t="str">
        <f t="shared" si="544"/>
        <v>Over 0.5</v>
      </c>
      <c r="W5938" s="14" t="str">
        <f t="shared" si="545"/>
        <v/>
      </c>
    </row>
    <row r="5939" spans="19:23">
      <c r="S5939" s="21" t="str">
        <f t="shared" si="542"/>
        <v/>
      </c>
      <c r="T5939" s="7" t="str">
        <f t="shared" si="543"/>
        <v>Under 1.5</v>
      </c>
      <c r="U5939" s="14"/>
      <c r="V5939" s="14" t="str">
        <f t="shared" si="544"/>
        <v>Over 0.5</v>
      </c>
      <c r="W5939" s="14" t="str">
        <f t="shared" si="545"/>
        <v/>
      </c>
    </row>
    <row r="5940" spans="19:23">
      <c r="S5940" s="21" t="str">
        <f t="shared" ref="S5940:S6003" si="546">(IF(H5940=0,"",(40+IF(I5940&lt;50,0,I5940/3.2)+(IF(J5940&gt;I5940,-J5940/3.2,0)+(IF(H5940&gt;I5940,-H5940/3.2,0)+(IF(L5940="X",5,IF(L5940="2",2,0)))+(IF(M5940&gt;15,0,15-M5940))+(IF(P5940&lt;50,0,P5940/5)))))))</f>
        <v/>
      </c>
      <c r="T5940" s="7" t="str">
        <f t="shared" ref="T5940:T6003" si="547">IF(S5940&lt;56,"Over 0.5","Under 1.5")</f>
        <v>Under 1.5</v>
      </c>
      <c r="U5940" s="14"/>
      <c r="V5940" s="14" t="str">
        <f t="shared" si="544"/>
        <v>Over 0.5</v>
      </c>
      <c r="W5940" s="14" t="str">
        <f t="shared" si="545"/>
        <v/>
      </c>
    </row>
    <row r="5941" spans="19:23">
      <c r="S5941" s="21" t="str">
        <f t="shared" si="546"/>
        <v/>
      </c>
      <c r="T5941" s="7" t="str">
        <f t="shared" si="547"/>
        <v>Under 1.5</v>
      </c>
      <c r="U5941" s="14"/>
      <c r="V5941" s="14" t="str">
        <f t="shared" si="544"/>
        <v>Over 0.5</v>
      </c>
      <c r="W5941" s="14" t="str">
        <f t="shared" si="545"/>
        <v/>
      </c>
    </row>
    <row r="5942" spans="19:23">
      <c r="S5942" s="21" t="str">
        <f t="shared" si="546"/>
        <v/>
      </c>
      <c r="T5942" s="7" t="str">
        <f t="shared" si="547"/>
        <v>Under 1.5</v>
      </c>
      <c r="U5942" s="14"/>
      <c r="V5942" s="14" t="str">
        <f t="shared" si="544"/>
        <v>Over 0.5</v>
      </c>
      <c r="W5942" s="14" t="str">
        <f t="shared" si="545"/>
        <v/>
      </c>
    </row>
    <row r="5943" spans="19:23">
      <c r="S5943" s="21" t="str">
        <f t="shared" si="546"/>
        <v/>
      </c>
      <c r="T5943" s="7" t="str">
        <f t="shared" si="547"/>
        <v>Under 1.5</v>
      </c>
      <c r="U5943" s="14"/>
      <c r="V5943" s="14" t="str">
        <f t="shared" si="544"/>
        <v>Over 0.5</v>
      </c>
      <c r="W5943" s="14" t="str">
        <f t="shared" si="545"/>
        <v/>
      </c>
    </row>
    <row r="5944" spans="19:23">
      <c r="S5944" s="21" t="str">
        <f t="shared" si="546"/>
        <v/>
      </c>
      <c r="T5944" s="7" t="str">
        <f t="shared" si="547"/>
        <v>Under 1.5</v>
      </c>
      <c r="U5944" s="14"/>
      <c r="V5944" s="14" t="str">
        <f t="shared" si="544"/>
        <v>Over 0.5</v>
      </c>
      <c r="W5944" s="14" t="str">
        <f t="shared" si="545"/>
        <v/>
      </c>
    </row>
    <row r="5945" spans="19:23">
      <c r="S5945" s="21" t="str">
        <f t="shared" si="546"/>
        <v/>
      </c>
      <c r="T5945" s="7" t="str">
        <f t="shared" si="547"/>
        <v>Under 1.5</v>
      </c>
      <c r="U5945" s="14"/>
      <c r="V5945" s="14" t="str">
        <f t="shared" si="544"/>
        <v>Over 0.5</v>
      </c>
      <c r="W5945" s="14" t="str">
        <f t="shared" si="545"/>
        <v/>
      </c>
    </row>
    <row r="5946" spans="19:23">
      <c r="S5946" s="21" t="str">
        <f t="shared" si="546"/>
        <v/>
      </c>
      <c r="T5946" s="7" t="str">
        <f t="shared" si="547"/>
        <v>Under 1.5</v>
      </c>
      <c r="U5946" s="14"/>
      <c r="V5946" s="14" t="str">
        <f t="shared" si="544"/>
        <v>Over 0.5</v>
      </c>
      <c r="W5946" s="14" t="str">
        <f t="shared" si="545"/>
        <v/>
      </c>
    </row>
    <row r="5947" spans="19:23">
      <c r="S5947" s="21" t="str">
        <f t="shared" si="546"/>
        <v/>
      </c>
      <c r="T5947" s="7" t="str">
        <f t="shared" si="547"/>
        <v>Under 1.5</v>
      </c>
      <c r="U5947" s="14"/>
      <c r="V5947" s="14" t="str">
        <f t="shared" si="544"/>
        <v>Over 0.5</v>
      </c>
      <c r="W5947" s="14" t="str">
        <f t="shared" si="545"/>
        <v/>
      </c>
    </row>
    <row r="5948" spans="19:23">
      <c r="S5948" s="21" t="str">
        <f t="shared" si="546"/>
        <v/>
      </c>
      <c r="T5948" s="7" t="str">
        <f t="shared" si="547"/>
        <v>Under 1.5</v>
      </c>
      <c r="U5948" s="14"/>
      <c r="V5948" s="14" t="str">
        <f t="shared" si="544"/>
        <v>Over 0.5</v>
      </c>
      <c r="W5948" s="14" t="str">
        <f t="shared" si="545"/>
        <v/>
      </c>
    </row>
    <row r="5949" spans="19:23">
      <c r="S5949" s="21" t="str">
        <f t="shared" si="546"/>
        <v/>
      </c>
      <c r="T5949" s="7" t="str">
        <f t="shared" si="547"/>
        <v>Under 1.5</v>
      </c>
      <c r="U5949" s="14"/>
      <c r="V5949" s="14" t="str">
        <f t="shared" si="544"/>
        <v>Over 0.5</v>
      </c>
      <c r="W5949" s="14" t="str">
        <f t="shared" si="545"/>
        <v/>
      </c>
    </row>
    <row r="5950" spans="19:23">
      <c r="S5950" s="21" t="str">
        <f t="shared" si="546"/>
        <v/>
      </c>
      <c r="T5950" s="7" t="str">
        <f t="shared" si="547"/>
        <v>Under 1.5</v>
      </c>
      <c r="U5950" s="14"/>
      <c r="V5950" s="14" t="str">
        <f t="shared" si="544"/>
        <v>Over 0.5</v>
      </c>
      <c r="W5950" s="14" t="str">
        <f t="shared" si="545"/>
        <v/>
      </c>
    </row>
    <row r="5951" spans="19:23">
      <c r="S5951" s="21" t="str">
        <f t="shared" si="546"/>
        <v/>
      </c>
      <c r="T5951" s="7" t="str">
        <f t="shared" si="547"/>
        <v>Under 1.5</v>
      </c>
      <c r="U5951" s="14"/>
      <c r="V5951" s="14" t="str">
        <f t="shared" si="544"/>
        <v>Over 0.5</v>
      </c>
      <c r="W5951" s="14" t="str">
        <f t="shared" si="545"/>
        <v/>
      </c>
    </row>
    <row r="5952" spans="19:23">
      <c r="S5952" s="21" t="str">
        <f t="shared" si="546"/>
        <v/>
      </c>
      <c r="T5952" s="7" t="str">
        <f t="shared" si="547"/>
        <v>Under 1.5</v>
      </c>
      <c r="U5952" s="14"/>
      <c r="V5952" s="14" t="str">
        <f t="shared" si="544"/>
        <v>Over 0.5</v>
      </c>
      <c r="W5952" s="14" t="str">
        <f t="shared" si="545"/>
        <v/>
      </c>
    </row>
    <row r="5953" spans="19:23">
      <c r="S5953" s="21" t="str">
        <f t="shared" si="546"/>
        <v/>
      </c>
      <c r="T5953" s="7" t="str">
        <f t="shared" si="547"/>
        <v>Under 1.5</v>
      </c>
      <c r="U5953" s="14"/>
      <c r="V5953" s="14" t="str">
        <f t="shared" si="544"/>
        <v>Over 0.5</v>
      </c>
      <c r="W5953" s="14" t="str">
        <f t="shared" si="545"/>
        <v/>
      </c>
    </row>
    <row r="5954" spans="19:23">
      <c r="S5954" s="21" t="str">
        <f t="shared" si="546"/>
        <v/>
      </c>
      <c r="T5954" s="7" t="str">
        <f t="shared" si="547"/>
        <v>Under 1.5</v>
      </c>
      <c r="U5954" s="14"/>
      <c r="V5954" s="14" t="str">
        <f t="shared" si="544"/>
        <v>Over 0.5</v>
      </c>
      <c r="W5954" s="14" t="str">
        <f t="shared" si="545"/>
        <v/>
      </c>
    </row>
    <row r="5955" spans="19:23">
      <c r="S5955" s="21" t="str">
        <f t="shared" si="546"/>
        <v/>
      </c>
      <c r="T5955" s="7" t="str">
        <f t="shared" si="547"/>
        <v>Under 1.5</v>
      </c>
      <c r="U5955" s="14"/>
      <c r="V5955" s="14" t="str">
        <f t="shared" si="544"/>
        <v>Over 0.5</v>
      </c>
      <c r="W5955" s="14" t="str">
        <f t="shared" si="545"/>
        <v/>
      </c>
    </row>
    <row r="5956" spans="19:23">
      <c r="S5956" s="21" t="str">
        <f t="shared" si="546"/>
        <v/>
      </c>
      <c r="T5956" s="7" t="str">
        <f t="shared" si="547"/>
        <v>Under 1.5</v>
      </c>
      <c r="U5956" s="14"/>
      <c r="V5956" s="14" t="str">
        <f t="shared" si="544"/>
        <v>Over 0.5</v>
      </c>
      <c r="W5956" s="14" t="str">
        <f t="shared" si="545"/>
        <v/>
      </c>
    </row>
    <row r="5957" spans="19:23">
      <c r="S5957" s="21" t="str">
        <f t="shared" si="546"/>
        <v/>
      </c>
      <c r="T5957" s="7" t="str">
        <f t="shared" si="547"/>
        <v>Under 1.5</v>
      </c>
      <c r="U5957" s="14"/>
      <c r="V5957" s="14" t="str">
        <f t="shared" si="544"/>
        <v>Over 0.5</v>
      </c>
      <c r="W5957" s="14" t="str">
        <f t="shared" si="545"/>
        <v/>
      </c>
    </row>
    <row r="5958" spans="19:23">
      <c r="S5958" s="21" t="str">
        <f t="shared" si="546"/>
        <v/>
      </c>
      <c r="T5958" s="7" t="str">
        <f t="shared" si="547"/>
        <v>Under 1.5</v>
      </c>
      <c r="U5958" s="14"/>
      <c r="V5958" s="14" t="str">
        <f t="shared" si="544"/>
        <v>Over 0.5</v>
      </c>
      <c r="W5958" s="14" t="str">
        <f t="shared" si="545"/>
        <v/>
      </c>
    </row>
    <row r="5959" spans="19:23">
      <c r="S5959" s="21" t="str">
        <f t="shared" si="546"/>
        <v/>
      </c>
      <c r="T5959" s="7" t="str">
        <f t="shared" si="547"/>
        <v>Under 1.5</v>
      </c>
      <c r="U5959" s="14"/>
      <c r="V5959" s="14" t="str">
        <f t="shared" si="544"/>
        <v>Over 0.5</v>
      </c>
      <c r="W5959" s="14" t="str">
        <f t="shared" si="545"/>
        <v/>
      </c>
    </row>
    <row r="5960" spans="19:23">
      <c r="S5960" s="21" t="str">
        <f t="shared" si="546"/>
        <v/>
      </c>
      <c r="T5960" s="7" t="str">
        <f t="shared" si="547"/>
        <v>Under 1.5</v>
      </c>
      <c r="U5960" s="14"/>
      <c r="V5960" s="14" t="str">
        <f t="shared" si="544"/>
        <v>Over 0.5</v>
      </c>
      <c r="W5960" s="14" t="str">
        <f t="shared" si="545"/>
        <v/>
      </c>
    </row>
    <row r="5961" spans="19:23">
      <c r="S5961" s="21" t="str">
        <f t="shared" si="546"/>
        <v/>
      </c>
      <c r="T5961" s="7" t="str">
        <f t="shared" si="547"/>
        <v>Under 1.5</v>
      </c>
      <c r="U5961" s="14"/>
      <c r="V5961" s="14" t="str">
        <f t="shared" si="544"/>
        <v>Over 0.5</v>
      </c>
      <c r="W5961" s="14" t="str">
        <f t="shared" si="545"/>
        <v/>
      </c>
    </row>
    <row r="5962" spans="19:23">
      <c r="S5962" s="21" t="str">
        <f t="shared" si="546"/>
        <v/>
      </c>
      <c r="T5962" s="7" t="str">
        <f t="shared" si="547"/>
        <v>Under 1.5</v>
      </c>
      <c r="U5962" s="14"/>
      <c r="V5962" s="14" t="str">
        <f t="shared" si="544"/>
        <v>Over 0.5</v>
      </c>
      <c r="W5962" s="14" t="str">
        <f t="shared" si="545"/>
        <v/>
      </c>
    </row>
    <row r="5963" spans="19:23">
      <c r="S5963" s="21" t="str">
        <f t="shared" si="546"/>
        <v/>
      </c>
      <c r="T5963" s="7" t="str">
        <f t="shared" si="547"/>
        <v>Under 1.5</v>
      </c>
      <c r="U5963" s="14"/>
      <c r="V5963" s="14" t="str">
        <f t="shared" ref="V5963:V6026" si="548">IF(N5963="1-0","Under 1.5",IF(N5963="0-0","Under 1.5",IF(N5963="0-1","Under 1.5","Over 0.5")))</f>
        <v>Over 0.5</v>
      </c>
      <c r="W5963" s="14" t="str">
        <f t="shared" ref="W5963:W6026" si="549">IF(N5963=0,"",IF(N5963="?",N5963,IF(T5963=V5963,"WON",IF(N5963="0-1","WON",IF(N5963="1-0","WON","LOST")))))</f>
        <v/>
      </c>
    </row>
    <row r="5964" spans="19:23">
      <c r="S5964" s="21" t="str">
        <f t="shared" si="546"/>
        <v/>
      </c>
      <c r="T5964" s="7" t="str">
        <f t="shared" si="547"/>
        <v>Under 1.5</v>
      </c>
      <c r="U5964" s="14"/>
      <c r="V5964" s="14" t="str">
        <f t="shared" si="548"/>
        <v>Over 0.5</v>
      </c>
      <c r="W5964" s="14" t="str">
        <f t="shared" si="549"/>
        <v/>
      </c>
    </row>
    <row r="5965" spans="19:23">
      <c r="S5965" s="21" t="str">
        <f t="shared" si="546"/>
        <v/>
      </c>
      <c r="T5965" s="7" t="str">
        <f t="shared" si="547"/>
        <v>Under 1.5</v>
      </c>
      <c r="U5965" s="14"/>
      <c r="V5965" s="14" t="str">
        <f t="shared" si="548"/>
        <v>Over 0.5</v>
      </c>
      <c r="W5965" s="14" t="str">
        <f t="shared" si="549"/>
        <v/>
      </c>
    </row>
    <row r="5966" spans="19:23">
      <c r="S5966" s="21" t="str">
        <f t="shared" si="546"/>
        <v/>
      </c>
      <c r="T5966" s="7" t="str">
        <f t="shared" si="547"/>
        <v>Under 1.5</v>
      </c>
      <c r="U5966" s="14"/>
      <c r="V5966" s="14" t="str">
        <f t="shared" si="548"/>
        <v>Over 0.5</v>
      </c>
      <c r="W5966" s="14" t="str">
        <f t="shared" si="549"/>
        <v/>
      </c>
    </row>
    <row r="5967" spans="19:23">
      <c r="S5967" s="21" t="str">
        <f t="shared" si="546"/>
        <v/>
      </c>
      <c r="T5967" s="7" t="str">
        <f t="shared" si="547"/>
        <v>Under 1.5</v>
      </c>
      <c r="U5967" s="14"/>
      <c r="V5967" s="14" t="str">
        <f t="shared" si="548"/>
        <v>Over 0.5</v>
      </c>
      <c r="W5967" s="14" t="str">
        <f t="shared" si="549"/>
        <v/>
      </c>
    </row>
    <row r="5968" spans="19:23">
      <c r="S5968" s="21" t="str">
        <f t="shared" si="546"/>
        <v/>
      </c>
      <c r="T5968" s="7" t="str">
        <f t="shared" si="547"/>
        <v>Under 1.5</v>
      </c>
      <c r="U5968" s="14"/>
      <c r="V5968" s="14" t="str">
        <f t="shared" si="548"/>
        <v>Over 0.5</v>
      </c>
      <c r="W5968" s="14" t="str">
        <f t="shared" si="549"/>
        <v/>
      </c>
    </row>
    <row r="5969" spans="19:23">
      <c r="S5969" s="21" t="str">
        <f t="shared" si="546"/>
        <v/>
      </c>
      <c r="T5969" s="7" t="str">
        <f t="shared" si="547"/>
        <v>Under 1.5</v>
      </c>
      <c r="U5969" s="14"/>
      <c r="V5969" s="14" t="str">
        <f t="shared" si="548"/>
        <v>Over 0.5</v>
      </c>
      <c r="W5969" s="14" t="str">
        <f t="shared" si="549"/>
        <v/>
      </c>
    </row>
    <row r="5970" spans="19:23">
      <c r="S5970" s="21" t="str">
        <f t="shared" si="546"/>
        <v/>
      </c>
      <c r="T5970" s="7" t="str">
        <f t="shared" si="547"/>
        <v>Under 1.5</v>
      </c>
      <c r="U5970" s="14"/>
      <c r="V5970" s="14" t="str">
        <f t="shared" si="548"/>
        <v>Over 0.5</v>
      </c>
      <c r="W5970" s="14" t="str">
        <f t="shared" si="549"/>
        <v/>
      </c>
    </row>
    <row r="5971" spans="19:23">
      <c r="S5971" s="21" t="str">
        <f t="shared" si="546"/>
        <v/>
      </c>
      <c r="T5971" s="7" t="str">
        <f t="shared" si="547"/>
        <v>Under 1.5</v>
      </c>
      <c r="U5971" s="14"/>
      <c r="V5971" s="14" t="str">
        <f t="shared" si="548"/>
        <v>Over 0.5</v>
      </c>
      <c r="W5971" s="14" t="str">
        <f t="shared" si="549"/>
        <v/>
      </c>
    </row>
    <row r="5972" spans="19:23">
      <c r="S5972" s="21" t="str">
        <f t="shared" si="546"/>
        <v/>
      </c>
      <c r="T5972" s="7" t="str">
        <f t="shared" si="547"/>
        <v>Under 1.5</v>
      </c>
      <c r="U5972" s="14"/>
      <c r="V5972" s="14" t="str">
        <f t="shared" si="548"/>
        <v>Over 0.5</v>
      </c>
      <c r="W5972" s="14" t="str">
        <f t="shared" si="549"/>
        <v/>
      </c>
    </row>
    <row r="5973" spans="19:23">
      <c r="S5973" s="21" t="str">
        <f t="shared" si="546"/>
        <v/>
      </c>
      <c r="T5973" s="7" t="str">
        <f t="shared" si="547"/>
        <v>Under 1.5</v>
      </c>
      <c r="U5973" s="14"/>
      <c r="V5973" s="14" t="str">
        <f t="shared" si="548"/>
        <v>Over 0.5</v>
      </c>
      <c r="W5973" s="14" t="str">
        <f t="shared" si="549"/>
        <v/>
      </c>
    </row>
    <row r="5974" spans="19:23">
      <c r="S5974" s="21" t="str">
        <f t="shared" si="546"/>
        <v/>
      </c>
      <c r="T5974" s="7" t="str">
        <f t="shared" si="547"/>
        <v>Under 1.5</v>
      </c>
      <c r="U5974" s="14"/>
      <c r="V5974" s="14" t="str">
        <f t="shared" si="548"/>
        <v>Over 0.5</v>
      </c>
      <c r="W5974" s="14" t="str">
        <f t="shared" si="549"/>
        <v/>
      </c>
    </row>
    <row r="5975" spans="19:23">
      <c r="S5975" s="21" t="str">
        <f t="shared" si="546"/>
        <v/>
      </c>
      <c r="T5975" s="7" t="str">
        <f t="shared" si="547"/>
        <v>Under 1.5</v>
      </c>
      <c r="U5975" s="14"/>
      <c r="V5975" s="14" t="str">
        <f t="shared" si="548"/>
        <v>Over 0.5</v>
      </c>
      <c r="W5975" s="14" t="str">
        <f t="shared" si="549"/>
        <v/>
      </c>
    </row>
    <row r="5976" spans="19:23">
      <c r="S5976" s="21" t="str">
        <f t="shared" si="546"/>
        <v/>
      </c>
      <c r="T5976" s="7" t="str">
        <f t="shared" si="547"/>
        <v>Under 1.5</v>
      </c>
      <c r="U5976" s="14"/>
      <c r="V5976" s="14" t="str">
        <f t="shared" si="548"/>
        <v>Over 0.5</v>
      </c>
      <c r="W5976" s="14" t="str">
        <f t="shared" si="549"/>
        <v/>
      </c>
    </row>
    <row r="5977" spans="19:23">
      <c r="S5977" s="21" t="str">
        <f t="shared" si="546"/>
        <v/>
      </c>
      <c r="T5977" s="7" t="str">
        <f t="shared" si="547"/>
        <v>Under 1.5</v>
      </c>
      <c r="U5977" s="14"/>
      <c r="V5977" s="14" t="str">
        <f t="shared" si="548"/>
        <v>Over 0.5</v>
      </c>
      <c r="W5977" s="14" t="str">
        <f t="shared" si="549"/>
        <v/>
      </c>
    </row>
    <row r="5978" spans="19:23">
      <c r="S5978" s="21" t="str">
        <f t="shared" si="546"/>
        <v/>
      </c>
      <c r="T5978" s="7" t="str">
        <f t="shared" si="547"/>
        <v>Under 1.5</v>
      </c>
      <c r="U5978" s="14"/>
      <c r="V5978" s="14" t="str">
        <f t="shared" si="548"/>
        <v>Over 0.5</v>
      </c>
      <c r="W5978" s="14" t="str">
        <f t="shared" si="549"/>
        <v/>
      </c>
    </row>
    <row r="5979" spans="19:23">
      <c r="S5979" s="21" t="str">
        <f t="shared" si="546"/>
        <v/>
      </c>
      <c r="T5979" s="7" t="str">
        <f t="shared" si="547"/>
        <v>Under 1.5</v>
      </c>
      <c r="U5979" s="14"/>
      <c r="V5979" s="14" t="str">
        <f t="shared" si="548"/>
        <v>Over 0.5</v>
      </c>
      <c r="W5979" s="14" t="str">
        <f t="shared" si="549"/>
        <v/>
      </c>
    </row>
    <row r="5980" spans="19:23">
      <c r="S5980" s="21" t="str">
        <f t="shared" si="546"/>
        <v/>
      </c>
      <c r="T5980" s="7" t="str">
        <f t="shared" si="547"/>
        <v>Under 1.5</v>
      </c>
      <c r="U5980" s="14"/>
      <c r="V5980" s="14" t="str">
        <f t="shared" si="548"/>
        <v>Over 0.5</v>
      </c>
      <c r="W5980" s="14" t="str">
        <f t="shared" si="549"/>
        <v/>
      </c>
    </row>
    <row r="5981" spans="19:23">
      <c r="S5981" s="21" t="str">
        <f t="shared" si="546"/>
        <v/>
      </c>
      <c r="T5981" s="7" t="str">
        <f t="shared" si="547"/>
        <v>Under 1.5</v>
      </c>
      <c r="U5981" s="14"/>
      <c r="V5981" s="14" t="str">
        <f t="shared" si="548"/>
        <v>Over 0.5</v>
      </c>
      <c r="W5981" s="14" t="str">
        <f t="shared" si="549"/>
        <v/>
      </c>
    </row>
    <row r="5982" spans="19:23">
      <c r="S5982" s="21" t="str">
        <f t="shared" si="546"/>
        <v/>
      </c>
      <c r="T5982" s="7" t="str">
        <f t="shared" si="547"/>
        <v>Under 1.5</v>
      </c>
      <c r="U5982" s="14"/>
      <c r="V5982" s="14" t="str">
        <f t="shared" si="548"/>
        <v>Over 0.5</v>
      </c>
      <c r="W5982" s="14" t="str">
        <f t="shared" si="549"/>
        <v/>
      </c>
    </row>
    <row r="5983" spans="19:23">
      <c r="S5983" s="21" t="str">
        <f t="shared" si="546"/>
        <v/>
      </c>
      <c r="T5983" s="7" t="str">
        <f t="shared" si="547"/>
        <v>Under 1.5</v>
      </c>
      <c r="U5983" s="14"/>
      <c r="V5983" s="14" t="str">
        <f t="shared" si="548"/>
        <v>Over 0.5</v>
      </c>
      <c r="W5983" s="14" t="str">
        <f t="shared" si="549"/>
        <v/>
      </c>
    </row>
    <row r="5984" spans="19:23">
      <c r="S5984" s="21" t="str">
        <f t="shared" si="546"/>
        <v/>
      </c>
      <c r="T5984" s="7" t="str">
        <f t="shared" si="547"/>
        <v>Under 1.5</v>
      </c>
      <c r="U5984" s="14"/>
      <c r="V5984" s="14" t="str">
        <f t="shared" si="548"/>
        <v>Over 0.5</v>
      </c>
      <c r="W5984" s="14" t="str">
        <f t="shared" si="549"/>
        <v/>
      </c>
    </row>
    <row r="5985" spans="19:23">
      <c r="S5985" s="21" t="str">
        <f t="shared" si="546"/>
        <v/>
      </c>
      <c r="T5985" s="7" t="str">
        <f t="shared" si="547"/>
        <v>Under 1.5</v>
      </c>
      <c r="U5985" s="14"/>
      <c r="V5985" s="14" t="str">
        <f t="shared" si="548"/>
        <v>Over 0.5</v>
      </c>
      <c r="W5985" s="14" t="str">
        <f t="shared" si="549"/>
        <v/>
      </c>
    </row>
    <row r="5986" spans="19:23">
      <c r="S5986" s="21" t="str">
        <f t="shared" si="546"/>
        <v/>
      </c>
      <c r="T5986" s="7" t="str">
        <f t="shared" si="547"/>
        <v>Under 1.5</v>
      </c>
      <c r="U5986" s="14"/>
      <c r="V5986" s="14" t="str">
        <f t="shared" si="548"/>
        <v>Over 0.5</v>
      </c>
      <c r="W5986" s="14" t="str">
        <f t="shared" si="549"/>
        <v/>
      </c>
    </row>
    <row r="5987" spans="19:23">
      <c r="S5987" s="21" t="str">
        <f t="shared" si="546"/>
        <v/>
      </c>
      <c r="T5987" s="7" t="str">
        <f t="shared" si="547"/>
        <v>Under 1.5</v>
      </c>
      <c r="U5987" s="14"/>
      <c r="V5987" s="14" t="str">
        <f t="shared" si="548"/>
        <v>Over 0.5</v>
      </c>
      <c r="W5987" s="14" t="str">
        <f t="shared" si="549"/>
        <v/>
      </c>
    </row>
    <row r="5988" spans="19:23">
      <c r="S5988" s="21" t="str">
        <f t="shared" si="546"/>
        <v/>
      </c>
      <c r="T5988" s="7" t="str">
        <f t="shared" si="547"/>
        <v>Under 1.5</v>
      </c>
      <c r="U5988" s="14"/>
      <c r="V5988" s="14" t="str">
        <f t="shared" si="548"/>
        <v>Over 0.5</v>
      </c>
      <c r="W5988" s="14" t="str">
        <f t="shared" si="549"/>
        <v/>
      </c>
    </row>
    <row r="5989" spans="19:23">
      <c r="S5989" s="21" t="str">
        <f t="shared" si="546"/>
        <v/>
      </c>
      <c r="T5989" s="7" t="str">
        <f t="shared" si="547"/>
        <v>Under 1.5</v>
      </c>
      <c r="U5989" s="14"/>
      <c r="V5989" s="14" t="str">
        <f t="shared" si="548"/>
        <v>Over 0.5</v>
      </c>
      <c r="W5989" s="14" t="str">
        <f t="shared" si="549"/>
        <v/>
      </c>
    </row>
    <row r="5990" spans="19:23">
      <c r="S5990" s="21" t="str">
        <f t="shared" si="546"/>
        <v/>
      </c>
      <c r="T5990" s="7" t="str">
        <f t="shared" si="547"/>
        <v>Under 1.5</v>
      </c>
      <c r="U5990" s="14"/>
      <c r="V5990" s="14" t="str">
        <f t="shared" si="548"/>
        <v>Over 0.5</v>
      </c>
      <c r="W5990" s="14" t="str">
        <f t="shared" si="549"/>
        <v/>
      </c>
    </row>
    <row r="5991" spans="19:23">
      <c r="S5991" s="21" t="str">
        <f t="shared" si="546"/>
        <v/>
      </c>
      <c r="T5991" s="7" t="str">
        <f t="shared" si="547"/>
        <v>Under 1.5</v>
      </c>
      <c r="U5991" s="14"/>
      <c r="V5991" s="14" t="str">
        <f t="shared" si="548"/>
        <v>Over 0.5</v>
      </c>
      <c r="W5991" s="14" t="str">
        <f t="shared" si="549"/>
        <v/>
      </c>
    </row>
    <row r="5992" spans="19:23">
      <c r="S5992" s="21" t="str">
        <f t="shared" si="546"/>
        <v/>
      </c>
      <c r="T5992" s="7" t="str">
        <f t="shared" si="547"/>
        <v>Under 1.5</v>
      </c>
      <c r="U5992" s="14"/>
      <c r="V5992" s="14" t="str">
        <f t="shared" si="548"/>
        <v>Over 0.5</v>
      </c>
      <c r="W5992" s="14" t="str">
        <f t="shared" si="549"/>
        <v/>
      </c>
    </row>
    <row r="5993" spans="19:23">
      <c r="S5993" s="21" t="str">
        <f t="shared" si="546"/>
        <v/>
      </c>
      <c r="T5993" s="7" t="str">
        <f t="shared" si="547"/>
        <v>Under 1.5</v>
      </c>
      <c r="U5993" s="14"/>
      <c r="V5993" s="14" t="str">
        <f t="shared" si="548"/>
        <v>Over 0.5</v>
      </c>
      <c r="W5993" s="14" t="str">
        <f t="shared" si="549"/>
        <v/>
      </c>
    </row>
    <row r="5994" spans="19:23">
      <c r="S5994" s="21" t="str">
        <f t="shared" si="546"/>
        <v/>
      </c>
      <c r="T5994" s="7" t="str">
        <f t="shared" si="547"/>
        <v>Under 1.5</v>
      </c>
      <c r="U5994" s="14"/>
      <c r="V5994" s="14" t="str">
        <f t="shared" si="548"/>
        <v>Over 0.5</v>
      </c>
      <c r="W5994" s="14" t="str">
        <f t="shared" si="549"/>
        <v/>
      </c>
    </row>
    <row r="5995" spans="19:23">
      <c r="S5995" s="21" t="str">
        <f t="shared" si="546"/>
        <v/>
      </c>
      <c r="T5995" s="7" t="str">
        <f t="shared" si="547"/>
        <v>Under 1.5</v>
      </c>
      <c r="U5995" s="14"/>
      <c r="V5995" s="14" t="str">
        <f t="shared" si="548"/>
        <v>Over 0.5</v>
      </c>
      <c r="W5995" s="14" t="str">
        <f t="shared" si="549"/>
        <v/>
      </c>
    </row>
    <row r="5996" spans="19:23">
      <c r="S5996" s="21" t="str">
        <f t="shared" si="546"/>
        <v/>
      </c>
      <c r="T5996" s="7" t="str">
        <f t="shared" si="547"/>
        <v>Under 1.5</v>
      </c>
      <c r="U5996" s="14"/>
      <c r="V5996" s="14" t="str">
        <f t="shared" si="548"/>
        <v>Over 0.5</v>
      </c>
      <c r="W5996" s="14" t="str">
        <f t="shared" si="549"/>
        <v/>
      </c>
    </row>
    <row r="5997" spans="19:23">
      <c r="S5997" s="21" t="str">
        <f t="shared" si="546"/>
        <v/>
      </c>
      <c r="T5997" s="7" t="str">
        <f t="shared" si="547"/>
        <v>Under 1.5</v>
      </c>
      <c r="U5997" s="14"/>
      <c r="V5997" s="14" t="str">
        <f t="shared" si="548"/>
        <v>Over 0.5</v>
      </c>
      <c r="W5997" s="14" t="str">
        <f t="shared" si="549"/>
        <v/>
      </c>
    </row>
    <row r="5998" spans="19:23">
      <c r="S5998" s="21" t="str">
        <f t="shared" si="546"/>
        <v/>
      </c>
      <c r="T5998" s="7" t="str">
        <f t="shared" si="547"/>
        <v>Under 1.5</v>
      </c>
      <c r="U5998" s="14"/>
      <c r="V5998" s="14" t="str">
        <f t="shared" si="548"/>
        <v>Over 0.5</v>
      </c>
      <c r="W5998" s="14" t="str">
        <f t="shared" si="549"/>
        <v/>
      </c>
    </row>
    <row r="5999" spans="19:23">
      <c r="S5999" s="21" t="str">
        <f t="shared" si="546"/>
        <v/>
      </c>
      <c r="T5999" s="7" t="str">
        <f t="shared" si="547"/>
        <v>Under 1.5</v>
      </c>
      <c r="U5999" s="14"/>
      <c r="V5999" s="14" t="str">
        <f t="shared" si="548"/>
        <v>Over 0.5</v>
      </c>
      <c r="W5999" s="14" t="str">
        <f t="shared" si="549"/>
        <v/>
      </c>
    </row>
    <row r="6000" spans="19:23">
      <c r="S6000" s="21" t="str">
        <f t="shared" si="546"/>
        <v/>
      </c>
      <c r="T6000" s="7" t="str">
        <f t="shared" si="547"/>
        <v>Under 1.5</v>
      </c>
      <c r="U6000" s="14"/>
      <c r="V6000" s="14" t="str">
        <f t="shared" si="548"/>
        <v>Over 0.5</v>
      </c>
      <c r="W6000" s="14" t="str">
        <f t="shared" si="549"/>
        <v/>
      </c>
    </row>
    <row r="6001" spans="19:23">
      <c r="S6001" s="21" t="str">
        <f t="shared" si="546"/>
        <v/>
      </c>
      <c r="T6001" s="7" t="str">
        <f t="shared" si="547"/>
        <v>Under 1.5</v>
      </c>
      <c r="U6001" s="14"/>
      <c r="V6001" s="14" t="str">
        <f t="shared" si="548"/>
        <v>Over 0.5</v>
      </c>
      <c r="W6001" s="14" t="str">
        <f t="shared" si="549"/>
        <v/>
      </c>
    </row>
    <row r="6002" spans="19:23">
      <c r="S6002" s="21" t="str">
        <f t="shared" si="546"/>
        <v/>
      </c>
      <c r="T6002" s="7" t="str">
        <f t="shared" si="547"/>
        <v>Under 1.5</v>
      </c>
      <c r="U6002" s="14"/>
      <c r="V6002" s="14" t="str">
        <f t="shared" si="548"/>
        <v>Over 0.5</v>
      </c>
      <c r="W6002" s="14" t="str">
        <f t="shared" si="549"/>
        <v/>
      </c>
    </row>
    <row r="6003" spans="19:23">
      <c r="S6003" s="21" t="str">
        <f t="shared" si="546"/>
        <v/>
      </c>
      <c r="T6003" s="7" t="str">
        <f t="shared" si="547"/>
        <v>Under 1.5</v>
      </c>
      <c r="U6003" s="14"/>
      <c r="V6003" s="14" t="str">
        <f t="shared" si="548"/>
        <v>Over 0.5</v>
      </c>
      <c r="W6003" s="14" t="str">
        <f t="shared" si="549"/>
        <v/>
      </c>
    </row>
    <row r="6004" spans="19:23">
      <c r="S6004" s="21" t="str">
        <f t="shared" ref="S6004:S6067" si="550">(IF(H6004=0,"",(40+IF(I6004&lt;50,0,I6004/3.2)+(IF(J6004&gt;I6004,-J6004/3.2,0)+(IF(H6004&gt;I6004,-H6004/3.2,0)+(IF(L6004="X",5,IF(L6004="2",2,0)))+(IF(M6004&gt;15,0,15-M6004))+(IF(P6004&lt;50,0,P6004/5)))))))</f>
        <v/>
      </c>
      <c r="T6004" s="7" t="str">
        <f t="shared" ref="T6004:T6067" si="551">IF(S6004&lt;56,"Over 0.5","Under 1.5")</f>
        <v>Under 1.5</v>
      </c>
      <c r="U6004" s="14"/>
      <c r="V6004" s="14" t="str">
        <f t="shared" si="548"/>
        <v>Over 0.5</v>
      </c>
      <c r="W6004" s="14" t="str">
        <f t="shared" si="549"/>
        <v/>
      </c>
    </row>
    <row r="6005" spans="19:23">
      <c r="S6005" s="21" t="str">
        <f t="shared" si="550"/>
        <v/>
      </c>
      <c r="T6005" s="7" t="str">
        <f t="shared" si="551"/>
        <v>Under 1.5</v>
      </c>
      <c r="U6005" s="14"/>
      <c r="V6005" s="14" t="str">
        <f t="shared" si="548"/>
        <v>Over 0.5</v>
      </c>
      <c r="W6005" s="14" t="str">
        <f t="shared" si="549"/>
        <v/>
      </c>
    </row>
    <row r="6006" spans="19:23">
      <c r="S6006" s="21" t="str">
        <f t="shared" si="550"/>
        <v/>
      </c>
      <c r="T6006" s="7" t="str">
        <f t="shared" si="551"/>
        <v>Under 1.5</v>
      </c>
      <c r="U6006" s="14"/>
      <c r="V6006" s="14" t="str">
        <f t="shared" si="548"/>
        <v>Over 0.5</v>
      </c>
      <c r="W6006" s="14" t="str">
        <f t="shared" si="549"/>
        <v/>
      </c>
    </row>
    <row r="6007" spans="19:23">
      <c r="S6007" s="21" t="str">
        <f t="shared" si="550"/>
        <v/>
      </c>
      <c r="T6007" s="7" t="str">
        <f t="shared" si="551"/>
        <v>Under 1.5</v>
      </c>
      <c r="U6007" s="14"/>
      <c r="V6007" s="14" t="str">
        <f t="shared" si="548"/>
        <v>Over 0.5</v>
      </c>
      <c r="W6007" s="14" t="str">
        <f t="shared" si="549"/>
        <v/>
      </c>
    </row>
    <row r="6008" spans="19:23">
      <c r="S6008" s="21" t="str">
        <f t="shared" si="550"/>
        <v/>
      </c>
      <c r="T6008" s="7" t="str">
        <f t="shared" si="551"/>
        <v>Under 1.5</v>
      </c>
      <c r="U6008" s="14"/>
      <c r="V6008" s="14" t="str">
        <f t="shared" si="548"/>
        <v>Over 0.5</v>
      </c>
      <c r="W6008" s="14" t="str">
        <f t="shared" si="549"/>
        <v/>
      </c>
    </row>
    <row r="6009" spans="19:23">
      <c r="S6009" s="21" t="str">
        <f t="shared" si="550"/>
        <v/>
      </c>
      <c r="T6009" s="7" t="str">
        <f t="shared" si="551"/>
        <v>Under 1.5</v>
      </c>
      <c r="U6009" s="14"/>
      <c r="V6009" s="14" t="str">
        <f t="shared" si="548"/>
        <v>Over 0.5</v>
      </c>
      <c r="W6009" s="14" t="str">
        <f t="shared" si="549"/>
        <v/>
      </c>
    </row>
    <row r="6010" spans="19:23">
      <c r="S6010" s="21" t="str">
        <f t="shared" si="550"/>
        <v/>
      </c>
      <c r="T6010" s="7" t="str">
        <f t="shared" si="551"/>
        <v>Under 1.5</v>
      </c>
      <c r="U6010" s="14"/>
      <c r="V6010" s="14" t="str">
        <f t="shared" si="548"/>
        <v>Over 0.5</v>
      </c>
      <c r="W6010" s="14" t="str">
        <f t="shared" si="549"/>
        <v/>
      </c>
    </row>
    <row r="6011" spans="19:23">
      <c r="S6011" s="21" t="str">
        <f t="shared" si="550"/>
        <v/>
      </c>
      <c r="T6011" s="7" t="str">
        <f t="shared" si="551"/>
        <v>Under 1.5</v>
      </c>
      <c r="U6011" s="14"/>
      <c r="V6011" s="14" t="str">
        <f t="shared" si="548"/>
        <v>Over 0.5</v>
      </c>
      <c r="W6011" s="14" t="str">
        <f t="shared" si="549"/>
        <v/>
      </c>
    </row>
    <row r="6012" spans="19:23">
      <c r="S6012" s="21" t="str">
        <f t="shared" si="550"/>
        <v/>
      </c>
      <c r="T6012" s="7" t="str">
        <f t="shared" si="551"/>
        <v>Under 1.5</v>
      </c>
      <c r="U6012" s="14"/>
      <c r="V6012" s="14" t="str">
        <f t="shared" si="548"/>
        <v>Over 0.5</v>
      </c>
      <c r="W6012" s="14" t="str">
        <f t="shared" si="549"/>
        <v/>
      </c>
    </row>
    <row r="6013" spans="19:23">
      <c r="S6013" s="21" t="str">
        <f t="shared" si="550"/>
        <v/>
      </c>
      <c r="T6013" s="7" t="str">
        <f t="shared" si="551"/>
        <v>Under 1.5</v>
      </c>
      <c r="U6013" s="14"/>
      <c r="V6013" s="14" t="str">
        <f t="shared" si="548"/>
        <v>Over 0.5</v>
      </c>
      <c r="W6013" s="14" t="str">
        <f t="shared" si="549"/>
        <v/>
      </c>
    </row>
    <row r="6014" spans="19:23">
      <c r="S6014" s="21" t="str">
        <f t="shared" si="550"/>
        <v/>
      </c>
      <c r="T6014" s="7" t="str">
        <f t="shared" si="551"/>
        <v>Under 1.5</v>
      </c>
      <c r="U6014" s="14"/>
      <c r="V6014" s="14" t="str">
        <f t="shared" si="548"/>
        <v>Over 0.5</v>
      </c>
      <c r="W6014" s="14" t="str">
        <f t="shared" si="549"/>
        <v/>
      </c>
    </row>
    <row r="6015" spans="19:23">
      <c r="S6015" s="21" t="str">
        <f t="shared" si="550"/>
        <v/>
      </c>
      <c r="T6015" s="7" t="str">
        <f t="shared" si="551"/>
        <v>Under 1.5</v>
      </c>
      <c r="U6015" s="14"/>
      <c r="V6015" s="14" t="str">
        <f t="shared" si="548"/>
        <v>Over 0.5</v>
      </c>
      <c r="W6015" s="14" t="str">
        <f t="shared" si="549"/>
        <v/>
      </c>
    </row>
    <row r="6016" spans="19:23">
      <c r="S6016" s="21" t="str">
        <f t="shared" si="550"/>
        <v/>
      </c>
      <c r="T6016" s="7" t="str">
        <f t="shared" si="551"/>
        <v>Under 1.5</v>
      </c>
      <c r="U6016" s="14"/>
      <c r="V6016" s="14" t="str">
        <f t="shared" si="548"/>
        <v>Over 0.5</v>
      </c>
      <c r="W6016" s="14" t="str">
        <f t="shared" si="549"/>
        <v/>
      </c>
    </row>
    <row r="6017" spans="19:23">
      <c r="S6017" s="21" t="str">
        <f t="shared" si="550"/>
        <v/>
      </c>
      <c r="T6017" s="7" t="str">
        <f t="shared" si="551"/>
        <v>Under 1.5</v>
      </c>
      <c r="U6017" s="14"/>
      <c r="V6017" s="14" t="str">
        <f t="shared" si="548"/>
        <v>Over 0.5</v>
      </c>
      <c r="W6017" s="14" t="str">
        <f t="shared" si="549"/>
        <v/>
      </c>
    </row>
    <row r="6018" spans="19:23">
      <c r="S6018" s="21" t="str">
        <f t="shared" si="550"/>
        <v/>
      </c>
      <c r="T6018" s="7" t="str">
        <f t="shared" si="551"/>
        <v>Under 1.5</v>
      </c>
      <c r="U6018" s="14"/>
      <c r="V6018" s="14" t="str">
        <f t="shared" si="548"/>
        <v>Over 0.5</v>
      </c>
      <c r="W6018" s="14" t="str">
        <f t="shared" si="549"/>
        <v/>
      </c>
    </row>
    <row r="6019" spans="19:23">
      <c r="S6019" s="21" t="str">
        <f t="shared" si="550"/>
        <v/>
      </c>
      <c r="T6019" s="7" t="str">
        <f t="shared" si="551"/>
        <v>Under 1.5</v>
      </c>
      <c r="U6019" s="14"/>
      <c r="V6019" s="14" t="str">
        <f t="shared" si="548"/>
        <v>Over 0.5</v>
      </c>
      <c r="W6019" s="14" t="str">
        <f t="shared" si="549"/>
        <v/>
      </c>
    </row>
    <row r="6020" spans="19:23">
      <c r="S6020" s="21" t="str">
        <f t="shared" si="550"/>
        <v/>
      </c>
      <c r="T6020" s="7" t="str">
        <f t="shared" si="551"/>
        <v>Under 1.5</v>
      </c>
      <c r="U6020" s="14"/>
      <c r="V6020" s="14" t="str">
        <f t="shared" si="548"/>
        <v>Over 0.5</v>
      </c>
      <c r="W6020" s="14" t="str">
        <f t="shared" si="549"/>
        <v/>
      </c>
    </row>
    <row r="6021" spans="19:23">
      <c r="S6021" s="21" t="str">
        <f t="shared" si="550"/>
        <v/>
      </c>
      <c r="T6021" s="7" t="str">
        <f t="shared" si="551"/>
        <v>Under 1.5</v>
      </c>
      <c r="U6021" s="14"/>
      <c r="V6021" s="14" t="str">
        <f t="shared" si="548"/>
        <v>Over 0.5</v>
      </c>
      <c r="W6021" s="14" t="str">
        <f t="shared" si="549"/>
        <v/>
      </c>
    </row>
    <row r="6022" spans="19:23">
      <c r="S6022" s="21" t="str">
        <f t="shared" si="550"/>
        <v/>
      </c>
      <c r="T6022" s="7" t="str">
        <f t="shared" si="551"/>
        <v>Under 1.5</v>
      </c>
      <c r="U6022" s="14"/>
      <c r="V6022" s="14" t="str">
        <f t="shared" si="548"/>
        <v>Over 0.5</v>
      </c>
      <c r="W6022" s="14" t="str">
        <f t="shared" si="549"/>
        <v/>
      </c>
    </row>
    <row r="6023" spans="19:23">
      <c r="S6023" s="21" t="str">
        <f t="shared" si="550"/>
        <v/>
      </c>
      <c r="T6023" s="7" t="str">
        <f t="shared" si="551"/>
        <v>Under 1.5</v>
      </c>
      <c r="U6023" s="14"/>
      <c r="V6023" s="14" t="str">
        <f t="shared" si="548"/>
        <v>Over 0.5</v>
      </c>
      <c r="W6023" s="14" t="str">
        <f t="shared" si="549"/>
        <v/>
      </c>
    </row>
    <row r="6024" spans="19:23">
      <c r="S6024" s="21" t="str">
        <f t="shared" si="550"/>
        <v/>
      </c>
      <c r="T6024" s="7" t="str">
        <f t="shared" si="551"/>
        <v>Under 1.5</v>
      </c>
      <c r="U6024" s="14"/>
      <c r="V6024" s="14" t="str">
        <f t="shared" si="548"/>
        <v>Over 0.5</v>
      </c>
      <c r="W6024" s="14" t="str">
        <f t="shared" si="549"/>
        <v/>
      </c>
    </row>
    <row r="6025" spans="19:23">
      <c r="S6025" s="21" t="str">
        <f t="shared" si="550"/>
        <v/>
      </c>
      <c r="T6025" s="7" t="str">
        <f t="shared" si="551"/>
        <v>Under 1.5</v>
      </c>
      <c r="U6025" s="14"/>
      <c r="V6025" s="14" t="str">
        <f t="shared" si="548"/>
        <v>Over 0.5</v>
      </c>
      <c r="W6025" s="14" t="str">
        <f t="shared" si="549"/>
        <v/>
      </c>
    </row>
    <row r="6026" spans="19:23">
      <c r="S6026" s="21" t="str">
        <f t="shared" si="550"/>
        <v/>
      </c>
      <c r="T6026" s="7" t="str">
        <f t="shared" si="551"/>
        <v>Under 1.5</v>
      </c>
      <c r="U6026" s="14"/>
      <c r="V6026" s="14" t="str">
        <f t="shared" si="548"/>
        <v>Over 0.5</v>
      </c>
      <c r="W6026" s="14" t="str">
        <f t="shared" si="549"/>
        <v/>
      </c>
    </row>
    <row r="6027" spans="19:23">
      <c r="S6027" s="21" t="str">
        <f t="shared" si="550"/>
        <v/>
      </c>
      <c r="T6027" s="7" t="str">
        <f t="shared" si="551"/>
        <v>Under 1.5</v>
      </c>
      <c r="U6027" s="14"/>
      <c r="V6027" s="14" t="str">
        <f t="shared" ref="V6027:V6090" si="552">IF(N6027="1-0","Under 1.5",IF(N6027="0-0","Under 1.5",IF(N6027="0-1","Under 1.5","Over 0.5")))</f>
        <v>Over 0.5</v>
      </c>
      <c r="W6027" s="14" t="str">
        <f t="shared" ref="W6027:W6090" si="553">IF(N6027=0,"",IF(N6027="?",N6027,IF(T6027=V6027,"WON",IF(N6027="0-1","WON",IF(N6027="1-0","WON","LOST")))))</f>
        <v/>
      </c>
    </row>
    <row r="6028" spans="19:23">
      <c r="S6028" s="21" t="str">
        <f t="shared" si="550"/>
        <v/>
      </c>
      <c r="T6028" s="7" t="str">
        <f t="shared" si="551"/>
        <v>Under 1.5</v>
      </c>
      <c r="U6028" s="14"/>
      <c r="V6028" s="14" t="str">
        <f t="shared" si="552"/>
        <v>Over 0.5</v>
      </c>
      <c r="W6028" s="14" t="str">
        <f t="shared" si="553"/>
        <v/>
      </c>
    </row>
    <row r="6029" spans="19:23">
      <c r="S6029" s="21" t="str">
        <f t="shared" si="550"/>
        <v/>
      </c>
      <c r="T6029" s="7" t="str">
        <f t="shared" si="551"/>
        <v>Under 1.5</v>
      </c>
      <c r="U6029" s="14"/>
      <c r="V6029" s="14" t="str">
        <f t="shared" si="552"/>
        <v>Over 0.5</v>
      </c>
      <c r="W6029" s="14" t="str">
        <f t="shared" si="553"/>
        <v/>
      </c>
    </row>
    <row r="6030" spans="19:23">
      <c r="S6030" s="21" t="str">
        <f t="shared" si="550"/>
        <v/>
      </c>
      <c r="T6030" s="7" t="str">
        <f t="shared" si="551"/>
        <v>Under 1.5</v>
      </c>
      <c r="U6030" s="14"/>
      <c r="V6030" s="14" t="str">
        <f t="shared" si="552"/>
        <v>Over 0.5</v>
      </c>
      <c r="W6030" s="14" t="str">
        <f t="shared" si="553"/>
        <v/>
      </c>
    </row>
    <row r="6031" spans="19:23">
      <c r="S6031" s="21" t="str">
        <f t="shared" si="550"/>
        <v/>
      </c>
      <c r="T6031" s="7" t="str">
        <f t="shared" si="551"/>
        <v>Under 1.5</v>
      </c>
      <c r="U6031" s="14"/>
      <c r="V6031" s="14" t="str">
        <f t="shared" si="552"/>
        <v>Over 0.5</v>
      </c>
      <c r="W6031" s="14" t="str">
        <f t="shared" si="553"/>
        <v/>
      </c>
    </row>
    <row r="6032" spans="19:23">
      <c r="S6032" s="21" t="str">
        <f t="shared" si="550"/>
        <v/>
      </c>
      <c r="T6032" s="7" t="str">
        <f t="shared" si="551"/>
        <v>Under 1.5</v>
      </c>
      <c r="U6032" s="14"/>
      <c r="V6032" s="14" t="str">
        <f t="shared" si="552"/>
        <v>Over 0.5</v>
      </c>
      <c r="W6032" s="14" t="str">
        <f t="shared" si="553"/>
        <v/>
      </c>
    </row>
    <row r="6033" spans="19:23">
      <c r="S6033" s="21" t="str">
        <f t="shared" si="550"/>
        <v/>
      </c>
      <c r="T6033" s="7" t="str">
        <f t="shared" si="551"/>
        <v>Under 1.5</v>
      </c>
      <c r="U6033" s="14"/>
      <c r="V6033" s="14" t="str">
        <f t="shared" si="552"/>
        <v>Over 0.5</v>
      </c>
      <c r="W6033" s="14" t="str">
        <f t="shared" si="553"/>
        <v/>
      </c>
    </row>
    <row r="6034" spans="19:23">
      <c r="S6034" s="21" t="str">
        <f t="shared" si="550"/>
        <v/>
      </c>
      <c r="T6034" s="7" t="str">
        <f t="shared" si="551"/>
        <v>Under 1.5</v>
      </c>
      <c r="U6034" s="14"/>
      <c r="V6034" s="14" t="str">
        <f t="shared" si="552"/>
        <v>Over 0.5</v>
      </c>
      <c r="W6034" s="14" t="str">
        <f t="shared" si="553"/>
        <v/>
      </c>
    </row>
    <row r="6035" spans="19:23">
      <c r="S6035" s="21" t="str">
        <f t="shared" si="550"/>
        <v/>
      </c>
      <c r="T6035" s="7" t="str">
        <f t="shared" si="551"/>
        <v>Under 1.5</v>
      </c>
      <c r="U6035" s="14"/>
      <c r="V6035" s="14" t="str">
        <f t="shared" si="552"/>
        <v>Over 0.5</v>
      </c>
      <c r="W6035" s="14" t="str">
        <f t="shared" si="553"/>
        <v/>
      </c>
    </row>
    <row r="6036" spans="19:23">
      <c r="S6036" s="21" t="str">
        <f t="shared" si="550"/>
        <v/>
      </c>
      <c r="T6036" s="7" t="str">
        <f t="shared" si="551"/>
        <v>Under 1.5</v>
      </c>
      <c r="U6036" s="14"/>
      <c r="V6036" s="14" t="str">
        <f t="shared" si="552"/>
        <v>Over 0.5</v>
      </c>
      <c r="W6036" s="14" t="str">
        <f t="shared" si="553"/>
        <v/>
      </c>
    </row>
    <row r="6037" spans="19:23">
      <c r="S6037" s="21" t="str">
        <f t="shared" si="550"/>
        <v/>
      </c>
      <c r="T6037" s="7" t="str">
        <f t="shared" si="551"/>
        <v>Under 1.5</v>
      </c>
      <c r="U6037" s="14"/>
      <c r="V6037" s="14" t="str">
        <f t="shared" si="552"/>
        <v>Over 0.5</v>
      </c>
      <c r="W6037" s="14" t="str">
        <f t="shared" si="553"/>
        <v/>
      </c>
    </row>
    <row r="6038" spans="19:23">
      <c r="S6038" s="21" t="str">
        <f t="shared" si="550"/>
        <v/>
      </c>
      <c r="T6038" s="7" t="str">
        <f t="shared" si="551"/>
        <v>Under 1.5</v>
      </c>
      <c r="U6038" s="14"/>
      <c r="V6038" s="14" t="str">
        <f t="shared" si="552"/>
        <v>Over 0.5</v>
      </c>
      <c r="W6038" s="14" t="str">
        <f t="shared" si="553"/>
        <v/>
      </c>
    </row>
    <row r="6039" spans="19:23">
      <c r="S6039" s="21" t="str">
        <f t="shared" si="550"/>
        <v/>
      </c>
      <c r="T6039" s="7" t="str">
        <f t="shared" si="551"/>
        <v>Under 1.5</v>
      </c>
      <c r="U6039" s="14"/>
      <c r="V6039" s="14" t="str">
        <f t="shared" si="552"/>
        <v>Over 0.5</v>
      </c>
      <c r="W6039" s="14" t="str">
        <f t="shared" si="553"/>
        <v/>
      </c>
    </row>
    <row r="6040" spans="19:23">
      <c r="S6040" s="21" t="str">
        <f t="shared" si="550"/>
        <v/>
      </c>
      <c r="T6040" s="7" t="str">
        <f t="shared" si="551"/>
        <v>Under 1.5</v>
      </c>
      <c r="U6040" s="14"/>
      <c r="V6040" s="14" t="str">
        <f t="shared" si="552"/>
        <v>Over 0.5</v>
      </c>
      <c r="W6040" s="14" t="str">
        <f t="shared" si="553"/>
        <v/>
      </c>
    </row>
    <row r="6041" spans="19:23">
      <c r="S6041" s="21" t="str">
        <f t="shared" si="550"/>
        <v/>
      </c>
      <c r="T6041" s="7" t="str">
        <f t="shared" si="551"/>
        <v>Under 1.5</v>
      </c>
      <c r="U6041" s="14"/>
      <c r="V6041" s="14" t="str">
        <f t="shared" si="552"/>
        <v>Over 0.5</v>
      </c>
      <c r="W6041" s="14" t="str">
        <f t="shared" si="553"/>
        <v/>
      </c>
    </row>
    <row r="6042" spans="19:23">
      <c r="S6042" s="21" t="str">
        <f t="shared" si="550"/>
        <v/>
      </c>
      <c r="T6042" s="7" t="str">
        <f t="shared" si="551"/>
        <v>Under 1.5</v>
      </c>
      <c r="U6042" s="14"/>
      <c r="V6042" s="14" t="str">
        <f t="shared" si="552"/>
        <v>Over 0.5</v>
      </c>
      <c r="W6042" s="14" t="str">
        <f t="shared" si="553"/>
        <v/>
      </c>
    </row>
    <row r="6043" spans="19:23">
      <c r="S6043" s="21" t="str">
        <f t="shared" si="550"/>
        <v/>
      </c>
      <c r="T6043" s="7" t="str">
        <f t="shared" si="551"/>
        <v>Under 1.5</v>
      </c>
      <c r="U6043" s="14"/>
      <c r="V6043" s="14" t="str">
        <f t="shared" si="552"/>
        <v>Over 0.5</v>
      </c>
      <c r="W6043" s="14" t="str">
        <f t="shared" si="553"/>
        <v/>
      </c>
    </row>
    <row r="6044" spans="19:23">
      <c r="S6044" s="21" t="str">
        <f t="shared" si="550"/>
        <v/>
      </c>
      <c r="T6044" s="7" t="str">
        <f t="shared" si="551"/>
        <v>Under 1.5</v>
      </c>
      <c r="U6044" s="14"/>
      <c r="V6044" s="14" t="str">
        <f t="shared" si="552"/>
        <v>Over 0.5</v>
      </c>
      <c r="W6044" s="14" t="str">
        <f t="shared" si="553"/>
        <v/>
      </c>
    </row>
    <row r="6045" spans="19:23">
      <c r="S6045" s="21" t="str">
        <f t="shared" si="550"/>
        <v/>
      </c>
      <c r="T6045" s="7" t="str">
        <f t="shared" si="551"/>
        <v>Under 1.5</v>
      </c>
      <c r="U6045" s="14"/>
      <c r="V6045" s="14" t="str">
        <f t="shared" si="552"/>
        <v>Over 0.5</v>
      </c>
      <c r="W6045" s="14" t="str">
        <f t="shared" si="553"/>
        <v/>
      </c>
    </row>
    <row r="6046" spans="19:23">
      <c r="S6046" s="21" t="str">
        <f t="shared" si="550"/>
        <v/>
      </c>
      <c r="T6046" s="7" t="str">
        <f t="shared" si="551"/>
        <v>Under 1.5</v>
      </c>
      <c r="U6046" s="14"/>
      <c r="V6046" s="14" t="str">
        <f t="shared" si="552"/>
        <v>Over 0.5</v>
      </c>
      <c r="W6046" s="14" t="str">
        <f t="shared" si="553"/>
        <v/>
      </c>
    </row>
    <row r="6047" spans="19:23">
      <c r="S6047" s="21" t="str">
        <f t="shared" si="550"/>
        <v/>
      </c>
      <c r="T6047" s="7" t="str">
        <f t="shared" si="551"/>
        <v>Under 1.5</v>
      </c>
      <c r="U6047" s="14"/>
      <c r="V6047" s="14" t="str">
        <f t="shared" si="552"/>
        <v>Over 0.5</v>
      </c>
      <c r="W6047" s="14" t="str">
        <f t="shared" si="553"/>
        <v/>
      </c>
    </row>
    <row r="6048" spans="19:23">
      <c r="S6048" s="21" t="str">
        <f t="shared" si="550"/>
        <v/>
      </c>
      <c r="T6048" s="7" t="str">
        <f t="shared" si="551"/>
        <v>Under 1.5</v>
      </c>
      <c r="U6048" s="14"/>
      <c r="V6048" s="14" t="str">
        <f t="shared" si="552"/>
        <v>Over 0.5</v>
      </c>
      <c r="W6048" s="14" t="str">
        <f t="shared" si="553"/>
        <v/>
      </c>
    </row>
    <row r="6049" spans="19:23">
      <c r="S6049" s="21" t="str">
        <f t="shared" si="550"/>
        <v/>
      </c>
      <c r="T6049" s="7" t="str">
        <f t="shared" si="551"/>
        <v>Under 1.5</v>
      </c>
      <c r="U6049" s="14"/>
      <c r="V6049" s="14" t="str">
        <f t="shared" si="552"/>
        <v>Over 0.5</v>
      </c>
      <c r="W6049" s="14" t="str">
        <f t="shared" si="553"/>
        <v/>
      </c>
    </row>
    <row r="6050" spans="19:23">
      <c r="S6050" s="21" t="str">
        <f t="shared" si="550"/>
        <v/>
      </c>
      <c r="T6050" s="7" t="str">
        <f t="shared" si="551"/>
        <v>Under 1.5</v>
      </c>
      <c r="U6050" s="14"/>
      <c r="V6050" s="14" t="str">
        <f t="shared" si="552"/>
        <v>Over 0.5</v>
      </c>
      <c r="W6050" s="14" t="str">
        <f t="shared" si="553"/>
        <v/>
      </c>
    </row>
    <row r="6051" spans="19:23">
      <c r="S6051" s="21" t="str">
        <f t="shared" si="550"/>
        <v/>
      </c>
      <c r="T6051" s="7" t="str">
        <f t="shared" si="551"/>
        <v>Under 1.5</v>
      </c>
      <c r="U6051" s="14"/>
      <c r="V6051" s="14" t="str">
        <f t="shared" si="552"/>
        <v>Over 0.5</v>
      </c>
      <c r="W6051" s="14" t="str">
        <f t="shared" si="553"/>
        <v/>
      </c>
    </row>
    <row r="6052" spans="19:23">
      <c r="S6052" s="21" t="str">
        <f t="shared" si="550"/>
        <v/>
      </c>
      <c r="T6052" s="7" t="str">
        <f t="shared" si="551"/>
        <v>Under 1.5</v>
      </c>
      <c r="U6052" s="14"/>
      <c r="V6052" s="14" t="str">
        <f t="shared" si="552"/>
        <v>Over 0.5</v>
      </c>
      <c r="W6052" s="14" t="str">
        <f t="shared" si="553"/>
        <v/>
      </c>
    </row>
    <row r="6053" spans="19:23">
      <c r="S6053" s="21" t="str">
        <f t="shared" si="550"/>
        <v/>
      </c>
      <c r="T6053" s="7" t="str">
        <f t="shared" si="551"/>
        <v>Under 1.5</v>
      </c>
      <c r="U6053" s="14"/>
      <c r="V6053" s="14" t="str">
        <f t="shared" si="552"/>
        <v>Over 0.5</v>
      </c>
      <c r="W6053" s="14" t="str">
        <f t="shared" si="553"/>
        <v/>
      </c>
    </row>
    <row r="6054" spans="19:23">
      <c r="S6054" s="21" t="str">
        <f t="shared" si="550"/>
        <v/>
      </c>
      <c r="T6054" s="7" t="str">
        <f t="shared" si="551"/>
        <v>Under 1.5</v>
      </c>
      <c r="U6054" s="14"/>
      <c r="V6054" s="14" t="str">
        <f t="shared" si="552"/>
        <v>Over 0.5</v>
      </c>
      <c r="W6054" s="14" t="str">
        <f t="shared" si="553"/>
        <v/>
      </c>
    </row>
    <row r="6055" spans="19:23">
      <c r="S6055" s="21" t="str">
        <f t="shared" si="550"/>
        <v/>
      </c>
      <c r="T6055" s="7" t="str">
        <f t="shared" si="551"/>
        <v>Under 1.5</v>
      </c>
      <c r="U6055" s="14"/>
      <c r="V6055" s="14" t="str">
        <f t="shared" si="552"/>
        <v>Over 0.5</v>
      </c>
      <c r="W6055" s="14" t="str">
        <f t="shared" si="553"/>
        <v/>
      </c>
    </row>
    <row r="6056" spans="19:23">
      <c r="S6056" s="21" t="str">
        <f t="shared" si="550"/>
        <v/>
      </c>
      <c r="T6056" s="7" t="str">
        <f t="shared" si="551"/>
        <v>Under 1.5</v>
      </c>
      <c r="U6056" s="14"/>
      <c r="V6056" s="14" t="str">
        <f t="shared" si="552"/>
        <v>Over 0.5</v>
      </c>
      <c r="W6056" s="14" t="str">
        <f t="shared" si="553"/>
        <v/>
      </c>
    </row>
    <row r="6057" spans="19:23">
      <c r="S6057" s="21" t="str">
        <f t="shared" si="550"/>
        <v/>
      </c>
      <c r="T6057" s="7" t="str">
        <f t="shared" si="551"/>
        <v>Under 1.5</v>
      </c>
      <c r="U6057" s="14"/>
      <c r="V6057" s="14" t="str">
        <f t="shared" si="552"/>
        <v>Over 0.5</v>
      </c>
      <c r="W6057" s="14" t="str">
        <f t="shared" si="553"/>
        <v/>
      </c>
    </row>
    <row r="6058" spans="19:23">
      <c r="S6058" s="21" t="str">
        <f t="shared" si="550"/>
        <v/>
      </c>
      <c r="T6058" s="7" t="str">
        <f t="shared" si="551"/>
        <v>Under 1.5</v>
      </c>
      <c r="U6058" s="14"/>
      <c r="V6058" s="14" t="str">
        <f t="shared" si="552"/>
        <v>Over 0.5</v>
      </c>
      <c r="W6058" s="14" t="str">
        <f t="shared" si="553"/>
        <v/>
      </c>
    </row>
    <row r="6059" spans="19:23">
      <c r="S6059" s="21" t="str">
        <f t="shared" si="550"/>
        <v/>
      </c>
      <c r="T6059" s="7" t="str">
        <f t="shared" si="551"/>
        <v>Under 1.5</v>
      </c>
      <c r="U6059" s="14"/>
      <c r="V6059" s="14" t="str">
        <f t="shared" si="552"/>
        <v>Over 0.5</v>
      </c>
      <c r="W6059" s="14" t="str">
        <f t="shared" si="553"/>
        <v/>
      </c>
    </row>
    <row r="6060" spans="19:23">
      <c r="S6060" s="21" t="str">
        <f t="shared" si="550"/>
        <v/>
      </c>
      <c r="T6060" s="7" t="str">
        <f t="shared" si="551"/>
        <v>Under 1.5</v>
      </c>
      <c r="U6060" s="14"/>
      <c r="V6060" s="14" t="str">
        <f t="shared" si="552"/>
        <v>Over 0.5</v>
      </c>
      <c r="W6060" s="14" t="str">
        <f t="shared" si="553"/>
        <v/>
      </c>
    </row>
    <row r="6061" spans="19:23">
      <c r="S6061" s="21" t="str">
        <f t="shared" si="550"/>
        <v/>
      </c>
      <c r="T6061" s="7" t="str">
        <f t="shared" si="551"/>
        <v>Under 1.5</v>
      </c>
      <c r="U6061" s="14"/>
      <c r="V6061" s="14" t="str">
        <f t="shared" si="552"/>
        <v>Over 0.5</v>
      </c>
      <c r="W6061" s="14" t="str">
        <f t="shared" si="553"/>
        <v/>
      </c>
    </row>
    <row r="6062" spans="19:23">
      <c r="S6062" s="21" t="str">
        <f t="shared" si="550"/>
        <v/>
      </c>
      <c r="T6062" s="7" t="str">
        <f t="shared" si="551"/>
        <v>Under 1.5</v>
      </c>
      <c r="U6062" s="14"/>
      <c r="V6062" s="14" t="str">
        <f t="shared" si="552"/>
        <v>Over 0.5</v>
      </c>
      <c r="W6062" s="14" t="str">
        <f t="shared" si="553"/>
        <v/>
      </c>
    </row>
    <row r="6063" spans="19:23">
      <c r="S6063" s="21" t="str">
        <f t="shared" si="550"/>
        <v/>
      </c>
      <c r="T6063" s="7" t="str">
        <f t="shared" si="551"/>
        <v>Under 1.5</v>
      </c>
      <c r="U6063" s="14"/>
      <c r="V6063" s="14" t="str">
        <f t="shared" si="552"/>
        <v>Over 0.5</v>
      </c>
      <c r="W6063" s="14" t="str">
        <f t="shared" si="553"/>
        <v/>
      </c>
    </row>
    <row r="6064" spans="19:23">
      <c r="S6064" s="21" t="str">
        <f t="shared" si="550"/>
        <v/>
      </c>
      <c r="T6064" s="7" t="str">
        <f t="shared" si="551"/>
        <v>Under 1.5</v>
      </c>
      <c r="U6064" s="14"/>
      <c r="V6064" s="14" t="str">
        <f t="shared" si="552"/>
        <v>Over 0.5</v>
      </c>
      <c r="W6064" s="14" t="str">
        <f t="shared" si="553"/>
        <v/>
      </c>
    </row>
    <row r="6065" spans="19:23">
      <c r="S6065" s="21" t="str">
        <f t="shared" si="550"/>
        <v/>
      </c>
      <c r="T6065" s="7" t="str">
        <f t="shared" si="551"/>
        <v>Under 1.5</v>
      </c>
      <c r="U6065" s="14"/>
      <c r="V6065" s="14" t="str">
        <f t="shared" si="552"/>
        <v>Over 0.5</v>
      </c>
      <c r="W6065" s="14" t="str">
        <f t="shared" si="553"/>
        <v/>
      </c>
    </row>
    <row r="6066" spans="19:23">
      <c r="S6066" s="21" t="str">
        <f t="shared" si="550"/>
        <v/>
      </c>
      <c r="T6066" s="7" t="str">
        <f t="shared" si="551"/>
        <v>Under 1.5</v>
      </c>
      <c r="U6066" s="14"/>
      <c r="V6066" s="14" t="str">
        <f t="shared" si="552"/>
        <v>Over 0.5</v>
      </c>
      <c r="W6066" s="14" t="str">
        <f t="shared" si="553"/>
        <v/>
      </c>
    </row>
    <row r="6067" spans="19:23">
      <c r="S6067" s="21" t="str">
        <f t="shared" si="550"/>
        <v/>
      </c>
      <c r="T6067" s="7" t="str">
        <f t="shared" si="551"/>
        <v>Under 1.5</v>
      </c>
      <c r="U6067" s="14"/>
      <c r="V6067" s="14" t="str">
        <f t="shared" si="552"/>
        <v>Over 0.5</v>
      </c>
      <c r="W6067" s="14" t="str">
        <f t="shared" si="553"/>
        <v/>
      </c>
    </row>
    <row r="6068" spans="19:23">
      <c r="S6068" s="21" t="str">
        <f t="shared" ref="S6068:S6131" si="554">(IF(H6068=0,"",(40+IF(I6068&lt;50,0,I6068/3.2)+(IF(J6068&gt;I6068,-J6068/3.2,0)+(IF(H6068&gt;I6068,-H6068/3.2,0)+(IF(L6068="X",5,IF(L6068="2",2,0)))+(IF(M6068&gt;15,0,15-M6068))+(IF(P6068&lt;50,0,P6068/5)))))))</f>
        <v/>
      </c>
      <c r="T6068" s="7" t="str">
        <f t="shared" ref="T6068:T6131" si="555">IF(S6068&lt;56,"Over 0.5","Under 1.5")</f>
        <v>Under 1.5</v>
      </c>
      <c r="U6068" s="14"/>
      <c r="V6068" s="14" t="str">
        <f t="shared" si="552"/>
        <v>Over 0.5</v>
      </c>
      <c r="W6068" s="14" t="str">
        <f t="shared" si="553"/>
        <v/>
      </c>
    </row>
    <row r="6069" spans="19:23">
      <c r="S6069" s="21" t="str">
        <f t="shared" si="554"/>
        <v/>
      </c>
      <c r="T6069" s="7" t="str">
        <f t="shared" si="555"/>
        <v>Under 1.5</v>
      </c>
      <c r="U6069" s="14"/>
      <c r="V6069" s="14" t="str">
        <f t="shared" si="552"/>
        <v>Over 0.5</v>
      </c>
      <c r="W6069" s="14" t="str">
        <f t="shared" si="553"/>
        <v/>
      </c>
    </row>
    <row r="6070" spans="19:23">
      <c r="S6070" s="21" t="str">
        <f t="shared" si="554"/>
        <v/>
      </c>
      <c r="T6070" s="7" t="str">
        <f t="shared" si="555"/>
        <v>Under 1.5</v>
      </c>
      <c r="U6070" s="14"/>
      <c r="V6070" s="14" t="str">
        <f t="shared" si="552"/>
        <v>Over 0.5</v>
      </c>
      <c r="W6070" s="14" t="str">
        <f t="shared" si="553"/>
        <v/>
      </c>
    </row>
    <row r="6071" spans="19:23">
      <c r="S6071" s="21" t="str">
        <f t="shared" si="554"/>
        <v/>
      </c>
      <c r="T6071" s="7" t="str">
        <f t="shared" si="555"/>
        <v>Under 1.5</v>
      </c>
      <c r="U6071" s="14"/>
      <c r="V6071" s="14" t="str">
        <f t="shared" si="552"/>
        <v>Over 0.5</v>
      </c>
      <c r="W6071" s="14" t="str">
        <f t="shared" si="553"/>
        <v/>
      </c>
    </row>
    <row r="6072" spans="19:23">
      <c r="S6072" s="21" t="str">
        <f t="shared" si="554"/>
        <v/>
      </c>
      <c r="T6072" s="7" t="str">
        <f t="shared" si="555"/>
        <v>Under 1.5</v>
      </c>
      <c r="U6072" s="14"/>
      <c r="V6072" s="14" t="str">
        <f t="shared" si="552"/>
        <v>Over 0.5</v>
      </c>
      <c r="W6072" s="14" t="str">
        <f t="shared" si="553"/>
        <v/>
      </c>
    </row>
    <row r="6073" spans="19:23">
      <c r="S6073" s="21" t="str">
        <f t="shared" si="554"/>
        <v/>
      </c>
      <c r="T6073" s="7" t="str">
        <f t="shared" si="555"/>
        <v>Under 1.5</v>
      </c>
      <c r="U6073" s="14"/>
      <c r="V6073" s="14" t="str">
        <f t="shared" si="552"/>
        <v>Over 0.5</v>
      </c>
      <c r="W6073" s="14" t="str">
        <f t="shared" si="553"/>
        <v/>
      </c>
    </row>
    <row r="6074" spans="19:23">
      <c r="S6074" s="21" t="str">
        <f t="shared" si="554"/>
        <v/>
      </c>
      <c r="T6074" s="7" t="str">
        <f t="shared" si="555"/>
        <v>Under 1.5</v>
      </c>
      <c r="U6074" s="14"/>
      <c r="V6074" s="14" t="str">
        <f t="shared" si="552"/>
        <v>Over 0.5</v>
      </c>
      <c r="W6074" s="14" t="str">
        <f t="shared" si="553"/>
        <v/>
      </c>
    </row>
    <row r="6075" spans="19:23">
      <c r="S6075" s="21" t="str">
        <f t="shared" si="554"/>
        <v/>
      </c>
      <c r="T6075" s="7" t="str">
        <f t="shared" si="555"/>
        <v>Under 1.5</v>
      </c>
      <c r="U6075" s="14"/>
      <c r="V6075" s="14" t="str">
        <f t="shared" si="552"/>
        <v>Over 0.5</v>
      </c>
      <c r="W6075" s="14" t="str">
        <f t="shared" si="553"/>
        <v/>
      </c>
    </row>
    <row r="6076" spans="19:23">
      <c r="S6076" s="21" t="str">
        <f t="shared" si="554"/>
        <v/>
      </c>
      <c r="T6076" s="7" t="str">
        <f t="shared" si="555"/>
        <v>Under 1.5</v>
      </c>
      <c r="U6076" s="14"/>
      <c r="V6076" s="14" t="str">
        <f t="shared" si="552"/>
        <v>Over 0.5</v>
      </c>
      <c r="W6076" s="14" t="str">
        <f t="shared" si="553"/>
        <v/>
      </c>
    </row>
    <row r="6077" spans="19:23">
      <c r="S6077" s="21" t="str">
        <f t="shared" si="554"/>
        <v/>
      </c>
      <c r="T6077" s="7" t="str">
        <f t="shared" si="555"/>
        <v>Under 1.5</v>
      </c>
      <c r="U6077" s="14"/>
      <c r="V6077" s="14" t="str">
        <f t="shared" si="552"/>
        <v>Over 0.5</v>
      </c>
      <c r="W6077" s="14" t="str">
        <f t="shared" si="553"/>
        <v/>
      </c>
    </row>
    <row r="6078" spans="19:23">
      <c r="S6078" s="21" t="str">
        <f t="shared" si="554"/>
        <v/>
      </c>
      <c r="T6078" s="7" t="str">
        <f t="shared" si="555"/>
        <v>Under 1.5</v>
      </c>
      <c r="U6078" s="14"/>
      <c r="V6078" s="14" t="str">
        <f t="shared" si="552"/>
        <v>Over 0.5</v>
      </c>
      <c r="W6078" s="14" t="str">
        <f t="shared" si="553"/>
        <v/>
      </c>
    </row>
    <row r="6079" spans="19:23">
      <c r="S6079" s="21" t="str">
        <f t="shared" si="554"/>
        <v/>
      </c>
      <c r="T6079" s="7" t="str">
        <f t="shared" si="555"/>
        <v>Under 1.5</v>
      </c>
      <c r="U6079" s="14"/>
      <c r="V6079" s="14" t="str">
        <f t="shared" si="552"/>
        <v>Over 0.5</v>
      </c>
      <c r="W6079" s="14" t="str">
        <f t="shared" si="553"/>
        <v/>
      </c>
    </row>
    <row r="6080" spans="19:23">
      <c r="S6080" s="21" t="str">
        <f t="shared" si="554"/>
        <v/>
      </c>
      <c r="T6080" s="7" t="str">
        <f t="shared" si="555"/>
        <v>Under 1.5</v>
      </c>
      <c r="U6080" s="14"/>
      <c r="V6080" s="14" t="str">
        <f t="shared" si="552"/>
        <v>Over 0.5</v>
      </c>
      <c r="W6080" s="14" t="str">
        <f t="shared" si="553"/>
        <v/>
      </c>
    </row>
    <row r="6081" spans="19:23">
      <c r="S6081" s="21" t="str">
        <f t="shared" si="554"/>
        <v/>
      </c>
      <c r="T6081" s="7" t="str">
        <f t="shared" si="555"/>
        <v>Under 1.5</v>
      </c>
      <c r="U6081" s="14"/>
      <c r="V6081" s="14" t="str">
        <f t="shared" si="552"/>
        <v>Over 0.5</v>
      </c>
      <c r="W6081" s="14" t="str">
        <f t="shared" si="553"/>
        <v/>
      </c>
    </row>
    <row r="6082" spans="19:23">
      <c r="S6082" s="21" t="str">
        <f t="shared" si="554"/>
        <v/>
      </c>
      <c r="T6082" s="7" t="str">
        <f t="shared" si="555"/>
        <v>Under 1.5</v>
      </c>
      <c r="U6082" s="14"/>
      <c r="V6082" s="14" t="str">
        <f t="shared" si="552"/>
        <v>Over 0.5</v>
      </c>
      <c r="W6082" s="14" t="str">
        <f t="shared" si="553"/>
        <v/>
      </c>
    </row>
    <row r="6083" spans="19:23">
      <c r="S6083" s="21" t="str">
        <f t="shared" si="554"/>
        <v/>
      </c>
      <c r="T6083" s="7" t="str">
        <f t="shared" si="555"/>
        <v>Under 1.5</v>
      </c>
      <c r="U6083" s="14"/>
      <c r="V6083" s="14" t="str">
        <f t="shared" si="552"/>
        <v>Over 0.5</v>
      </c>
      <c r="W6083" s="14" t="str">
        <f t="shared" si="553"/>
        <v/>
      </c>
    </row>
    <row r="6084" spans="19:23">
      <c r="S6084" s="21" t="str">
        <f t="shared" si="554"/>
        <v/>
      </c>
      <c r="T6084" s="7" t="str">
        <f t="shared" si="555"/>
        <v>Under 1.5</v>
      </c>
      <c r="U6084" s="14"/>
      <c r="V6084" s="14" t="str">
        <f t="shared" si="552"/>
        <v>Over 0.5</v>
      </c>
      <c r="W6084" s="14" t="str">
        <f t="shared" si="553"/>
        <v/>
      </c>
    </row>
    <row r="6085" spans="19:23">
      <c r="S6085" s="21" t="str">
        <f t="shared" si="554"/>
        <v/>
      </c>
      <c r="T6085" s="7" t="str">
        <f t="shared" si="555"/>
        <v>Under 1.5</v>
      </c>
      <c r="U6085" s="14"/>
      <c r="V6085" s="14" t="str">
        <f t="shared" si="552"/>
        <v>Over 0.5</v>
      </c>
      <c r="W6085" s="14" t="str">
        <f t="shared" si="553"/>
        <v/>
      </c>
    </row>
    <row r="6086" spans="19:23">
      <c r="S6086" s="21" t="str">
        <f t="shared" si="554"/>
        <v/>
      </c>
      <c r="T6086" s="7" t="str">
        <f t="shared" si="555"/>
        <v>Under 1.5</v>
      </c>
      <c r="U6086" s="14"/>
      <c r="V6086" s="14" t="str">
        <f t="shared" si="552"/>
        <v>Over 0.5</v>
      </c>
      <c r="W6086" s="14" t="str">
        <f t="shared" si="553"/>
        <v/>
      </c>
    </row>
    <row r="6087" spans="19:23">
      <c r="S6087" s="21" t="str">
        <f t="shared" si="554"/>
        <v/>
      </c>
      <c r="T6087" s="7" t="str">
        <f t="shared" si="555"/>
        <v>Under 1.5</v>
      </c>
      <c r="U6087" s="14"/>
      <c r="V6087" s="14" t="str">
        <f t="shared" si="552"/>
        <v>Over 0.5</v>
      </c>
      <c r="W6087" s="14" t="str">
        <f t="shared" si="553"/>
        <v/>
      </c>
    </row>
    <row r="6088" spans="19:23">
      <c r="S6088" s="21" t="str">
        <f t="shared" si="554"/>
        <v/>
      </c>
      <c r="T6088" s="7" t="str">
        <f t="shared" si="555"/>
        <v>Under 1.5</v>
      </c>
      <c r="U6088" s="14"/>
      <c r="V6088" s="14" t="str">
        <f t="shared" si="552"/>
        <v>Over 0.5</v>
      </c>
      <c r="W6088" s="14" t="str">
        <f t="shared" si="553"/>
        <v/>
      </c>
    </row>
    <row r="6089" spans="19:23">
      <c r="S6089" s="21" t="str">
        <f t="shared" si="554"/>
        <v/>
      </c>
      <c r="T6089" s="7" t="str">
        <f t="shared" si="555"/>
        <v>Under 1.5</v>
      </c>
      <c r="U6089" s="14"/>
      <c r="V6089" s="14" t="str">
        <f t="shared" si="552"/>
        <v>Over 0.5</v>
      </c>
      <c r="W6089" s="14" t="str">
        <f t="shared" si="553"/>
        <v/>
      </c>
    </row>
    <row r="6090" spans="19:23">
      <c r="S6090" s="21" t="str">
        <f t="shared" si="554"/>
        <v/>
      </c>
      <c r="T6090" s="7" t="str">
        <f t="shared" si="555"/>
        <v>Under 1.5</v>
      </c>
      <c r="U6090" s="14"/>
      <c r="V6090" s="14" t="str">
        <f t="shared" si="552"/>
        <v>Over 0.5</v>
      </c>
      <c r="W6090" s="14" t="str">
        <f t="shared" si="553"/>
        <v/>
      </c>
    </row>
    <row r="6091" spans="19:23">
      <c r="S6091" s="21" t="str">
        <f t="shared" si="554"/>
        <v/>
      </c>
      <c r="T6091" s="7" t="str">
        <f t="shared" si="555"/>
        <v>Under 1.5</v>
      </c>
      <c r="U6091" s="14"/>
      <c r="V6091" s="14" t="str">
        <f t="shared" ref="V6091:V6154" si="556">IF(N6091="1-0","Under 1.5",IF(N6091="0-0","Under 1.5",IF(N6091="0-1","Under 1.5","Over 0.5")))</f>
        <v>Over 0.5</v>
      </c>
      <c r="W6091" s="14" t="str">
        <f t="shared" ref="W6091:W6154" si="557">IF(N6091=0,"",IF(N6091="?",N6091,IF(T6091=V6091,"WON",IF(N6091="0-1","WON",IF(N6091="1-0","WON","LOST")))))</f>
        <v/>
      </c>
    </row>
    <row r="6092" spans="19:23">
      <c r="S6092" s="21" t="str">
        <f t="shared" si="554"/>
        <v/>
      </c>
      <c r="T6092" s="7" t="str">
        <f t="shared" si="555"/>
        <v>Under 1.5</v>
      </c>
      <c r="U6092" s="14"/>
      <c r="V6092" s="14" t="str">
        <f t="shared" si="556"/>
        <v>Over 0.5</v>
      </c>
      <c r="W6092" s="14" t="str">
        <f t="shared" si="557"/>
        <v/>
      </c>
    </row>
    <row r="6093" spans="19:23">
      <c r="S6093" s="21" t="str">
        <f t="shared" si="554"/>
        <v/>
      </c>
      <c r="T6093" s="7" t="str">
        <f t="shared" si="555"/>
        <v>Under 1.5</v>
      </c>
      <c r="U6093" s="14"/>
      <c r="V6093" s="14" t="str">
        <f t="shared" si="556"/>
        <v>Over 0.5</v>
      </c>
      <c r="W6093" s="14" t="str">
        <f t="shared" si="557"/>
        <v/>
      </c>
    </row>
    <row r="6094" spans="19:23">
      <c r="S6094" s="21" t="str">
        <f t="shared" si="554"/>
        <v/>
      </c>
      <c r="T6094" s="7" t="str">
        <f t="shared" si="555"/>
        <v>Under 1.5</v>
      </c>
      <c r="U6094" s="14"/>
      <c r="V6094" s="14" t="str">
        <f t="shared" si="556"/>
        <v>Over 0.5</v>
      </c>
      <c r="W6094" s="14" t="str">
        <f t="shared" si="557"/>
        <v/>
      </c>
    </row>
    <row r="6095" spans="19:23">
      <c r="S6095" s="21" t="str">
        <f t="shared" si="554"/>
        <v/>
      </c>
      <c r="T6095" s="7" t="str">
        <f t="shared" si="555"/>
        <v>Under 1.5</v>
      </c>
      <c r="U6095" s="14"/>
      <c r="V6095" s="14" t="str">
        <f t="shared" si="556"/>
        <v>Over 0.5</v>
      </c>
      <c r="W6095" s="14" t="str">
        <f t="shared" si="557"/>
        <v/>
      </c>
    </row>
    <row r="6096" spans="19:23">
      <c r="S6096" s="21" t="str">
        <f t="shared" si="554"/>
        <v/>
      </c>
      <c r="T6096" s="7" t="str">
        <f t="shared" si="555"/>
        <v>Under 1.5</v>
      </c>
      <c r="U6096" s="14"/>
      <c r="V6096" s="14" t="str">
        <f t="shared" si="556"/>
        <v>Over 0.5</v>
      </c>
      <c r="W6096" s="14" t="str">
        <f t="shared" si="557"/>
        <v/>
      </c>
    </row>
    <row r="6097" spans="19:23">
      <c r="S6097" s="21" t="str">
        <f t="shared" si="554"/>
        <v/>
      </c>
      <c r="T6097" s="7" t="str">
        <f t="shared" si="555"/>
        <v>Under 1.5</v>
      </c>
      <c r="U6097" s="14"/>
      <c r="V6097" s="14" t="str">
        <f t="shared" si="556"/>
        <v>Over 0.5</v>
      </c>
      <c r="W6097" s="14" t="str">
        <f t="shared" si="557"/>
        <v/>
      </c>
    </row>
    <row r="6098" spans="19:23">
      <c r="S6098" s="21" t="str">
        <f t="shared" si="554"/>
        <v/>
      </c>
      <c r="T6098" s="7" t="str">
        <f t="shared" si="555"/>
        <v>Under 1.5</v>
      </c>
      <c r="U6098" s="14"/>
      <c r="V6098" s="14" t="str">
        <f t="shared" si="556"/>
        <v>Over 0.5</v>
      </c>
      <c r="W6098" s="14" t="str">
        <f t="shared" si="557"/>
        <v/>
      </c>
    </row>
    <row r="6099" spans="19:23">
      <c r="S6099" s="21" t="str">
        <f t="shared" si="554"/>
        <v/>
      </c>
      <c r="T6099" s="7" t="str">
        <f t="shared" si="555"/>
        <v>Under 1.5</v>
      </c>
      <c r="U6099" s="14"/>
      <c r="V6099" s="14" t="str">
        <f t="shared" si="556"/>
        <v>Over 0.5</v>
      </c>
      <c r="W6099" s="14" t="str">
        <f t="shared" si="557"/>
        <v/>
      </c>
    </row>
    <row r="6100" spans="19:23">
      <c r="S6100" s="21" t="str">
        <f t="shared" si="554"/>
        <v/>
      </c>
      <c r="T6100" s="7" t="str">
        <f t="shared" si="555"/>
        <v>Under 1.5</v>
      </c>
      <c r="U6100" s="14"/>
      <c r="V6100" s="14" t="str">
        <f t="shared" si="556"/>
        <v>Over 0.5</v>
      </c>
      <c r="W6100" s="14" t="str">
        <f t="shared" si="557"/>
        <v/>
      </c>
    </row>
    <row r="6101" spans="19:23">
      <c r="S6101" s="21" t="str">
        <f t="shared" si="554"/>
        <v/>
      </c>
      <c r="T6101" s="7" t="str">
        <f t="shared" si="555"/>
        <v>Under 1.5</v>
      </c>
      <c r="U6101" s="14"/>
      <c r="V6101" s="14" t="str">
        <f t="shared" si="556"/>
        <v>Over 0.5</v>
      </c>
      <c r="W6101" s="14" t="str">
        <f t="shared" si="557"/>
        <v/>
      </c>
    </row>
    <row r="6102" spans="19:23">
      <c r="S6102" s="21" t="str">
        <f t="shared" si="554"/>
        <v/>
      </c>
      <c r="T6102" s="7" t="str">
        <f t="shared" si="555"/>
        <v>Under 1.5</v>
      </c>
      <c r="U6102" s="14"/>
      <c r="V6102" s="14" t="str">
        <f t="shared" si="556"/>
        <v>Over 0.5</v>
      </c>
      <c r="W6102" s="14" t="str">
        <f t="shared" si="557"/>
        <v/>
      </c>
    </row>
    <row r="6103" spans="19:23">
      <c r="S6103" s="21" t="str">
        <f t="shared" si="554"/>
        <v/>
      </c>
      <c r="T6103" s="7" t="str">
        <f t="shared" si="555"/>
        <v>Under 1.5</v>
      </c>
      <c r="U6103" s="14"/>
      <c r="V6103" s="14" t="str">
        <f t="shared" si="556"/>
        <v>Over 0.5</v>
      </c>
      <c r="W6103" s="14" t="str">
        <f t="shared" si="557"/>
        <v/>
      </c>
    </row>
    <row r="6104" spans="19:23">
      <c r="S6104" s="21" t="str">
        <f t="shared" si="554"/>
        <v/>
      </c>
      <c r="T6104" s="7" t="str">
        <f t="shared" si="555"/>
        <v>Under 1.5</v>
      </c>
      <c r="U6104" s="14"/>
      <c r="V6104" s="14" t="str">
        <f t="shared" si="556"/>
        <v>Over 0.5</v>
      </c>
      <c r="W6104" s="14" t="str">
        <f t="shared" si="557"/>
        <v/>
      </c>
    </row>
    <row r="6105" spans="19:23">
      <c r="S6105" s="21" t="str">
        <f t="shared" si="554"/>
        <v/>
      </c>
      <c r="T6105" s="7" t="str">
        <f t="shared" si="555"/>
        <v>Under 1.5</v>
      </c>
      <c r="U6105" s="14"/>
      <c r="V6105" s="14" t="str">
        <f t="shared" si="556"/>
        <v>Over 0.5</v>
      </c>
      <c r="W6105" s="14" t="str">
        <f t="shared" si="557"/>
        <v/>
      </c>
    </row>
    <row r="6106" spans="19:23">
      <c r="S6106" s="21" t="str">
        <f t="shared" si="554"/>
        <v/>
      </c>
      <c r="T6106" s="7" t="str">
        <f t="shared" si="555"/>
        <v>Under 1.5</v>
      </c>
      <c r="U6106" s="14"/>
      <c r="V6106" s="14" t="str">
        <f t="shared" si="556"/>
        <v>Over 0.5</v>
      </c>
      <c r="W6106" s="14" t="str">
        <f t="shared" si="557"/>
        <v/>
      </c>
    </row>
    <row r="6107" spans="19:23">
      <c r="S6107" s="21" t="str">
        <f t="shared" si="554"/>
        <v/>
      </c>
      <c r="T6107" s="7" t="str">
        <f t="shared" si="555"/>
        <v>Under 1.5</v>
      </c>
      <c r="U6107" s="14"/>
      <c r="V6107" s="14" t="str">
        <f t="shared" si="556"/>
        <v>Over 0.5</v>
      </c>
      <c r="W6107" s="14" t="str">
        <f t="shared" si="557"/>
        <v/>
      </c>
    </row>
    <row r="6108" spans="19:23">
      <c r="S6108" s="21" t="str">
        <f t="shared" si="554"/>
        <v/>
      </c>
      <c r="T6108" s="7" t="str">
        <f t="shared" si="555"/>
        <v>Under 1.5</v>
      </c>
      <c r="U6108" s="14"/>
      <c r="V6108" s="14" t="str">
        <f t="shared" si="556"/>
        <v>Over 0.5</v>
      </c>
      <c r="W6108" s="14" t="str">
        <f t="shared" si="557"/>
        <v/>
      </c>
    </row>
    <row r="6109" spans="19:23">
      <c r="S6109" s="21" t="str">
        <f t="shared" si="554"/>
        <v/>
      </c>
      <c r="T6109" s="7" t="str">
        <f t="shared" si="555"/>
        <v>Under 1.5</v>
      </c>
      <c r="U6109" s="14"/>
      <c r="V6109" s="14" t="str">
        <f t="shared" si="556"/>
        <v>Over 0.5</v>
      </c>
      <c r="W6109" s="14" t="str">
        <f t="shared" si="557"/>
        <v/>
      </c>
    </row>
    <row r="6110" spans="19:23">
      <c r="S6110" s="21" t="str">
        <f t="shared" si="554"/>
        <v/>
      </c>
      <c r="T6110" s="7" t="str">
        <f t="shared" si="555"/>
        <v>Under 1.5</v>
      </c>
      <c r="U6110" s="14"/>
      <c r="V6110" s="14" t="str">
        <f t="shared" si="556"/>
        <v>Over 0.5</v>
      </c>
      <c r="W6110" s="14" t="str">
        <f t="shared" si="557"/>
        <v/>
      </c>
    </row>
    <row r="6111" spans="19:23">
      <c r="S6111" s="21" t="str">
        <f t="shared" si="554"/>
        <v/>
      </c>
      <c r="T6111" s="7" t="str">
        <f t="shared" si="555"/>
        <v>Under 1.5</v>
      </c>
      <c r="U6111" s="14"/>
      <c r="V6111" s="14" t="str">
        <f t="shared" si="556"/>
        <v>Over 0.5</v>
      </c>
      <c r="W6111" s="14" t="str">
        <f t="shared" si="557"/>
        <v/>
      </c>
    </row>
    <row r="6112" spans="19:23">
      <c r="S6112" s="21" t="str">
        <f t="shared" si="554"/>
        <v/>
      </c>
      <c r="T6112" s="7" t="str">
        <f t="shared" si="555"/>
        <v>Under 1.5</v>
      </c>
      <c r="U6112" s="14"/>
      <c r="V6112" s="14" t="str">
        <f t="shared" si="556"/>
        <v>Over 0.5</v>
      </c>
      <c r="W6112" s="14" t="str">
        <f t="shared" si="557"/>
        <v/>
      </c>
    </row>
    <row r="6113" spans="19:23">
      <c r="S6113" s="21" t="str">
        <f t="shared" si="554"/>
        <v/>
      </c>
      <c r="T6113" s="7" t="str">
        <f t="shared" si="555"/>
        <v>Under 1.5</v>
      </c>
      <c r="U6113" s="14"/>
      <c r="V6113" s="14" t="str">
        <f t="shared" si="556"/>
        <v>Over 0.5</v>
      </c>
      <c r="W6113" s="14" t="str">
        <f t="shared" si="557"/>
        <v/>
      </c>
    </row>
    <row r="6114" spans="19:23">
      <c r="S6114" s="21" t="str">
        <f t="shared" si="554"/>
        <v/>
      </c>
      <c r="T6114" s="7" t="str">
        <f t="shared" si="555"/>
        <v>Under 1.5</v>
      </c>
      <c r="U6114" s="14"/>
      <c r="V6114" s="14" t="str">
        <f t="shared" si="556"/>
        <v>Over 0.5</v>
      </c>
      <c r="W6114" s="14" t="str">
        <f t="shared" si="557"/>
        <v/>
      </c>
    </row>
    <row r="6115" spans="19:23">
      <c r="S6115" s="21" t="str">
        <f t="shared" si="554"/>
        <v/>
      </c>
      <c r="T6115" s="7" t="str">
        <f t="shared" si="555"/>
        <v>Under 1.5</v>
      </c>
      <c r="U6115" s="14"/>
      <c r="V6115" s="14" t="str">
        <f t="shared" si="556"/>
        <v>Over 0.5</v>
      </c>
      <c r="W6115" s="14" t="str">
        <f t="shared" si="557"/>
        <v/>
      </c>
    </row>
    <row r="6116" spans="19:23">
      <c r="S6116" s="21" t="str">
        <f t="shared" si="554"/>
        <v/>
      </c>
      <c r="T6116" s="7" t="str">
        <f t="shared" si="555"/>
        <v>Under 1.5</v>
      </c>
      <c r="U6116" s="14"/>
      <c r="V6116" s="14" t="str">
        <f t="shared" si="556"/>
        <v>Over 0.5</v>
      </c>
      <c r="W6116" s="14" t="str">
        <f t="shared" si="557"/>
        <v/>
      </c>
    </row>
    <row r="6117" spans="19:23">
      <c r="S6117" s="21" t="str">
        <f t="shared" si="554"/>
        <v/>
      </c>
      <c r="T6117" s="7" t="str">
        <f t="shared" si="555"/>
        <v>Under 1.5</v>
      </c>
      <c r="U6117" s="14"/>
      <c r="V6117" s="14" t="str">
        <f t="shared" si="556"/>
        <v>Over 0.5</v>
      </c>
      <c r="W6117" s="14" t="str">
        <f t="shared" si="557"/>
        <v/>
      </c>
    </row>
    <row r="6118" spans="19:23">
      <c r="S6118" s="21" t="str">
        <f t="shared" si="554"/>
        <v/>
      </c>
      <c r="T6118" s="7" t="str">
        <f t="shared" si="555"/>
        <v>Under 1.5</v>
      </c>
      <c r="U6118" s="14"/>
      <c r="V6118" s="14" t="str">
        <f t="shared" si="556"/>
        <v>Over 0.5</v>
      </c>
      <c r="W6118" s="14" t="str">
        <f t="shared" si="557"/>
        <v/>
      </c>
    </row>
    <row r="6119" spans="19:23">
      <c r="S6119" s="21" t="str">
        <f t="shared" si="554"/>
        <v/>
      </c>
      <c r="T6119" s="7" t="str">
        <f t="shared" si="555"/>
        <v>Under 1.5</v>
      </c>
      <c r="U6119" s="14"/>
      <c r="V6119" s="14" t="str">
        <f t="shared" si="556"/>
        <v>Over 0.5</v>
      </c>
      <c r="W6119" s="14" t="str">
        <f t="shared" si="557"/>
        <v/>
      </c>
    </row>
    <row r="6120" spans="19:23">
      <c r="S6120" s="21" t="str">
        <f t="shared" si="554"/>
        <v/>
      </c>
      <c r="T6120" s="7" t="str">
        <f t="shared" si="555"/>
        <v>Under 1.5</v>
      </c>
      <c r="U6120" s="14"/>
      <c r="V6120" s="14" t="str">
        <f t="shared" si="556"/>
        <v>Over 0.5</v>
      </c>
      <c r="W6120" s="14" t="str">
        <f t="shared" si="557"/>
        <v/>
      </c>
    </row>
    <row r="6121" spans="19:23">
      <c r="S6121" s="21" t="str">
        <f t="shared" si="554"/>
        <v/>
      </c>
      <c r="T6121" s="7" t="str">
        <f t="shared" si="555"/>
        <v>Under 1.5</v>
      </c>
      <c r="U6121" s="14"/>
      <c r="V6121" s="14" t="str">
        <f t="shared" si="556"/>
        <v>Over 0.5</v>
      </c>
      <c r="W6121" s="14" t="str">
        <f t="shared" si="557"/>
        <v/>
      </c>
    </row>
    <row r="6122" spans="19:23">
      <c r="S6122" s="21" t="str">
        <f t="shared" si="554"/>
        <v/>
      </c>
      <c r="T6122" s="7" t="str">
        <f t="shared" si="555"/>
        <v>Under 1.5</v>
      </c>
      <c r="U6122" s="14"/>
      <c r="V6122" s="14" t="str">
        <f t="shared" si="556"/>
        <v>Over 0.5</v>
      </c>
      <c r="W6122" s="14" t="str">
        <f t="shared" si="557"/>
        <v/>
      </c>
    </row>
    <row r="6123" spans="19:23">
      <c r="S6123" s="21" t="str">
        <f t="shared" si="554"/>
        <v/>
      </c>
      <c r="T6123" s="7" t="str">
        <f t="shared" si="555"/>
        <v>Under 1.5</v>
      </c>
      <c r="U6123" s="14"/>
      <c r="V6123" s="14" t="str">
        <f t="shared" si="556"/>
        <v>Over 0.5</v>
      </c>
      <c r="W6123" s="14" t="str">
        <f t="shared" si="557"/>
        <v/>
      </c>
    </row>
    <row r="6124" spans="19:23">
      <c r="S6124" s="21" t="str">
        <f t="shared" si="554"/>
        <v/>
      </c>
      <c r="T6124" s="7" t="str">
        <f t="shared" si="555"/>
        <v>Under 1.5</v>
      </c>
      <c r="U6124" s="14"/>
      <c r="V6124" s="14" t="str">
        <f t="shared" si="556"/>
        <v>Over 0.5</v>
      </c>
      <c r="W6124" s="14" t="str">
        <f t="shared" si="557"/>
        <v/>
      </c>
    </row>
    <row r="6125" spans="19:23">
      <c r="S6125" s="21" t="str">
        <f t="shared" si="554"/>
        <v/>
      </c>
      <c r="T6125" s="7" t="str">
        <f t="shared" si="555"/>
        <v>Under 1.5</v>
      </c>
      <c r="U6125" s="14"/>
      <c r="V6125" s="14" t="str">
        <f t="shared" si="556"/>
        <v>Over 0.5</v>
      </c>
      <c r="W6125" s="14" t="str">
        <f t="shared" si="557"/>
        <v/>
      </c>
    </row>
    <row r="6126" spans="19:23">
      <c r="S6126" s="21" t="str">
        <f t="shared" si="554"/>
        <v/>
      </c>
      <c r="T6126" s="7" t="str">
        <f t="shared" si="555"/>
        <v>Under 1.5</v>
      </c>
      <c r="U6126" s="14"/>
      <c r="V6126" s="14" t="str">
        <f t="shared" si="556"/>
        <v>Over 0.5</v>
      </c>
      <c r="W6126" s="14" t="str">
        <f t="shared" si="557"/>
        <v/>
      </c>
    </row>
    <row r="6127" spans="19:23">
      <c r="S6127" s="21" t="str">
        <f t="shared" si="554"/>
        <v/>
      </c>
      <c r="T6127" s="7" t="str">
        <f t="shared" si="555"/>
        <v>Under 1.5</v>
      </c>
      <c r="U6127" s="14"/>
      <c r="V6127" s="14" t="str">
        <f t="shared" si="556"/>
        <v>Over 0.5</v>
      </c>
      <c r="W6127" s="14" t="str">
        <f t="shared" si="557"/>
        <v/>
      </c>
    </row>
    <row r="6128" spans="19:23">
      <c r="S6128" s="21" t="str">
        <f t="shared" si="554"/>
        <v/>
      </c>
      <c r="T6128" s="7" t="str">
        <f t="shared" si="555"/>
        <v>Under 1.5</v>
      </c>
      <c r="U6128" s="14"/>
      <c r="V6128" s="14" t="str">
        <f t="shared" si="556"/>
        <v>Over 0.5</v>
      </c>
      <c r="W6128" s="14" t="str">
        <f t="shared" si="557"/>
        <v/>
      </c>
    </row>
    <row r="6129" spans="19:23">
      <c r="S6129" s="21" t="str">
        <f t="shared" si="554"/>
        <v/>
      </c>
      <c r="T6129" s="7" t="str">
        <f t="shared" si="555"/>
        <v>Under 1.5</v>
      </c>
      <c r="U6129" s="14"/>
      <c r="V6129" s="14" t="str">
        <f t="shared" si="556"/>
        <v>Over 0.5</v>
      </c>
      <c r="W6129" s="14" t="str">
        <f t="shared" si="557"/>
        <v/>
      </c>
    </row>
    <row r="6130" spans="19:23">
      <c r="S6130" s="21" t="str">
        <f t="shared" si="554"/>
        <v/>
      </c>
      <c r="T6130" s="7" t="str">
        <f t="shared" si="555"/>
        <v>Under 1.5</v>
      </c>
      <c r="U6130" s="14"/>
      <c r="V6130" s="14" t="str">
        <f t="shared" si="556"/>
        <v>Over 0.5</v>
      </c>
      <c r="W6130" s="14" t="str">
        <f t="shared" si="557"/>
        <v/>
      </c>
    </row>
    <row r="6131" spans="19:23">
      <c r="S6131" s="21" t="str">
        <f t="shared" si="554"/>
        <v/>
      </c>
      <c r="T6131" s="7" t="str">
        <f t="shared" si="555"/>
        <v>Under 1.5</v>
      </c>
      <c r="U6131" s="14"/>
      <c r="V6131" s="14" t="str">
        <f t="shared" si="556"/>
        <v>Over 0.5</v>
      </c>
      <c r="W6131" s="14" t="str">
        <f t="shared" si="557"/>
        <v/>
      </c>
    </row>
    <row r="6132" spans="19:23">
      <c r="S6132" s="21" t="str">
        <f t="shared" ref="S6132:S6195" si="558">(IF(H6132=0,"",(40+IF(I6132&lt;50,0,I6132/3.2)+(IF(J6132&gt;I6132,-J6132/3.2,0)+(IF(H6132&gt;I6132,-H6132/3.2,0)+(IF(L6132="X",5,IF(L6132="2",2,0)))+(IF(M6132&gt;15,0,15-M6132))+(IF(P6132&lt;50,0,P6132/5)))))))</f>
        <v/>
      </c>
      <c r="T6132" s="7" t="str">
        <f t="shared" ref="T6132:T6195" si="559">IF(S6132&lt;56,"Over 0.5","Under 1.5")</f>
        <v>Under 1.5</v>
      </c>
      <c r="U6132" s="14"/>
      <c r="V6132" s="14" t="str">
        <f t="shared" si="556"/>
        <v>Over 0.5</v>
      </c>
      <c r="W6132" s="14" t="str">
        <f t="shared" si="557"/>
        <v/>
      </c>
    </row>
    <row r="6133" spans="19:23">
      <c r="S6133" s="21" t="str">
        <f t="shared" si="558"/>
        <v/>
      </c>
      <c r="T6133" s="7" t="str">
        <f t="shared" si="559"/>
        <v>Under 1.5</v>
      </c>
      <c r="U6133" s="14"/>
      <c r="V6133" s="14" t="str">
        <f t="shared" si="556"/>
        <v>Over 0.5</v>
      </c>
      <c r="W6133" s="14" t="str">
        <f t="shared" si="557"/>
        <v/>
      </c>
    </row>
    <row r="6134" spans="19:23">
      <c r="S6134" s="21" t="str">
        <f t="shared" si="558"/>
        <v/>
      </c>
      <c r="T6134" s="7" t="str">
        <f t="shared" si="559"/>
        <v>Under 1.5</v>
      </c>
      <c r="U6134" s="14"/>
      <c r="V6134" s="14" t="str">
        <f t="shared" si="556"/>
        <v>Over 0.5</v>
      </c>
      <c r="W6134" s="14" t="str">
        <f t="shared" si="557"/>
        <v/>
      </c>
    </row>
    <row r="6135" spans="19:23">
      <c r="S6135" s="21" t="str">
        <f t="shared" si="558"/>
        <v/>
      </c>
      <c r="T6135" s="7" t="str">
        <f t="shared" si="559"/>
        <v>Under 1.5</v>
      </c>
      <c r="U6135" s="14"/>
      <c r="V6135" s="14" t="str">
        <f t="shared" si="556"/>
        <v>Over 0.5</v>
      </c>
      <c r="W6135" s="14" t="str">
        <f t="shared" si="557"/>
        <v/>
      </c>
    </row>
    <row r="6136" spans="19:23">
      <c r="S6136" s="21" t="str">
        <f t="shared" si="558"/>
        <v/>
      </c>
      <c r="T6136" s="7" t="str">
        <f t="shared" si="559"/>
        <v>Under 1.5</v>
      </c>
      <c r="U6136" s="14"/>
      <c r="V6136" s="14" t="str">
        <f t="shared" si="556"/>
        <v>Over 0.5</v>
      </c>
      <c r="W6136" s="14" t="str">
        <f t="shared" si="557"/>
        <v/>
      </c>
    </row>
    <row r="6137" spans="19:23">
      <c r="S6137" s="21" t="str">
        <f t="shared" si="558"/>
        <v/>
      </c>
      <c r="T6137" s="7" t="str">
        <f t="shared" si="559"/>
        <v>Under 1.5</v>
      </c>
      <c r="U6137" s="14"/>
      <c r="V6137" s="14" t="str">
        <f t="shared" si="556"/>
        <v>Over 0.5</v>
      </c>
      <c r="W6137" s="14" t="str">
        <f t="shared" si="557"/>
        <v/>
      </c>
    </row>
    <row r="6138" spans="19:23">
      <c r="S6138" s="21" t="str">
        <f t="shared" si="558"/>
        <v/>
      </c>
      <c r="T6138" s="7" t="str">
        <f t="shared" si="559"/>
        <v>Under 1.5</v>
      </c>
      <c r="U6138" s="14"/>
      <c r="V6138" s="14" t="str">
        <f t="shared" si="556"/>
        <v>Over 0.5</v>
      </c>
      <c r="W6138" s="14" t="str">
        <f t="shared" si="557"/>
        <v/>
      </c>
    </row>
    <row r="6139" spans="19:23">
      <c r="S6139" s="21" t="str">
        <f t="shared" si="558"/>
        <v/>
      </c>
      <c r="T6139" s="7" t="str">
        <f t="shared" si="559"/>
        <v>Under 1.5</v>
      </c>
      <c r="U6139" s="14"/>
      <c r="V6139" s="14" t="str">
        <f t="shared" si="556"/>
        <v>Over 0.5</v>
      </c>
      <c r="W6139" s="14" t="str">
        <f t="shared" si="557"/>
        <v/>
      </c>
    </row>
    <row r="6140" spans="19:23">
      <c r="S6140" s="21" t="str">
        <f t="shared" si="558"/>
        <v/>
      </c>
      <c r="T6140" s="7" t="str">
        <f t="shared" si="559"/>
        <v>Under 1.5</v>
      </c>
      <c r="U6140" s="14"/>
      <c r="V6140" s="14" t="str">
        <f t="shared" si="556"/>
        <v>Over 0.5</v>
      </c>
      <c r="W6140" s="14" t="str">
        <f t="shared" si="557"/>
        <v/>
      </c>
    </row>
    <row r="6141" spans="19:23">
      <c r="S6141" s="21" t="str">
        <f t="shared" si="558"/>
        <v/>
      </c>
      <c r="T6141" s="7" t="str">
        <f t="shared" si="559"/>
        <v>Under 1.5</v>
      </c>
      <c r="U6141" s="14"/>
      <c r="V6141" s="14" t="str">
        <f t="shared" si="556"/>
        <v>Over 0.5</v>
      </c>
      <c r="W6141" s="14" t="str">
        <f t="shared" si="557"/>
        <v/>
      </c>
    </row>
    <row r="6142" spans="19:23">
      <c r="S6142" s="21" t="str">
        <f t="shared" si="558"/>
        <v/>
      </c>
      <c r="T6142" s="7" t="str">
        <f t="shared" si="559"/>
        <v>Under 1.5</v>
      </c>
      <c r="U6142" s="14"/>
      <c r="V6142" s="14" t="str">
        <f t="shared" si="556"/>
        <v>Over 0.5</v>
      </c>
      <c r="W6142" s="14" t="str">
        <f t="shared" si="557"/>
        <v/>
      </c>
    </row>
    <row r="6143" spans="19:23">
      <c r="S6143" s="21" t="str">
        <f t="shared" si="558"/>
        <v/>
      </c>
      <c r="T6143" s="7" t="str">
        <f t="shared" si="559"/>
        <v>Under 1.5</v>
      </c>
      <c r="U6143" s="14"/>
      <c r="V6143" s="14" t="str">
        <f t="shared" si="556"/>
        <v>Over 0.5</v>
      </c>
      <c r="W6143" s="14" t="str">
        <f t="shared" si="557"/>
        <v/>
      </c>
    </row>
    <row r="6144" spans="19:23">
      <c r="S6144" s="21" t="str">
        <f t="shared" si="558"/>
        <v/>
      </c>
      <c r="T6144" s="7" t="str">
        <f t="shared" si="559"/>
        <v>Under 1.5</v>
      </c>
      <c r="U6144" s="14"/>
      <c r="V6144" s="14" t="str">
        <f t="shared" si="556"/>
        <v>Over 0.5</v>
      </c>
      <c r="W6144" s="14" t="str">
        <f t="shared" si="557"/>
        <v/>
      </c>
    </row>
    <row r="6145" spans="19:23">
      <c r="S6145" s="21" t="str">
        <f t="shared" si="558"/>
        <v/>
      </c>
      <c r="T6145" s="7" t="str">
        <f t="shared" si="559"/>
        <v>Under 1.5</v>
      </c>
      <c r="U6145" s="14"/>
      <c r="V6145" s="14" t="str">
        <f t="shared" si="556"/>
        <v>Over 0.5</v>
      </c>
      <c r="W6145" s="14" t="str">
        <f t="shared" si="557"/>
        <v/>
      </c>
    </row>
    <row r="6146" spans="19:23">
      <c r="S6146" s="21" t="str">
        <f t="shared" si="558"/>
        <v/>
      </c>
      <c r="T6146" s="7" t="str">
        <f t="shared" si="559"/>
        <v>Under 1.5</v>
      </c>
      <c r="U6146" s="14"/>
      <c r="V6146" s="14" t="str">
        <f t="shared" si="556"/>
        <v>Over 0.5</v>
      </c>
      <c r="W6146" s="14" t="str">
        <f t="shared" si="557"/>
        <v/>
      </c>
    </row>
    <row r="6147" spans="19:23">
      <c r="S6147" s="21" t="str">
        <f t="shared" si="558"/>
        <v/>
      </c>
      <c r="T6147" s="7" t="str">
        <f t="shared" si="559"/>
        <v>Under 1.5</v>
      </c>
      <c r="U6147" s="14"/>
      <c r="V6147" s="14" t="str">
        <f t="shared" si="556"/>
        <v>Over 0.5</v>
      </c>
      <c r="W6147" s="14" t="str">
        <f t="shared" si="557"/>
        <v/>
      </c>
    </row>
    <row r="6148" spans="19:23">
      <c r="S6148" s="21" t="str">
        <f t="shared" si="558"/>
        <v/>
      </c>
      <c r="T6148" s="7" t="str">
        <f t="shared" si="559"/>
        <v>Under 1.5</v>
      </c>
      <c r="U6148" s="14"/>
      <c r="V6148" s="14" t="str">
        <f t="shared" si="556"/>
        <v>Over 0.5</v>
      </c>
      <c r="W6148" s="14" t="str">
        <f t="shared" si="557"/>
        <v/>
      </c>
    </row>
    <row r="6149" spans="19:23">
      <c r="S6149" s="21" t="str">
        <f t="shared" si="558"/>
        <v/>
      </c>
      <c r="T6149" s="7" t="str">
        <f t="shared" si="559"/>
        <v>Under 1.5</v>
      </c>
      <c r="U6149" s="14"/>
      <c r="V6149" s="14" t="str">
        <f t="shared" si="556"/>
        <v>Over 0.5</v>
      </c>
      <c r="W6149" s="14" t="str">
        <f t="shared" si="557"/>
        <v/>
      </c>
    </row>
    <row r="6150" spans="19:23">
      <c r="S6150" s="21" t="str">
        <f t="shared" si="558"/>
        <v/>
      </c>
      <c r="T6150" s="7" t="str">
        <f t="shared" si="559"/>
        <v>Under 1.5</v>
      </c>
      <c r="U6150" s="14"/>
      <c r="V6150" s="14" t="str">
        <f t="shared" si="556"/>
        <v>Over 0.5</v>
      </c>
      <c r="W6150" s="14" t="str">
        <f t="shared" si="557"/>
        <v/>
      </c>
    </row>
    <row r="6151" spans="19:23">
      <c r="S6151" s="21" t="str">
        <f t="shared" si="558"/>
        <v/>
      </c>
      <c r="T6151" s="7" t="str">
        <f t="shared" si="559"/>
        <v>Under 1.5</v>
      </c>
      <c r="U6151" s="14"/>
      <c r="V6151" s="14" t="str">
        <f t="shared" si="556"/>
        <v>Over 0.5</v>
      </c>
      <c r="W6151" s="14" t="str">
        <f t="shared" si="557"/>
        <v/>
      </c>
    </row>
    <row r="6152" spans="19:23">
      <c r="S6152" s="21" t="str">
        <f t="shared" si="558"/>
        <v/>
      </c>
      <c r="T6152" s="7" t="str">
        <f t="shared" si="559"/>
        <v>Under 1.5</v>
      </c>
      <c r="U6152" s="14"/>
      <c r="V6152" s="14" t="str">
        <f t="shared" si="556"/>
        <v>Over 0.5</v>
      </c>
      <c r="W6152" s="14" t="str">
        <f t="shared" si="557"/>
        <v/>
      </c>
    </row>
    <row r="6153" spans="19:23">
      <c r="S6153" s="21" t="str">
        <f t="shared" si="558"/>
        <v/>
      </c>
      <c r="T6153" s="7" t="str">
        <f t="shared" si="559"/>
        <v>Under 1.5</v>
      </c>
      <c r="U6153" s="14"/>
      <c r="V6153" s="14" t="str">
        <f t="shared" si="556"/>
        <v>Over 0.5</v>
      </c>
      <c r="W6153" s="14" t="str">
        <f t="shared" si="557"/>
        <v/>
      </c>
    </row>
    <row r="6154" spans="19:23">
      <c r="S6154" s="21" t="str">
        <f t="shared" si="558"/>
        <v/>
      </c>
      <c r="T6154" s="7" t="str">
        <f t="shared" si="559"/>
        <v>Under 1.5</v>
      </c>
      <c r="U6154" s="14"/>
      <c r="V6154" s="14" t="str">
        <f t="shared" si="556"/>
        <v>Over 0.5</v>
      </c>
      <c r="W6154" s="14" t="str">
        <f t="shared" si="557"/>
        <v/>
      </c>
    </row>
    <row r="6155" spans="19:23">
      <c r="S6155" s="21" t="str">
        <f t="shared" si="558"/>
        <v/>
      </c>
      <c r="T6155" s="7" t="str">
        <f t="shared" si="559"/>
        <v>Under 1.5</v>
      </c>
      <c r="U6155" s="14"/>
      <c r="V6155" s="14" t="str">
        <f t="shared" ref="V6155:V6218" si="560">IF(N6155="1-0","Under 1.5",IF(N6155="0-0","Under 1.5",IF(N6155="0-1","Under 1.5","Over 0.5")))</f>
        <v>Over 0.5</v>
      </c>
      <c r="W6155" s="14" t="str">
        <f t="shared" ref="W6155:W6218" si="561">IF(N6155=0,"",IF(N6155="?",N6155,IF(T6155=V6155,"WON",IF(N6155="0-1","WON",IF(N6155="1-0","WON","LOST")))))</f>
        <v/>
      </c>
    </row>
    <row r="6156" spans="19:23">
      <c r="S6156" s="21" t="str">
        <f t="shared" si="558"/>
        <v/>
      </c>
      <c r="T6156" s="7" t="str">
        <f t="shared" si="559"/>
        <v>Under 1.5</v>
      </c>
      <c r="U6156" s="14"/>
      <c r="V6156" s="14" t="str">
        <f t="shared" si="560"/>
        <v>Over 0.5</v>
      </c>
      <c r="W6156" s="14" t="str">
        <f t="shared" si="561"/>
        <v/>
      </c>
    </row>
    <row r="6157" spans="19:23">
      <c r="S6157" s="21" t="str">
        <f t="shared" si="558"/>
        <v/>
      </c>
      <c r="T6157" s="7" t="str">
        <f t="shared" si="559"/>
        <v>Under 1.5</v>
      </c>
      <c r="U6157" s="14"/>
      <c r="V6157" s="14" t="str">
        <f t="shared" si="560"/>
        <v>Over 0.5</v>
      </c>
      <c r="W6157" s="14" t="str">
        <f t="shared" si="561"/>
        <v/>
      </c>
    </row>
    <row r="6158" spans="19:23">
      <c r="S6158" s="21" t="str">
        <f t="shared" si="558"/>
        <v/>
      </c>
      <c r="T6158" s="7" t="str">
        <f t="shared" si="559"/>
        <v>Under 1.5</v>
      </c>
      <c r="U6158" s="14"/>
      <c r="V6158" s="14" t="str">
        <f t="shared" si="560"/>
        <v>Over 0.5</v>
      </c>
      <c r="W6158" s="14" t="str">
        <f t="shared" si="561"/>
        <v/>
      </c>
    </row>
    <row r="6159" spans="19:23">
      <c r="S6159" s="21" t="str">
        <f t="shared" si="558"/>
        <v/>
      </c>
      <c r="T6159" s="7" t="str">
        <f t="shared" si="559"/>
        <v>Under 1.5</v>
      </c>
      <c r="U6159" s="14"/>
      <c r="V6159" s="14" t="str">
        <f t="shared" si="560"/>
        <v>Over 0.5</v>
      </c>
      <c r="W6159" s="14" t="str">
        <f t="shared" si="561"/>
        <v/>
      </c>
    </row>
    <row r="6160" spans="19:23">
      <c r="S6160" s="21" t="str">
        <f t="shared" si="558"/>
        <v/>
      </c>
      <c r="T6160" s="7" t="str">
        <f t="shared" si="559"/>
        <v>Under 1.5</v>
      </c>
      <c r="U6160" s="14"/>
      <c r="V6160" s="14" t="str">
        <f t="shared" si="560"/>
        <v>Over 0.5</v>
      </c>
      <c r="W6160" s="14" t="str">
        <f t="shared" si="561"/>
        <v/>
      </c>
    </row>
    <row r="6161" spans="19:23">
      <c r="S6161" s="21" t="str">
        <f t="shared" si="558"/>
        <v/>
      </c>
      <c r="T6161" s="7" t="str">
        <f t="shared" si="559"/>
        <v>Under 1.5</v>
      </c>
      <c r="U6161" s="14"/>
      <c r="V6161" s="14" t="str">
        <f t="shared" si="560"/>
        <v>Over 0.5</v>
      </c>
      <c r="W6161" s="14" t="str">
        <f t="shared" si="561"/>
        <v/>
      </c>
    </row>
    <row r="6162" spans="19:23">
      <c r="S6162" s="21" t="str">
        <f t="shared" si="558"/>
        <v/>
      </c>
      <c r="T6162" s="7" t="str">
        <f t="shared" si="559"/>
        <v>Under 1.5</v>
      </c>
      <c r="U6162" s="14"/>
      <c r="V6162" s="14" t="str">
        <f t="shared" si="560"/>
        <v>Over 0.5</v>
      </c>
      <c r="W6162" s="14" t="str">
        <f t="shared" si="561"/>
        <v/>
      </c>
    </row>
    <row r="6163" spans="19:23">
      <c r="S6163" s="21" t="str">
        <f t="shared" si="558"/>
        <v/>
      </c>
      <c r="T6163" s="7" t="str">
        <f t="shared" si="559"/>
        <v>Under 1.5</v>
      </c>
      <c r="U6163" s="14"/>
      <c r="V6163" s="14" t="str">
        <f t="shared" si="560"/>
        <v>Over 0.5</v>
      </c>
      <c r="W6163" s="14" t="str">
        <f t="shared" si="561"/>
        <v/>
      </c>
    </row>
    <row r="6164" spans="19:23">
      <c r="S6164" s="21" t="str">
        <f t="shared" si="558"/>
        <v/>
      </c>
      <c r="T6164" s="7" t="str">
        <f t="shared" si="559"/>
        <v>Under 1.5</v>
      </c>
      <c r="U6164" s="14"/>
      <c r="V6164" s="14" t="str">
        <f t="shared" si="560"/>
        <v>Over 0.5</v>
      </c>
      <c r="W6164" s="14" t="str">
        <f t="shared" si="561"/>
        <v/>
      </c>
    </row>
    <row r="6165" spans="19:23">
      <c r="S6165" s="21" t="str">
        <f t="shared" si="558"/>
        <v/>
      </c>
      <c r="T6165" s="7" t="str">
        <f t="shared" si="559"/>
        <v>Under 1.5</v>
      </c>
      <c r="U6165" s="14"/>
      <c r="V6165" s="14" t="str">
        <f t="shared" si="560"/>
        <v>Over 0.5</v>
      </c>
      <c r="W6165" s="14" t="str">
        <f t="shared" si="561"/>
        <v/>
      </c>
    </row>
    <row r="6166" spans="19:23">
      <c r="S6166" s="21" t="str">
        <f t="shared" si="558"/>
        <v/>
      </c>
      <c r="T6166" s="7" t="str">
        <f t="shared" si="559"/>
        <v>Under 1.5</v>
      </c>
      <c r="U6166" s="14"/>
      <c r="V6166" s="14" t="str">
        <f t="shared" si="560"/>
        <v>Over 0.5</v>
      </c>
      <c r="W6166" s="14" t="str">
        <f t="shared" si="561"/>
        <v/>
      </c>
    </row>
    <row r="6167" spans="19:23">
      <c r="S6167" s="21" t="str">
        <f t="shared" si="558"/>
        <v/>
      </c>
      <c r="T6167" s="7" t="str">
        <f t="shared" si="559"/>
        <v>Under 1.5</v>
      </c>
      <c r="U6167" s="14"/>
      <c r="V6167" s="14" t="str">
        <f t="shared" si="560"/>
        <v>Over 0.5</v>
      </c>
      <c r="W6167" s="14" t="str">
        <f t="shared" si="561"/>
        <v/>
      </c>
    </row>
    <row r="6168" spans="19:23">
      <c r="S6168" s="21" t="str">
        <f t="shared" si="558"/>
        <v/>
      </c>
      <c r="T6168" s="7" t="str">
        <f t="shared" si="559"/>
        <v>Under 1.5</v>
      </c>
      <c r="U6168" s="14"/>
      <c r="V6168" s="14" t="str">
        <f t="shared" si="560"/>
        <v>Over 0.5</v>
      </c>
      <c r="W6168" s="14" t="str">
        <f t="shared" si="561"/>
        <v/>
      </c>
    </row>
    <row r="6169" spans="19:23">
      <c r="S6169" s="21" t="str">
        <f t="shared" si="558"/>
        <v/>
      </c>
      <c r="T6169" s="7" t="str">
        <f t="shared" si="559"/>
        <v>Under 1.5</v>
      </c>
      <c r="U6169" s="14"/>
      <c r="V6169" s="14" t="str">
        <f t="shared" si="560"/>
        <v>Over 0.5</v>
      </c>
      <c r="W6169" s="14" t="str">
        <f t="shared" si="561"/>
        <v/>
      </c>
    </row>
    <row r="6170" spans="19:23">
      <c r="S6170" s="21" t="str">
        <f t="shared" si="558"/>
        <v/>
      </c>
      <c r="T6170" s="7" t="str">
        <f t="shared" si="559"/>
        <v>Under 1.5</v>
      </c>
      <c r="U6170" s="14"/>
      <c r="V6170" s="14" t="str">
        <f t="shared" si="560"/>
        <v>Over 0.5</v>
      </c>
      <c r="W6170" s="14" t="str">
        <f t="shared" si="561"/>
        <v/>
      </c>
    </row>
    <row r="6171" spans="19:23">
      <c r="S6171" s="21" t="str">
        <f t="shared" si="558"/>
        <v/>
      </c>
      <c r="T6171" s="7" t="str">
        <f t="shared" si="559"/>
        <v>Under 1.5</v>
      </c>
      <c r="U6171" s="14"/>
      <c r="V6171" s="14" t="str">
        <f t="shared" si="560"/>
        <v>Over 0.5</v>
      </c>
      <c r="W6171" s="14" t="str">
        <f t="shared" si="561"/>
        <v/>
      </c>
    </row>
    <row r="6172" spans="19:23">
      <c r="S6172" s="21" t="str">
        <f t="shared" si="558"/>
        <v/>
      </c>
      <c r="T6172" s="7" t="str">
        <f t="shared" si="559"/>
        <v>Under 1.5</v>
      </c>
      <c r="U6172" s="14"/>
      <c r="V6172" s="14" t="str">
        <f t="shared" si="560"/>
        <v>Over 0.5</v>
      </c>
      <c r="W6172" s="14" t="str">
        <f t="shared" si="561"/>
        <v/>
      </c>
    </row>
    <row r="6173" spans="19:23">
      <c r="S6173" s="21" t="str">
        <f t="shared" si="558"/>
        <v/>
      </c>
      <c r="T6173" s="7" t="str">
        <f t="shared" si="559"/>
        <v>Under 1.5</v>
      </c>
      <c r="U6173" s="14"/>
      <c r="V6173" s="14" t="str">
        <f t="shared" si="560"/>
        <v>Over 0.5</v>
      </c>
      <c r="W6173" s="14" t="str">
        <f t="shared" si="561"/>
        <v/>
      </c>
    </row>
    <row r="6174" spans="19:23">
      <c r="S6174" s="21" t="str">
        <f t="shared" si="558"/>
        <v/>
      </c>
      <c r="T6174" s="7" t="str">
        <f t="shared" si="559"/>
        <v>Under 1.5</v>
      </c>
      <c r="U6174" s="14"/>
      <c r="V6174" s="14" t="str">
        <f t="shared" si="560"/>
        <v>Over 0.5</v>
      </c>
      <c r="W6174" s="14" t="str">
        <f t="shared" si="561"/>
        <v/>
      </c>
    </row>
    <row r="6175" spans="19:23">
      <c r="S6175" s="21" t="str">
        <f t="shared" si="558"/>
        <v/>
      </c>
      <c r="T6175" s="7" t="str">
        <f t="shared" si="559"/>
        <v>Under 1.5</v>
      </c>
      <c r="U6175" s="14"/>
      <c r="V6175" s="14" t="str">
        <f t="shared" si="560"/>
        <v>Over 0.5</v>
      </c>
      <c r="W6175" s="14" t="str">
        <f t="shared" si="561"/>
        <v/>
      </c>
    </row>
    <row r="6176" spans="19:23">
      <c r="S6176" s="21" t="str">
        <f t="shared" si="558"/>
        <v/>
      </c>
      <c r="T6176" s="7" t="str">
        <f t="shared" si="559"/>
        <v>Under 1.5</v>
      </c>
      <c r="U6176" s="14"/>
      <c r="V6176" s="14" t="str">
        <f t="shared" si="560"/>
        <v>Over 0.5</v>
      </c>
      <c r="W6176" s="14" t="str">
        <f t="shared" si="561"/>
        <v/>
      </c>
    </row>
    <row r="6177" spans="19:23">
      <c r="S6177" s="21" t="str">
        <f t="shared" si="558"/>
        <v/>
      </c>
      <c r="T6177" s="7" t="str">
        <f t="shared" si="559"/>
        <v>Under 1.5</v>
      </c>
      <c r="U6177" s="14"/>
      <c r="V6177" s="14" t="str">
        <f t="shared" si="560"/>
        <v>Over 0.5</v>
      </c>
      <c r="W6177" s="14" t="str">
        <f t="shared" si="561"/>
        <v/>
      </c>
    </row>
    <row r="6178" spans="19:23">
      <c r="S6178" s="21" t="str">
        <f t="shared" si="558"/>
        <v/>
      </c>
      <c r="T6178" s="7" t="str">
        <f t="shared" si="559"/>
        <v>Under 1.5</v>
      </c>
      <c r="U6178" s="14"/>
      <c r="V6178" s="14" t="str">
        <f t="shared" si="560"/>
        <v>Over 0.5</v>
      </c>
      <c r="W6178" s="14" t="str">
        <f t="shared" si="561"/>
        <v/>
      </c>
    </row>
    <row r="6179" spans="19:23">
      <c r="S6179" s="21" t="str">
        <f t="shared" si="558"/>
        <v/>
      </c>
      <c r="T6179" s="7" t="str">
        <f t="shared" si="559"/>
        <v>Under 1.5</v>
      </c>
      <c r="U6179" s="14"/>
      <c r="V6179" s="14" t="str">
        <f t="shared" si="560"/>
        <v>Over 0.5</v>
      </c>
      <c r="W6179" s="14" t="str">
        <f t="shared" si="561"/>
        <v/>
      </c>
    </row>
    <row r="6180" spans="19:23">
      <c r="S6180" s="21" t="str">
        <f t="shared" si="558"/>
        <v/>
      </c>
      <c r="T6180" s="7" t="str">
        <f t="shared" si="559"/>
        <v>Under 1.5</v>
      </c>
      <c r="U6180" s="14"/>
      <c r="V6180" s="14" t="str">
        <f t="shared" si="560"/>
        <v>Over 0.5</v>
      </c>
      <c r="W6180" s="14" t="str">
        <f t="shared" si="561"/>
        <v/>
      </c>
    </row>
    <row r="6181" spans="19:23">
      <c r="S6181" s="21" t="str">
        <f t="shared" si="558"/>
        <v/>
      </c>
      <c r="T6181" s="7" t="str">
        <f t="shared" si="559"/>
        <v>Under 1.5</v>
      </c>
      <c r="U6181" s="14"/>
      <c r="V6181" s="14" t="str">
        <f t="shared" si="560"/>
        <v>Over 0.5</v>
      </c>
      <c r="W6181" s="14" t="str">
        <f t="shared" si="561"/>
        <v/>
      </c>
    </row>
    <row r="6182" spans="19:23">
      <c r="S6182" s="21" t="str">
        <f t="shared" si="558"/>
        <v/>
      </c>
      <c r="T6182" s="7" t="str">
        <f t="shared" si="559"/>
        <v>Under 1.5</v>
      </c>
      <c r="U6182" s="14"/>
      <c r="V6182" s="14" t="str">
        <f t="shared" si="560"/>
        <v>Over 0.5</v>
      </c>
      <c r="W6182" s="14" t="str">
        <f t="shared" si="561"/>
        <v/>
      </c>
    </row>
    <row r="6183" spans="19:23">
      <c r="S6183" s="21" t="str">
        <f t="shared" si="558"/>
        <v/>
      </c>
      <c r="T6183" s="7" t="str">
        <f t="shared" si="559"/>
        <v>Under 1.5</v>
      </c>
      <c r="U6183" s="14"/>
      <c r="V6183" s="14" t="str">
        <f t="shared" si="560"/>
        <v>Over 0.5</v>
      </c>
      <c r="W6183" s="14" t="str">
        <f t="shared" si="561"/>
        <v/>
      </c>
    </row>
    <row r="6184" spans="19:23">
      <c r="S6184" s="21" t="str">
        <f t="shared" si="558"/>
        <v/>
      </c>
      <c r="T6184" s="7" t="str">
        <f t="shared" si="559"/>
        <v>Under 1.5</v>
      </c>
      <c r="U6184" s="14"/>
      <c r="V6184" s="14" t="str">
        <f t="shared" si="560"/>
        <v>Over 0.5</v>
      </c>
      <c r="W6184" s="14" t="str">
        <f t="shared" si="561"/>
        <v/>
      </c>
    </row>
    <row r="6185" spans="19:23">
      <c r="S6185" s="21" t="str">
        <f t="shared" si="558"/>
        <v/>
      </c>
      <c r="T6185" s="7" t="str">
        <f t="shared" si="559"/>
        <v>Under 1.5</v>
      </c>
      <c r="U6185" s="14"/>
      <c r="V6185" s="14" t="str">
        <f t="shared" si="560"/>
        <v>Over 0.5</v>
      </c>
      <c r="W6185" s="14" t="str">
        <f t="shared" si="561"/>
        <v/>
      </c>
    </row>
    <row r="6186" spans="19:23">
      <c r="S6186" s="21" t="str">
        <f t="shared" si="558"/>
        <v/>
      </c>
      <c r="T6186" s="7" t="str">
        <f t="shared" si="559"/>
        <v>Under 1.5</v>
      </c>
      <c r="U6186" s="14"/>
      <c r="V6186" s="14" t="str">
        <f t="shared" si="560"/>
        <v>Over 0.5</v>
      </c>
      <c r="W6186" s="14" t="str">
        <f t="shared" si="561"/>
        <v/>
      </c>
    </row>
    <row r="6187" spans="19:23">
      <c r="S6187" s="21" t="str">
        <f t="shared" si="558"/>
        <v/>
      </c>
      <c r="T6187" s="7" t="str">
        <f t="shared" si="559"/>
        <v>Under 1.5</v>
      </c>
      <c r="U6187" s="14"/>
      <c r="V6187" s="14" t="str">
        <f t="shared" si="560"/>
        <v>Over 0.5</v>
      </c>
      <c r="W6187" s="14" t="str">
        <f t="shared" si="561"/>
        <v/>
      </c>
    </row>
    <row r="6188" spans="19:23">
      <c r="S6188" s="21" t="str">
        <f t="shared" si="558"/>
        <v/>
      </c>
      <c r="T6188" s="7" t="str">
        <f t="shared" si="559"/>
        <v>Under 1.5</v>
      </c>
      <c r="U6188" s="14"/>
      <c r="V6188" s="14" t="str">
        <f t="shared" si="560"/>
        <v>Over 0.5</v>
      </c>
      <c r="W6188" s="14" t="str">
        <f t="shared" si="561"/>
        <v/>
      </c>
    </row>
    <row r="6189" spans="19:23">
      <c r="S6189" s="21" t="str">
        <f t="shared" si="558"/>
        <v/>
      </c>
      <c r="T6189" s="7" t="str">
        <f t="shared" si="559"/>
        <v>Under 1.5</v>
      </c>
      <c r="U6189" s="14"/>
      <c r="V6189" s="14" t="str">
        <f t="shared" si="560"/>
        <v>Over 0.5</v>
      </c>
      <c r="W6189" s="14" t="str">
        <f t="shared" si="561"/>
        <v/>
      </c>
    </row>
    <row r="6190" spans="19:23">
      <c r="S6190" s="21" t="str">
        <f t="shared" si="558"/>
        <v/>
      </c>
      <c r="T6190" s="7" t="str">
        <f t="shared" si="559"/>
        <v>Under 1.5</v>
      </c>
      <c r="U6190" s="14"/>
      <c r="V6190" s="14" t="str">
        <f t="shared" si="560"/>
        <v>Over 0.5</v>
      </c>
      <c r="W6190" s="14" t="str">
        <f t="shared" si="561"/>
        <v/>
      </c>
    </row>
    <row r="6191" spans="19:23">
      <c r="S6191" s="21" t="str">
        <f t="shared" si="558"/>
        <v/>
      </c>
      <c r="T6191" s="7" t="str">
        <f t="shared" si="559"/>
        <v>Under 1.5</v>
      </c>
      <c r="U6191" s="14"/>
      <c r="V6191" s="14" t="str">
        <f t="shared" si="560"/>
        <v>Over 0.5</v>
      </c>
      <c r="W6191" s="14" t="str">
        <f t="shared" si="561"/>
        <v/>
      </c>
    </row>
    <row r="6192" spans="19:23">
      <c r="S6192" s="21" t="str">
        <f t="shared" si="558"/>
        <v/>
      </c>
      <c r="T6192" s="7" t="str">
        <f t="shared" si="559"/>
        <v>Under 1.5</v>
      </c>
      <c r="U6192" s="14"/>
      <c r="V6192" s="14" t="str">
        <f t="shared" si="560"/>
        <v>Over 0.5</v>
      </c>
      <c r="W6192" s="14" t="str">
        <f t="shared" si="561"/>
        <v/>
      </c>
    </row>
    <row r="6193" spans="19:23">
      <c r="S6193" s="21" t="str">
        <f t="shared" si="558"/>
        <v/>
      </c>
      <c r="T6193" s="7" t="str">
        <f t="shared" si="559"/>
        <v>Under 1.5</v>
      </c>
      <c r="U6193" s="14"/>
      <c r="V6193" s="14" t="str">
        <f t="shared" si="560"/>
        <v>Over 0.5</v>
      </c>
      <c r="W6193" s="14" t="str">
        <f t="shared" si="561"/>
        <v/>
      </c>
    </row>
    <row r="6194" spans="19:23">
      <c r="S6194" s="21" t="str">
        <f t="shared" si="558"/>
        <v/>
      </c>
      <c r="T6194" s="7" t="str">
        <f t="shared" si="559"/>
        <v>Under 1.5</v>
      </c>
      <c r="U6194" s="14"/>
      <c r="V6194" s="14" t="str">
        <f t="shared" si="560"/>
        <v>Over 0.5</v>
      </c>
      <c r="W6194" s="14" t="str">
        <f t="shared" si="561"/>
        <v/>
      </c>
    </row>
    <row r="6195" spans="19:23">
      <c r="S6195" s="21" t="str">
        <f t="shared" si="558"/>
        <v/>
      </c>
      <c r="T6195" s="7" t="str">
        <f t="shared" si="559"/>
        <v>Under 1.5</v>
      </c>
      <c r="U6195" s="14"/>
      <c r="V6195" s="14" t="str">
        <f t="shared" si="560"/>
        <v>Over 0.5</v>
      </c>
      <c r="W6195" s="14" t="str">
        <f t="shared" si="561"/>
        <v/>
      </c>
    </row>
    <row r="6196" spans="19:23">
      <c r="S6196" s="21" t="str">
        <f t="shared" ref="S6196:S6259" si="562">(IF(H6196=0,"",(40+IF(I6196&lt;50,0,I6196/3.2)+(IF(J6196&gt;I6196,-J6196/3.2,0)+(IF(H6196&gt;I6196,-H6196/3.2,0)+(IF(L6196="X",5,IF(L6196="2",2,0)))+(IF(M6196&gt;15,0,15-M6196))+(IF(P6196&lt;50,0,P6196/5)))))))</f>
        <v/>
      </c>
      <c r="T6196" s="7" t="str">
        <f t="shared" ref="T6196:T6259" si="563">IF(S6196&lt;56,"Over 0.5","Under 1.5")</f>
        <v>Under 1.5</v>
      </c>
      <c r="U6196" s="14"/>
      <c r="V6196" s="14" t="str">
        <f t="shared" si="560"/>
        <v>Over 0.5</v>
      </c>
      <c r="W6196" s="14" t="str">
        <f t="shared" si="561"/>
        <v/>
      </c>
    </row>
    <row r="6197" spans="19:23">
      <c r="S6197" s="21" t="str">
        <f t="shared" si="562"/>
        <v/>
      </c>
      <c r="T6197" s="7" t="str">
        <f t="shared" si="563"/>
        <v>Under 1.5</v>
      </c>
      <c r="U6197" s="14"/>
      <c r="V6197" s="14" t="str">
        <f t="shared" si="560"/>
        <v>Over 0.5</v>
      </c>
      <c r="W6197" s="14" t="str">
        <f t="shared" si="561"/>
        <v/>
      </c>
    </row>
    <row r="6198" spans="19:23">
      <c r="S6198" s="21" t="str">
        <f t="shared" si="562"/>
        <v/>
      </c>
      <c r="T6198" s="7" t="str">
        <f t="shared" si="563"/>
        <v>Under 1.5</v>
      </c>
      <c r="U6198" s="14"/>
      <c r="V6198" s="14" t="str">
        <f t="shared" si="560"/>
        <v>Over 0.5</v>
      </c>
      <c r="W6198" s="14" t="str">
        <f t="shared" si="561"/>
        <v/>
      </c>
    </row>
    <row r="6199" spans="19:23">
      <c r="S6199" s="21" t="str">
        <f t="shared" si="562"/>
        <v/>
      </c>
      <c r="T6199" s="7" t="str">
        <f t="shared" si="563"/>
        <v>Under 1.5</v>
      </c>
      <c r="U6199" s="14"/>
      <c r="V6199" s="14" t="str">
        <f t="shared" si="560"/>
        <v>Over 0.5</v>
      </c>
      <c r="W6199" s="14" t="str">
        <f t="shared" si="561"/>
        <v/>
      </c>
    </row>
    <row r="6200" spans="19:23">
      <c r="S6200" s="21" t="str">
        <f t="shared" si="562"/>
        <v/>
      </c>
      <c r="T6200" s="7" t="str">
        <f t="shared" si="563"/>
        <v>Under 1.5</v>
      </c>
      <c r="U6200" s="14"/>
      <c r="V6200" s="14" t="str">
        <f t="shared" si="560"/>
        <v>Over 0.5</v>
      </c>
      <c r="W6200" s="14" t="str">
        <f t="shared" si="561"/>
        <v/>
      </c>
    </row>
    <row r="6201" spans="19:23">
      <c r="S6201" s="21" t="str">
        <f t="shared" si="562"/>
        <v/>
      </c>
      <c r="T6201" s="7" t="str">
        <f t="shared" si="563"/>
        <v>Under 1.5</v>
      </c>
      <c r="U6201" s="14"/>
      <c r="V6201" s="14" t="str">
        <f t="shared" si="560"/>
        <v>Over 0.5</v>
      </c>
      <c r="W6201" s="14" t="str">
        <f t="shared" si="561"/>
        <v/>
      </c>
    </row>
    <row r="6202" spans="19:23">
      <c r="S6202" s="21" t="str">
        <f t="shared" si="562"/>
        <v/>
      </c>
      <c r="T6202" s="7" t="str">
        <f t="shared" si="563"/>
        <v>Under 1.5</v>
      </c>
      <c r="U6202" s="14"/>
      <c r="V6202" s="14" t="str">
        <f t="shared" si="560"/>
        <v>Over 0.5</v>
      </c>
      <c r="W6202" s="14" t="str">
        <f t="shared" si="561"/>
        <v/>
      </c>
    </row>
    <row r="6203" spans="19:23">
      <c r="S6203" s="21" t="str">
        <f t="shared" si="562"/>
        <v/>
      </c>
      <c r="T6203" s="7" t="str">
        <f t="shared" si="563"/>
        <v>Under 1.5</v>
      </c>
      <c r="U6203" s="14"/>
      <c r="V6203" s="14" t="str">
        <f t="shared" si="560"/>
        <v>Over 0.5</v>
      </c>
      <c r="W6203" s="14" t="str">
        <f t="shared" si="561"/>
        <v/>
      </c>
    </row>
    <row r="6204" spans="19:23">
      <c r="S6204" s="21" t="str">
        <f t="shared" si="562"/>
        <v/>
      </c>
      <c r="T6204" s="7" t="str">
        <f t="shared" si="563"/>
        <v>Under 1.5</v>
      </c>
      <c r="U6204" s="14"/>
      <c r="V6204" s="14" t="str">
        <f t="shared" si="560"/>
        <v>Over 0.5</v>
      </c>
      <c r="W6204" s="14" t="str">
        <f t="shared" si="561"/>
        <v/>
      </c>
    </row>
    <row r="6205" spans="19:23">
      <c r="S6205" s="21" t="str">
        <f t="shared" si="562"/>
        <v/>
      </c>
      <c r="T6205" s="7" t="str">
        <f t="shared" si="563"/>
        <v>Under 1.5</v>
      </c>
      <c r="U6205" s="14"/>
      <c r="V6205" s="14" t="str">
        <f t="shared" si="560"/>
        <v>Over 0.5</v>
      </c>
      <c r="W6205" s="14" t="str">
        <f t="shared" si="561"/>
        <v/>
      </c>
    </row>
    <row r="6206" spans="19:23">
      <c r="S6206" s="21" t="str">
        <f t="shared" si="562"/>
        <v/>
      </c>
      <c r="T6206" s="7" t="str">
        <f t="shared" si="563"/>
        <v>Under 1.5</v>
      </c>
      <c r="U6206" s="14"/>
      <c r="V6206" s="14" t="str">
        <f t="shared" si="560"/>
        <v>Over 0.5</v>
      </c>
      <c r="W6206" s="14" t="str">
        <f t="shared" si="561"/>
        <v/>
      </c>
    </row>
    <row r="6207" spans="19:23">
      <c r="S6207" s="21" t="str">
        <f t="shared" si="562"/>
        <v/>
      </c>
      <c r="T6207" s="7" t="str">
        <f t="shared" si="563"/>
        <v>Under 1.5</v>
      </c>
      <c r="U6207" s="14"/>
      <c r="V6207" s="14" t="str">
        <f t="shared" si="560"/>
        <v>Over 0.5</v>
      </c>
      <c r="W6207" s="14" t="str">
        <f t="shared" si="561"/>
        <v/>
      </c>
    </row>
    <row r="6208" spans="19:23">
      <c r="S6208" s="21" t="str">
        <f t="shared" si="562"/>
        <v/>
      </c>
      <c r="T6208" s="7" t="str">
        <f t="shared" si="563"/>
        <v>Under 1.5</v>
      </c>
      <c r="U6208" s="14"/>
      <c r="V6208" s="14" t="str">
        <f t="shared" si="560"/>
        <v>Over 0.5</v>
      </c>
      <c r="W6208" s="14" t="str">
        <f t="shared" si="561"/>
        <v/>
      </c>
    </row>
    <row r="6209" spans="19:23">
      <c r="S6209" s="21" t="str">
        <f t="shared" si="562"/>
        <v/>
      </c>
      <c r="T6209" s="7" t="str">
        <f t="shared" si="563"/>
        <v>Under 1.5</v>
      </c>
      <c r="U6209" s="14"/>
      <c r="V6209" s="14" t="str">
        <f t="shared" si="560"/>
        <v>Over 0.5</v>
      </c>
      <c r="W6209" s="14" t="str">
        <f t="shared" si="561"/>
        <v/>
      </c>
    </row>
    <row r="6210" spans="19:23">
      <c r="S6210" s="21" t="str">
        <f t="shared" si="562"/>
        <v/>
      </c>
      <c r="T6210" s="7" t="str">
        <f t="shared" si="563"/>
        <v>Under 1.5</v>
      </c>
      <c r="U6210" s="14"/>
      <c r="V6210" s="14" t="str">
        <f t="shared" si="560"/>
        <v>Over 0.5</v>
      </c>
      <c r="W6210" s="14" t="str">
        <f t="shared" si="561"/>
        <v/>
      </c>
    </row>
    <row r="6211" spans="19:23">
      <c r="S6211" s="21" t="str">
        <f t="shared" si="562"/>
        <v/>
      </c>
      <c r="T6211" s="7" t="str">
        <f t="shared" si="563"/>
        <v>Under 1.5</v>
      </c>
      <c r="U6211" s="14"/>
      <c r="V6211" s="14" t="str">
        <f t="shared" si="560"/>
        <v>Over 0.5</v>
      </c>
      <c r="W6211" s="14" t="str">
        <f t="shared" si="561"/>
        <v/>
      </c>
    </row>
    <row r="6212" spans="19:23">
      <c r="S6212" s="21" t="str">
        <f t="shared" si="562"/>
        <v/>
      </c>
      <c r="T6212" s="7" t="str">
        <f t="shared" si="563"/>
        <v>Under 1.5</v>
      </c>
      <c r="U6212" s="14"/>
      <c r="V6212" s="14" t="str">
        <f t="shared" si="560"/>
        <v>Over 0.5</v>
      </c>
      <c r="W6212" s="14" t="str">
        <f t="shared" si="561"/>
        <v/>
      </c>
    </row>
    <row r="6213" spans="19:23">
      <c r="S6213" s="21" t="str">
        <f t="shared" si="562"/>
        <v/>
      </c>
      <c r="T6213" s="7" t="str">
        <f t="shared" si="563"/>
        <v>Under 1.5</v>
      </c>
      <c r="U6213" s="14"/>
      <c r="V6213" s="14" t="str">
        <f t="shared" si="560"/>
        <v>Over 0.5</v>
      </c>
      <c r="W6213" s="14" t="str">
        <f t="shared" si="561"/>
        <v/>
      </c>
    </row>
    <row r="6214" spans="19:23">
      <c r="S6214" s="21" t="str">
        <f t="shared" si="562"/>
        <v/>
      </c>
      <c r="T6214" s="7" t="str">
        <f t="shared" si="563"/>
        <v>Under 1.5</v>
      </c>
      <c r="U6214" s="14"/>
      <c r="V6214" s="14" t="str">
        <f t="shared" si="560"/>
        <v>Over 0.5</v>
      </c>
      <c r="W6214" s="14" t="str">
        <f t="shared" si="561"/>
        <v/>
      </c>
    </row>
    <row r="6215" spans="19:23">
      <c r="S6215" s="21" t="str">
        <f t="shared" si="562"/>
        <v/>
      </c>
      <c r="T6215" s="7" t="str">
        <f t="shared" si="563"/>
        <v>Under 1.5</v>
      </c>
      <c r="U6215" s="14"/>
      <c r="V6215" s="14" t="str">
        <f t="shared" si="560"/>
        <v>Over 0.5</v>
      </c>
      <c r="W6215" s="14" t="str">
        <f t="shared" si="561"/>
        <v/>
      </c>
    </row>
    <row r="6216" spans="19:23">
      <c r="S6216" s="21" t="str">
        <f t="shared" si="562"/>
        <v/>
      </c>
      <c r="T6216" s="7" t="str">
        <f t="shared" si="563"/>
        <v>Under 1.5</v>
      </c>
      <c r="U6216" s="14"/>
      <c r="V6216" s="14" t="str">
        <f t="shared" si="560"/>
        <v>Over 0.5</v>
      </c>
      <c r="W6216" s="14" t="str">
        <f t="shared" si="561"/>
        <v/>
      </c>
    </row>
    <row r="6217" spans="19:23">
      <c r="S6217" s="21" t="str">
        <f t="shared" si="562"/>
        <v/>
      </c>
      <c r="T6217" s="7" t="str">
        <f t="shared" si="563"/>
        <v>Under 1.5</v>
      </c>
      <c r="U6217" s="14"/>
      <c r="V6217" s="14" t="str">
        <f t="shared" si="560"/>
        <v>Over 0.5</v>
      </c>
      <c r="W6217" s="14" t="str">
        <f t="shared" si="561"/>
        <v/>
      </c>
    </row>
    <row r="6218" spans="19:23">
      <c r="S6218" s="21" t="str">
        <f t="shared" si="562"/>
        <v/>
      </c>
      <c r="T6218" s="7" t="str">
        <f t="shared" si="563"/>
        <v>Under 1.5</v>
      </c>
      <c r="U6218" s="14"/>
      <c r="V6218" s="14" t="str">
        <f t="shared" si="560"/>
        <v>Over 0.5</v>
      </c>
      <c r="W6218" s="14" t="str">
        <f t="shared" si="561"/>
        <v/>
      </c>
    </row>
    <row r="6219" spans="19:23">
      <c r="S6219" s="21" t="str">
        <f t="shared" si="562"/>
        <v/>
      </c>
      <c r="T6219" s="7" t="str">
        <f t="shared" si="563"/>
        <v>Under 1.5</v>
      </c>
      <c r="U6219" s="14"/>
      <c r="V6219" s="14" t="str">
        <f t="shared" ref="V6219:V6282" si="564">IF(N6219="1-0","Under 1.5",IF(N6219="0-0","Under 1.5",IF(N6219="0-1","Under 1.5","Over 0.5")))</f>
        <v>Over 0.5</v>
      </c>
      <c r="W6219" s="14" t="str">
        <f t="shared" ref="W6219:W6282" si="565">IF(N6219=0,"",IF(N6219="?",N6219,IF(T6219=V6219,"WON",IF(N6219="0-1","WON",IF(N6219="1-0","WON","LOST")))))</f>
        <v/>
      </c>
    </row>
    <row r="6220" spans="19:23">
      <c r="S6220" s="21" t="str">
        <f t="shared" si="562"/>
        <v/>
      </c>
      <c r="T6220" s="7" t="str">
        <f t="shared" si="563"/>
        <v>Under 1.5</v>
      </c>
      <c r="U6220" s="14"/>
      <c r="V6220" s="14" t="str">
        <f t="shared" si="564"/>
        <v>Over 0.5</v>
      </c>
      <c r="W6220" s="14" t="str">
        <f t="shared" si="565"/>
        <v/>
      </c>
    </row>
    <row r="6221" spans="19:23">
      <c r="S6221" s="21" t="str">
        <f t="shared" si="562"/>
        <v/>
      </c>
      <c r="T6221" s="7" t="str">
        <f t="shared" si="563"/>
        <v>Under 1.5</v>
      </c>
      <c r="U6221" s="14"/>
      <c r="V6221" s="14" t="str">
        <f t="shared" si="564"/>
        <v>Over 0.5</v>
      </c>
      <c r="W6221" s="14" t="str">
        <f t="shared" si="565"/>
        <v/>
      </c>
    </row>
    <row r="6222" spans="19:23">
      <c r="S6222" s="21" t="str">
        <f t="shared" si="562"/>
        <v/>
      </c>
      <c r="T6222" s="7" t="str">
        <f t="shared" si="563"/>
        <v>Under 1.5</v>
      </c>
      <c r="U6222" s="14"/>
      <c r="V6222" s="14" t="str">
        <f t="shared" si="564"/>
        <v>Over 0.5</v>
      </c>
      <c r="W6222" s="14" t="str">
        <f t="shared" si="565"/>
        <v/>
      </c>
    </row>
    <row r="6223" spans="19:23">
      <c r="S6223" s="21" t="str">
        <f t="shared" si="562"/>
        <v/>
      </c>
      <c r="T6223" s="7" t="str">
        <f t="shared" si="563"/>
        <v>Under 1.5</v>
      </c>
      <c r="U6223" s="14"/>
      <c r="V6223" s="14" t="str">
        <f t="shared" si="564"/>
        <v>Over 0.5</v>
      </c>
      <c r="W6223" s="14" t="str">
        <f t="shared" si="565"/>
        <v/>
      </c>
    </row>
    <row r="6224" spans="19:23">
      <c r="S6224" s="21" t="str">
        <f t="shared" si="562"/>
        <v/>
      </c>
      <c r="T6224" s="7" t="str">
        <f t="shared" si="563"/>
        <v>Under 1.5</v>
      </c>
      <c r="U6224" s="14"/>
      <c r="V6224" s="14" t="str">
        <f t="shared" si="564"/>
        <v>Over 0.5</v>
      </c>
      <c r="W6224" s="14" t="str">
        <f t="shared" si="565"/>
        <v/>
      </c>
    </row>
    <row r="6225" spans="19:23">
      <c r="S6225" s="21" t="str">
        <f t="shared" si="562"/>
        <v/>
      </c>
      <c r="T6225" s="7" t="str">
        <f t="shared" si="563"/>
        <v>Under 1.5</v>
      </c>
      <c r="U6225" s="14"/>
      <c r="V6225" s="14" t="str">
        <f t="shared" si="564"/>
        <v>Over 0.5</v>
      </c>
      <c r="W6225" s="14" t="str">
        <f t="shared" si="565"/>
        <v/>
      </c>
    </row>
    <row r="6226" spans="19:23">
      <c r="S6226" s="21" t="str">
        <f t="shared" si="562"/>
        <v/>
      </c>
      <c r="T6226" s="7" t="str">
        <f t="shared" si="563"/>
        <v>Under 1.5</v>
      </c>
      <c r="U6226" s="14"/>
      <c r="V6226" s="14" t="str">
        <f t="shared" si="564"/>
        <v>Over 0.5</v>
      </c>
      <c r="W6226" s="14" t="str">
        <f t="shared" si="565"/>
        <v/>
      </c>
    </row>
    <row r="6227" spans="19:23">
      <c r="S6227" s="21" t="str">
        <f t="shared" si="562"/>
        <v/>
      </c>
      <c r="T6227" s="7" t="str">
        <f t="shared" si="563"/>
        <v>Under 1.5</v>
      </c>
      <c r="U6227" s="14"/>
      <c r="V6227" s="14" t="str">
        <f t="shared" si="564"/>
        <v>Over 0.5</v>
      </c>
      <c r="W6227" s="14" t="str">
        <f t="shared" si="565"/>
        <v/>
      </c>
    </row>
    <row r="6228" spans="19:23">
      <c r="S6228" s="21" t="str">
        <f t="shared" si="562"/>
        <v/>
      </c>
      <c r="T6228" s="7" t="str">
        <f t="shared" si="563"/>
        <v>Under 1.5</v>
      </c>
      <c r="U6228" s="14"/>
      <c r="V6228" s="14" t="str">
        <f t="shared" si="564"/>
        <v>Over 0.5</v>
      </c>
      <c r="W6228" s="14" t="str">
        <f t="shared" si="565"/>
        <v/>
      </c>
    </row>
    <row r="6229" spans="19:23">
      <c r="S6229" s="21" t="str">
        <f t="shared" si="562"/>
        <v/>
      </c>
      <c r="T6229" s="7" t="str">
        <f t="shared" si="563"/>
        <v>Under 1.5</v>
      </c>
      <c r="U6229" s="14"/>
      <c r="V6229" s="14" t="str">
        <f t="shared" si="564"/>
        <v>Over 0.5</v>
      </c>
      <c r="W6229" s="14" t="str">
        <f t="shared" si="565"/>
        <v/>
      </c>
    </row>
    <row r="6230" spans="19:23">
      <c r="S6230" s="21" t="str">
        <f t="shared" si="562"/>
        <v/>
      </c>
      <c r="T6230" s="7" t="str">
        <f t="shared" si="563"/>
        <v>Under 1.5</v>
      </c>
      <c r="U6230" s="14"/>
      <c r="V6230" s="14" t="str">
        <f t="shared" si="564"/>
        <v>Over 0.5</v>
      </c>
      <c r="W6230" s="14" t="str">
        <f t="shared" si="565"/>
        <v/>
      </c>
    </row>
    <row r="6231" spans="19:23">
      <c r="S6231" s="21" t="str">
        <f t="shared" si="562"/>
        <v/>
      </c>
      <c r="T6231" s="7" t="str">
        <f t="shared" si="563"/>
        <v>Under 1.5</v>
      </c>
      <c r="U6231" s="14"/>
      <c r="V6231" s="14" t="str">
        <f t="shared" si="564"/>
        <v>Over 0.5</v>
      </c>
      <c r="W6231" s="14" t="str">
        <f t="shared" si="565"/>
        <v/>
      </c>
    </row>
    <row r="6232" spans="19:23">
      <c r="S6232" s="21" t="str">
        <f t="shared" si="562"/>
        <v/>
      </c>
      <c r="T6232" s="7" t="str">
        <f t="shared" si="563"/>
        <v>Under 1.5</v>
      </c>
      <c r="U6232" s="14"/>
      <c r="V6232" s="14" t="str">
        <f t="shared" si="564"/>
        <v>Over 0.5</v>
      </c>
      <c r="W6232" s="14" t="str">
        <f t="shared" si="565"/>
        <v/>
      </c>
    </row>
    <row r="6233" spans="19:23">
      <c r="S6233" s="21" t="str">
        <f t="shared" si="562"/>
        <v/>
      </c>
      <c r="T6233" s="7" t="str">
        <f t="shared" si="563"/>
        <v>Under 1.5</v>
      </c>
      <c r="U6233" s="14"/>
      <c r="V6233" s="14" t="str">
        <f t="shared" si="564"/>
        <v>Over 0.5</v>
      </c>
      <c r="W6233" s="14" t="str">
        <f t="shared" si="565"/>
        <v/>
      </c>
    </row>
    <row r="6234" spans="19:23">
      <c r="S6234" s="21" t="str">
        <f t="shared" si="562"/>
        <v/>
      </c>
      <c r="T6234" s="7" t="str">
        <f t="shared" si="563"/>
        <v>Under 1.5</v>
      </c>
      <c r="U6234" s="14"/>
      <c r="V6234" s="14" t="str">
        <f t="shared" si="564"/>
        <v>Over 0.5</v>
      </c>
      <c r="W6234" s="14" t="str">
        <f t="shared" si="565"/>
        <v/>
      </c>
    </row>
    <row r="6235" spans="19:23">
      <c r="S6235" s="21" t="str">
        <f t="shared" si="562"/>
        <v/>
      </c>
      <c r="T6235" s="7" t="str">
        <f t="shared" si="563"/>
        <v>Under 1.5</v>
      </c>
      <c r="U6235" s="14"/>
      <c r="V6235" s="14" t="str">
        <f t="shared" si="564"/>
        <v>Over 0.5</v>
      </c>
      <c r="W6235" s="14" t="str">
        <f t="shared" si="565"/>
        <v/>
      </c>
    </row>
    <row r="6236" spans="19:23">
      <c r="S6236" s="21" t="str">
        <f t="shared" si="562"/>
        <v/>
      </c>
      <c r="T6236" s="7" t="str">
        <f t="shared" si="563"/>
        <v>Under 1.5</v>
      </c>
      <c r="U6236" s="14"/>
      <c r="V6236" s="14" t="str">
        <f t="shared" si="564"/>
        <v>Over 0.5</v>
      </c>
      <c r="W6236" s="14" t="str">
        <f t="shared" si="565"/>
        <v/>
      </c>
    </row>
    <row r="6237" spans="19:23">
      <c r="S6237" s="21" t="str">
        <f t="shared" si="562"/>
        <v/>
      </c>
      <c r="T6237" s="7" t="str">
        <f t="shared" si="563"/>
        <v>Under 1.5</v>
      </c>
      <c r="U6237" s="14"/>
      <c r="V6237" s="14" t="str">
        <f t="shared" si="564"/>
        <v>Over 0.5</v>
      </c>
      <c r="W6237" s="14" t="str">
        <f t="shared" si="565"/>
        <v/>
      </c>
    </row>
    <row r="6238" spans="19:23">
      <c r="S6238" s="21" t="str">
        <f t="shared" si="562"/>
        <v/>
      </c>
      <c r="T6238" s="7" t="str">
        <f t="shared" si="563"/>
        <v>Under 1.5</v>
      </c>
      <c r="U6238" s="14"/>
      <c r="V6238" s="14" t="str">
        <f t="shared" si="564"/>
        <v>Over 0.5</v>
      </c>
      <c r="W6238" s="14" t="str">
        <f t="shared" si="565"/>
        <v/>
      </c>
    </row>
    <row r="6239" spans="19:23">
      <c r="S6239" s="21" t="str">
        <f t="shared" si="562"/>
        <v/>
      </c>
      <c r="T6239" s="7" t="str">
        <f t="shared" si="563"/>
        <v>Under 1.5</v>
      </c>
      <c r="U6239" s="14"/>
      <c r="V6239" s="14" t="str">
        <f t="shared" si="564"/>
        <v>Over 0.5</v>
      </c>
      <c r="W6239" s="14" t="str">
        <f t="shared" si="565"/>
        <v/>
      </c>
    </row>
    <row r="6240" spans="19:23">
      <c r="S6240" s="21" t="str">
        <f t="shared" si="562"/>
        <v/>
      </c>
      <c r="T6240" s="7" t="str">
        <f t="shared" si="563"/>
        <v>Under 1.5</v>
      </c>
      <c r="U6240" s="14"/>
      <c r="V6240" s="14" t="str">
        <f t="shared" si="564"/>
        <v>Over 0.5</v>
      </c>
      <c r="W6240" s="14" t="str">
        <f t="shared" si="565"/>
        <v/>
      </c>
    </row>
    <row r="6241" spans="19:23">
      <c r="S6241" s="21" t="str">
        <f t="shared" si="562"/>
        <v/>
      </c>
      <c r="T6241" s="7" t="str">
        <f t="shared" si="563"/>
        <v>Under 1.5</v>
      </c>
      <c r="U6241" s="14"/>
      <c r="V6241" s="14" t="str">
        <f t="shared" si="564"/>
        <v>Over 0.5</v>
      </c>
      <c r="W6241" s="14" t="str">
        <f t="shared" si="565"/>
        <v/>
      </c>
    </row>
    <row r="6242" spans="19:23">
      <c r="S6242" s="21" t="str">
        <f t="shared" si="562"/>
        <v/>
      </c>
      <c r="T6242" s="7" t="str">
        <f t="shared" si="563"/>
        <v>Under 1.5</v>
      </c>
      <c r="U6242" s="14"/>
      <c r="V6242" s="14" t="str">
        <f t="shared" si="564"/>
        <v>Over 0.5</v>
      </c>
      <c r="W6242" s="14" t="str">
        <f t="shared" si="565"/>
        <v/>
      </c>
    </row>
    <row r="6243" spans="19:23">
      <c r="S6243" s="21" t="str">
        <f t="shared" si="562"/>
        <v/>
      </c>
      <c r="T6243" s="7" t="str">
        <f t="shared" si="563"/>
        <v>Under 1.5</v>
      </c>
      <c r="U6243" s="14"/>
      <c r="V6243" s="14" t="str">
        <f t="shared" si="564"/>
        <v>Over 0.5</v>
      </c>
      <c r="W6243" s="14" t="str">
        <f t="shared" si="565"/>
        <v/>
      </c>
    </row>
    <row r="6244" spans="19:23">
      <c r="S6244" s="21" t="str">
        <f t="shared" si="562"/>
        <v/>
      </c>
      <c r="T6244" s="7" t="str">
        <f t="shared" si="563"/>
        <v>Under 1.5</v>
      </c>
      <c r="U6244" s="14"/>
      <c r="V6244" s="14" t="str">
        <f t="shared" si="564"/>
        <v>Over 0.5</v>
      </c>
      <c r="W6244" s="14" t="str">
        <f t="shared" si="565"/>
        <v/>
      </c>
    </row>
    <row r="6245" spans="19:23">
      <c r="S6245" s="21" t="str">
        <f t="shared" si="562"/>
        <v/>
      </c>
      <c r="T6245" s="7" t="str">
        <f t="shared" si="563"/>
        <v>Under 1.5</v>
      </c>
      <c r="U6245" s="14"/>
      <c r="V6245" s="14" t="str">
        <f t="shared" si="564"/>
        <v>Over 0.5</v>
      </c>
      <c r="W6245" s="14" t="str">
        <f t="shared" si="565"/>
        <v/>
      </c>
    </row>
    <row r="6246" spans="19:23">
      <c r="S6246" s="21" t="str">
        <f t="shared" si="562"/>
        <v/>
      </c>
      <c r="T6246" s="7" t="str">
        <f t="shared" si="563"/>
        <v>Under 1.5</v>
      </c>
      <c r="U6246" s="14"/>
      <c r="V6246" s="14" t="str">
        <f t="shared" si="564"/>
        <v>Over 0.5</v>
      </c>
      <c r="W6246" s="14" t="str">
        <f t="shared" si="565"/>
        <v/>
      </c>
    </row>
    <row r="6247" spans="19:23">
      <c r="S6247" s="21" t="str">
        <f t="shared" si="562"/>
        <v/>
      </c>
      <c r="T6247" s="7" t="str">
        <f t="shared" si="563"/>
        <v>Under 1.5</v>
      </c>
      <c r="U6247" s="14"/>
      <c r="V6247" s="14" t="str">
        <f t="shared" si="564"/>
        <v>Over 0.5</v>
      </c>
      <c r="W6247" s="14" t="str">
        <f t="shared" si="565"/>
        <v/>
      </c>
    </row>
    <row r="6248" spans="19:23">
      <c r="S6248" s="21" t="str">
        <f t="shared" si="562"/>
        <v/>
      </c>
      <c r="T6248" s="7" t="str">
        <f t="shared" si="563"/>
        <v>Under 1.5</v>
      </c>
      <c r="U6248" s="14"/>
      <c r="V6248" s="14" t="str">
        <f t="shared" si="564"/>
        <v>Over 0.5</v>
      </c>
      <c r="W6248" s="14" t="str">
        <f t="shared" si="565"/>
        <v/>
      </c>
    </row>
    <row r="6249" spans="19:23">
      <c r="S6249" s="21" t="str">
        <f t="shared" si="562"/>
        <v/>
      </c>
      <c r="T6249" s="7" t="str">
        <f t="shared" si="563"/>
        <v>Under 1.5</v>
      </c>
      <c r="U6249" s="14"/>
      <c r="V6249" s="14" t="str">
        <f t="shared" si="564"/>
        <v>Over 0.5</v>
      </c>
      <c r="W6249" s="14" t="str">
        <f t="shared" si="565"/>
        <v/>
      </c>
    </row>
    <row r="6250" spans="19:23">
      <c r="S6250" s="21" t="str">
        <f t="shared" si="562"/>
        <v/>
      </c>
      <c r="T6250" s="7" t="str">
        <f t="shared" si="563"/>
        <v>Under 1.5</v>
      </c>
      <c r="U6250" s="14"/>
      <c r="V6250" s="14" t="str">
        <f t="shared" si="564"/>
        <v>Over 0.5</v>
      </c>
      <c r="W6250" s="14" t="str">
        <f t="shared" si="565"/>
        <v/>
      </c>
    </row>
    <row r="6251" spans="19:23">
      <c r="S6251" s="21" t="str">
        <f t="shared" si="562"/>
        <v/>
      </c>
      <c r="T6251" s="7" t="str">
        <f t="shared" si="563"/>
        <v>Under 1.5</v>
      </c>
      <c r="U6251" s="14"/>
      <c r="V6251" s="14" t="str">
        <f t="shared" si="564"/>
        <v>Over 0.5</v>
      </c>
      <c r="W6251" s="14" t="str">
        <f t="shared" si="565"/>
        <v/>
      </c>
    </row>
    <row r="6252" spans="19:23">
      <c r="S6252" s="21" t="str">
        <f t="shared" si="562"/>
        <v/>
      </c>
      <c r="T6252" s="7" t="str">
        <f t="shared" si="563"/>
        <v>Under 1.5</v>
      </c>
      <c r="U6252" s="14"/>
      <c r="V6252" s="14" t="str">
        <f t="shared" si="564"/>
        <v>Over 0.5</v>
      </c>
      <c r="W6252" s="14" t="str">
        <f t="shared" si="565"/>
        <v/>
      </c>
    </row>
    <row r="6253" spans="19:23">
      <c r="S6253" s="21" t="str">
        <f t="shared" si="562"/>
        <v/>
      </c>
      <c r="T6253" s="7" t="str">
        <f t="shared" si="563"/>
        <v>Under 1.5</v>
      </c>
      <c r="U6253" s="14"/>
      <c r="V6253" s="14" t="str">
        <f t="shared" si="564"/>
        <v>Over 0.5</v>
      </c>
      <c r="W6253" s="14" t="str">
        <f t="shared" si="565"/>
        <v/>
      </c>
    </row>
    <row r="6254" spans="19:23">
      <c r="S6254" s="21" t="str">
        <f t="shared" si="562"/>
        <v/>
      </c>
      <c r="T6254" s="7" t="str">
        <f t="shared" si="563"/>
        <v>Under 1.5</v>
      </c>
      <c r="U6254" s="14"/>
      <c r="V6254" s="14" t="str">
        <f t="shared" si="564"/>
        <v>Over 0.5</v>
      </c>
      <c r="W6254" s="14" t="str">
        <f t="shared" si="565"/>
        <v/>
      </c>
    </row>
    <row r="6255" spans="19:23">
      <c r="S6255" s="21" t="str">
        <f t="shared" si="562"/>
        <v/>
      </c>
      <c r="T6255" s="7" t="str">
        <f t="shared" si="563"/>
        <v>Under 1.5</v>
      </c>
      <c r="U6255" s="14"/>
      <c r="V6255" s="14" t="str">
        <f t="shared" si="564"/>
        <v>Over 0.5</v>
      </c>
      <c r="W6255" s="14" t="str">
        <f t="shared" si="565"/>
        <v/>
      </c>
    </row>
    <row r="6256" spans="19:23">
      <c r="S6256" s="21" t="str">
        <f t="shared" si="562"/>
        <v/>
      </c>
      <c r="T6256" s="7" t="str">
        <f t="shared" si="563"/>
        <v>Under 1.5</v>
      </c>
      <c r="U6256" s="14"/>
      <c r="V6256" s="14" t="str">
        <f t="shared" si="564"/>
        <v>Over 0.5</v>
      </c>
      <c r="W6256" s="14" t="str">
        <f t="shared" si="565"/>
        <v/>
      </c>
    </row>
    <row r="6257" spans="19:23">
      <c r="S6257" s="21" t="str">
        <f t="shared" si="562"/>
        <v/>
      </c>
      <c r="T6257" s="7" t="str">
        <f t="shared" si="563"/>
        <v>Under 1.5</v>
      </c>
      <c r="U6257" s="14"/>
      <c r="V6257" s="14" t="str">
        <f t="shared" si="564"/>
        <v>Over 0.5</v>
      </c>
      <c r="W6257" s="14" t="str">
        <f t="shared" si="565"/>
        <v/>
      </c>
    </row>
    <row r="6258" spans="19:23">
      <c r="S6258" s="21" t="str">
        <f t="shared" si="562"/>
        <v/>
      </c>
      <c r="T6258" s="7" t="str">
        <f t="shared" si="563"/>
        <v>Under 1.5</v>
      </c>
      <c r="U6258" s="14"/>
      <c r="V6258" s="14" t="str">
        <f t="shared" si="564"/>
        <v>Over 0.5</v>
      </c>
      <c r="W6258" s="14" t="str">
        <f t="shared" si="565"/>
        <v/>
      </c>
    </row>
    <row r="6259" spans="19:23">
      <c r="S6259" s="21" t="str">
        <f t="shared" si="562"/>
        <v/>
      </c>
      <c r="T6259" s="7" t="str">
        <f t="shared" si="563"/>
        <v>Under 1.5</v>
      </c>
      <c r="U6259" s="14"/>
      <c r="V6259" s="14" t="str">
        <f t="shared" si="564"/>
        <v>Over 0.5</v>
      </c>
      <c r="W6259" s="14" t="str">
        <f t="shared" si="565"/>
        <v/>
      </c>
    </row>
    <row r="6260" spans="19:23">
      <c r="S6260" s="21" t="str">
        <f t="shared" ref="S6260:S6323" si="566">(IF(H6260=0,"",(40+IF(I6260&lt;50,0,I6260/3.2)+(IF(J6260&gt;I6260,-J6260/3.2,0)+(IF(H6260&gt;I6260,-H6260/3.2,0)+(IF(L6260="X",5,IF(L6260="2",2,0)))+(IF(M6260&gt;15,0,15-M6260))+(IF(P6260&lt;50,0,P6260/5)))))))</f>
        <v/>
      </c>
      <c r="T6260" s="7" t="str">
        <f t="shared" ref="T6260:T6323" si="567">IF(S6260&lt;56,"Over 0.5","Under 1.5")</f>
        <v>Under 1.5</v>
      </c>
      <c r="U6260" s="14"/>
      <c r="V6260" s="14" t="str">
        <f t="shared" si="564"/>
        <v>Over 0.5</v>
      </c>
      <c r="W6260" s="14" t="str">
        <f t="shared" si="565"/>
        <v/>
      </c>
    </row>
    <row r="6261" spans="19:23">
      <c r="S6261" s="21" t="str">
        <f t="shared" si="566"/>
        <v/>
      </c>
      <c r="T6261" s="7" t="str">
        <f t="shared" si="567"/>
        <v>Under 1.5</v>
      </c>
      <c r="U6261" s="14"/>
      <c r="V6261" s="14" t="str">
        <f t="shared" si="564"/>
        <v>Over 0.5</v>
      </c>
      <c r="W6261" s="14" t="str">
        <f t="shared" si="565"/>
        <v/>
      </c>
    </row>
    <row r="6262" spans="19:23">
      <c r="S6262" s="21" t="str">
        <f t="shared" si="566"/>
        <v/>
      </c>
      <c r="T6262" s="7" t="str">
        <f t="shared" si="567"/>
        <v>Under 1.5</v>
      </c>
      <c r="U6262" s="14"/>
      <c r="V6262" s="14" t="str">
        <f t="shared" si="564"/>
        <v>Over 0.5</v>
      </c>
      <c r="W6262" s="14" t="str">
        <f t="shared" si="565"/>
        <v/>
      </c>
    </row>
    <row r="6263" spans="19:23">
      <c r="S6263" s="21" t="str">
        <f t="shared" si="566"/>
        <v/>
      </c>
      <c r="T6263" s="7" t="str">
        <f t="shared" si="567"/>
        <v>Under 1.5</v>
      </c>
      <c r="U6263" s="14"/>
      <c r="V6263" s="14" t="str">
        <f t="shared" si="564"/>
        <v>Over 0.5</v>
      </c>
      <c r="W6263" s="14" t="str">
        <f t="shared" si="565"/>
        <v/>
      </c>
    </row>
    <row r="6264" spans="19:23">
      <c r="S6264" s="21" t="str">
        <f t="shared" si="566"/>
        <v/>
      </c>
      <c r="T6264" s="7" t="str">
        <f t="shared" si="567"/>
        <v>Under 1.5</v>
      </c>
      <c r="U6264" s="14"/>
      <c r="V6264" s="14" t="str">
        <f t="shared" si="564"/>
        <v>Over 0.5</v>
      </c>
      <c r="W6264" s="14" t="str">
        <f t="shared" si="565"/>
        <v/>
      </c>
    </row>
    <row r="6265" spans="19:23">
      <c r="S6265" s="21" t="str">
        <f t="shared" si="566"/>
        <v/>
      </c>
      <c r="T6265" s="7" t="str">
        <f t="shared" si="567"/>
        <v>Under 1.5</v>
      </c>
      <c r="U6265" s="14"/>
      <c r="V6265" s="14" t="str">
        <f t="shared" si="564"/>
        <v>Over 0.5</v>
      </c>
      <c r="W6265" s="14" t="str">
        <f t="shared" si="565"/>
        <v/>
      </c>
    </row>
    <row r="6266" spans="19:23">
      <c r="S6266" s="21" t="str">
        <f t="shared" si="566"/>
        <v/>
      </c>
      <c r="T6266" s="7" t="str">
        <f t="shared" si="567"/>
        <v>Under 1.5</v>
      </c>
      <c r="U6266" s="14"/>
      <c r="V6266" s="14" t="str">
        <f t="shared" si="564"/>
        <v>Over 0.5</v>
      </c>
      <c r="W6266" s="14" t="str">
        <f t="shared" si="565"/>
        <v/>
      </c>
    </row>
    <row r="6267" spans="19:23">
      <c r="S6267" s="21" t="str">
        <f t="shared" si="566"/>
        <v/>
      </c>
      <c r="T6267" s="7" t="str">
        <f t="shared" si="567"/>
        <v>Under 1.5</v>
      </c>
      <c r="U6267" s="14"/>
      <c r="V6267" s="14" t="str">
        <f t="shared" si="564"/>
        <v>Over 0.5</v>
      </c>
      <c r="W6267" s="14" t="str">
        <f t="shared" si="565"/>
        <v/>
      </c>
    </row>
    <row r="6268" spans="19:23">
      <c r="S6268" s="21" t="str">
        <f t="shared" si="566"/>
        <v/>
      </c>
      <c r="T6268" s="7" t="str">
        <f t="shared" si="567"/>
        <v>Under 1.5</v>
      </c>
      <c r="U6268" s="14"/>
      <c r="V6268" s="14" t="str">
        <f t="shared" si="564"/>
        <v>Over 0.5</v>
      </c>
      <c r="W6268" s="14" t="str">
        <f t="shared" si="565"/>
        <v/>
      </c>
    </row>
    <row r="6269" spans="19:23">
      <c r="S6269" s="21" t="str">
        <f t="shared" si="566"/>
        <v/>
      </c>
      <c r="T6269" s="7" t="str">
        <f t="shared" si="567"/>
        <v>Under 1.5</v>
      </c>
      <c r="U6269" s="14"/>
      <c r="V6269" s="14" t="str">
        <f t="shared" si="564"/>
        <v>Over 0.5</v>
      </c>
      <c r="W6269" s="14" t="str">
        <f t="shared" si="565"/>
        <v/>
      </c>
    </row>
    <row r="6270" spans="19:23">
      <c r="S6270" s="21" t="str">
        <f t="shared" si="566"/>
        <v/>
      </c>
      <c r="T6270" s="7" t="str">
        <f t="shared" si="567"/>
        <v>Under 1.5</v>
      </c>
      <c r="U6270" s="14"/>
      <c r="V6270" s="14" t="str">
        <f t="shared" si="564"/>
        <v>Over 0.5</v>
      </c>
      <c r="W6270" s="14" t="str">
        <f t="shared" si="565"/>
        <v/>
      </c>
    </row>
    <row r="6271" spans="19:23">
      <c r="S6271" s="21" t="str">
        <f t="shared" si="566"/>
        <v/>
      </c>
      <c r="T6271" s="7" t="str">
        <f t="shared" si="567"/>
        <v>Under 1.5</v>
      </c>
      <c r="U6271" s="14"/>
      <c r="V6271" s="14" t="str">
        <f t="shared" si="564"/>
        <v>Over 0.5</v>
      </c>
      <c r="W6271" s="14" t="str">
        <f t="shared" si="565"/>
        <v/>
      </c>
    </row>
    <row r="6272" spans="19:23">
      <c r="S6272" s="21" t="str">
        <f t="shared" si="566"/>
        <v/>
      </c>
      <c r="T6272" s="7" t="str">
        <f t="shared" si="567"/>
        <v>Under 1.5</v>
      </c>
      <c r="U6272" s="14"/>
      <c r="V6272" s="14" t="str">
        <f t="shared" si="564"/>
        <v>Over 0.5</v>
      </c>
      <c r="W6272" s="14" t="str">
        <f t="shared" si="565"/>
        <v/>
      </c>
    </row>
    <row r="6273" spans="19:23">
      <c r="S6273" s="21" t="str">
        <f t="shared" si="566"/>
        <v/>
      </c>
      <c r="T6273" s="7" t="str">
        <f t="shared" si="567"/>
        <v>Under 1.5</v>
      </c>
      <c r="U6273" s="14"/>
      <c r="V6273" s="14" t="str">
        <f t="shared" si="564"/>
        <v>Over 0.5</v>
      </c>
      <c r="W6273" s="14" t="str">
        <f t="shared" si="565"/>
        <v/>
      </c>
    </row>
    <row r="6274" spans="19:23">
      <c r="S6274" s="21" t="str">
        <f t="shared" si="566"/>
        <v/>
      </c>
      <c r="T6274" s="7" t="str">
        <f t="shared" si="567"/>
        <v>Under 1.5</v>
      </c>
      <c r="U6274" s="14"/>
      <c r="V6274" s="14" t="str">
        <f t="shared" si="564"/>
        <v>Over 0.5</v>
      </c>
      <c r="W6274" s="14" t="str">
        <f t="shared" si="565"/>
        <v/>
      </c>
    </row>
    <row r="6275" spans="19:23">
      <c r="S6275" s="21" t="str">
        <f t="shared" si="566"/>
        <v/>
      </c>
      <c r="T6275" s="7" t="str">
        <f t="shared" si="567"/>
        <v>Under 1.5</v>
      </c>
      <c r="U6275" s="14"/>
      <c r="V6275" s="14" t="str">
        <f t="shared" si="564"/>
        <v>Over 0.5</v>
      </c>
      <c r="W6275" s="14" t="str">
        <f t="shared" si="565"/>
        <v/>
      </c>
    </row>
    <row r="6276" spans="19:23">
      <c r="S6276" s="21" t="str">
        <f t="shared" si="566"/>
        <v/>
      </c>
      <c r="T6276" s="7" t="str">
        <f t="shared" si="567"/>
        <v>Under 1.5</v>
      </c>
      <c r="U6276" s="14"/>
      <c r="V6276" s="14" t="str">
        <f t="shared" si="564"/>
        <v>Over 0.5</v>
      </c>
      <c r="W6276" s="14" t="str">
        <f t="shared" si="565"/>
        <v/>
      </c>
    </row>
    <row r="6277" spans="19:23">
      <c r="S6277" s="21" t="str">
        <f t="shared" si="566"/>
        <v/>
      </c>
      <c r="T6277" s="7" t="str">
        <f t="shared" si="567"/>
        <v>Under 1.5</v>
      </c>
      <c r="U6277" s="14"/>
      <c r="V6277" s="14" t="str">
        <f t="shared" si="564"/>
        <v>Over 0.5</v>
      </c>
      <c r="W6277" s="14" t="str">
        <f t="shared" si="565"/>
        <v/>
      </c>
    </row>
    <row r="6278" spans="19:23">
      <c r="S6278" s="21" t="str">
        <f t="shared" si="566"/>
        <v/>
      </c>
      <c r="T6278" s="7" t="str">
        <f t="shared" si="567"/>
        <v>Under 1.5</v>
      </c>
      <c r="U6278" s="14"/>
      <c r="V6278" s="14" t="str">
        <f t="shared" si="564"/>
        <v>Over 0.5</v>
      </c>
      <c r="W6278" s="14" t="str">
        <f t="shared" si="565"/>
        <v/>
      </c>
    </row>
    <row r="6279" spans="19:23">
      <c r="S6279" s="21" t="str">
        <f t="shared" si="566"/>
        <v/>
      </c>
      <c r="T6279" s="7" t="str">
        <f t="shared" si="567"/>
        <v>Under 1.5</v>
      </c>
      <c r="U6279" s="14"/>
      <c r="V6279" s="14" t="str">
        <f t="shared" si="564"/>
        <v>Over 0.5</v>
      </c>
      <c r="W6279" s="14" t="str">
        <f t="shared" si="565"/>
        <v/>
      </c>
    </row>
    <row r="6280" spans="19:23">
      <c r="S6280" s="21" t="str">
        <f t="shared" si="566"/>
        <v/>
      </c>
      <c r="T6280" s="7" t="str">
        <f t="shared" si="567"/>
        <v>Under 1.5</v>
      </c>
      <c r="U6280" s="14"/>
      <c r="V6280" s="14" t="str">
        <f t="shared" si="564"/>
        <v>Over 0.5</v>
      </c>
      <c r="W6280" s="14" t="str">
        <f t="shared" si="565"/>
        <v/>
      </c>
    </row>
    <row r="6281" spans="19:23">
      <c r="S6281" s="21" t="str">
        <f t="shared" si="566"/>
        <v/>
      </c>
      <c r="T6281" s="7" t="str">
        <f t="shared" si="567"/>
        <v>Under 1.5</v>
      </c>
      <c r="U6281" s="14"/>
      <c r="V6281" s="14" t="str">
        <f t="shared" si="564"/>
        <v>Over 0.5</v>
      </c>
      <c r="W6281" s="14" t="str">
        <f t="shared" si="565"/>
        <v/>
      </c>
    </row>
    <row r="6282" spans="19:23">
      <c r="S6282" s="21" t="str">
        <f t="shared" si="566"/>
        <v/>
      </c>
      <c r="T6282" s="7" t="str">
        <f t="shared" si="567"/>
        <v>Under 1.5</v>
      </c>
      <c r="U6282" s="14"/>
      <c r="V6282" s="14" t="str">
        <f t="shared" si="564"/>
        <v>Over 0.5</v>
      </c>
      <c r="W6282" s="14" t="str">
        <f t="shared" si="565"/>
        <v/>
      </c>
    </row>
    <row r="6283" spans="19:23">
      <c r="S6283" s="21" t="str">
        <f t="shared" si="566"/>
        <v/>
      </c>
      <c r="T6283" s="7" t="str">
        <f t="shared" si="567"/>
        <v>Under 1.5</v>
      </c>
      <c r="U6283" s="14"/>
      <c r="V6283" s="14" t="str">
        <f t="shared" ref="V6283:V6346" si="568">IF(N6283="1-0","Under 1.5",IF(N6283="0-0","Under 1.5",IF(N6283="0-1","Under 1.5","Over 0.5")))</f>
        <v>Over 0.5</v>
      </c>
      <c r="W6283" s="14" t="str">
        <f t="shared" ref="W6283:W6346" si="569">IF(N6283=0,"",IF(N6283="?",N6283,IF(T6283=V6283,"WON",IF(N6283="0-1","WON",IF(N6283="1-0","WON","LOST")))))</f>
        <v/>
      </c>
    </row>
    <row r="6284" spans="19:23">
      <c r="S6284" s="21" t="str">
        <f t="shared" si="566"/>
        <v/>
      </c>
      <c r="T6284" s="7" t="str">
        <f t="shared" si="567"/>
        <v>Under 1.5</v>
      </c>
      <c r="U6284" s="14"/>
      <c r="V6284" s="14" t="str">
        <f t="shared" si="568"/>
        <v>Over 0.5</v>
      </c>
      <c r="W6284" s="14" t="str">
        <f t="shared" si="569"/>
        <v/>
      </c>
    </row>
    <row r="6285" spans="19:23">
      <c r="S6285" s="21" t="str">
        <f t="shared" si="566"/>
        <v/>
      </c>
      <c r="T6285" s="7" t="str">
        <f t="shared" si="567"/>
        <v>Under 1.5</v>
      </c>
      <c r="U6285" s="14"/>
      <c r="V6285" s="14" t="str">
        <f t="shared" si="568"/>
        <v>Over 0.5</v>
      </c>
      <c r="W6285" s="14" t="str">
        <f t="shared" si="569"/>
        <v/>
      </c>
    </row>
    <row r="6286" spans="19:23">
      <c r="S6286" s="21" t="str">
        <f t="shared" si="566"/>
        <v/>
      </c>
      <c r="T6286" s="7" t="str">
        <f t="shared" si="567"/>
        <v>Under 1.5</v>
      </c>
      <c r="U6286" s="14"/>
      <c r="V6286" s="14" t="str">
        <f t="shared" si="568"/>
        <v>Over 0.5</v>
      </c>
      <c r="W6286" s="14" t="str">
        <f t="shared" si="569"/>
        <v/>
      </c>
    </row>
    <row r="6287" spans="19:23">
      <c r="S6287" s="21" t="str">
        <f t="shared" si="566"/>
        <v/>
      </c>
      <c r="T6287" s="7" t="str">
        <f t="shared" si="567"/>
        <v>Under 1.5</v>
      </c>
      <c r="U6287" s="14"/>
      <c r="V6287" s="14" t="str">
        <f t="shared" si="568"/>
        <v>Over 0.5</v>
      </c>
      <c r="W6287" s="14" t="str">
        <f t="shared" si="569"/>
        <v/>
      </c>
    </row>
    <row r="6288" spans="19:23">
      <c r="S6288" s="21" t="str">
        <f t="shared" si="566"/>
        <v/>
      </c>
      <c r="T6288" s="7" t="str">
        <f t="shared" si="567"/>
        <v>Under 1.5</v>
      </c>
      <c r="U6288" s="14"/>
      <c r="V6288" s="14" t="str">
        <f t="shared" si="568"/>
        <v>Over 0.5</v>
      </c>
      <c r="W6288" s="14" t="str">
        <f t="shared" si="569"/>
        <v/>
      </c>
    </row>
    <row r="6289" spans="19:23">
      <c r="S6289" s="21" t="str">
        <f t="shared" si="566"/>
        <v/>
      </c>
      <c r="T6289" s="7" t="str">
        <f t="shared" si="567"/>
        <v>Under 1.5</v>
      </c>
      <c r="U6289" s="14"/>
      <c r="V6289" s="14" t="str">
        <f t="shared" si="568"/>
        <v>Over 0.5</v>
      </c>
      <c r="W6289" s="14" t="str">
        <f t="shared" si="569"/>
        <v/>
      </c>
    </row>
    <row r="6290" spans="19:23">
      <c r="S6290" s="21" t="str">
        <f t="shared" si="566"/>
        <v/>
      </c>
      <c r="T6290" s="7" t="str">
        <f t="shared" si="567"/>
        <v>Under 1.5</v>
      </c>
      <c r="U6290" s="14"/>
      <c r="V6290" s="14" t="str">
        <f t="shared" si="568"/>
        <v>Over 0.5</v>
      </c>
      <c r="W6290" s="14" t="str">
        <f t="shared" si="569"/>
        <v/>
      </c>
    </row>
    <row r="6291" spans="19:23">
      <c r="S6291" s="21" t="str">
        <f t="shared" si="566"/>
        <v/>
      </c>
      <c r="T6291" s="7" t="str">
        <f t="shared" si="567"/>
        <v>Under 1.5</v>
      </c>
      <c r="U6291" s="14"/>
      <c r="V6291" s="14" t="str">
        <f t="shared" si="568"/>
        <v>Over 0.5</v>
      </c>
      <c r="W6291" s="14" t="str">
        <f t="shared" si="569"/>
        <v/>
      </c>
    </row>
    <row r="6292" spans="19:23">
      <c r="S6292" s="21" t="str">
        <f t="shared" si="566"/>
        <v/>
      </c>
      <c r="T6292" s="7" t="str">
        <f t="shared" si="567"/>
        <v>Under 1.5</v>
      </c>
      <c r="U6292" s="14"/>
      <c r="V6292" s="14" t="str">
        <f t="shared" si="568"/>
        <v>Over 0.5</v>
      </c>
      <c r="W6292" s="14" t="str">
        <f t="shared" si="569"/>
        <v/>
      </c>
    </row>
    <row r="6293" spans="19:23">
      <c r="S6293" s="21" t="str">
        <f t="shared" si="566"/>
        <v/>
      </c>
      <c r="T6293" s="7" t="str">
        <f t="shared" si="567"/>
        <v>Under 1.5</v>
      </c>
      <c r="U6293" s="14"/>
      <c r="V6293" s="14" t="str">
        <f t="shared" si="568"/>
        <v>Over 0.5</v>
      </c>
      <c r="W6293" s="14" t="str">
        <f t="shared" si="569"/>
        <v/>
      </c>
    </row>
    <row r="6294" spans="19:23">
      <c r="S6294" s="21" t="str">
        <f t="shared" si="566"/>
        <v/>
      </c>
      <c r="T6294" s="7" t="str">
        <f t="shared" si="567"/>
        <v>Under 1.5</v>
      </c>
      <c r="U6294" s="14"/>
      <c r="V6294" s="14" t="str">
        <f t="shared" si="568"/>
        <v>Over 0.5</v>
      </c>
      <c r="W6294" s="14" t="str">
        <f t="shared" si="569"/>
        <v/>
      </c>
    </row>
    <row r="6295" spans="19:23">
      <c r="S6295" s="21" t="str">
        <f t="shared" si="566"/>
        <v/>
      </c>
      <c r="T6295" s="7" t="str">
        <f t="shared" si="567"/>
        <v>Under 1.5</v>
      </c>
      <c r="U6295" s="14"/>
      <c r="V6295" s="14" t="str">
        <f t="shared" si="568"/>
        <v>Over 0.5</v>
      </c>
      <c r="W6295" s="14" t="str">
        <f t="shared" si="569"/>
        <v/>
      </c>
    </row>
    <row r="6296" spans="19:23">
      <c r="S6296" s="21" t="str">
        <f t="shared" si="566"/>
        <v/>
      </c>
      <c r="T6296" s="7" t="str">
        <f t="shared" si="567"/>
        <v>Under 1.5</v>
      </c>
      <c r="U6296" s="14"/>
      <c r="V6296" s="14" t="str">
        <f t="shared" si="568"/>
        <v>Over 0.5</v>
      </c>
      <c r="W6296" s="14" t="str">
        <f t="shared" si="569"/>
        <v/>
      </c>
    </row>
    <row r="6297" spans="19:23">
      <c r="S6297" s="21" t="str">
        <f t="shared" si="566"/>
        <v/>
      </c>
      <c r="T6297" s="7" t="str">
        <f t="shared" si="567"/>
        <v>Under 1.5</v>
      </c>
      <c r="U6297" s="14"/>
      <c r="V6297" s="14" t="str">
        <f t="shared" si="568"/>
        <v>Over 0.5</v>
      </c>
      <c r="W6297" s="14" t="str">
        <f t="shared" si="569"/>
        <v/>
      </c>
    </row>
    <row r="6298" spans="19:23">
      <c r="S6298" s="21" t="str">
        <f t="shared" si="566"/>
        <v/>
      </c>
      <c r="T6298" s="7" t="str">
        <f t="shared" si="567"/>
        <v>Under 1.5</v>
      </c>
      <c r="U6298" s="14"/>
      <c r="V6298" s="14" t="str">
        <f t="shared" si="568"/>
        <v>Over 0.5</v>
      </c>
      <c r="W6298" s="14" t="str">
        <f t="shared" si="569"/>
        <v/>
      </c>
    </row>
    <row r="6299" spans="19:23">
      <c r="S6299" s="21" t="str">
        <f t="shared" si="566"/>
        <v/>
      </c>
      <c r="T6299" s="7" t="str">
        <f t="shared" si="567"/>
        <v>Under 1.5</v>
      </c>
      <c r="U6299" s="14"/>
      <c r="V6299" s="14" t="str">
        <f t="shared" si="568"/>
        <v>Over 0.5</v>
      </c>
      <c r="W6299" s="14" t="str">
        <f t="shared" si="569"/>
        <v/>
      </c>
    </row>
    <row r="6300" spans="19:23">
      <c r="S6300" s="21" t="str">
        <f t="shared" si="566"/>
        <v/>
      </c>
      <c r="T6300" s="7" t="str">
        <f t="shared" si="567"/>
        <v>Under 1.5</v>
      </c>
      <c r="U6300" s="14"/>
      <c r="V6300" s="14" t="str">
        <f t="shared" si="568"/>
        <v>Over 0.5</v>
      </c>
      <c r="W6300" s="14" t="str">
        <f t="shared" si="569"/>
        <v/>
      </c>
    </row>
    <row r="6301" spans="19:23">
      <c r="S6301" s="21" t="str">
        <f t="shared" si="566"/>
        <v/>
      </c>
      <c r="T6301" s="7" t="str">
        <f t="shared" si="567"/>
        <v>Under 1.5</v>
      </c>
      <c r="U6301" s="14"/>
      <c r="V6301" s="14" t="str">
        <f t="shared" si="568"/>
        <v>Over 0.5</v>
      </c>
      <c r="W6301" s="14" t="str">
        <f t="shared" si="569"/>
        <v/>
      </c>
    </row>
    <row r="6302" spans="19:23">
      <c r="S6302" s="21" t="str">
        <f t="shared" si="566"/>
        <v/>
      </c>
      <c r="T6302" s="7" t="str">
        <f t="shared" si="567"/>
        <v>Under 1.5</v>
      </c>
      <c r="U6302" s="14"/>
      <c r="V6302" s="14" t="str">
        <f t="shared" si="568"/>
        <v>Over 0.5</v>
      </c>
      <c r="W6302" s="14" t="str">
        <f t="shared" si="569"/>
        <v/>
      </c>
    </row>
    <row r="6303" spans="19:23">
      <c r="S6303" s="21" t="str">
        <f t="shared" si="566"/>
        <v/>
      </c>
      <c r="T6303" s="7" t="str">
        <f t="shared" si="567"/>
        <v>Under 1.5</v>
      </c>
      <c r="U6303" s="14"/>
      <c r="V6303" s="14" t="str">
        <f t="shared" si="568"/>
        <v>Over 0.5</v>
      </c>
      <c r="W6303" s="14" t="str">
        <f t="shared" si="569"/>
        <v/>
      </c>
    </row>
    <row r="6304" spans="19:23">
      <c r="S6304" s="21" t="str">
        <f t="shared" si="566"/>
        <v/>
      </c>
      <c r="T6304" s="7" t="str">
        <f t="shared" si="567"/>
        <v>Under 1.5</v>
      </c>
      <c r="U6304" s="14"/>
      <c r="V6304" s="14" t="str">
        <f t="shared" si="568"/>
        <v>Over 0.5</v>
      </c>
      <c r="W6304" s="14" t="str">
        <f t="shared" si="569"/>
        <v/>
      </c>
    </row>
    <row r="6305" spans="19:23">
      <c r="S6305" s="21" t="str">
        <f t="shared" si="566"/>
        <v/>
      </c>
      <c r="T6305" s="7" t="str">
        <f t="shared" si="567"/>
        <v>Under 1.5</v>
      </c>
      <c r="U6305" s="14"/>
      <c r="V6305" s="14" t="str">
        <f t="shared" si="568"/>
        <v>Over 0.5</v>
      </c>
      <c r="W6305" s="14" t="str">
        <f t="shared" si="569"/>
        <v/>
      </c>
    </row>
    <row r="6306" spans="19:23">
      <c r="S6306" s="21" t="str">
        <f t="shared" si="566"/>
        <v/>
      </c>
      <c r="T6306" s="7" t="str">
        <f t="shared" si="567"/>
        <v>Under 1.5</v>
      </c>
      <c r="U6306" s="14"/>
      <c r="V6306" s="14" t="str">
        <f t="shared" si="568"/>
        <v>Over 0.5</v>
      </c>
      <c r="W6306" s="14" t="str">
        <f t="shared" si="569"/>
        <v/>
      </c>
    </row>
    <row r="6307" spans="19:23">
      <c r="S6307" s="21" t="str">
        <f t="shared" si="566"/>
        <v/>
      </c>
      <c r="T6307" s="7" t="str">
        <f t="shared" si="567"/>
        <v>Under 1.5</v>
      </c>
      <c r="U6307" s="14"/>
      <c r="V6307" s="14" t="str">
        <f t="shared" si="568"/>
        <v>Over 0.5</v>
      </c>
      <c r="W6307" s="14" t="str">
        <f t="shared" si="569"/>
        <v/>
      </c>
    </row>
    <row r="6308" spans="19:23">
      <c r="S6308" s="21" t="str">
        <f t="shared" si="566"/>
        <v/>
      </c>
      <c r="T6308" s="7" t="str">
        <f t="shared" si="567"/>
        <v>Under 1.5</v>
      </c>
      <c r="U6308" s="14"/>
      <c r="V6308" s="14" t="str">
        <f t="shared" si="568"/>
        <v>Over 0.5</v>
      </c>
      <c r="W6308" s="14" t="str">
        <f t="shared" si="569"/>
        <v/>
      </c>
    </row>
    <row r="6309" spans="19:23">
      <c r="S6309" s="21" t="str">
        <f t="shared" si="566"/>
        <v/>
      </c>
      <c r="T6309" s="7" t="str">
        <f t="shared" si="567"/>
        <v>Under 1.5</v>
      </c>
      <c r="U6309" s="14"/>
      <c r="V6309" s="14" t="str">
        <f t="shared" si="568"/>
        <v>Over 0.5</v>
      </c>
      <c r="W6309" s="14" t="str">
        <f t="shared" si="569"/>
        <v/>
      </c>
    </row>
    <row r="6310" spans="19:23">
      <c r="S6310" s="21" t="str">
        <f t="shared" si="566"/>
        <v/>
      </c>
      <c r="T6310" s="7" t="str">
        <f t="shared" si="567"/>
        <v>Under 1.5</v>
      </c>
      <c r="U6310" s="14"/>
      <c r="V6310" s="14" t="str">
        <f t="shared" si="568"/>
        <v>Over 0.5</v>
      </c>
      <c r="W6310" s="14" t="str">
        <f t="shared" si="569"/>
        <v/>
      </c>
    </row>
    <row r="6311" spans="19:23">
      <c r="S6311" s="21" t="str">
        <f t="shared" si="566"/>
        <v/>
      </c>
      <c r="T6311" s="7" t="str">
        <f t="shared" si="567"/>
        <v>Under 1.5</v>
      </c>
      <c r="U6311" s="14"/>
      <c r="V6311" s="14" t="str">
        <f t="shared" si="568"/>
        <v>Over 0.5</v>
      </c>
      <c r="W6311" s="14" t="str">
        <f t="shared" si="569"/>
        <v/>
      </c>
    </row>
    <row r="6312" spans="19:23">
      <c r="S6312" s="21" t="str">
        <f t="shared" si="566"/>
        <v/>
      </c>
      <c r="T6312" s="7" t="str">
        <f t="shared" si="567"/>
        <v>Under 1.5</v>
      </c>
      <c r="U6312" s="14"/>
      <c r="V6312" s="14" t="str">
        <f t="shared" si="568"/>
        <v>Over 0.5</v>
      </c>
      <c r="W6312" s="14" t="str">
        <f t="shared" si="569"/>
        <v/>
      </c>
    </row>
    <row r="6313" spans="19:23">
      <c r="S6313" s="21" t="str">
        <f t="shared" si="566"/>
        <v/>
      </c>
      <c r="T6313" s="7" t="str">
        <f t="shared" si="567"/>
        <v>Under 1.5</v>
      </c>
      <c r="U6313" s="14"/>
      <c r="V6313" s="14" t="str">
        <f t="shared" si="568"/>
        <v>Over 0.5</v>
      </c>
      <c r="W6313" s="14" t="str">
        <f t="shared" si="569"/>
        <v/>
      </c>
    </row>
    <row r="6314" spans="19:23">
      <c r="S6314" s="21" t="str">
        <f t="shared" si="566"/>
        <v/>
      </c>
      <c r="T6314" s="7" t="str">
        <f t="shared" si="567"/>
        <v>Under 1.5</v>
      </c>
      <c r="U6314" s="14"/>
      <c r="V6314" s="14" t="str">
        <f t="shared" si="568"/>
        <v>Over 0.5</v>
      </c>
      <c r="W6314" s="14" t="str">
        <f t="shared" si="569"/>
        <v/>
      </c>
    </row>
    <row r="6315" spans="19:23">
      <c r="S6315" s="21" t="str">
        <f t="shared" si="566"/>
        <v/>
      </c>
      <c r="T6315" s="7" t="str">
        <f t="shared" si="567"/>
        <v>Under 1.5</v>
      </c>
      <c r="U6315" s="14"/>
      <c r="V6315" s="14" t="str">
        <f t="shared" si="568"/>
        <v>Over 0.5</v>
      </c>
      <c r="W6315" s="14" t="str">
        <f t="shared" si="569"/>
        <v/>
      </c>
    </row>
    <row r="6316" spans="19:23">
      <c r="S6316" s="21" t="str">
        <f t="shared" si="566"/>
        <v/>
      </c>
      <c r="T6316" s="7" t="str">
        <f t="shared" si="567"/>
        <v>Under 1.5</v>
      </c>
      <c r="U6316" s="14"/>
      <c r="V6316" s="14" t="str">
        <f t="shared" si="568"/>
        <v>Over 0.5</v>
      </c>
      <c r="W6316" s="14" t="str">
        <f t="shared" si="569"/>
        <v/>
      </c>
    </row>
    <row r="6317" spans="19:23">
      <c r="S6317" s="21" t="str">
        <f t="shared" si="566"/>
        <v/>
      </c>
      <c r="T6317" s="7" t="str">
        <f t="shared" si="567"/>
        <v>Under 1.5</v>
      </c>
      <c r="U6317" s="14"/>
      <c r="V6317" s="14" t="str">
        <f t="shared" si="568"/>
        <v>Over 0.5</v>
      </c>
      <c r="W6317" s="14" t="str">
        <f t="shared" si="569"/>
        <v/>
      </c>
    </row>
    <row r="6318" spans="19:23">
      <c r="S6318" s="21" t="str">
        <f t="shared" si="566"/>
        <v/>
      </c>
      <c r="T6318" s="7" t="str">
        <f t="shared" si="567"/>
        <v>Under 1.5</v>
      </c>
      <c r="U6318" s="14"/>
      <c r="V6318" s="14" t="str">
        <f t="shared" si="568"/>
        <v>Over 0.5</v>
      </c>
      <c r="W6318" s="14" t="str">
        <f t="shared" si="569"/>
        <v/>
      </c>
    </row>
    <row r="6319" spans="19:23">
      <c r="S6319" s="21" t="str">
        <f t="shared" si="566"/>
        <v/>
      </c>
      <c r="T6319" s="7" t="str">
        <f t="shared" si="567"/>
        <v>Under 1.5</v>
      </c>
      <c r="U6319" s="14"/>
      <c r="V6319" s="14" t="str">
        <f t="shared" si="568"/>
        <v>Over 0.5</v>
      </c>
      <c r="W6319" s="14" t="str">
        <f t="shared" si="569"/>
        <v/>
      </c>
    </row>
    <row r="6320" spans="19:23">
      <c r="S6320" s="21" t="str">
        <f t="shared" si="566"/>
        <v/>
      </c>
      <c r="T6320" s="7" t="str">
        <f t="shared" si="567"/>
        <v>Under 1.5</v>
      </c>
      <c r="U6320" s="14"/>
      <c r="V6320" s="14" t="str">
        <f t="shared" si="568"/>
        <v>Over 0.5</v>
      </c>
      <c r="W6320" s="14" t="str">
        <f t="shared" si="569"/>
        <v/>
      </c>
    </row>
    <row r="6321" spans="19:23">
      <c r="S6321" s="21" t="str">
        <f t="shared" si="566"/>
        <v/>
      </c>
      <c r="T6321" s="7" t="str">
        <f t="shared" si="567"/>
        <v>Under 1.5</v>
      </c>
      <c r="U6321" s="14"/>
      <c r="V6321" s="14" t="str">
        <f t="shared" si="568"/>
        <v>Over 0.5</v>
      </c>
      <c r="W6321" s="14" t="str">
        <f t="shared" si="569"/>
        <v/>
      </c>
    </row>
    <row r="6322" spans="19:23">
      <c r="S6322" s="21" t="str">
        <f t="shared" si="566"/>
        <v/>
      </c>
      <c r="T6322" s="7" t="str">
        <f t="shared" si="567"/>
        <v>Under 1.5</v>
      </c>
      <c r="U6322" s="14"/>
      <c r="V6322" s="14" t="str">
        <f t="shared" si="568"/>
        <v>Over 0.5</v>
      </c>
      <c r="W6322" s="14" t="str">
        <f t="shared" si="569"/>
        <v/>
      </c>
    </row>
    <row r="6323" spans="19:23">
      <c r="S6323" s="21" t="str">
        <f t="shared" si="566"/>
        <v/>
      </c>
      <c r="T6323" s="7" t="str">
        <f t="shared" si="567"/>
        <v>Under 1.5</v>
      </c>
      <c r="U6323" s="14"/>
      <c r="V6323" s="14" t="str">
        <f t="shared" si="568"/>
        <v>Over 0.5</v>
      </c>
      <c r="W6323" s="14" t="str">
        <f t="shared" si="569"/>
        <v/>
      </c>
    </row>
    <row r="6324" spans="19:23">
      <c r="S6324" s="21" t="str">
        <f t="shared" ref="S6324:S6387" si="570">(IF(H6324=0,"",(40+IF(I6324&lt;50,0,I6324/3.2)+(IF(J6324&gt;I6324,-J6324/3.2,0)+(IF(H6324&gt;I6324,-H6324/3.2,0)+(IF(L6324="X",5,IF(L6324="2",2,0)))+(IF(M6324&gt;15,0,15-M6324))+(IF(P6324&lt;50,0,P6324/5)))))))</f>
        <v/>
      </c>
      <c r="T6324" s="7" t="str">
        <f t="shared" ref="T6324:T6387" si="571">IF(S6324&lt;56,"Over 0.5","Under 1.5")</f>
        <v>Under 1.5</v>
      </c>
      <c r="U6324" s="14"/>
      <c r="V6324" s="14" t="str">
        <f t="shared" si="568"/>
        <v>Over 0.5</v>
      </c>
      <c r="W6324" s="14" t="str">
        <f t="shared" si="569"/>
        <v/>
      </c>
    </row>
    <row r="6325" spans="19:23">
      <c r="S6325" s="21" t="str">
        <f t="shared" si="570"/>
        <v/>
      </c>
      <c r="T6325" s="7" t="str">
        <f t="shared" si="571"/>
        <v>Under 1.5</v>
      </c>
      <c r="U6325" s="14"/>
      <c r="V6325" s="14" t="str">
        <f t="shared" si="568"/>
        <v>Over 0.5</v>
      </c>
      <c r="W6325" s="14" t="str">
        <f t="shared" si="569"/>
        <v/>
      </c>
    </row>
    <row r="6326" spans="19:23">
      <c r="S6326" s="21" t="str">
        <f t="shared" si="570"/>
        <v/>
      </c>
      <c r="T6326" s="7" t="str">
        <f t="shared" si="571"/>
        <v>Under 1.5</v>
      </c>
      <c r="U6326" s="14"/>
      <c r="V6326" s="14" t="str">
        <f t="shared" si="568"/>
        <v>Over 0.5</v>
      </c>
      <c r="W6326" s="14" t="str">
        <f t="shared" si="569"/>
        <v/>
      </c>
    </row>
    <row r="6327" spans="19:23">
      <c r="S6327" s="21" t="str">
        <f t="shared" si="570"/>
        <v/>
      </c>
      <c r="T6327" s="7" t="str">
        <f t="shared" si="571"/>
        <v>Under 1.5</v>
      </c>
      <c r="U6327" s="14"/>
      <c r="V6327" s="14" t="str">
        <f t="shared" si="568"/>
        <v>Over 0.5</v>
      </c>
      <c r="W6327" s="14" t="str">
        <f t="shared" si="569"/>
        <v/>
      </c>
    </row>
    <row r="6328" spans="19:23">
      <c r="S6328" s="21" t="str">
        <f t="shared" si="570"/>
        <v/>
      </c>
      <c r="T6328" s="7" t="str">
        <f t="shared" si="571"/>
        <v>Under 1.5</v>
      </c>
      <c r="U6328" s="14"/>
      <c r="V6328" s="14" t="str">
        <f t="shared" si="568"/>
        <v>Over 0.5</v>
      </c>
      <c r="W6328" s="14" t="str">
        <f t="shared" si="569"/>
        <v/>
      </c>
    </row>
    <row r="6329" spans="19:23">
      <c r="S6329" s="21" t="str">
        <f t="shared" si="570"/>
        <v/>
      </c>
      <c r="T6329" s="7" t="str">
        <f t="shared" si="571"/>
        <v>Under 1.5</v>
      </c>
      <c r="U6329" s="14"/>
      <c r="V6329" s="14" t="str">
        <f t="shared" si="568"/>
        <v>Over 0.5</v>
      </c>
      <c r="W6329" s="14" t="str">
        <f t="shared" si="569"/>
        <v/>
      </c>
    </row>
    <row r="6330" spans="19:23">
      <c r="S6330" s="21" t="str">
        <f t="shared" si="570"/>
        <v/>
      </c>
      <c r="T6330" s="7" t="str">
        <f t="shared" si="571"/>
        <v>Under 1.5</v>
      </c>
      <c r="U6330" s="14"/>
      <c r="V6330" s="14" t="str">
        <f t="shared" si="568"/>
        <v>Over 0.5</v>
      </c>
      <c r="W6330" s="14" t="str">
        <f t="shared" si="569"/>
        <v/>
      </c>
    </row>
    <row r="6331" spans="19:23">
      <c r="S6331" s="21" t="str">
        <f t="shared" si="570"/>
        <v/>
      </c>
      <c r="T6331" s="7" t="str">
        <f t="shared" si="571"/>
        <v>Under 1.5</v>
      </c>
      <c r="U6331" s="14"/>
      <c r="V6331" s="14" t="str">
        <f t="shared" si="568"/>
        <v>Over 0.5</v>
      </c>
      <c r="W6331" s="14" t="str">
        <f t="shared" si="569"/>
        <v/>
      </c>
    </row>
    <row r="6332" spans="19:23">
      <c r="S6332" s="21" t="str">
        <f t="shared" si="570"/>
        <v/>
      </c>
      <c r="T6332" s="7" t="str">
        <f t="shared" si="571"/>
        <v>Under 1.5</v>
      </c>
      <c r="U6332" s="14"/>
      <c r="V6332" s="14" t="str">
        <f t="shared" si="568"/>
        <v>Over 0.5</v>
      </c>
      <c r="W6332" s="14" t="str">
        <f t="shared" si="569"/>
        <v/>
      </c>
    </row>
    <row r="6333" spans="19:23">
      <c r="S6333" s="21" t="str">
        <f t="shared" si="570"/>
        <v/>
      </c>
      <c r="T6333" s="7" t="str">
        <f t="shared" si="571"/>
        <v>Under 1.5</v>
      </c>
      <c r="U6333" s="14"/>
      <c r="V6333" s="14" t="str">
        <f t="shared" si="568"/>
        <v>Over 0.5</v>
      </c>
      <c r="W6333" s="14" t="str">
        <f t="shared" si="569"/>
        <v/>
      </c>
    </row>
    <row r="6334" spans="19:23">
      <c r="S6334" s="21" t="str">
        <f t="shared" si="570"/>
        <v/>
      </c>
      <c r="T6334" s="7" t="str">
        <f t="shared" si="571"/>
        <v>Under 1.5</v>
      </c>
      <c r="U6334" s="14"/>
      <c r="V6334" s="14" t="str">
        <f t="shared" si="568"/>
        <v>Over 0.5</v>
      </c>
      <c r="W6334" s="14" t="str">
        <f t="shared" si="569"/>
        <v/>
      </c>
    </row>
    <row r="6335" spans="19:23">
      <c r="S6335" s="21" t="str">
        <f t="shared" si="570"/>
        <v/>
      </c>
      <c r="T6335" s="7" t="str">
        <f t="shared" si="571"/>
        <v>Under 1.5</v>
      </c>
      <c r="U6335" s="14"/>
      <c r="V6335" s="14" t="str">
        <f t="shared" si="568"/>
        <v>Over 0.5</v>
      </c>
      <c r="W6335" s="14" t="str">
        <f t="shared" si="569"/>
        <v/>
      </c>
    </row>
    <row r="6336" spans="19:23">
      <c r="S6336" s="21" t="str">
        <f t="shared" si="570"/>
        <v/>
      </c>
      <c r="T6336" s="7" t="str">
        <f t="shared" si="571"/>
        <v>Under 1.5</v>
      </c>
      <c r="U6336" s="14"/>
      <c r="V6336" s="14" t="str">
        <f t="shared" si="568"/>
        <v>Over 0.5</v>
      </c>
      <c r="W6336" s="14" t="str">
        <f t="shared" si="569"/>
        <v/>
      </c>
    </row>
    <row r="6337" spans="19:23">
      <c r="S6337" s="21" t="str">
        <f t="shared" si="570"/>
        <v/>
      </c>
      <c r="T6337" s="7" t="str">
        <f t="shared" si="571"/>
        <v>Under 1.5</v>
      </c>
      <c r="U6337" s="14"/>
      <c r="V6337" s="14" t="str">
        <f t="shared" si="568"/>
        <v>Over 0.5</v>
      </c>
      <c r="W6337" s="14" t="str">
        <f t="shared" si="569"/>
        <v/>
      </c>
    </row>
    <row r="6338" spans="19:23">
      <c r="S6338" s="21" t="str">
        <f t="shared" si="570"/>
        <v/>
      </c>
      <c r="T6338" s="7" t="str">
        <f t="shared" si="571"/>
        <v>Under 1.5</v>
      </c>
      <c r="U6338" s="14"/>
      <c r="V6338" s="14" t="str">
        <f t="shared" si="568"/>
        <v>Over 0.5</v>
      </c>
      <c r="W6338" s="14" t="str">
        <f t="shared" si="569"/>
        <v/>
      </c>
    </row>
    <row r="6339" spans="19:23">
      <c r="S6339" s="21" t="str">
        <f t="shared" si="570"/>
        <v/>
      </c>
      <c r="T6339" s="7" t="str">
        <f t="shared" si="571"/>
        <v>Under 1.5</v>
      </c>
      <c r="U6339" s="14"/>
      <c r="V6339" s="14" t="str">
        <f t="shared" si="568"/>
        <v>Over 0.5</v>
      </c>
      <c r="W6339" s="14" t="str">
        <f t="shared" si="569"/>
        <v/>
      </c>
    </row>
    <row r="6340" spans="19:23">
      <c r="S6340" s="21" t="str">
        <f t="shared" si="570"/>
        <v/>
      </c>
      <c r="T6340" s="7" t="str">
        <f t="shared" si="571"/>
        <v>Under 1.5</v>
      </c>
      <c r="U6340" s="14"/>
      <c r="V6340" s="14" t="str">
        <f t="shared" si="568"/>
        <v>Over 0.5</v>
      </c>
      <c r="W6340" s="14" t="str">
        <f t="shared" si="569"/>
        <v/>
      </c>
    </row>
    <row r="6341" spans="19:23">
      <c r="S6341" s="21" t="str">
        <f t="shared" si="570"/>
        <v/>
      </c>
      <c r="T6341" s="7" t="str">
        <f t="shared" si="571"/>
        <v>Under 1.5</v>
      </c>
      <c r="U6341" s="14"/>
      <c r="V6341" s="14" t="str">
        <f t="shared" si="568"/>
        <v>Over 0.5</v>
      </c>
      <c r="W6341" s="14" t="str">
        <f t="shared" si="569"/>
        <v/>
      </c>
    </row>
    <row r="6342" spans="19:23">
      <c r="S6342" s="21" t="str">
        <f t="shared" si="570"/>
        <v/>
      </c>
      <c r="T6342" s="7" t="str">
        <f t="shared" si="571"/>
        <v>Under 1.5</v>
      </c>
      <c r="U6342" s="14"/>
      <c r="V6342" s="14" t="str">
        <f t="shared" si="568"/>
        <v>Over 0.5</v>
      </c>
      <c r="W6342" s="14" t="str">
        <f t="shared" si="569"/>
        <v/>
      </c>
    </row>
    <row r="6343" spans="19:23">
      <c r="S6343" s="21" t="str">
        <f t="shared" si="570"/>
        <v/>
      </c>
      <c r="T6343" s="7" t="str">
        <f t="shared" si="571"/>
        <v>Under 1.5</v>
      </c>
      <c r="U6343" s="14"/>
      <c r="V6343" s="14" t="str">
        <f t="shared" si="568"/>
        <v>Over 0.5</v>
      </c>
      <c r="W6343" s="14" t="str">
        <f t="shared" si="569"/>
        <v/>
      </c>
    </row>
    <row r="6344" spans="19:23">
      <c r="S6344" s="21" t="str">
        <f t="shared" si="570"/>
        <v/>
      </c>
      <c r="T6344" s="7" t="str">
        <f t="shared" si="571"/>
        <v>Under 1.5</v>
      </c>
      <c r="U6344" s="14"/>
      <c r="V6344" s="14" t="str">
        <f t="shared" si="568"/>
        <v>Over 0.5</v>
      </c>
      <c r="W6344" s="14" t="str">
        <f t="shared" si="569"/>
        <v/>
      </c>
    </row>
    <row r="6345" spans="19:23">
      <c r="S6345" s="21" t="str">
        <f t="shared" si="570"/>
        <v/>
      </c>
      <c r="T6345" s="7" t="str">
        <f t="shared" si="571"/>
        <v>Under 1.5</v>
      </c>
      <c r="U6345" s="14"/>
      <c r="V6345" s="14" t="str">
        <f t="shared" si="568"/>
        <v>Over 0.5</v>
      </c>
      <c r="W6345" s="14" t="str">
        <f t="shared" si="569"/>
        <v/>
      </c>
    </row>
    <row r="6346" spans="19:23">
      <c r="S6346" s="21" t="str">
        <f t="shared" si="570"/>
        <v/>
      </c>
      <c r="T6346" s="7" t="str">
        <f t="shared" si="571"/>
        <v>Under 1.5</v>
      </c>
      <c r="U6346" s="14"/>
      <c r="V6346" s="14" t="str">
        <f t="shared" si="568"/>
        <v>Over 0.5</v>
      </c>
      <c r="W6346" s="14" t="str">
        <f t="shared" si="569"/>
        <v/>
      </c>
    </row>
    <row r="6347" spans="19:23">
      <c r="S6347" s="21" t="str">
        <f t="shared" si="570"/>
        <v/>
      </c>
      <c r="T6347" s="7" t="str">
        <f t="shared" si="571"/>
        <v>Under 1.5</v>
      </c>
      <c r="U6347" s="14"/>
      <c r="V6347" s="14" t="str">
        <f t="shared" ref="V6347:V6410" si="572">IF(N6347="1-0","Under 1.5",IF(N6347="0-0","Under 1.5",IF(N6347="0-1","Under 1.5","Over 0.5")))</f>
        <v>Over 0.5</v>
      </c>
      <c r="W6347" s="14" t="str">
        <f t="shared" ref="W6347:W6410" si="573">IF(N6347=0,"",IF(N6347="?",N6347,IF(T6347=V6347,"WON",IF(N6347="0-1","WON",IF(N6347="1-0","WON","LOST")))))</f>
        <v/>
      </c>
    </row>
    <row r="6348" spans="19:23">
      <c r="S6348" s="21" t="str">
        <f t="shared" si="570"/>
        <v/>
      </c>
      <c r="T6348" s="7" t="str">
        <f t="shared" si="571"/>
        <v>Under 1.5</v>
      </c>
      <c r="U6348" s="14"/>
      <c r="V6348" s="14" t="str">
        <f t="shared" si="572"/>
        <v>Over 0.5</v>
      </c>
      <c r="W6348" s="14" t="str">
        <f t="shared" si="573"/>
        <v/>
      </c>
    </row>
    <row r="6349" spans="19:23">
      <c r="S6349" s="21" t="str">
        <f t="shared" si="570"/>
        <v/>
      </c>
      <c r="T6349" s="7" t="str">
        <f t="shared" si="571"/>
        <v>Under 1.5</v>
      </c>
      <c r="U6349" s="14"/>
      <c r="V6349" s="14" t="str">
        <f t="shared" si="572"/>
        <v>Over 0.5</v>
      </c>
      <c r="W6349" s="14" t="str">
        <f t="shared" si="573"/>
        <v/>
      </c>
    </row>
    <row r="6350" spans="19:23">
      <c r="S6350" s="21" t="str">
        <f t="shared" si="570"/>
        <v/>
      </c>
      <c r="T6350" s="7" t="str">
        <f t="shared" si="571"/>
        <v>Under 1.5</v>
      </c>
      <c r="U6350" s="14"/>
      <c r="V6350" s="14" t="str">
        <f t="shared" si="572"/>
        <v>Over 0.5</v>
      </c>
      <c r="W6350" s="14" t="str">
        <f t="shared" si="573"/>
        <v/>
      </c>
    </row>
    <row r="6351" spans="19:23">
      <c r="S6351" s="21" t="str">
        <f t="shared" si="570"/>
        <v/>
      </c>
      <c r="T6351" s="7" t="str">
        <f t="shared" si="571"/>
        <v>Under 1.5</v>
      </c>
      <c r="U6351" s="14"/>
      <c r="V6351" s="14" t="str">
        <f t="shared" si="572"/>
        <v>Over 0.5</v>
      </c>
      <c r="W6351" s="14" t="str">
        <f t="shared" si="573"/>
        <v/>
      </c>
    </row>
    <row r="6352" spans="19:23">
      <c r="S6352" s="21" t="str">
        <f t="shared" si="570"/>
        <v/>
      </c>
      <c r="T6352" s="7" t="str">
        <f t="shared" si="571"/>
        <v>Under 1.5</v>
      </c>
      <c r="U6352" s="14"/>
      <c r="V6352" s="14" t="str">
        <f t="shared" si="572"/>
        <v>Over 0.5</v>
      </c>
      <c r="W6352" s="14" t="str">
        <f t="shared" si="573"/>
        <v/>
      </c>
    </row>
    <row r="6353" spans="19:23">
      <c r="S6353" s="21" t="str">
        <f t="shared" si="570"/>
        <v/>
      </c>
      <c r="T6353" s="7" t="str">
        <f t="shared" si="571"/>
        <v>Under 1.5</v>
      </c>
      <c r="U6353" s="14"/>
      <c r="V6353" s="14" t="str">
        <f t="shared" si="572"/>
        <v>Over 0.5</v>
      </c>
      <c r="W6353" s="14" t="str">
        <f t="shared" si="573"/>
        <v/>
      </c>
    </row>
    <row r="6354" spans="19:23">
      <c r="S6354" s="21" t="str">
        <f t="shared" si="570"/>
        <v/>
      </c>
      <c r="T6354" s="7" t="str">
        <f t="shared" si="571"/>
        <v>Under 1.5</v>
      </c>
      <c r="U6354" s="14"/>
      <c r="V6354" s="14" t="str">
        <f t="shared" si="572"/>
        <v>Over 0.5</v>
      </c>
      <c r="W6354" s="14" t="str">
        <f t="shared" si="573"/>
        <v/>
      </c>
    </row>
    <row r="6355" spans="19:23">
      <c r="S6355" s="21" t="str">
        <f t="shared" si="570"/>
        <v/>
      </c>
      <c r="T6355" s="7" t="str">
        <f t="shared" si="571"/>
        <v>Under 1.5</v>
      </c>
      <c r="U6355" s="14"/>
      <c r="V6355" s="14" t="str">
        <f t="shared" si="572"/>
        <v>Over 0.5</v>
      </c>
      <c r="W6355" s="14" t="str">
        <f t="shared" si="573"/>
        <v/>
      </c>
    </row>
    <row r="6356" spans="19:23">
      <c r="S6356" s="21" t="str">
        <f t="shared" si="570"/>
        <v/>
      </c>
      <c r="T6356" s="7" t="str">
        <f t="shared" si="571"/>
        <v>Under 1.5</v>
      </c>
      <c r="U6356" s="14"/>
      <c r="V6356" s="14" t="str">
        <f t="shared" si="572"/>
        <v>Over 0.5</v>
      </c>
      <c r="W6356" s="14" t="str">
        <f t="shared" si="573"/>
        <v/>
      </c>
    </row>
    <row r="6357" spans="19:23">
      <c r="S6357" s="21" t="str">
        <f t="shared" si="570"/>
        <v/>
      </c>
      <c r="T6357" s="7" t="str">
        <f t="shared" si="571"/>
        <v>Under 1.5</v>
      </c>
      <c r="U6357" s="14"/>
      <c r="V6357" s="14" t="str">
        <f t="shared" si="572"/>
        <v>Over 0.5</v>
      </c>
      <c r="W6357" s="14" t="str">
        <f t="shared" si="573"/>
        <v/>
      </c>
    </row>
    <row r="6358" spans="19:23">
      <c r="S6358" s="21" t="str">
        <f t="shared" si="570"/>
        <v/>
      </c>
      <c r="T6358" s="7" t="str">
        <f t="shared" si="571"/>
        <v>Under 1.5</v>
      </c>
      <c r="U6358" s="14"/>
      <c r="V6358" s="14" t="str">
        <f t="shared" si="572"/>
        <v>Over 0.5</v>
      </c>
      <c r="W6358" s="14" t="str">
        <f t="shared" si="573"/>
        <v/>
      </c>
    </row>
    <row r="6359" spans="19:23">
      <c r="S6359" s="21" t="str">
        <f t="shared" si="570"/>
        <v/>
      </c>
      <c r="T6359" s="7" t="str">
        <f t="shared" si="571"/>
        <v>Under 1.5</v>
      </c>
      <c r="U6359" s="14"/>
      <c r="V6359" s="14" t="str">
        <f t="shared" si="572"/>
        <v>Over 0.5</v>
      </c>
      <c r="W6359" s="14" t="str">
        <f t="shared" si="573"/>
        <v/>
      </c>
    </row>
    <row r="6360" spans="19:23">
      <c r="S6360" s="21" t="str">
        <f t="shared" si="570"/>
        <v/>
      </c>
      <c r="T6360" s="7" t="str">
        <f t="shared" si="571"/>
        <v>Under 1.5</v>
      </c>
      <c r="U6360" s="14"/>
      <c r="V6360" s="14" t="str">
        <f t="shared" si="572"/>
        <v>Over 0.5</v>
      </c>
      <c r="W6360" s="14" t="str">
        <f t="shared" si="573"/>
        <v/>
      </c>
    </row>
    <row r="6361" spans="19:23">
      <c r="S6361" s="21" t="str">
        <f t="shared" si="570"/>
        <v/>
      </c>
      <c r="T6361" s="7" t="str">
        <f t="shared" si="571"/>
        <v>Under 1.5</v>
      </c>
      <c r="U6361" s="14"/>
      <c r="V6361" s="14" t="str">
        <f t="shared" si="572"/>
        <v>Over 0.5</v>
      </c>
      <c r="W6361" s="14" t="str">
        <f t="shared" si="573"/>
        <v/>
      </c>
    </row>
    <row r="6362" spans="19:23">
      <c r="S6362" s="21" t="str">
        <f t="shared" si="570"/>
        <v/>
      </c>
      <c r="T6362" s="7" t="str">
        <f t="shared" si="571"/>
        <v>Under 1.5</v>
      </c>
      <c r="U6362" s="14"/>
      <c r="V6362" s="14" t="str">
        <f t="shared" si="572"/>
        <v>Over 0.5</v>
      </c>
      <c r="W6362" s="14" t="str">
        <f t="shared" si="573"/>
        <v/>
      </c>
    </row>
    <row r="6363" spans="19:23">
      <c r="S6363" s="21" t="str">
        <f t="shared" si="570"/>
        <v/>
      </c>
      <c r="T6363" s="7" t="str">
        <f t="shared" si="571"/>
        <v>Under 1.5</v>
      </c>
      <c r="U6363" s="14"/>
      <c r="V6363" s="14" t="str">
        <f t="shared" si="572"/>
        <v>Over 0.5</v>
      </c>
      <c r="W6363" s="14" t="str">
        <f t="shared" si="573"/>
        <v/>
      </c>
    </row>
    <row r="6364" spans="19:23">
      <c r="S6364" s="21" t="str">
        <f t="shared" si="570"/>
        <v/>
      </c>
      <c r="T6364" s="7" t="str">
        <f t="shared" si="571"/>
        <v>Under 1.5</v>
      </c>
      <c r="U6364" s="14"/>
      <c r="V6364" s="14" t="str">
        <f t="shared" si="572"/>
        <v>Over 0.5</v>
      </c>
      <c r="W6364" s="14" t="str">
        <f t="shared" si="573"/>
        <v/>
      </c>
    </row>
    <row r="6365" spans="19:23">
      <c r="S6365" s="21" t="str">
        <f t="shared" si="570"/>
        <v/>
      </c>
      <c r="T6365" s="7" t="str">
        <f t="shared" si="571"/>
        <v>Under 1.5</v>
      </c>
      <c r="U6365" s="14"/>
      <c r="V6365" s="14" t="str">
        <f t="shared" si="572"/>
        <v>Over 0.5</v>
      </c>
      <c r="W6365" s="14" t="str">
        <f t="shared" si="573"/>
        <v/>
      </c>
    </row>
    <row r="6366" spans="19:23">
      <c r="S6366" s="21" t="str">
        <f t="shared" si="570"/>
        <v/>
      </c>
      <c r="T6366" s="7" t="str">
        <f t="shared" si="571"/>
        <v>Under 1.5</v>
      </c>
      <c r="U6366" s="14"/>
      <c r="V6366" s="14" t="str">
        <f t="shared" si="572"/>
        <v>Over 0.5</v>
      </c>
      <c r="W6366" s="14" t="str">
        <f t="shared" si="573"/>
        <v/>
      </c>
    </row>
    <row r="6367" spans="19:23">
      <c r="S6367" s="21" t="str">
        <f t="shared" si="570"/>
        <v/>
      </c>
      <c r="T6367" s="7" t="str">
        <f t="shared" si="571"/>
        <v>Under 1.5</v>
      </c>
      <c r="U6367" s="14"/>
      <c r="V6367" s="14" t="str">
        <f t="shared" si="572"/>
        <v>Over 0.5</v>
      </c>
      <c r="W6367" s="14" t="str">
        <f t="shared" si="573"/>
        <v/>
      </c>
    </row>
    <row r="6368" spans="19:23">
      <c r="S6368" s="21" t="str">
        <f t="shared" si="570"/>
        <v/>
      </c>
      <c r="T6368" s="7" t="str">
        <f t="shared" si="571"/>
        <v>Under 1.5</v>
      </c>
      <c r="U6368" s="14"/>
      <c r="V6368" s="14" t="str">
        <f t="shared" si="572"/>
        <v>Over 0.5</v>
      </c>
      <c r="W6368" s="14" t="str">
        <f t="shared" si="573"/>
        <v/>
      </c>
    </row>
    <row r="6369" spans="19:23">
      <c r="S6369" s="21" t="str">
        <f t="shared" si="570"/>
        <v/>
      </c>
      <c r="T6369" s="7" t="str">
        <f t="shared" si="571"/>
        <v>Under 1.5</v>
      </c>
      <c r="U6369" s="14"/>
      <c r="V6369" s="14" t="str">
        <f t="shared" si="572"/>
        <v>Over 0.5</v>
      </c>
      <c r="W6369" s="14" t="str">
        <f t="shared" si="573"/>
        <v/>
      </c>
    </row>
    <row r="6370" spans="19:23">
      <c r="S6370" s="21" t="str">
        <f t="shared" si="570"/>
        <v/>
      </c>
      <c r="T6370" s="7" t="str">
        <f t="shared" si="571"/>
        <v>Under 1.5</v>
      </c>
      <c r="U6370" s="14"/>
      <c r="V6370" s="14" t="str">
        <f t="shared" si="572"/>
        <v>Over 0.5</v>
      </c>
      <c r="W6370" s="14" t="str">
        <f t="shared" si="573"/>
        <v/>
      </c>
    </row>
    <row r="6371" spans="19:23">
      <c r="S6371" s="21" t="str">
        <f t="shared" si="570"/>
        <v/>
      </c>
      <c r="T6371" s="7" t="str">
        <f t="shared" si="571"/>
        <v>Under 1.5</v>
      </c>
      <c r="U6371" s="14"/>
      <c r="V6371" s="14" t="str">
        <f t="shared" si="572"/>
        <v>Over 0.5</v>
      </c>
      <c r="W6371" s="14" t="str">
        <f t="shared" si="573"/>
        <v/>
      </c>
    </row>
    <row r="6372" spans="19:23">
      <c r="S6372" s="21" t="str">
        <f t="shared" si="570"/>
        <v/>
      </c>
      <c r="T6372" s="7" t="str">
        <f t="shared" si="571"/>
        <v>Under 1.5</v>
      </c>
      <c r="U6372" s="14"/>
      <c r="V6372" s="14" t="str">
        <f t="shared" si="572"/>
        <v>Over 0.5</v>
      </c>
      <c r="W6372" s="14" t="str">
        <f t="shared" si="573"/>
        <v/>
      </c>
    </row>
    <row r="6373" spans="19:23">
      <c r="S6373" s="21" t="str">
        <f t="shared" si="570"/>
        <v/>
      </c>
      <c r="T6373" s="7" t="str">
        <f t="shared" si="571"/>
        <v>Under 1.5</v>
      </c>
      <c r="U6373" s="14"/>
      <c r="V6373" s="14" t="str">
        <f t="shared" si="572"/>
        <v>Over 0.5</v>
      </c>
      <c r="W6373" s="14" t="str">
        <f t="shared" si="573"/>
        <v/>
      </c>
    </row>
    <row r="6374" spans="19:23">
      <c r="S6374" s="21" t="str">
        <f t="shared" si="570"/>
        <v/>
      </c>
      <c r="T6374" s="7" t="str">
        <f t="shared" si="571"/>
        <v>Under 1.5</v>
      </c>
      <c r="U6374" s="14"/>
      <c r="V6374" s="14" t="str">
        <f t="shared" si="572"/>
        <v>Over 0.5</v>
      </c>
      <c r="W6374" s="14" t="str">
        <f t="shared" si="573"/>
        <v/>
      </c>
    </row>
    <row r="6375" spans="19:23">
      <c r="S6375" s="21" t="str">
        <f t="shared" si="570"/>
        <v/>
      </c>
      <c r="T6375" s="7" t="str">
        <f t="shared" si="571"/>
        <v>Under 1.5</v>
      </c>
      <c r="U6375" s="14"/>
      <c r="V6375" s="14" t="str">
        <f t="shared" si="572"/>
        <v>Over 0.5</v>
      </c>
      <c r="W6375" s="14" t="str">
        <f t="shared" si="573"/>
        <v/>
      </c>
    </row>
    <row r="6376" spans="19:23">
      <c r="S6376" s="21" t="str">
        <f t="shared" si="570"/>
        <v/>
      </c>
      <c r="T6376" s="7" t="str">
        <f t="shared" si="571"/>
        <v>Under 1.5</v>
      </c>
      <c r="U6376" s="14"/>
      <c r="V6376" s="14" t="str">
        <f t="shared" si="572"/>
        <v>Over 0.5</v>
      </c>
      <c r="W6376" s="14" t="str">
        <f t="shared" si="573"/>
        <v/>
      </c>
    </row>
    <row r="6377" spans="19:23">
      <c r="S6377" s="21" t="str">
        <f t="shared" si="570"/>
        <v/>
      </c>
      <c r="T6377" s="7" t="str">
        <f t="shared" si="571"/>
        <v>Under 1.5</v>
      </c>
      <c r="U6377" s="14"/>
      <c r="V6377" s="14" t="str">
        <f t="shared" si="572"/>
        <v>Over 0.5</v>
      </c>
      <c r="W6377" s="14" t="str">
        <f t="shared" si="573"/>
        <v/>
      </c>
    </row>
    <row r="6378" spans="19:23">
      <c r="S6378" s="21" t="str">
        <f t="shared" si="570"/>
        <v/>
      </c>
      <c r="T6378" s="7" t="str">
        <f t="shared" si="571"/>
        <v>Under 1.5</v>
      </c>
      <c r="U6378" s="14"/>
      <c r="V6378" s="14" t="str">
        <f t="shared" si="572"/>
        <v>Over 0.5</v>
      </c>
      <c r="W6378" s="14" t="str">
        <f t="shared" si="573"/>
        <v/>
      </c>
    </row>
    <row r="6379" spans="19:23">
      <c r="S6379" s="21" t="str">
        <f t="shared" si="570"/>
        <v/>
      </c>
      <c r="T6379" s="7" t="str">
        <f t="shared" si="571"/>
        <v>Under 1.5</v>
      </c>
      <c r="U6379" s="14"/>
      <c r="V6379" s="14" t="str">
        <f t="shared" si="572"/>
        <v>Over 0.5</v>
      </c>
      <c r="W6379" s="14" t="str">
        <f t="shared" si="573"/>
        <v/>
      </c>
    </row>
    <row r="6380" spans="19:23">
      <c r="S6380" s="21" t="str">
        <f t="shared" si="570"/>
        <v/>
      </c>
      <c r="T6380" s="7" t="str">
        <f t="shared" si="571"/>
        <v>Under 1.5</v>
      </c>
      <c r="U6380" s="14"/>
      <c r="V6380" s="14" t="str">
        <f t="shared" si="572"/>
        <v>Over 0.5</v>
      </c>
      <c r="W6380" s="14" t="str">
        <f t="shared" si="573"/>
        <v/>
      </c>
    </row>
    <row r="6381" spans="19:23">
      <c r="S6381" s="21" t="str">
        <f t="shared" si="570"/>
        <v/>
      </c>
      <c r="T6381" s="7" t="str">
        <f t="shared" si="571"/>
        <v>Under 1.5</v>
      </c>
      <c r="U6381" s="14"/>
      <c r="V6381" s="14" t="str">
        <f t="shared" si="572"/>
        <v>Over 0.5</v>
      </c>
      <c r="W6381" s="14" t="str">
        <f t="shared" si="573"/>
        <v/>
      </c>
    </row>
    <row r="6382" spans="19:23">
      <c r="S6382" s="21" t="str">
        <f t="shared" si="570"/>
        <v/>
      </c>
      <c r="T6382" s="7" t="str">
        <f t="shared" si="571"/>
        <v>Under 1.5</v>
      </c>
      <c r="U6382" s="14"/>
      <c r="V6382" s="14" t="str">
        <f t="shared" si="572"/>
        <v>Over 0.5</v>
      </c>
      <c r="W6382" s="14" t="str">
        <f t="shared" si="573"/>
        <v/>
      </c>
    </row>
    <row r="6383" spans="19:23">
      <c r="S6383" s="21" t="str">
        <f t="shared" si="570"/>
        <v/>
      </c>
      <c r="T6383" s="7" t="str">
        <f t="shared" si="571"/>
        <v>Under 1.5</v>
      </c>
      <c r="U6383" s="14"/>
      <c r="V6383" s="14" t="str">
        <f t="shared" si="572"/>
        <v>Over 0.5</v>
      </c>
      <c r="W6383" s="14" t="str">
        <f t="shared" si="573"/>
        <v/>
      </c>
    </row>
    <row r="6384" spans="19:23">
      <c r="S6384" s="21" t="str">
        <f t="shared" si="570"/>
        <v/>
      </c>
      <c r="T6384" s="7" t="str">
        <f t="shared" si="571"/>
        <v>Under 1.5</v>
      </c>
      <c r="U6384" s="14"/>
      <c r="V6384" s="14" t="str">
        <f t="shared" si="572"/>
        <v>Over 0.5</v>
      </c>
      <c r="W6384" s="14" t="str">
        <f t="shared" si="573"/>
        <v/>
      </c>
    </row>
    <row r="6385" spans="19:23">
      <c r="S6385" s="21" t="str">
        <f t="shared" si="570"/>
        <v/>
      </c>
      <c r="T6385" s="7" t="str">
        <f t="shared" si="571"/>
        <v>Under 1.5</v>
      </c>
      <c r="U6385" s="14"/>
      <c r="V6385" s="14" t="str">
        <f t="shared" si="572"/>
        <v>Over 0.5</v>
      </c>
      <c r="W6385" s="14" t="str">
        <f t="shared" si="573"/>
        <v/>
      </c>
    </row>
    <row r="6386" spans="19:23">
      <c r="S6386" s="21" t="str">
        <f t="shared" si="570"/>
        <v/>
      </c>
      <c r="T6386" s="7" t="str">
        <f t="shared" si="571"/>
        <v>Under 1.5</v>
      </c>
      <c r="U6386" s="14"/>
      <c r="V6386" s="14" t="str">
        <f t="shared" si="572"/>
        <v>Over 0.5</v>
      </c>
      <c r="W6386" s="14" t="str">
        <f t="shared" si="573"/>
        <v/>
      </c>
    </row>
    <row r="6387" spans="19:23">
      <c r="S6387" s="21" t="str">
        <f t="shared" si="570"/>
        <v/>
      </c>
      <c r="T6387" s="7" t="str">
        <f t="shared" si="571"/>
        <v>Under 1.5</v>
      </c>
      <c r="U6387" s="14"/>
      <c r="V6387" s="14" t="str">
        <f t="shared" si="572"/>
        <v>Over 0.5</v>
      </c>
      <c r="W6387" s="14" t="str">
        <f t="shared" si="573"/>
        <v/>
      </c>
    </row>
    <row r="6388" spans="19:23">
      <c r="S6388" s="21" t="str">
        <f t="shared" ref="S6388:S6451" si="574">(IF(H6388=0,"",(40+IF(I6388&lt;50,0,I6388/3.2)+(IF(J6388&gt;I6388,-J6388/3.2,0)+(IF(H6388&gt;I6388,-H6388/3.2,0)+(IF(L6388="X",5,IF(L6388="2",2,0)))+(IF(M6388&gt;15,0,15-M6388))+(IF(P6388&lt;50,0,P6388/5)))))))</f>
        <v/>
      </c>
      <c r="T6388" s="7" t="str">
        <f t="shared" ref="T6388:T6451" si="575">IF(S6388&lt;56,"Over 0.5","Under 1.5")</f>
        <v>Under 1.5</v>
      </c>
      <c r="U6388" s="14"/>
      <c r="V6388" s="14" t="str">
        <f t="shared" si="572"/>
        <v>Over 0.5</v>
      </c>
      <c r="W6388" s="14" t="str">
        <f t="shared" si="573"/>
        <v/>
      </c>
    </row>
    <row r="6389" spans="19:23">
      <c r="S6389" s="21" t="str">
        <f t="shared" si="574"/>
        <v/>
      </c>
      <c r="T6389" s="7" t="str">
        <f t="shared" si="575"/>
        <v>Under 1.5</v>
      </c>
      <c r="U6389" s="14"/>
      <c r="V6389" s="14" t="str">
        <f t="shared" si="572"/>
        <v>Over 0.5</v>
      </c>
      <c r="W6389" s="14" t="str">
        <f t="shared" si="573"/>
        <v/>
      </c>
    </row>
    <row r="6390" spans="19:23">
      <c r="S6390" s="21" t="str">
        <f t="shared" si="574"/>
        <v/>
      </c>
      <c r="T6390" s="7" t="str">
        <f t="shared" si="575"/>
        <v>Under 1.5</v>
      </c>
      <c r="U6390" s="14"/>
      <c r="V6390" s="14" t="str">
        <f t="shared" si="572"/>
        <v>Over 0.5</v>
      </c>
      <c r="W6390" s="14" t="str">
        <f t="shared" si="573"/>
        <v/>
      </c>
    </row>
    <row r="6391" spans="19:23">
      <c r="S6391" s="21" t="str">
        <f t="shared" si="574"/>
        <v/>
      </c>
      <c r="T6391" s="7" t="str">
        <f t="shared" si="575"/>
        <v>Under 1.5</v>
      </c>
      <c r="U6391" s="14"/>
      <c r="V6391" s="14" t="str">
        <f t="shared" si="572"/>
        <v>Over 0.5</v>
      </c>
      <c r="W6391" s="14" t="str">
        <f t="shared" si="573"/>
        <v/>
      </c>
    </row>
    <row r="6392" spans="19:23">
      <c r="S6392" s="21" t="str">
        <f t="shared" si="574"/>
        <v/>
      </c>
      <c r="T6392" s="7" t="str">
        <f t="shared" si="575"/>
        <v>Under 1.5</v>
      </c>
      <c r="U6392" s="14"/>
      <c r="V6392" s="14" t="str">
        <f t="shared" si="572"/>
        <v>Over 0.5</v>
      </c>
      <c r="W6392" s="14" t="str">
        <f t="shared" si="573"/>
        <v/>
      </c>
    </row>
    <row r="6393" spans="19:23">
      <c r="S6393" s="21" t="str">
        <f t="shared" si="574"/>
        <v/>
      </c>
      <c r="T6393" s="7" t="str">
        <f t="shared" si="575"/>
        <v>Under 1.5</v>
      </c>
      <c r="U6393" s="14"/>
      <c r="V6393" s="14" t="str">
        <f t="shared" si="572"/>
        <v>Over 0.5</v>
      </c>
      <c r="W6393" s="14" t="str">
        <f t="shared" si="573"/>
        <v/>
      </c>
    </row>
    <row r="6394" spans="19:23">
      <c r="S6394" s="21" t="str">
        <f t="shared" si="574"/>
        <v/>
      </c>
      <c r="T6394" s="7" t="str">
        <f t="shared" si="575"/>
        <v>Under 1.5</v>
      </c>
      <c r="U6394" s="14"/>
      <c r="V6394" s="14" t="str">
        <f t="shared" si="572"/>
        <v>Over 0.5</v>
      </c>
      <c r="W6394" s="14" t="str">
        <f t="shared" si="573"/>
        <v/>
      </c>
    </row>
    <row r="6395" spans="19:23">
      <c r="S6395" s="21" t="str">
        <f t="shared" si="574"/>
        <v/>
      </c>
      <c r="T6395" s="7" t="str">
        <f t="shared" si="575"/>
        <v>Under 1.5</v>
      </c>
      <c r="U6395" s="14"/>
      <c r="V6395" s="14" t="str">
        <f t="shared" si="572"/>
        <v>Over 0.5</v>
      </c>
      <c r="W6395" s="14" t="str">
        <f t="shared" si="573"/>
        <v/>
      </c>
    </row>
    <row r="6396" spans="19:23">
      <c r="S6396" s="21" t="str">
        <f t="shared" si="574"/>
        <v/>
      </c>
      <c r="T6396" s="7" t="str">
        <f t="shared" si="575"/>
        <v>Under 1.5</v>
      </c>
      <c r="U6396" s="14"/>
      <c r="V6396" s="14" t="str">
        <f t="shared" si="572"/>
        <v>Over 0.5</v>
      </c>
      <c r="W6396" s="14" t="str">
        <f t="shared" si="573"/>
        <v/>
      </c>
    </row>
    <row r="6397" spans="19:23">
      <c r="S6397" s="21" t="str">
        <f t="shared" si="574"/>
        <v/>
      </c>
      <c r="T6397" s="7" t="str">
        <f t="shared" si="575"/>
        <v>Under 1.5</v>
      </c>
      <c r="U6397" s="14"/>
      <c r="V6397" s="14" t="str">
        <f t="shared" si="572"/>
        <v>Over 0.5</v>
      </c>
      <c r="W6397" s="14" t="str">
        <f t="shared" si="573"/>
        <v/>
      </c>
    </row>
    <row r="6398" spans="19:23">
      <c r="S6398" s="21" t="str">
        <f t="shared" si="574"/>
        <v/>
      </c>
      <c r="T6398" s="7" t="str">
        <f t="shared" si="575"/>
        <v>Under 1.5</v>
      </c>
      <c r="U6398" s="14"/>
      <c r="V6398" s="14" t="str">
        <f t="shared" si="572"/>
        <v>Over 0.5</v>
      </c>
      <c r="W6398" s="14" t="str">
        <f t="shared" si="573"/>
        <v/>
      </c>
    </row>
    <row r="6399" spans="19:23">
      <c r="S6399" s="21" t="str">
        <f t="shared" si="574"/>
        <v/>
      </c>
      <c r="T6399" s="7" t="str">
        <f t="shared" si="575"/>
        <v>Under 1.5</v>
      </c>
      <c r="U6399" s="14"/>
      <c r="V6399" s="14" t="str">
        <f t="shared" si="572"/>
        <v>Over 0.5</v>
      </c>
      <c r="W6399" s="14" t="str">
        <f t="shared" si="573"/>
        <v/>
      </c>
    </row>
    <row r="6400" spans="19:23">
      <c r="S6400" s="21" t="str">
        <f t="shared" si="574"/>
        <v/>
      </c>
      <c r="T6400" s="7" t="str">
        <f t="shared" si="575"/>
        <v>Under 1.5</v>
      </c>
      <c r="U6400" s="14"/>
      <c r="V6400" s="14" t="str">
        <f t="shared" si="572"/>
        <v>Over 0.5</v>
      </c>
      <c r="W6400" s="14" t="str">
        <f t="shared" si="573"/>
        <v/>
      </c>
    </row>
    <row r="6401" spans="19:23">
      <c r="S6401" s="21" t="str">
        <f t="shared" si="574"/>
        <v/>
      </c>
      <c r="T6401" s="7" t="str">
        <f t="shared" si="575"/>
        <v>Under 1.5</v>
      </c>
      <c r="U6401" s="14"/>
      <c r="V6401" s="14" t="str">
        <f t="shared" si="572"/>
        <v>Over 0.5</v>
      </c>
      <c r="W6401" s="14" t="str">
        <f t="shared" si="573"/>
        <v/>
      </c>
    </row>
    <row r="6402" spans="19:23">
      <c r="S6402" s="21" t="str">
        <f t="shared" si="574"/>
        <v/>
      </c>
      <c r="T6402" s="7" t="str">
        <f t="shared" si="575"/>
        <v>Under 1.5</v>
      </c>
      <c r="U6402" s="14"/>
      <c r="V6402" s="14" t="str">
        <f t="shared" si="572"/>
        <v>Over 0.5</v>
      </c>
      <c r="W6402" s="14" t="str">
        <f t="shared" si="573"/>
        <v/>
      </c>
    </row>
    <row r="6403" spans="19:23">
      <c r="S6403" s="21" t="str">
        <f t="shared" si="574"/>
        <v/>
      </c>
      <c r="T6403" s="7" t="str">
        <f t="shared" si="575"/>
        <v>Under 1.5</v>
      </c>
      <c r="U6403" s="14"/>
      <c r="V6403" s="14" t="str">
        <f t="shared" si="572"/>
        <v>Over 0.5</v>
      </c>
      <c r="W6403" s="14" t="str">
        <f t="shared" si="573"/>
        <v/>
      </c>
    </row>
    <row r="6404" spans="19:23">
      <c r="S6404" s="21" t="str">
        <f t="shared" si="574"/>
        <v/>
      </c>
      <c r="T6404" s="7" t="str">
        <f t="shared" si="575"/>
        <v>Under 1.5</v>
      </c>
      <c r="U6404" s="14"/>
      <c r="V6404" s="14" t="str">
        <f t="shared" si="572"/>
        <v>Over 0.5</v>
      </c>
      <c r="W6404" s="14" t="str">
        <f t="shared" si="573"/>
        <v/>
      </c>
    </row>
    <row r="6405" spans="19:23">
      <c r="S6405" s="21" t="str">
        <f t="shared" si="574"/>
        <v/>
      </c>
      <c r="T6405" s="7" t="str">
        <f t="shared" si="575"/>
        <v>Under 1.5</v>
      </c>
      <c r="U6405" s="14"/>
      <c r="V6405" s="14" t="str">
        <f t="shared" si="572"/>
        <v>Over 0.5</v>
      </c>
      <c r="W6405" s="14" t="str">
        <f t="shared" si="573"/>
        <v/>
      </c>
    </row>
    <row r="6406" spans="19:23">
      <c r="S6406" s="21" t="str">
        <f t="shared" si="574"/>
        <v/>
      </c>
      <c r="T6406" s="7" t="str">
        <f t="shared" si="575"/>
        <v>Under 1.5</v>
      </c>
      <c r="U6406" s="14"/>
      <c r="V6406" s="14" t="str">
        <f t="shared" si="572"/>
        <v>Over 0.5</v>
      </c>
      <c r="W6406" s="14" t="str">
        <f t="shared" si="573"/>
        <v/>
      </c>
    </row>
    <row r="6407" spans="19:23">
      <c r="S6407" s="21" t="str">
        <f t="shared" si="574"/>
        <v/>
      </c>
      <c r="T6407" s="7" t="str">
        <f t="shared" si="575"/>
        <v>Under 1.5</v>
      </c>
      <c r="U6407" s="14"/>
      <c r="V6407" s="14" t="str">
        <f t="shared" si="572"/>
        <v>Over 0.5</v>
      </c>
      <c r="W6407" s="14" t="str">
        <f t="shared" si="573"/>
        <v/>
      </c>
    </row>
    <row r="6408" spans="19:23">
      <c r="S6408" s="21" t="str">
        <f t="shared" si="574"/>
        <v/>
      </c>
      <c r="T6408" s="7" t="str">
        <f t="shared" si="575"/>
        <v>Under 1.5</v>
      </c>
      <c r="U6408" s="14"/>
      <c r="V6408" s="14" t="str">
        <f t="shared" si="572"/>
        <v>Over 0.5</v>
      </c>
      <c r="W6408" s="14" t="str">
        <f t="shared" si="573"/>
        <v/>
      </c>
    </row>
    <row r="6409" spans="19:23">
      <c r="S6409" s="21" t="str">
        <f t="shared" si="574"/>
        <v/>
      </c>
      <c r="T6409" s="7" t="str">
        <f t="shared" si="575"/>
        <v>Under 1.5</v>
      </c>
      <c r="U6409" s="14"/>
      <c r="V6409" s="14" t="str">
        <f t="shared" si="572"/>
        <v>Over 0.5</v>
      </c>
      <c r="W6409" s="14" t="str">
        <f t="shared" si="573"/>
        <v/>
      </c>
    </row>
    <row r="6410" spans="19:23">
      <c r="S6410" s="21" t="str">
        <f t="shared" si="574"/>
        <v/>
      </c>
      <c r="T6410" s="7" t="str">
        <f t="shared" si="575"/>
        <v>Under 1.5</v>
      </c>
      <c r="U6410" s="14"/>
      <c r="V6410" s="14" t="str">
        <f t="shared" si="572"/>
        <v>Over 0.5</v>
      </c>
      <c r="W6410" s="14" t="str">
        <f t="shared" si="573"/>
        <v/>
      </c>
    </row>
    <row r="6411" spans="19:23">
      <c r="S6411" s="21" t="str">
        <f t="shared" si="574"/>
        <v/>
      </c>
      <c r="T6411" s="7" t="str">
        <f t="shared" si="575"/>
        <v>Under 1.5</v>
      </c>
      <c r="U6411" s="14"/>
      <c r="V6411" s="14" t="str">
        <f t="shared" ref="V6411:V6474" si="576">IF(N6411="1-0","Under 1.5",IF(N6411="0-0","Under 1.5",IF(N6411="0-1","Under 1.5","Over 0.5")))</f>
        <v>Over 0.5</v>
      </c>
      <c r="W6411" s="14" t="str">
        <f t="shared" ref="W6411:W6474" si="577">IF(N6411=0,"",IF(N6411="?",N6411,IF(T6411=V6411,"WON",IF(N6411="0-1","WON",IF(N6411="1-0","WON","LOST")))))</f>
        <v/>
      </c>
    </row>
    <row r="6412" spans="19:23">
      <c r="S6412" s="21" t="str">
        <f t="shared" si="574"/>
        <v/>
      </c>
      <c r="T6412" s="7" t="str">
        <f t="shared" si="575"/>
        <v>Under 1.5</v>
      </c>
      <c r="U6412" s="14"/>
      <c r="V6412" s="14" t="str">
        <f t="shared" si="576"/>
        <v>Over 0.5</v>
      </c>
      <c r="W6412" s="14" t="str">
        <f t="shared" si="577"/>
        <v/>
      </c>
    </row>
    <row r="6413" spans="19:23">
      <c r="S6413" s="21" t="str">
        <f t="shared" si="574"/>
        <v/>
      </c>
      <c r="T6413" s="7" t="str">
        <f t="shared" si="575"/>
        <v>Under 1.5</v>
      </c>
      <c r="U6413" s="14"/>
      <c r="V6413" s="14" t="str">
        <f t="shared" si="576"/>
        <v>Over 0.5</v>
      </c>
      <c r="W6413" s="14" t="str">
        <f t="shared" si="577"/>
        <v/>
      </c>
    </row>
    <row r="6414" spans="19:23">
      <c r="S6414" s="21" t="str">
        <f t="shared" si="574"/>
        <v/>
      </c>
      <c r="T6414" s="7" t="str">
        <f t="shared" si="575"/>
        <v>Under 1.5</v>
      </c>
      <c r="U6414" s="14"/>
      <c r="V6414" s="14" t="str">
        <f t="shared" si="576"/>
        <v>Over 0.5</v>
      </c>
      <c r="W6414" s="14" t="str">
        <f t="shared" si="577"/>
        <v/>
      </c>
    </row>
    <row r="6415" spans="19:23">
      <c r="S6415" s="21" t="str">
        <f t="shared" si="574"/>
        <v/>
      </c>
      <c r="T6415" s="7" t="str">
        <f t="shared" si="575"/>
        <v>Under 1.5</v>
      </c>
      <c r="U6415" s="14"/>
      <c r="V6415" s="14" t="str">
        <f t="shared" si="576"/>
        <v>Over 0.5</v>
      </c>
      <c r="W6415" s="14" t="str">
        <f t="shared" si="577"/>
        <v/>
      </c>
    </row>
    <row r="6416" spans="19:23">
      <c r="S6416" s="21" t="str">
        <f t="shared" si="574"/>
        <v/>
      </c>
      <c r="T6416" s="7" t="str">
        <f t="shared" si="575"/>
        <v>Under 1.5</v>
      </c>
      <c r="U6416" s="14"/>
      <c r="V6416" s="14" t="str">
        <f t="shared" si="576"/>
        <v>Over 0.5</v>
      </c>
      <c r="W6416" s="14" t="str">
        <f t="shared" si="577"/>
        <v/>
      </c>
    </row>
    <row r="6417" spans="19:23">
      <c r="S6417" s="21" t="str">
        <f t="shared" si="574"/>
        <v/>
      </c>
      <c r="T6417" s="7" t="str">
        <f t="shared" si="575"/>
        <v>Under 1.5</v>
      </c>
      <c r="U6417" s="14"/>
      <c r="V6417" s="14" t="str">
        <f t="shared" si="576"/>
        <v>Over 0.5</v>
      </c>
      <c r="W6417" s="14" t="str">
        <f t="shared" si="577"/>
        <v/>
      </c>
    </row>
    <row r="6418" spans="19:23">
      <c r="S6418" s="21" t="str">
        <f t="shared" si="574"/>
        <v/>
      </c>
      <c r="T6418" s="7" t="str">
        <f t="shared" si="575"/>
        <v>Under 1.5</v>
      </c>
      <c r="U6418" s="14"/>
      <c r="V6418" s="14" t="str">
        <f t="shared" si="576"/>
        <v>Over 0.5</v>
      </c>
      <c r="W6418" s="14" t="str">
        <f t="shared" si="577"/>
        <v/>
      </c>
    </row>
    <row r="6419" spans="19:23">
      <c r="S6419" s="21" t="str">
        <f t="shared" si="574"/>
        <v/>
      </c>
      <c r="T6419" s="7" t="str">
        <f t="shared" si="575"/>
        <v>Under 1.5</v>
      </c>
      <c r="U6419" s="14"/>
      <c r="V6419" s="14" t="str">
        <f t="shared" si="576"/>
        <v>Over 0.5</v>
      </c>
      <c r="W6419" s="14" t="str">
        <f t="shared" si="577"/>
        <v/>
      </c>
    </row>
    <row r="6420" spans="19:23">
      <c r="S6420" s="21" t="str">
        <f t="shared" si="574"/>
        <v/>
      </c>
      <c r="T6420" s="7" t="str">
        <f t="shared" si="575"/>
        <v>Under 1.5</v>
      </c>
      <c r="U6420" s="14"/>
      <c r="V6420" s="14" t="str">
        <f t="shared" si="576"/>
        <v>Over 0.5</v>
      </c>
      <c r="W6420" s="14" t="str">
        <f t="shared" si="577"/>
        <v/>
      </c>
    </row>
    <row r="6421" spans="19:23">
      <c r="S6421" s="21" t="str">
        <f t="shared" si="574"/>
        <v/>
      </c>
      <c r="T6421" s="7" t="str">
        <f t="shared" si="575"/>
        <v>Under 1.5</v>
      </c>
      <c r="U6421" s="14"/>
      <c r="V6421" s="14" t="str">
        <f t="shared" si="576"/>
        <v>Over 0.5</v>
      </c>
      <c r="W6421" s="14" t="str">
        <f t="shared" si="577"/>
        <v/>
      </c>
    </row>
    <row r="6422" spans="19:23">
      <c r="S6422" s="21" t="str">
        <f t="shared" si="574"/>
        <v/>
      </c>
      <c r="T6422" s="7" t="str">
        <f t="shared" si="575"/>
        <v>Under 1.5</v>
      </c>
      <c r="U6422" s="14"/>
      <c r="V6422" s="14" t="str">
        <f t="shared" si="576"/>
        <v>Over 0.5</v>
      </c>
      <c r="W6422" s="14" t="str">
        <f t="shared" si="577"/>
        <v/>
      </c>
    </row>
    <row r="6423" spans="19:23">
      <c r="S6423" s="21" t="str">
        <f t="shared" si="574"/>
        <v/>
      </c>
      <c r="T6423" s="7" t="str">
        <f t="shared" si="575"/>
        <v>Under 1.5</v>
      </c>
      <c r="U6423" s="14"/>
      <c r="V6423" s="14" t="str">
        <f t="shared" si="576"/>
        <v>Over 0.5</v>
      </c>
      <c r="W6423" s="14" t="str">
        <f t="shared" si="577"/>
        <v/>
      </c>
    </row>
    <row r="6424" spans="19:23">
      <c r="S6424" s="21" t="str">
        <f t="shared" si="574"/>
        <v/>
      </c>
      <c r="T6424" s="7" t="str">
        <f t="shared" si="575"/>
        <v>Under 1.5</v>
      </c>
      <c r="U6424" s="14"/>
      <c r="V6424" s="14" t="str">
        <f t="shared" si="576"/>
        <v>Over 0.5</v>
      </c>
      <c r="W6424" s="14" t="str">
        <f t="shared" si="577"/>
        <v/>
      </c>
    </row>
    <row r="6425" spans="19:23">
      <c r="S6425" s="21" t="str">
        <f t="shared" si="574"/>
        <v/>
      </c>
      <c r="T6425" s="7" t="str">
        <f t="shared" si="575"/>
        <v>Under 1.5</v>
      </c>
      <c r="U6425" s="14"/>
      <c r="V6425" s="14" t="str">
        <f t="shared" si="576"/>
        <v>Over 0.5</v>
      </c>
      <c r="W6425" s="14" t="str">
        <f t="shared" si="577"/>
        <v/>
      </c>
    </row>
    <row r="6426" spans="19:23">
      <c r="S6426" s="21" t="str">
        <f t="shared" si="574"/>
        <v/>
      </c>
      <c r="T6426" s="7" t="str">
        <f t="shared" si="575"/>
        <v>Under 1.5</v>
      </c>
      <c r="U6426" s="14"/>
      <c r="V6426" s="14" t="str">
        <f t="shared" si="576"/>
        <v>Over 0.5</v>
      </c>
      <c r="W6426" s="14" t="str">
        <f t="shared" si="577"/>
        <v/>
      </c>
    </row>
    <row r="6427" spans="19:23">
      <c r="S6427" s="21" t="str">
        <f t="shared" si="574"/>
        <v/>
      </c>
      <c r="T6427" s="7" t="str">
        <f t="shared" si="575"/>
        <v>Under 1.5</v>
      </c>
      <c r="U6427" s="14"/>
      <c r="V6427" s="14" t="str">
        <f t="shared" si="576"/>
        <v>Over 0.5</v>
      </c>
      <c r="W6427" s="14" t="str">
        <f t="shared" si="577"/>
        <v/>
      </c>
    </row>
    <row r="6428" spans="19:23">
      <c r="S6428" s="21" t="str">
        <f t="shared" si="574"/>
        <v/>
      </c>
      <c r="T6428" s="7" t="str">
        <f t="shared" si="575"/>
        <v>Under 1.5</v>
      </c>
      <c r="U6428" s="14"/>
      <c r="V6428" s="14" t="str">
        <f t="shared" si="576"/>
        <v>Over 0.5</v>
      </c>
      <c r="W6428" s="14" t="str">
        <f t="shared" si="577"/>
        <v/>
      </c>
    </row>
    <row r="6429" spans="19:23">
      <c r="S6429" s="21" t="str">
        <f t="shared" si="574"/>
        <v/>
      </c>
      <c r="T6429" s="7" t="str">
        <f t="shared" si="575"/>
        <v>Under 1.5</v>
      </c>
      <c r="U6429" s="14"/>
      <c r="V6429" s="14" t="str">
        <f t="shared" si="576"/>
        <v>Over 0.5</v>
      </c>
      <c r="W6429" s="14" t="str">
        <f t="shared" si="577"/>
        <v/>
      </c>
    </row>
    <row r="6430" spans="19:23">
      <c r="S6430" s="21" t="str">
        <f t="shared" si="574"/>
        <v/>
      </c>
      <c r="T6430" s="7" t="str">
        <f t="shared" si="575"/>
        <v>Under 1.5</v>
      </c>
      <c r="U6430" s="14"/>
      <c r="V6430" s="14" t="str">
        <f t="shared" si="576"/>
        <v>Over 0.5</v>
      </c>
      <c r="W6430" s="14" t="str">
        <f t="shared" si="577"/>
        <v/>
      </c>
    </row>
    <row r="6431" spans="19:23">
      <c r="S6431" s="21" t="str">
        <f t="shared" si="574"/>
        <v/>
      </c>
      <c r="T6431" s="7" t="str">
        <f t="shared" si="575"/>
        <v>Under 1.5</v>
      </c>
      <c r="U6431" s="14"/>
      <c r="V6431" s="14" t="str">
        <f t="shared" si="576"/>
        <v>Over 0.5</v>
      </c>
      <c r="W6431" s="14" t="str">
        <f t="shared" si="577"/>
        <v/>
      </c>
    </row>
    <row r="6432" spans="19:23">
      <c r="S6432" s="21" t="str">
        <f t="shared" si="574"/>
        <v/>
      </c>
      <c r="T6432" s="7" t="str">
        <f t="shared" si="575"/>
        <v>Under 1.5</v>
      </c>
      <c r="U6432" s="14"/>
      <c r="V6432" s="14" t="str">
        <f t="shared" si="576"/>
        <v>Over 0.5</v>
      </c>
      <c r="W6432" s="14" t="str">
        <f t="shared" si="577"/>
        <v/>
      </c>
    </row>
    <row r="6433" spans="19:23">
      <c r="S6433" s="21" t="str">
        <f t="shared" si="574"/>
        <v/>
      </c>
      <c r="T6433" s="7" t="str">
        <f t="shared" si="575"/>
        <v>Under 1.5</v>
      </c>
      <c r="U6433" s="14"/>
      <c r="V6433" s="14" t="str">
        <f t="shared" si="576"/>
        <v>Over 0.5</v>
      </c>
      <c r="W6433" s="14" t="str">
        <f t="shared" si="577"/>
        <v/>
      </c>
    </row>
    <row r="6434" spans="19:23">
      <c r="S6434" s="21" t="str">
        <f t="shared" si="574"/>
        <v/>
      </c>
      <c r="T6434" s="7" t="str">
        <f t="shared" si="575"/>
        <v>Under 1.5</v>
      </c>
      <c r="U6434" s="14"/>
      <c r="V6434" s="14" t="str">
        <f t="shared" si="576"/>
        <v>Over 0.5</v>
      </c>
      <c r="W6434" s="14" t="str">
        <f t="shared" si="577"/>
        <v/>
      </c>
    </row>
    <row r="6435" spans="19:23">
      <c r="S6435" s="21" t="str">
        <f t="shared" si="574"/>
        <v/>
      </c>
      <c r="T6435" s="7" t="str">
        <f t="shared" si="575"/>
        <v>Under 1.5</v>
      </c>
      <c r="U6435" s="14"/>
      <c r="V6435" s="14" t="str">
        <f t="shared" si="576"/>
        <v>Over 0.5</v>
      </c>
      <c r="W6435" s="14" t="str">
        <f t="shared" si="577"/>
        <v/>
      </c>
    </row>
    <row r="6436" spans="19:23">
      <c r="S6436" s="21" t="str">
        <f t="shared" si="574"/>
        <v/>
      </c>
      <c r="T6436" s="7" t="str">
        <f t="shared" si="575"/>
        <v>Under 1.5</v>
      </c>
      <c r="U6436" s="14"/>
      <c r="V6436" s="14" t="str">
        <f t="shared" si="576"/>
        <v>Over 0.5</v>
      </c>
      <c r="W6436" s="14" t="str">
        <f t="shared" si="577"/>
        <v/>
      </c>
    </row>
    <row r="6437" spans="19:23">
      <c r="S6437" s="21" t="str">
        <f t="shared" si="574"/>
        <v/>
      </c>
      <c r="T6437" s="7" t="str">
        <f t="shared" si="575"/>
        <v>Under 1.5</v>
      </c>
      <c r="U6437" s="14"/>
      <c r="V6437" s="14" t="str">
        <f t="shared" si="576"/>
        <v>Over 0.5</v>
      </c>
      <c r="W6437" s="14" t="str">
        <f t="shared" si="577"/>
        <v/>
      </c>
    </row>
    <row r="6438" spans="19:23">
      <c r="S6438" s="21" t="str">
        <f t="shared" si="574"/>
        <v/>
      </c>
      <c r="T6438" s="7" t="str">
        <f t="shared" si="575"/>
        <v>Under 1.5</v>
      </c>
      <c r="U6438" s="14"/>
      <c r="V6438" s="14" t="str">
        <f t="shared" si="576"/>
        <v>Over 0.5</v>
      </c>
      <c r="W6438" s="14" t="str">
        <f t="shared" si="577"/>
        <v/>
      </c>
    </row>
    <row r="6439" spans="19:23">
      <c r="S6439" s="21" t="str">
        <f t="shared" si="574"/>
        <v/>
      </c>
      <c r="T6439" s="7" t="str">
        <f t="shared" si="575"/>
        <v>Under 1.5</v>
      </c>
      <c r="U6439" s="14"/>
      <c r="V6439" s="14" t="str">
        <f t="shared" si="576"/>
        <v>Over 0.5</v>
      </c>
      <c r="W6439" s="14" t="str">
        <f t="shared" si="577"/>
        <v/>
      </c>
    </row>
    <row r="6440" spans="19:23">
      <c r="S6440" s="21" t="str">
        <f t="shared" si="574"/>
        <v/>
      </c>
      <c r="T6440" s="7" t="str">
        <f t="shared" si="575"/>
        <v>Under 1.5</v>
      </c>
      <c r="U6440" s="14"/>
      <c r="V6440" s="14" t="str">
        <f t="shared" si="576"/>
        <v>Over 0.5</v>
      </c>
      <c r="W6440" s="14" t="str">
        <f t="shared" si="577"/>
        <v/>
      </c>
    </row>
    <row r="6441" spans="19:23">
      <c r="S6441" s="21" t="str">
        <f t="shared" si="574"/>
        <v/>
      </c>
      <c r="T6441" s="7" t="str">
        <f t="shared" si="575"/>
        <v>Under 1.5</v>
      </c>
      <c r="U6441" s="14"/>
      <c r="V6441" s="14" t="str">
        <f t="shared" si="576"/>
        <v>Over 0.5</v>
      </c>
      <c r="W6441" s="14" t="str">
        <f t="shared" si="577"/>
        <v/>
      </c>
    </row>
    <row r="6442" spans="19:23">
      <c r="S6442" s="21" t="str">
        <f t="shared" si="574"/>
        <v/>
      </c>
      <c r="T6442" s="7" t="str">
        <f t="shared" si="575"/>
        <v>Under 1.5</v>
      </c>
      <c r="U6442" s="14"/>
      <c r="V6442" s="14" t="str">
        <f t="shared" si="576"/>
        <v>Over 0.5</v>
      </c>
      <c r="W6442" s="14" t="str">
        <f t="shared" si="577"/>
        <v/>
      </c>
    </row>
    <row r="6443" spans="19:23">
      <c r="S6443" s="21" t="str">
        <f t="shared" si="574"/>
        <v/>
      </c>
      <c r="T6443" s="7" t="str">
        <f t="shared" si="575"/>
        <v>Under 1.5</v>
      </c>
      <c r="U6443" s="14"/>
      <c r="V6443" s="14" t="str">
        <f t="shared" si="576"/>
        <v>Over 0.5</v>
      </c>
      <c r="W6443" s="14" t="str">
        <f t="shared" si="577"/>
        <v/>
      </c>
    </row>
    <row r="6444" spans="19:23">
      <c r="S6444" s="21" t="str">
        <f t="shared" si="574"/>
        <v/>
      </c>
      <c r="T6444" s="7" t="str">
        <f t="shared" si="575"/>
        <v>Under 1.5</v>
      </c>
      <c r="U6444" s="14"/>
      <c r="V6444" s="14" t="str">
        <f t="shared" si="576"/>
        <v>Over 0.5</v>
      </c>
      <c r="W6444" s="14" t="str">
        <f t="shared" si="577"/>
        <v/>
      </c>
    </row>
    <row r="6445" spans="19:23">
      <c r="S6445" s="21" t="str">
        <f t="shared" si="574"/>
        <v/>
      </c>
      <c r="T6445" s="7" t="str">
        <f t="shared" si="575"/>
        <v>Under 1.5</v>
      </c>
      <c r="U6445" s="14"/>
      <c r="V6445" s="14" t="str">
        <f t="shared" si="576"/>
        <v>Over 0.5</v>
      </c>
      <c r="W6445" s="14" t="str">
        <f t="shared" si="577"/>
        <v/>
      </c>
    </row>
    <row r="6446" spans="19:23">
      <c r="S6446" s="21" t="str">
        <f t="shared" si="574"/>
        <v/>
      </c>
      <c r="T6446" s="7" t="str">
        <f t="shared" si="575"/>
        <v>Under 1.5</v>
      </c>
      <c r="U6446" s="14"/>
      <c r="V6446" s="14" t="str">
        <f t="shared" si="576"/>
        <v>Over 0.5</v>
      </c>
      <c r="W6446" s="14" t="str">
        <f t="shared" si="577"/>
        <v/>
      </c>
    </row>
    <row r="6447" spans="19:23">
      <c r="S6447" s="21" t="str">
        <f t="shared" si="574"/>
        <v/>
      </c>
      <c r="T6447" s="7" t="str">
        <f t="shared" si="575"/>
        <v>Under 1.5</v>
      </c>
      <c r="U6447" s="14"/>
      <c r="V6447" s="14" t="str">
        <f t="shared" si="576"/>
        <v>Over 0.5</v>
      </c>
      <c r="W6447" s="14" t="str">
        <f t="shared" si="577"/>
        <v/>
      </c>
    </row>
    <row r="6448" spans="19:23">
      <c r="S6448" s="21" t="str">
        <f t="shared" si="574"/>
        <v/>
      </c>
      <c r="T6448" s="7" t="str">
        <f t="shared" si="575"/>
        <v>Under 1.5</v>
      </c>
      <c r="U6448" s="14"/>
      <c r="V6448" s="14" t="str">
        <f t="shared" si="576"/>
        <v>Over 0.5</v>
      </c>
      <c r="W6448" s="14" t="str">
        <f t="shared" si="577"/>
        <v/>
      </c>
    </row>
    <row r="6449" spans="19:23">
      <c r="S6449" s="21" t="str">
        <f t="shared" si="574"/>
        <v/>
      </c>
      <c r="T6449" s="7" t="str">
        <f t="shared" si="575"/>
        <v>Under 1.5</v>
      </c>
      <c r="U6449" s="14"/>
      <c r="V6449" s="14" t="str">
        <f t="shared" si="576"/>
        <v>Over 0.5</v>
      </c>
      <c r="W6449" s="14" t="str">
        <f t="shared" si="577"/>
        <v/>
      </c>
    </row>
    <row r="6450" spans="19:23">
      <c r="S6450" s="21" t="str">
        <f t="shared" si="574"/>
        <v/>
      </c>
      <c r="T6450" s="7" t="str">
        <f t="shared" si="575"/>
        <v>Under 1.5</v>
      </c>
      <c r="U6450" s="14"/>
      <c r="V6450" s="14" t="str">
        <f t="shared" si="576"/>
        <v>Over 0.5</v>
      </c>
      <c r="W6450" s="14" t="str">
        <f t="shared" si="577"/>
        <v/>
      </c>
    </row>
    <row r="6451" spans="19:23">
      <c r="S6451" s="21" t="str">
        <f t="shared" si="574"/>
        <v/>
      </c>
      <c r="T6451" s="7" t="str">
        <f t="shared" si="575"/>
        <v>Under 1.5</v>
      </c>
      <c r="U6451" s="14"/>
      <c r="V6451" s="14" t="str">
        <f t="shared" si="576"/>
        <v>Over 0.5</v>
      </c>
      <c r="W6451" s="14" t="str">
        <f t="shared" si="577"/>
        <v/>
      </c>
    </row>
    <row r="6452" spans="19:23">
      <c r="S6452" s="21" t="str">
        <f t="shared" ref="S6452:S6515" si="578">(IF(H6452=0,"",(40+IF(I6452&lt;50,0,I6452/3.2)+(IF(J6452&gt;I6452,-J6452/3.2,0)+(IF(H6452&gt;I6452,-H6452/3.2,0)+(IF(L6452="X",5,IF(L6452="2",2,0)))+(IF(M6452&gt;15,0,15-M6452))+(IF(P6452&lt;50,0,P6452/5)))))))</f>
        <v/>
      </c>
      <c r="T6452" s="7" t="str">
        <f t="shared" ref="T6452:T6515" si="579">IF(S6452&lt;56,"Over 0.5","Under 1.5")</f>
        <v>Under 1.5</v>
      </c>
      <c r="U6452" s="14"/>
      <c r="V6452" s="14" t="str">
        <f t="shared" si="576"/>
        <v>Over 0.5</v>
      </c>
      <c r="W6452" s="14" t="str">
        <f t="shared" si="577"/>
        <v/>
      </c>
    </row>
    <row r="6453" spans="19:23">
      <c r="S6453" s="21" t="str">
        <f t="shared" si="578"/>
        <v/>
      </c>
      <c r="T6453" s="7" t="str">
        <f t="shared" si="579"/>
        <v>Under 1.5</v>
      </c>
      <c r="U6453" s="14"/>
      <c r="V6453" s="14" t="str">
        <f t="shared" si="576"/>
        <v>Over 0.5</v>
      </c>
      <c r="W6453" s="14" t="str">
        <f t="shared" si="577"/>
        <v/>
      </c>
    </row>
    <row r="6454" spans="19:23">
      <c r="S6454" s="21" t="str">
        <f t="shared" si="578"/>
        <v/>
      </c>
      <c r="T6454" s="7" t="str">
        <f t="shared" si="579"/>
        <v>Under 1.5</v>
      </c>
      <c r="U6454" s="14"/>
      <c r="V6454" s="14" t="str">
        <f t="shared" si="576"/>
        <v>Over 0.5</v>
      </c>
      <c r="W6454" s="14" t="str">
        <f t="shared" si="577"/>
        <v/>
      </c>
    </row>
    <row r="6455" spans="19:23">
      <c r="S6455" s="21" t="str">
        <f t="shared" si="578"/>
        <v/>
      </c>
      <c r="T6455" s="7" t="str">
        <f t="shared" si="579"/>
        <v>Under 1.5</v>
      </c>
      <c r="U6455" s="14"/>
      <c r="V6455" s="14" t="str">
        <f t="shared" si="576"/>
        <v>Over 0.5</v>
      </c>
      <c r="W6455" s="14" t="str">
        <f t="shared" si="577"/>
        <v/>
      </c>
    </row>
    <row r="6456" spans="19:23">
      <c r="S6456" s="21" t="str">
        <f t="shared" si="578"/>
        <v/>
      </c>
      <c r="T6456" s="7" t="str">
        <f t="shared" si="579"/>
        <v>Under 1.5</v>
      </c>
      <c r="U6456" s="14"/>
      <c r="V6456" s="14" t="str">
        <f t="shared" si="576"/>
        <v>Over 0.5</v>
      </c>
      <c r="W6456" s="14" t="str">
        <f t="shared" si="577"/>
        <v/>
      </c>
    </row>
    <row r="6457" spans="19:23">
      <c r="S6457" s="21" t="str">
        <f t="shared" si="578"/>
        <v/>
      </c>
      <c r="T6457" s="7" t="str">
        <f t="shared" si="579"/>
        <v>Under 1.5</v>
      </c>
      <c r="U6457" s="14"/>
      <c r="V6457" s="14" t="str">
        <f t="shared" si="576"/>
        <v>Over 0.5</v>
      </c>
      <c r="W6457" s="14" t="str">
        <f t="shared" si="577"/>
        <v/>
      </c>
    </row>
    <row r="6458" spans="19:23">
      <c r="S6458" s="21" t="str">
        <f t="shared" si="578"/>
        <v/>
      </c>
      <c r="T6458" s="7" t="str">
        <f t="shared" si="579"/>
        <v>Under 1.5</v>
      </c>
      <c r="U6458" s="14"/>
      <c r="V6458" s="14" t="str">
        <f t="shared" si="576"/>
        <v>Over 0.5</v>
      </c>
      <c r="W6458" s="14" t="str">
        <f t="shared" si="577"/>
        <v/>
      </c>
    </row>
    <row r="6459" spans="19:23">
      <c r="S6459" s="21" t="str">
        <f t="shared" si="578"/>
        <v/>
      </c>
      <c r="T6459" s="7" t="str">
        <f t="shared" si="579"/>
        <v>Under 1.5</v>
      </c>
      <c r="U6459" s="14"/>
      <c r="V6459" s="14" t="str">
        <f t="shared" si="576"/>
        <v>Over 0.5</v>
      </c>
      <c r="W6459" s="14" t="str">
        <f t="shared" si="577"/>
        <v/>
      </c>
    </row>
    <row r="6460" spans="19:23">
      <c r="S6460" s="21" t="str">
        <f t="shared" si="578"/>
        <v/>
      </c>
      <c r="T6460" s="7" t="str">
        <f t="shared" si="579"/>
        <v>Under 1.5</v>
      </c>
      <c r="U6460" s="14"/>
      <c r="V6460" s="14" t="str">
        <f t="shared" si="576"/>
        <v>Over 0.5</v>
      </c>
      <c r="W6460" s="14" t="str">
        <f t="shared" si="577"/>
        <v/>
      </c>
    </row>
    <row r="6461" spans="19:23">
      <c r="S6461" s="21" t="str">
        <f t="shared" si="578"/>
        <v/>
      </c>
      <c r="T6461" s="7" t="str">
        <f t="shared" si="579"/>
        <v>Under 1.5</v>
      </c>
      <c r="U6461" s="14"/>
      <c r="V6461" s="14" t="str">
        <f t="shared" si="576"/>
        <v>Over 0.5</v>
      </c>
      <c r="W6461" s="14" t="str">
        <f t="shared" si="577"/>
        <v/>
      </c>
    </row>
    <row r="6462" spans="19:23">
      <c r="S6462" s="21" t="str">
        <f t="shared" si="578"/>
        <v/>
      </c>
      <c r="T6462" s="7" t="str">
        <f t="shared" si="579"/>
        <v>Under 1.5</v>
      </c>
      <c r="U6462" s="14"/>
      <c r="V6462" s="14" t="str">
        <f t="shared" si="576"/>
        <v>Over 0.5</v>
      </c>
      <c r="W6462" s="14" t="str">
        <f t="shared" si="577"/>
        <v/>
      </c>
    </row>
    <row r="6463" spans="19:23">
      <c r="S6463" s="21" t="str">
        <f t="shared" si="578"/>
        <v/>
      </c>
      <c r="T6463" s="7" t="str">
        <f t="shared" si="579"/>
        <v>Under 1.5</v>
      </c>
      <c r="U6463" s="14"/>
      <c r="V6463" s="14" t="str">
        <f t="shared" si="576"/>
        <v>Over 0.5</v>
      </c>
      <c r="W6463" s="14" t="str">
        <f t="shared" si="577"/>
        <v/>
      </c>
    </row>
    <row r="6464" spans="19:23">
      <c r="S6464" s="21" t="str">
        <f t="shared" si="578"/>
        <v/>
      </c>
      <c r="T6464" s="7" t="str">
        <f t="shared" si="579"/>
        <v>Under 1.5</v>
      </c>
      <c r="U6464" s="14"/>
      <c r="V6464" s="14" t="str">
        <f t="shared" si="576"/>
        <v>Over 0.5</v>
      </c>
      <c r="W6464" s="14" t="str">
        <f t="shared" si="577"/>
        <v/>
      </c>
    </row>
    <row r="6465" spans="19:23">
      <c r="S6465" s="21" t="str">
        <f t="shared" si="578"/>
        <v/>
      </c>
      <c r="T6465" s="7" t="str">
        <f t="shared" si="579"/>
        <v>Under 1.5</v>
      </c>
      <c r="U6465" s="14"/>
      <c r="V6465" s="14" t="str">
        <f t="shared" si="576"/>
        <v>Over 0.5</v>
      </c>
      <c r="W6465" s="14" t="str">
        <f t="shared" si="577"/>
        <v/>
      </c>
    </row>
    <row r="6466" spans="19:23">
      <c r="S6466" s="21" t="str">
        <f t="shared" si="578"/>
        <v/>
      </c>
      <c r="T6466" s="7" t="str">
        <f t="shared" si="579"/>
        <v>Under 1.5</v>
      </c>
      <c r="U6466" s="14"/>
      <c r="V6466" s="14" t="str">
        <f t="shared" si="576"/>
        <v>Over 0.5</v>
      </c>
      <c r="W6466" s="14" t="str">
        <f t="shared" si="577"/>
        <v/>
      </c>
    </row>
    <row r="6467" spans="19:23">
      <c r="S6467" s="21" t="str">
        <f t="shared" si="578"/>
        <v/>
      </c>
      <c r="T6467" s="7" t="str">
        <f t="shared" si="579"/>
        <v>Under 1.5</v>
      </c>
      <c r="U6467" s="14"/>
      <c r="V6467" s="14" t="str">
        <f t="shared" si="576"/>
        <v>Over 0.5</v>
      </c>
      <c r="W6467" s="14" t="str">
        <f t="shared" si="577"/>
        <v/>
      </c>
    </row>
    <row r="6468" spans="19:23">
      <c r="S6468" s="21" t="str">
        <f t="shared" si="578"/>
        <v/>
      </c>
      <c r="T6468" s="7" t="str">
        <f t="shared" si="579"/>
        <v>Under 1.5</v>
      </c>
      <c r="U6468" s="14"/>
      <c r="V6468" s="14" t="str">
        <f t="shared" si="576"/>
        <v>Over 0.5</v>
      </c>
      <c r="W6468" s="14" t="str">
        <f t="shared" si="577"/>
        <v/>
      </c>
    </row>
    <row r="6469" spans="19:23">
      <c r="S6469" s="21" t="str">
        <f t="shared" si="578"/>
        <v/>
      </c>
      <c r="T6469" s="7" t="str">
        <f t="shared" si="579"/>
        <v>Under 1.5</v>
      </c>
      <c r="U6469" s="14"/>
      <c r="V6469" s="14" t="str">
        <f t="shared" si="576"/>
        <v>Over 0.5</v>
      </c>
      <c r="W6469" s="14" t="str">
        <f t="shared" si="577"/>
        <v/>
      </c>
    </row>
    <row r="6470" spans="19:23">
      <c r="S6470" s="21" t="str">
        <f t="shared" si="578"/>
        <v/>
      </c>
      <c r="T6470" s="7" t="str">
        <f t="shared" si="579"/>
        <v>Under 1.5</v>
      </c>
      <c r="U6470" s="14"/>
      <c r="V6470" s="14" t="str">
        <f t="shared" si="576"/>
        <v>Over 0.5</v>
      </c>
      <c r="W6470" s="14" t="str">
        <f t="shared" si="577"/>
        <v/>
      </c>
    </row>
    <row r="6471" spans="19:23">
      <c r="S6471" s="21" t="str">
        <f t="shared" si="578"/>
        <v/>
      </c>
      <c r="T6471" s="7" t="str">
        <f t="shared" si="579"/>
        <v>Under 1.5</v>
      </c>
      <c r="U6471" s="14"/>
      <c r="V6471" s="14" t="str">
        <f t="shared" si="576"/>
        <v>Over 0.5</v>
      </c>
      <c r="W6471" s="14" t="str">
        <f t="shared" si="577"/>
        <v/>
      </c>
    </row>
    <row r="6472" spans="19:23">
      <c r="S6472" s="21" t="str">
        <f t="shared" si="578"/>
        <v/>
      </c>
      <c r="T6472" s="7" t="str">
        <f t="shared" si="579"/>
        <v>Under 1.5</v>
      </c>
      <c r="U6472" s="14"/>
      <c r="V6472" s="14" t="str">
        <f t="shared" si="576"/>
        <v>Over 0.5</v>
      </c>
      <c r="W6472" s="14" t="str">
        <f t="shared" si="577"/>
        <v/>
      </c>
    </row>
    <row r="6473" spans="19:23">
      <c r="S6473" s="21" t="str">
        <f t="shared" si="578"/>
        <v/>
      </c>
      <c r="T6473" s="7" t="str">
        <f t="shared" si="579"/>
        <v>Under 1.5</v>
      </c>
      <c r="U6473" s="14"/>
      <c r="V6473" s="14" t="str">
        <f t="shared" si="576"/>
        <v>Over 0.5</v>
      </c>
      <c r="W6473" s="14" t="str">
        <f t="shared" si="577"/>
        <v/>
      </c>
    </row>
    <row r="6474" spans="19:23">
      <c r="S6474" s="21" t="str">
        <f t="shared" si="578"/>
        <v/>
      </c>
      <c r="T6474" s="7" t="str">
        <f t="shared" si="579"/>
        <v>Under 1.5</v>
      </c>
      <c r="U6474" s="14"/>
      <c r="V6474" s="14" t="str">
        <f t="shared" si="576"/>
        <v>Over 0.5</v>
      </c>
      <c r="W6474" s="14" t="str">
        <f t="shared" si="577"/>
        <v/>
      </c>
    </row>
    <row r="6475" spans="19:23">
      <c r="S6475" s="21" t="str">
        <f t="shared" si="578"/>
        <v/>
      </c>
      <c r="T6475" s="7" t="str">
        <f t="shared" si="579"/>
        <v>Under 1.5</v>
      </c>
      <c r="U6475" s="14"/>
      <c r="V6475" s="14" t="str">
        <f t="shared" ref="V6475:V6538" si="580">IF(N6475="1-0","Under 1.5",IF(N6475="0-0","Under 1.5",IF(N6475="0-1","Under 1.5","Over 0.5")))</f>
        <v>Over 0.5</v>
      </c>
      <c r="W6475" s="14" t="str">
        <f t="shared" ref="W6475:W6538" si="581">IF(N6475=0,"",IF(N6475="?",N6475,IF(T6475=V6475,"WON",IF(N6475="0-1","WON",IF(N6475="1-0","WON","LOST")))))</f>
        <v/>
      </c>
    </row>
    <row r="6476" spans="19:23">
      <c r="S6476" s="21" t="str">
        <f t="shared" si="578"/>
        <v/>
      </c>
      <c r="T6476" s="7" t="str">
        <f t="shared" si="579"/>
        <v>Under 1.5</v>
      </c>
      <c r="U6476" s="14"/>
      <c r="V6476" s="14" t="str">
        <f t="shared" si="580"/>
        <v>Over 0.5</v>
      </c>
      <c r="W6476" s="14" t="str">
        <f t="shared" si="581"/>
        <v/>
      </c>
    </row>
    <row r="6477" spans="19:23">
      <c r="S6477" s="21" t="str">
        <f t="shared" si="578"/>
        <v/>
      </c>
      <c r="T6477" s="7" t="str">
        <f t="shared" si="579"/>
        <v>Under 1.5</v>
      </c>
      <c r="U6477" s="14"/>
      <c r="V6477" s="14" t="str">
        <f t="shared" si="580"/>
        <v>Over 0.5</v>
      </c>
      <c r="W6477" s="14" t="str">
        <f t="shared" si="581"/>
        <v/>
      </c>
    </row>
    <row r="6478" spans="19:23">
      <c r="S6478" s="21" t="str">
        <f t="shared" si="578"/>
        <v/>
      </c>
      <c r="T6478" s="7" t="str">
        <f t="shared" si="579"/>
        <v>Under 1.5</v>
      </c>
      <c r="U6478" s="14"/>
      <c r="V6478" s="14" t="str">
        <f t="shared" si="580"/>
        <v>Over 0.5</v>
      </c>
      <c r="W6478" s="14" t="str">
        <f t="shared" si="581"/>
        <v/>
      </c>
    </row>
    <row r="6479" spans="19:23">
      <c r="S6479" s="21" t="str">
        <f t="shared" si="578"/>
        <v/>
      </c>
      <c r="T6479" s="7" t="str">
        <f t="shared" si="579"/>
        <v>Under 1.5</v>
      </c>
      <c r="U6479" s="14"/>
      <c r="V6479" s="14" t="str">
        <f t="shared" si="580"/>
        <v>Over 0.5</v>
      </c>
      <c r="W6479" s="14" t="str">
        <f t="shared" si="581"/>
        <v/>
      </c>
    </row>
    <row r="6480" spans="19:23">
      <c r="S6480" s="21" t="str">
        <f t="shared" si="578"/>
        <v/>
      </c>
      <c r="T6480" s="7" t="str">
        <f t="shared" si="579"/>
        <v>Under 1.5</v>
      </c>
      <c r="U6480" s="14"/>
      <c r="V6480" s="14" t="str">
        <f t="shared" si="580"/>
        <v>Over 0.5</v>
      </c>
      <c r="W6480" s="14" t="str">
        <f t="shared" si="581"/>
        <v/>
      </c>
    </row>
    <row r="6481" spans="19:23">
      <c r="S6481" s="21" t="str">
        <f t="shared" si="578"/>
        <v/>
      </c>
      <c r="T6481" s="7" t="str">
        <f t="shared" si="579"/>
        <v>Under 1.5</v>
      </c>
      <c r="U6481" s="14"/>
      <c r="V6481" s="14" t="str">
        <f t="shared" si="580"/>
        <v>Over 0.5</v>
      </c>
      <c r="W6481" s="14" t="str">
        <f t="shared" si="581"/>
        <v/>
      </c>
    </row>
    <row r="6482" spans="19:23">
      <c r="S6482" s="21" t="str">
        <f t="shared" si="578"/>
        <v/>
      </c>
      <c r="T6482" s="7" t="str">
        <f t="shared" si="579"/>
        <v>Under 1.5</v>
      </c>
      <c r="U6482" s="14"/>
      <c r="V6482" s="14" t="str">
        <f t="shared" si="580"/>
        <v>Over 0.5</v>
      </c>
      <c r="W6482" s="14" t="str">
        <f t="shared" si="581"/>
        <v/>
      </c>
    </row>
    <row r="6483" spans="19:23">
      <c r="S6483" s="21" t="str">
        <f t="shared" si="578"/>
        <v/>
      </c>
      <c r="T6483" s="7" t="str">
        <f t="shared" si="579"/>
        <v>Under 1.5</v>
      </c>
      <c r="U6483" s="14"/>
      <c r="V6483" s="14" t="str">
        <f t="shared" si="580"/>
        <v>Over 0.5</v>
      </c>
      <c r="W6483" s="14" t="str">
        <f t="shared" si="581"/>
        <v/>
      </c>
    </row>
    <row r="6484" spans="19:23">
      <c r="S6484" s="21" t="str">
        <f t="shared" si="578"/>
        <v/>
      </c>
      <c r="T6484" s="7" t="str">
        <f t="shared" si="579"/>
        <v>Under 1.5</v>
      </c>
      <c r="U6484" s="14"/>
      <c r="V6484" s="14" t="str">
        <f t="shared" si="580"/>
        <v>Over 0.5</v>
      </c>
      <c r="W6484" s="14" t="str">
        <f t="shared" si="581"/>
        <v/>
      </c>
    </row>
    <row r="6485" spans="19:23">
      <c r="S6485" s="21" t="str">
        <f t="shared" si="578"/>
        <v/>
      </c>
      <c r="T6485" s="7" t="str">
        <f t="shared" si="579"/>
        <v>Under 1.5</v>
      </c>
      <c r="U6485" s="14"/>
      <c r="V6485" s="14" t="str">
        <f t="shared" si="580"/>
        <v>Over 0.5</v>
      </c>
      <c r="W6485" s="14" t="str">
        <f t="shared" si="581"/>
        <v/>
      </c>
    </row>
    <row r="6486" spans="19:23">
      <c r="S6486" s="21" t="str">
        <f t="shared" si="578"/>
        <v/>
      </c>
      <c r="T6486" s="7" t="str">
        <f t="shared" si="579"/>
        <v>Under 1.5</v>
      </c>
      <c r="U6486" s="14"/>
      <c r="V6486" s="14" t="str">
        <f t="shared" si="580"/>
        <v>Over 0.5</v>
      </c>
      <c r="W6486" s="14" t="str">
        <f t="shared" si="581"/>
        <v/>
      </c>
    </row>
    <row r="6487" spans="19:23">
      <c r="S6487" s="21" t="str">
        <f t="shared" si="578"/>
        <v/>
      </c>
      <c r="T6487" s="7" t="str">
        <f t="shared" si="579"/>
        <v>Under 1.5</v>
      </c>
      <c r="U6487" s="14"/>
      <c r="V6487" s="14" t="str">
        <f t="shared" si="580"/>
        <v>Over 0.5</v>
      </c>
      <c r="W6487" s="14" t="str">
        <f t="shared" si="581"/>
        <v/>
      </c>
    </row>
    <row r="6488" spans="19:23">
      <c r="S6488" s="21" t="str">
        <f t="shared" si="578"/>
        <v/>
      </c>
      <c r="T6488" s="7" t="str">
        <f t="shared" si="579"/>
        <v>Under 1.5</v>
      </c>
      <c r="U6488" s="14"/>
      <c r="V6488" s="14" t="str">
        <f t="shared" si="580"/>
        <v>Over 0.5</v>
      </c>
      <c r="W6488" s="14" t="str">
        <f t="shared" si="581"/>
        <v/>
      </c>
    </row>
    <row r="6489" spans="19:23">
      <c r="S6489" s="21" t="str">
        <f t="shared" si="578"/>
        <v/>
      </c>
      <c r="T6489" s="7" t="str">
        <f t="shared" si="579"/>
        <v>Under 1.5</v>
      </c>
      <c r="U6489" s="14"/>
      <c r="V6489" s="14" t="str">
        <f t="shared" si="580"/>
        <v>Over 0.5</v>
      </c>
      <c r="W6489" s="14" t="str">
        <f t="shared" si="581"/>
        <v/>
      </c>
    </row>
    <row r="6490" spans="19:23">
      <c r="S6490" s="21" t="str">
        <f t="shared" si="578"/>
        <v/>
      </c>
      <c r="T6490" s="7" t="str">
        <f t="shared" si="579"/>
        <v>Under 1.5</v>
      </c>
      <c r="U6490" s="14"/>
      <c r="V6490" s="14" t="str">
        <f t="shared" si="580"/>
        <v>Over 0.5</v>
      </c>
      <c r="W6490" s="14" t="str">
        <f t="shared" si="581"/>
        <v/>
      </c>
    </row>
    <row r="6491" spans="19:23">
      <c r="S6491" s="21" t="str">
        <f t="shared" si="578"/>
        <v/>
      </c>
      <c r="T6491" s="7" t="str">
        <f t="shared" si="579"/>
        <v>Under 1.5</v>
      </c>
      <c r="U6491" s="14"/>
      <c r="V6491" s="14" t="str">
        <f t="shared" si="580"/>
        <v>Over 0.5</v>
      </c>
      <c r="W6491" s="14" t="str">
        <f t="shared" si="581"/>
        <v/>
      </c>
    </row>
    <row r="6492" spans="19:23">
      <c r="S6492" s="21" t="str">
        <f t="shared" si="578"/>
        <v/>
      </c>
      <c r="T6492" s="7" t="str">
        <f t="shared" si="579"/>
        <v>Under 1.5</v>
      </c>
      <c r="U6492" s="14"/>
      <c r="V6492" s="14" t="str">
        <f t="shared" si="580"/>
        <v>Over 0.5</v>
      </c>
      <c r="W6492" s="14" t="str">
        <f t="shared" si="581"/>
        <v/>
      </c>
    </row>
    <row r="6493" spans="19:23">
      <c r="S6493" s="21" t="str">
        <f t="shared" si="578"/>
        <v/>
      </c>
      <c r="T6493" s="7" t="str">
        <f t="shared" si="579"/>
        <v>Under 1.5</v>
      </c>
      <c r="U6493" s="14"/>
      <c r="V6493" s="14" t="str">
        <f t="shared" si="580"/>
        <v>Over 0.5</v>
      </c>
      <c r="W6493" s="14" t="str">
        <f t="shared" si="581"/>
        <v/>
      </c>
    </row>
    <row r="6494" spans="19:23">
      <c r="S6494" s="21" t="str">
        <f t="shared" si="578"/>
        <v/>
      </c>
      <c r="T6494" s="7" t="str">
        <f t="shared" si="579"/>
        <v>Under 1.5</v>
      </c>
      <c r="U6494" s="14"/>
      <c r="V6494" s="14" t="str">
        <f t="shared" si="580"/>
        <v>Over 0.5</v>
      </c>
      <c r="W6494" s="14" t="str">
        <f t="shared" si="581"/>
        <v/>
      </c>
    </row>
    <row r="6495" spans="19:23">
      <c r="S6495" s="21" t="str">
        <f t="shared" si="578"/>
        <v/>
      </c>
      <c r="T6495" s="7" t="str">
        <f t="shared" si="579"/>
        <v>Under 1.5</v>
      </c>
      <c r="U6495" s="14"/>
      <c r="V6495" s="14" t="str">
        <f t="shared" si="580"/>
        <v>Over 0.5</v>
      </c>
      <c r="W6495" s="14" t="str">
        <f t="shared" si="581"/>
        <v/>
      </c>
    </row>
    <row r="6496" spans="19:23">
      <c r="S6496" s="21" t="str">
        <f t="shared" si="578"/>
        <v/>
      </c>
      <c r="T6496" s="7" t="str">
        <f t="shared" si="579"/>
        <v>Under 1.5</v>
      </c>
      <c r="U6496" s="14"/>
      <c r="V6496" s="14" t="str">
        <f t="shared" si="580"/>
        <v>Over 0.5</v>
      </c>
      <c r="W6496" s="14" t="str">
        <f t="shared" si="581"/>
        <v/>
      </c>
    </row>
    <row r="6497" spans="19:23">
      <c r="S6497" s="21" t="str">
        <f t="shared" si="578"/>
        <v/>
      </c>
      <c r="T6497" s="7" t="str">
        <f t="shared" si="579"/>
        <v>Under 1.5</v>
      </c>
      <c r="U6497" s="14"/>
      <c r="V6497" s="14" t="str">
        <f t="shared" si="580"/>
        <v>Over 0.5</v>
      </c>
      <c r="W6497" s="14" t="str">
        <f t="shared" si="581"/>
        <v/>
      </c>
    </row>
    <row r="6498" spans="19:23">
      <c r="S6498" s="21" t="str">
        <f t="shared" si="578"/>
        <v/>
      </c>
      <c r="T6498" s="7" t="str">
        <f t="shared" si="579"/>
        <v>Under 1.5</v>
      </c>
      <c r="U6498" s="14"/>
      <c r="V6498" s="14" t="str">
        <f t="shared" si="580"/>
        <v>Over 0.5</v>
      </c>
      <c r="W6498" s="14" t="str">
        <f t="shared" si="581"/>
        <v/>
      </c>
    </row>
    <row r="6499" spans="19:23">
      <c r="S6499" s="21" t="str">
        <f t="shared" si="578"/>
        <v/>
      </c>
      <c r="T6499" s="7" t="str">
        <f t="shared" si="579"/>
        <v>Under 1.5</v>
      </c>
      <c r="U6499" s="14"/>
      <c r="V6499" s="14" t="str">
        <f t="shared" si="580"/>
        <v>Over 0.5</v>
      </c>
      <c r="W6499" s="14" t="str">
        <f t="shared" si="581"/>
        <v/>
      </c>
    </row>
    <row r="6500" spans="19:23">
      <c r="S6500" s="21" t="str">
        <f t="shared" si="578"/>
        <v/>
      </c>
      <c r="T6500" s="7" t="str">
        <f t="shared" si="579"/>
        <v>Under 1.5</v>
      </c>
      <c r="U6500" s="14"/>
      <c r="V6500" s="14" t="str">
        <f t="shared" si="580"/>
        <v>Over 0.5</v>
      </c>
      <c r="W6500" s="14" t="str">
        <f t="shared" si="581"/>
        <v/>
      </c>
    </row>
    <row r="6501" spans="19:23">
      <c r="S6501" s="21" t="str">
        <f t="shared" si="578"/>
        <v/>
      </c>
      <c r="T6501" s="7" t="str">
        <f t="shared" si="579"/>
        <v>Under 1.5</v>
      </c>
      <c r="U6501" s="14"/>
      <c r="V6501" s="14" t="str">
        <f t="shared" si="580"/>
        <v>Over 0.5</v>
      </c>
      <c r="W6501" s="14" t="str">
        <f t="shared" si="581"/>
        <v/>
      </c>
    </row>
    <row r="6502" spans="19:23">
      <c r="S6502" s="21" t="str">
        <f t="shared" si="578"/>
        <v/>
      </c>
      <c r="T6502" s="7" t="str">
        <f t="shared" si="579"/>
        <v>Under 1.5</v>
      </c>
      <c r="U6502" s="14"/>
      <c r="V6502" s="14" t="str">
        <f t="shared" si="580"/>
        <v>Over 0.5</v>
      </c>
      <c r="W6502" s="14" t="str">
        <f t="shared" si="581"/>
        <v/>
      </c>
    </row>
    <row r="6503" spans="19:23">
      <c r="S6503" s="21" t="str">
        <f t="shared" si="578"/>
        <v/>
      </c>
      <c r="T6503" s="7" t="str">
        <f t="shared" si="579"/>
        <v>Under 1.5</v>
      </c>
      <c r="U6503" s="14"/>
      <c r="V6503" s="14" t="str">
        <f t="shared" si="580"/>
        <v>Over 0.5</v>
      </c>
      <c r="W6503" s="14" t="str">
        <f t="shared" si="581"/>
        <v/>
      </c>
    </row>
    <row r="6504" spans="19:23">
      <c r="S6504" s="21" t="str">
        <f t="shared" si="578"/>
        <v/>
      </c>
      <c r="T6504" s="7" t="str">
        <f t="shared" si="579"/>
        <v>Under 1.5</v>
      </c>
      <c r="U6504" s="14"/>
      <c r="V6504" s="14" t="str">
        <f t="shared" si="580"/>
        <v>Over 0.5</v>
      </c>
      <c r="W6504" s="14" t="str">
        <f t="shared" si="581"/>
        <v/>
      </c>
    </row>
    <row r="6505" spans="19:23">
      <c r="S6505" s="21" t="str">
        <f t="shared" si="578"/>
        <v/>
      </c>
      <c r="T6505" s="7" t="str">
        <f t="shared" si="579"/>
        <v>Under 1.5</v>
      </c>
      <c r="U6505" s="14"/>
      <c r="V6505" s="14" t="str">
        <f t="shared" si="580"/>
        <v>Over 0.5</v>
      </c>
      <c r="W6505" s="14" t="str">
        <f t="shared" si="581"/>
        <v/>
      </c>
    </row>
    <row r="6506" spans="19:23">
      <c r="S6506" s="21" t="str">
        <f t="shared" si="578"/>
        <v/>
      </c>
      <c r="T6506" s="7" t="str">
        <f t="shared" si="579"/>
        <v>Under 1.5</v>
      </c>
      <c r="U6506" s="14"/>
      <c r="V6506" s="14" t="str">
        <f t="shared" si="580"/>
        <v>Over 0.5</v>
      </c>
      <c r="W6506" s="14" t="str">
        <f t="shared" si="581"/>
        <v/>
      </c>
    </row>
    <row r="6507" spans="19:23">
      <c r="S6507" s="21" t="str">
        <f t="shared" si="578"/>
        <v/>
      </c>
      <c r="T6507" s="7" t="str">
        <f t="shared" si="579"/>
        <v>Under 1.5</v>
      </c>
      <c r="U6507" s="14"/>
      <c r="V6507" s="14" t="str">
        <f t="shared" si="580"/>
        <v>Over 0.5</v>
      </c>
      <c r="W6507" s="14" t="str">
        <f t="shared" si="581"/>
        <v/>
      </c>
    </row>
    <row r="6508" spans="19:23">
      <c r="S6508" s="21" t="str">
        <f t="shared" si="578"/>
        <v/>
      </c>
      <c r="T6508" s="7" t="str">
        <f t="shared" si="579"/>
        <v>Under 1.5</v>
      </c>
      <c r="U6508" s="14"/>
      <c r="V6508" s="14" t="str">
        <f t="shared" si="580"/>
        <v>Over 0.5</v>
      </c>
      <c r="W6508" s="14" t="str">
        <f t="shared" si="581"/>
        <v/>
      </c>
    </row>
    <row r="6509" spans="19:23">
      <c r="S6509" s="21" t="str">
        <f t="shared" si="578"/>
        <v/>
      </c>
      <c r="T6509" s="7" t="str">
        <f t="shared" si="579"/>
        <v>Under 1.5</v>
      </c>
      <c r="U6509" s="14"/>
      <c r="V6509" s="14" t="str">
        <f t="shared" si="580"/>
        <v>Over 0.5</v>
      </c>
      <c r="W6509" s="14" t="str">
        <f t="shared" si="581"/>
        <v/>
      </c>
    </row>
    <row r="6510" spans="19:23">
      <c r="S6510" s="21" t="str">
        <f t="shared" si="578"/>
        <v/>
      </c>
      <c r="T6510" s="7" t="str">
        <f t="shared" si="579"/>
        <v>Under 1.5</v>
      </c>
      <c r="U6510" s="14"/>
      <c r="V6510" s="14" t="str">
        <f t="shared" si="580"/>
        <v>Over 0.5</v>
      </c>
      <c r="W6510" s="14" t="str">
        <f t="shared" si="581"/>
        <v/>
      </c>
    </row>
    <row r="6511" spans="19:23">
      <c r="S6511" s="21" t="str">
        <f t="shared" si="578"/>
        <v/>
      </c>
      <c r="T6511" s="7" t="str">
        <f t="shared" si="579"/>
        <v>Under 1.5</v>
      </c>
      <c r="U6511" s="14"/>
      <c r="V6511" s="14" t="str">
        <f t="shared" si="580"/>
        <v>Over 0.5</v>
      </c>
      <c r="W6511" s="14" t="str">
        <f t="shared" si="581"/>
        <v/>
      </c>
    </row>
    <row r="6512" spans="19:23">
      <c r="S6512" s="21" t="str">
        <f t="shared" si="578"/>
        <v/>
      </c>
      <c r="T6512" s="7" t="str">
        <f t="shared" si="579"/>
        <v>Under 1.5</v>
      </c>
      <c r="U6512" s="14"/>
      <c r="V6512" s="14" t="str">
        <f t="shared" si="580"/>
        <v>Over 0.5</v>
      </c>
      <c r="W6512" s="14" t="str">
        <f t="shared" si="581"/>
        <v/>
      </c>
    </row>
    <row r="6513" spans="19:23">
      <c r="S6513" s="21" t="str">
        <f t="shared" si="578"/>
        <v/>
      </c>
      <c r="T6513" s="7" t="str">
        <f t="shared" si="579"/>
        <v>Under 1.5</v>
      </c>
      <c r="U6513" s="14"/>
      <c r="V6513" s="14" t="str">
        <f t="shared" si="580"/>
        <v>Over 0.5</v>
      </c>
      <c r="W6513" s="14" t="str">
        <f t="shared" si="581"/>
        <v/>
      </c>
    </row>
    <row r="6514" spans="19:23">
      <c r="S6514" s="21" t="str">
        <f t="shared" si="578"/>
        <v/>
      </c>
      <c r="T6514" s="7" t="str">
        <f t="shared" si="579"/>
        <v>Under 1.5</v>
      </c>
      <c r="U6514" s="14"/>
      <c r="V6514" s="14" t="str">
        <f t="shared" si="580"/>
        <v>Over 0.5</v>
      </c>
      <c r="W6514" s="14" t="str">
        <f t="shared" si="581"/>
        <v/>
      </c>
    </row>
    <row r="6515" spans="19:23">
      <c r="S6515" s="21" t="str">
        <f t="shared" si="578"/>
        <v/>
      </c>
      <c r="T6515" s="7" t="str">
        <f t="shared" si="579"/>
        <v>Under 1.5</v>
      </c>
      <c r="U6515" s="14"/>
      <c r="V6515" s="14" t="str">
        <f t="shared" si="580"/>
        <v>Over 0.5</v>
      </c>
      <c r="W6515" s="14" t="str">
        <f t="shared" si="581"/>
        <v/>
      </c>
    </row>
    <row r="6516" spans="19:23">
      <c r="S6516" s="21" t="str">
        <f t="shared" ref="S6516:S6579" si="582">(IF(H6516=0,"",(40+IF(I6516&lt;50,0,I6516/3.2)+(IF(J6516&gt;I6516,-J6516/3.2,0)+(IF(H6516&gt;I6516,-H6516/3.2,0)+(IF(L6516="X",5,IF(L6516="2",2,0)))+(IF(M6516&gt;15,0,15-M6516))+(IF(P6516&lt;50,0,P6516/5)))))))</f>
        <v/>
      </c>
      <c r="T6516" s="7" t="str">
        <f t="shared" ref="T6516:T6579" si="583">IF(S6516&lt;56,"Over 0.5","Under 1.5")</f>
        <v>Under 1.5</v>
      </c>
      <c r="U6516" s="14"/>
      <c r="V6516" s="14" t="str">
        <f t="shared" si="580"/>
        <v>Over 0.5</v>
      </c>
      <c r="W6516" s="14" t="str">
        <f t="shared" si="581"/>
        <v/>
      </c>
    </row>
    <row r="6517" spans="19:23">
      <c r="S6517" s="21" t="str">
        <f t="shared" si="582"/>
        <v/>
      </c>
      <c r="T6517" s="7" t="str">
        <f t="shared" si="583"/>
        <v>Under 1.5</v>
      </c>
      <c r="U6517" s="14"/>
      <c r="V6517" s="14" t="str">
        <f t="shared" si="580"/>
        <v>Over 0.5</v>
      </c>
      <c r="W6517" s="14" t="str">
        <f t="shared" si="581"/>
        <v/>
      </c>
    </row>
    <row r="6518" spans="19:23">
      <c r="S6518" s="21" t="str">
        <f t="shared" si="582"/>
        <v/>
      </c>
      <c r="T6518" s="7" t="str">
        <f t="shared" si="583"/>
        <v>Under 1.5</v>
      </c>
      <c r="U6518" s="14"/>
      <c r="V6518" s="14" t="str">
        <f t="shared" si="580"/>
        <v>Over 0.5</v>
      </c>
      <c r="W6518" s="14" t="str">
        <f t="shared" si="581"/>
        <v/>
      </c>
    </row>
    <row r="6519" spans="19:23">
      <c r="S6519" s="21" t="str">
        <f t="shared" si="582"/>
        <v/>
      </c>
      <c r="T6519" s="7" t="str">
        <f t="shared" si="583"/>
        <v>Under 1.5</v>
      </c>
      <c r="U6519" s="14"/>
      <c r="V6519" s="14" t="str">
        <f t="shared" si="580"/>
        <v>Over 0.5</v>
      </c>
      <c r="W6519" s="14" t="str">
        <f t="shared" si="581"/>
        <v/>
      </c>
    </row>
    <row r="6520" spans="19:23">
      <c r="S6520" s="21" t="str">
        <f t="shared" si="582"/>
        <v/>
      </c>
      <c r="T6520" s="7" t="str">
        <f t="shared" si="583"/>
        <v>Under 1.5</v>
      </c>
      <c r="U6520" s="14"/>
      <c r="V6520" s="14" t="str">
        <f t="shared" si="580"/>
        <v>Over 0.5</v>
      </c>
      <c r="W6520" s="14" t="str">
        <f t="shared" si="581"/>
        <v/>
      </c>
    </row>
    <row r="6521" spans="19:23">
      <c r="S6521" s="21" t="str">
        <f t="shared" si="582"/>
        <v/>
      </c>
      <c r="T6521" s="7" t="str">
        <f t="shared" si="583"/>
        <v>Under 1.5</v>
      </c>
      <c r="U6521" s="14"/>
      <c r="V6521" s="14" t="str">
        <f t="shared" si="580"/>
        <v>Over 0.5</v>
      </c>
      <c r="W6521" s="14" t="str">
        <f t="shared" si="581"/>
        <v/>
      </c>
    </row>
    <row r="6522" spans="19:23">
      <c r="S6522" s="21" t="str">
        <f t="shared" si="582"/>
        <v/>
      </c>
      <c r="T6522" s="7" t="str">
        <f t="shared" si="583"/>
        <v>Under 1.5</v>
      </c>
      <c r="U6522" s="14"/>
      <c r="V6522" s="14" t="str">
        <f t="shared" si="580"/>
        <v>Over 0.5</v>
      </c>
      <c r="W6522" s="14" t="str">
        <f t="shared" si="581"/>
        <v/>
      </c>
    </row>
    <row r="6523" spans="19:23">
      <c r="S6523" s="21" t="str">
        <f t="shared" si="582"/>
        <v/>
      </c>
      <c r="T6523" s="7" t="str">
        <f t="shared" si="583"/>
        <v>Under 1.5</v>
      </c>
      <c r="U6523" s="14"/>
      <c r="V6523" s="14" t="str">
        <f t="shared" si="580"/>
        <v>Over 0.5</v>
      </c>
      <c r="W6523" s="14" t="str">
        <f t="shared" si="581"/>
        <v/>
      </c>
    </row>
    <row r="6524" spans="19:23">
      <c r="S6524" s="21" t="str">
        <f t="shared" si="582"/>
        <v/>
      </c>
      <c r="T6524" s="7" t="str">
        <f t="shared" si="583"/>
        <v>Under 1.5</v>
      </c>
      <c r="U6524" s="14"/>
      <c r="V6524" s="14" t="str">
        <f t="shared" si="580"/>
        <v>Over 0.5</v>
      </c>
      <c r="W6524" s="14" t="str">
        <f t="shared" si="581"/>
        <v/>
      </c>
    </row>
    <row r="6525" spans="19:23">
      <c r="S6525" s="21" t="str">
        <f t="shared" si="582"/>
        <v/>
      </c>
      <c r="T6525" s="7" t="str">
        <f t="shared" si="583"/>
        <v>Under 1.5</v>
      </c>
      <c r="U6525" s="14"/>
      <c r="V6525" s="14" t="str">
        <f t="shared" si="580"/>
        <v>Over 0.5</v>
      </c>
      <c r="W6525" s="14" t="str">
        <f t="shared" si="581"/>
        <v/>
      </c>
    </row>
    <row r="6526" spans="19:23">
      <c r="S6526" s="21" t="str">
        <f t="shared" si="582"/>
        <v/>
      </c>
      <c r="T6526" s="7" t="str">
        <f t="shared" si="583"/>
        <v>Under 1.5</v>
      </c>
      <c r="U6526" s="14"/>
      <c r="V6526" s="14" t="str">
        <f t="shared" si="580"/>
        <v>Over 0.5</v>
      </c>
      <c r="W6526" s="14" t="str">
        <f t="shared" si="581"/>
        <v/>
      </c>
    </row>
    <row r="6527" spans="19:23">
      <c r="S6527" s="21" t="str">
        <f t="shared" si="582"/>
        <v/>
      </c>
      <c r="T6527" s="7" t="str">
        <f t="shared" si="583"/>
        <v>Under 1.5</v>
      </c>
      <c r="U6527" s="14"/>
      <c r="V6527" s="14" t="str">
        <f t="shared" si="580"/>
        <v>Over 0.5</v>
      </c>
      <c r="W6527" s="14" t="str">
        <f t="shared" si="581"/>
        <v/>
      </c>
    </row>
    <row r="6528" spans="19:23">
      <c r="S6528" s="21" t="str">
        <f t="shared" si="582"/>
        <v/>
      </c>
      <c r="T6528" s="7" t="str">
        <f t="shared" si="583"/>
        <v>Under 1.5</v>
      </c>
      <c r="U6528" s="14"/>
      <c r="V6528" s="14" t="str">
        <f t="shared" si="580"/>
        <v>Over 0.5</v>
      </c>
      <c r="W6528" s="14" t="str">
        <f t="shared" si="581"/>
        <v/>
      </c>
    </row>
    <row r="6529" spans="19:23">
      <c r="S6529" s="21" t="str">
        <f t="shared" si="582"/>
        <v/>
      </c>
      <c r="T6529" s="7" t="str">
        <f t="shared" si="583"/>
        <v>Under 1.5</v>
      </c>
      <c r="U6529" s="14"/>
      <c r="V6529" s="14" t="str">
        <f t="shared" si="580"/>
        <v>Over 0.5</v>
      </c>
      <c r="W6529" s="14" t="str">
        <f t="shared" si="581"/>
        <v/>
      </c>
    </row>
    <row r="6530" spans="19:23">
      <c r="S6530" s="21" t="str">
        <f t="shared" si="582"/>
        <v/>
      </c>
      <c r="T6530" s="7" t="str">
        <f t="shared" si="583"/>
        <v>Under 1.5</v>
      </c>
      <c r="U6530" s="14"/>
      <c r="V6530" s="14" t="str">
        <f t="shared" si="580"/>
        <v>Over 0.5</v>
      </c>
      <c r="W6530" s="14" t="str">
        <f t="shared" si="581"/>
        <v/>
      </c>
    </row>
    <row r="6531" spans="19:23">
      <c r="S6531" s="21" t="str">
        <f t="shared" si="582"/>
        <v/>
      </c>
      <c r="T6531" s="7" t="str">
        <f t="shared" si="583"/>
        <v>Under 1.5</v>
      </c>
      <c r="U6531" s="14"/>
      <c r="V6531" s="14" t="str">
        <f t="shared" si="580"/>
        <v>Over 0.5</v>
      </c>
      <c r="W6531" s="14" t="str">
        <f t="shared" si="581"/>
        <v/>
      </c>
    </row>
    <row r="6532" spans="19:23">
      <c r="S6532" s="21" t="str">
        <f t="shared" si="582"/>
        <v/>
      </c>
      <c r="T6532" s="7" t="str">
        <f t="shared" si="583"/>
        <v>Under 1.5</v>
      </c>
      <c r="U6532" s="14"/>
      <c r="V6532" s="14" t="str">
        <f t="shared" si="580"/>
        <v>Over 0.5</v>
      </c>
      <c r="W6532" s="14" t="str">
        <f t="shared" si="581"/>
        <v/>
      </c>
    </row>
    <row r="6533" spans="19:23">
      <c r="S6533" s="21" t="str">
        <f t="shared" si="582"/>
        <v/>
      </c>
      <c r="T6533" s="7" t="str">
        <f t="shared" si="583"/>
        <v>Under 1.5</v>
      </c>
      <c r="U6533" s="14"/>
      <c r="V6533" s="14" t="str">
        <f t="shared" si="580"/>
        <v>Over 0.5</v>
      </c>
      <c r="W6533" s="14" t="str">
        <f t="shared" si="581"/>
        <v/>
      </c>
    </row>
    <row r="6534" spans="19:23">
      <c r="S6534" s="21" t="str">
        <f t="shared" si="582"/>
        <v/>
      </c>
      <c r="T6534" s="7" t="str">
        <f t="shared" si="583"/>
        <v>Under 1.5</v>
      </c>
      <c r="U6534" s="14"/>
      <c r="V6534" s="14" t="str">
        <f t="shared" si="580"/>
        <v>Over 0.5</v>
      </c>
      <c r="W6534" s="14" t="str">
        <f t="shared" si="581"/>
        <v/>
      </c>
    </row>
    <row r="6535" spans="19:23">
      <c r="S6535" s="21" t="str">
        <f t="shared" si="582"/>
        <v/>
      </c>
      <c r="T6535" s="7" t="str">
        <f t="shared" si="583"/>
        <v>Under 1.5</v>
      </c>
      <c r="U6535" s="14"/>
      <c r="V6535" s="14" t="str">
        <f t="shared" si="580"/>
        <v>Over 0.5</v>
      </c>
      <c r="W6535" s="14" t="str">
        <f t="shared" si="581"/>
        <v/>
      </c>
    </row>
    <row r="6536" spans="19:23">
      <c r="S6536" s="21" t="str">
        <f t="shared" si="582"/>
        <v/>
      </c>
      <c r="T6536" s="7" t="str">
        <f t="shared" si="583"/>
        <v>Under 1.5</v>
      </c>
      <c r="U6536" s="14"/>
      <c r="V6536" s="14" t="str">
        <f t="shared" si="580"/>
        <v>Over 0.5</v>
      </c>
      <c r="W6536" s="14" t="str">
        <f t="shared" si="581"/>
        <v/>
      </c>
    </row>
    <row r="6537" spans="19:23">
      <c r="S6537" s="21" t="str">
        <f t="shared" si="582"/>
        <v/>
      </c>
      <c r="T6537" s="7" t="str">
        <f t="shared" si="583"/>
        <v>Under 1.5</v>
      </c>
      <c r="U6537" s="14"/>
      <c r="V6537" s="14" t="str">
        <f t="shared" si="580"/>
        <v>Over 0.5</v>
      </c>
      <c r="W6537" s="14" t="str">
        <f t="shared" si="581"/>
        <v/>
      </c>
    </row>
    <row r="6538" spans="19:23">
      <c r="S6538" s="21" t="str">
        <f t="shared" si="582"/>
        <v/>
      </c>
      <c r="T6538" s="7" t="str">
        <f t="shared" si="583"/>
        <v>Under 1.5</v>
      </c>
      <c r="U6538" s="14"/>
      <c r="V6538" s="14" t="str">
        <f t="shared" si="580"/>
        <v>Over 0.5</v>
      </c>
      <c r="W6538" s="14" t="str">
        <f t="shared" si="581"/>
        <v/>
      </c>
    </row>
    <row r="6539" spans="19:23">
      <c r="S6539" s="21" t="str">
        <f t="shared" si="582"/>
        <v/>
      </c>
      <c r="T6539" s="7" t="str">
        <f t="shared" si="583"/>
        <v>Under 1.5</v>
      </c>
      <c r="U6539" s="14"/>
      <c r="V6539" s="14" t="str">
        <f t="shared" ref="V6539:V6602" si="584">IF(N6539="1-0","Under 1.5",IF(N6539="0-0","Under 1.5",IF(N6539="0-1","Under 1.5","Over 0.5")))</f>
        <v>Over 0.5</v>
      </c>
      <c r="W6539" s="14" t="str">
        <f t="shared" ref="W6539:W6602" si="585">IF(N6539=0,"",IF(N6539="?",N6539,IF(T6539=V6539,"WON",IF(N6539="0-1","WON",IF(N6539="1-0","WON","LOST")))))</f>
        <v/>
      </c>
    </row>
    <row r="6540" spans="19:23">
      <c r="S6540" s="21" t="str">
        <f t="shared" si="582"/>
        <v/>
      </c>
      <c r="T6540" s="7" t="str">
        <f t="shared" si="583"/>
        <v>Under 1.5</v>
      </c>
      <c r="U6540" s="14"/>
      <c r="V6540" s="14" t="str">
        <f t="shared" si="584"/>
        <v>Over 0.5</v>
      </c>
      <c r="W6540" s="14" t="str">
        <f t="shared" si="585"/>
        <v/>
      </c>
    </row>
    <row r="6541" spans="19:23">
      <c r="S6541" s="21" t="str">
        <f t="shared" si="582"/>
        <v/>
      </c>
      <c r="T6541" s="7" t="str">
        <f t="shared" si="583"/>
        <v>Under 1.5</v>
      </c>
      <c r="U6541" s="14"/>
      <c r="V6541" s="14" t="str">
        <f t="shared" si="584"/>
        <v>Over 0.5</v>
      </c>
      <c r="W6541" s="14" t="str">
        <f t="shared" si="585"/>
        <v/>
      </c>
    </row>
    <row r="6542" spans="19:23">
      <c r="S6542" s="21" t="str">
        <f t="shared" si="582"/>
        <v/>
      </c>
      <c r="T6542" s="7" t="str">
        <f t="shared" si="583"/>
        <v>Under 1.5</v>
      </c>
      <c r="U6542" s="14"/>
      <c r="V6542" s="14" t="str">
        <f t="shared" si="584"/>
        <v>Over 0.5</v>
      </c>
      <c r="W6542" s="14" t="str">
        <f t="shared" si="585"/>
        <v/>
      </c>
    </row>
    <row r="6543" spans="19:23">
      <c r="S6543" s="21" t="str">
        <f t="shared" si="582"/>
        <v/>
      </c>
      <c r="T6543" s="7" t="str">
        <f t="shared" si="583"/>
        <v>Under 1.5</v>
      </c>
      <c r="U6543" s="14"/>
      <c r="V6543" s="14" t="str">
        <f t="shared" si="584"/>
        <v>Over 0.5</v>
      </c>
      <c r="W6543" s="14" t="str">
        <f t="shared" si="585"/>
        <v/>
      </c>
    </row>
    <row r="6544" spans="19:23">
      <c r="S6544" s="21" t="str">
        <f t="shared" si="582"/>
        <v/>
      </c>
      <c r="T6544" s="7" t="str">
        <f t="shared" si="583"/>
        <v>Under 1.5</v>
      </c>
      <c r="U6544" s="14"/>
      <c r="V6544" s="14" t="str">
        <f t="shared" si="584"/>
        <v>Over 0.5</v>
      </c>
      <c r="W6544" s="14" t="str">
        <f t="shared" si="585"/>
        <v/>
      </c>
    </row>
    <row r="6545" spans="19:23">
      <c r="S6545" s="21" t="str">
        <f t="shared" si="582"/>
        <v/>
      </c>
      <c r="T6545" s="7" t="str">
        <f t="shared" si="583"/>
        <v>Under 1.5</v>
      </c>
      <c r="U6545" s="14"/>
      <c r="V6545" s="14" t="str">
        <f t="shared" si="584"/>
        <v>Over 0.5</v>
      </c>
      <c r="W6545" s="14" t="str">
        <f t="shared" si="585"/>
        <v/>
      </c>
    </row>
    <row r="6546" spans="19:23">
      <c r="S6546" s="21" t="str">
        <f t="shared" si="582"/>
        <v/>
      </c>
      <c r="T6546" s="7" t="str">
        <f t="shared" si="583"/>
        <v>Under 1.5</v>
      </c>
      <c r="U6546" s="14"/>
      <c r="V6546" s="14" t="str">
        <f t="shared" si="584"/>
        <v>Over 0.5</v>
      </c>
      <c r="W6546" s="14" t="str">
        <f t="shared" si="585"/>
        <v/>
      </c>
    </row>
    <row r="6547" spans="19:23">
      <c r="S6547" s="21" t="str">
        <f t="shared" si="582"/>
        <v/>
      </c>
      <c r="T6547" s="7" t="str">
        <f t="shared" si="583"/>
        <v>Under 1.5</v>
      </c>
      <c r="U6547" s="14"/>
      <c r="V6547" s="14" t="str">
        <f t="shared" si="584"/>
        <v>Over 0.5</v>
      </c>
      <c r="W6547" s="14" t="str">
        <f t="shared" si="585"/>
        <v/>
      </c>
    </row>
    <row r="6548" spans="19:23">
      <c r="S6548" s="21" t="str">
        <f t="shared" si="582"/>
        <v/>
      </c>
      <c r="T6548" s="7" t="str">
        <f t="shared" si="583"/>
        <v>Under 1.5</v>
      </c>
      <c r="U6548" s="14"/>
      <c r="V6548" s="14" t="str">
        <f t="shared" si="584"/>
        <v>Over 0.5</v>
      </c>
      <c r="W6548" s="14" t="str">
        <f t="shared" si="585"/>
        <v/>
      </c>
    </row>
    <row r="6549" spans="19:23">
      <c r="S6549" s="21" t="str">
        <f t="shared" si="582"/>
        <v/>
      </c>
      <c r="T6549" s="7" t="str">
        <f t="shared" si="583"/>
        <v>Under 1.5</v>
      </c>
      <c r="U6549" s="14"/>
      <c r="V6549" s="14" t="str">
        <f t="shared" si="584"/>
        <v>Over 0.5</v>
      </c>
      <c r="W6549" s="14" t="str">
        <f t="shared" si="585"/>
        <v/>
      </c>
    </row>
    <row r="6550" spans="19:23">
      <c r="S6550" s="21" t="str">
        <f t="shared" si="582"/>
        <v/>
      </c>
      <c r="T6550" s="7" t="str">
        <f t="shared" si="583"/>
        <v>Under 1.5</v>
      </c>
      <c r="U6550" s="14"/>
      <c r="V6550" s="14" t="str">
        <f t="shared" si="584"/>
        <v>Over 0.5</v>
      </c>
      <c r="W6550" s="14" t="str">
        <f t="shared" si="585"/>
        <v/>
      </c>
    </row>
    <row r="6551" spans="19:23">
      <c r="S6551" s="21" t="str">
        <f t="shared" si="582"/>
        <v/>
      </c>
      <c r="T6551" s="7" t="str">
        <f t="shared" si="583"/>
        <v>Under 1.5</v>
      </c>
      <c r="U6551" s="14"/>
      <c r="V6551" s="14" t="str">
        <f t="shared" si="584"/>
        <v>Over 0.5</v>
      </c>
      <c r="W6551" s="14" t="str">
        <f t="shared" si="585"/>
        <v/>
      </c>
    </row>
    <row r="6552" spans="19:23">
      <c r="S6552" s="21" t="str">
        <f t="shared" si="582"/>
        <v/>
      </c>
      <c r="T6552" s="7" t="str">
        <f t="shared" si="583"/>
        <v>Under 1.5</v>
      </c>
      <c r="U6552" s="14"/>
      <c r="V6552" s="14" t="str">
        <f t="shared" si="584"/>
        <v>Over 0.5</v>
      </c>
      <c r="W6552" s="14" t="str">
        <f t="shared" si="585"/>
        <v/>
      </c>
    </row>
    <row r="6553" spans="19:23">
      <c r="S6553" s="21" t="str">
        <f t="shared" si="582"/>
        <v/>
      </c>
      <c r="T6553" s="7" t="str">
        <f t="shared" si="583"/>
        <v>Under 1.5</v>
      </c>
      <c r="U6553" s="14"/>
      <c r="V6553" s="14" t="str">
        <f t="shared" si="584"/>
        <v>Over 0.5</v>
      </c>
      <c r="W6553" s="14" t="str">
        <f t="shared" si="585"/>
        <v/>
      </c>
    </row>
    <row r="6554" spans="19:23">
      <c r="S6554" s="21" t="str">
        <f t="shared" si="582"/>
        <v/>
      </c>
      <c r="T6554" s="7" t="str">
        <f t="shared" si="583"/>
        <v>Under 1.5</v>
      </c>
      <c r="U6554" s="14"/>
      <c r="V6554" s="14" t="str">
        <f t="shared" si="584"/>
        <v>Over 0.5</v>
      </c>
      <c r="W6554" s="14" t="str">
        <f t="shared" si="585"/>
        <v/>
      </c>
    </row>
    <row r="6555" spans="19:23">
      <c r="S6555" s="21" t="str">
        <f t="shared" si="582"/>
        <v/>
      </c>
      <c r="T6555" s="7" t="str">
        <f t="shared" si="583"/>
        <v>Under 1.5</v>
      </c>
      <c r="U6555" s="14"/>
      <c r="V6555" s="14" t="str">
        <f t="shared" si="584"/>
        <v>Over 0.5</v>
      </c>
      <c r="W6555" s="14" t="str">
        <f t="shared" si="585"/>
        <v/>
      </c>
    </row>
    <row r="6556" spans="19:23">
      <c r="S6556" s="21" t="str">
        <f t="shared" si="582"/>
        <v/>
      </c>
      <c r="T6556" s="7" t="str">
        <f t="shared" si="583"/>
        <v>Under 1.5</v>
      </c>
      <c r="U6556" s="14"/>
      <c r="V6556" s="14" t="str">
        <f t="shared" si="584"/>
        <v>Over 0.5</v>
      </c>
      <c r="W6556" s="14" t="str">
        <f t="shared" si="585"/>
        <v/>
      </c>
    </row>
    <row r="6557" spans="19:23">
      <c r="S6557" s="21" t="str">
        <f t="shared" si="582"/>
        <v/>
      </c>
      <c r="T6557" s="7" t="str">
        <f t="shared" si="583"/>
        <v>Under 1.5</v>
      </c>
      <c r="U6557" s="14"/>
      <c r="V6557" s="14" t="str">
        <f t="shared" si="584"/>
        <v>Over 0.5</v>
      </c>
      <c r="W6557" s="14" t="str">
        <f t="shared" si="585"/>
        <v/>
      </c>
    </row>
    <row r="6558" spans="19:23">
      <c r="S6558" s="21" t="str">
        <f t="shared" si="582"/>
        <v/>
      </c>
      <c r="T6558" s="7" t="str">
        <f t="shared" si="583"/>
        <v>Under 1.5</v>
      </c>
      <c r="U6558" s="14"/>
      <c r="V6558" s="14" t="str">
        <f t="shared" si="584"/>
        <v>Over 0.5</v>
      </c>
      <c r="W6558" s="14" t="str">
        <f t="shared" si="585"/>
        <v/>
      </c>
    </row>
    <row r="6559" spans="19:23">
      <c r="S6559" s="21" t="str">
        <f t="shared" si="582"/>
        <v/>
      </c>
      <c r="T6559" s="7" t="str">
        <f t="shared" si="583"/>
        <v>Under 1.5</v>
      </c>
      <c r="U6559" s="14"/>
      <c r="V6559" s="14" t="str">
        <f t="shared" si="584"/>
        <v>Over 0.5</v>
      </c>
      <c r="W6559" s="14" t="str">
        <f t="shared" si="585"/>
        <v/>
      </c>
    </row>
    <row r="6560" spans="19:23">
      <c r="S6560" s="21" t="str">
        <f t="shared" si="582"/>
        <v/>
      </c>
      <c r="T6560" s="7" t="str">
        <f t="shared" si="583"/>
        <v>Under 1.5</v>
      </c>
      <c r="U6560" s="14"/>
      <c r="V6560" s="14" t="str">
        <f t="shared" si="584"/>
        <v>Over 0.5</v>
      </c>
      <c r="W6560" s="14" t="str">
        <f t="shared" si="585"/>
        <v/>
      </c>
    </row>
    <row r="6561" spans="19:23">
      <c r="S6561" s="21" t="str">
        <f t="shared" si="582"/>
        <v/>
      </c>
      <c r="T6561" s="7" t="str">
        <f t="shared" si="583"/>
        <v>Under 1.5</v>
      </c>
      <c r="U6561" s="14"/>
      <c r="V6561" s="14" t="str">
        <f t="shared" si="584"/>
        <v>Over 0.5</v>
      </c>
      <c r="W6561" s="14" t="str">
        <f t="shared" si="585"/>
        <v/>
      </c>
    </row>
    <row r="6562" spans="19:23">
      <c r="S6562" s="21" t="str">
        <f t="shared" si="582"/>
        <v/>
      </c>
      <c r="T6562" s="7" t="str">
        <f t="shared" si="583"/>
        <v>Under 1.5</v>
      </c>
      <c r="U6562" s="14"/>
      <c r="V6562" s="14" t="str">
        <f t="shared" si="584"/>
        <v>Over 0.5</v>
      </c>
      <c r="W6562" s="14" t="str">
        <f t="shared" si="585"/>
        <v/>
      </c>
    </row>
    <row r="6563" spans="19:23">
      <c r="S6563" s="21" t="str">
        <f t="shared" si="582"/>
        <v/>
      </c>
      <c r="T6563" s="7" t="str">
        <f t="shared" si="583"/>
        <v>Under 1.5</v>
      </c>
      <c r="U6563" s="14"/>
      <c r="V6563" s="14" t="str">
        <f t="shared" si="584"/>
        <v>Over 0.5</v>
      </c>
      <c r="W6563" s="14" t="str">
        <f t="shared" si="585"/>
        <v/>
      </c>
    </row>
    <row r="6564" spans="19:23">
      <c r="S6564" s="21" t="str">
        <f t="shared" si="582"/>
        <v/>
      </c>
      <c r="T6564" s="7" t="str">
        <f t="shared" si="583"/>
        <v>Under 1.5</v>
      </c>
      <c r="U6564" s="14"/>
      <c r="V6564" s="14" t="str">
        <f t="shared" si="584"/>
        <v>Over 0.5</v>
      </c>
      <c r="W6564" s="14" t="str">
        <f t="shared" si="585"/>
        <v/>
      </c>
    </row>
    <row r="6565" spans="19:23">
      <c r="S6565" s="21" t="str">
        <f t="shared" si="582"/>
        <v/>
      </c>
      <c r="T6565" s="7" t="str">
        <f t="shared" si="583"/>
        <v>Under 1.5</v>
      </c>
      <c r="U6565" s="14"/>
      <c r="V6565" s="14" t="str">
        <f t="shared" si="584"/>
        <v>Over 0.5</v>
      </c>
      <c r="W6565" s="14" t="str">
        <f t="shared" si="585"/>
        <v/>
      </c>
    </row>
    <row r="6566" spans="19:23">
      <c r="S6566" s="21" t="str">
        <f t="shared" si="582"/>
        <v/>
      </c>
      <c r="T6566" s="7" t="str">
        <f t="shared" si="583"/>
        <v>Under 1.5</v>
      </c>
      <c r="U6566" s="14"/>
      <c r="V6566" s="14" t="str">
        <f t="shared" si="584"/>
        <v>Over 0.5</v>
      </c>
      <c r="W6566" s="14" t="str">
        <f t="shared" si="585"/>
        <v/>
      </c>
    </row>
    <row r="6567" spans="19:23">
      <c r="S6567" s="21" t="str">
        <f t="shared" si="582"/>
        <v/>
      </c>
      <c r="T6567" s="7" t="str">
        <f t="shared" si="583"/>
        <v>Under 1.5</v>
      </c>
      <c r="U6567" s="14"/>
      <c r="V6567" s="14" t="str">
        <f t="shared" si="584"/>
        <v>Over 0.5</v>
      </c>
      <c r="W6567" s="14" t="str">
        <f t="shared" si="585"/>
        <v/>
      </c>
    </row>
    <row r="6568" spans="19:23">
      <c r="S6568" s="21" t="str">
        <f t="shared" si="582"/>
        <v/>
      </c>
      <c r="T6568" s="7" t="str">
        <f t="shared" si="583"/>
        <v>Under 1.5</v>
      </c>
      <c r="U6568" s="14"/>
      <c r="V6568" s="14" t="str">
        <f t="shared" si="584"/>
        <v>Over 0.5</v>
      </c>
      <c r="W6568" s="14" t="str">
        <f t="shared" si="585"/>
        <v/>
      </c>
    </row>
    <row r="6569" spans="19:23">
      <c r="S6569" s="21" t="str">
        <f t="shared" si="582"/>
        <v/>
      </c>
      <c r="T6569" s="7" t="str">
        <f t="shared" si="583"/>
        <v>Under 1.5</v>
      </c>
      <c r="U6569" s="14"/>
      <c r="V6569" s="14" t="str">
        <f t="shared" si="584"/>
        <v>Over 0.5</v>
      </c>
      <c r="W6569" s="14" t="str">
        <f t="shared" si="585"/>
        <v/>
      </c>
    </row>
    <row r="6570" spans="19:23">
      <c r="S6570" s="21" t="str">
        <f t="shared" si="582"/>
        <v/>
      </c>
      <c r="T6570" s="7" t="str">
        <f t="shared" si="583"/>
        <v>Under 1.5</v>
      </c>
      <c r="U6570" s="14"/>
      <c r="V6570" s="14" t="str">
        <f t="shared" si="584"/>
        <v>Over 0.5</v>
      </c>
      <c r="W6570" s="14" t="str">
        <f t="shared" si="585"/>
        <v/>
      </c>
    </row>
    <row r="6571" spans="19:23">
      <c r="S6571" s="21" t="str">
        <f t="shared" si="582"/>
        <v/>
      </c>
      <c r="T6571" s="7" t="str">
        <f t="shared" si="583"/>
        <v>Under 1.5</v>
      </c>
      <c r="U6571" s="14"/>
      <c r="V6571" s="14" t="str">
        <f t="shared" si="584"/>
        <v>Over 0.5</v>
      </c>
      <c r="W6571" s="14" t="str">
        <f t="shared" si="585"/>
        <v/>
      </c>
    </row>
    <row r="6572" spans="19:23">
      <c r="S6572" s="21" t="str">
        <f t="shared" si="582"/>
        <v/>
      </c>
      <c r="T6572" s="7" t="str">
        <f t="shared" si="583"/>
        <v>Under 1.5</v>
      </c>
      <c r="U6572" s="14"/>
      <c r="V6572" s="14" t="str">
        <f t="shared" si="584"/>
        <v>Over 0.5</v>
      </c>
      <c r="W6572" s="14" t="str">
        <f t="shared" si="585"/>
        <v/>
      </c>
    </row>
    <row r="6573" spans="19:23">
      <c r="S6573" s="21" t="str">
        <f t="shared" si="582"/>
        <v/>
      </c>
      <c r="T6573" s="7" t="str">
        <f t="shared" si="583"/>
        <v>Under 1.5</v>
      </c>
      <c r="U6573" s="14"/>
      <c r="V6573" s="14" t="str">
        <f t="shared" si="584"/>
        <v>Over 0.5</v>
      </c>
      <c r="W6573" s="14" t="str">
        <f t="shared" si="585"/>
        <v/>
      </c>
    </row>
    <row r="6574" spans="19:23">
      <c r="S6574" s="21" t="str">
        <f t="shared" si="582"/>
        <v/>
      </c>
      <c r="T6574" s="7" t="str">
        <f t="shared" si="583"/>
        <v>Under 1.5</v>
      </c>
      <c r="U6574" s="14"/>
      <c r="V6574" s="14" t="str">
        <f t="shared" si="584"/>
        <v>Over 0.5</v>
      </c>
      <c r="W6574" s="14" t="str">
        <f t="shared" si="585"/>
        <v/>
      </c>
    </row>
    <row r="6575" spans="19:23">
      <c r="S6575" s="21" t="str">
        <f t="shared" si="582"/>
        <v/>
      </c>
      <c r="T6575" s="7" t="str">
        <f t="shared" si="583"/>
        <v>Under 1.5</v>
      </c>
      <c r="U6575" s="14"/>
      <c r="V6575" s="14" t="str">
        <f t="shared" si="584"/>
        <v>Over 0.5</v>
      </c>
      <c r="W6575" s="14" t="str">
        <f t="shared" si="585"/>
        <v/>
      </c>
    </row>
    <row r="6576" spans="19:23">
      <c r="S6576" s="21" t="str">
        <f t="shared" si="582"/>
        <v/>
      </c>
      <c r="T6576" s="7" t="str">
        <f t="shared" si="583"/>
        <v>Under 1.5</v>
      </c>
      <c r="U6576" s="14"/>
      <c r="V6576" s="14" t="str">
        <f t="shared" si="584"/>
        <v>Over 0.5</v>
      </c>
      <c r="W6576" s="14" t="str">
        <f t="shared" si="585"/>
        <v/>
      </c>
    </row>
    <row r="6577" spans="19:23">
      <c r="S6577" s="21" t="str">
        <f t="shared" si="582"/>
        <v/>
      </c>
      <c r="T6577" s="7" t="str">
        <f t="shared" si="583"/>
        <v>Under 1.5</v>
      </c>
      <c r="U6577" s="14"/>
      <c r="V6577" s="14" t="str">
        <f t="shared" si="584"/>
        <v>Over 0.5</v>
      </c>
      <c r="W6577" s="14" t="str">
        <f t="shared" si="585"/>
        <v/>
      </c>
    </row>
    <row r="6578" spans="19:23">
      <c r="S6578" s="21" t="str">
        <f t="shared" si="582"/>
        <v/>
      </c>
      <c r="T6578" s="7" t="str">
        <f t="shared" si="583"/>
        <v>Under 1.5</v>
      </c>
      <c r="U6578" s="14"/>
      <c r="V6578" s="14" t="str">
        <f t="shared" si="584"/>
        <v>Over 0.5</v>
      </c>
      <c r="W6578" s="14" t="str">
        <f t="shared" si="585"/>
        <v/>
      </c>
    </row>
    <row r="6579" spans="19:23">
      <c r="S6579" s="21" t="str">
        <f t="shared" si="582"/>
        <v/>
      </c>
      <c r="T6579" s="7" t="str">
        <f t="shared" si="583"/>
        <v>Under 1.5</v>
      </c>
      <c r="U6579" s="14"/>
      <c r="V6579" s="14" t="str">
        <f t="shared" si="584"/>
        <v>Over 0.5</v>
      </c>
      <c r="W6579" s="14" t="str">
        <f t="shared" si="585"/>
        <v/>
      </c>
    </row>
    <row r="6580" spans="19:23">
      <c r="S6580" s="21" t="str">
        <f t="shared" ref="S6580:S6643" si="586">(IF(H6580=0,"",(40+IF(I6580&lt;50,0,I6580/3.2)+(IF(J6580&gt;I6580,-J6580/3.2,0)+(IF(H6580&gt;I6580,-H6580/3.2,0)+(IF(L6580="X",5,IF(L6580="2",2,0)))+(IF(M6580&gt;15,0,15-M6580))+(IF(P6580&lt;50,0,P6580/5)))))))</f>
        <v/>
      </c>
      <c r="T6580" s="7" t="str">
        <f t="shared" ref="T6580:T6643" si="587">IF(S6580&lt;56,"Over 0.5","Under 1.5")</f>
        <v>Under 1.5</v>
      </c>
      <c r="U6580" s="14"/>
      <c r="V6580" s="14" t="str">
        <f t="shared" si="584"/>
        <v>Over 0.5</v>
      </c>
      <c r="W6580" s="14" t="str">
        <f t="shared" si="585"/>
        <v/>
      </c>
    </row>
    <row r="6581" spans="19:23">
      <c r="S6581" s="21" t="str">
        <f t="shared" si="586"/>
        <v/>
      </c>
      <c r="T6581" s="7" t="str">
        <f t="shared" si="587"/>
        <v>Under 1.5</v>
      </c>
      <c r="U6581" s="14"/>
      <c r="V6581" s="14" t="str">
        <f t="shared" si="584"/>
        <v>Over 0.5</v>
      </c>
      <c r="W6581" s="14" t="str">
        <f t="shared" si="585"/>
        <v/>
      </c>
    </row>
    <row r="6582" spans="19:23">
      <c r="S6582" s="21" t="str">
        <f t="shared" si="586"/>
        <v/>
      </c>
      <c r="T6582" s="7" t="str">
        <f t="shared" si="587"/>
        <v>Under 1.5</v>
      </c>
      <c r="U6582" s="14"/>
      <c r="V6582" s="14" t="str">
        <f t="shared" si="584"/>
        <v>Over 0.5</v>
      </c>
      <c r="W6582" s="14" t="str">
        <f t="shared" si="585"/>
        <v/>
      </c>
    </row>
    <row r="6583" spans="19:23">
      <c r="S6583" s="21" t="str">
        <f t="shared" si="586"/>
        <v/>
      </c>
      <c r="T6583" s="7" t="str">
        <f t="shared" si="587"/>
        <v>Under 1.5</v>
      </c>
      <c r="U6583" s="14"/>
      <c r="V6583" s="14" t="str">
        <f t="shared" si="584"/>
        <v>Over 0.5</v>
      </c>
      <c r="W6583" s="14" t="str">
        <f t="shared" si="585"/>
        <v/>
      </c>
    </row>
    <row r="6584" spans="19:23">
      <c r="S6584" s="21" t="str">
        <f t="shared" si="586"/>
        <v/>
      </c>
      <c r="T6584" s="7" t="str">
        <f t="shared" si="587"/>
        <v>Under 1.5</v>
      </c>
      <c r="U6584" s="14"/>
      <c r="V6584" s="14" t="str">
        <f t="shared" si="584"/>
        <v>Over 0.5</v>
      </c>
      <c r="W6584" s="14" t="str">
        <f t="shared" si="585"/>
        <v/>
      </c>
    </row>
    <row r="6585" spans="19:23">
      <c r="S6585" s="21" t="str">
        <f t="shared" si="586"/>
        <v/>
      </c>
      <c r="T6585" s="7" t="str">
        <f t="shared" si="587"/>
        <v>Under 1.5</v>
      </c>
      <c r="U6585" s="14"/>
      <c r="V6585" s="14" t="str">
        <f t="shared" si="584"/>
        <v>Over 0.5</v>
      </c>
      <c r="W6585" s="14" t="str">
        <f t="shared" si="585"/>
        <v/>
      </c>
    </row>
    <row r="6586" spans="19:23">
      <c r="S6586" s="21" t="str">
        <f t="shared" si="586"/>
        <v/>
      </c>
      <c r="T6586" s="7" t="str">
        <f t="shared" si="587"/>
        <v>Under 1.5</v>
      </c>
      <c r="U6586" s="14"/>
      <c r="V6586" s="14" t="str">
        <f t="shared" si="584"/>
        <v>Over 0.5</v>
      </c>
      <c r="W6586" s="14" t="str">
        <f t="shared" si="585"/>
        <v/>
      </c>
    </row>
    <row r="6587" spans="19:23">
      <c r="S6587" s="21" t="str">
        <f t="shared" si="586"/>
        <v/>
      </c>
      <c r="T6587" s="7" t="str">
        <f t="shared" si="587"/>
        <v>Under 1.5</v>
      </c>
      <c r="U6587" s="14"/>
      <c r="V6587" s="14" t="str">
        <f t="shared" si="584"/>
        <v>Over 0.5</v>
      </c>
      <c r="W6587" s="14" t="str">
        <f t="shared" si="585"/>
        <v/>
      </c>
    </row>
    <row r="6588" spans="19:23">
      <c r="S6588" s="21" t="str">
        <f t="shared" si="586"/>
        <v/>
      </c>
      <c r="T6588" s="7" t="str">
        <f t="shared" si="587"/>
        <v>Under 1.5</v>
      </c>
      <c r="U6588" s="14"/>
      <c r="V6588" s="14" t="str">
        <f t="shared" si="584"/>
        <v>Over 0.5</v>
      </c>
      <c r="W6588" s="14" t="str">
        <f t="shared" si="585"/>
        <v/>
      </c>
    </row>
    <row r="6589" spans="19:23">
      <c r="S6589" s="21" t="str">
        <f t="shared" si="586"/>
        <v/>
      </c>
      <c r="T6589" s="7" t="str">
        <f t="shared" si="587"/>
        <v>Under 1.5</v>
      </c>
      <c r="U6589" s="14"/>
      <c r="V6589" s="14" t="str">
        <f t="shared" si="584"/>
        <v>Over 0.5</v>
      </c>
      <c r="W6589" s="14" t="str">
        <f t="shared" si="585"/>
        <v/>
      </c>
    </row>
    <row r="6590" spans="19:23">
      <c r="S6590" s="21" t="str">
        <f t="shared" si="586"/>
        <v/>
      </c>
      <c r="T6590" s="7" t="str">
        <f t="shared" si="587"/>
        <v>Under 1.5</v>
      </c>
      <c r="U6590" s="14"/>
      <c r="V6590" s="14" t="str">
        <f t="shared" si="584"/>
        <v>Over 0.5</v>
      </c>
      <c r="W6590" s="14" t="str">
        <f t="shared" si="585"/>
        <v/>
      </c>
    </row>
    <row r="6591" spans="19:23">
      <c r="S6591" s="21" t="str">
        <f t="shared" si="586"/>
        <v/>
      </c>
      <c r="T6591" s="7" t="str">
        <f t="shared" si="587"/>
        <v>Under 1.5</v>
      </c>
      <c r="U6591" s="14"/>
      <c r="V6591" s="14" t="str">
        <f t="shared" si="584"/>
        <v>Over 0.5</v>
      </c>
      <c r="W6591" s="14" t="str">
        <f t="shared" si="585"/>
        <v/>
      </c>
    </row>
    <row r="6592" spans="19:23">
      <c r="S6592" s="21" t="str">
        <f t="shared" si="586"/>
        <v/>
      </c>
      <c r="T6592" s="7" t="str">
        <f t="shared" si="587"/>
        <v>Under 1.5</v>
      </c>
      <c r="U6592" s="14"/>
      <c r="V6592" s="14" t="str">
        <f t="shared" si="584"/>
        <v>Over 0.5</v>
      </c>
      <c r="W6592" s="14" t="str">
        <f t="shared" si="585"/>
        <v/>
      </c>
    </row>
    <row r="6593" spans="19:23">
      <c r="S6593" s="21" t="str">
        <f t="shared" si="586"/>
        <v/>
      </c>
      <c r="T6593" s="7" t="str">
        <f t="shared" si="587"/>
        <v>Under 1.5</v>
      </c>
      <c r="U6593" s="14"/>
      <c r="V6593" s="14" t="str">
        <f t="shared" si="584"/>
        <v>Over 0.5</v>
      </c>
      <c r="W6593" s="14" t="str">
        <f t="shared" si="585"/>
        <v/>
      </c>
    </row>
    <row r="6594" spans="19:23">
      <c r="S6594" s="21" t="str">
        <f t="shared" si="586"/>
        <v/>
      </c>
      <c r="T6594" s="7" t="str">
        <f t="shared" si="587"/>
        <v>Under 1.5</v>
      </c>
      <c r="U6594" s="14"/>
      <c r="V6594" s="14" t="str">
        <f t="shared" si="584"/>
        <v>Over 0.5</v>
      </c>
      <c r="W6594" s="14" t="str">
        <f t="shared" si="585"/>
        <v/>
      </c>
    </row>
    <row r="6595" spans="19:23">
      <c r="S6595" s="21" t="str">
        <f t="shared" si="586"/>
        <v/>
      </c>
      <c r="T6595" s="7" t="str">
        <f t="shared" si="587"/>
        <v>Under 1.5</v>
      </c>
      <c r="U6595" s="14"/>
      <c r="V6595" s="14" t="str">
        <f t="shared" si="584"/>
        <v>Over 0.5</v>
      </c>
      <c r="W6595" s="14" t="str">
        <f t="shared" si="585"/>
        <v/>
      </c>
    </row>
    <row r="6596" spans="19:23">
      <c r="S6596" s="21" t="str">
        <f t="shared" si="586"/>
        <v/>
      </c>
      <c r="T6596" s="7" t="str">
        <f t="shared" si="587"/>
        <v>Under 1.5</v>
      </c>
      <c r="U6596" s="14"/>
      <c r="V6596" s="14" t="str">
        <f t="shared" si="584"/>
        <v>Over 0.5</v>
      </c>
      <c r="W6596" s="14" t="str">
        <f t="shared" si="585"/>
        <v/>
      </c>
    </row>
    <row r="6597" spans="19:23">
      <c r="S6597" s="21" t="str">
        <f t="shared" si="586"/>
        <v/>
      </c>
      <c r="T6597" s="7" t="str">
        <f t="shared" si="587"/>
        <v>Under 1.5</v>
      </c>
      <c r="U6597" s="14"/>
      <c r="V6597" s="14" t="str">
        <f t="shared" si="584"/>
        <v>Over 0.5</v>
      </c>
      <c r="W6597" s="14" t="str">
        <f t="shared" si="585"/>
        <v/>
      </c>
    </row>
    <row r="6598" spans="19:23">
      <c r="S6598" s="21" t="str">
        <f t="shared" si="586"/>
        <v/>
      </c>
      <c r="T6598" s="7" t="str">
        <f t="shared" si="587"/>
        <v>Under 1.5</v>
      </c>
      <c r="U6598" s="14"/>
      <c r="V6598" s="14" t="str">
        <f t="shared" si="584"/>
        <v>Over 0.5</v>
      </c>
      <c r="W6598" s="14" t="str">
        <f t="shared" si="585"/>
        <v/>
      </c>
    </row>
    <row r="6599" spans="19:23">
      <c r="S6599" s="21" t="str">
        <f t="shared" si="586"/>
        <v/>
      </c>
      <c r="T6599" s="7" t="str">
        <f t="shared" si="587"/>
        <v>Under 1.5</v>
      </c>
      <c r="U6599" s="14"/>
      <c r="V6599" s="14" t="str">
        <f t="shared" si="584"/>
        <v>Over 0.5</v>
      </c>
      <c r="W6599" s="14" t="str">
        <f t="shared" si="585"/>
        <v/>
      </c>
    </row>
    <row r="6600" spans="19:23">
      <c r="S6600" s="21" t="str">
        <f t="shared" si="586"/>
        <v/>
      </c>
      <c r="T6600" s="7" t="str">
        <f t="shared" si="587"/>
        <v>Under 1.5</v>
      </c>
      <c r="U6600" s="14"/>
      <c r="V6600" s="14" t="str">
        <f t="shared" si="584"/>
        <v>Over 0.5</v>
      </c>
      <c r="W6600" s="14" t="str">
        <f t="shared" si="585"/>
        <v/>
      </c>
    </row>
    <row r="6601" spans="19:23">
      <c r="S6601" s="21" t="str">
        <f t="shared" si="586"/>
        <v/>
      </c>
      <c r="T6601" s="7" t="str">
        <f t="shared" si="587"/>
        <v>Under 1.5</v>
      </c>
      <c r="U6601" s="14"/>
      <c r="V6601" s="14" t="str">
        <f t="shared" si="584"/>
        <v>Over 0.5</v>
      </c>
      <c r="W6601" s="14" t="str">
        <f t="shared" si="585"/>
        <v/>
      </c>
    </row>
    <row r="6602" spans="19:23">
      <c r="S6602" s="21" t="str">
        <f t="shared" si="586"/>
        <v/>
      </c>
      <c r="T6602" s="7" t="str">
        <f t="shared" si="587"/>
        <v>Under 1.5</v>
      </c>
      <c r="U6602" s="14"/>
      <c r="V6602" s="14" t="str">
        <f t="shared" si="584"/>
        <v>Over 0.5</v>
      </c>
      <c r="W6602" s="14" t="str">
        <f t="shared" si="585"/>
        <v/>
      </c>
    </row>
    <row r="6603" spans="19:23">
      <c r="S6603" s="21" t="str">
        <f t="shared" si="586"/>
        <v/>
      </c>
      <c r="T6603" s="7" t="str">
        <f t="shared" si="587"/>
        <v>Under 1.5</v>
      </c>
      <c r="U6603" s="14"/>
      <c r="V6603" s="14" t="str">
        <f t="shared" ref="V6603:V6666" si="588">IF(N6603="1-0","Under 1.5",IF(N6603="0-0","Under 1.5",IF(N6603="0-1","Under 1.5","Over 0.5")))</f>
        <v>Over 0.5</v>
      </c>
      <c r="W6603" s="14" t="str">
        <f t="shared" ref="W6603:W6666" si="589">IF(N6603=0,"",IF(N6603="?",N6603,IF(T6603=V6603,"WON",IF(N6603="0-1","WON",IF(N6603="1-0","WON","LOST")))))</f>
        <v/>
      </c>
    </row>
    <row r="6604" spans="19:23">
      <c r="S6604" s="21" t="str">
        <f t="shared" si="586"/>
        <v/>
      </c>
      <c r="T6604" s="7" t="str">
        <f t="shared" si="587"/>
        <v>Under 1.5</v>
      </c>
      <c r="U6604" s="14"/>
      <c r="V6604" s="14" t="str">
        <f t="shared" si="588"/>
        <v>Over 0.5</v>
      </c>
      <c r="W6604" s="14" t="str">
        <f t="shared" si="589"/>
        <v/>
      </c>
    </row>
    <row r="6605" spans="19:23">
      <c r="S6605" s="21" t="str">
        <f t="shared" si="586"/>
        <v/>
      </c>
      <c r="T6605" s="7" t="str">
        <f t="shared" si="587"/>
        <v>Under 1.5</v>
      </c>
      <c r="U6605" s="14"/>
      <c r="V6605" s="14" t="str">
        <f t="shared" si="588"/>
        <v>Over 0.5</v>
      </c>
      <c r="W6605" s="14" t="str">
        <f t="shared" si="589"/>
        <v/>
      </c>
    </row>
    <row r="6606" spans="19:23">
      <c r="S6606" s="21" t="str">
        <f t="shared" si="586"/>
        <v/>
      </c>
      <c r="T6606" s="7" t="str">
        <f t="shared" si="587"/>
        <v>Under 1.5</v>
      </c>
      <c r="U6606" s="14"/>
      <c r="V6606" s="14" t="str">
        <f t="shared" si="588"/>
        <v>Over 0.5</v>
      </c>
      <c r="W6606" s="14" t="str">
        <f t="shared" si="589"/>
        <v/>
      </c>
    </row>
    <row r="6607" spans="19:23">
      <c r="S6607" s="21" t="str">
        <f t="shared" si="586"/>
        <v/>
      </c>
      <c r="T6607" s="7" t="str">
        <f t="shared" si="587"/>
        <v>Under 1.5</v>
      </c>
      <c r="U6607" s="14"/>
      <c r="V6607" s="14" t="str">
        <f t="shared" si="588"/>
        <v>Over 0.5</v>
      </c>
      <c r="W6607" s="14" t="str">
        <f t="shared" si="589"/>
        <v/>
      </c>
    </row>
    <row r="6608" spans="19:23">
      <c r="S6608" s="21" t="str">
        <f t="shared" si="586"/>
        <v/>
      </c>
      <c r="T6608" s="7" t="str">
        <f t="shared" si="587"/>
        <v>Under 1.5</v>
      </c>
      <c r="U6608" s="14"/>
      <c r="V6608" s="14" t="str">
        <f t="shared" si="588"/>
        <v>Over 0.5</v>
      </c>
      <c r="W6608" s="14" t="str">
        <f t="shared" si="589"/>
        <v/>
      </c>
    </row>
    <row r="6609" spans="19:23">
      <c r="S6609" s="21" t="str">
        <f t="shared" si="586"/>
        <v/>
      </c>
      <c r="T6609" s="7" t="str">
        <f t="shared" si="587"/>
        <v>Under 1.5</v>
      </c>
      <c r="U6609" s="14"/>
      <c r="V6609" s="14" t="str">
        <f t="shared" si="588"/>
        <v>Over 0.5</v>
      </c>
      <c r="W6609" s="14" t="str">
        <f t="shared" si="589"/>
        <v/>
      </c>
    </row>
    <row r="6610" spans="19:23">
      <c r="S6610" s="21" t="str">
        <f t="shared" si="586"/>
        <v/>
      </c>
      <c r="T6610" s="7" t="str">
        <f t="shared" si="587"/>
        <v>Under 1.5</v>
      </c>
      <c r="U6610" s="14"/>
      <c r="V6610" s="14" t="str">
        <f t="shared" si="588"/>
        <v>Over 0.5</v>
      </c>
      <c r="W6610" s="14" t="str">
        <f t="shared" si="589"/>
        <v/>
      </c>
    </row>
    <row r="6611" spans="19:23">
      <c r="S6611" s="21" t="str">
        <f t="shared" si="586"/>
        <v/>
      </c>
      <c r="T6611" s="7" t="str">
        <f t="shared" si="587"/>
        <v>Under 1.5</v>
      </c>
      <c r="U6611" s="14"/>
      <c r="V6611" s="14" t="str">
        <f t="shared" si="588"/>
        <v>Over 0.5</v>
      </c>
      <c r="W6611" s="14" t="str">
        <f t="shared" si="589"/>
        <v/>
      </c>
    </row>
    <row r="6612" spans="19:23">
      <c r="S6612" s="21" t="str">
        <f t="shared" si="586"/>
        <v/>
      </c>
      <c r="T6612" s="7" t="str">
        <f t="shared" si="587"/>
        <v>Under 1.5</v>
      </c>
      <c r="U6612" s="14"/>
      <c r="V6612" s="14" t="str">
        <f t="shared" si="588"/>
        <v>Over 0.5</v>
      </c>
      <c r="W6612" s="14" t="str">
        <f t="shared" si="589"/>
        <v/>
      </c>
    </row>
    <row r="6613" spans="19:23">
      <c r="S6613" s="21" t="str">
        <f t="shared" si="586"/>
        <v/>
      </c>
      <c r="T6613" s="7" t="str">
        <f t="shared" si="587"/>
        <v>Under 1.5</v>
      </c>
      <c r="U6613" s="14"/>
      <c r="V6613" s="14" t="str">
        <f t="shared" si="588"/>
        <v>Over 0.5</v>
      </c>
      <c r="W6613" s="14" t="str">
        <f t="shared" si="589"/>
        <v/>
      </c>
    </row>
    <row r="6614" spans="19:23">
      <c r="S6614" s="21" t="str">
        <f t="shared" si="586"/>
        <v/>
      </c>
      <c r="T6614" s="7" t="str">
        <f t="shared" si="587"/>
        <v>Under 1.5</v>
      </c>
      <c r="U6614" s="14"/>
      <c r="V6614" s="14" t="str">
        <f t="shared" si="588"/>
        <v>Over 0.5</v>
      </c>
      <c r="W6614" s="14" t="str">
        <f t="shared" si="589"/>
        <v/>
      </c>
    </row>
    <row r="6615" spans="19:23">
      <c r="S6615" s="21" t="str">
        <f t="shared" si="586"/>
        <v/>
      </c>
      <c r="T6615" s="7" t="str">
        <f t="shared" si="587"/>
        <v>Under 1.5</v>
      </c>
      <c r="U6615" s="14"/>
      <c r="V6615" s="14" t="str">
        <f t="shared" si="588"/>
        <v>Over 0.5</v>
      </c>
      <c r="W6615" s="14" t="str">
        <f t="shared" si="589"/>
        <v/>
      </c>
    </row>
    <row r="6616" spans="19:23">
      <c r="S6616" s="21" t="str">
        <f t="shared" si="586"/>
        <v/>
      </c>
      <c r="T6616" s="7" t="str">
        <f t="shared" si="587"/>
        <v>Under 1.5</v>
      </c>
      <c r="U6616" s="14"/>
      <c r="V6616" s="14" t="str">
        <f t="shared" si="588"/>
        <v>Over 0.5</v>
      </c>
      <c r="W6616" s="14" t="str">
        <f t="shared" si="589"/>
        <v/>
      </c>
    </row>
    <row r="6617" spans="19:23">
      <c r="S6617" s="21" t="str">
        <f t="shared" si="586"/>
        <v/>
      </c>
      <c r="T6617" s="7" t="str">
        <f t="shared" si="587"/>
        <v>Under 1.5</v>
      </c>
      <c r="U6617" s="14"/>
      <c r="V6617" s="14" t="str">
        <f t="shared" si="588"/>
        <v>Over 0.5</v>
      </c>
      <c r="W6617" s="14" t="str">
        <f t="shared" si="589"/>
        <v/>
      </c>
    </row>
    <row r="6618" spans="19:23">
      <c r="S6618" s="21" t="str">
        <f t="shared" si="586"/>
        <v/>
      </c>
      <c r="T6618" s="7" t="str">
        <f t="shared" si="587"/>
        <v>Under 1.5</v>
      </c>
      <c r="U6618" s="14"/>
      <c r="V6618" s="14" t="str">
        <f t="shared" si="588"/>
        <v>Over 0.5</v>
      </c>
      <c r="W6618" s="14" t="str">
        <f t="shared" si="589"/>
        <v/>
      </c>
    </row>
    <row r="6619" spans="19:23">
      <c r="S6619" s="21" t="str">
        <f t="shared" si="586"/>
        <v/>
      </c>
      <c r="T6619" s="7" t="str">
        <f t="shared" si="587"/>
        <v>Under 1.5</v>
      </c>
      <c r="U6619" s="14"/>
      <c r="V6619" s="14" t="str">
        <f t="shared" si="588"/>
        <v>Over 0.5</v>
      </c>
      <c r="W6619" s="14" t="str">
        <f t="shared" si="589"/>
        <v/>
      </c>
    </row>
    <row r="6620" spans="19:23">
      <c r="S6620" s="21" t="str">
        <f t="shared" si="586"/>
        <v/>
      </c>
      <c r="T6620" s="7" t="str">
        <f t="shared" si="587"/>
        <v>Under 1.5</v>
      </c>
      <c r="U6620" s="14"/>
      <c r="V6620" s="14" t="str">
        <f t="shared" si="588"/>
        <v>Over 0.5</v>
      </c>
      <c r="W6620" s="14" t="str">
        <f t="shared" si="589"/>
        <v/>
      </c>
    </row>
    <row r="6621" spans="19:23">
      <c r="S6621" s="21" t="str">
        <f t="shared" si="586"/>
        <v/>
      </c>
      <c r="T6621" s="7" t="str">
        <f t="shared" si="587"/>
        <v>Under 1.5</v>
      </c>
      <c r="U6621" s="14"/>
      <c r="V6621" s="14" t="str">
        <f t="shared" si="588"/>
        <v>Over 0.5</v>
      </c>
      <c r="W6621" s="14" t="str">
        <f t="shared" si="589"/>
        <v/>
      </c>
    </row>
    <row r="6622" spans="19:23">
      <c r="S6622" s="21" t="str">
        <f t="shared" si="586"/>
        <v/>
      </c>
      <c r="T6622" s="7" t="str">
        <f t="shared" si="587"/>
        <v>Under 1.5</v>
      </c>
      <c r="U6622" s="14"/>
      <c r="V6622" s="14" t="str">
        <f t="shared" si="588"/>
        <v>Over 0.5</v>
      </c>
      <c r="W6622" s="14" t="str">
        <f t="shared" si="589"/>
        <v/>
      </c>
    </row>
    <row r="6623" spans="19:23">
      <c r="S6623" s="21" t="str">
        <f t="shared" si="586"/>
        <v/>
      </c>
      <c r="T6623" s="7" t="str">
        <f t="shared" si="587"/>
        <v>Under 1.5</v>
      </c>
      <c r="U6623" s="14"/>
      <c r="V6623" s="14" t="str">
        <f t="shared" si="588"/>
        <v>Over 0.5</v>
      </c>
      <c r="W6623" s="14" t="str">
        <f t="shared" si="589"/>
        <v/>
      </c>
    </row>
    <row r="6624" spans="19:23">
      <c r="S6624" s="21" t="str">
        <f t="shared" si="586"/>
        <v/>
      </c>
      <c r="T6624" s="7" t="str">
        <f t="shared" si="587"/>
        <v>Under 1.5</v>
      </c>
      <c r="U6624" s="14"/>
      <c r="V6624" s="14" t="str">
        <f t="shared" si="588"/>
        <v>Over 0.5</v>
      </c>
      <c r="W6624" s="14" t="str">
        <f t="shared" si="589"/>
        <v/>
      </c>
    </row>
    <row r="6625" spans="19:23">
      <c r="S6625" s="21" t="str">
        <f t="shared" si="586"/>
        <v/>
      </c>
      <c r="T6625" s="7" t="str">
        <f t="shared" si="587"/>
        <v>Under 1.5</v>
      </c>
      <c r="U6625" s="14"/>
      <c r="V6625" s="14" t="str">
        <f t="shared" si="588"/>
        <v>Over 0.5</v>
      </c>
      <c r="W6625" s="14" t="str">
        <f t="shared" si="589"/>
        <v/>
      </c>
    </row>
    <row r="6626" spans="19:23">
      <c r="S6626" s="21" t="str">
        <f t="shared" si="586"/>
        <v/>
      </c>
      <c r="T6626" s="7" t="str">
        <f t="shared" si="587"/>
        <v>Under 1.5</v>
      </c>
      <c r="U6626" s="14"/>
      <c r="V6626" s="14" t="str">
        <f t="shared" si="588"/>
        <v>Over 0.5</v>
      </c>
      <c r="W6626" s="14" t="str">
        <f t="shared" si="589"/>
        <v/>
      </c>
    </row>
    <row r="6627" spans="19:23">
      <c r="S6627" s="21" t="str">
        <f t="shared" si="586"/>
        <v/>
      </c>
      <c r="T6627" s="7" t="str">
        <f t="shared" si="587"/>
        <v>Under 1.5</v>
      </c>
      <c r="U6627" s="14"/>
      <c r="V6627" s="14" t="str">
        <f t="shared" si="588"/>
        <v>Over 0.5</v>
      </c>
      <c r="W6627" s="14" t="str">
        <f t="shared" si="589"/>
        <v/>
      </c>
    </row>
    <row r="6628" spans="19:23">
      <c r="S6628" s="21" t="str">
        <f t="shared" si="586"/>
        <v/>
      </c>
      <c r="T6628" s="7" t="str">
        <f t="shared" si="587"/>
        <v>Under 1.5</v>
      </c>
      <c r="U6628" s="14"/>
      <c r="V6628" s="14" t="str">
        <f t="shared" si="588"/>
        <v>Over 0.5</v>
      </c>
      <c r="W6628" s="14" t="str">
        <f t="shared" si="589"/>
        <v/>
      </c>
    </row>
    <row r="6629" spans="19:23">
      <c r="S6629" s="21" t="str">
        <f t="shared" si="586"/>
        <v/>
      </c>
      <c r="T6629" s="7" t="str">
        <f t="shared" si="587"/>
        <v>Under 1.5</v>
      </c>
      <c r="U6629" s="14"/>
      <c r="V6629" s="14" t="str">
        <f t="shared" si="588"/>
        <v>Over 0.5</v>
      </c>
      <c r="W6629" s="14" t="str">
        <f t="shared" si="589"/>
        <v/>
      </c>
    </row>
    <row r="6630" spans="19:23">
      <c r="S6630" s="21" t="str">
        <f t="shared" si="586"/>
        <v/>
      </c>
      <c r="T6630" s="7" t="str">
        <f t="shared" si="587"/>
        <v>Under 1.5</v>
      </c>
      <c r="U6630" s="14"/>
      <c r="V6630" s="14" t="str">
        <f t="shared" si="588"/>
        <v>Over 0.5</v>
      </c>
      <c r="W6630" s="14" t="str">
        <f t="shared" si="589"/>
        <v/>
      </c>
    </row>
    <row r="6631" spans="19:23">
      <c r="S6631" s="21" t="str">
        <f t="shared" si="586"/>
        <v/>
      </c>
      <c r="T6631" s="7" t="str">
        <f t="shared" si="587"/>
        <v>Under 1.5</v>
      </c>
      <c r="U6631" s="14"/>
      <c r="V6631" s="14" t="str">
        <f t="shared" si="588"/>
        <v>Over 0.5</v>
      </c>
      <c r="W6631" s="14" t="str">
        <f t="shared" si="589"/>
        <v/>
      </c>
    </row>
    <row r="6632" spans="19:23">
      <c r="S6632" s="21" t="str">
        <f t="shared" si="586"/>
        <v/>
      </c>
      <c r="T6632" s="7" t="str">
        <f t="shared" si="587"/>
        <v>Under 1.5</v>
      </c>
      <c r="U6632" s="14"/>
      <c r="V6632" s="14" t="str">
        <f t="shared" si="588"/>
        <v>Over 0.5</v>
      </c>
      <c r="W6632" s="14" t="str">
        <f t="shared" si="589"/>
        <v/>
      </c>
    </row>
    <row r="6633" spans="19:23">
      <c r="S6633" s="21" t="str">
        <f t="shared" si="586"/>
        <v/>
      </c>
      <c r="T6633" s="7" t="str">
        <f t="shared" si="587"/>
        <v>Under 1.5</v>
      </c>
      <c r="U6633" s="14"/>
      <c r="V6633" s="14" t="str">
        <f t="shared" si="588"/>
        <v>Over 0.5</v>
      </c>
      <c r="W6633" s="14" t="str">
        <f t="shared" si="589"/>
        <v/>
      </c>
    </row>
    <row r="6634" spans="19:23">
      <c r="S6634" s="21" t="str">
        <f t="shared" si="586"/>
        <v/>
      </c>
      <c r="T6634" s="7" t="str">
        <f t="shared" si="587"/>
        <v>Under 1.5</v>
      </c>
      <c r="U6634" s="14"/>
      <c r="V6634" s="14" t="str">
        <f t="shared" si="588"/>
        <v>Over 0.5</v>
      </c>
      <c r="W6634" s="14" t="str">
        <f t="shared" si="589"/>
        <v/>
      </c>
    </row>
    <row r="6635" spans="19:23">
      <c r="S6635" s="21" t="str">
        <f t="shared" si="586"/>
        <v/>
      </c>
      <c r="T6635" s="7" t="str">
        <f t="shared" si="587"/>
        <v>Under 1.5</v>
      </c>
      <c r="U6635" s="14"/>
      <c r="V6635" s="14" t="str">
        <f t="shared" si="588"/>
        <v>Over 0.5</v>
      </c>
      <c r="W6635" s="14" t="str">
        <f t="shared" si="589"/>
        <v/>
      </c>
    </row>
    <row r="6636" spans="19:23">
      <c r="S6636" s="21" t="str">
        <f t="shared" si="586"/>
        <v/>
      </c>
      <c r="T6636" s="7" t="str">
        <f t="shared" si="587"/>
        <v>Under 1.5</v>
      </c>
      <c r="U6636" s="14"/>
      <c r="V6636" s="14" t="str">
        <f t="shared" si="588"/>
        <v>Over 0.5</v>
      </c>
      <c r="W6636" s="14" t="str">
        <f t="shared" si="589"/>
        <v/>
      </c>
    </row>
    <row r="6637" spans="19:23">
      <c r="S6637" s="21" t="str">
        <f t="shared" si="586"/>
        <v/>
      </c>
      <c r="T6637" s="7" t="str">
        <f t="shared" si="587"/>
        <v>Under 1.5</v>
      </c>
      <c r="U6637" s="14"/>
      <c r="V6637" s="14" t="str">
        <f t="shared" si="588"/>
        <v>Over 0.5</v>
      </c>
      <c r="W6637" s="14" t="str">
        <f t="shared" si="589"/>
        <v/>
      </c>
    </row>
    <row r="6638" spans="19:23">
      <c r="S6638" s="21" t="str">
        <f t="shared" si="586"/>
        <v/>
      </c>
      <c r="T6638" s="7" t="str">
        <f t="shared" si="587"/>
        <v>Under 1.5</v>
      </c>
      <c r="U6638" s="14"/>
      <c r="V6638" s="14" t="str">
        <f t="shared" si="588"/>
        <v>Over 0.5</v>
      </c>
      <c r="W6638" s="14" t="str">
        <f t="shared" si="589"/>
        <v/>
      </c>
    </row>
    <row r="6639" spans="19:23">
      <c r="S6639" s="21" t="str">
        <f t="shared" si="586"/>
        <v/>
      </c>
      <c r="T6639" s="7" t="str">
        <f t="shared" si="587"/>
        <v>Under 1.5</v>
      </c>
      <c r="U6639" s="14"/>
      <c r="V6639" s="14" t="str">
        <f t="shared" si="588"/>
        <v>Over 0.5</v>
      </c>
      <c r="W6639" s="14" t="str">
        <f t="shared" si="589"/>
        <v/>
      </c>
    </row>
    <row r="6640" spans="19:23">
      <c r="S6640" s="21" t="str">
        <f t="shared" si="586"/>
        <v/>
      </c>
      <c r="T6640" s="7" t="str">
        <f t="shared" si="587"/>
        <v>Under 1.5</v>
      </c>
      <c r="U6640" s="14"/>
      <c r="V6640" s="14" t="str">
        <f t="shared" si="588"/>
        <v>Over 0.5</v>
      </c>
      <c r="W6640" s="14" t="str">
        <f t="shared" si="589"/>
        <v/>
      </c>
    </row>
    <row r="6641" spans="19:23">
      <c r="S6641" s="21" t="str">
        <f t="shared" si="586"/>
        <v/>
      </c>
      <c r="T6641" s="7" t="str">
        <f t="shared" si="587"/>
        <v>Under 1.5</v>
      </c>
      <c r="U6641" s="14"/>
      <c r="V6641" s="14" t="str">
        <f t="shared" si="588"/>
        <v>Over 0.5</v>
      </c>
      <c r="W6641" s="14" t="str">
        <f t="shared" si="589"/>
        <v/>
      </c>
    </row>
    <row r="6642" spans="19:23">
      <c r="S6642" s="21" t="str">
        <f t="shared" si="586"/>
        <v/>
      </c>
      <c r="T6642" s="7" t="str">
        <f t="shared" si="587"/>
        <v>Under 1.5</v>
      </c>
      <c r="U6642" s="14"/>
      <c r="V6642" s="14" t="str">
        <f t="shared" si="588"/>
        <v>Over 0.5</v>
      </c>
      <c r="W6642" s="14" t="str">
        <f t="shared" si="589"/>
        <v/>
      </c>
    </row>
    <row r="6643" spans="19:23">
      <c r="S6643" s="21" t="str">
        <f t="shared" si="586"/>
        <v/>
      </c>
      <c r="T6643" s="7" t="str">
        <f t="shared" si="587"/>
        <v>Under 1.5</v>
      </c>
      <c r="U6643" s="14"/>
      <c r="V6643" s="14" t="str">
        <f t="shared" si="588"/>
        <v>Over 0.5</v>
      </c>
      <c r="W6643" s="14" t="str">
        <f t="shared" si="589"/>
        <v/>
      </c>
    </row>
    <row r="6644" spans="19:23">
      <c r="S6644" s="21" t="str">
        <f t="shared" ref="S6644:S6707" si="590">(IF(H6644=0,"",(40+IF(I6644&lt;50,0,I6644/3.2)+(IF(J6644&gt;I6644,-J6644/3.2,0)+(IF(H6644&gt;I6644,-H6644/3.2,0)+(IF(L6644="X",5,IF(L6644="2",2,0)))+(IF(M6644&gt;15,0,15-M6644))+(IF(P6644&lt;50,0,P6644/5)))))))</f>
        <v/>
      </c>
      <c r="T6644" s="7" t="str">
        <f t="shared" ref="T6644:T6707" si="591">IF(S6644&lt;56,"Over 0.5","Under 1.5")</f>
        <v>Under 1.5</v>
      </c>
      <c r="U6644" s="14"/>
      <c r="V6644" s="14" t="str">
        <f t="shared" si="588"/>
        <v>Over 0.5</v>
      </c>
      <c r="W6644" s="14" t="str">
        <f t="shared" si="589"/>
        <v/>
      </c>
    </row>
    <row r="6645" spans="19:23">
      <c r="S6645" s="21" t="str">
        <f t="shared" si="590"/>
        <v/>
      </c>
      <c r="T6645" s="7" t="str">
        <f t="shared" si="591"/>
        <v>Under 1.5</v>
      </c>
      <c r="U6645" s="14"/>
      <c r="V6645" s="14" t="str">
        <f t="shared" si="588"/>
        <v>Over 0.5</v>
      </c>
      <c r="W6645" s="14" t="str">
        <f t="shared" si="589"/>
        <v/>
      </c>
    </row>
    <row r="6646" spans="19:23">
      <c r="S6646" s="21" t="str">
        <f t="shared" si="590"/>
        <v/>
      </c>
      <c r="T6646" s="7" t="str">
        <f t="shared" si="591"/>
        <v>Under 1.5</v>
      </c>
      <c r="U6646" s="14"/>
      <c r="V6646" s="14" t="str">
        <f t="shared" si="588"/>
        <v>Over 0.5</v>
      </c>
      <c r="W6646" s="14" t="str">
        <f t="shared" si="589"/>
        <v/>
      </c>
    </row>
    <row r="6647" spans="19:23">
      <c r="S6647" s="21" t="str">
        <f t="shared" si="590"/>
        <v/>
      </c>
      <c r="T6647" s="7" t="str">
        <f t="shared" si="591"/>
        <v>Under 1.5</v>
      </c>
      <c r="U6647" s="14"/>
      <c r="V6647" s="14" t="str">
        <f t="shared" si="588"/>
        <v>Over 0.5</v>
      </c>
      <c r="W6647" s="14" t="str">
        <f t="shared" si="589"/>
        <v/>
      </c>
    </row>
    <row r="6648" spans="19:23">
      <c r="S6648" s="21" t="str">
        <f t="shared" si="590"/>
        <v/>
      </c>
      <c r="T6648" s="7" t="str">
        <f t="shared" si="591"/>
        <v>Under 1.5</v>
      </c>
      <c r="U6648" s="14"/>
      <c r="V6648" s="14" t="str">
        <f t="shared" si="588"/>
        <v>Over 0.5</v>
      </c>
      <c r="W6648" s="14" t="str">
        <f t="shared" si="589"/>
        <v/>
      </c>
    </row>
    <row r="6649" spans="19:23">
      <c r="S6649" s="21" t="str">
        <f t="shared" si="590"/>
        <v/>
      </c>
      <c r="T6649" s="7" t="str">
        <f t="shared" si="591"/>
        <v>Under 1.5</v>
      </c>
      <c r="U6649" s="14"/>
      <c r="V6649" s="14" t="str">
        <f t="shared" si="588"/>
        <v>Over 0.5</v>
      </c>
      <c r="W6649" s="14" t="str">
        <f t="shared" si="589"/>
        <v/>
      </c>
    </row>
    <row r="6650" spans="19:23">
      <c r="S6650" s="21" t="str">
        <f t="shared" si="590"/>
        <v/>
      </c>
      <c r="T6650" s="7" t="str">
        <f t="shared" si="591"/>
        <v>Under 1.5</v>
      </c>
      <c r="U6650" s="14"/>
      <c r="V6650" s="14" t="str">
        <f t="shared" si="588"/>
        <v>Over 0.5</v>
      </c>
      <c r="W6650" s="14" t="str">
        <f t="shared" si="589"/>
        <v/>
      </c>
    </row>
    <row r="6651" spans="19:23">
      <c r="S6651" s="21" t="str">
        <f t="shared" si="590"/>
        <v/>
      </c>
      <c r="T6651" s="7" t="str">
        <f t="shared" si="591"/>
        <v>Under 1.5</v>
      </c>
      <c r="U6651" s="14"/>
      <c r="V6651" s="14" t="str">
        <f t="shared" si="588"/>
        <v>Over 0.5</v>
      </c>
      <c r="W6651" s="14" t="str">
        <f t="shared" si="589"/>
        <v/>
      </c>
    </row>
    <row r="6652" spans="19:23">
      <c r="S6652" s="21" t="str">
        <f t="shared" si="590"/>
        <v/>
      </c>
      <c r="T6652" s="7" t="str">
        <f t="shared" si="591"/>
        <v>Under 1.5</v>
      </c>
      <c r="U6652" s="14"/>
      <c r="V6652" s="14" t="str">
        <f t="shared" si="588"/>
        <v>Over 0.5</v>
      </c>
      <c r="W6652" s="14" t="str">
        <f t="shared" si="589"/>
        <v/>
      </c>
    </row>
    <row r="6653" spans="19:23">
      <c r="S6653" s="21" t="str">
        <f t="shared" si="590"/>
        <v/>
      </c>
      <c r="T6653" s="7" t="str">
        <f t="shared" si="591"/>
        <v>Under 1.5</v>
      </c>
      <c r="U6653" s="14"/>
      <c r="V6653" s="14" t="str">
        <f t="shared" si="588"/>
        <v>Over 0.5</v>
      </c>
      <c r="W6653" s="14" t="str">
        <f t="shared" si="589"/>
        <v/>
      </c>
    </row>
    <row r="6654" spans="19:23">
      <c r="S6654" s="21" t="str">
        <f t="shared" si="590"/>
        <v/>
      </c>
      <c r="T6654" s="7" t="str">
        <f t="shared" si="591"/>
        <v>Under 1.5</v>
      </c>
      <c r="U6654" s="14"/>
      <c r="V6654" s="14" t="str">
        <f t="shared" si="588"/>
        <v>Over 0.5</v>
      </c>
      <c r="W6654" s="14" t="str">
        <f t="shared" si="589"/>
        <v/>
      </c>
    </row>
    <row r="6655" spans="19:23">
      <c r="S6655" s="21" t="str">
        <f t="shared" si="590"/>
        <v/>
      </c>
      <c r="T6655" s="7" t="str">
        <f t="shared" si="591"/>
        <v>Under 1.5</v>
      </c>
      <c r="U6655" s="14"/>
      <c r="V6655" s="14" t="str">
        <f t="shared" si="588"/>
        <v>Over 0.5</v>
      </c>
      <c r="W6655" s="14" t="str">
        <f t="shared" si="589"/>
        <v/>
      </c>
    </row>
    <row r="6656" spans="19:23">
      <c r="S6656" s="21" t="str">
        <f t="shared" si="590"/>
        <v/>
      </c>
      <c r="T6656" s="7" t="str">
        <f t="shared" si="591"/>
        <v>Under 1.5</v>
      </c>
      <c r="U6656" s="14"/>
      <c r="V6656" s="14" t="str">
        <f t="shared" si="588"/>
        <v>Over 0.5</v>
      </c>
      <c r="W6656" s="14" t="str">
        <f t="shared" si="589"/>
        <v/>
      </c>
    </row>
    <row r="6657" spans="19:23">
      <c r="S6657" s="21" t="str">
        <f t="shared" si="590"/>
        <v/>
      </c>
      <c r="T6657" s="7" t="str">
        <f t="shared" si="591"/>
        <v>Under 1.5</v>
      </c>
      <c r="U6657" s="14"/>
      <c r="V6657" s="14" t="str">
        <f t="shared" si="588"/>
        <v>Over 0.5</v>
      </c>
      <c r="W6657" s="14" t="str">
        <f t="shared" si="589"/>
        <v/>
      </c>
    </row>
    <row r="6658" spans="19:23">
      <c r="S6658" s="21" t="str">
        <f t="shared" si="590"/>
        <v/>
      </c>
      <c r="T6658" s="7" t="str">
        <f t="shared" si="591"/>
        <v>Under 1.5</v>
      </c>
      <c r="U6658" s="14"/>
      <c r="V6658" s="14" t="str">
        <f t="shared" si="588"/>
        <v>Over 0.5</v>
      </c>
      <c r="W6658" s="14" t="str">
        <f t="shared" si="589"/>
        <v/>
      </c>
    </row>
    <row r="6659" spans="19:23">
      <c r="S6659" s="21" t="str">
        <f t="shared" si="590"/>
        <v/>
      </c>
      <c r="T6659" s="7" t="str">
        <f t="shared" si="591"/>
        <v>Under 1.5</v>
      </c>
      <c r="U6659" s="14"/>
      <c r="V6659" s="14" t="str">
        <f t="shared" si="588"/>
        <v>Over 0.5</v>
      </c>
      <c r="W6659" s="14" t="str">
        <f t="shared" si="589"/>
        <v/>
      </c>
    </row>
    <row r="6660" spans="19:23">
      <c r="S6660" s="21" t="str">
        <f t="shared" si="590"/>
        <v/>
      </c>
      <c r="T6660" s="7" t="str">
        <f t="shared" si="591"/>
        <v>Under 1.5</v>
      </c>
      <c r="U6660" s="14"/>
      <c r="V6660" s="14" t="str">
        <f t="shared" si="588"/>
        <v>Over 0.5</v>
      </c>
      <c r="W6660" s="14" t="str">
        <f t="shared" si="589"/>
        <v/>
      </c>
    </row>
    <row r="6661" spans="19:23">
      <c r="S6661" s="21" t="str">
        <f t="shared" si="590"/>
        <v/>
      </c>
      <c r="T6661" s="7" t="str">
        <f t="shared" si="591"/>
        <v>Under 1.5</v>
      </c>
      <c r="U6661" s="14"/>
      <c r="V6661" s="14" t="str">
        <f t="shared" si="588"/>
        <v>Over 0.5</v>
      </c>
      <c r="W6661" s="14" t="str">
        <f t="shared" si="589"/>
        <v/>
      </c>
    </row>
    <row r="6662" spans="19:23">
      <c r="S6662" s="21" t="str">
        <f t="shared" si="590"/>
        <v/>
      </c>
      <c r="T6662" s="7" t="str">
        <f t="shared" si="591"/>
        <v>Under 1.5</v>
      </c>
      <c r="U6662" s="14"/>
      <c r="V6662" s="14" t="str">
        <f t="shared" si="588"/>
        <v>Over 0.5</v>
      </c>
      <c r="W6662" s="14" t="str">
        <f t="shared" si="589"/>
        <v/>
      </c>
    </row>
    <row r="6663" spans="19:23">
      <c r="S6663" s="21" t="str">
        <f t="shared" si="590"/>
        <v/>
      </c>
      <c r="T6663" s="7" t="str">
        <f t="shared" si="591"/>
        <v>Under 1.5</v>
      </c>
      <c r="U6663" s="14"/>
      <c r="V6663" s="14" t="str">
        <f t="shared" si="588"/>
        <v>Over 0.5</v>
      </c>
      <c r="W6663" s="14" t="str">
        <f t="shared" si="589"/>
        <v/>
      </c>
    </row>
    <row r="6664" spans="19:23">
      <c r="S6664" s="21" t="str">
        <f t="shared" si="590"/>
        <v/>
      </c>
      <c r="T6664" s="7" t="str">
        <f t="shared" si="591"/>
        <v>Under 1.5</v>
      </c>
      <c r="U6664" s="14"/>
      <c r="V6664" s="14" t="str">
        <f t="shared" si="588"/>
        <v>Over 0.5</v>
      </c>
      <c r="W6664" s="14" t="str">
        <f t="shared" si="589"/>
        <v/>
      </c>
    </row>
    <row r="6665" spans="19:23">
      <c r="S6665" s="21" t="str">
        <f t="shared" si="590"/>
        <v/>
      </c>
      <c r="T6665" s="7" t="str">
        <f t="shared" si="591"/>
        <v>Under 1.5</v>
      </c>
      <c r="U6665" s="14"/>
      <c r="V6665" s="14" t="str">
        <f t="shared" si="588"/>
        <v>Over 0.5</v>
      </c>
      <c r="W6665" s="14" t="str">
        <f t="shared" si="589"/>
        <v/>
      </c>
    </row>
    <row r="6666" spans="19:23">
      <c r="S6666" s="21" t="str">
        <f t="shared" si="590"/>
        <v/>
      </c>
      <c r="T6666" s="7" t="str">
        <f t="shared" si="591"/>
        <v>Under 1.5</v>
      </c>
      <c r="U6666" s="14"/>
      <c r="V6666" s="14" t="str">
        <f t="shared" si="588"/>
        <v>Over 0.5</v>
      </c>
      <c r="W6666" s="14" t="str">
        <f t="shared" si="589"/>
        <v/>
      </c>
    </row>
    <row r="6667" spans="19:23">
      <c r="S6667" s="21" t="str">
        <f t="shared" si="590"/>
        <v/>
      </c>
      <c r="T6667" s="7" t="str">
        <f t="shared" si="591"/>
        <v>Under 1.5</v>
      </c>
      <c r="U6667" s="14"/>
      <c r="V6667" s="14" t="str">
        <f t="shared" ref="V6667:V6730" si="592">IF(N6667="1-0","Under 1.5",IF(N6667="0-0","Under 1.5",IF(N6667="0-1","Under 1.5","Over 0.5")))</f>
        <v>Over 0.5</v>
      </c>
      <c r="W6667" s="14" t="str">
        <f t="shared" ref="W6667:W6730" si="593">IF(N6667=0,"",IF(N6667="?",N6667,IF(T6667=V6667,"WON",IF(N6667="0-1","WON",IF(N6667="1-0","WON","LOST")))))</f>
        <v/>
      </c>
    </row>
    <row r="6668" spans="19:23">
      <c r="S6668" s="21" t="str">
        <f t="shared" si="590"/>
        <v/>
      </c>
      <c r="T6668" s="7" t="str">
        <f t="shared" si="591"/>
        <v>Under 1.5</v>
      </c>
      <c r="U6668" s="14"/>
      <c r="V6668" s="14" t="str">
        <f t="shared" si="592"/>
        <v>Over 0.5</v>
      </c>
      <c r="W6668" s="14" t="str">
        <f t="shared" si="593"/>
        <v/>
      </c>
    </row>
    <row r="6669" spans="19:23">
      <c r="S6669" s="21" t="str">
        <f t="shared" si="590"/>
        <v/>
      </c>
      <c r="T6669" s="7" t="str">
        <f t="shared" si="591"/>
        <v>Under 1.5</v>
      </c>
      <c r="U6669" s="14"/>
      <c r="V6669" s="14" t="str">
        <f t="shared" si="592"/>
        <v>Over 0.5</v>
      </c>
      <c r="W6669" s="14" t="str">
        <f t="shared" si="593"/>
        <v/>
      </c>
    </row>
    <row r="6670" spans="19:23">
      <c r="S6670" s="21" t="str">
        <f t="shared" si="590"/>
        <v/>
      </c>
      <c r="T6670" s="7" t="str">
        <f t="shared" si="591"/>
        <v>Under 1.5</v>
      </c>
      <c r="U6670" s="14"/>
      <c r="V6670" s="14" t="str">
        <f t="shared" si="592"/>
        <v>Over 0.5</v>
      </c>
      <c r="W6670" s="14" t="str">
        <f t="shared" si="593"/>
        <v/>
      </c>
    </row>
    <row r="6671" spans="19:23">
      <c r="S6671" s="21" t="str">
        <f t="shared" si="590"/>
        <v/>
      </c>
      <c r="T6671" s="7" t="str">
        <f t="shared" si="591"/>
        <v>Under 1.5</v>
      </c>
      <c r="U6671" s="14"/>
      <c r="V6671" s="14" t="str">
        <f t="shared" si="592"/>
        <v>Over 0.5</v>
      </c>
      <c r="W6671" s="14" t="str">
        <f t="shared" si="593"/>
        <v/>
      </c>
    </row>
    <row r="6672" spans="19:23">
      <c r="S6672" s="21" t="str">
        <f t="shared" si="590"/>
        <v/>
      </c>
      <c r="T6672" s="7" t="str">
        <f t="shared" si="591"/>
        <v>Under 1.5</v>
      </c>
      <c r="U6672" s="14"/>
      <c r="V6672" s="14" t="str">
        <f t="shared" si="592"/>
        <v>Over 0.5</v>
      </c>
      <c r="W6672" s="14" t="str">
        <f t="shared" si="593"/>
        <v/>
      </c>
    </row>
    <row r="6673" spans="19:23">
      <c r="S6673" s="21" t="str">
        <f t="shared" si="590"/>
        <v/>
      </c>
      <c r="T6673" s="7" t="str">
        <f t="shared" si="591"/>
        <v>Under 1.5</v>
      </c>
      <c r="U6673" s="14"/>
      <c r="V6673" s="14" t="str">
        <f t="shared" si="592"/>
        <v>Over 0.5</v>
      </c>
      <c r="W6673" s="14" t="str">
        <f t="shared" si="593"/>
        <v/>
      </c>
    </row>
    <row r="6674" spans="19:23">
      <c r="S6674" s="21" t="str">
        <f t="shared" si="590"/>
        <v/>
      </c>
      <c r="T6674" s="7" t="str">
        <f t="shared" si="591"/>
        <v>Under 1.5</v>
      </c>
      <c r="U6674" s="14"/>
      <c r="V6674" s="14" t="str">
        <f t="shared" si="592"/>
        <v>Over 0.5</v>
      </c>
      <c r="W6674" s="14" t="str">
        <f t="shared" si="593"/>
        <v/>
      </c>
    </row>
    <row r="6675" spans="19:23">
      <c r="S6675" s="21" t="str">
        <f t="shared" si="590"/>
        <v/>
      </c>
      <c r="T6675" s="7" t="str">
        <f t="shared" si="591"/>
        <v>Under 1.5</v>
      </c>
      <c r="U6675" s="14"/>
      <c r="V6675" s="14" t="str">
        <f t="shared" si="592"/>
        <v>Over 0.5</v>
      </c>
      <c r="W6675" s="14" t="str">
        <f t="shared" si="593"/>
        <v/>
      </c>
    </row>
    <row r="6676" spans="19:23">
      <c r="S6676" s="21" t="str">
        <f t="shared" si="590"/>
        <v/>
      </c>
      <c r="T6676" s="7" t="str">
        <f t="shared" si="591"/>
        <v>Under 1.5</v>
      </c>
      <c r="U6676" s="14"/>
      <c r="V6676" s="14" t="str">
        <f t="shared" si="592"/>
        <v>Over 0.5</v>
      </c>
      <c r="W6676" s="14" t="str">
        <f t="shared" si="593"/>
        <v/>
      </c>
    </row>
    <row r="6677" spans="19:23">
      <c r="S6677" s="21" t="str">
        <f t="shared" si="590"/>
        <v/>
      </c>
      <c r="T6677" s="7" t="str">
        <f t="shared" si="591"/>
        <v>Under 1.5</v>
      </c>
      <c r="U6677" s="14"/>
      <c r="V6677" s="14" t="str">
        <f t="shared" si="592"/>
        <v>Over 0.5</v>
      </c>
      <c r="W6677" s="14" t="str">
        <f t="shared" si="593"/>
        <v/>
      </c>
    </row>
    <row r="6678" spans="19:23">
      <c r="S6678" s="21" t="str">
        <f t="shared" si="590"/>
        <v/>
      </c>
      <c r="T6678" s="7" t="str">
        <f t="shared" si="591"/>
        <v>Under 1.5</v>
      </c>
      <c r="U6678" s="14"/>
      <c r="V6678" s="14" t="str">
        <f t="shared" si="592"/>
        <v>Over 0.5</v>
      </c>
      <c r="W6678" s="14" t="str">
        <f t="shared" si="593"/>
        <v/>
      </c>
    </row>
    <row r="6679" spans="19:23">
      <c r="S6679" s="21" t="str">
        <f t="shared" si="590"/>
        <v/>
      </c>
      <c r="T6679" s="7" t="str">
        <f t="shared" si="591"/>
        <v>Under 1.5</v>
      </c>
      <c r="U6679" s="14"/>
      <c r="V6679" s="14" t="str">
        <f t="shared" si="592"/>
        <v>Over 0.5</v>
      </c>
      <c r="W6679" s="14" t="str">
        <f t="shared" si="593"/>
        <v/>
      </c>
    </row>
    <row r="6680" spans="19:23">
      <c r="S6680" s="21" t="str">
        <f t="shared" si="590"/>
        <v/>
      </c>
      <c r="T6680" s="7" t="str">
        <f t="shared" si="591"/>
        <v>Under 1.5</v>
      </c>
      <c r="U6680" s="14"/>
      <c r="V6680" s="14" t="str">
        <f t="shared" si="592"/>
        <v>Over 0.5</v>
      </c>
      <c r="W6680" s="14" t="str">
        <f t="shared" si="593"/>
        <v/>
      </c>
    </row>
    <row r="6681" spans="19:23">
      <c r="S6681" s="21" t="str">
        <f t="shared" si="590"/>
        <v/>
      </c>
      <c r="T6681" s="7" t="str">
        <f t="shared" si="591"/>
        <v>Under 1.5</v>
      </c>
      <c r="U6681" s="14"/>
      <c r="V6681" s="14" t="str">
        <f t="shared" si="592"/>
        <v>Over 0.5</v>
      </c>
      <c r="W6681" s="14" t="str">
        <f t="shared" si="593"/>
        <v/>
      </c>
    </row>
    <row r="6682" spans="19:23">
      <c r="S6682" s="21" t="str">
        <f t="shared" si="590"/>
        <v/>
      </c>
      <c r="T6682" s="7" t="str">
        <f t="shared" si="591"/>
        <v>Under 1.5</v>
      </c>
      <c r="U6682" s="14"/>
      <c r="V6682" s="14" t="str">
        <f t="shared" si="592"/>
        <v>Over 0.5</v>
      </c>
      <c r="W6682" s="14" t="str">
        <f t="shared" si="593"/>
        <v/>
      </c>
    </row>
    <row r="6683" spans="19:23">
      <c r="S6683" s="21" t="str">
        <f t="shared" si="590"/>
        <v/>
      </c>
      <c r="T6683" s="7" t="str">
        <f t="shared" si="591"/>
        <v>Under 1.5</v>
      </c>
      <c r="U6683" s="14"/>
      <c r="V6683" s="14" t="str">
        <f t="shared" si="592"/>
        <v>Over 0.5</v>
      </c>
      <c r="W6683" s="14" t="str">
        <f t="shared" si="593"/>
        <v/>
      </c>
    </row>
    <row r="6684" spans="19:23">
      <c r="S6684" s="21" t="str">
        <f t="shared" si="590"/>
        <v/>
      </c>
      <c r="T6684" s="7" t="str">
        <f t="shared" si="591"/>
        <v>Under 1.5</v>
      </c>
      <c r="U6684" s="14"/>
      <c r="V6684" s="14" t="str">
        <f t="shared" si="592"/>
        <v>Over 0.5</v>
      </c>
      <c r="W6684" s="14" t="str">
        <f t="shared" si="593"/>
        <v/>
      </c>
    </row>
    <row r="6685" spans="19:23">
      <c r="S6685" s="21" t="str">
        <f t="shared" si="590"/>
        <v/>
      </c>
      <c r="T6685" s="7" t="str">
        <f t="shared" si="591"/>
        <v>Under 1.5</v>
      </c>
      <c r="U6685" s="14"/>
      <c r="V6685" s="14" t="str">
        <f t="shared" si="592"/>
        <v>Over 0.5</v>
      </c>
      <c r="W6685" s="14" t="str">
        <f t="shared" si="593"/>
        <v/>
      </c>
    </row>
    <row r="6686" spans="19:23">
      <c r="S6686" s="21" t="str">
        <f t="shared" si="590"/>
        <v/>
      </c>
      <c r="T6686" s="7" t="str">
        <f t="shared" si="591"/>
        <v>Under 1.5</v>
      </c>
      <c r="U6686" s="14"/>
      <c r="V6686" s="14" t="str">
        <f t="shared" si="592"/>
        <v>Over 0.5</v>
      </c>
      <c r="W6686" s="14" t="str">
        <f t="shared" si="593"/>
        <v/>
      </c>
    </row>
    <row r="6687" spans="19:23">
      <c r="S6687" s="21" t="str">
        <f t="shared" si="590"/>
        <v/>
      </c>
      <c r="T6687" s="7" t="str">
        <f t="shared" si="591"/>
        <v>Under 1.5</v>
      </c>
      <c r="U6687" s="14"/>
      <c r="V6687" s="14" t="str">
        <f t="shared" si="592"/>
        <v>Over 0.5</v>
      </c>
      <c r="W6687" s="14" t="str">
        <f t="shared" si="593"/>
        <v/>
      </c>
    </row>
    <row r="6688" spans="19:23">
      <c r="S6688" s="21" t="str">
        <f t="shared" si="590"/>
        <v/>
      </c>
      <c r="T6688" s="7" t="str">
        <f t="shared" si="591"/>
        <v>Under 1.5</v>
      </c>
      <c r="U6688" s="14"/>
      <c r="V6688" s="14" t="str">
        <f t="shared" si="592"/>
        <v>Over 0.5</v>
      </c>
      <c r="W6688" s="14" t="str">
        <f t="shared" si="593"/>
        <v/>
      </c>
    </row>
    <row r="6689" spans="19:23">
      <c r="S6689" s="21" t="str">
        <f t="shared" si="590"/>
        <v/>
      </c>
      <c r="T6689" s="7" t="str">
        <f t="shared" si="591"/>
        <v>Under 1.5</v>
      </c>
      <c r="U6689" s="14"/>
      <c r="V6689" s="14" t="str">
        <f t="shared" si="592"/>
        <v>Over 0.5</v>
      </c>
      <c r="W6689" s="14" t="str">
        <f t="shared" si="593"/>
        <v/>
      </c>
    </row>
    <row r="6690" spans="19:23">
      <c r="S6690" s="21" t="str">
        <f t="shared" si="590"/>
        <v/>
      </c>
      <c r="T6690" s="7" t="str">
        <f t="shared" si="591"/>
        <v>Under 1.5</v>
      </c>
      <c r="U6690" s="14"/>
      <c r="V6690" s="14" t="str">
        <f t="shared" si="592"/>
        <v>Over 0.5</v>
      </c>
      <c r="W6690" s="14" t="str">
        <f t="shared" si="593"/>
        <v/>
      </c>
    </row>
    <row r="6691" spans="19:23">
      <c r="S6691" s="21" t="str">
        <f t="shared" si="590"/>
        <v/>
      </c>
      <c r="T6691" s="7" t="str">
        <f t="shared" si="591"/>
        <v>Under 1.5</v>
      </c>
      <c r="U6691" s="14"/>
      <c r="V6691" s="14" t="str">
        <f t="shared" si="592"/>
        <v>Over 0.5</v>
      </c>
      <c r="W6691" s="14" t="str">
        <f t="shared" si="593"/>
        <v/>
      </c>
    </row>
    <row r="6692" spans="19:23">
      <c r="S6692" s="21" t="str">
        <f t="shared" si="590"/>
        <v/>
      </c>
      <c r="T6692" s="7" t="str">
        <f t="shared" si="591"/>
        <v>Under 1.5</v>
      </c>
      <c r="U6692" s="14"/>
      <c r="V6692" s="14" t="str">
        <f t="shared" si="592"/>
        <v>Over 0.5</v>
      </c>
      <c r="W6692" s="14" t="str">
        <f t="shared" si="593"/>
        <v/>
      </c>
    </row>
    <row r="6693" spans="19:23">
      <c r="S6693" s="21" t="str">
        <f t="shared" si="590"/>
        <v/>
      </c>
      <c r="T6693" s="7" t="str">
        <f t="shared" si="591"/>
        <v>Under 1.5</v>
      </c>
      <c r="U6693" s="14"/>
      <c r="V6693" s="14" t="str">
        <f t="shared" si="592"/>
        <v>Over 0.5</v>
      </c>
      <c r="W6693" s="14" t="str">
        <f t="shared" si="593"/>
        <v/>
      </c>
    </row>
    <row r="6694" spans="19:23">
      <c r="S6694" s="21" t="str">
        <f t="shared" si="590"/>
        <v/>
      </c>
      <c r="T6694" s="7" t="str">
        <f t="shared" si="591"/>
        <v>Under 1.5</v>
      </c>
      <c r="U6694" s="14"/>
      <c r="V6694" s="14" t="str">
        <f t="shared" si="592"/>
        <v>Over 0.5</v>
      </c>
      <c r="W6694" s="14" t="str">
        <f t="shared" si="593"/>
        <v/>
      </c>
    </row>
    <row r="6695" spans="19:23">
      <c r="S6695" s="21" t="str">
        <f t="shared" si="590"/>
        <v/>
      </c>
      <c r="T6695" s="7" t="str">
        <f t="shared" si="591"/>
        <v>Under 1.5</v>
      </c>
      <c r="U6695" s="14"/>
      <c r="V6695" s="14" t="str">
        <f t="shared" si="592"/>
        <v>Over 0.5</v>
      </c>
      <c r="W6695" s="14" t="str">
        <f t="shared" si="593"/>
        <v/>
      </c>
    </row>
    <row r="6696" spans="19:23">
      <c r="S6696" s="21" t="str">
        <f t="shared" si="590"/>
        <v/>
      </c>
      <c r="T6696" s="7" t="str">
        <f t="shared" si="591"/>
        <v>Under 1.5</v>
      </c>
      <c r="U6696" s="14"/>
      <c r="V6696" s="14" t="str">
        <f t="shared" si="592"/>
        <v>Over 0.5</v>
      </c>
      <c r="W6696" s="14" t="str">
        <f t="shared" si="593"/>
        <v/>
      </c>
    </row>
    <row r="6697" spans="19:23">
      <c r="S6697" s="21" t="str">
        <f t="shared" si="590"/>
        <v/>
      </c>
      <c r="T6697" s="7" t="str">
        <f t="shared" si="591"/>
        <v>Under 1.5</v>
      </c>
      <c r="U6697" s="14"/>
      <c r="V6697" s="14" t="str">
        <f t="shared" si="592"/>
        <v>Over 0.5</v>
      </c>
      <c r="W6697" s="14" t="str">
        <f t="shared" si="593"/>
        <v/>
      </c>
    </row>
    <row r="6698" spans="19:23">
      <c r="S6698" s="21" t="str">
        <f t="shared" si="590"/>
        <v/>
      </c>
      <c r="T6698" s="7" t="str">
        <f t="shared" si="591"/>
        <v>Under 1.5</v>
      </c>
      <c r="U6698" s="14"/>
      <c r="V6698" s="14" t="str">
        <f t="shared" si="592"/>
        <v>Over 0.5</v>
      </c>
      <c r="W6698" s="14" t="str">
        <f t="shared" si="593"/>
        <v/>
      </c>
    </row>
    <row r="6699" spans="19:23">
      <c r="S6699" s="21" t="str">
        <f t="shared" si="590"/>
        <v/>
      </c>
      <c r="T6699" s="7" t="str">
        <f t="shared" si="591"/>
        <v>Under 1.5</v>
      </c>
      <c r="U6699" s="14"/>
      <c r="V6699" s="14" t="str">
        <f t="shared" si="592"/>
        <v>Over 0.5</v>
      </c>
      <c r="W6699" s="14" t="str">
        <f t="shared" si="593"/>
        <v/>
      </c>
    </row>
    <row r="6700" spans="19:23">
      <c r="S6700" s="21" t="str">
        <f t="shared" si="590"/>
        <v/>
      </c>
      <c r="T6700" s="7" t="str">
        <f t="shared" si="591"/>
        <v>Under 1.5</v>
      </c>
      <c r="U6700" s="14"/>
      <c r="V6700" s="14" t="str">
        <f t="shared" si="592"/>
        <v>Over 0.5</v>
      </c>
      <c r="W6700" s="14" t="str">
        <f t="shared" si="593"/>
        <v/>
      </c>
    </row>
    <row r="6701" spans="19:23">
      <c r="S6701" s="21" t="str">
        <f t="shared" si="590"/>
        <v/>
      </c>
      <c r="T6701" s="7" t="str">
        <f t="shared" si="591"/>
        <v>Under 1.5</v>
      </c>
      <c r="U6701" s="14"/>
      <c r="V6701" s="14" t="str">
        <f t="shared" si="592"/>
        <v>Over 0.5</v>
      </c>
      <c r="W6701" s="14" t="str">
        <f t="shared" si="593"/>
        <v/>
      </c>
    </row>
    <row r="6702" spans="19:23">
      <c r="S6702" s="21" t="str">
        <f t="shared" si="590"/>
        <v/>
      </c>
      <c r="T6702" s="7" t="str">
        <f t="shared" si="591"/>
        <v>Under 1.5</v>
      </c>
      <c r="U6702" s="14"/>
      <c r="V6702" s="14" t="str">
        <f t="shared" si="592"/>
        <v>Over 0.5</v>
      </c>
      <c r="W6702" s="14" t="str">
        <f t="shared" si="593"/>
        <v/>
      </c>
    </row>
    <row r="6703" spans="19:23">
      <c r="S6703" s="21" t="str">
        <f t="shared" si="590"/>
        <v/>
      </c>
      <c r="T6703" s="7" t="str">
        <f t="shared" si="591"/>
        <v>Under 1.5</v>
      </c>
      <c r="U6703" s="14"/>
      <c r="V6703" s="14" t="str">
        <f t="shared" si="592"/>
        <v>Over 0.5</v>
      </c>
      <c r="W6703" s="14" t="str">
        <f t="shared" si="593"/>
        <v/>
      </c>
    </row>
    <row r="6704" spans="19:23">
      <c r="S6704" s="21" t="str">
        <f t="shared" si="590"/>
        <v/>
      </c>
      <c r="T6704" s="7" t="str">
        <f t="shared" si="591"/>
        <v>Under 1.5</v>
      </c>
      <c r="U6704" s="14"/>
      <c r="V6704" s="14" t="str">
        <f t="shared" si="592"/>
        <v>Over 0.5</v>
      </c>
      <c r="W6704" s="14" t="str">
        <f t="shared" si="593"/>
        <v/>
      </c>
    </row>
    <row r="6705" spans="19:23">
      <c r="S6705" s="21" t="str">
        <f t="shared" si="590"/>
        <v/>
      </c>
      <c r="T6705" s="7" t="str">
        <f t="shared" si="591"/>
        <v>Under 1.5</v>
      </c>
      <c r="U6705" s="14"/>
      <c r="V6705" s="14" t="str">
        <f t="shared" si="592"/>
        <v>Over 0.5</v>
      </c>
      <c r="W6705" s="14" t="str">
        <f t="shared" si="593"/>
        <v/>
      </c>
    </row>
    <row r="6706" spans="19:23">
      <c r="S6706" s="21" t="str">
        <f t="shared" si="590"/>
        <v/>
      </c>
      <c r="T6706" s="7" t="str">
        <f t="shared" si="591"/>
        <v>Under 1.5</v>
      </c>
      <c r="U6706" s="14"/>
      <c r="V6706" s="14" t="str">
        <f t="shared" si="592"/>
        <v>Over 0.5</v>
      </c>
      <c r="W6706" s="14" t="str">
        <f t="shared" si="593"/>
        <v/>
      </c>
    </row>
    <row r="6707" spans="19:23">
      <c r="S6707" s="21" t="str">
        <f t="shared" si="590"/>
        <v/>
      </c>
      <c r="T6707" s="7" t="str">
        <f t="shared" si="591"/>
        <v>Under 1.5</v>
      </c>
      <c r="U6707" s="14"/>
      <c r="V6707" s="14" t="str">
        <f t="shared" si="592"/>
        <v>Over 0.5</v>
      </c>
      <c r="W6707" s="14" t="str">
        <f t="shared" si="593"/>
        <v/>
      </c>
    </row>
    <row r="6708" spans="19:23">
      <c r="S6708" s="21" t="str">
        <f t="shared" ref="S6708:S6771" si="594">(IF(H6708=0,"",(40+IF(I6708&lt;50,0,I6708/3.2)+(IF(J6708&gt;I6708,-J6708/3.2,0)+(IF(H6708&gt;I6708,-H6708/3.2,0)+(IF(L6708="X",5,IF(L6708="2",2,0)))+(IF(M6708&gt;15,0,15-M6708))+(IF(P6708&lt;50,0,P6708/5)))))))</f>
        <v/>
      </c>
      <c r="T6708" s="7" t="str">
        <f t="shared" ref="T6708:T6771" si="595">IF(S6708&lt;56,"Over 0.5","Under 1.5")</f>
        <v>Under 1.5</v>
      </c>
      <c r="U6708" s="14"/>
      <c r="V6708" s="14" t="str">
        <f t="shared" si="592"/>
        <v>Over 0.5</v>
      </c>
      <c r="W6708" s="14" t="str">
        <f t="shared" si="593"/>
        <v/>
      </c>
    </row>
    <row r="6709" spans="19:23">
      <c r="S6709" s="21" t="str">
        <f t="shared" si="594"/>
        <v/>
      </c>
      <c r="T6709" s="7" t="str">
        <f t="shared" si="595"/>
        <v>Under 1.5</v>
      </c>
      <c r="U6709" s="14"/>
      <c r="V6709" s="14" t="str">
        <f t="shared" si="592"/>
        <v>Over 0.5</v>
      </c>
      <c r="W6709" s="14" t="str">
        <f t="shared" si="593"/>
        <v/>
      </c>
    </row>
    <row r="6710" spans="19:23">
      <c r="S6710" s="21" t="str">
        <f t="shared" si="594"/>
        <v/>
      </c>
      <c r="T6710" s="7" t="str">
        <f t="shared" si="595"/>
        <v>Under 1.5</v>
      </c>
      <c r="U6710" s="14"/>
      <c r="V6710" s="14" t="str">
        <f t="shared" si="592"/>
        <v>Over 0.5</v>
      </c>
      <c r="W6710" s="14" t="str">
        <f t="shared" si="593"/>
        <v/>
      </c>
    </row>
    <row r="6711" spans="19:23">
      <c r="S6711" s="21" t="str">
        <f t="shared" si="594"/>
        <v/>
      </c>
      <c r="T6711" s="7" t="str">
        <f t="shared" si="595"/>
        <v>Under 1.5</v>
      </c>
      <c r="U6711" s="14"/>
      <c r="V6711" s="14" t="str">
        <f t="shared" si="592"/>
        <v>Over 0.5</v>
      </c>
      <c r="W6711" s="14" t="str">
        <f t="shared" si="593"/>
        <v/>
      </c>
    </row>
    <row r="6712" spans="19:23">
      <c r="S6712" s="21" t="str">
        <f t="shared" si="594"/>
        <v/>
      </c>
      <c r="T6712" s="7" t="str">
        <f t="shared" si="595"/>
        <v>Under 1.5</v>
      </c>
      <c r="U6712" s="14"/>
      <c r="V6712" s="14" t="str">
        <f t="shared" si="592"/>
        <v>Over 0.5</v>
      </c>
      <c r="W6712" s="14" t="str">
        <f t="shared" si="593"/>
        <v/>
      </c>
    </row>
    <row r="6713" spans="19:23">
      <c r="S6713" s="21" t="str">
        <f t="shared" si="594"/>
        <v/>
      </c>
      <c r="T6713" s="7" t="str">
        <f t="shared" si="595"/>
        <v>Under 1.5</v>
      </c>
      <c r="U6713" s="14"/>
      <c r="V6713" s="14" t="str">
        <f t="shared" si="592"/>
        <v>Over 0.5</v>
      </c>
      <c r="W6713" s="14" t="str">
        <f t="shared" si="593"/>
        <v/>
      </c>
    </row>
    <row r="6714" spans="19:23">
      <c r="S6714" s="21" t="str">
        <f t="shared" si="594"/>
        <v/>
      </c>
      <c r="T6714" s="7" t="str">
        <f t="shared" si="595"/>
        <v>Under 1.5</v>
      </c>
      <c r="U6714" s="14"/>
      <c r="V6714" s="14" t="str">
        <f t="shared" si="592"/>
        <v>Over 0.5</v>
      </c>
      <c r="W6714" s="14" t="str">
        <f t="shared" si="593"/>
        <v/>
      </c>
    </row>
    <row r="6715" spans="19:23">
      <c r="S6715" s="21" t="str">
        <f t="shared" si="594"/>
        <v/>
      </c>
      <c r="T6715" s="7" t="str">
        <f t="shared" si="595"/>
        <v>Under 1.5</v>
      </c>
      <c r="U6715" s="14"/>
      <c r="V6715" s="14" t="str">
        <f t="shared" si="592"/>
        <v>Over 0.5</v>
      </c>
      <c r="W6715" s="14" t="str">
        <f t="shared" si="593"/>
        <v/>
      </c>
    </row>
    <row r="6716" spans="19:23">
      <c r="S6716" s="21" t="str">
        <f t="shared" si="594"/>
        <v/>
      </c>
      <c r="T6716" s="7" t="str">
        <f t="shared" si="595"/>
        <v>Under 1.5</v>
      </c>
      <c r="U6716" s="14"/>
      <c r="V6716" s="14" t="str">
        <f t="shared" si="592"/>
        <v>Over 0.5</v>
      </c>
      <c r="W6716" s="14" t="str">
        <f t="shared" si="593"/>
        <v/>
      </c>
    </row>
    <row r="6717" spans="19:23">
      <c r="S6717" s="21" t="str">
        <f t="shared" si="594"/>
        <v/>
      </c>
      <c r="T6717" s="7" t="str">
        <f t="shared" si="595"/>
        <v>Under 1.5</v>
      </c>
      <c r="U6717" s="14"/>
      <c r="V6717" s="14" t="str">
        <f t="shared" si="592"/>
        <v>Over 0.5</v>
      </c>
      <c r="W6717" s="14" t="str">
        <f t="shared" si="593"/>
        <v/>
      </c>
    </row>
    <row r="6718" spans="19:23">
      <c r="S6718" s="21" t="str">
        <f t="shared" si="594"/>
        <v/>
      </c>
      <c r="T6718" s="7" t="str">
        <f t="shared" si="595"/>
        <v>Under 1.5</v>
      </c>
      <c r="U6718" s="14"/>
      <c r="V6718" s="14" t="str">
        <f t="shared" si="592"/>
        <v>Over 0.5</v>
      </c>
      <c r="W6718" s="14" t="str">
        <f t="shared" si="593"/>
        <v/>
      </c>
    </row>
    <row r="6719" spans="19:23">
      <c r="S6719" s="21" t="str">
        <f t="shared" si="594"/>
        <v/>
      </c>
      <c r="T6719" s="7" t="str">
        <f t="shared" si="595"/>
        <v>Under 1.5</v>
      </c>
      <c r="U6719" s="14"/>
      <c r="V6719" s="14" t="str">
        <f t="shared" si="592"/>
        <v>Over 0.5</v>
      </c>
      <c r="W6719" s="14" t="str">
        <f t="shared" si="593"/>
        <v/>
      </c>
    </row>
    <row r="6720" spans="19:23">
      <c r="S6720" s="21" t="str">
        <f t="shared" si="594"/>
        <v/>
      </c>
      <c r="T6720" s="7" t="str">
        <f t="shared" si="595"/>
        <v>Under 1.5</v>
      </c>
      <c r="U6720" s="14"/>
      <c r="V6720" s="14" t="str">
        <f t="shared" si="592"/>
        <v>Over 0.5</v>
      </c>
      <c r="W6720" s="14" t="str">
        <f t="shared" si="593"/>
        <v/>
      </c>
    </row>
    <row r="6721" spans="19:23">
      <c r="S6721" s="21" t="str">
        <f t="shared" si="594"/>
        <v/>
      </c>
      <c r="T6721" s="7" t="str">
        <f t="shared" si="595"/>
        <v>Under 1.5</v>
      </c>
      <c r="U6721" s="14"/>
      <c r="V6721" s="14" t="str">
        <f t="shared" si="592"/>
        <v>Over 0.5</v>
      </c>
      <c r="W6721" s="14" t="str">
        <f t="shared" si="593"/>
        <v/>
      </c>
    </row>
    <row r="6722" spans="19:23">
      <c r="S6722" s="21" t="str">
        <f t="shared" si="594"/>
        <v/>
      </c>
      <c r="T6722" s="7" t="str">
        <f t="shared" si="595"/>
        <v>Under 1.5</v>
      </c>
      <c r="U6722" s="14"/>
      <c r="V6722" s="14" t="str">
        <f t="shared" si="592"/>
        <v>Over 0.5</v>
      </c>
      <c r="W6722" s="14" t="str">
        <f t="shared" si="593"/>
        <v/>
      </c>
    </row>
    <row r="6723" spans="19:23">
      <c r="S6723" s="21" t="str">
        <f t="shared" si="594"/>
        <v/>
      </c>
      <c r="T6723" s="7" t="str">
        <f t="shared" si="595"/>
        <v>Under 1.5</v>
      </c>
      <c r="U6723" s="14"/>
      <c r="V6723" s="14" t="str">
        <f t="shared" si="592"/>
        <v>Over 0.5</v>
      </c>
      <c r="W6723" s="14" t="str">
        <f t="shared" si="593"/>
        <v/>
      </c>
    </row>
    <row r="6724" spans="19:23">
      <c r="S6724" s="21" t="str">
        <f t="shared" si="594"/>
        <v/>
      </c>
      <c r="T6724" s="7" t="str">
        <f t="shared" si="595"/>
        <v>Under 1.5</v>
      </c>
      <c r="U6724" s="14"/>
      <c r="V6724" s="14" t="str">
        <f t="shared" si="592"/>
        <v>Over 0.5</v>
      </c>
      <c r="W6724" s="14" t="str">
        <f t="shared" si="593"/>
        <v/>
      </c>
    </row>
    <row r="6725" spans="19:23">
      <c r="S6725" s="21" t="str">
        <f t="shared" si="594"/>
        <v/>
      </c>
      <c r="T6725" s="7" t="str">
        <f t="shared" si="595"/>
        <v>Under 1.5</v>
      </c>
      <c r="U6725" s="14"/>
      <c r="V6725" s="14" t="str">
        <f t="shared" si="592"/>
        <v>Over 0.5</v>
      </c>
      <c r="W6725" s="14" t="str">
        <f t="shared" si="593"/>
        <v/>
      </c>
    </row>
    <row r="6726" spans="19:23">
      <c r="S6726" s="21" t="str">
        <f t="shared" si="594"/>
        <v/>
      </c>
      <c r="T6726" s="7" t="str">
        <f t="shared" si="595"/>
        <v>Under 1.5</v>
      </c>
      <c r="U6726" s="14"/>
      <c r="V6726" s="14" t="str">
        <f t="shared" si="592"/>
        <v>Over 0.5</v>
      </c>
      <c r="W6726" s="14" t="str">
        <f t="shared" si="593"/>
        <v/>
      </c>
    </row>
    <row r="6727" spans="19:23">
      <c r="S6727" s="21" t="str">
        <f t="shared" si="594"/>
        <v/>
      </c>
      <c r="T6727" s="7" t="str">
        <f t="shared" si="595"/>
        <v>Under 1.5</v>
      </c>
      <c r="U6727" s="14"/>
      <c r="V6727" s="14" t="str">
        <f t="shared" si="592"/>
        <v>Over 0.5</v>
      </c>
      <c r="W6727" s="14" t="str">
        <f t="shared" si="593"/>
        <v/>
      </c>
    </row>
    <row r="6728" spans="19:23">
      <c r="S6728" s="21" t="str">
        <f t="shared" si="594"/>
        <v/>
      </c>
      <c r="T6728" s="7" t="str">
        <f t="shared" si="595"/>
        <v>Under 1.5</v>
      </c>
      <c r="U6728" s="14"/>
      <c r="V6728" s="14" t="str">
        <f t="shared" si="592"/>
        <v>Over 0.5</v>
      </c>
      <c r="W6728" s="14" t="str">
        <f t="shared" si="593"/>
        <v/>
      </c>
    </row>
    <row r="6729" spans="19:23">
      <c r="S6729" s="21" t="str">
        <f t="shared" si="594"/>
        <v/>
      </c>
      <c r="T6729" s="7" t="str">
        <f t="shared" si="595"/>
        <v>Under 1.5</v>
      </c>
      <c r="U6729" s="14"/>
      <c r="V6729" s="14" t="str">
        <f t="shared" si="592"/>
        <v>Over 0.5</v>
      </c>
      <c r="W6729" s="14" t="str">
        <f t="shared" si="593"/>
        <v/>
      </c>
    </row>
    <row r="6730" spans="19:23">
      <c r="S6730" s="21" t="str">
        <f t="shared" si="594"/>
        <v/>
      </c>
      <c r="T6730" s="7" t="str">
        <f t="shared" si="595"/>
        <v>Under 1.5</v>
      </c>
      <c r="U6730" s="14"/>
      <c r="V6730" s="14" t="str">
        <f t="shared" si="592"/>
        <v>Over 0.5</v>
      </c>
      <c r="W6730" s="14" t="str">
        <f t="shared" si="593"/>
        <v/>
      </c>
    </row>
    <row r="6731" spans="19:23">
      <c r="S6731" s="21" t="str">
        <f t="shared" si="594"/>
        <v/>
      </c>
      <c r="T6731" s="7" t="str">
        <f t="shared" si="595"/>
        <v>Under 1.5</v>
      </c>
      <c r="U6731" s="14"/>
      <c r="V6731" s="14" t="str">
        <f t="shared" ref="V6731:V6794" si="596">IF(N6731="1-0","Under 1.5",IF(N6731="0-0","Under 1.5",IF(N6731="0-1","Under 1.5","Over 0.5")))</f>
        <v>Over 0.5</v>
      </c>
      <c r="W6731" s="14" t="str">
        <f t="shared" ref="W6731:W6794" si="597">IF(N6731=0,"",IF(N6731="?",N6731,IF(T6731=V6731,"WON",IF(N6731="0-1","WON",IF(N6731="1-0","WON","LOST")))))</f>
        <v/>
      </c>
    </row>
    <row r="6732" spans="19:23">
      <c r="S6732" s="21" t="str">
        <f t="shared" si="594"/>
        <v/>
      </c>
      <c r="T6732" s="7" t="str">
        <f t="shared" si="595"/>
        <v>Under 1.5</v>
      </c>
      <c r="U6732" s="14"/>
      <c r="V6732" s="14" t="str">
        <f t="shared" si="596"/>
        <v>Over 0.5</v>
      </c>
      <c r="W6732" s="14" t="str">
        <f t="shared" si="597"/>
        <v/>
      </c>
    </row>
    <row r="6733" spans="19:23">
      <c r="S6733" s="21" t="str">
        <f t="shared" si="594"/>
        <v/>
      </c>
      <c r="T6733" s="7" t="str">
        <f t="shared" si="595"/>
        <v>Under 1.5</v>
      </c>
      <c r="U6733" s="14"/>
      <c r="V6733" s="14" t="str">
        <f t="shared" si="596"/>
        <v>Over 0.5</v>
      </c>
      <c r="W6733" s="14" t="str">
        <f t="shared" si="597"/>
        <v/>
      </c>
    </row>
    <row r="6734" spans="19:23">
      <c r="S6734" s="21" t="str">
        <f t="shared" si="594"/>
        <v/>
      </c>
      <c r="T6734" s="7" t="str">
        <f t="shared" si="595"/>
        <v>Under 1.5</v>
      </c>
      <c r="U6734" s="14"/>
      <c r="V6734" s="14" t="str">
        <f t="shared" si="596"/>
        <v>Over 0.5</v>
      </c>
      <c r="W6734" s="14" t="str">
        <f t="shared" si="597"/>
        <v/>
      </c>
    </row>
    <row r="6735" spans="19:23">
      <c r="S6735" s="21" t="str">
        <f t="shared" si="594"/>
        <v/>
      </c>
      <c r="T6735" s="7" t="str">
        <f t="shared" si="595"/>
        <v>Under 1.5</v>
      </c>
      <c r="U6735" s="14"/>
      <c r="V6735" s="14" t="str">
        <f t="shared" si="596"/>
        <v>Over 0.5</v>
      </c>
      <c r="W6735" s="14" t="str">
        <f t="shared" si="597"/>
        <v/>
      </c>
    </row>
    <row r="6736" spans="19:23">
      <c r="S6736" s="21" t="str">
        <f t="shared" si="594"/>
        <v/>
      </c>
      <c r="T6736" s="7" t="str">
        <f t="shared" si="595"/>
        <v>Under 1.5</v>
      </c>
      <c r="U6736" s="14"/>
      <c r="V6736" s="14" t="str">
        <f t="shared" si="596"/>
        <v>Over 0.5</v>
      </c>
      <c r="W6736" s="14" t="str">
        <f t="shared" si="597"/>
        <v/>
      </c>
    </row>
    <row r="6737" spans="19:23">
      <c r="S6737" s="21" t="str">
        <f t="shared" si="594"/>
        <v/>
      </c>
      <c r="T6737" s="7" t="str">
        <f t="shared" si="595"/>
        <v>Under 1.5</v>
      </c>
      <c r="U6737" s="14"/>
      <c r="V6737" s="14" t="str">
        <f t="shared" si="596"/>
        <v>Over 0.5</v>
      </c>
      <c r="W6737" s="14" t="str">
        <f t="shared" si="597"/>
        <v/>
      </c>
    </row>
    <row r="6738" spans="19:23">
      <c r="S6738" s="21" t="str">
        <f t="shared" si="594"/>
        <v/>
      </c>
      <c r="T6738" s="7" t="str">
        <f t="shared" si="595"/>
        <v>Under 1.5</v>
      </c>
      <c r="U6738" s="14"/>
      <c r="V6738" s="14" t="str">
        <f t="shared" si="596"/>
        <v>Over 0.5</v>
      </c>
      <c r="W6738" s="14" t="str">
        <f t="shared" si="597"/>
        <v/>
      </c>
    </row>
    <row r="6739" spans="19:23">
      <c r="S6739" s="21" t="str">
        <f t="shared" si="594"/>
        <v/>
      </c>
      <c r="T6739" s="7" t="str">
        <f t="shared" si="595"/>
        <v>Under 1.5</v>
      </c>
      <c r="U6739" s="14"/>
      <c r="V6739" s="14" t="str">
        <f t="shared" si="596"/>
        <v>Over 0.5</v>
      </c>
      <c r="W6739" s="14" t="str">
        <f t="shared" si="597"/>
        <v/>
      </c>
    </row>
    <row r="6740" spans="19:23">
      <c r="S6740" s="21" t="str">
        <f t="shared" si="594"/>
        <v/>
      </c>
      <c r="T6740" s="7" t="str">
        <f t="shared" si="595"/>
        <v>Under 1.5</v>
      </c>
      <c r="U6740" s="14"/>
      <c r="V6740" s="14" t="str">
        <f t="shared" si="596"/>
        <v>Over 0.5</v>
      </c>
      <c r="W6740" s="14" t="str">
        <f t="shared" si="597"/>
        <v/>
      </c>
    </row>
    <row r="6741" spans="19:23">
      <c r="S6741" s="21" t="str">
        <f t="shared" si="594"/>
        <v/>
      </c>
      <c r="T6741" s="7" t="str">
        <f t="shared" si="595"/>
        <v>Under 1.5</v>
      </c>
      <c r="U6741" s="14"/>
      <c r="V6741" s="14" t="str">
        <f t="shared" si="596"/>
        <v>Over 0.5</v>
      </c>
      <c r="W6741" s="14" t="str">
        <f t="shared" si="597"/>
        <v/>
      </c>
    </row>
    <row r="6742" spans="19:23">
      <c r="S6742" s="21" t="str">
        <f t="shared" si="594"/>
        <v/>
      </c>
      <c r="T6742" s="7" t="str">
        <f t="shared" si="595"/>
        <v>Under 1.5</v>
      </c>
      <c r="U6742" s="14"/>
      <c r="V6742" s="14" t="str">
        <f t="shared" si="596"/>
        <v>Over 0.5</v>
      </c>
      <c r="W6742" s="14" t="str">
        <f t="shared" si="597"/>
        <v/>
      </c>
    </row>
    <row r="6743" spans="19:23">
      <c r="S6743" s="21" t="str">
        <f t="shared" si="594"/>
        <v/>
      </c>
      <c r="T6743" s="7" t="str">
        <f t="shared" si="595"/>
        <v>Under 1.5</v>
      </c>
      <c r="U6743" s="14"/>
      <c r="V6743" s="14" t="str">
        <f t="shared" si="596"/>
        <v>Over 0.5</v>
      </c>
      <c r="W6743" s="14" t="str">
        <f t="shared" si="597"/>
        <v/>
      </c>
    </row>
    <row r="6744" spans="19:23">
      <c r="S6744" s="21" t="str">
        <f t="shared" si="594"/>
        <v/>
      </c>
      <c r="T6744" s="7" t="str">
        <f t="shared" si="595"/>
        <v>Under 1.5</v>
      </c>
      <c r="U6744" s="14"/>
      <c r="V6744" s="14" t="str">
        <f t="shared" si="596"/>
        <v>Over 0.5</v>
      </c>
      <c r="W6744" s="14" t="str">
        <f t="shared" si="597"/>
        <v/>
      </c>
    </row>
    <row r="6745" spans="19:23">
      <c r="S6745" s="21" t="str">
        <f t="shared" si="594"/>
        <v/>
      </c>
      <c r="T6745" s="7" t="str">
        <f t="shared" si="595"/>
        <v>Under 1.5</v>
      </c>
      <c r="U6745" s="14"/>
      <c r="V6745" s="14" t="str">
        <f t="shared" si="596"/>
        <v>Over 0.5</v>
      </c>
      <c r="W6745" s="14" t="str">
        <f t="shared" si="597"/>
        <v/>
      </c>
    </row>
    <row r="6746" spans="19:23">
      <c r="S6746" s="21" t="str">
        <f t="shared" si="594"/>
        <v/>
      </c>
      <c r="T6746" s="7" t="str">
        <f t="shared" si="595"/>
        <v>Under 1.5</v>
      </c>
      <c r="U6746" s="14"/>
      <c r="V6746" s="14" t="str">
        <f t="shared" si="596"/>
        <v>Over 0.5</v>
      </c>
      <c r="W6746" s="14" t="str">
        <f t="shared" si="597"/>
        <v/>
      </c>
    </row>
    <row r="6747" spans="19:23">
      <c r="S6747" s="21" t="str">
        <f t="shared" si="594"/>
        <v/>
      </c>
      <c r="T6747" s="7" t="str">
        <f t="shared" si="595"/>
        <v>Under 1.5</v>
      </c>
      <c r="U6747" s="14"/>
      <c r="V6747" s="14" t="str">
        <f t="shared" si="596"/>
        <v>Over 0.5</v>
      </c>
      <c r="W6747" s="14" t="str">
        <f t="shared" si="597"/>
        <v/>
      </c>
    </row>
    <row r="6748" spans="19:23">
      <c r="S6748" s="21" t="str">
        <f t="shared" si="594"/>
        <v/>
      </c>
      <c r="T6748" s="7" t="str">
        <f t="shared" si="595"/>
        <v>Under 1.5</v>
      </c>
      <c r="U6748" s="14"/>
      <c r="V6748" s="14" t="str">
        <f t="shared" si="596"/>
        <v>Over 0.5</v>
      </c>
      <c r="W6748" s="14" t="str">
        <f t="shared" si="597"/>
        <v/>
      </c>
    </row>
    <row r="6749" spans="19:23">
      <c r="S6749" s="21" t="str">
        <f t="shared" si="594"/>
        <v/>
      </c>
      <c r="T6749" s="7" t="str">
        <f t="shared" si="595"/>
        <v>Under 1.5</v>
      </c>
      <c r="U6749" s="14"/>
      <c r="V6749" s="14" t="str">
        <f t="shared" si="596"/>
        <v>Over 0.5</v>
      </c>
      <c r="W6749" s="14" t="str">
        <f t="shared" si="597"/>
        <v/>
      </c>
    </row>
    <row r="6750" spans="19:23">
      <c r="S6750" s="21" t="str">
        <f t="shared" si="594"/>
        <v/>
      </c>
      <c r="T6750" s="7" t="str">
        <f t="shared" si="595"/>
        <v>Under 1.5</v>
      </c>
      <c r="U6750" s="14"/>
      <c r="V6750" s="14" t="str">
        <f t="shared" si="596"/>
        <v>Over 0.5</v>
      </c>
      <c r="W6750" s="14" t="str">
        <f t="shared" si="597"/>
        <v/>
      </c>
    </row>
    <row r="6751" spans="19:23">
      <c r="S6751" s="21" t="str">
        <f t="shared" si="594"/>
        <v/>
      </c>
      <c r="T6751" s="7" t="str">
        <f t="shared" si="595"/>
        <v>Under 1.5</v>
      </c>
      <c r="U6751" s="14"/>
      <c r="V6751" s="14" t="str">
        <f t="shared" si="596"/>
        <v>Over 0.5</v>
      </c>
      <c r="W6751" s="14" t="str">
        <f t="shared" si="597"/>
        <v/>
      </c>
    </row>
    <row r="6752" spans="19:23">
      <c r="S6752" s="21" t="str">
        <f t="shared" si="594"/>
        <v/>
      </c>
      <c r="T6752" s="7" t="str">
        <f t="shared" si="595"/>
        <v>Under 1.5</v>
      </c>
      <c r="U6752" s="14"/>
      <c r="V6752" s="14" t="str">
        <f t="shared" si="596"/>
        <v>Over 0.5</v>
      </c>
      <c r="W6752" s="14" t="str">
        <f t="shared" si="597"/>
        <v/>
      </c>
    </row>
    <row r="6753" spans="19:23">
      <c r="S6753" s="21" t="str">
        <f t="shared" si="594"/>
        <v/>
      </c>
      <c r="T6753" s="7" t="str">
        <f t="shared" si="595"/>
        <v>Under 1.5</v>
      </c>
      <c r="U6753" s="14"/>
      <c r="V6753" s="14" t="str">
        <f t="shared" si="596"/>
        <v>Over 0.5</v>
      </c>
      <c r="W6753" s="14" t="str">
        <f t="shared" si="597"/>
        <v/>
      </c>
    </row>
    <row r="6754" spans="19:23">
      <c r="S6754" s="21" t="str">
        <f t="shared" si="594"/>
        <v/>
      </c>
      <c r="T6754" s="7" t="str">
        <f t="shared" si="595"/>
        <v>Under 1.5</v>
      </c>
      <c r="U6754" s="14"/>
      <c r="V6754" s="14" t="str">
        <f t="shared" si="596"/>
        <v>Over 0.5</v>
      </c>
      <c r="W6754" s="14" t="str">
        <f t="shared" si="597"/>
        <v/>
      </c>
    </row>
    <row r="6755" spans="19:23">
      <c r="S6755" s="21" t="str">
        <f t="shared" si="594"/>
        <v/>
      </c>
      <c r="T6755" s="7" t="str">
        <f t="shared" si="595"/>
        <v>Under 1.5</v>
      </c>
      <c r="U6755" s="14"/>
      <c r="V6755" s="14" t="str">
        <f t="shared" si="596"/>
        <v>Over 0.5</v>
      </c>
      <c r="W6755" s="14" t="str">
        <f t="shared" si="597"/>
        <v/>
      </c>
    </row>
    <row r="6756" spans="19:23">
      <c r="S6756" s="21" t="str">
        <f t="shared" si="594"/>
        <v/>
      </c>
      <c r="T6756" s="7" t="str">
        <f t="shared" si="595"/>
        <v>Under 1.5</v>
      </c>
      <c r="U6756" s="14"/>
      <c r="V6756" s="14" t="str">
        <f t="shared" si="596"/>
        <v>Over 0.5</v>
      </c>
      <c r="W6756" s="14" t="str">
        <f t="shared" si="597"/>
        <v/>
      </c>
    </row>
    <row r="6757" spans="19:23">
      <c r="S6757" s="21" t="str">
        <f t="shared" si="594"/>
        <v/>
      </c>
      <c r="T6757" s="7" t="str">
        <f t="shared" si="595"/>
        <v>Under 1.5</v>
      </c>
      <c r="U6757" s="14"/>
      <c r="V6757" s="14" t="str">
        <f t="shared" si="596"/>
        <v>Over 0.5</v>
      </c>
      <c r="W6757" s="14" t="str">
        <f t="shared" si="597"/>
        <v/>
      </c>
    </row>
    <row r="6758" spans="19:23">
      <c r="S6758" s="21" t="str">
        <f t="shared" si="594"/>
        <v/>
      </c>
      <c r="T6758" s="7" t="str">
        <f t="shared" si="595"/>
        <v>Under 1.5</v>
      </c>
      <c r="U6758" s="14"/>
      <c r="V6758" s="14" t="str">
        <f t="shared" si="596"/>
        <v>Over 0.5</v>
      </c>
      <c r="W6758" s="14" t="str">
        <f t="shared" si="597"/>
        <v/>
      </c>
    </row>
    <row r="6759" spans="19:23">
      <c r="S6759" s="21" t="str">
        <f t="shared" si="594"/>
        <v/>
      </c>
      <c r="T6759" s="7" t="str">
        <f t="shared" si="595"/>
        <v>Under 1.5</v>
      </c>
      <c r="U6759" s="14"/>
      <c r="V6759" s="14" t="str">
        <f t="shared" si="596"/>
        <v>Over 0.5</v>
      </c>
      <c r="W6759" s="14" t="str">
        <f t="shared" si="597"/>
        <v/>
      </c>
    </row>
    <row r="6760" spans="19:23">
      <c r="S6760" s="21" t="str">
        <f t="shared" si="594"/>
        <v/>
      </c>
      <c r="T6760" s="7" t="str">
        <f t="shared" si="595"/>
        <v>Under 1.5</v>
      </c>
      <c r="U6760" s="14"/>
      <c r="V6760" s="14" t="str">
        <f t="shared" si="596"/>
        <v>Over 0.5</v>
      </c>
      <c r="W6760" s="14" t="str">
        <f t="shared" si="597"/>
        <v/>
      </c>
    </row>
    <row r="6761" spans="19:23">
      <c r="S6761" s="21" t="str">
        <f t="shared" si="594"/>
        <v/>
      </c>
      <c r="T6761" s="7" t="str">
        <f t="shared" si="595"/>
        <v>Under 1.5</v>
      </c>
      <c r="U6761" s="14"/>
      <c r="V6761" s="14" t="str">
        <f t="shared" si="596"/>
        <v>Over 0.5</v>
      </c>
      <c r="W6761" s="14" t="str">
        <f t="shared" si="597"/>
        <v/>
      </c>
    </row>
    <row r="6762" spans="19:23">
      <c r="S6762" s="21" t="str">
        <f t="shared" si="594"/>
        <v/>
      </c>
      <c r="T6762" s="7" t="str">
        <f t="shared" si="595"/>
        <v>Under 1.5</v>
      </c>
      <c r="U6762" s="14"/>
      <c r="V6762" s="14" t="str">
        <f t="shared" si="596"/>
        <v>Over 0.5</v>
      </c>
      <c r="W6762" s="14" t="str">
        <f t="shared" si="597"/>
        <v/>
      </c>
    </row>
    <row r="6763" spans="19:23">
      <c r="S6763" s="21" t="str">
        <f t="shared" si="594"/>
        <v/>
      </c>
      <c r="T6763" s="7" t="str">
        <f t="shared" si="595"/>
        <v>Under 1.5</v>
      </c>
      <c r="U6763" s="14"/>
      <c r="V6763" s="14" t="str">
        <f t="shared" si="596"/>
        <v>Over 0.5</v>
      </c>
      <c r="W6763" s="14" t="str">
        <f t="shared" si="597"/>
        <v/>
      </c>
    </row>
    <row r="6764" spans="19:23">
      <c r="S6764" s="21" t="str">
        <f t="shared" si="594"/>
        <v/>
      </c>
      <c r="T6764" s="7" t="str">
        <f t="shared" si="595"/>
        <v>Under 1.5</v>
      </c>
      <c r="U6764" s="14"/>
      <c r="V6764" s="14" t="str">
        <f t="shared" si="596"/>
        <v>Over 0.5</v>
      </c>
      <c r="W6764" s="14" t="str">
        <f t="shared" si="597"/>
        <v/>
      </c>
    </row>
    <row r="6765" spans="19:23">
      <c r="S6765" s="21" t="str">
        <f t="shared" si="594"/>
        <v/>
      </c>
      <c r="T6765" s="7" t="str">
        <f t="shared" si="595"/>
        <v>Under 1.5</v>
      </c>
      <c r="U6765" s="14"/>
      <c r="V6765" s="14" t="str">
        <f t="shared" si="596"/>
        <v>Over 0.5</v>
      </c>
      <c r="W6765" s="14" t="str">
        <f t="shared" si="597"/>
        <v/>
      </c>
    </row>
    <row r="6766" spans="19:23">
      <c r="S6766" s="21" t="str">
        <f t="shared" si="594"/>
        <v/>
      </c>
      <c r="T6766" s="7" t="str">
        <f t="shared" si="595"/>
        <v>Under 1.5</v>
      </c>
      <c r="U6766" s="14"/>
      <c r="V6766" s="14" t="str">
        <f t="shared" si="596"/>
        <v>Over 0.5</v>
      </c>
      <c r="W6766" s="14" t="str">
        <f t="shared" si="597"/>
        <v/>
      </c>
    </row>
    <row r="6767" spans="19:23">
      <c r="S6767" s="21" t="str">
        <f t="shared" si="594"/>
        <v/>
      </c>
      <c r="T6767" s="7" t="str">
        <f t="shared" si="595"/>
        <v>Under 1.5</v>
      </c>
      <c r="U6767" s="14"/>
      <c r="V6767" s="14" t="str">
        <f t="shared" si="596"/>
        <v>Over 0.5</v>
      </c>
      <c r="W6767" s="14" t="str">
        <f t="shared" si="597"/>
        <v/>
      </c>
    </row>
    <row r="6768" spans="19:23">
      <c r="S6768" s="21" t="str">
        <f t="shared" si="594"/>
        <v/>
      </c>
      <c r="T6768" s="7" t="str">
        <f t="shared" si="595"/>
        <v>Under 1.5</v>
      </c>
      <c r="U6768" s="14"/>
      <c r="V6768" s="14" t="str">
        <f t="shared" si="596"/>
        <v>Over 0.5</v>
      </c>
      <c r="W6768" s="14" t="str">
        <f t="shared" si="597"/>
        <v/>
      </c>
    </row>
    <row r="6769" spans="19:23">
      <c r="S6769" s="21" t="str">
        <f t="shared" si="594"/>
        <v/>
      </c>
      <c r="T6769" s="7" t="str">
        <f t="shared" si="595"/>
        <v>Under 1.5</v>
      </c>
      <c r="U6769" s="14"/>
      <c r="V6769" s="14" t="str">
        <f t="shared" si="596"/>
        <v>Over 0.5</v>
      </c>
      <c r="W6769" s="14" t="str">
        <f t="shared" si="597"/>
        <v/>
      </c>
    </row>
    <row r="6770" spans="19:23">
      <c r="S6770" s="21" t="str">
        <f t="shared" si="594"/>
        <v/>
      </c>
      <c r="T6770" s="7" t="str">
        <f t="shared" si="595"/>
        <v>Under 1.5</v>
      </c>
      <c r="U6770" s="14"/>
      <c r="V6770" s="14" t="str">
        <f t="shared" si="596"/>
        <v>Over 0.5</v>
      </c>
      <c r="W6770" s="14" t="str">
        <f t="shared" si="597"/>
        <v/>
      </c>
    </row>
    <row r="6771" spans="19:23">
      <c r="S6771" s="21" t="str">
        <f t="shared" si="594"/>
        <v/>
      </c>
      <c r="T6771" s="7" t="str">
        <f t="shared" si="595"/>
        <v>Under 1.5</v>
      </c>
      <c r="U6771" s="14"/>
      <c r="V6771" s="14" t="str">
        <f t="shared" si="596"/>
        <v>Over 0.5</v>
      </c>
      <c r="W6771" s="14" t="str">
        <f t="shared" si="597"/>
        <v/>
      </c>
    </row>
    <row r="6772" spans="19:23">
      <c r="S6772" s="21" t="str">
        <f t="shared" ref="S6772:S6835" si="598">(IF(H6772=0,"",(40+IF(I6772&lt;50,0,I6772/3.2)+(IF(J6772&gt;I6772,-J6772/3.2,0)+(IF(H6772&gt;I6772,-H6772/3.2,0)+(IF(L6772="X",5,IF(L6772="2",2,0)))+(IF(M6772&gt;15,0,15-M6772))+(IF(P6772&lt;50,0,P6772/5)))))))</f>
        <v/>
      </c>
      <c r="T6772" s="7" t="str">
        <f t="shared" ref="T6772:T6835" si="599">IF(S6772&lt;56,"Over 0.5","Under 1.5")</f>
        <v>Under 1.5</v>
      </c>
      <c r="U6772" s="14"/>
      <c r="V6772" s="14" t="str">
        <f t="shared" si="596"/>
        <v>Over 0.5</v>
      </c>
      <c r="W6772" s="14" t="str">
        <f t="shared" si="597"/>
        <v/>
      </c>
    </row>
    <row r="6773" spans="19:23">
      <c r="S6773" s="21" t="str">
        <f t="shared" si="598"/>
        <v/>
      </c>
      <c r="T6773" s="7" t="str">
        <f t="shared" si="599"/>
        <v>Under 1.5</v>
      </c>
      <c r="U6773" s="14"/>
      <c r="V6773" s="14" t="str">
        <f t="shared" si="596"/>
        <v>Over 0.5</v>
      </c>
      <c r="W6773" s="14" t="str">
        <f t="shared" si="597"/>
        <v/>
      </c>
    </row>
    <row r="6774" spans="19:23">
      <c r="S6774" s="21" t="str">
        <f t="shared" si="598"/>
        <v/>
      </c>
      <c r="T6774" s="7" t="str">
        <f t="shared" si="599"/>
        <v>Under 1.5</v>
      </c>
      <c r="U6774" s="14"/>
      <c r="V6774" s="14" t="str">
        <f t="shared" si="596"/>
        <v>Over 0.5</v>
      </c>
      <c r="W6774" s="14" t="str">
        <f t="shared" si="597"/>
        <v/>
      </c>
    </row>
    <row r="6775" spans="19:23">
      <c r="S6775" s="21" t="str">
        <f t="shared" si="598"/>
        <v/>
      </c>
      <c r="T6775" s="7" t="str">
        <f t="shared" si="599"/>
        <v>Under 1.5</v>
      </c>
      <c r="U6775" s="14"/>
      <c r="V6775" s="14" t="str">
        <f t="shared" si="596"/>
        <v>Over 0.5</v>
      </c>
      <c r="W6775" s="14" t="str">
        <f t="shared" si="597"/>
        <v/>
      </c>
    </row>
    <row r="6776" spans="19:23">
      <c r="S6776" s="21" t="str">
        <f t="shared" si="598"/>
        <v/>
      </c>
      <c r="T6776" s="7" t="str">
        <f t="shared" si="599"/>
        <v>Under 1.5</v>
      </c>
      <c r="U6776" s="14"/>
      <c r="V6776" s="14" t="str">
        <f t="shared" si="596"/>
        <v>Over 0.5</v>
      </c>
      <c r="W6776" s="14" t="str">
        <f t="shared" si="597"/>
        <v/>
      </c>
    </row>
    <row r="6777" spans="19:23">
      <c r="S6777" s="21" t="str">
        <f t="shared" si="598"/>
        <v/>
      </c>
      <c r="T6777" s="7" t="str">
        <f t="shared" si="599"/>
        <v>Under 1.5</v>
      </c>
      <c r="U6777" s="14"/>
      <c r="V6777" s="14" t="str">
        <f t="shared" si="596"/>
        <v>Over 0.5</v>
      </c>
      <c r="W6777" s="14" t="str">
        <f t="shared" si="597"/>
        <v/>
      </c>
    </row>
    <row r="6778" spans="19:23">
      <c r="S6778" s="21" t="str">
        <f t="shared" si="598"/>
        <v/>
      </c>
      <c r="T6778" s="7" t="str">
        <f t="shared" si="599"/>
        <v>Under 1.5</v>
      </c>
      <c r="U6778" s="14"/>
      <c r="V6778" s="14" t="str">
        <f t="shared" si="596"/>
        <v>Over 0.5</v>
      </c>
      <c r="W6778" s="14" t="str">
        <f t="shared" si="597"/>
        <v/>
      </c>
    </row>
    <row r="6779" spans="19:23">
      <c r="S6779" s="21" t="str">
        <f t="shared" si="598"/>
        <v/>
      </c>
      <c r="T6779" s="7" t="str">
        <f t="shared" si="599"/>
        <v>Under 1.5</v>
      </c>
      <c r="U6779" s="14"/>
      <c r="V6779" s="14" t="str">
        <f t="shared" si="596"/>
        <v>Over 0.5</v>
      </c>
      <c r="W6779" s="14" t="str">
        <f t="shared" si="597"/>
        <v/>
      </c>
    </row>
    <row r="6780" spans="19:23">
      <c r="S6780" s="21" t="str">
        <f t="shared" si="598"/>
        <v/>
      </c>
      <c r="T6780" s="7" t="str">
        <f t="shared" si="599"/>
        <v>Under 1.5</v>
      </c>
      <c r="U6780" s="14"/>
      <c r="V6780" s="14" t="str">
        <f t="shared" si="596"/>
        <v>Over 0.5</v>
      </c>
      <c r="W6780" s="14" t="str">
        <f t="shared" si="597"/>
        <v/>
      </c>
    </row>
    <row r="6781" spans="19:23">
      <c r="S6781" s="21" t="str">
        <f t="shared" si="598"/>
        <v/>
      </c>
      <c r="T6781" s="7" t="str">
        <f t="shared" si="599"/>
        <v>Under 1.5</v>
      </c>
      <c r="U6781" s="14"/>
      <c r="V6781" s="14" t="str">
        <f t="shared" si="596"/>
        <v>Over 0.5</v>
      </c>
      <c r="W6781" s="14" t="str">
        <f t="shared" si="597"/>
        <v/>
      </c>
    </row>
    <row r="6782" spans="19:23">
      <c r="S6782" s="21" t="str">
        <f t="shared" si="598"/>
        <v/>
      </c>
      <c r="T6782" s="7" t="str">
        <f t="shared" si="599"/>
        <v>Under 1.5</v>
      </c>
      <c r="U6782" s="14"/>
      <c r="V6782" s="14" t="str">
        <f t="shared" si="596"/>
        <v>Over 0.5</v>
      </c>
      <c r="W6782" s="14" t="str">
        <f t="shared" si="597"/>
        <v/>
      </c>
    </row>
    <row r="6783" spans="19:23">
      <c r="S6783" s="21" t="str">
        <f t="shared" si="598"/>
        <v/>
      </c>
      <c r="T6783" s="7" t="str">
        <f t="shared" si="599"/>
        <v>Under 1.5</v>
      </c>
      <c r="U6783" s="14"/>
      <c r="V6783" s="14" t="str">
        <f t="shared" si="596"/>
        <v>Over 0.5</v>
      </c>
      <c r="W6783" s="14" t="str">
        <f t="shared" si="597"/>
        <v/>
      </c>
    </row>
    <row r="6784" spans="19:23">
      <c r="S6784" s="21" t="str">
        <f t="shared" si="598"/>
        <v/>
      </c>
      <c r="T6784" s="7" t="str">
        <f t="shared" si="599"/>
        <v>Under 1.5</v>
      </c>
      <c r="U6784" s="14"/>
      <c r="V6784" s="14" t="str">
        <f t="shared" si="596"/>
        <v>Over 0.5</v>
      </c>
      <c r="W6784" s="14" t="str">
        <f t="shared" si="597"/>
        <v/>
      </c>
    </row>
    <row r="6785" spans="19:23">
      <c r="S6785" s="21" t="str">
        <f t="shared" si="598"/>
        <v/>
      </c>
      <c r="T6785" s="7" t="str">
        <f t="shared" si="599"/>
        <v>Under 1.5</v>
      </c>
      <c r="U6785" s="14"/>
      <c r="V6785" s="14" t="str">
        <f t="shared" si="596"/>
        <v>Over 0.5</v>
      </c>
      <c r="W6785" s="14" t="str">
        <f t="shared" si="597"/>
        <v/>
      </c>
    </row>
    <row r="6786" spans="19:23">
      <c r="S6786" s="21" t="str">
        <f t="shared" si="598"/>
        <v/>
      </c>
      <c r="T6786" s="7" t="str">
        <f t="shared" si="599"/>
        <v>Under 1.5</v>
      </c>
      <c r="U6786" s="14"/>
      <c r="V6786" s="14" t="str">
        <f t="shared" si="596"/>
        <v>Over 0.5</v>
      </c>
      <c r="W6786" s="14" t="str">
        <f t="shared" si="597"/>
        <v/>
      </c>
    </row>
    <row r="6787" spans="19:23">
      <c r="S6787" s="21" t="str">
        <f t="shared" si="598"/>
        <v/>
      </c>
      <c r="T6787" s="7" t="str">
        <f t="shared" si="599"/>
        <v>Under 1.5</v>
      </c>
      <c r="U6787" s="14"/>
      <c r="V6787" s="14" t="str">
        <f t="shared" si="596"/>
        <v>Over 0.5</v>
      </c>
      <c r="W6787" s="14" t="str">
        <f t="shared" si="597"/>
        <v/>
      </c>
    </row>
    <row r="6788" spans="19:23">
      <c r="S6788" s="21" t="str">
        <f t="shared" si="598"/>
        <v/>
      </c>
      <c r="T6788" s="7" t="str">
        <f t="shared" si="599"/>
        <v>Under 1.5</v>
      </c>
      <c r="U6788" s="14"/>
      <c r="V6788" s="14" t="str">
        <f t="shared" si="596"/>
        <v>Over 0.5</v>
      </c>
      <c r="W6788" s="14" t="str">
        <f t="shared" si="597"/>
        <v/>
      </c>
    </row>
    <row r="6789" spans="19:23">
      <c r="S6789" s="21" t="str">
        <f t="shared" si="598"/>
        <v/>
      </c>
      <c r="T6789" s="7" t="str">
        <f t="shared" si="599"/>
        <v>Under 1.5</v>
      </c>
      <c r="U6789" s="14"/>
      <c r="V6789" s="14" t="str">
        <f t="shared" si="596"/>
        <v>Over 0.5</v>
      </c>
      <c r="W6789" s="14" t="str">
        <f t="shared" si="597"/>
        <v/>
      </c>
    </row>
    <row r="6790" spans="19:23">
      <c r="S6790" s="21" t="str">
        <f t="shared" si="598"/>
        <v/>
      </c>
      <c r="T6790" s="7" t="str">
        <f t="shared" si="599"/>
        <v>Under 1.5</v>
      </c>
      <c r="U6790" s="14"/>
      <c r="V6790" s="14" t="str">
        <f t="shared" si="596"/>
        <v>Over 0.5</v>
      </c>
      <c r="W6790" s="14" t="str">
        <f t="shared" si="597"/>
        <v/>
      </c>
    </row>
    <row r="6791" spans="19:23">
      <c r="S6791" s="21" t="str">
        <f t="shared" si="598"/>
        <v/>
      </c>
      <c r="T6791" s="7" t="str">
        <f t="shared" si="599"/>
        <v>Under 1.5</v>
      </c>
      <c r="U6791" s="14"/>
      <c r="V6791" s="14" t="str">
        <f t="shared" si="596"/>
        <v>Over 0.5</v>
      </c>
      <c r="W6791" s="14" t="str">
        <f t="shared" si="597"/>
        <v/>
      </c>
    </row>
    <row r="6792" spans="19:23">
      <c r="S6792" s="21" t="str">
        <f t="shared" si="598"/>
        <v/>
      </c>
      <c r="T6792" s="7" t="str">
        <f t="shared" si="599"/>
        <v>Under 1.5</v>
      </c>
      <c r="U6792" s="14"/>
      <c r="V6792" s="14" t="str">
        <f t="shared" si="596"/>
        <v>Over 0.5</v>
      </c>
      <c r="W6792" s="14" t="str">
        <f t="shared" si="597"/>
        <v/>
      </c>
    </row>
    <row r="6793" spans="19:23">
      <c r="S6793" s="21" t="str">
        <f t="shared" si="598"/>
        <v/>
      </c>
      <c r="T6793" s="7" t="str">
        <f t="shared" si="599"/>
        <v>Under 1.5</v>
      </c>
      <c r="U6793" s="14"/>
      <c r="V6793" s="14" t="str">
        <f t="shared" si="596"/>
        <v>Over 0.5</v>
      </c>
      <c r="W6793" s="14" t="str">
        <f t="shared" si="597"/>
        <v/>
      </c>
    </row>
    <row r="6794" spans="19:23">
      <c r="S6794" s="21" t="str">
        <f t="shared" si="598"/>
        <v/>
      </c>
      <c r="T6794" s="7" t="str">
        <f t="shared" si="599"/>
        <v>Under 1.5</v>
      </c>
      <c r="U6794" s="14"/>
      <c r="V6794" s="14" t="str">
        <f t="shared" si="596"/>
        <v>Over 0.5</v>
      </c>
      <c r="W6794" s="14" t="str">
        <f t="shared" si="597"/>
        <v/>
      </c>
    </row>
    <row r="6795" spans="19:23">
      <c r="S6795" s="21" t="str">
        <f t="shared" si="598"/>
        <v/>
      </c>
      <c r="T6795" s="7" t="str">
        <f t="shared" si="599"/>
        <v>Under 1.5</v>
      </c>
      <c r="U6795" s="14"/>
      <c r="V6795" s="14" t="str">
        <f t="shared" ref="V6795:V6858" si="600">IF(N6795="1-0","Under 1.5",IF(N6795="0-0","Under 1.5",IF(N6795="0-1","Under 1.5","Over 0.5")))</f>
        <v>Over 0.5</v>
      </c>
      <c r="W6795" s="14" t="str">
        <f t="shared" ref="W6795:W6858" si="601">IF(N6795=0,"",IF(N6795="?",N6795,IF(T6795=V6795,"WON",IF(N6795="0-1","WON",IF(N6795="1-0","WON","LOST")))))</f>
        <v/>
      </c>
    </row>
    <row r="6796" spans="19:23">
      <c r="S6796" s="21" t="str">
        <f t="shared" si="598"/>
        <v/>
      </c>
      <c r="T6796" s="7" t="str">
        <f t="shared" si="599"/>
        <v>Under 1.5</v>
      </c>
      <c r="U6796" s="14"/>
      <c r="V6796" s="14" t="str">
        <f t="shared" si="600"/>
        <v>Over 0.5</v>
      </c>
      <c r="W6796" s="14" t="str">
        <f t="shared" si="601"/>
        <v/>
      </c>
    </row>
    <row r="6797" spans="19:23">
      <c r="S6797" s="21" t="str">
        <f t="shared" si="598"/>
        <v/>
      </c>
      <c r="T6797" s="7" t="str">
        <f t="shared" si="599"/>
        <v>Under 1.5</v>
      </c>
      <c r="U6797" s="14"/>
      <c r="V6797" s="14" t="str">
        <f t="shared" si="600"/>
        <v>Over 0.5</v>
      </c>
      <c r="W6797" s="14" t="str">
        <f t="shared" si="601"/>
        <v/>
      </c>
    </row>
    <row r="6798" spans="19:23">
      <c r="S6798" s="21" t="str">
        <f t="shared" si="598"/>
        <v/>
      </c>
      <c r="T6798" s="7" t="str">
        <f t="shared" si="599"/>
        <v>Under 1.5</v>
      </c>
      <c r="U6798" s="14"/>
      <c r="V6798" s="14" t="str">
        <f t="shared" si="600"/>
        <v>Over 0.5</v>
      </c>
      <c r="W6798" s="14" t="str">
        <f t="shared" si="601"/>
        <v/>
      </c>
    </row>
    <row r="6799" spans="19:23">
      <c r="S6799" s="21" t="str">
        <f t="shared" si="598"/>
        <v/>
      </c>
      <c r="T6799" s="7" t="str">
        <f t="shared" si="599"/>
        <v>Under 1.5</v>
      </c>
      <c r="U6799" s="14"/>
      <c r="V6799" s="14" t="str">
        <f t="shared" si="600"/>
        <v>Over 0.5</v>
      </c>
      <c r="W6799" s="14" t="str">
        <f t="shared" si="601"/>
        <v/>
      </c>
    </row>
    <row r="6800" spans="19:23">
      <c r="S6800" s="21" t="str">
        <f t="shared" si="598"/>
        <v/>
      </c>
      <c r="T6800" s="7" t="str">
        <f t="shared" si="599"/>
        <v>Under 1.5</v>
      </c>
      <c r="U6800" s="14"/>
      <c r="V6800" s="14" t="str">
        <f t="shared" si="600"/>
        <v>Over 0.5</v>
      </c>
      <c r="W6800" s="14" t="str">
        <f t="shared" si="601"/>
        <v/>
      </c>
    </row>
    <row r="6801" spans="19:23">
      <c r="S6801" s="21" t="str">
        <f t="shared" si="598"/>
        <v/>
      </c>
      <c r="T6801" s="7" t="str">
        <f t="shared" si="599"/>
        <v>Under 1.5</v>
      </c>
      <c r="U6801" s="14"/>
      <c r="V6801" s="14" t="str">
        <f t="shared" si="600"/>
        <v>Over 0.5</v>
      </c>
      <c r="W6801" s="14" t="str">
        <f t="shared" si="601"/>
        <v/>
      </c>
    </row>
    <row r="6802" spans="19:23">
      <c r="S6802" s="21" t="str">
        <f t="shared" si="598"/>
        <v/>
      </c>
      <c r="T6802" s="7" t="str">
        <f t="shared" si="599"/>
        <v>Under 1.5</v>
      </c>
      <c r="U6802" s="14"/>
      <c r="V6802" s="14" t="str">
        <f t="shared" si="600"/>
        <v>Over 0.5</v>
      </c>
      <c r="W6802" s="14" t="str">
        <f t="shared" si="601"/>
        <v/>
      </c>
    </row>
    <row r="6803" spans="19:23">
      <c r="S6803" s="21" t="str">
        <f t="shared" si="598"/>
        <v/>
      </c>
      <c r="T6803" s="7" t="str">
        <f t="shared" si="599"/>
        <v>Under 1.5</v>
      </c>
      <c r="U6803" s="14"/>
      <c r="V6803" s="14" t="str">
        <f t="shared" si="600"/>
        <v>Over 0.5</v>
      </c>
      <c r="W6803" s="14" t="str">
        <f t="shared" si="601"/>
        <v/>
      </c>
    </row>
    <row r="6804" spans="19:23">
      <c r="S6804" s="21" t="str">
        <f t="shared" si="598"/>
        <v/>
      </c>
      <c r="T6804" s="7" t="str">
        <f t="shared" si="599"/>
        <v>Under 1.5</v>
      </c>
      <c r="U6804" s="14"/>
      <c r="V6804" s="14" t="str">
        <f t="shared" si="600"/>
        <v>Over 0.5</v>
      </c>
      <c r="W6804" s="14" t="str">
        <f t="shared" si="601"/>
        <v/>
      </c>
    </row>
    <row r="6805" spans="19:23">
      <c r="S6805" s="21" t="str">
        <f t="shared" si="598"/>
        <v/>
      </c>
      <c r="T6805" s="7" t="str">
        <f t="shared" si="599"/>
        <v>Under 1.5</v>
      </c>
      <c r="U6805" s="14"/>
      <c r="V6805" s="14" t="str">
        <f t="shared" si="600"/>
        <v>Over 0.5</v>
      </c>
      <c r="W6805" s="14" t="str">
        <f t="shared" si="601"/>
        <v/>
      </c>
    </row>
    <row r="6806" spans="19:23">
      <c r="S6806" s="21" t="str">
        <f t="shared" si="598"/>
        <v/>
      </c>
      <c r="T6806" s="7" t="str">
        <f t="shared" si="599"/>
        <v>Under 1.5</v>
      </c>
      <c r="U6806" s="14"/>
      <c r="V6806" s="14" t="str">
        <f t="shared" si="600"/>
        <v>Over 0.5</v>
      </c>
      <c r="W6806" s="14" t="str">
        <f t="shared" si="601"/>
        <v/>
      </c>
    </row>
    <row r="6807" spans="19:23">
      <c r="S6807" s="21" t="str">
        <f t="shared" si="598"/>
        <v/>
      </c>
      <c r="T6807" s="7" t="str">
        <f t="shared" si="599"/>
        <v>Under 1.5</v>
      </c>
      <c r="U6807" s="14"/>
      <c r="V6807" s="14" t="str">
        <f t="shared" si="600"/>
        <v>Over 0.5</v>
      </c>
      <c r="W6807" s="14" t="str">
        <f t="shared" si="601"/>
        <v/>
      </c>
    </row>
    <row r="6808" spans="19:23">
      <c r="S6808" s="21" t="str">
        <f t="shared" si="598"/>
        <v/>
      </c>
      <c r="T6808" s="7" t="str">
        <f t="shared" si="599"/>
        <v>Under 1.5</v>
      </c>
      <c r="U6808" s="14"/>
      <c r="V6808" s="14" t="str">
        <f t="shared" si="600"/>
        <v>Over 0.5</v>
      </c>
      <c r="W6808" s="14" t="str">
        <f t="shared" si="601"/>
        <v/>
      </c>
    </row>
    <row r="6809" spans="19:23">
      <c r="S6809" s="21" t="str">
        <f t="shared" si="598"/>
        <v/>
      </c>
      <c r="T6809" s="7" t="str">
        <f t="shared" si="599"/>
        <v>Under 1.5</v>
      </c>
      <c r="U6809" s="14"/>
      <c r="V6809" s="14" t="str">
        <f t="shared" si="600"/>
        <v>Over 0.5</v>
      </c>
      <c r="W6809" s="14" t="str">
        <f t="shared" si="601"/>
        <v/>
      </c>
    </row>
    <row r="6810" spans="19:23">
      <c r="S6810" s="21" t="str">
        <f t="shared" si="598"/>
        <v/>
      </c>
      <c r="T6810" s="7" t="str">
        <f t="shared" si="599"/>
        <v>Under 1.5</v>
      </c>
      <c r="U6810" s="14"/>
      <c r="V6810" s="14" t="str">
        <f t="shared" si="600"/>
        <v>Over 0.5</v>
      </c>
      <c r="W6810" s="14" t="str">
        <f t="shared" si="601"/>
        <v/>
      </c>
    </row>
    <row r="6811" spans="19:23">
      <c r="S6811" s="21" t="str">
        <f t="shared" si="598"/>
        <v/>
      </c>
      <c r="T6811" s="7" t="str">
        <f t="shared" si="599"/>
        <v>Under 1.5</v>
      </c>
      <c r="U6811" s="14"/>
      <c r="V6811" s="14" t="str">
        <f t="shared" si="600"/>
        <v>Over 0.5</v>
      </c>
      <c r="W6811" s="14" t="str">
        <f t="shared" si="601"/>
        <v/>
      </c>
    </row>
    <row r="6812" spans="19:23">
      <c r="S6812" s="21" t="str">
        <f t="shared" si="598"/>
        <v/>
      </c>
      <c r="T6812" s="7" t="str">
        <f t="shared" si="599"/>
        <v>Under 1.5</v>
      </c>
      <c r="U6812" s="14"/>
      <c r="V6812" s="14" t="str">
        <f t="shared" si="600"/>
        <v>Over 0.5</v>
      </c>
      <c r="W6812" s="14" t="str">
        <f t="shared" si="601"/>
        <v/>
      </c>
    </row>
    <row r="6813" spans="19:23">
      <c r="S6813" s="21" t="str">
        <f t="shared" si="598"/>
        <v/>
      </c>
      <c r="T6813" s="7" t="str">
        <f t="shared" si="599"/>
        <v>Under 1.5</v>
      </c>
      <c r="U6813" s="14"/>
      <c r="V6813" s="14" t="str">
        <f t="shared" si="600"/>
        <v>Over 0.5</v>
      </c>
      <c r="W6813" s="14" t="str">
        <f t="shared" si="601"/>
        <v/>
      </c>
    </row>
    <row r="6814" spans="19:23">
      <c r="S6814" s="21" t="str">
        <f t="shared" si="598"/>
        <v/>
      </c>
      <c r="T6814" s="7" t="str">
        <f t="shared" si="599"/>
        <v>Under 1.5</v>
      </c>
      <c r="U6814" s="14"/>
      <c r="V6814" s="14" t="str">
        <f t="shared" si="600"/>
        <v>Over 0.5</v>
      </c>
      <c r="W6814" s="14" t="str">
        <f t="shared" si="601"/>
        <v/>
      </c>
    </row>
    <row r="6815" spans="19:23">
      <c r="S6815" s="21" t="str">
        <f t="shared" si="598"/>
        <v/>
      </c>
      <c r="T6815" s="7" t="str">
        <f t="shared" si="599"/>
        <v>Under 1.5</v>
      </c>
      <c r="U6815" s="14"/>
      <c r="V6815" s="14" t="str">
        <f t="shared" si="600"/>
        <v>Over 0.5</v>
      </c>
      <c r="W6815" s="14" t="str">
        <f t="shared" si="601"/>
        <v/>
      </c>
    </row>
    <row r="6816" spans="19:23">
      <c r="S6816" s="21" t="str">
        <f t="shared" si="598"/>
        <v/>
      </c>
      <c r="T6816" s="7" t="str">
        <f t="shared" si="599"/>
        <v>Under 1.5</v>
      </c>
      <c r="U6816" s="14"/>
      <c r="V6816" s="14" t="str">
        <f t="shared" si="600"/>
        <v>Over 0.5</v>
      </c>
      <c r="W6816" s="14" t="str">
        <f t="shared" si="601"/>
        <v/>
      </c>
    </row>
    <row r="6817" spans="19:23">
      <c r="S6817" s="21" t="str">
        <f t="shared" si="598"/>
        <v/>
      </c>
      <c r="T6817" s="7" t="str">
        <f t="shared" si="599"/>
        <v>Under 1.5</v>
      </c>
      <c r="U6817" s="14"/>
      <c r="V6817" s="14" t="str">
        <f t="shared" si="600"/>
        <v>Over 0.5</v>
      </c>
      <c r="W6817" s="14" t="str">
        <f t="shared" si="601"/>
        <v/>
      </c>
    </row>
    <row r="6818" spans="19:23">
      <c r="S6818" s="21" t="str">
        <f t="shared" si="598"/>
        <v/>
      </c>
      <c r="T6818" s="7" t="str">
        <f t="shared" si="599"/>
        <v>Under 1.5</v>
      </c>
      <c r="U6818" s="14"/>
      <c r="V6818" s="14" t="str">
        <f t="shared" si="600"/>
        <v>Over 0.5</v>
      </c>
      <c r="W6818" s="14" t="str">
        <f t="shared" si="601"/>
        <v/>
      </c>
    </row>
    <row r="6819" spans="19:23">
      <c r="S6819" s="21" t="str">
        <f t="shared" si="598"/>
        <v/>
      </c>
      <c r="T6819" s="7" t="str">
        <f t="shared" si="599"/>
        <v>Under 1.5</v>
      </c>
      <c r="U6819" s="14"/>
      <c r="V6819" s="14" t="str">
        <f t="shared" si="600"/>
        <v>Over 0.5</v>
      </c>
      <c r="W6819" s="14" t="str">
        <f t="shared" si="601"/>
        <v/>
      </c>
    </row>
    <row r="6820" spans="19:23">
      <c r="S6820" s="21" t="str">
        <f t="shared" si="598"/>
        <v/>
      </c>
      <c r="T6820" s="7" t="str">
        <f t="shared" si="599"/>
        <v>Under 1.5</v>
      </c>
      <c r="U6820" s="14"/>
      <c r="V6820" s="14" t="str">
        <f t="shared" si="600"/>
        <v>Over 0.5</v>
      </c>
      <c r="W6820" s="14" t="str">
        <f t="shared" si="601"/>
        <v/>
      </c>
    </row>
    <row r="6821" spans="19:23">
      <c r="S6821" s="21" t="str">
        <f t="shared" si="598"/>
        <v/>
      </c>
      <c r="T6821" s="7" t="str">
        <f t="shared" si="599"/>
        <v>Under 1.5</v>
      </c>
      <c r="U6821" s="14"/>
      <c r="V6821" s="14" t="str">
        <f t="shared" si="600"/>
        <v>Over 0.5</v>
      </c>
      <c r="W6821" s="14" t="str">
        <f t="shared" si="601"/>
        <v/>
      </c>
    </row>
    <row r="6822" spans="19:23">
      <c r="S6822" s="21" t="str">
        <f t="shared" si="598"/>
        <v/>
      </c>
      <c r="T6822" s="7" t="str">
        <f t="shared" si="599"/>
        <v>Under 1.5</v>
      </c>
      <c r="U6822" s="14"/>
      <c r="V6822" s="14" t="str">
        <f t="shared" si="600"/>
        <v>Over 0.5</v>
      </c>
      <c r="W6822" s="14" t="str">
        <f t="shared" si="601"/>
        <v/>
      </c>
    </row>
    <row r="6823" spans="19:23">
      <c r="S6823" s="21" t="str">
        <f t="shared" si="598"/>
        <v/>
      </c>
      <c r="T6823" s="7" t="str">
        <f t="shared" si="599"/>
        <v>Under 1.5</v>
      </c>
      <c r="U6823" s="14"/>
      <c r="V6823" s="14" t="str">
        <f t="shared" si="600"/>
        <v>Over 0.5</v>
      </c>
      <c r="W6823" s="14" t="str">
        <f t="shared" si="601"/>
        <v/>
      </c>
    </row>
    <row r="6824" spans="19:23">
      <c r="S6824" s="21" t="str">
        <f t="shared" si="598"/>
        <v/>
      </c>
      <c r="T6824" s="7" t="str">
        <f t="shared" si="599"/>
        <v>Under 1.5</v>
      </c>
      <c r="U6824" s="14"/>
      <c r="V6824" s="14" t="str">
        <f t="shared" si="600"/>
        <v>Over 0.5</v>
      </c>
      <c r="W6824" s="14" t="str">
        <f t="shared" si="601"/>
        <v/>
      </c>
    </row>
    <row r="6825" spans="19:23">
      <c r="S6825" s="21" t="str">
        <f t="shared" si="598"/>
        <v/>
      </c>
      <c r="T6825" s="7" t="str">
        <f t="shared" si="599"/>
        <v>Under 1.5</v>
      </c>
      <c r="U6825" s="14"/>
      <c r="V6825" s="14" t="str">
        <f t="shared" si="600"/>
        <v>Over 0.5</v>
      </c>
      <c r="W6825" s="14" t="str">
        <f t="shared" si="601"/>
        <v/>
      </c>
    </row>
    <row r="6826" spans="19:23">
      <c r="S6826" s="21" t="str">
        <f t="shared" si="598"/>
        <v/>
      </c>
      <c r="T6826" s="7" t="str">
        <f t="shared" si="599"/>
        <v>Under 1.5</v>
      </c>
      <c r="U6826" s="14"/>
      <c r="V6826" s="14" t="str">
        <f t="shared" si="600"/>
        <v>Over 0.5</v>
      </c>
      <c r="W6826" s="14" t="str">
        <f t="shared" si="601"/>
        <v/>
      </c>
    </row>
    <row r="6827" spans="19:23">
      <c r="S6827" s="21" t="str">
        <f t="shared" si="598"/>
        <v/>
      </c>
      <c r="T6827" s="7" t="str">
        <f t="shared" si="599"/>
        <v>Under 1.5</v>
      </c>
      <c r="U6827" s="14"/>
      <c r="V6827" s="14" t="str">
        <f t="shared" si="600"/>
        <v>Over 0.5</v>
      </c>
      <c r="W6827" s="14" t="str">
        <f t="shared" si="601"/>
        <v/>
      </c>
    </row>
    <row r="6828" spans="19:23">
      <c r="S6828" s="21" t="str">
        <f t="shared" si="598"/>
        <v/>
      </c>
      <c r="T6828" s="7" t="str">
        <f t="shared" si="599"/>
        <v>Under 1.5</v>
      </c>
      <c r="U6828" s="14"/>
      <c r="V6828" s="14" t="str">
        <f t="shared" si="600"/>
        <v>Over 0.5</v>
      </c>
      <c r="W6828" s="14" t="str">
        <f t="shared" si="601"/>
        <v/>
      </c>
    </row>
    <row r="6829" spans="19:23">
      <c r="S6829" s="21" t="str">
        <f t="shared" si="598"/>
        <v/>
      </c>
      <c r="T6829" s="7" t="str">
        <f t="shared" si="599"/>
        <v>Under 1.5</v>
      </c>
      <c r="U6829" s="14"/>
      <c r="V6829" s="14" t="str">
        <f t="shared" si="600"/>
        <v>Over 0.5</v>
      </c>
      <c r="W6829" s="14" t="str">
        <f t="shared" si="601"/>
        <v/>
      </c>
    </row>
    <row r="6830" spans="19:23">
      <c r="S6830" s="21" t="str">
        <f t="shared" si="598"/>
        <v/>
      </c>
      <c r="T6830" s="7" t="str">
        <f t="shared" si="599"/>
        <v>Under 1.5</v>
      </c>
      <c r="U6830" s="14"/>
      <c r="V6830" s="14" t="str">
        <f t="shared" si="600"/>
        <v>Over 0.5</v>
      </c>
      <c r="W6830" s="14" t="str">
        <f t="shared" si="601"/>
        <v/>
      </c>
    </row>
    <row r="6831" spans="19:23">
      <c r="S6831" s="21" t="str">
        <f t="shared" si="598"/>
        <v/>
      </c>
      <c r="T6831" s="7" t="str">
        <f t="shared" si="599"/>
        <v>Under 1.5</v>
      </c>
      <c r="U6831" s="14"/>
      <c r="V6831" s="14" t="str">
        <f t="shared" si="600"/>
        <v>Over 0.5</v>
      </c>
      <c r="W6831" s="14" t="str">
        <f t="shared" si="601"/>
        <v/>
      </c>
    </row>
    <row r="6832" spans="19:23">
      <c r="S6832" s="21" t="str">
        <f t="shared" si="598"/>
        <v/>
      </c>
      <c r="T6832" s="7" t="str">
        <f t="shared" si="599"/>
        <v>Under 1.5</v>
      </c>
      <c r="U6832" s="14"/>
      <c r="V6832" s="14" t="str">
        <f t="shared" si="600"/>
        <v>Over 0.5</v>
      </c>
      <c r="W6832" s="14" t="str">
        <f t="shared" si="601"/>
        <v/>
      </c>
    </row>
    <row r="6833" spans="19:23">
      <c r="S6833" s="21" t="str">
        <f t="shared" si="598"/>
        <v/>
      </c>
      <c r="T6833" s="7" t="str">
        <f t="shared" si="599"/>
        <v>Under 1.5</v>
      </c>
      <c r="U6833" s="14"/>
      <c r="V6833" s="14" t="str">
        <f t="shared" si="600"/>
        <v>Over 0.5</v>
      </c>
      <c r="W6833" s="14" t="str">
        <f t="shared" si="601"/>
        <v/>
      </c>
    </row>
    <row r="6834" spans="19:23">
      <c r="S6834" s="21" t="str">
        <f t="shared" si="598"/>
        <v/>
      </c>
      <c r="T6834" s="7" t="str">
        <f t="shared" si="599"/>
        <v>Under 1.5</v>
      </c>
      <c r="U6834" s="14"/>
      <c r="V6834" s="14" t="str">
        <f t="shared" si="600"/>
        <v>Over 0.5</v>
      </c>
      <c r="W6834" s="14" t="str">
        <f t="shared" si="601"/>
        <v/>
      </c>
    </row>
    <row r="6835" spans="19:23">
      <c r="S6835" s="21" t="str">
        <f t="shared" si="598"/>
        <v/>
      </c>
      <c r="T6835" s="7" t="str">
        <f t="shared" si="599"/>
        <v>Under 1.5</v>
      </c>
      <c r="U6835" s="14"/>
      <c r="V6835" s="14" t="str">
        <f t="shared" si="600"/>
        <v>Over 0.5</v>
      </c>
      <c r="W6835" s="14" t="str">
        <f t="shared" si="601"/>
        <v/>
      </c>
    </row>
    <row r="6836" spans="19:23">
      <c r="S6836" s="21" t="str">
        <f t="shared" ref="S6836:S6899" si="602">(IF(H6836=0,"",(40+IF(I6836&lt;50,0,I6836/3.2)+(IF(J6836&gt;I6836,-J6836/3.2,0)+(IF(H6836&gt;I6836,-H6836/3.2,0)+(IF(L6836="X",5,IF(L6836="2",2,0)))+(IF(M6836&gt;15,0,15-M6836))+(IF(P6836&lt;50,0,P6836/5)))))))</f>
        <v/>
      </c>
      <c r="T6836" s="7" t="str">
        <f t="shared" ref="T6836:T6899" si="603">IF(S6836&lt;56,"Over 0.5","Under 1.5")</f>
        <v>Under 1.5</v>
      </c>
      <c r="U6836" s="14"/>
      <c r="V6836" s="14" t="str">
        <f t="shared" si="600"/>
        <v>Over 0.5</v>
      </c>
      <c r="W6836" s="14" t="str">
        <f t="shared" si="601"/>
        <v/>
      </c>
    </row>
    <row r="6837" spans="19:23">
      <c r="S6837" s="21" t="str">
        <f t="shared" si="602"/>
        <v/>
      </c>
      <c r="T6837" s="7" t="str">
        <f t="shared" si="603"/>
        <v>Under 1.5</v>
      </c>
      <c r="U6837" s="14"/>
      <c r="V6837" s="14" t="str">
        <f t="shared" si="600"/>
        <v>Over 0.5</v>
      </c>
      <c r="W6837" s="14" t="str">
        <f t="shared" si="601"/>
        <v/>
      </c>
    </row>
    <row r="6838" spans="19:23">
      <c r="S6838" s="21" t="str">
        <f t="shared" si="602"/>
        <v/>
      </c>
      <c r="T6838" s="7" t="str">
        <f t="shared" si="603"/>
        <v>Under 1.5</v>
      </c>
      <c r="U6838" s="14"/>
      <c r="V6838" s="14" t="str">
        <f t="shared" si="600"/>
        <v>Over 0.5</v>
      </c>
      <c r="W6838" s="14" t="str">
        <f t="shared" si="601"/>
        <v/>
      </c>
    </row>
    <row r="6839" spans="19:23">
      <c r="S6839" s="21" t="str">
        <f t="shared" si="602"/>
        <v/>
      </c>
      <c r="T6839" s="7" t="str">
        <f t="shared" si="603"/>
        <v>Under 1.5</v>
      </c>
      <c r="U6839" s="14"/>
      <c r="V6839" s="14" t="str">
        <f t="shared" si="600"/>
        <v>Over 0.5</v>
      </c>
      <c r="W6839" s="14" t="str">
        <f t="shared" si="601"/>
        <v/>
      </c>
    </row>
    <row r="6840" spans="19:23">
      <c r="S6840" s="21" t="str">
        <f t="shared" si="602"/>
        <v/>
      </c>
      <c r="T6840" s="7" t="str">
        <f t="shared" si="603"/>
        <v>Under 1.5</v>
      </c>
      <c r="U6840" s="14"/>
      <c r="V6840" s="14" t="str">
        <f t="shared" si="600"/>
        <v>Over 0.5</v>
      </c>
      <c r="W6840" s="14" t="str">
        <f t="shared" si="601"/>
        <v/>
      </c>
    </row>
    <row r="6841" spans="19:23">
      <c r="S6841" s="21" t="str">
        <f t="shared" si="602"/>
        <v/>
      </c>
      <c r="T6841" s="7" t="str">
        <f t="shared" si="603"/>
        <v>Under 1.5</v>
      </c>
      <c r="U6841" s="14"/>
      <c r="V6841" s="14" t="str">
        <f t="shared" si="600"/>
        <v>Over 0.5</v>
      </c>
      <c r="W6841" s="14" t="str">
        <f t="shared" si="601"/>
        <v/>
      </c>
    </row>
    <row r="6842" spans="19:23">
      <c r="S6842" s="21" t="str">
        <f t="shared" si="602"/>
        <v/>
      </c>
      <c r="T6842" s="7" t="str">
        <f t="shared" si="603"/>
        <v>Under 1.5</v>
      </c>
      <c r="U6842" s="14"/>
      <c r="V6842" s="14" t="str">
        <f t="shared" si="600"/>
        <v>Over 0.5</v>
      </c>
      <c r="W6842" s="14" t="str">
        <f t="shared" si="601"/>
        <v/>
      </c>
    </row>
    <row r="6843" spans="19:23">
      <c r="S6843" s="21" t="str">
        <f t="shared" si="602"/>
        <v/>
      </c>
      <c r="T6843" s="7" t="str">
        <f t="shared" si="603"/>
        <v>Under 1.5</v>
      </c>
      <c r="U6843" s="14"/>
      <c r="V6843" s="14" t="str">
        <f t="shared" si="600"/>
        <v>Over 0.5</v>
      </c>
      <c r="W6843" s="14" t="str">
        <f t="shared" si="601"/>
        <v/>
      </c>
    </row>
    <row r="6844" spans="19:23">
      <c r="S6844" s="21" t="str">
        <f t="shared" si="602"/>
        <v/>
      </c>
      <c r="T6844" s="7" t="str">
        <f t="shared" si="603"/>
        <v>Under 1.5</v>
      </c>
      <c r="U6844" s="14"/>
      <c r="V6844" s="14" t="str">
        <f t="shared" si="600"/>
        <v>Over 0.5</v>
      </c>
      <c r="W6844" s="14" t="str">
        <f t="shared" si="601"/>
        <v/>
      </c>
    </row>
    <row r="6845" spans="19:23">
      <c r="S6845" s="21" t="str">
        <f t="shared" si="602"/>
        <v/>
      </c>
      <c r="T6845" s="7" t="str">
        <f t="shared" si="603"/>
        <v>Under 1.5</v>
      </c>
      <c r="U6845" s="14"/>
      <c r="V6845" s="14" t="str">
        <f t="shared" si="600"/>
        <v>Over 0.5</v>
      </c>
      <c r="W6845" s="14" t="str">
        <f t="shared" si="601"/>
        <v/>
      </c>
    </row>
    <row r="6846" spans="19:23">
      <c r="S6846" s="21" t="str">
        <f t="shared" si="602"/>
        <v/>
      </c>
      <c r="T6846" s="7" t="str">
        <f t="shared" si="603"/>
        <v>Under 1.5</v>
      </c>
      <c r="U6846" s="14"/>
      <c r="V6846" s="14" t="str">
        <f t="shared" si="600"/>
        <v>Over 0.5</v>
      </c>
      <c r="W6846" s="14" t="str">
        <f t="shared" si="601"/>
        <v/>
      </c>
    </row>
    <row r="6847" spans="19:23">
      <c r="S6847" s="21" t="str">
        <f t="shared" si="602"/>
        <v/>
      </c>
      <c r="T6847" s="7" t="str">
        <f t="shared" si="603"/>
        <v>Under 1.5</v>
      </c>
      <c r="U6847" s="14"/>
      <c r="V6847" s="14" t="str">
        <f t="shared" si="600"/>
        <v>Over 0.5</v>
      </c>
      <c r="W6847" s="14" t="str">
        <f t="shared" si="601"/>
        <v/>
      </c>
    </row>
    <row r="6848" spans="19:23">
      <c r="S6848" s="21" t="str">
        <f t="shared" si="602"/>
        <v/>
      </c>
      <c r="T6848" s="7" t="str">
        <f t="shared" si="603"/>
        <v>Under 1.5</v>
      </c>
      <c r="U6848" s="14"/>
      <c r="V6848" s="14" t="str">
        <f t="shared" si="600"/>
        <v>Over 0.5</v>
      </c>
      <c r="W6848" s="14" t="str">
        <f t="shared" si="601"/>
        <v/>
      </c>
    </row>
    <row r="6849" spans="19:23">
      <c r="S6849" s="21" t="str">
        <f t="shared" si="602"/>
        <v/>
      </c>
      <c r="T6849" s="7" t="str">
        <f t="shared" si="603"/>
        <v>Under 1.5</v>
      </c>
      <c r="U6849" s="14"/>
      <c r="V6849" s="14" t="str">
        <f t="shared" si="600"/>
        <v>Over 0.5</v>
      </c>
      <c r="W6849" s="14" t="str">
        <f t="shared" si="601"/>
        <v/>
      </c>
    </row>
    <row r="6850" spans="19:23">
      <c r="S6850" s="21" t="str">
        <f t="shared" si="602"/>
        <v/>
      </c>
      <c r="T6850" s="7" t="str">
        <f t="shared" si="603"/>
        <v>Under 1.5</v>
      </c>
      <c r="U6850" s="14"/>
      <c r="V6850" s="14" t="str">
        <f t="shared" si="600"/>
        <v>Over 0.5</v>
      </c>
      <c r="W6850" s="14" t="str">
        <f t="shared" si="601"/>
        <v/>
      </c>
    </row>
    <row r="6851" spans="19:23">
      <c r="S6851" s="21" t="str">
        <f t="shared" si="602"/>
        <v/>
      </c>
      <c r="T6851" s="7" t="str">
        <f t="shared" si="603"/>
        <v>Under 1.5</v>
      </c>
      <c r="U6851" s="14"/>
      <c r="V6851" s="14" t="str">
        <f t="shared" si="600"/>
        <v>Over 0.5</v>
      </c>
      <c r="W6851" s="14" t="str">
        <f t="shared" si="601"/>
        <v/>
      </c>
    </row>
    <row r="6852" spans="19:23">
      <c r="S6852" s="21" t="str">
        <f t="shared" si="602"/>
        <v/>
      </c>
      <c r="T6852" s="7" t="str">
        <f t="shared" si="603"/>
        <v>Under 1.5</v>
      </c>
      <c r="U6852" s="14"/>
      <c r="V6852" s="14" t="str">
        <f t="shared" si="600"/>
        <v>Over 0.5</v>
      </c>
      <c r="W6852" s="14" t="str">
        <f t="shared" si="601"/>
        <v/>
      </c>
    </row>
    <row r="6853" spans="19:23">
      <c r="S6853" s="21" t="str">
        <f t="shared" si="602"/>
        <v/>
      </c>
      <c r="T6853" s="7" t="str">
        <f t="shared" si="603"/>
        <v>Under 1.5</v>
      </c>
      <c r="U6853" s="14"/>
      <c r="V6853" s="14" t="str">
        <f t="shared" si="600"/>
        <v>Over 0.5</v>
      </c>
      <c r="W6853" s="14" t="str">
        <f t="shared" si="601"/>
        <v/>
      </c>
    </row>
    <row r="6854" spans="19:23">
      <c r="S6854" s="21" t="str">
        <f t="shared" si="602"/>
        <v/>
      </c>
      <c r="T6854" s="7" t="str">
        <f t="shared" si="603"/>
        <v>Under 1.5</v>
      </c>
      <c r="U6854" s="14"/>
      <c r="V6854" s="14" t="str">
        <f t="shared" si="600"/>
        <v>Over 0.5</v>
      </c>
      <c r="W6854" s="14" t="str">
        <f t="shared" si="601"/>
        <v/>
      </c>
    </row>
    <row r="6855" spans="19:23">
      <c r="S6855" s="21" t="str">
        <f t="shared" si="602"/>
        <v/>
      </c>
      <c r="T6855" s="7" t="str">
        <f t="shared" si="603"/>
        <v>Under 1.5</v>
      </c>
      <c r="U6855" s="14"/>
      <c r="V6855" s="14" t="str">
        <f t="shared" si="600"/>
        <v>Over 0.5</v>
      </c>
      <c r="W6855" s="14" t="str">
        <f t="shared" si="601"/>
        <v/>
      </c>
    </row>
    <row r="6856" spans="19:23">
      <c r="S6856" s="21" t="str">
        <f t="shared" si="602"/>
        <v/>
      </c>
      <c r="T6856" s="7" t="str">
        <f t="shared" si="603"/>
        <v>Under 1.5</v>
      </c>
      <c r="U6856" s="14"/>
      <c r="V6856" s="14" t="str">
        <f t="shared" si="600"/>
        <v>Over 0.5</v>
      </c>
      <c r="W6856" s="14" t="str">
        <f t="shared" si="601"/>
        <v/>
      </c>
    </row>
    <row r="6857" spans="19:23">
      <c r="S6857" s="21" t="str">
        <f t="shared" si="602"/>
        <v/>
      </c>
      <c r="T6857" s="7" t="str">
        <f t="shared" si="603"/>
        <v>Under 1.5</v>
      </c>
      <c r="U6857" s="14"/>
      <c r="V6857" s="14" t="str">
        <f t="shared" si="600"/>
        <v>Over 0.5</v>
      </c>
      <c r="W6857" s="14" t="str">
        <f t="shared" si="601"/>
        <v/>
      </c>
    </row>
    <row r="6858" spans="19:23">
      <c r="S6858" s="21" t="str">
        <f t="shared" si="602"/>
        <v/>
      </c>
      <c r="T6858" s="7" t="str">
        <f t="shared" si="603"/>
        <v>Under 1.5</v>
      </c>
      <c r="U6858" s="14"/>
      <c r="V6858" s="14" t="str">
        <f t="shared" si="600"/>
        <v>Over 0.5</v>
      </c>
      <c r="W6858" s="14" t="str">
        <f t="shared" si="601"/>
        <v/>
      </c>
    </row>
    <row r="6859" spans="19:23">
      <c r="S6859" s="21" t="str">
        <f t="shared" si="602"/>
        <v/>
      </c>
      <c r="T6859" s="7" t="str">
        <f t="shared" si="603"/>
        <v>Under 1.5</v>
      </c>
      <c r="U6859" s="14"/>
      <c r="V6859" s="14" t="str">
        <f t="shared" ref="V6859:V6922" si="604">IF(N6859="1-0","Under 1.5",IF(N6859="0-0","Under 1.5",IF(N6859="0-1","Under 1.5","Over 0.5")))</f>
        <v>Over 0.5</v>
      </c>
      <c r="W6859" s="14" t="str">
        <f t="shared" ref="W6859:W6922" si="605">IF(N6859=0,"",IF(N6859="?",N6859,IF(T6859=V6859,"WON",IF(N6859="0-1","WON",IF(N6859="1-0","WON","LOST")))))</f>
        <v/>
      </c>
    </row>
    <row r="6860" spans="19:23">
      <c r="S6860" s="21" t="str">
        <f t="shared" si="602"/>
        <v/>
      </c>
      <c r="T6860" s="7" t="str">
        <f t="shared" si="603"/>
        <v>Under 1.5</v>
      </c>
      <c r="U6860" s="14"/>
      <c r="V6860" s="14" t="str">
        <f t="shared" si="604"/>
        <v>Over 0.5</v>
      </c>
      <c r="W6860" s="14" t="str">
        <f t="shared" si="605"/>
        <v/>
      </c>
    </row>
    <row r="6861" spans="19:23">
      <c r="S6861" s="21" t="str">
        <f t="shared" si="602"/>
        <v/>
      </c>
      <c r="T6861" s="7" t="str">
        <f t="shared" si="603"/>
        <v>Under 1.5</v>
      </c>
      <c r="U6861" s="14"/>
      <c r="V6861" s="14" t="str">
        <f t="shared" si="604"/>
        <v>Over 0.5</v>
      </c>
      <c r="W6861" s="14" t="str">
        <f t="shared" si="605"/>
        <v/>
      </c>
    </row>
    <row r="6862" spans="19:23">
      <c r="S6862" s="21" t="str">
        <f t="shared" si="602"/>
        <v/>
      </c>
      <c r="T6862" s="7" t="str">
        <f t="shared" si="603"/>
        <v>Under 1.5</v>
      </c>
      <c r="U6862" s="14"/>
      <c r="V6862" s="14" t="str">
        <f t="shared" si="604"/>
        <v>Over 0.5</v>
      </c>
      <c r="W6862" s="14" t="str">
        <f t="shared" si="605"/>
        <v/>
      </c>
    </row>
    <row r="6863" spans="19:23">
      <c r="S6863" s="21" t="str">
        <f t="shared" si="602"/>
        <v/>
      </c>
      <c r="T6863" s="7" t="str">
        <f t="shared" si="603"/>
        <v>Under 1.5</v>
      </c>
      <c r="U6863" s="14"/>
      <c r="V6863" s="14" t="str">
        <f t="shared" si="604"/>
        <v>Over 0.5</v>
      </c>
      <c r="W6863" s="14" t="str">
        <f t="shared" si="605"/>
        <v/>
      </c>
    </row>
    <row r="6864" spans="19:23">
      <c r="S6864" s="21" t="str">
        <f t="shared" si="602"/>
        <v/>
      </c>
      <c r="T6864" s="7" t="str">
        <f t="shared" si="603"/>
        <v>Under 1.5</v>
      </c>
      <c r="U6864" s="14"/>
      <c r="V6864" s="14" t="str">
        <f t="shared" si="604"/>
        <v>Over 0.5</v>
      </c>
      <c r="W6864" s="14" t="str">
        <f t="shared" si="605"/>
        <v/>
      </c>
    </row>
    <row r="6865" spans="19:23">
      <c r="S6865" s="21" t="str">
        <f t="shared" si="602"/>
        <v/>
      </c>
      <c r="T6865" s="7" t="str">
        <f t="shared" si="603"/>
        <v>Under 1.5</v>
      </c>
      <c r="U6865" s="14"/>
      <c r="V6865" s="14" t="str">
        <f t="shared" si="604"/>
        <v>Over 0.5</v>
      </c>
      <c r="W6865" s="14" t="str">
        <f t="shared" si="605"/>
        <v/>
      </c>
    </row>
    <row r="6866" spans="19:23">
      <c r="S6866" s="21" t="str">
        <f t="shared" si="602"/>
        <v/>
      </c>
      <c r="T6866" s="7" t="str">
        <f t="shared" si="603"/>
        <v>Under 1.5</v>
      </c>
      <c r="U6866" s="14"/>
      <c r="V6866" s="14" t="str">
        <f t="shared" si="604"/>
        <v>Over 0.5</v>
      </c>
      <c r="W6866" s="14" t="str">
        <f t="shared" si="605"/>
        <v/>
      </c>
    </row>
    <row r="6867" spans="19:23">
      <c r="S6867" s="21" t="str">
        <f t="shared" si="602"/>
        <v/>
      </c>
      <c r="T6867" s="7" t="str">
        <f t="shared" si="603"/>
        <v>Under 1.5</v>
      </c>
      <c r="U6867" s="14"/>
      <c r="V6867" s="14" t="str">
        <f t="shared" si="604"/>
        <v>Over 0.5</v>
      </c>
      <c r="W6867" s="14" t="str">
        <f t="shared" si="605"/>
        <v/>
      </c>
    </row>
    <row r="6868" spans="19:23">
      <c r="S6868" s="21" t="str">
        <f t="shared" si="602"/>
        <v/>
      </c>
      <c r="T6868" s="7" t="str">
        <f t="shared" si="603"/>
        <v>Under 1.5</v>
      </c>
      <c r="U6868" s="14"/>
      <c r="V6868" s="14" t="str">
        <f t="shared" si="604"/>
        <v>Over 0.5</v>
      </c>
      <c r="W6868" s="14" t="str">
        <f t="shared" si="605"/>
        <v/>
      </c>
    </row>
    <row r="6869" spans="19:23">
      <c r="S6869" s="21" t="str">
        <f t="shared" si="602"/>
        <v/>
      </c>
      <c r="T6869" s="7" t="str">
        <f t="shared" si="603"/>
        <v>Under 1.5</v>
      </c>
      <c r="U6869" s="14"/>
      <c r="V6869" s="14" t="str">
        <f t="shared" si="604"/>
        <v>Over 0.5</v>
      </c>
      <c r="W6869" s="14" t="str">
        <f t="shared" si="605"/>
        <v/>
      </c>
    </row>
    <row r="6870" spans="19:23">
      <c r="S6870" s="21" t="str">
        <f t="shared" si="602"/>
        <v/>
      </c>
      <c r="T6870" s="7" t="str">
        <f t="shared" si="603"/>
        <v>Under 1.5</v>
      </c>
      <c r="U6870" s="14"/>
      <c r="V6870" s="14" t="str">
        <f t="shared" si="604"/>
        <v>Over 0.5</v>
      </c>
      <c r="W6870" s="14" t="str">
        <f t="shared" si="605"/>
        <v/>
      </c>
    </row>
    <row r="6871" spans="19:23">
      <c r="S6871" s="21" t="str">
        <f t="shared" si="602"/>
        <v/>
      </c>
      <c r="T6871" s="7" t="str">
        <f t="shared" si="603"/>
        <v>Under 1.5</v>
      </c>
      <c r="U6871" s="14"/>
      <c r="V6871" s="14" t="str">
        <f t="shared" si="604"/>
        <v>Over 0.5</v>
      </c>
      <c r="W6871" s="14" t="str">
        <f t="shared" si="605"/>
        <v/>
      </c>
    </row>
    <row r="6872" spans="19:23">
      <c r="S6872" s="21" t="str">
        <f t="shared" si="602"/>
        <v/>
      </c>
      <c r="T6872" s="7" t="str">
        <f t="shared" si="603"/>
        <v>Under 1.5</v>
      </c>
      <c r="U6872" s="14"/>
      <c r="V6872" s="14" t="str">
        <f t="shared" si="604"/>
        <v>Over 0.5</v>
      </c>
      <c r="W6872" s="14" t="str">
        <f t="shared" si="605"/>
        <v/>
      </c>
    </row>
    <row r="6873" spans="19:23">
      <c r="S6873" s="21" t="str">
        <f t="shared" si="602"/>
        <v/>
      </c>
      <c r="T6873" s="7" t="str">
        <f t="shared" si="603"/>
        <v>Under 1.5</v>
      </c>
      <c r="U6873" s="14"/>
      <c r="V6873" s="14" t="str">
        <f t="shared" si="604"/>
        <v>Over 0.5</v>
      </c>
      <c r="W6873" s="14" t="str">
        <f t="shared" si="605"/>
        <v/>
      </c>
    </row>
    <row r="6874" spans="19:23">
      <c r="S6874" s="21" t="str">
        <f t="shared" si="602"/>
        <v/>
      </c>
      <c r="T6874" s="7" t="str">
        <f t="shared" si="603"/>
        <v>Under 1.5</v>
      </c>
      <c r="U6874" s="14"/>
      <c r="V6874" s="14" t="str">
        <f t="shared" si="604"/>
        <v>Over 0.5</v>
      </c>
      <c r="W6874" s="14" t="str">
        <f t="shared" si="605"/>
        <v/>
      </c>
    </row>
    <row r="6875" spans="19:23">
      <c r="S6875" s="21" t="str">
        <f t="shared" si="602"/>
        <v/>
      </c>
      <c r="T6875" s="7" t="str">
        <f t="shared" si="603"/>
        <v>Under 1.5</v>
      </c>
      <c r="U6875" s="14"/>
      <c r="V6875" s="14" t="str">
        <f t="shared" si="604"/>
        <v>Over 0.5</v>
      </c>
      <c r="W6875" s="14" t="str">
        <f t="shared" si="605"/>
        <v/>
      </c>
    </row>
    <row r="6876" spans="19:23">
      <c r="S6876" s="21" t="str">
        <f t="shared" si="602"/>
        <v/>
      </c>
      <c r="T6876" s="7" t="str">
        <f t="shared" si="603"/>
        <v>Under 1.5</v>
      </c>
      <c r="U6876" s="14"/>
      <c r="V6876" s="14" t="str">
        <f t="shared" si="604"/>
        <v>Over 0.5</v>
      </c>
      <c r="W6876" s="14" t="str">
        <f t="shared" si="605"/>
        <v/>
      </c>
    </row>
    <row r="6877" spans="19:23">
      <c r="S6877" s="21" t="str">
        <f t="shared" si="602"/>
        <v/>
      </c>
      <c r="T6877" s="7" t="str">
        <f t="shared" si="603"/>
        <v>Under 1.5</v>
      </c>
      <c r="U6877" s="14"/>
      <c r="V6877" s="14" t="str">
        <f t="shared" si="604"/>
        <v>Over 0.5</v>
      </c>
      <c r="W6877" s="14" t="str">
        <f t="shared" si="605"/>
        <v/>
      </c>
    </row>
    <row r="6878" spans="19:23">
      <c r="S6878" s="21" t="str">
        <f t="shared" si="602"/>
        <v/>
      </c>
      <c r="T6878" s="7" t="str">
        <f t="shared" si="603"/>
        <v>Under 1.5</v>
      </c>
      <c r="U6878" s="14"/>
      <c r="V6878" s="14" t="str">
        <f t="shared" si="604"/>
        <v>Over 0.5</v>
      </c>
      <c r="W6878" s="14" t="str">
        <f t="shared" si="605"/>
        <v/>
      </c>
    </row>
    <row r="6879" spans="19:23">
      <c r="S6879" s="21" t="str">
        <f t="shared" si="602"/>
        <v/>
      </c>
      <c r="T6879" s="7" t="str">
        <f t="shared" si="603"/>
        <v>Under 1.5</v>
      </c>
      <c r="U6879" s="14"/>
      <c r="V6879" s="14" t="str">
        <f t="shared" si="604"/>
        <v>Over 0.5</v>
      </c>
      <c r="W6879" s="14" t="str">
        <f t="shared" si="605"/>
        <v/>
      </c>
    </row>
    <row r="6880" spans="19:23">
      <c r="S6880" s="21" t="str">
        <f t="shared" si="602"/>
        <v/>
      </c>
      <c r="T6880" s="7" t="str">
        <f t="shared" si="603"/>
        <v>Under 1.5</v>
      </c>
      <c r="U6880" s="14"/>
      <c r="V6880" s="14" t="str">
        <f t="shared" si="604"/>
        <v>Over 0.5</v>
      </c>
      <c r="W6880" s="14" t="str">
        <f t="shared" si="605"/>
        <v/>
      </c>
    </row>
    <row r="6881" spans="19:23">
      <c r="S6881" s="21" t="str">
        <f t="shared" si="602"/>
        <v/>
      </c>
      <c r="T6881" s="7" t="str">
        <f t="shared" si="603"/>
        <v>Under 1.5</v>
      </c>
      <c r="U6881" s="14"/>
      <c r="V6881" s="14" t="str">
        <f t="shared" si="604"/>
        <v>Over 0.5</v>
      </c>
      <c r="W6881" s="14" t="str">
        <f t="shared" si="605"/>
        <v/>
      </c>
    </row>
    <row r="6882" spans="19:23">
      <c r="S6882" s="21" t="str">
        <f t="shared" si="602"/>
        <v/>
      </c>
      <c r="T6882" s="7" t="str">
        <f t="shared" si="603"/>
        <v>Under 1.5</v>
      </c>
      <c r="U6882" s="14"/>
      <c r="V6882" s="14" t="str">
        <f t="shared" si="604"/>
        <v>Over 0.5</v>
      </c>
      <c r="W6882" s="14" t="str">
        <f t="shared" si="605"/>
        <v/>
      </c>
    </row>
    <row r="6883" spans="19:23">
      <c r="S6883" s="21" t="str">
        <f t="shared" si="602"/>
        <v/>
      </c>
      <c r="T6883" s="7" t="str">
        <f t="shared" si="603"/>
        <v>Under 1.5</v>
      </c>
      <c r="U6883" s="14"/>
      <c r="V6883" s="14" t="str">
        <f t="shared" si="604"/>
        <v>Over 0.5</v>
      </c>
      <c r="W6883" s="14" t="str">
        <f t="shared" si="605"/>
        <v/>
      </c>
    </row>
    <row r="6884" spans="19:23">
      <c r="S6884" s="21" t="str">
        <f t="shared" si="602"/>
        <v/>
      </c>
      <c r="T6884" s="7" t="str">
        <f t="shared" si="603"/>
        <v>Under 1.5</v>
      </c>
      <c r="U6884" s="14"/>
      <c r="V6884" s="14" t="str">
        <f t="shared" si="604"/>
        <v>Over 0.5</v>
      </c>
      <c r="W6884" s="14" t="str">
        <f t="shared" si="605"/>
        <v/>
      </c>
    </row>
    <row r="6885" spans="19:23">
      <c r="S6885" s="21" t="str">
        <f t="shared" si="602"/>
        <v/>
      </c>
      <c r="T6885" s="7" t="str">
        <f t="shared" si="603"/>
        <v>Under 1.5</v>
      </c>
      <c r="U6885" s="14"/>
      <c r="V6885" s="14" t="str">
        <f t="shared" si="604"/>
        <v>Over 0.5</v>
      </c>
      <c r="W6885" s="14" t="str">
        <f t="shared" si="605"/>
        <v/>
      </c>
    </row>
    <row r="6886" spans="19:23">
      <c r="S6886" s="21" t="str">
        <f t="shared" si="602"/>
        <v/>
      </c>
      <c r="T6886" s="7" t="str">
        <f t="shared" si="603"/>
        <v>Under 1.5</v>
      </c>
      <c r="U6886" s="14"/>
      <c r="V6886" s="14" t="str">
        <f t="shared" si="604"/>
        <v>Over 0.5</v>
      </c>
      <c r="W6886" s="14" t="str">
        <f t="shared" si="605"/>
        <v/>
      </c>
    </row>
    <row r="6887" spans="19:23">
      <c r="S6887" s="21" t="str">
        <f t="shared" si="602"/>
        <v/>
      </c>
      <c r="T6887" s="7" t="str">
        <f t="shared" si="603"/>
        <v>Under 1.5</v>
      </c>
      <c r="U6887" s="14"/>
      <c r="V6887" s="14" t="str">
        <f t="shared" si="604"/>
        <v>Over 0.5</v>
      </c>
      <c r="W6887" s="14" t="str">
        <f t="shared" si="605"/>
        <v/>
      </c>
    </row>
    <row r="6888" spans="19:23">
      <c r="S6888" s="21" t="str">
        <f t="shared" si="602"/>
        <v/>
      </c>
      <c r="T6888" s="7" t="str">
        <f t="shared" si="603"/>
        <v>Under 1.5</v>
      </c>
      <c r="U6888" s="14"/>
      <c r="V6888" s="14" t="str">
        <f t="shared" si="604"/>
        <v>Over 0.5</v>
      </c>
      <c r="W6888" s="14" t="str">
        <f t="shared" si="605"/>
        <v/>
      </c>
    </row>
    <row r="6889" spans="19:23">
      <c r="S6889" s="21" t="str">
        <f t="shared" si="602"/>
        <v/>
      </c>
      <c r="T6889" s="7" t="str">
        <f t="shared" si="603"/>
        <v>Under 1.5</v>
      </c>
      <c r="U6889" s="14"/>
      <c r="V6889" s="14" t="str">
        <f t="shared" si="604"/>
        <v>Over 0.5</v>
      </c>
      <c r="W6889" s="14" t="str">
        <f t="shared" si="605"/>
        <v/>
      </c>
    </row>
    <row r="6890" spans="19:23">
      <c r="S6890" s="21" t="str">
        <f t="shared" si="602"/>
        <v/>
      </c>
      <c r="T6890" s="7" t="str">
        <f t="shared" si="603"/>
        <v>Under 1.5</v>
      </c>
      <c r="U6890" s="14"/>
      <c r="V6890" s="14" t="str">
        <f t="shared" si="604"/>
        <v>Over 0.5</v>
      </c>
      <c r="W6890" s="14" t="str">
        <f t="shared" si="605"/>
        <v/>
      </c>
    </row>
    <row r="6891" spans="19:23">
      <c r="S6891" s="21" t="str">
        <f t="shared" si="602"/>
        <v/>
      </c>
      <c r="T6891" s="7" t="str">
        <f t="shared" si="603"/>
        <v>Under 1.5</v>
      </c>
      <c r="U6891" s="14"/>
      <c r="V6891" s="14" t="str">
        <f t="shared" si="604"/>
        <v>Over 0.5</v>
      </c>
      <c r="W6891" s="14" t="str">
        <f t="shared" si="605"/>
        <v/>
      </c>
    </row>
    <row r="6892" spans="19:23">
      <c r="S6892" s="21" t="str">
        <f t="shared" si="602"/>
        <v/>
      </c>
      <c r="T6892" s="7" t="str">
        <f t="shared" si="603"/>
        <v>Under 1.5</v>
      </c>
      <c r="U6892" s="14"/>
      <c r="V6892" s="14" t="str">
        <f t="shared" si="604"/>
        <v>Over 0.5</v>
      </c>
      <c r="W6892" s="14" t="str">
        <f t="shared" si="605"/>
        <v/>
      </c>
    </row>
    <row r="6893" spans="19:23">
      <c r="S6893" s="21" t="str">
        <f t="shared" si="602"/>
        <v/>
      </c>
      <c r="T6893" s="7" t="str">
        <f t="shared" si="603"/>
        <v>Under 1.5</v>
      </c>
      <c r="U6893" s="14"/>
      <c r="V6893" s="14" t="str">
        <f t="shared" si="604"/>
        <v>Over 0.5</v>
      </c>
      <c r="W6893" s="14" t="str">
        <f t="shared" si="605"/>
        <v/>
      </c>
    </row>
    <row r="6894" spans="19:23">
      <c r="S6894" s="21" t="str">
        <f t="shared" si="602"/>
        <v/>
      </c>
      <c r="T6894" s="7" t="str">
        <f t="shared" si="603"/>
        <v>Under 1.5</v>
      </c>
      <c r="U6894" s="14"/>
      <c r="V6894" s="14" t="str">
        <f t="shared" si="604"/>
        <v>Over 0.5</v>
      </c>
      <c r="W6894" s="14" t="str">
        <f t="shared" si="605"/>
        <v/>
      </c>
    </row>
    <row r="6895" spans="19:23">
      <c r="S6895" s="21" t="str">
        <f t="shared" si="602"/>
        <v/>
      </c>
      <c r="T6895" s="7" t="str">
        <f t="shared" si="603"/>
        <v>Under 1.5</v>
      </c>
      <c r="U6895" s="14"/>
      <c r="V6895" s="14" t="str">
        <f t="shared" si="604"/>
        <v>Over 0.5</v>
      </c>
      <c r="W6895" s="14" t="str">
        <f t="shared" si="605"/>
        <v/>
      </c>
    </row>
    <row r="6896" spans="19:23">
      <c r="S6896" s="21" t="str">
        <f t="shared" si="602"/>
        <v/>
      </c>
      <c r="T6896" s="7" t="str">
        <f t="shared" si="603"/>
        <v>Under 1.5</v>
      </c>
      <c r="U6896" s="14"/>
      <c r="V6896" s="14" t="str">
        <f t="shared" si="604"/>
        <v>Over 0.5</v>
      </c>
      <c r="W6896" s="14" t="str">
        <f t="shared" si="605"/>
        <v/>
      </c>
    </row>
    <row r="6897" spans="19:23">
      <c r="S6897" s="21" t="str">
        <f t="shared" si="602"/>
        <v/>
      </c>
      <c r="T6897" s="7" t="str">
        <f t="shared" si="603"/>
        <v>Under 1.5</v>
      </c>
      <c r="U6897" s="14"/>
      <c r="V6897" s="14" t="str">
        <f t="shared" si="604"/>
        <v>Over 0.5</v>
      </c>
      <c r="W6897" s="14" t="str">
        <f t="shared" si="605"/>
        <v/>
      </c>
    </row>
    <row r="6898" spans="19:23">
      <c r="S6898" s="21" t="str">
        <f t="shared" si="602"/>
        <v/>
      </c>
      <c r="T6898" s="7" t="str">
        <f t="shared" si="603"/>
        <v>Under 1.5</v>
      </c>
      <c r="U6898" s="14"/>
      <c r="V6898" s="14" t="str">
        <f t="shared" si="604"/>
        <v>Over 0.5</v>
      </c>
      <c r="W6898" s="14" t="str">
        <f t="shared" si="605"/>
        <v/>
      </c>
    </row>
    <row r="6899" spans="19:23">
      <c r="S6899" s="21" t="str">
        <f t="shared" si="602"/>
        <v/>
      </c>
      <c r="T6899" s="7" t="str">
        <f t="shared" si="603"/>
        <v>Under 1.5</v>
      </c>
      <c r="U6899" s="14"/>
      <c r="V6899" s="14" t="str">
        <f t="shared" si="604"/>
        <v>Over 0.5</v>
      </c>
      <c r="W6899" s="14" t="str">
        <f t="shared" si="605"/>
        <v/>
      </c>
    </row>
    <row r="6900" spans="19:23">
      <c r="S6900" s="21" t="str">
        <f t="shared" ref="S6900:S6963" si="606">(IF(H6900=0,"",(40+IF(I6900&lt;50,0,I6900/3.2)+(IF(J6900&gt;I6900,-J6900/3.2,0)+(IF(H6900&gt;I6900,-H6900/3.2,0)+(IF(L6900="X",5,IF(L6900="2",2,0)))+(IF(M6900&gt;15,0,15-M6900))+(IF(P6900&lt;50,0,P6900/5)))))))</f>
        <v/>
      </c>
      <c r="T6900" s="7" t="str">
        <f t="shared" ref="T6900:T6963" si="607">IF(S6900&lt;56,"Over 0.5","Under 1.5")</f>
        <v>Under 1.5</v>
      </c>
      <c r="U6900" s="14"/>
      <c r="V6900" s="14" t="str">
        <f t="shared" si="604"/>
        <v>Over 0.5</v>
      </c>
      <c r="W6900" s="14" t="str">
        <f t="shared" si="605"/>
        <v/>
      </c>
    </row>
    <row r="6901" spans="19:23">
      <c r="S6901" s="21" t="str">
        <f t="shared" si="606"/>
        <v/>
      </c>
      <c r="T6901" s="7" t="str">
        <f t="shared" si="607"/>
        <v>Under 1.5</v>
      </c>
      <c r="U6901" s="14"/>
      <c r="V6901" s="14" t="str">
        <f t="shared" si="604"/>
        <v>Over 0.5</v>
      </c>
      <c r="W6901" s="14" t="str">
        <f t="shared" si="605"/>
        <v/>
      </c>
    </row>
    <row r="6902" spans="19:23">
      <c r="S6902" s="21" t="str">
        <f t="shared" si="606"/>
        <v/>
      </c>
      <c r="T6902" s="7" t="str">
        <f t="shared" si="607"/>
        <v>Under 1.5</v>
      </c>
      <c r="U6902" s="14"/>
      <c r="V6902" s="14" t="str">
        <f t="shared" si="604"/>
        <v>Over 0.5</v>
      </c>
      <c r="W6902" s="14" t="str">
        <f t="shared" si="605"/>
        <v/>
      </c>
    </row>
    <row r="6903" spans="19:23">
      <c r="S6903" s="21" t="str">
        <f t="shared" si="606"/>
        <v/>
      </c>
      <c r="T6903" s="7" t="str">
        <f t="shared" si="607"/>
        <v>Under 1.5</v>
      </c>
      <c r="U6903" s="14"/>
      <c r="V6903" s="14" t="str">
        <f t="shared" si="604"/>
        <v>Over 0.5</v>
      </c>
      <c r="W6903" s="14" t="str">
        <f t="shared" si="605"/>
        <v/>
      </c>
    </row>
    <row r="6904" spans="19:23">
      <c r="S6904" s="21" t="str">
        <f t="shared" si="606"/>
        <v/>
      </c>
      <c r="T6904" s="7" t="str">
        <f t="shared" si="607"/>
        <v>Under 1.5</v>
      </c>
      <c r="U6904" s="14"/>
      <c r="V6904" s="14" t="str">
        <f t="shared" si="604"/>
        <v>Over 0.5</v>
      </c>
      <c r="W6904" s="14" t="str">
        <f t="shared" si="605"/>
        <v/>
      </c>
    </row>
    <row r="6905" spans="19:23">
      <c r="S6905" s="21" t="str">
        <f t="shared" si="606"/>
        <v/>
      </c>
      <c r="T6905" s="7" t="str">
        <f t="shared" si="607"/>
        <v>Under 1.5</v>
      </c>
      <c r="U6905" s="14"/>
      <c r="V6905" s="14" t="str">
        <f t="shared" si="604"/>
        <v>Over 0.5</v>
      </c>
      <c r="W6905" s="14" t="str">
        <f t="shared" si="605"/>
        <v/>
      </c>
    </row>
    <row r="6906" spans="19:23">
      <c r="S6906" s="21" t="str">
        <f t="shared" si="606"/>
        <v/>
      </c>
      <c r="T6906" s="7" t="str">
        <f t="shared" si="607"/>
        <v>Under 1.5</v>
      </c>
      <c r="U6906" s="14"/>
      <c r="V6906" s="14" t="str">
        <f t="shared" si="604"/>
        <v>Over 0.5</v>
      </c>
      <c r="W6906" s="14" t="str">
        <f t="shared" si="605"/>
        <v/>
      </c>
    </row>
    <row r="6907" spans="19:23">
      <c r="S6907" s="21" t="str">
        <f t="shared" si="606"/>
        <v/>
      </c>
      <c r="T6907" s="7" t="str">
        <f t="shared" si="607"/>
        <v>Under 1.5</v>
      </c>
      <c r="U6907" s="14"/>
      <c r="V6907" s="14" t="str">
        <f t="shared" si="604"/>
        <v>Over 0.5</v>
      </c>
      <c r="W6907" s="14" t="str">
        <f t="shared" si="605"/>
        <v/>
      </c>
    </row>
    <row r="6908" spans="19:23">
      <c r="S6908" s="21" t="str">
        <f t="shared" si="606"/>
        <v/>
      </c>
      <c r="T6908" s="7" t="str">
        <f t="shared" si="607"/>
        <v>Under 1.5</v>
      </c>
      <c r="U6908" s="14"/>
      <c r="V6908" s="14" t="str">
        <f t="shared" si="604"/>
        <v>Over 0.5</v>
      </c>
      <c r="W6908" s="14" t="str">
        <f t="shared" si="605"/>
        <v/>
      </c>
    </row>
    <row r="6909" spans="19:23">
      <c r="S6909" s="21" t="str">
        <f t="shared" si="606"/>
        <v/>
      </c>
      <c r="T6909" s="7" t="str">
        <f t="shared" si="607"/>
        <v>Under 1.5</v>
      </c>
      <c r="U6909" s="14"/>
      <c r="V6909" s="14" t="str">
        <f t="shared" si="604"/>
        <v>Over 0.5</v>
      </c>
      <c r="W6909" s="14" t="str">
        <f t="shared" si="605"/>
        <v/>
      </c>
    </row>
    <row r="6910" spans="19:23">
      <c r="S6910" s="21" t="str">
        <f t="shared" si="606"/>
        <v/>
      </c>
      <c r="T6910" s="7" t="str">
        <f t="shared" si="607"/>
        <v>Under 1.5</v>
      </c>
      <c r="U6910" s="14"/>
      <c r="V6910" s="14" t="str">
        <f t="shared" si="604"/>
        <v>Over 0.5</v>
      </c>
      <c r="W6910" s="14" t="str">
        <f t="shared" si="605"/>
        <v/>
      </c>
    </row>
    <row r="6911" spans="19:23">
      <c r="S6911" s="21" t="str">
        <f t="shared" si="606"/>
        <v/>
      </c>
      <c r="T6911" s="7" t="str">
        <f t="shared" si="607"/>
        <v>Under 1.5</v>
      </c>
      <c r="U6911" s="14"/>
      <c r="V6911" s="14" t="str">
        <f t="shared" si="604"/>
        <v>Over 0.5</v>
      </c>
      <c r="W6911" s="14" t="str">
        <f t="shared" si="605"/>
        <v/>
      </c>
    </row>
    <row r="6912" spans="19:23">
      <c r="S6912" s="21" t="str">
        <f t="shared" si="606"/>
        <v/>
      </c>
      <c r="T6912" s="7" t="str">
        <f t="shared" si="607"/>
        <v>Under 1.5</v>
      </c>
      <c r="U6912" s="14"/>
      <c r="V6912" s="14" t="str">
        <f t="shared" si="604"/>
        <v>Over 0.5</v>
      </c>
      <c r="W6912" s="14" t="str">
        <f t="shared" si="605"/>
        <v/>
      </c>
    </row>
    <row r="6913" spans="19:23">
      <c r="S6913" s="21" t="str">
        <f t="shared" si="606"/>
        <v/>
      </c>
      <c r="T6913" s="7" t="str">
        <f t="shared" si="607"/>
        <v>Under 1.5</v>
      </c>
      <c r="U6913" s="14"/>
      <c r="V6913" s="14" t="str">
        <f t="shared" si="604"/>
        <v>Over 0.5</v>
      </c>
      <c r="W6913" s="14" t="str">
        <f t="shared" si="605"/>
        <v/>
      </c>
    </row>
    <row r="6914" spans="19:23">
      <c r="S6914" s="21" t="str">
        <f t="shared" si="606"/>
        <v/>
      </c>
      <c r="T6914" s="7" t="str">
        <f t="shared" si="607"/>
        <v>Under 1.5</v>
      </c>
      <c r="U6914" s="14"/>
      <c r="V6914" s="14" t="str">
        <f t="shared" si="604"/>
        <v>Over 0.5</v>
      </c>
      <c r="W6914" s="14" t="str">
        <f t="shared" si="605"/>
        <v/>
      </c>
    </row>
    <row r="6915" spans="19:23">
      <c r="S6915" s="21" t="str">
        <f t="shared" si="606"/>
        <v/>
      </c>
      <c r="T6915" s="7" t="str">
        <f t="shared" si="607"/>
        <v>Under 1.5</v>
      </c>
      <c r="U6915" s="14"/>
      <c r="V6915" s="14" t="str">
        <f t="shared" si="604"/>
        <v>Over 0.5</v>
      </c>
      <c r="W6915" s="14" t="str">
        <f t="shared" si="605"/>
        <v/>
      </c>
    </row>
    <row r="6916" spans="19:23">
      <c r="S6916" s="21" t="str">
        <f t="shared" si="606"/>
        <v/>
      </c>
      <c r="T6916" s="7" t="str">
        <f t="shared" si="607"/>
        <v>Under 1.5</v>
      </c>
      <c r="U6916" s="14"/>
      <c r="V6916" s="14" t="str">
        <f t="shared" si="604"/>
        <v>Over 0.5</v>
      </c>
      <c r="W6916" s="14" t="str">
        <f t="shared" si="605"/>
        <v/>
      </c>
    </row>
    <row r="6917" spans="19:23">
      <c r="S6917" s="21" t="str">
        <f t="shared" si="606"/>
        <v/>
      </c>
      <c r="T6917" s="7" t="str">
        <f t="shared" si="607"/>
        <v>Under 1.5</v>
      </c>
      <c r="U6917" s="14"/>
      <c r="V6917" s="14" t="str">
        <f t="shared" si="604"/>
        <v>Over 0.5</v>
      </c>
      <c r="W6917" s="14" t="str">
        <f t="shared" si="605"/>
        <v/>
      </c>
    </row>
    <row r="6918" spans="19:23">
      <c r="S6918" s="21" t="str">
        <f t="shared" si="606"/>
        <v/>
      </c>
      <c r="T6918" s="7" t="str">
        <f t="shared" si="607"/>
        <v>Under 1.5</v>
      </c>
      <c r="U6918" s="14"/>
      <c r="V6918" s="14" t="str">
        <f t="shared" si="604"/>
        <v>Over 0.5</v>
      </c>
      <c r="W6918" s="14" t="str">
        <f t="shared" si="605"/>
        <v/>
      </c>
    </row>
    <row r="6919" spans="19:23">
      <c r="S6919" s="21" t="str">
        <f t="shared" si="606"/>
        <v/>
      </c>
      <c r="T6919" s="7" t="str">
        <f t="shared" si="607"/>
        <v>Under 1.5</v>
      </c>
      <c r="U6919" s="14"/>
      <c r="V6919" s="14" t="str">
        <f t="shared" si="604"/>
        <v>Over 0.5</v>
      </c>
      <c r="W6919" s="14" t="str">
        <f t="shared" si="605"/>
        <v/>
      </c>
    </row>
    <row r="6920" spans="19:23">
      <c r="S6920" s="21" t="str">
        <f t="shared" si="606"/>
        <v/>
      </c>
      <c r="T6920" s="7" t="str">
        <f t="shared" si="607"/>
        <v>Under 1.5</v>
      </c>
      <c r="U6920" s="14"/>
      <c r="V6920" s="14" t="str">
        <f t="shared" si="604"/>
        <v>Over 0.5</v>
      </c>
      <c r="W6920" s="14" t="str">
        <f t="shared" si="605"/>
        <v/>
      </c>
    </row>
    <row r="6921" spans="19:23">
      <c r="S6921" s="21" t="str">
        <f t="shared" si="606"/>
        <v/>
      </c>
      <c r="T6921" s="7" t="str">
        <f t="shared" si="607"/>
        <v>Under 1.5</v>
      </c>
      <c r="U6921" s="14"/>
      <c r="V6921" s="14" t="str">
        <f t="shared" si="604"/>
        <v>Over 0.5</v>
      </c>
      <c r="W6921" s="14" t="str">
        <f t="shared" si="605"/>
        <v/>
      </c>
    </row>
    <row r="6922" spans="19:23">
      <c r="S6922" s="21" t="str">
        <f t="shared" si="606"/>
        <v/>
      </c>
      <c r="T6922" s="7" t="str">
        <f t="shared" si="607"/>
        <v>Under 1.5</v>
      </c>
      <c r="U6922" s="14"/>
      <c r="V6922" s="14" t="str">
        <f t="shared" si="604"/>
        <v>Over 0.5</v>
      </c>
      <c r="W6922" s="14" t="str">
        <f t="shared" si="605"/>
        <v/>
      </c>
    </row>
    <row r="6923" spans="19:23">
      <c r="S6923" s="21" t="str">
        <f t="shared" si="606"/>
        <v/>
      </c>
      <c r="T6923" s="7" t="str">
        <f t="shared" si="607"/>
        <v>Under 1.5</v>
      </c>
      <c r="U6923" s="14"/>
      <c r="V6923" s="14" t="str">
        <f t="shared" ref="V6923:V6986" si="608">IF(N6923="1-0","Under 1.5",IF(N6923="0-0","Under 1.5",IF(N6923="0-1","Under 1.5","Over 0.5")))</f>
        <v>Over 0.5</v>
      </c>
      <c r="W6923" s="14" t="str">
        <f t="shared" ref="W6923:W6986" si="609">IF(N6923=0,"",IF(N6923="?",N6923,IF(T6923=V6923,"WON",IF(N6923="0-1","WON",IF(N6923="1-0","WON","LOST")))))</f>
        <v/>
      </c>
    </row>
    <row r="6924" spans="19:23">
      <c r="S6924" s="21" t="str">
        <f t="shared" si="606"/>
        <v/>
      </c>
      <c r="T6924" s="7" t="str">
        <f t="shared" si="607"/>
        <v>Under 1.5</v>
      </c>
      <c r="U6924" s="14"/>
      <c r="V6924" s="14" t="str">
        <f t="shared" si="608"/>
        <v>Over 0.5</v>
      </c>
      <c r="W6924" s="14" t="str">
        <f t="shared" si="609"/>
        <v/>
      </c>
    </row>
    <row r="6925" spans="19:23">
      <c r="S6925" s="21" t="str">
        <f t="shared" si="606"/>
        <v/>
      </c>
      <c r="T6925" s="7" t="str">
        <f t="shared" si="607"/>
        <v>Under 1.5</v>
      </c>
      <c r="U6925" s="14"/>
      <c r="V6925" s="14" t="str">
        <f t="shared" si="608"/>
        <v>Over 0.5</v>
      </c>
      <c r="W6925" s="14" t="str">
        <f t="shared" si="609"/>
        <v/>
      </c>
    </row>
    <row r="6926" spans="19:23">
      <c r="S6926" s="21" t="str">
        <f t="shared" si="606"/>
        <v/>
      </c>
      <c r="T6926" s="7" t="str">
        <f t="shared" si="607"/>
        <v>Under 1.5</v>
      </c>
      <c r="U6926" s="14"/>
      <c r="V6926" s="14" t="str">
        <f t="shared" si="608"/>
        <v>Over 0.5</v>
      </c>
      <c r="W6926" s="14" t="str">
        <f t="shared" si="609"/>
        <v/>
      </c>
    </row>
    <row r="6927" spans="19:23">
      <c r="S6927" s="21" t="str">
        <f t="shared" si="606"/>
        <v/>
      </c>
      <c r="T6927" s="7" t="str">
        <f t="shared" si="607"/>
        <v>Under 1.5</v>
      </c>
      <c r="U6927" s="14"/>
      <c r="V6927" s="14" t="str">
        <f t="shared" si="608"/>
        <v>Over 0.5</v>
      </c>
      <c r="W6927" s="14" t="str">
        <f t="shared" si="609"/>
        <v/>
      </c>
    </row>
    <row r="6928" spans="19:23">
      <c r="S6928" s="21" t="str">
        <f t="shared" si="606"/>
        <v/>
      </c>
      <c r="T6928" s="7" t="str">
        <f t="shared" si="607"/>
        <v>Under 1.5</v>
      </c>
      <c r="U6928" s="14"/>
      <c r="V6928" s="14" t="str">
        <f t="shared" si="608"/>
        <v>Over 0.5</v>
      </c>
      <c r="W6928" s="14" t="str">
        <f t="shared" si="609"/>
        <v/>
      </c>
    </row>
    <row r="6929" spans="19:23">
      <c r="S6929" s="21" t="str">
        <f t="shared" si="606"/>
        <v/>
      </c>
      <c r="T6929" s="7" t="str">
        <f t="shared" si="607"/>
        <v>Under 1.5</v>
      </c>
      <c r="U6929" s="14"/>
      <c r="V6929" s="14" t="str">
        <f t="shared" si="608"/>
        <v>Over 0.5</v>
      </c>
      <c r="W6929" s="14" t="str">
        <f t="shared" si="609"/>
        <v/>
      </c>
    </row>
    <row r="6930" spans="19:23">
      <c r="S6930" s="21" t="str">
        <f t="shared" si="606"/>
        <v/>
      </c>
      <c r="T6930" s="7" t="str">
        <f t="shared" si="607"/>
        <v>Under 1.5</v>
      </c>
      <c r="U6930" s="14"/>
      <c r="V6930" s="14" t="str">
        <f t="shared" si="608"/>
        <v>Over 0.5</v>
      </c>
      <c r="W6930" s="14" t="str">
        <f t="shared" si="609"/>
        <v/>
      </c>
    </row>
    <row r="6931" spans="19:23">
      <c r="S6931" s="21" t="str">
        <f t="shared" si="606"/>
        <v/>
      </c>
      <c r="T6931" s="7" t="str">
        <f t="shared" si="607"/>
        <v>Under 1.5</v>
      </c>
      <c r="U6931" s="14"/>
      <c r="V6931" s="14" t="str">
        <f t="shared" si="608"/>
        <v>Over 0.5</v>
      </c>
      <c r="W6931" s="14" t="str">
        <f t="shared" si="609"/>
        <v/>
      </c>
    </row>
    <row r="6932" spans="19:23">
      <c r="S6932" s="21" t="str">
        <f t="shared" si="606"/>
        <v/>
      </c>
      <c r="T6932" s="7" t="str">
        <f t="shared" si="607"/>
        <v>Under 1.5</v>
      </c>
      <c r="U6932" s="14"/>
      <c r="V6932" s="14" t="str">
        <f t="shared" si="608"/>
        <v>Over 0.5</v>
      </c>
      <c r="W6932" s="14" t="str">
        <f t="shared" si="609"/>
        <v/>
      </c>
    </row>
    <row r="6933" spans="19:23">
      <c r="S6933" s="21" t="str">
        <f t="shared" si="606"/>
        <v/>
      </c>
      <c r="T6933" s="7" t="str">
        <f t="shared" si="607"/>
        <v>Under 1.5</v>
      </c>
      <c r="U6933" s="14"/>
      <c r="V6933" s="14" t="str">
        <f t="shared" si="608"/>
        <v>Over 0.5</v>
      </c>
      <c r="W6933" s="14" t="str">
        <f t="shared" si="609"/>
        <v/>
      </c>
    </row>
    <row r="6934" spans="19:23">
      <c r="S6934" s="21" t="str">
        <f t="shared" si="606"/>
        <v/>
      </c>
      <c r="T6934" s="7" t="str">
        <f t="shared" si="607"/>
        <v>Under 1.5</v>
      </c>
      <c r="U6934" s="14"/>
      <c r="V6934" s="14" t="str">
        <f t="shared" si="608"/>
        <v>Over 0.5</v>
      </c>
      <c r="W6934" s="14" t="str">
        <f t="shared" si="609"/>
        <v/>
      </c>
    </row>
    <row r="6935" spans="19:23">
      <c r="S6935" s="21" t="str">
        <f t="shared" si="606"/>
        <v/>
      </c>
      <c r="T6935" s="7" t="str">
        <f t="shared" si="607"/>
        <v>Under 1.5</v>
      </c>
      <c r="U6935" s="14"/>
      <c r="V6935" s="14" t="str">
        <f t="shared" si="608"/>
        <v>Over 0.5</v>
      </c>
      <c r="W6935" s="14" t="str">
        <f t="shared" si="609"/>
        <v/>
      </c>
    </row>
    <row r="6936" spans="19:23">
      <c r="S6936" s="21" t="str">
        <f t="shared" si="606"/>
        <v/>
      </c>
      <c r="T6936" s="7" t="str">
        <f t="shared" si="607"/>
        <v>Under 1.5</v>
      </c>
      <c r="U6936" s="14"/>
      <c r="V6936" s="14" t="str">
        <f t="shared" si="608"/>
        <v>Over 0.5</v>
      </c>
      <c r="W6936" s="14" t="str">
        <f t="shared" si="609"/>
        <v/>
      </c>
    </row>
    <row r="6937" spans="19:23">
      <c r="S6937" s="21" t="str">
        <f t="shared" si="606"/>
        <v/>
      </c>
      <c r="T6937" s="7" t="str">
        <f t="shared" si="607"/>
        <v>Under 1.5</v>
      </c>
      <c r="U6937" s="14"/>
      <c r="V6937" s="14" t="str">
        <f t="shared" si="608"/>
        <v>Over 0.5</v>
      </c>
      <c r="W6937" s="14" t="str">
        <f t="shared" si="609"/>
        <v/>
      </c>
    </row>
    <row r="6938" spans="19:23">
      <c r="S6938" s="21" t="str">
        <f t="shared" si="606"/>
        <v/>
      </c>
      <c r="T6938" s="7" t="str">
        <f t="shared" si="607"/>
        <v>Under 1.5</v>
      </c>
      <c r="U6938" s="14"/>
      <c r="V6938" s="14" t="str">
        <f t="shared" si="608"/>
        <v>Over 0.5</v>
      </c>
      <c r="W6938" s="14" t="str">
        <f t="shared" si="609"/>
        <v/>
      </c>
    </row>
    <row r="6939" spans="19:23">
      <c r="S6939" s="21" t="str">
        <f t="shared" si="606"/>
        <v/>
      </c>
      <c r="T6939" s="7" t="str">
        <f t="shared" si="607"/>
        <v>Under 1.5</v>
      </c>
      <c r="U6939" s="14"/>
      <c r="V6939" s="14" t="str">
        <f t="shared" si="608"/>
        <v>Over 0.5</v>
      </c>
      <c r="W6939" s="14" t="str">
        <f t="shared" si="609"/>
        <v/>
      </c>
    </row>
    <row r="6940" spans="19:23">
      <c r="S6940" s="21" t="str">
        <f t="shared" si="606"/>
        <v/>
      </c>
      <c r="T6940" s="7" t="str">
        <f t="shared" si="607"/>
        <v>Under 1.5</v>
      </c>
      <c r="U6940" s="14"/>
      <c r="V6940" s="14" t="str">
        <f t="shared" si="608"/>
        <v>Over 0.5</v>
      </c>
      <c r="W6940" s="14" t="str">
        <f t="shared" si="609"/>
        <v/>
      </c>
    </row>
    <row r="6941" spans="19:23">
      <c r="S6941" s="21" t="str">
        <f t="shared" si="606"/>
        <v/>
      </c>
      <c r="T6941" s="7" t="str">
        <f t="shared" si="607"/>
        <v>Under 1.5</v>
      </c>
      <c r="U6941" s="14"/>
      <c r="V6941" s="14" t="str">
        <f t="shared" si="608"/>
        <v>Over 0.5</v>
      </c>
      <c r="W6941" s="14" t="str">
        <f t="shared" si="609"/>
        <v/>
      </c>
    </row>
    <row r="6942" spans="19:23">
      <c r="S6942" s="21" t="str">
        <f t="shared" si="606"/>
        <v/>
      </c>
      <c r="T6942" s="7" t="str">
        <f t="shared" si="607"/>
        <v>Under 1.5</v>
      </c>
      <c r="U6942" s="14"/>
      <c r="V6942" s="14" t="str">
        <f t="shared" si="608"/>
        <v>Over 0.5</v>
      </c>
      <c r="W6942" s="14" t="str">
        <f t="shared" si="609"/>
        <v/>
      </c>
    </row>
    <row r="6943" spans="19:23">
      <c r="S6943" s="21" t="str">
        <f t="shared" si="606"/>
        <v/>
      </c>
      <c r="T6943" s="7" t="str">
        <f t="shared" si="607"/>
        <v>Under 1.5</v>
      </c>
      <c r="U6943" s="14"/>
      <c r="V6943" s="14" t="str">
        <f t="shared" si="608"/>
        <v>Over 0.5</v>
      </c>
      <c r="W6943" s="14" t="str">
        <f t="shared" si="609"/>
        <v/>
      </c>
    </row>
    <row r="6944" spans="19:23">
      <c r="S6944" s="21" t="str">
        <f t="shared" si="606"/>
        <v/>
      </c>
      <c r="T6944" s="7" t="str">
        <f t="shared" si="607"/>
        <v>Under 1.5</v>
      </c>
      <c r="U6944" s="14"/>
      <c r="V6944" s="14" t="str">
        <f t="shared" si="608"/>
        <v>Over 0.5</v>
      </c>
      <c r="W6944" s="14" t="str">
        <f t="shared" si="609"/>
        <v/>
      </c>
    </row>
    <row r="6945" spans="19:23">
      <c r="S6945" s="21" t="str">
        <f t="shared" si="606"/>
        <v/>
      </c>
      <c r="T6945" s="7" t="str">
        <f t="shared" si="607"/>
        <v>Under 1.5</v>
      </c>
      <c r="U6945" s="14"/>
      <c r="V6945" s="14" t="str">
        <f t="shared" si="608"/>
        <v>Over 0.5</v>
      </c>
      <c r="W6945" s="14" t="str">
        <f t="shared" si="609"/>
        <v/>
      </c>
    </row>
    <row r="6946" spans="19:23">
      <c r="S6946" s="21" t="str">
        <f t="shared" si="606"/>
        <v/>
      </c>
      <c r="T6946" s="7" t="str">
        <f t="shared" si="607"/>
        <v>Under 1.5</v>
      </c>
      <c r="U6946" s="14"/>
      <c r="V6946" s="14" t="str">
        <f t="shared" si="608"/>
        <v>Over 0.5</v>
      </c>
      <c r="W6946" s="14" t="str">
        <f t="shared" si="609"/>
        <v/>
      </c>
    </row>
    <row r="6947" spans="19:23">
      <c r="S6947" s="21" t="str">
        <f t="shared" si="606"/>
        <v/>
      </c>
      <c r="T6947" s="7" t="str">
        <f t="shared" si="607"/>
        <v>Under 1.5</v>
      </c>
      <c r="U6947" s="14"/>
      <c r="V6947" s="14" t="str">
        <f t="shared" si="608"/>
        <v>Over 0.5</v>
      </c>
      <c r="W6947" s="14" t="str">
        <f t="shared" si="609"/>
        <v/>
      </c>
    </row>
    <row r="6948" spans="19:23">
      <c r="S6948" s="21" t="str">
        <f t="shared" si="606"/>
        <v/>
      </c>
      <c r="T6948" s="7" t="str">
        <f t="shared" si="607"/>
        <v>Under 1.5</v>
      </c>
      <c r="U6948" s="14"/>
      <c r="V6948" s="14" t="str">
        <f t="shared" si="608"/>
        <v>Over 0.5</v>
      </c>
      <c r="W6948" s="14" t="str">
        <f t="shared" si="609"/>
        <v/>
      </c>
    </row>
    <row r="6949" spans="19:23">
      <c r="S6949" s="21" t="str">
        <f t="shared" si="606"/>
        <v/>
      </c>
      <c r="T6949" s="7" t="str">
        <f t="shared" si="607"/>
        <v>Under 1.5</v>
      </c>
      <c r="U6949" s="14"/>
      <c r="V6949" s="14" t="str">
        <f t="shared" si="608"/>
        <v>Over 0.5</v>
      </c>
      <c r="W6949" s="14" t="str">
        <f t="shared" si="609"/>
        <v/>
      </c>
    </row>
    <row r="6950" spans="19:23">
      <c r="S6950" s="21" t="str">
        <f t="shared" si="606"/>
        <v/>
      </c>
      <c r="T6950" s="7" t="str">
        <f t="shared" si="607"/>
        <v>Under 1.5</v>
      </c>
      <c r="U6950" s="14"/>
      <c r="V6950" s="14" t="str">
        <f t="shared" si="608"/>
        <v>Over 0.5</v>
      </c>
      <c r="W6950" s="14" t="str">
        <f t="shared" si="609"/>
        <v/>
      </c>
    </row>
    <row r="6951" spans="19:23">
      <c r="S6951" s="21" t="str">
        <f t="shared" si="606"/>
        <v/>
      </c>
      <c r="T6951" s="7" t="str">
        <f t="shared" si="607"/>
        <v>Under 1.5</v>
      </c>
      <c r="U6951" s="14"/>
      <c r="V6951" s="14" t="str">
        <f t="shared" si="608"/>
        <v>Over 0.5</v>
      </c>
      <c r="W6951" s="14" t="str">
        <f t="shared" si="609"/>
        <v/>
      </c>
    </row>
    <row r="6952" spans="19:23">
      <c r="S6952" s="21" t="str">
        <f t="shared" si="606"/>
        <v/>
      </c>
      <c r="T6952" s="7" t="str">
        <f t="shared" si="607"/>
        <v>Under 1.5</v>
      </c>
      <c r="U6952" s="14"/>
      <c r="V6952" s="14" t="str">
        <f t="shared" si="608"/>
        <v>Over 0.5</v>
      </c>
      <c r="W6952" s="14" t="str">
        <f t="shared" si="609"/>
        <v/>
      </c>
    </row>
    <row r="6953" spans="19:23">
      <c r="S6953" s="21" t="str">
        <f t="shared" si="606"/>
        <v/>
      </c>
      <c r="T6953" s="7" t="str">
        <f t="shared" si="607"/>
        <v>Under 1.5</v>
      </c>
      <c r="U6953" s="14"/>
      <c r="V6953" s="14" t="str">
        <f t="shared" si="608"/>
        <v>Over 0.5</v>
      </c>
      <c r="W6953" s="14" t="str">
        <f t="shared" si="609"/>
        <v/>
      </c>
    </row>
    <row r="6954" spans="19:23">
      <c r="S6954" s="21" t="str">
        <f t="shared" si="606"/>
        <v/>
      </c>
      <c r="T6954" s="7" t="str">
        <f t="shared" si="607"/>
        <v>Under 1.5</v>
      </c>
      <c r="U6954" s="14"/>
      <c r="V6954" s="14" t="str">
        <f t="shared" si="608"/>
        <v>Over 0.5</v>
      </c>
      <c r="W6954" s="14" t="str">
        <f t="shared" si="609"/>
        <v/>
      </c>
    </row>
    <row r="6955" spans="19:23">
      <c r="S6955" s="21" t="str">
        <f t="shared" si="606"/>
        <v/>
      </c>
      <c r="T6955" s="7" t="str">
        <f t="shared" si="607"/>
        <v>Under 1.5</v>
      </c>
      <c r="U6955" s="14"/>
      <c r="V6955" s="14" t="str">
        <f t="shared" si="608"/>
        <v>Over 0.5</v>
      </c>
      <c r="W6955" s="14" t="str">
        <f t="shared" si="609"/>
        <v/>
      </c>
    </row>
    <row r="6956" spans="19:23">
      <c r="S6956" s="21" t="str">
        <f t="shared" si="606"/>
        <v/>
      </c>
      <c r="T6956" s="7" t="str">
        <f t="shared" si="607"/>
        <v>Under 1.5</v>
      </c>
      <c r="U6956" s="14"/>
      <c r="V6956" s="14" t="str">
        <f t="shared" si="608"/>
        <v>Over 0.5</v>
      </c>
      <c r="W6956" s="14" t="str">
        <f t="shared" si="609"/>
        <v/>
      </c>
    </row>
    <row r="6957" spans="19:23">
      <c r="S6957" s="21" t="str">
        <f t="shared" si="606"/>
        <v/>
      </c>
      <c r="T6957" s="7" t="str">
        <f t="shared" si="607"/>
        <v>Under 1.5</v>
      </c>
      <c r="U6957" s="14"/>
      <c r="V6957" s="14" t="str">
        <f t="shared" si="608"/>
        <v>Over 0.5</v>
      </c>
      <c r="W6957" s="14" t="str">
        <f t="shared" si="609"/>
        <v/>
      </c>
    </row>
    <row r="6958" spans="19:23">
      <c r="S6958" s="21" t="str">
        <f t="shared" si="606"/>
        <v/>
      </c>
      <c r="T6958" s="7" t="str">
        <f t="shared" si="607"/>
        <v>Under 1.5</v>
      </c>
      <c r="U6958" s="14"/>
      <c r="V6958" s="14" t="str">
        <f t="shared" si="608"/>
        <v>Over 0.5</v>
      </c>
      <c r="W6958" s="14" t="str">
        <f t="shared" si="609"/>
        <v/>
      </c>
    </row>
    <row r="6959" spans="19:23">
      <c r="S6959" s="21" t="str">
        <f t="shared" si="606"/>
        <v/>
      </c>
      <c r="T6959" s="7" t="str">
        <f t="shared" si="607"/>
        <v>Under 1.5</v>
      </c>
      <c r="U6959" s="14"/>
      <c r="V6959" s="14" t="str">
        <f t="shared" si="608"/>
        <v>Over 0.5</v>
      </c>
      <c r="W6959" s="14" t="str">
        <f t="shared" si="609"/>
        <v/>
      </c>
    </row>
    <row r="6960" spans="19:23">
      <c r="S6960" s="21" t="str">
        <f t="shared" si="606"/>
        <v/>
      </c>
      <c r="T6960" s="7" t="str">
        <f t="shared" si="607"/>
        <v>Under 1.5</v>
      </c>
      <c r="U6960" s="14"/>
      <c r="V6960" s="14" t="str">
        <f t="shared" si="608"/>
        <v>Over 0.5</v>
      </c>
      <c r="W6960" s="14" t="str">
        <f t="shared" si="609"/>
        <v/>
      </c>
    </row>
    <row r="6961" spans="19:23">
      <c r="S6961" s="21" t="str">
        <f t="shared" si="606"/>
        <v/>
      </c>
      <c r="T6961" s="7" t="str">
        <f t="shared" si="607"/>
        <v>Under 1.5</v>
      </c>
      <c r="U6961" s="14"/>
      <c r="V6961" s="14" t="str">
        <f t="shared" si="608"/>
        <v>Over 0.5</v>
      </c>
      <c r="W6961" s="14" t="str">
        <f t="shared" si="609"/>
        <v/>
      </c>
    </row>
    <row r="6962" spans="19:23">
      <c r="S6962" s="21" t="str">
        <f t="shared" si="606"/>
        <v/>
      </c>
      <c r="T6962" s="7" t="str">
        <f t="shared" si="607"/>
        <v>Under 1.5</v>
      </c>
      <c r="U6962" s="14"/>
      <c r="V6962" s="14" t="str">
        <f t="shared" si="608"/>
        <v>Over 0.5</v>
      </c>
      <c r="W6962" s="14" t="str">
        <f t="shared" si="609"/>
        <v/>
      </c>
    </row>
    <row r="6963" spans="19:23">
      <c r="S6963" s="21" t="str">
        <f t="shared" si="606"/>
        <v/>
      </c>
      <c r="T6963" s="7" t="str">
        <f t="shared" si="607"/>
        <v>Under 1.5</v>
      </c>
      <c r="U6963" s="14"/>
      <c r="V6963" s="14" t="str">
        <f t="shared" si="608"/>
        <v>Over 0.5</v>
      </c>
      <c r="W6963" s="14" t="str">
        <f t="shared" si="609"/>
        <v/>
      </c>
    </row>
    <row r="6964" spans="19:23">
      <c r="S6964" s="21" t="str">
        <f t="shared" ref="S6964:S7027" si="610">(IF(H6964=0,"",(40+IF(I6964&lt;50,0,I6964/3.2)+(IF(J6964&gt;I6964,-J6964/3.2,0)+(IF(H6964&gt;I6964,-H6964/3.2,0)+(IF(L6964="X",5,IF(L6964="2",2,0)))+(IF(M6964&gt;15,0,15-M6964))+(IF(P6964&lt;50,0,P6964/5)))))))</f>
        <v/>
      </c>
      <c r="T6964" s="7" t="str">
        <f t="shared" ref="T6964:T7027" si="611">IF(S6964&lt;56,"Over 0.5","Under 1.5")</f>
        <v>Under 1.5</v>
      </c>
      <c r="U6964" s="14"/>
      <c r="V6964" s="14" t="str">
        <f t="shared" si="608"/>
        <v>Over 0.5</v>
      </c>
      <c r="W6964" s="14" t="str">
        <f t="shared" si="609"/>
        <v/>
      </c>
    </row>
    <row r="6965" spans="19:23">
      <c r="S6965" s="21" t="str">
        <f t="shared" si="610"/>
        <v/>
      </c>
      <c r="T6965" s="7" t="str">
        <f t="shared" si="611"/>
        <v>Under 1.5</v>
      </c>
      <c r="U6965" s="14"/>
      <c r="V6965" s="14" t="str">
        <f t="shared" si="608"/>
        <v>Over 0.5</v>
      </c>
      <c r="W6965" s="14" t="str">
        <f t="shared" si="609"/>
        <v/>
      </c>
    </row>
    <row r="6966" spans="19:23">
      <c r="S6966" s="21" t="str">
        <f t="shared" si="610"/>
        <v/>
      </c>
      <c r="T6966" s="7" t="str">
        <f t="shared" si="611"/>
        <v>Under 1.5</v>
      </c>
      <c r="U6966" s="14"/>
      <c r="V6966" s="14" t="str">
        <f t="shared" si="608"/>
        <v>Over 0.5</v>
      </c>
      <c r="W6966" s="14" t="str">
        <f t="shared" si="609"/>
        <v/>
      </c>
    </row>
    <row r="6967" spans="19:23">
      <c r="S6967" s="21" t="str">
        <f t="shared" si="610"/>
        <v/>
      </c>
      <c r="T6967" s="7" t="str">
        <f t="shared" si="611"/>
        <v>Under 1.5</v>
      </c>
      <c r="U6967" s="14"/>
      <c r="V6967" s="14" t="str">
        <f t="shared" si="608"/>
        <v>Over 0.5</v>
      </c>
      <c r="W6967" s="14" t="str">
        <f t="shared" si="609"/>
        <v/>
      </c>
    </row>
    <row r="6968" spans="19:23">
      <c r="S6968" s="21" t="str">
        <f t="shared" si="610"/>
        <v/>
      </c>
      <c r="T6968" s="7" t="str">
        <f t="shared" si="611"/>
        <v>Under 1.5</v>
      </c>
      <c r="U6968" s="14"/>
      <c r="V6968" s="14" t="str">
        <f t="shared" si="608"/>
        <v>Over 0.5</v>
      </c>
      <c r="W6968" s="14" t="str">
        <f t="shared" si="609"/>
        <v/>
      </c>
    </row>
    <row r="6969" spans="19:23">
      <c r="S6969" s="21" t="str">
        <f t="shared" si="610"/>
        <v/>
      </c>
      <c r="T6969" s="7" t="str">
        <f t="shared" si="611"/>
        <v>Under 1.5</v>
      </c>
      <c r="U6969" s="14"/>
      <c r="V6969" s="14" t="str">
        <f t="shared" si="608"/>
        <v>Over 0.5</v>
      </c>
      <c r="W6969" s="14" t="str">
        <f t="shared" si="609"/>
        <v/>
      </c>
    </row>
    <row r="6970" spans="19:23">
      <c r="S6970" s="21" t="str">
        <f t="shared" si="610"/>
        <v/>
      </c>
      <c r="T6970" s="7" t="str">
        <f t="shared" si="611"/>
        <v>Under 1.5</v>
      </c>
      <c r="U6970" s="14"/>
      <c r="V6970" s="14" t="str">
        <f t="shared" si="608"/>
        <v>Over 0.5</v>
      </c>
      <c r="W6970" s="14" t="str">
        <f t="shared" si="609"/>
        <v/>
      </c>
    </row>
    <row r="6971" spans="19:23">
      <c r="S6971" s="21" t="str">
        <f t="shared" si="610"/>
        <v/>
      </c>
      <c r="T6971" s="7" t="str">
        <f t="shared" si="611"/>
        <v>Under 1.5</v>
      </c>
      <c r="U6971" s="14"/>
      <c r="V6971" s="14" t="str">
        <f t="shared" si="608"/>
        <v>Over 0.5</v>
      </c>
      <c r="W6971" s="14" t="str">
        <f t="shared" si="609"/>
        <v/>
      </c>
    </row>
    <row r="6972" spans="19:23">
      <c r="S6972" s="21" t="str">
        <f t="shared" si="610"/>
        <v/>
      </c>
      <c r="T6972" s="7" t="str">
        <f t="shared" si="611"/>
        <v>Under 1.5</v>
      </c>
      <c r="U6972" s="14"/>
      <c r="V6972" s="14" t="str">
        <f t="shared" si="608"/>
        <v>Over 0.5</v>
      </c>
      <c r="W6972" s="14" t="str">
        <f t="shared" si="609"/>
        <v/>
      </c>
    </row>
    <row r="6973" spans="19:23">
      <c r="S6973" s="21" t="str">
        <f t="shared" si="610"/>
        <v/>
      </c>
      <c r="T6973" s="7" t="str">
        <f t="shared" si="611"/>
        <v>Under 1.5</v>
      </c>
      <c r="U6973" s="14"/>
      <c r="V6973" s="14" t="str">
        <f t="shared" si="608"/>
        <v>Over 0.5</v>
      </c>
      <c r="W6973" s="14" t="str">
        <f t="shared" si="609"/>
        <v/>
      </c>
    </row>
    <row r="6974" spans="19:23">
      <c r="S6974" s="21" t="str">
        <f t="shared" si="610"/>
        <v/>
      </c>
      <c r="T6974" s="7" t="str">
        <f t="shared" si="611"/>
        <v>Under 1.5</v>
      </c>
      <c r="U6974" s="14"/>
      <c r="V6974" s="14" t="str">
        <f t="shared" si="608"/>
        <v>Over 0.5</v>
      </c>
      <c r="W6974" s="14" t="str">
        <f t="shared" si="609"/>
        <v/>
      </c>
    </row>
    <row r="6975" spans="19:23">
      <c r="S6975" s="21" t="str">
        <f t="shared" si="610"/>
        <v/>
      </c>
      <c r="T6975" s="7" t="str">
        <f t="shared" si="611"/>
        <v>Under 1.5</v>
      </c>
      <c r="U6975" s="14"/>
      <c r="V6975" s="14" t="str">
        <f t="shared" si="608"/>
        <v>Over 0.5</v>
      </c>
      <c r="W6975" s="14" t="str">
        <f t="shared" si="609"/>
        <v/>
      </c>
    </row>
    <row r="6976" spans="19:23">
      <c r="S6976" s="21" t="str">
        <f t="shared" si="610"/>
        <v/>
      </c>
      <c r="T6976" s="7" t="str">
        <f t="shared" si="611"/>
        <v>Under 1.5</v>
      </c>
      <c r="U6976" s="14"/>
      <c r="V6976" s="14" t="str">
        <f t="shared" si="608"/>
        <v>Over 0.5</v>
      </c>
      <c r="W6976" s="14" t="str">
        <f t="shared" si="609"/>
        <v/>
      </c>
    </row>
    <row r="6977" spans="19:23">
      <c r="S6977" s="21" t="str">
        <f t="shared" si="610"/>
        <v/>
      </c>
      <c r="T6977" s="7" t="str">
        <f t="shared" si="611"/>
        <v>Under 1.5</v>
      </c>
      <c r="U6977" s="14"/>
      <c r="V6977" s="14" t="str">
        <f t="shared" si="608"/>
        <v>Over 0.5</v>
      </c>
      <c r="W6977" s="14" t="str">
        <f t="shared" si="609"/>
        <v/>
      </c>
    </row>
    <row r="6978" spans="19:23">
      <c r="S6978" s="21" t="str">
        <f t="shared" si="610"/>
        <v/>
      </c>
      <c r="T6978" s="7" t="str">
        <f t="shared" si="611"/>
        <v>Under 1.5</v>
      </c>
      <c r="U6978" s="14"/>
      <c r="V6978" s="14" t="str">
        <f t="shared" si="608"/>
        <v>Over 0.5</v>
      </c>
      <c r="W6978" s="14" t="str">
        <f t="shared" si="609"/>
        <v/>
      </c>
    </row>
    <row r="6979" spans="19:23">
      <c r="S6979" s="21" t="str">
        <f t="shared" si="610"/>
        <v/>
      </c>
      <c r="T6979" s="7" t="str">
        <f t="shared" si="611"/>
        <v>Under 1.5</v>
      </c>
      <c r="U6979" s="14"/>
      <c r="V6979" s="14" t="str">
        <f t="shared" si="608"/>
        <v>Over 0.5</v>
      </c>
      <c r="W6979" s="14" t="str">
        <f t="shared" si="609"/>
        <v/>
      </c>
    </row>
    <row r="6980" spans="19:23">
      <c r="S6980" s="21" t="str">
        <f t="shared" si="610"/>
        <v/>
      </c>
      <c r="T6980" s="7" t="str">
        <f t="shared" si="611"/>
        <v>Under 1.5</v>
      </c>
      <c r="U6980" s="14"/>
      <c r="V6980" s="14" t="str">
        <f t="shared" si="608"/>
        <v>Over 0.5</v>
      </c>
      <c r="W6980" s="14" t="str">
        <f t="shared" si="609"/>
        <v/>
      </c>
    </row>
    <row r="6981" spans="19:23">
      <c r="S6981" s="21" t="str">
        <f t="shared" si="610"/>
        <v/>
      </c>
      <c r="T6981" s="7" t="str">
        <f t="shared" si="611"/>
        <v>Under 1.5</v>
      </c>
      <c r="U6981" s="14"/>
      <c r="V6981" s="14" t="str">
        <f t="shared" si="608"/>
        <v>Over 0.5</v>
      </c>
      <c r="W6981" s="14" t="str">
        <f t="shared" si="609"/>
        <v/>
      </c>
    </row>
    <row r="6982" spans="19:23">
      <c r="S6982" s="21" t="str">
        <f t="shared" si="610"/>
        <v/>
      </c>
      <c r="T6982" s="7" t="str">
        <f t="shared" si="611"/>
        <v>Under 1.5</v>
      </c>
      <c r="U6982" s="14"/>
      <c r="V6982" s="14" t="str">
        <f t="shared" si="608"/>
        <v>Over 0.5</v>
      </c>
      <c r="W6982" s="14" t="str">
        <f t="shared" si="609"/>
        <v/>
      </c>
    </row>
    <row r="6983" spans="19:23">
      <c r="S6983" s="21" t="str">
        <f t="shared" si="610"/>
        <v/>
      </c>
      <c r="T6983" s="7" t="str">
        <f t="shared" si="611"/>
        <v>Under 1.5</v>
      </c>
      <c r="U6983" s="14"/>
      <c r="V6983" s="14" t="str">
        <f t="shared" si="608"/>
        <v>Over 0.5</v>
      </c>
      <c r="W6983" s="14" t="str">
        <f t="shared" si="609"/>
        <v/>
      </c>
    </row>
    <row r="6984" spans="19:23">
      <c r="S6984" s="21" t="str">
        <f t="shared" si="610"/>
        <v/>
      </c>
      <c r="T6984" s="7" t="str">
        <f t="shared" si="611"/>
        <v>Under 1.5</v>
      </c>
      <c r="U6984" s="14"/>
      <c r="V6984" s="14" t="str">
        <f t="shared" si="608"/>
        <v>Over 0.5</v>
      </c>
      <c r="W6984" s="14" t="str">
        <f t="shared" si="609"/>
        <v/>
      </c>
    </row>
    <row r="6985" spans="19:23">
      <c r="S6985" s="21" t="str">
        <f t="shared" si="610"/>
        <v/>
      </c>
      <c r="T6985" s="7" t="str">
        <f t="shared" si="611"/>
        <v>Under 1.5</v>
      </c>
      <c r="U6985" s="14"/>
      <c r="V6985" s="14" t="str">
        <f t="shared" si="608"/>
        <v>Over 0.5</v>
      </c>
      <c r="W6985" s="14" t="str">
        <f t="shared" si="609"/>
        <v/>
      </c>
    </row>
    <row r="6986" spans="19:23">
      <c r="S6986" s="21" t="str">
        <f t="shared" si="610"/>
        <v/>
      </c>
      <c r="T6986" s="7" t="str">
        <f t="shared" si="611"/>
        <v>Under 1.5</v>
      </c>
      <c r="U6986" s="14"/>
      <c r="V6986" s="14" t="str">
        <f t="shared" si="608"/>
        <v>Over 0.5</v>
      </c>
      <c r="W6986" s="14" t="str">
        <f t="shared" si="609"/>
        <v/>
      </c>
    </row>
    <row r="6987" spans="19:23">
      <c r="S6987" s="21" t="str">
        <f t="shared" si="610"/>
        <v/>
      </c>
      <c r="T6987" s="7" t="str">
        <f t="shared" si="611"/>
        <v>Under 1.5</v>
      </c>
      <c r="U6987" s="14"/>
      <c r="V6987" s="14" t="str">
        <f t="shared" ref="V6987:V7050" si="612">IF(N6987="1-0","Under 1.5",IF(N6987="0-0","Under 1.5",IF(N6987="0-1","Under 1.5","Over 0.5")))</f>
        <v>Over 0.5</v>
      </c>
      <c r="W6987" s="14" t="str">
        <f t="shared" ref="W6987:W7050" si="613">IF(N6987=0,"",IF(N6987="?",N6987,IF(T6987=V6987,"WON",IF(N6987="0-1","WON",IF(N6987="1-0","WON","LOST")))))</f>
        <v/>
      </c>
    </row>
    <row r="6988" spans="19:23">
      <c r="S6988" s="21" t="str">
        <f t="shared" si="610"/>
        <v/>
      </c>
      <c r="T6988" s="7" t="str">
        <f t="shared" si="611"/>
        <v>Under 1.5</v>
      </c>
      <c r="U6988" s="14"/>
      <c r="V6988" s="14" t="str">
        <f t="shared" si="612"/>
        <v>Over 0.5</v>
      </c>
      <c r="W6988" s="14" t="str">
        <f t="shared" si="613"/>
        <v/>
      </c>
    </row>
    <row r="6989" spans="19:23">
      <c r="S6989" s="21" t="str">
        <f t="shared" si="610"/>
        <v/>
      </c>
      <c r="T6989" s="7" t="str">
        <f t="shared" si="611"/>
        <v>Under 1.5</v>
      </c>
      <c r="U6989" s="14"/>
      <c r="V6989" s="14" t="str">
        <f t="shared" si="612"/>
        <v>Over 0.5</v>
      </c>
      <c r="W6989" s="14" t="str">
        <f t="shared" si="613"/>
        <v/>
      </c>
    </row>
    <row r="6990" spans="19:23">
      <c r="S6990" s="21" t="str">
        <f t="shared" si="610"/>
        <v/>
      </c>
      <c r="T6990" s="7" t="str">
        <f t="shared" si="611"/>
        <v>Under 1.5</v>
      </c>
      <c r="U6990" s="14"/>
      <c r="V6990" s="14" t="str">
        <f t="shared" si="612"/>
        <v>Over 0.5</v>
      </c>
      <c r="W6990" s="14" t="str">
        <f t="shared" si="613"/>
        <v/>
      </c>
    </row>
    <row r="6991" spans="19:23">
      <c r="S6991" s="21" t="str">
        <f t="shared" si="610"/>
        <v/>
      </c>
      <c r="T6991" s="7" t="str">
        <f t="shared" si="611"/>
        <v>Under 1.5</v>
      </c>
      <c r="U6991" s="14"/>
      <c r="V6991" s="14" t="str">
        <f t="shared" si="612"/>
        <v>Over 0.5</v>
      </c>
      <c r="W6991" s="14" t="str">
        <f t="shared" si="613"/>
        <v/>
      </c>
    </row>
    <row r="6992" spans="19:23">
      <c r="S6992" s="21" t="str">
        <f t="shared" si="610"/>
        <v/>
      </c>
      <c r="T6992" s="7" t="str">
        <f t="shared" si="611"/>
        <v>Under 1.5</v>
      </c>
      <c r="U6992" s="14"/>
      <c r="V6992" s="14" t="str">
        <f t="shared" si="612"/>
        <v>Over 0.5</v>
      </c>
      <c r="W6992" s="14" t="str">
        <f t="shared" si="613"/>
        <v/>
      </c>
    </row>
    <row r="6993" spans="19:23">
      <c r="S6993" s="21" t="str">
        <f t="shared" si="610"/>
        <v/>
      </c>
      <c r="T6993" s="7" t="str">
        <f t="shared" si="611"/>
        <v>Under 1.5</v>
      </c>
      <c r="U6993" s="14"/>
      <c r="V6993" s="14" t="str">
        <f t="shared" si="612"/>
        <v>Over 0.5</v>
      </c>
      <c r="W6993" s="14" t="str">
        <f t="shared" si="613"/>
        <v/>
      </c>
    </row>
    <row r="6994" spans="19:23">
      <c r="S6994" s="21" t="str">
        <f t="shared" si="610"/>
        <v/>
      </c>
      <c r="T6994" s="7" t="str">
        <f t="shared" si="611"/>
        <v>Under 1.5</v>
      </c>
      <c r="U6994" s="14"/>
      <c r="V6994" s="14" t="str">
        <f t="shared" si="612"/>
        <v>Over 0.5</v>
      </c>
      <c r="W6994" s="14" t="str">
        <f t="shared" si="613"/>
        <v/>
      </c>
    </row>
    <row r="6995" spans="19:23">
      <c r="S6995" s="21" t="str">
        <f t="shared" si="610"/>
        <v/>
      </c>
      <c r="T6995" s="7" t="str">
        <f t="shared" si="611"/>
        <v>Under 1.5</v>
      </c>
      <c r="U6995" s="14"/>
      <c r="V6995" s="14" t="str">
        <f t="shared" si="612"/>
        <v>Over 0.5</v>
      </c>
      <c r="W6995" s="14" t="str">
        <f t="shared" si="613"/>
        <v/>
      </c>
    </row>
    <row r="6996" spans="19:23">
      <c r="S6996" s="21" t="str">
        <f t="shared" si="610"/>
        <v/>
      </c>
      <c r="T6996" s="7" t="str">
        <f t="shared" si="611"/>
        <v>Under 1.5</v>
      </c>
      <c r="U6996" s="14"/>
      <c r="V6996" s="14" t="str">
        <f t="shared" si="612"/>
        <v>Over 0.5</v>
      </c>
      <c r="W6996" s="14" t="str">
        <f t="shared" si="613"/>
        <v/>
      </c>
    </row>
    <row r="6997" spans="19:23">
      <c r="S6997" s="21" t="str">
        <f t="shared" si="610"/>
        <v/>
      </c>
      <c r="T6997" s="7" t="str">
        <f t="shared" si="611"/>
        <v>Under 1.5</v>
      </c>
      <c r="U6997" s="14"/>
      <c r="V6997" s="14" t="str">
        <f t="shared" si="612"/>
        <v>Over 0.5</v>
      </c>
      <c r="W6997" s="14" t="str">
        <f t="shared" si="613"/>
        <v/>
      </c>
    </row>
    <row r="6998" spans="19:23">
      <c r="S6998" s="21" t="str">
        <f t="shared" si="610"/>
        <v/>
      </c>
      <c r="T6998" s="7" t="str">
        <f t="shared" si="611"/>
        <v>Under 1.5</v>
      </c>
      <c r="U6998" s="14"/>
      <c r="V6998" s="14" t="str">
        <f t="shared" si="612"/>
        <v>Over 0.5</v>
      </c>
      <c r="W6998" s="14" t="str">
        <f t="shared" si="613"/>
        <v/>
      </c>
    </row>
    <row r="6999" spans="19:23">
      <c r="S6999" s="21" t="str">
        <f t="shared" si="610"/>
        <v/>
      </c>
      <c r="T6999" s="7" t="str">
        <f t="shared" si="611"/>
        <v>Under 1.5</v>
      </c>
      <c r="U6999" s="14"/>
      <c r="V6999" s="14" t="str">
        <f t="shared" si="612"/>
        <v>Over 0.5</v>
      </c>
      <c r="W6999" s="14" t="str">
        <f t="shared" si="613"/>
        <v/>
      </c>
    </row>
    <row r="7000" spans="19:23">
      <c r="S7000" s="21" t="str">
        <f t="shared" si="610"/>
        <v/>
      </c>
      <c r="T7000" s="7" t="str">
        <f t="shared" si="611"/>
        <v>Under 1.5</v>
      </c>
      <c r="U7000" s="14"/>
      <c r="V7000" s="14" t="str">
        <f t="shared" si="612"/>
        <v>Over 0.5</v>
      </c>
      <c r="W7000" s="14" t="str">
        <f t="shared" si="613"/>
        <v/>
      </c>
    </row>
    <row r="7001" spans="19:23">
      <c r="S7001" s="21" t="str">
        <f t="shared" si="610"/>
        <v/>
      </c>
      <c r="T7001" s="7" t="str">
        <f t="shared" si="611"/>
        <v>Under 1.5</v>
      </c>
      <c r="U7001" s="14"/>
      <c r="V7001" s="14" t="str">
        <f t="shared" si="612"/>
        <v>Over 0.5</v>
      </c>
      <c r="W7001" s="14" t="str">
        <f t="shared" si="613"/>
        <v/>
      </c>
    </row>
    <row r="7002" spans="19:23">
      <c r="S7002" s="21" t="str">
        <f t="shared" si="610"/>
        <v/>
      </c>
      <c r="T7002" s="7" t="str">
        <f t="shared" si="611"/>
        <v>Under 1.5</v>
      </c>
      <c r="U7002" s="14"/>
      <c r="V7002" s="14" t="str">
        <f t="shared" si="612"/>
        <v>Over 0.5</v>
      </c>
      <c r="W7002" s="14" t="str">
        <f t="shared" si="613"/>
        <v/>
      </c>
    </row>
    <row r="7003" spans="19:23">
      <c r="S7003" s="21" t="str">
        <f t="shared" si="610"/>
        <v/>
      </c>
      <c r="T7003" s="7" t="str">
        <f t="shared" si="611"/>
        <v>Under 1.5</v>
      </c>
      <c r="U7003" s="14"/>
      <c r="V7003" s="14" t="str">
        <f t="shared" si="612"/>
        <v>Over 0.5</v>
      </c>
      <c r="W7003" s="14" t="str">
        <f t="shared" si="613"/>
        <v/>
      </c>
    </row>
    <row r="7004" spans="19:23">
      <c r="S7004" s="21" t="str">
        <f t="shared" si="610"/>
        <v/>
      </c>
      <c r="T7004" s="7" t="str">
        <f t="shared" si="611"/>
        <v>Under 1.5</v>
      </c>
      <c r="U7004" s="14"/>
      <c r="V7004" s="14" t="str">
        <f t="shared" si="612"/>
        <v>Over 0.5</v>
      </c>
      <c r="W7004" s="14" t="str">
        <f t="shared" si="613"/>
        <v/>
      </c>
    </row>
    <row r="7005" spans="19:23">
      <c r="S7005" s="21" t="str">
        <f t="shared" si="610"/>
        <v/>
      </c>
      <c r="T7005" s="7" t="str">
        <f t="shared" si="611"/>
        <v>Under 1.5</v>
      </c>
      <c r="U7005" s="14"/>
      <c r="V7005" s="14" t="str">
        <f t="shared" si="612"/>
        <v>Over 0.5</v>
      </c>
      <c r="W7005" s="14" t="str">
        <f t="shared" si="613"/>
        <v/>
      </c>
    </row>
    <row r="7006" spans="19:23">
      <c r="S7006" s="21" t="str">
        <f t="shared" si="610"/>
        <v/>
      </c>
      <c r="T7006" s="7" t="str">
        <f t="shared" si="611"/>
        <v>Under 1.5</v>
      </c>
      <c r="U7006" s="14"/>
      <c r="V7006" s="14" t="str">
        <f t="shared" si="612"/>
        <v>Over 0.5</v>
      </c>
      <c r="W7006" s="14" t="str">
        <f t="shared" si="613"/>
        <v/>
      </c>
    </row>
    <row r="7007" spans="19:23">
      <c r="S7007" s="21" t="str">
        <f t="shared" si="610"/>
        <v/>
      </c>
      <c r="T7007" s="7" t="str">
        <f t="shared" si="611"/>
        <v>Under 1.5</v>
      </c>
      <c r="U7007" s="14"/>
      <c r="V7007" s="14" t="str">
        <f t="shared" si="612"/>
        <v>Over 0.5</v>
      </c>
      <c r="W7007" s="14" t="str">
        <f t="shared" si="613"/>
        <v/>
      </c>
    </row>
    <row r="7008" spans="19:23">
      <c r="S7008" s="21" t="str">
        <f t="shared" si="610"/>
        <v/>
      </c>
      <c r="T7008" s="7" t="str">
        <f t="shared" si="611"/>
        <v>Under 1.5</v>
      </c>
      <c r="U7008" s="14"/>
      <c r="V7008" s="14" t="str">
        <f t="shared" si="612"/>
        <v>Over 0.5</v>
      </c>
      <c r="W7008" s="14" t="str">
        <f t="shared" si="613"/>
        <v/>
      </c>
    </row>
    <row r="7009" spans="19:23">
      <c r="S7009" s="21" t="str">
        <f t="shared" si="610"/>
        <v/>
      </c>
      <c r="T7009" s="7" t="str">
        <f t="shared" si="611"/>
        <v>Under 1.5</v>
      </c>
      <c r="U7009" s="14"/>
      <c r="V7009" s="14" t="str">
        <f t="shared" si="612"/>
        <v>Over 0.5</v>
      </c>
      <c r="W7009" s="14" t="str">
        <f t="shared" si="613"/>
        <v/>
      </c>
    </row>
    <row r="7010" spans="19:23">
      <c r="S7010" s="21" t="str">
        <f t="shared" si="610"/>
        <v/>
      </c>
      <c r="T7010" s="7" t="str">
        <f t="shared" si="611"/>
        <v>Under 1.5</v>
      </c>
      <c r="U7010" s="14"/>
      <c r="V7010" s="14" t="str">
        <f t="shared" si="612"/>
        <v>Over 0.5</v>
      </c>
      <c r="W7010" s="14" t="str">
        <f t="shared" si="613"/>
        <v/>
      </c>
    </row>
    <row r="7011" spans="19:23">
      <c r="S7011" s="21" t="str">
        <f t="shared" si="610"/>
        <v/>
      </c>
      <c r="T7011" s="7" t="str">
        <f t="shared" si="611"/>
        <v>Under 1.5</v>
      </c>
      <c r="U7011" s="14"/>
      <c r="V7011" s="14" t="str">
        <f t="shared" si="612"/>
        <v>Over 0.5</v>
      </c>
      <c r="W7011" s="14" t="str">
        <f t="shared" si="613"/>
        <v/>
      </c>
    </row>
    <row r="7012" spans="19:23">
      <c r="S7012" s="21" t="str">
        <f t="shared" si="610"/>
        <v/>
      </c>
      <c r="T7012" s="7" t="str">
        <f t="shared" si="611"/>
        <v>Under 1.5</v>
      </c>
      <c r="U7012" s="14"/>
      <c r="V7012" s="14" t="str">
        <f t="shared" si="612"/>
        <v>Over 0.5</v>
      </c>
      <c r="W7012" s="14" t="str">
        <f t="shared" si="613"/>
        <v/>
      </c>
    </row>
    <row r="7013" spans="19:23">
      <c r="S7013" s="21" t="str">
        <f t="shared" si="610"/>
        <v/>
      </c>
      <c r="T7013" s="7" t="str">
        <f t="shared" si="611"/>
        <v>Under 1.5</v>
      </c>
      <c r="U7013" s="14"/>
      <c r="V7013" s="14" t="str">
        <f t="shared" si="612"/>
        <v>Over 0.5</v>
      </c>
      <c r="W7013" s="14" t="str">
        <f t="shared" si="613"/>
        <v/>
      </c>
    </row>
    <row r="7014" spans="19:23">
      <c r="S7014" s="21" t="str">
        <f t="shared" si="610"/>
        <v/>
      </c>
      <c r="T7014" s="7" t="str">
        <f t="shared" si="611"/>
        <v>Under 1.5</v>
      </c>
      <c r="U7014" s="14"/>
      <c r="V7014" s="14" t="str">
        <f t="shared" si="612"/>
        <v>Over 0.5</v>
      </c>
      <c r="W7014" s="14" t="str">
        <f t="shared" si="613"/>
        <v/>
      </c>
    </row>
    <row r="7015" spans="19:23">
      <c r="S7015" s="21" t="str">
        <f t="shared" si="610"/>
        <v/>
      </c>
      <c r="T7015" s="7" t="str">
        <f t="shared" si="611"/>
        <v>Under 1.5</v>
      </c>
      <c r="U7015" s="14"/>
      <c r="V7015" s="14" t="str">
        <f t="shared" si="612"/>
        <v>Over 0.5</v>
      </c>
      <c r="W7015" s="14" t="str">
        <f t="shared" si="613"/>
        <v/>
      </c>
    </row>
    <row r="7016" spans="19:23">
      <c r="S7016" s="21" t="str">
        <f t="shared" si="610"/>
        <v/>
      </c>
      <c r="T7016" s="7" t="str">
        <f t="shared" si="611"/>
        <v>Under 1.5</v>
      </c>
      <c r="U7016" s="14"/>
      <c r="V7016" s="14" t="str">
        <f t="shared" si="612"/>
        <v>Over 0.5</v>
      </c>
      <c r="W7016" s="14" t="str">
        <f t="shared" si="613"/>
        <v/>
      </c>
    </row>
    <row r="7017" spans="19:23">
      <c r="S7017" s="21" t="str">
        <f t="shared" si="610"/>
        <v/>
      </c>
      <c r="T7017" s="7" t="str">
        <f t="shared" si="611"/>
        <v>Under 1.5</v>
      </c>
      <c r="U7017" s="14"/>
      <c r="V7017" s="14" t="str">
        <f t="shared" si="612"/>
        <v>Over 0.5</v>
      </c>
      <c r="W7017" s="14" t="str">
        <f t="shared" si="613"/>
        <v/>
      </c>
    </row>
    <row r="7018" spans="19:23">
      <c r="S7018" s="21" t="str">
        <f t="shared" si="610"/>
        <v/>
      </c>
      <c r="T7018" s="7" t="str">
        <f t="shared" si="611"/>
        <v>Under 1.5</v>
      </c>
      <c r="U7018" s="14"/>
      <c r="V7018" s="14" t="str">
        <f t="shared" si="612"/>
        <v>Over 0.5</v>
      </c>
      <c r="W7018" s="14" t="str">
        <f t="shared" si="613"/>
        <v/>
      </c>
    </row>
    <row r="7019" spans="19:23">
      <c r="S7019" s="21" t="str">
        <f t="shared" si="610"/>
        <v/>
      </c>
      <c r="T7019" s="7" t="str">
        <f t="shared" si="611"/>
        <v>Under 1.5</v>
      </c>
      <c r="U7019" s="14"/>
      <c r="V7019" s="14" t="str">
        <f t="shared" si="612"/>
        <v>Over 0.5</v>
      </c>
      <c r="W7019" s="14" t="str">
        <f t="shared" si="613"/>
        <v/>
      </c>
    </row>
    <row r="7020" spans="19:23">
      <c r="S7020" s="21" t="str">
        <f t="shared" si="610"/>
        <v/>
      </c>
      <c r="T7020" s="7" t="str">
        <f t="shared" si="611"/>
        <v>Under 1.5</v>
      </c>
      <c r="U7020" s="14"/>
      <c r="V7020" s="14" t="str">
        <f t="shared" si="612"/>
        <v>Over 0.5</v>
      </c>
      <c r="W7020" s="14" t="str">
        <f t="shared" si="613"/>
        <v/>
      </c>
    </row>
    <row r="7021" spans="19:23">
      <c r="S7021" s="21" t="str">
        <f t="shared" si="610"/>
        <v/>
      </c>
      <c r="T7021" s="7" t="str">
        <f t="shared" si="611"/>
        <v>Under 1.5</v>
      </c>
      <c r="U7021" s="14"/>
      <c r="V7021" s="14" t="str">
        <f t="shared" si="612"/>
        <v>Over 0.5</v>
      </c>
      <c r="W7021" s="14" t="str">
        <f t="shared" si="613"/>
        <v/>
      </c>
    </row>
    <row r="7022" spans="19:23">
      <c r="S7022" s="21" t="str">
        <f t="shared" si="610"/>
        <v/>
      </c>
      <c r="T7022" s="7" t="str">
        <f t="shared" si="611"/>
        <v>Under 1.5</v>
      </c>
      <c r="U7022" s="14"/>
      <c r="V7022" s="14" t="str">
        <f t="shared" si="612"/>
        <v>Over 0.5</v>
      </c>
      <c r="W7022" s="14" t="str">
        <f t="shared" si="613"/>
        <v/>
      </c>
    </row>
    <row r="7023" spans="19:23">
      <c r="S7023" s="21" t="str">
        <f t="shared" si="610"/>
        <v/>
      </c>
      <c r="T7023" s="7" t="str">
        <f t="shared" si="611"/>
        <v>Under 1.5</v>
      </c>
      <c r="U7023" s="14"/>
      <c r="V7023" s="14" t="str">
        <f t="shared" si="612"/>
        <v>Over 0.5</v>
      </c>
      <c r="W7023" s="14" t="str">
        <f t="shared" si="613"/>
        <v/>
      </c>
    </row>
    <row r="7024" spans="19:23">
      <c r="S7024" s="21" t="str">
        <f t="shared" si="610"/>
        <v/>
      </c>
      <c r="T7024" s="7" t="str">
        <f t="shared" si="611"/>
        <v>Under 1.5</v>
      </c>
      <c r="U7024" s="14"/>
      <c r="V7024" s="14" t="str">
        <f t="shared" si="612"/>
        <v>Over 0.5</v>
      </c>
      <c r="W7024" s="14" t="str">
        <f t="shared" si="613"/>
        <v/>
      </c>
    </row>
    <row r="7025" spans="19:23">
      <c r="S7025" s="21" t="str">
        <f t="shared" si="610"/>
        <v/>
      </c>
      <c r="T7025" s="7" t="str">
        <f t="shared" si="611"/>
        <v>Under 1.5</v>
      </c>
      <c r="U7025" s="14"/>
      <c r="V7025" s="14" t="str">
        <f t="shared" si="612"/>
        <v>Over 0.5</v>
      </c>
      <c r="W7025" s="14" t="str">
        <f t="shared" si="613"/>
        <v/>
      </c>
    </row>
    <row r="7026" spans="19:23">
      <c r="S7026" s="21" t="str">
        <f t="shared" si="610"/>
        <v/>
      </c>
      <c r="T7026" s="7" t="str">
        <f t="shared" si="611"/>
        <v>Under 1.5</v>
      </c>
      <c r="U7026" s="14"/>
      <c r="V7026" s="14" t="str">
        <f t="shared" si="612"/>
        <v>Over 0.5</v>
      </c>
      <c r="W7026" s="14" t="str">
        <f t="shared" si="613"/>
        <v/>
      </c>
    </row>
    <row r="7027" spans="19:23">
      <c r="S7027" s="21" t="str">
        <f t="shared" si="610"/>
        <v/>
      </c>
      <c r="T7027" s="7" t="str">
        <f t="shared" si="611"/>
        <v>Under 1.5</v>
      </c>
      <c r="U7027" s="14"/>
      <c r="V7027" s="14" t="str">
        <f t="shared" si="612"/>
        <v>Over 0.5</v>
      </c>
      <c r="W7027" s="14" t="str">
        <f t="shared" si="613"/>
        <v/>
      </c>
    </row>
    <row r="7028" spans="19:23">
      <c r="S7028" s="21" t="str">
        <f t="shared" ref="S7028:S7091" si="614">(IF(H7028=0,"",(40+IF(I7028&lt;50,0,I7028/3.2)+(IF(J7028&gt;I7028,-J7028/3.2,0)+(IF(H7028&gt;I7028,-H7028/3.2,0)+(IF(L7028="X",5,IF(L7028="2",2,0)))+(IF(M7028&gt;15,0,15-M7028))+(IF(P7028&lt;50,0,P7028/5)))))))</f>
        <v/>
      </c>
      <c r="T7028" s="7" t="str">
        <f t="shared" ref="T7028:T7091" si="615">IF(S7028&lt;56,"Over 0.5","Under 1.5")</f>
        <v>Under 1.5</v>
      </c>
      <c r="U7028" s="14"/>
      <c r="V7028" s="14" t="str">
        <f t="shared" si="612"/>
        <v>Over 0.5</v>
      </c>
      <c r="W7028" s="14" t="str">
        <f t="shared" si="613"/>
        <v/>
      </c>
    </row>
    <row r="7029" spans="19:23">
      <c r="S7029" s="21" t="str">
        <f t="shared" si="614"/>
        <v/>
      </c>
      <c r="T7029" s="7" t="str">
        <f t="shared" si="615"/>
        <v>Under 1.5</v>
      </c>
      <c r="U7029" s="14"/>
      <c r="V7029" s="14" t="str">
        <f t="shared" si="612"/>
        <v>Over 0.5</v>
      </c>
      <c r="W7029" s="14" t="str">
        <f t="shared" si="613"/>
        <v/>
      </c>
    </row>
    <row r="7030" spans="19:23">
      <c r="S7030" s="21" t="str">
        <f t="shared" si="614"/>
        <v/>
      </c>
      <c r="T7030" s="7" t="str">
        <f t="shared" si="615"/>
        <v>Under 1.5</v>
      </c>
      <c r="U7030" s="14"/>
      <c r="V7030" s="14" t="str">
        <f t="shared" si="612"/>
        <v>Over 0.5</v>
      </c>
      <c r="W7030" s="14" t="str">
        <f t="shared" si="613"/>
        <v/>
      </c>
    </row>
    <row r="7031" spans="19:23">
      <c r="S7031" s="21" t="str">
        <f t="shared" si="614"/>
        <v/>
      </c>
      <c r="T7031" s="7" t="str">
        <f t="shared" si="615"/>
        <v>Under 1.5</v>
      </c>
      <c r="U7031" s="14"/>
      <c r="V7031" s="14" t="str">
        <f t="shared" si="612"/>
        <v>Over 0.5</v>
      </c>
      <c r="W7031" s="14" t="str">
        <f t="shared" si="613"/>
        <v/>
      </c>
    </row>
    <row r="7032" spans="19:23">
      <c r="S7032" s="21" t="str">
        <f t="shared" si="614"/>
        <v/>
      </c>
      <c r="T7032" s="7" t="str">
        <f t="shared" si="615"/>
        <v>Under 1.5</v>
      </c>
      <c r="U7032" s="14"/>
      <c r="V7032" s="14" t="str">
        <f t="shared" si="612"/>
        <v>Over 0.5</v>
      </c>
      <c r="W7032" s="14" t="str">
        <f t="shared" si="613"/>
        <v/>
      </c>
    </row>
    <row r="7033" spans="19:23">
      <c r="S7033" s="21" t="str">
        <f t="shared" si="614"/>
        <v/>
      </c>
      <c r="T7033" s="7" t="str">
        <f t="shared" si="615"/>
        <v>Under 1.5</v>
      </c>
      <c r="U7033" s="14"/>
      <c r="V7033" s="14" t="str">
        <f t="shared" si="612"/>
        <v>Over 0.5</v>
      </c>
      <c r="W7033" s="14" t="str">
        <f t="shared" si="613"/>
        <v/>
      </c>
    </row>
    <row r="7034" spans="19:23">
      <c r="S7034" s="21" t="str">
        <f t="shared" si="614"/>
        <v/>
      </c>
      <c r="T7034" s="7" t="str">
        <f t="shared" si="615"/>
        <v>Under 1.5</v>
      </c>
      <c r="U7034" s="14"/>
      <c r="V7034" s="14" t="str">
        <f t="shared" si="612"/>
        <v>Over 0.5</v>
      </c>
      <c r="W7034" s="14" t="str">
        <f t="shared" si="613"/>
        <v/>
      </c>
    </row>
    <row r="7035" spans="19:23">
      <c r="S7035" s="21" t="str">
        <f t="shared" si="614"/>
        <v/>
      </c>
      <c r="T7035" s="7" t="str">
        <f t="shared" si="615"/>
        <v>Under 1.5</v>
      </c>
      <c r="U7035" s="14"/>
      <c r="V7035" s="14" t="str">
        <f t="shared" si="612"/>
        <v>Over 0.5</v>
      </c>
      <c r="W7035" s="14" t="str">
        <f t="shared" si="613"/>
        <v/>
      </c>
    </row>
    <row r="7036" spans="19:23">
      <c r="S7036" s="21" t="str">
        <f t="shared" si="614"/>
        <v/>
      </c>
      <c r="T7036" s="7" t="str">
        <f t="shared" si="615"/>
        <v>Under 1.5</v>
      </c>
      <c r="U7036" s="14"/>
      <c r="V7036" s="14" t="str">
        <f t="shared" si="612"/>
        <v>Over 0.5</v>
      </c>
      <c r="W7036" s="14" t="str">
        <f t="shared" si="613"/>
        <v/>
      </c>
    </row>
    <row r="7037" spans="19:23">
      <c r="S7037" s="21" t="str">
        <f t="shared" si="614"/>
        <v/>
      </c>
      <c r="T7037" s="7" t="str">
        <f t="shared" si="615"/>
        <v>Under 1.5</v>
      </c>
      <c r="U7037" s="14"/>
      <c r="V7037" s="14" t="str">
        <f t="shared" si="612"/>
        <v>Over 0.5</v>
      </c>
      <c r="W7037" s="14" t="str">
        <f t="shared" si="613"/>
        <v/>
      </c>
    </row>
    <row r="7038" spans="19:23">
      <c r="S7038" s="21" t="str">
        <f t="shared" si="614"/>
        <v/>
      </c>
      <c r="T7038" s="7" t="str">
        <f t="shared" si="615"/>
        <v>Under 1.5</v>
      </c>
      <c r="U7038" s="14"/>
      <c r="V7038" s="14" t="str">
        <f t="shared" si="612"/>
        <v>Over 0.5</v>
      </c>
      <c r="W7038" s="14" t="str">
        <f t="shared" si="613"/>
        <v/>
      </c>
    </row>
    <row r="7039" spans="19:23">
      <c r="S7039" s="21" t="str">
        <f t="shared" si="614"/>
        <v/>
      </c>
      <c r="T7039" s="7" t="str">
        <f t="shared" si="615"/>
        <v>Under 1.5</v>
      </c>
      <c r="U7039" s="14"/>
      <c r="V7039" s="14" t="str">
        <f t="shared" si="612"/>
        <v>Over 0.5</v>
      </c>
      <c r="W7039" s="14" t="str">
        <f t="shared" si="613"/>
        <v/>
      </c>
    </row>
    <row r="7040" spans="19:23">
      <c r="S7040" s="21" t="str">
        <f t="shared" si="614"/>
        <v/>
      </c>
      <c r="T7040" s="7" t="str">
        <f t="shared" si="615"/>
        <v>Under 1.5</v>
      </c>
      <c r="U7040" s="14"/>
      <c r="V7040" s="14" t="str">
        <f t="shared" si="612"/>
        <v>Over 0.5</v>
      </c>
      <c r="W7040" s="14" t="str">
        <f t="shared" si="613"/>
        <v/>
      </c>
    </row>
    <row r="7041" spans="19:23">
      <c r="S7041" s="21" t="str">
        <f t="shared" si="614"/>
        <v/>
      </c>
      <c r="T7041" s="7" t="str">
        <f t="shared" si="615"/>
        <v>Under 1.5</v>
      </c>
      <c r="U7041" s="14"/>
      <c r="V7041" s="14" t="str">
        <f t="shared" si="612"/>
        <v>Over 0.5</v>
      </c>
      <c r="W7041" s="14" t="str">
        <f t="shared" si="613"/>
        <v/>
      </c>
    </row>
    <row r="7042" spans="19:23">
      <c r="S7042" s="21" t="str">
        <f t="shared" si="614"/>
        <v/>
      </c>
      <c r="T7042" s="7" t="str">
        <f t="shared" si="615"/>
        <v>Under 1.5</v>
      </c>
      <c r="U7042" s="14"/>
      <c r="V7042" s="14" t="str">
        <f t="shared" si="612"/>
        <v>Over 0.5</v>
      </c>
      <c r="W7042" s="14" t="str">
        <f t="shared" si="613"/>
        <v/>
      </c>
    </row>
    <row r="7043" spans="19:23">
      <c r="S7043" s="21" t="str">
        <f t="shared" si="614"/>
        <v/>
      </c>
      <c r="T7043" s="7" t="str">
        <f t="shared" si="615"/>
        <v>Under 1.5</v>
      </c>
      <c r="U7043" s="14"/>
      <c r="V7043" s="14" t="str">
        <f t="shared" si="612"/>
        <v>Over 0.5</v>
      </c>
      <c r="W7043" s="14" t="str">
        <f t="shared" si="613"/>
        <v/>
      </c>
    </row>
    <row r="7044" spans="19:23">
      <c r="S7044" s="21" t="str">
        <f t="shared" si="614"/>
        <v/>
      </c>
      <c r="T7044" s="7" t="str">
        <f t="shared" si="615"/>
        <v>Under 1.5</v>
      </c>
      <c r="U7044" s="14"/>
      <c r="V7044" s="14" t="str">
        <f t="shared" si="612"/>
        <v>Over 0.5</v>
      </c>
      <c r="W7044" s="14" t="str">
        <f t="shared" si="613"/>
        <v/>
      </c>
    </row>
    <row r="7045" spans="19:23">
      <c r="S7045" s="21" t="str">
        <f t="shared" si="614"/>
        <v/>
      </c>
      <c r="T7045" s="7" t="str">
        <f t="shared" si="615"/>
        <v>Under 1.5</v>
      </c>
      <c r="U7045" s="14"/>
      <c r="V7045" s="14" t="str">
        <f t="shared" si="612"/>
        <v>Over 0.5</v>
      </c>
      <c r="W7045" s="14" t="str">
        <f t="shared" si="613"/>
        <v/>
      </c>
    </row>
    <row r="7046" spans="19:23">
      <c r="S7046" s="21" t="str">
        <f t="shared" si="614"/>
        <v/>
      </c>
      <c r="T7046" s="7" t="str">
        <f t="shared" si="615"/>
        <v>Under 1.5</v>
      </c>
      <c r="U7046" s="14"/>
      <c r="V7046" s="14" t="str">
        <f t="shared" si="612"/>
        <v>Over 0.5</v>
      </c>
      <c r="W7046" s="14" t="str">
        <f t="shared" si="613"/>
        <v/>
      </c>
    </row>
    <row r="7047" spans="19:23">
      <c r="S7047" s="21" t="str">
        <f t="shared" si="614"/>
        <v/>
      </c>
      <c r="T7047" s="7" t="str">
        <f t="shared" si="615"/>
        <v>Under 1.5</v>
      </c>
      <c r="U7047" s="14"/>
      <c r="V7047" s="14" t="str">
        <f t="shared" si="612"/>
        <v>Over 0.5</v>
      </c>
      <c r="W7047" s="14" t="str">
        <f t="shared" si="613"/>
        <v/>
      </c>
    </row>
    <row r="7048" spans="19:23">
      <c r="S7048" s="21" t="str">
        <f t="shared" si="614"/>
        <v/>
      </c>
      <c r="T7048" s="7" t="str">
        <f t="shared" si="615"/>
        <v>Under 1.5</v>
      </c>
      <c r="U7048" s="14"/>
      <c r="V7048" s="14" t="str">
        <f t="shared" si="612"/>
        <v>Over 0.5</v>
      </c>
      <c r="W7048" s="14" t="str">
        <f t="shared" si="613"/>
        <v/>
      </c>
    </row>
    <row r="7049" spans="19:23">
      <c r="S7049" s="21" t="str">
        <f t="shared" si="614"/>
        <v/>
      </c>
      <c r="T7049" s="7" t="str">
        <f t="shared" si="615"/>
        <v>Under 1.5</v>
      </c>
      <c r="U7049" s="14"/>
      <c r="V7049" s="14" t="str">
        <f t="shared" si="612"/>
        <v>Over 0.5</v>
      </c>
      <c r="W7049" s="14" t="str">
        <f t="shared" si="613"/>
        <v/>
      </c>
    </row>
    <row r="7050" spans="19:23">
      <c r="S7050" s="21" t="str">
        <f t="shared" si="614"/>
        <v/>
      </c>
      <c r="T7050" s="7" t="str">
        <f t="shared" si="615"/>
        <v>Under 1.5</v>
      </c>
      <c r="U7050" s="14"/>
      <c r="V7050" s="14" t="str">
        <f t="shared" si="612"/>
        <v>Over 0.5</v>
      </c>
      <c r="W7050" s="14" t="str">
        <f t="shared" si="613"/>
        <v/>
      </c>
    </row>
    <row r="7051" spans="19:23">
      <c r="S7051" s="21" t="str">
        <f t="shared" si="614"/>
        <v/>
      </c>
      <c r="T7051" s="7" t="str">
        <f t="shared" si="615"/>
        <v>Under 1.5</v>
      </c>
      <c r="U7051" s="14"/>
      <c r="V7051" s="14" t="str">
        <f t="shared" ref="V7051:V7114" si="616">IF(N7051="1-0","Under 1.5",IF(N7051="0-0","Under 1.5",IF(N7051="0-1","Under 1.5","Over 0.5")))</f>
        <v>Over 0.5</v>
      </c>
      <c r="W7051" s="14" t="str">
        <f t="shared" ref="W7051:W7114" si="617">IF(N7051=0,"",IF(N7051="?",N7051,IF(T7051=V7051,"WON",IF(N7051="0-1","WON",IF(N7051="1-0","WON","LOST")))))</f>
        <v/>
      </c>
    </row>
    <row r="7052" spans="19:23">
      <c r="S7052" s="21" t="str">
        <f t="shared" si="614"/>
        <v/>
      </c>
      <c r="T7052" s="7" t="str">
        <f t="shared" si="615"/>
        <v>Under 1.5</v>
      </c>
      <c r="U7052" s="14"/>
      <c r="V7052" s="14" t="str">
        <f t="shared" si="616"/>
        <v>Over 0.5</v>
      </c>
      <c r="W7052" s="14" t="str">
        <f t="shared" si="617"/>
        <v/>
      </c>
    </row>
    <row r="7053" spans="19:23">
      <c r="S7053" s="21" t="str">
        <f t="shared" si="614"/>
        <v/>
      </c>
      <c r="T7053" s="7" t="str">
        <f t="shared" si="615"/>
        <v>Under 1.5</v>
      </c>
      <c r="U7053" s="14"/>
      <c r="V7053" s="14" t="str">
        <f t="shared" si="616"/>
        <v>Over 0.5</v>
      </c>
      <c r="W7053" s="14" t="str">
        <f t="shared" si="617"/>
        <v/>
      </c>
    </row>
    <row r="7054" spans="19:23">
      <c r="S7054" s="21" t="str">
        <f t="shared" si="614"/>
        <v/>
      </c>
      <c r="T7054" s="7" t="str">
        <f t="shared" si="615"/>
        <v>Under 1.5</v>
      </c>
      <c r="U7054" s="14"/>
      <c r="V7054" s="14" t="str">
        <f t="shared" si="616"/>
        <v>Over 0.5</v>
      </c>
      <c r="W7054" s="14" t="str">
        <f t="shared" si="617"/>
        <v/>
      </c>
    </row>
    <row r="7055" spans="19:23">
      <c r="S7055" s="21" t="str">
        <f t="shared" si="614"/>
        <v/>
      </c>
      <c r="T7055" s="7" t="str">
        <f t="shared" si="615"/>
        <v>Under 1.5</v>
      </c>
      <c r="U7055" s="14"/>
      <c r="V7055" s="14" t="str">
        <f t="shared" si="616"/>
        <v>Over 0.5</v>
      </c>
      <c r="W7055" s="14" t="str">
        <f t="shared" si="617"/>
        <v/>
      </c>
    </row>
    <row r="7056" spans="19:23">
      <c r="S7056" s="21" t="str">
        <f t="shared" si="614"/>
        <v/>
      </c>
      <c r="T7056" s="7" t="str">
        <f t="shared" si="615"/>
        <v>Under 1.5</v>
      </c>
      <c r="U7056" s="14"/>
      <c r="V7056" s="14" t="str">
        <f t="shared" si="616"/>
        <v>Over 0.5</v>
      </c>
      <c r="W7056" s="14" t="str">
        <f t="shared" si="617"/>
        <v/>
      </c>
    </row>
    <row r="7057" spans="19:23">
      <c r="S7057" s="21" t="str">
        <f t="shared" si="614"/>
        <v/>
      </c>
      <c r="T7057" s="7" t="str">
        <f t="shared" si="615"/>
        <v>Under 1.5</v>
      </c>
      <c r="U7057" s="14"/>
      <c r="V7057" s="14" t="str">
        <f t="shared" si="616"/>
        <v>Over 0.5</v>
      </c>
      <c r="W7057" s="14" t="str">
        <f t="shared" si="617"/>
        <v/>
      </c>
    </row>
    <row r="7058" spans="19:23">
      <c r="S7058" s="21" t="str">
        <f t="shared" si="614"/>
        <v/>
      </c>
      <c r="T7058" s="7" t="str">
        <f t="shared" si="615"/>
        <v>Under 1.5</v>
      </c>
      <c r="U7058" s="14"/>
      <c r="V7058" s="14" t="str">
        <f t="shared" si="616"/>
        <v>Over 0.5</v>
      </c>
      <c r="W7058" s="14" t="str">
        <f t="shared" si="617"/>
        <v/>
      </c>
    </row>
    <row r="7059" spans="19:23">
      <c r="S7059" s="21" t="str">
        <f t="shared" si="614"/>
        <v/>
      </c>
      <c r="T7059" s="7" t="str">
        <f t="shared" si="615"/>
        <v>Under 1.5</v>
      </c>
      <c r="U7059" s="14"/>
      <c r="V7059" s="14" t="str">
        <f t="shared" si="616"/>
        <v>Over 0.5</v>
      </c>
      <c r="W7059" s="14" t="str">
        <f t="shared" si="617"/>
        <v/>
      </c>
    </row>
    <row r="7060" spans="19:23">
      <c r="S7060" s="21" t="str">
        <f t="shared" si="614"/>
        <v/>
      </c>
      <c r="T7060" s="7" t="str">
        <f t="shared" si="615"/>
        <v>Under 1.5</v>
      </c>
      <c r="U7060" s="14"/>
      <c r="V7060" s="14" t="str">
        <f t="shared" si="616"/>
        <v>Over 0.5</v>
      </c>
      <c r="W7060" s="14" t="str">
        <f t="shared" si="617"/>
        <v/>
      </c>
    </row>
    <row r="7061" spans="19:23">
      <c r="S7061" s="21" t="str">
        <f t="shared" si="614"/>
        <v/>
      </c>
      <c r="T7061" s="7" t="str">
        <f t="shared" si="615"/>
        <v>Under 1.5</v>
      </c>
      <c r="U7061" s="14"/>
      <c r="V7061" s="14" t="str">
        <f t="shared" si="616"/>
        <v>Over 0.5</v>
      </c>
      <c r="W7061" s="14" t="str">
        <f t="shared" si="617"/>
        <v/>
      </c>
    </row>
    <row r="7062" spans="19:23">
      <c r="S7062" s="21" t="str">
        <f t="shared" si="614"/>
        <v/>
      </c>
      <c r="T7062" s="7" t="str">
        <f t="shared" si="615"/>
        <v>Under 1.5</v>
      </c>
      <c r="U7062" s="14"/>
      <c r="V7062" s="14" t="str">
        <f t="shared" si="616"/>
        <v>Over 0.5</v>
      </c>
      <c r="W7062" s="14" t="str">
        <f t="shared" si="617"/>
        <v/>
      </c>
    </row>
    <row r="7063" spans="19:23">
      <c r="S7063" s="21" t="str">
        <f t="shared" si="614"/>
        <v/>
      </c>
      <c r="T7063" s="7" t="str">
        <f t="shared" si="615"/>
        <v>Under 1.5</v>
      </c>
      <c r="U7063" s="14"/>
      <c r="V7063" s="14" t="str">
        <f t="shared" si="616"/>
        <v>Over 0.5</v>
      </c>
      <c r="W7063" s="14" t="str">
        <f t="shared" si="617"/>
        <v/>
      </c>
    </row>
    <row r="7064" spans="19:23">
      <c r="S7064" s="21" t="str">
        <f t="shared" si="614"/>
        <v/>
      </c>
      <c r="T7064" s="7" t="str">
        <f t="shared" si="615"/>
        <v>Under 1.5</v>
      </c>
      <c r="U7064" s="14"/>
      <c r="V7064" s="14" t="str">
        <f t="shared" si="616"/>
        <v>Over 0.5</v>
      </c>
      <c r="W7064" s="14" t="str">
        <f t="shared" si="617"/>
        <v/>
      </c>
    </row>
    <row r="7065" spans="19:23">
      <c r="S7065" s="21" t="str">
        <f t="shared" si="614"/>
        <v/>
      </c>
      <c r="T7065" s="7" t="str">
        <f t="shared" si="615"/>
        <v>Under 1.5</v>
      </c>
      <c r="U7065" s="14"/>
      <c r="V7065" s="14" t="str">
        <f t="shared" si="616"/>
        <v>Over 0.5</v>
      </c>
      <c r="W7065" s="14" t="str">
        <f t="shared" si="617"/>
        <v/>
      </c>
    </row>
    <row r="7066" spans="19:23">
      <c r="S7066" s="21" t="str">
        <f t="shared" si="614"/>
        <v/>
      </c>
      <c r="T7066" s="7" t="str">
        <f t="shared" si="615"/>
        <v>Under 1.5</v>
      </c>
      <c r="U7066" s="14"/>
      <c r="V7066" s="14" t="str">
        <f t="shared" si="616"/>
        <v>Over 0.5</v>
      </c>
      <c r="W7066" s="14" t="str">
        <f t="shared" si="617"/>
        <v/>
      </c>
    </row>
    <row r="7067" spans="19:23">
      <c r="S7067" s="21" t="str">
        <f t="shared" si="614"/>
        <v/>
      </c>
      <c r="T7067" s="7" t="str">
        <f t="shared" si="615"/>
        <v>Under 1.5</v>
      </c>
      <c r="U7067" s="14"/>
      <c r="V7067" s="14" t="str">
        <f t="shared" si="616"/>
        <v>Over 0.5</v>
      </c>
      <c r="W7067" s="14" t="str">
        <f t="shared" si="617"/>
        <v/>
      </c>
    </row>
    <row r="7068" spans="19:23">
      <c r="S7068" s="21" t="str">
        <f t="shared" si="614"/>
        <v/>
      </c>
      <c r="T7068" s="7" t="str">
        <f t="shared" si="615"/>
        <v>Under 1.5</v>
      </c>
      <c r="U7068" s="14"/>
      <c r="V7068" s="14" t="str">
        <f t="shared" si="616"/>
        <v>Over 0.5</v>
      </c>
      <c r="W7068" s="14" t="str">
        <f t="shared" si="617"/>
        <v/>
      </c>
    </row>
    <row r="7069" spans="19:23">
      <c r="S7069" s="21" t="str">
        <f t="shared" si="614"/>
        <v/>
      </c>
      <c r="T7069" s="7" t="str">
        <f t="shared" si="615"/>
        <v>Under 1.5</v>
      </c>
      <c r="U7069" s="14"/>
      <c r="V7069" s="14" t="str">
        <f t="shared" si="616"/>
        <v>Over 0.5</v>
      </c>
      <c r="W7069" s="14" t="str">
        <f t="shared" si="617"/>
        <v/>
      </c>
    </row>
    <row r="7070" spans="19:23">
      <c r="S7070" s="21" t="str">
        <f t="shared" si="614"/>
        <v/>
      </c>
      <c r="T7070" s="7" t="str">
        <f t="shared" si="615"/>
        <v>Under 1.5</v>
      </c>
      <c r="U7070" s="14"/>
      <c r="V7070" s="14" t="str">
        <f t="shared" si="616"/>
        <v>Over 0.5</v>
      </c>
      <c r="W7070" s="14" t="str">
        <f t="shared" si="617"/>
        <v/>
      </c>
    </row>
    <row r="7071" spans="19:23">
      <c r="S7071" s="21" t="str">
        <f t="shared" si="614"/>
        <v/>
      </c>
      <c r="T7071" s="7" t="str">
        <f t="shared" si="615"/>
        <v>Under 1.5</v>
      </c>
      <c r="U7071" s="14"/>
      <c r="V7071" s="14" t="str">
        <f t="shared" si="616"/>
        <v>Over 0.5</v>
      </c>
      <c r="W7071" s="14" t="str">
        <f t="shared" si="617"/>
        <v/>
      </c>
    </row>
    <row r="7072" spans="19:23">
      <c r="S7072" s="21" t="str">
        <f t="shared" si="614"/>
        <v/>
      </c>
      <c r="T7072" s="7" t="str">
        <f t="shared" si="615"/>
        <v>Under 1.5</v>
      </c>
      <c r="U7072" s="14"/>
      <c r="V7072" s="14" t="str">
        <f t="shared" si="616"/>
        <v>Over 0.5</v>
      </c>
      <c r="W7072" s="14" t="str">
        <f t="shared" si="617"/>
        <v/>
      </c>
    </row>
    <row r="7073" spans="19:23">
      <c r="S7073" s="21" t="str">
        <f t="shared" si="614"/>
        <v/>
      </c>
      <c r="T7073" s="7" t="str">
        <f t="shared" si="615"/>
        <v>Under 1.5</v>
      </c>
      <c r="U7073" s="14"/>
      <c r="V7073" s="14" t="str">
        <f t="shared" si="616"/>
        <v>Over 0.5</v>
      </c>
      <c r="W7073" s="14" t="str">
        <f t="shared" si="617"/>
        <v/>
      </c>
    </row>
    <row r="7074" spans="19:23">
      <c r="S7074" s="21" t="str">
        <f t="shared" si="614"/>
        <v/>
      </c>
      <c r="T7074" s="7" t="str">
        <f t="shared" si="615"/>
        <v>Under 1.5</v>
      </c>
      <c r="U7074" s="14"/>
      <c r="V7074" s="14" t="str">
        <f t="shared" si="616"/>
        <v>Over 0.5</v>
      </c>
      <c r="W7074" s="14" t="str">
        <f t="shared" si="617"/>
        <v/>
      </c>
    </row>
    <row r="7075" spans="19:23">
      <c r="S7075" s="21" t="str">
        <f t="shared" si="614"/>
        <v/>
      </c>
      <c r="T7075" s="7" t="str">
        <f t="shared" si="615"/>
        <v>Under 1.5</v>
      </c>
      <c r="U7075" s="14"/>
      <c r="V7075" s="14" t="str">
        <f t="shared" si="616"/>
        <v>Over 0.5</v>
      </c>
      <c r="W7075" s="14" t="str">
        <f t="shared" si="617"/>
        <v/>
      </c>
    </row>
    <row r="7076" spans="19:23">
      <c r="S7076" s="21" t="str">
        <f t="shared" si="614"/>
        <v/>
      </c>
      <c r="T7076" s="7" t="str">
        <f t="shared" si="615"/>
        <v>Under 1.5</v>
      </c>
      <c r="U7076" s="14"/>
      <c r="V7076" s="14" t="str">
        <f t="shared" si="616"/>
        <v>Over 0.5</v>
      </c>
      <c r="W7076" s="14" t="str">
        <f t="shared" si="617"/>
        <v/>
      </c>
    </row>
    <row r="7077" spans="19:23">
      <c r="S7077" s="21" t="str">
        <f t="shared" si="614"/>
        <v/>
      </c>
      <c r="T7077" s="7" t="str">
        <f t="shared" si="615"/>
        <v>Under 1.5</v>
      </c>
      <c r="U7077" s="14"/>
      <c r="V7077" s="14" t="str">
        <f t="shared" si="616"/>
        <v>Over 0.5</v>
      </c>
      <c r="W7077" s="14" t="str">
        <f t="shared" si="617"/>
        <v/>
      </c>
    </row>
    <row r="7078" spans="19:23">
      <c r="S7078" s="21" t="str">
        <f t="shared" si="614"/>
        <v/>
      </c>
      <c r="T7078" s="7" t="str">
        <f t="shared" si="615"/>
        <v>Under 1.5</v>
      </c>
      <c r="U7078" s="14"/>
      <c r="V7078" s="14" t="str">
        <f t="shared" si="616"/>
        <v>Over 0.5</v>
      </c>
      <c r="W7078" s="14" t="str">
        <f t="shared" si="617"/>
        <v/>
      </c>
    </row>
    <row r="7079" spans="19:23">
      <c r="S7079" s="21" t="str">
        <f t="shared" si="614"/>
        <v/>
      </c>
      <c r="T7079" s="7" t="str">
        <f t="shared" si="615"/>
        <v>Under 1.5</v>
      </c>
      <c r="U7079" s="14"/>
      <c r="V7079" s="14" t="str">
        <f t="shared" si="616"/>
        <v>Over 0.5</v>
      </c>
      <c r="W7079" s="14" t="str">
        <f t="shared" si="617"/>
        <v/>
      </c>
    </row>
    <row r="7080" spans="19:23">
      <c r="S7080" s="21" t="str">
        <f t="shared" si="614"/>
        <v/>
      </c>
      <c r="T7080" s="7" t="str">
        <f t="shared" si="615"/>
        <v>Under 1.5</v>
      </c>
      <c r="U7080" s="14"/>
      <c r="V7080" s="14" t="str">
        <f t="shared" si="616"/>
        <v>Over 0.5</v>
      </c>
      <c r="W7080" s="14" t="str">
        <f t="shared" si="617"/>
        <v/>
      </c>
    </row>
    <row r="7081" spans="19:23">
      <c r="S7081" s="21" t="str">
        <f t="shared" si="614"/>
        <v/>
      </c>
      <c r="T7081" s="7" t="str">
        <f t="shared" si="615"/>
        <v>Under 1.5</v>
      </c>
      <c r="U7081" s="14"/>
      <c r="V7081" s="14" t="str">
        <f t="shared" si="616"/>
        <v>Over 0.5</v>
      </c>
      <c r="W7081" s="14" t="str">
        <f t="shared" si="617"/>
        <v/>
      </c>
    </row>
    <row r="7082" spans="19:23">
      <c r="S7082" s="21" t="str">
        <f t="shared" si="614"/>
        <v/>
      </c>
      <c r="T7082" s="7" t="str">
        <f t="shared" si="615"/>
        <v>Under 1.5</v>
      </c>
      <c r="U7082" s="14"/>
      <c r="V7082" s="14" t="str">
        <f t="shared" si="616"/>
        <v>Over 0.5</v>
      </c>
      <c r="W7082" s="14" t="str">
        <f t="shared" si="617"/>
        <v/>
      </c>
    </row>
    <row r="7083" spans="19:23">
      <c r="S7083" s="21" t="str">
        <f t="shared" si="614"/>
        <v/>
      </c>
      <c r="T7083" s="7" t="str">
        <f t="shared" si="615"/>
        <v>Under 1.5</v>
      </c>
      <c r="U7083" s="14"/>
      <c r="V7083" s="14" t="str">
        <f t="shared" si="616"/>
        <v>Over 0.5</v>
      </c>
      <c r="W7083" s="14" t="str">
        <f t="shared" si="617"/>
        <v/>
      </c>
    </row>
    <row r="7084" spans="19:23">
      <c r="S7084" s="21" t="str">
        <f t="shared" si="614"/>
        <v/>
      </c>
      <c r="T7084" s="7" t="str">
        <f t="shared" si="615"/>
        <v>Under 1.5</v>
      </c>
      <c r="U7084" s="14"/>
      <c r="V7084" s="14" t="str">
        <f t="shared" si="616"/>
        <v>Over 0.5</v>
      </c>
      <c r="W7084" s="14" t="str">
        <f t="shared" si="617"/>
        <v/>
      </c>
    </row>
    <row r="7085" spans="19:23">
      <c r="S7085" s="21" t="str">
        <f t="shared" si="614"/>
        <v/>
      </c>
      <c r="T7085" s="7" t="str">
        <f t="shared" si="615"/>
        <v>Under 1.5</v>
      </c>
      <c r="U7085" s="14"/>
      <c r="V7085" s="14" t="str">
        <f t="shared" si="616"/>
        <v>Over 0.5</v>
      </c>
      <c r="W7085" s="14" t="str">
        <f t="shared" si="617"/>
        <v/>
      </c>
    </row>
    <row r="7086" spans="19:23">
      <c r="S7086" s="21" t="str">
        <f t="shared" si="614"/>
        <v/>
      </c>
      <c r="T7086" s="7" t="str">
        <f t="shared" si="615"/>
        <v>Under 1.5</v>
      </c>
      <c r="U7086" s="14"/>
      <c r="V7086" s="14" t="str">
        <f t="shared" si="616"/>
        <v>Over 0.5</v>
      </c>
      <c r="W7086" s="14" t="str">
        <f t="shared" si="617"/>
        <v/>
      </c>
    </row>
    <row r="7087" spans="19:23">
      <c r="S7087" s="21" t="str">
        <f t="shared" si="614"/>
        <v/>
      </c>
      <c r="T7087" s="7" t="str">
        <f t="shared" si="615"/>
        <v>Under 1.5</v>
      </c>
      <c r="U7087" s="14"/>
      <c r="V7087" s="14" t="str">
        <f t="shared" si="616"/>
        <v>Over 0.5</v>
      </c>
      <c r="W7087" s="14" t="str">
        <f t="shared" si="617"/>
        <v/>
      </c>
    </row>
    <row r="7088" spans="19:23">
      <c r="S7088" s="21" t="str">
        <f t="shared" si="614"/>
        <v/>
      </c>
      <c r="T7088" s="7" t="str">
        <f t="shared" si="615"/>
        <v>Under 1.5</v>
      </c>
      <c r="U7088" s="14"/>
      <c r="V7088" s="14" t="str">
        <f t="shared" si="616"/>
        <v>Over 0.5</v>
      </c>
      <c r="W7088" s="14" t="str">
        <f t="shared" si="617"/>
        <v/>
      </c>
    </row>
    <row r="7089" spans="19:23">
      <c r="S7089" s="21" t="str">
        <f t="shared" si="614"/>
        <v/>
      </c>
      <c r="T7089" s="7" t="str">
        <f t="shared" si="615"/>
        <v>Under 1.5</v>
      </c>
      <c r="U7089" s="14"/>
      <c r="V7089" s="14" t="str">
        <f t="shared" si="616"/>
        <v>Over 0.5</v>
      </c>
      <c r="W7089" s="14" t="str">
        <f t="shared" si="617"/>
        <v/>
      </c>
    </row>
    <row r="7090" spans="19:23">
      <c r="S7090" s="21" t="str">
        <f t="shared" si="614"/>
        <v/>
      </c>
      <c r="T7090" s="7" t="str">
        <f t="shared" si="615"/>
        <v>Under 1.5</v>
      </c>
      <c r="U7090" s="14"/>
      <c r="V7090" s="14" t="str">
        <f t="shared" si="616"/>
        <v>Over 0.5</v>
      </c>
      <c r="W7090" s="14" t="str">
        <f t="shared" si="617"/>
        <v/>
      </c>
    </row>
    <row r="7091" spans="19:23">
      <c r="S7091" s="21" t="str">
        <f t="shared" si="614"/>
        <v/>
      </c>
      <c r="T7091" s="7" t="str">
        <f t="shared" si="615"/>
        <v>Under 1.5</v>
      </c>
      <c r="U7091" s="14"/>
      <c r="V7091" s="14" t="str">
        <f t="shared" si="616"/>
        <v>Over 0.5</v>
      </c>
      <c r="W7091" s="14" t="str">
        <f t="shared" si="617"/>
        <v/>
      </c>
    </row>
    <row r="7092" spans="19:23">
      <c r="S7092" s="21" t="str">
        <f t="shared" ref="S7092:S7155" si="618">(IF(H7092=0,"",(40+IF(I7092&lt;50,0,I7092/3.2)+(IF(J7092&gt;I7092,-J7092/3.2,0)+(IF(H7092&gt;I7092,-H7092/3.2,0)+(IF(L7092="X",5,IF(L7092="2",2,0)))+(IF(M7092&gt;15,0,15-M7092))+(IF(P7092&lt;50,0,P7092/5)))))))</f>
        <v/>
      </c>
      <c r="T7092" s="7" t="str">
        <f t="shared" ref="T7092:T7155" si="619">IF(S7092&lt;56,"Over 0.5","Under 1.5")</f>
        <v>Under 1.5</v>
      </c>
      <c r="U7092" s="14"/>
      <c r="V7092" s="14" t="str">
        <f t="shared" si="616"/>
        <v>Over 0.5</v>
      </c>
      <c r="W7092" s="14" t="str">
        <f t="shared" si="617"/>
        <v/>
      </c>
    </row>
    <row r="7093" spans="19:23">
      <c r="S7093" s="21" t="str">
        <f t="shared" si="618"/>
        <v/>
      </c>
      <c r="T7093" s="7" t="str">
        <f t="shared" si="619"/>
        <v>Under 1.5</v>
      </c>
      <c r="U7093" s="14"/>
      <c r="V7093" s="14" t="str">
        <f t="shared" si="616"/>
        <v>Over 0.5</v>
      </c>
      <c r="W7093" s="14" t="str">
        <f t="shared" si="617"/>
        <v/>
      </c>
    </row>
    <row r="7094" spans="19:23">
      <c r="S7094" s="21" t="str">
        <f t="shared" si="618"/>
        <v/>
      </c>
      <c r="T7094" s="7" t="str">
        <f t="shared" si="619"/>
        <v>Under 1.5</v>
      </c>
      <c r="U7094" s="14"/>
      <c r="V7094" s="14" t="str">
        <f t="shared" si="616"/>
        <v>Over 0.5</v>
      </c>
      <c r="W7094" s="14" t="str">
        <f t="shared" si="617"/>
        <v/>
      </c>
    </row>
    <row r="7095" spans="19:23">
      <c r="S7095" s="21" t="str">
        <f t="shared" si="618"/>
        <v/>
      </c>
      <c r="T7095" s="7" t="str">
        <f t="shared" si="619"/>
        <v>Under 1.5</v>
      </c>
      <c r="U7095" s="14"/>
      <c r="V7095" s="14" t="str">
        <f t="shared" si="616"/>
        <v>Over 0.5</v>
      </c>
      <c r="W7095" s="14" t="str">
        <f t="shared" si="617"/>
        <v/>
      </c>
    </row>
    <row r="7096" spans="19:23">
      <c r="S7096" s="21" t="str">
        <f t="shared" si="618"/>
        <v/>
      </c>
      <c r="T7096" s="7" t="str">
        <f t="shared" si="619"/>
        <v>Under 1.5</v>
      </c>
      <c r="U7096" s="14"/>
      <c r="V7096" s="14" t="str">
        <f t="shared" si="616"/>
        <v>Over 0.5</v>
      </c>
      <c r="W7096" s="14" t="str">
        <f t="shared" si="617"/>
        <v/>
      </c>
    </row>
    <row r="7097" spans="19:23">
      <c r="S7097" s="21" t="str">
        <f t="shared" si="618"/>
        <v/>
      </c>
      <c r="T7097" s="7" t="str">
        <f t="shared" si="619"/>
        <v>Under 1.5</v>
      </c>
      <c r="U7097" s="14"/>
      <c r="V7097" s="14" t="str">
        <f t="shared" si="616"/>
        <v>Over 0.5</v>
      </c>
      <c r="W7097" s="14" t="str">
        <f t="shared" si="617"/>
        <v/>
      </c>
    </row>
    <row r="7098" spans="19:23">
      <c r="S7098" s="21" t="str">
        <f t="shared" si="618"/>
        <v/>
      </c>
      <c r="T7098" s="7" t="str">
        <f t="shared" si="619"/>
        <v>Under 1.5</v>
      </c>
      <c r="U7098" s="14"/>
      <c r="V7098" s="14" t="str">
        <f t="shared" si="616"/>
        <v>Over 0.5</v>
      </c>
      <c r="W7098" s="14" t="str">
        <f t="shared" si="617"/>
        <v/>
      </c>
    </row>
    <row r="7099" spans="19:23">
      <c r="S7099" s="21" t="str">
        <f t="shared" si="618"/>
        <v/>
      </c>
      <c r="T7099" s="7" t="str">
        <f t="shared" si="619"/>
        <v>Under 1.5</v>
      </c>
      <c r="U7099" s="14"/>
      <c r="V7099" s="14" t="str">
        <f t="shared" si="616"/>
        <v>Over 0.5</v>
      </c>
      <c r="W7099" s="14" t="str">
        <f t="shared" si="617"/>
        <v/>
      </c>
    </row>
    <row r="7100" spans="19:23">
      <c r="S7100" s="21" t="str">
        <f t="shared" si="618"/>
        <v/>
      </c>
      <c r="T7100" s="7" t="str">
        <f t="shared" si="619"/>
        <v>Under 1.5</v>
      </c>
      <c r="U7100" s="14"/>
      <c r="V7100" s="14" t="str">
        <f t="shared" si="616"/>
        <v>Over 0.5</v>
      </c>
      <c r="W7100" s="14" t="str">
        <f t="shared" si="617"/>
        <v/>
      </c>
    </row>
    <row r="7101" spans="19:23">
      <c r="S7101" s="21" t="str">
        <f t="shared" si="618"/>
        <v/>
      </c>
      <c r="T7101" s="7" t="str">
        <f t="shared" si="619"/>
        <v>Under 1.5</v>
      </c>
      <c r="U7101" s="14"/>
      <c r="V7101" s="14" t="str">
        <f t="shared" si="616"/>
        <v>Over 0.5</v>
      </c>
      <c r="W7101" s="14" t="str">
        <f t="shared" si="617"/>
        <v/>
      </c>
    </row>
    <row r="7102" spans="19:23">
      <c r="S7102" s="21" t="str">
        <f t="shared" si="618"/>
        <v/>
      </c>
      <c r="T7102" s="7" t="str">
        <f t="shared" si="619"/>
        <v>Under 1.5</v>
      </c>
      <c r="U7102" s="14"/>
      <c r="V7102" s="14" t="str">
        <f t="shared" si="616"/>
        <v>Over 0.5</v>
      </c>
      <c r="W7102" s="14" t="str">
        <f t="shared" si="617"/>
        <v/>
      </c>
    </row>
    <row r="7103" spans="19:23">
      <c r="S7103" s="21" t="str">
        <f t="shared" si="618"/>
        <v/>
      </c>
      <c r="T7103" s="7" t="str">
        <f t="shared" si="619"/>
        <v>Under 1.5</v>
      </c>
      <c r="U7103" s="14"/>
      <c r="V7103" s="14" t="str">
        <f t="shared" si="616"/>
        <v>Over 0.5</v>
      </c>
      <c r="W7103" s="14" t="str">
        <f t="shared" si="617"/>
        <v/>
      </c>
    </row>
    <row r="7104" spans="19:23">
      <c r="S7104" s="21" t="str">
        <f t="shared" si="618"/>
        <v/>
      </c>
      <c r="T7104" s="7" t="str">
        <f t="shared" si="619"/>
        <v>Under 1.5</v>
      </c>
      <c r="U7104" s="14"/>
      <c r="V7104" s="14" t="str">
        <f t="shared" si="616"/>
        <v>Over 0.5</v>
      </c>
      <c r="W7104" s="14" t="str">
        <f t="shared" si="617"/>
        <v/>
      </c>
    </row>
    <row r="7105" spans="19:23">
      <c r="S7105" s="21" t="str">
        <f t="shared" si="618"/>
        <v/>
      </c>
      <c r="T7105" s="7" t="str">
        <f t="shared" si="619"/>
        <v>Under 1.5</v>
      </c>
      <c r="U7105" s="14"/>
      <c r="V7105" s="14" t="str">
        <f t="shared" si="616"/>
        <v>Over 0.5</v>
      </c>
      <c r="W7105" s="14" t="str">
        <f t="shared" si="617"/>
        <v/>
      </c>
    </row>
    <row r="7106" spans="19:23">
      <c r="S7106" s="21" t="str">
        <f t="shared" si="618"/>
        <v/>
      </c>
      <c r="T7106" s="7" t="str">
        <f t="shared" si="619"/>
        <v>Under 1.5</v>
      </c>
      <c r="U7106" s="14"/>
      <c r="V7106" s="14" t="str">
        <f t="shared" si="616"/>
        <v>Over 0.5</v>
      </c>
      <c r="W7106" s="14" t="str">
        <f t="shared" si="617"/>
        <v/>
      </c>
    </row>
    <row r="7107" spans="19:23">
      <c r="S7107" s="21" t="str">
        <f t="shared" si="618"/>
        <v/>
      </c>
      <c r="T7107" s="7" t="str">
        <f t="shared" si="619"/>
        <v>Under 1.5</v>
      </c>
      <c r="U7107" s="14"/>
      <c r="V7107" s="14" t="str">
        <f t="shared" si="616"/>
        <v>Over 0.5</v>
      </c>
      <c r="W7107" s="14" t="str">
        <f t="shared" si="617"/>
        <v/>
      </c>
    </row>
    <row r="7108" spans="19:23">
      <c r="S7108" s="21" t="str">
        <f t="shared" si="618"/>
        <v/>
      </c>
      <c r="T7108" s="7" t="str">
        <f t="shared" si="619"/>
        <v>Under 1.5</v>
      </c>
      <c r="U7108" s="14"/>
      <c r="V7108" s="14" t="str">
        <f t="shared" si="616"/>
        <v>Over 0.5</v>
      </c>
      <c r="W7108" s="14" t="str">
        <f t="shared" si="617"/>
        <v/>
      </c>
    </row>
    <row r="7109" spans="19:23">
      <c r="S7109" s="21" t="str">
        <f t="shared" si="618"/>
        <v/>
      </c>
      <c r="T7109" s="7" t="str">
        <f t="shared" si="619"/>
        <v>Under 1.5</v>
      </c>
      <c r="U7109" s="14"/>
      <c r="V7109" s="14" t="str">
        <f t="shared" si="616"/>
        <v>Over 0.5</v>
      </c>
      <c r="W7109" s="14" t="str">
        <f t="shared" si="617"/>
        <v/>
      </c>
    </row>
    <row r="7110" spans="19:23">
      <c r="S7110" s="21" t="str">
        <f t="shared" si="618"/>
        <v/>
      </c>
      <c r="T7110" s="7" t="str">
        <f t="shared" si="619"/>
        <v>Under 1.5</v>
      </c>
      <c r="U7110" s="14"/>
      <c r="V7110" s="14" t="str">
        <f t="shared" si="616"/>
        <v>Over 0.5</v>
      </c>
      <c r="W7110" s="14" t="str">
        <f t="shared" si="617"/>
        <v/>
      </c>
    </row>
    <row r="7111" spans="19:23">
      <c r="S7111" s="21" t="str">
        <f t="shared" si="618"/>
        <v/>
      </c>
      <c r="T7111" s="7" t="str">
        <f t="shared" si="619"/>
        <v>Under 1.5</v>
      </c>
      <c r="U7111" s="14"/>
      <c r="V7111" s="14" t="str">
        <f t="shared" si="616"/>
        <v>Over 0.5</v>
      </c>
      <c r="W7111" s="14" t="str">
        <f t="shared" si="617"/>
        <v/>
      </c>
    </row>
    <row r="7112" spans="19:23">
      <c r="S7112" s="21" t="str">
        <f t="shared" si="618"/>
        <v/>
      </c>
      <c r="T7112" s="7" t="str">
        <f t="shared" si="619"/>
        <v>Under 1.5</v>
      </c>
      <c r="U7112" s="14"/>
      <c r="V7112" s="14" t="str">
        <f t="shared" si="616"/>
        <v>Over 0.5</v>
      </c>
      <c r="W7112" s="14" t="str">
        <f t="shared" si="617"/>
        <v/>
      </c>
    </row>
    <row r="7113" spans="19:23">
      <c r="S7113" s="21" t="str">
        <f t="shared" si="618"/>
        <v/>
      </c>
      <c r="T7113" s="7" t="str">
        <f t="shared" si="619"/>
        <v>Under 1.5</v>
      </c>
      <c r="U7113" s="14"/>
      <c r="V7113" s="14" t="str">
        <f t="shared" si="616"/>
        <v>Over 0.5</v>
      </c>
      <c r="W7113" s="14" t="str">
        <f t="shared" si="617"/>
        <v/>
      </c>
    </row>
    <row r="7114" spans="19:23">
      <c r="S7114" s="21" t="str">
        <f t="shared" si="618"/>
        <v/>
      </c>
      <c r="T7114" s="7" t="str">
        <f t="shared" si="619"/>
        <v>Under 1.5</v>
      </c>
      <c r="U7114" s="14"/>
      <c r="V7114" s="14" t="str">
        <f t="shared" si="616"/>
        <v>Over 0.5</v>
      </c>
      <c r="W7114" s="14" t="str">
        <f t="shared" si="617"/>
        <v/>
      </c>
    </row>
    <row r="7115" spans="19:23">
      <c r="S7115" s="21" t="str">
        <f t="shared" si="618"/>
        <v/>
      </c>
      <c r="T7115" s="7" t="str">
        <f t="shared" si="619"/>
        <v>Under 1.5</v>
      </c>
      <c r="U7115" s="14"/>
      <c r="V7115" s="14" t="str">
        <f t="shared" ref="V7115:V7178" si="620">IF(N7115="1-0","Under 1.5",IF(N7115="0-0","Under 1.5",IF(N7115="0-1","Under 1.5","Over 0.5")))</f>
        <v>Over 0.5</v>
      </c>
      <c r="W7115" s="14" t="str">
        <f t="shared" ref="W7115:W7178" si="621">IF(N7115=0,"",IF(N7115="?",N7115,IF(T7115=V7115,"WON",IF(N7115="0-1","WON",IF(N7115="1-0","WON","LOST")))))</f>
        <v/>
      </c>
    </row>
    <row r="7116" spans="19:23">
      <c r="S7116" s="21" t="str">
        <f t="shared" si="618"/>
        <v/>
      </c>
      <c r="T7116" s="7" t="str">
        <f t="shared" si="619"/>
        <v>Under 1.5</v>
      </c>
      <c r="U7116" s="14"/>
      <c r="V7116" s="14" t="str">
        <f t="shared" si="620"/>
        <v>Over 0.5</v>
      </c>
      <c r="W7116" s="14" t="str">
        <f t="shared" si="621"/>
        <v/>
      </c>
    </row>
    <row r="7117" spans="19:23">
      <c r="S7117" s="21" t="str">
        <f t="shared" si="618"/>
        <v/>
      </c>
      <c r="T7117" s="7" t="str">
        <f t="shared" si="619"/>
        <v>Under 1.5</v>
      </c>
      <c r="U7117" s="14"/>
      <c r="V7117" s="14" t="str">
        <f t="shared" si="620"/>
        <v>Over 0.5</v>
      </c>
      <c r="W7117" s="14" t="str">
        <f t="shared" si="621"/>
        <v/>
      </c>
    </row>
    <row r="7118" spans="19:23">
      <c r="S7118" s="21" t="str">
        <f t="shared" si="618"/>
        <v/>
      </c>
      <c r="T7118" s="7" t="str">
        <f t="shared" si="619"/>
        <v>Under 1.5</v>
      </c>
      <c r="U7118" s="14"/>
      <c r="V7118" s="14" t="str">
        <f t="shared" si="620"/>
        <v>Over 0.5</v>
      </c>
      <c r="W7118" s="14" t="str">
        <f t="shared" si="621"/>
        <v/>
      </c>
    </row>
    <row r="7119" spans="19:23">
      <c r="S7119" s="21" t="str">
        <f t="shared" si="618"/>
        <v/>
      </c>
      <c r="T7119" s="7" t="str">
        <f t="shared" si="619"/>
        <v>Under 1.5</v>
      </c>
      <c r="U7119" s="14"/>
      <c r="V7119" s="14" t="str">
        <f t="shared" si="620"/>
        <v>Over 0.5</v>
      </c>
      <c r="W7119" s="14" t="str">
        <f t="shared" si="621"/>
        <v/>
      </c>
    </row>
    <row r="7120" spans="19:23">
      <c r="S7120" s="21" t="str">
        <f t="shared" si="618"/>
        <v/>
      </c>
      <c r="T7120" s="7" t="str">
        <f t="shared" si="619"/>
        <v>Under 1.5</v>
      </c>
      <c r="U7120" s="14"/>
      <c r="V7120" s="14" t="str">
        <f t="shared" si="620"/>
        <v>Over 0.5</v>
      </c>
      <c r="W7120" s="14" t="str">
        <f t="shared" si="621"/>
        <v/>
      </c>
    </row>
    <row r="7121" spans="19:23">
      <c r="S7121" s="21" t="str">
        <f t="shared" si="618"/>
        <v/>
      </c>
      <c r="T7121" s="7" t="str">
        <f t="shared" si="619"/>
        <v>Under 1.5</v>
      </c>
      <c r="U7121" s="14"/>
      <c r="V7121" s="14" t="str">
        <f t="shared" si="620"/>
        <v>Over 0.5</v>
      </c>
      <c r="W7121" s="14" t="str">
        <f t="shared" si="621"/>
        <v/>
      </c>
    </row>
    <row r="7122" spans="19:23">
      <c r="S7122" s="21" t="str">
        <f t="shared" si="618"/>
        <v/>
      </c>
      <c r="T7122" s="7" t="str">
        <f t="shared" si="619"/>
        <v>Under 1.5</v>
      </c>
      <c r="U7122" s="14"/>
      <c r="V7122" s="14" t="str">
        <f t="shared" si="620"/>
        <v>Over 0.5</v>
      </c>
      <c r="W7122" s="14" t="str">
        <f t="shared" si="621"/>
        <v/>
      </c>
    </row>
    <row r="7123" spans="19:23">
      <c r="S7123" s="21" t="str">
        <f t="shared" si="618"/>
        <v/>
      </c>
      <c r="T7123" s="7" t="str">
        <f t="shared" si="619"/>
        <v>Under 1.5</v>
      </c>
      <c r="U7123" s="14"/>
      <c r="V7123" s="14" t="str">
        <f t="shared" si="620"/>
        <v>Over 0.5</v>
      </c>
      <c r="W7123" s="14" t="str">
        <f t="shared" si="621"/>
        <v/>
      </c>
    </row>
    <row r="7124" spans="19:23">
      <c r="S7124" s="21" t="str">
        <f t="shared" si="618"/>
        <v/>
      </c>
      <c r="T7124" s="7" t="str">
        <f t="shared" si="619"/>
        <v>Under 1.5</v>
      </c>
      <c r="U7124" s="14"/>
      <c r="V7124" s="14" t="str">
        <f t="shared" si="620"/>
        <v>Over 0.5</v>
      </c>
      <c r="W7124" s="14" t="str">
        <f t="shared" si="621"/>
        <v/>
      </c>
    </row>
    <row r="7125" spans="19:23">
      <c r="S7125" s="21" t="str">
        <f t="shared" si="618"/>
        <v/>
      </c>
      <c r="T7125" s="7" t="str">
        <f t="shared" si="619"/>
        <v>Under 1.5</v>
      </c>
      <c r="U7125" s="14"/>
      <c r="V7125" s="14" t="str">
        <f t="shared" si="620"/>
        <v>Over 0.5</v>
      </c>
      <c r="W7125" s="14" t="str">
        <f t="shared" si="621"/>
        <v/>
      </c>
    </row>
    <row r="7126" spans="19:23">
      <c r="S7126" s="21" t="str">
        <f t="shared" si="618"/>
        <v/>
      </c>
      <c r="T7126" s="7" t="str">
        <f t="shared" si="619"/>
        <v>Under 1.5</v>
      </c>
      <c r="U7126" s="14"/>
      <c r="V7126" s="14" t="str">
        <f t="shared" si="620"/>
        <v>Over 0.5</v>
      </c>
      <c r="W7126" s="14" t="str">
        <f t="shared" si="621"/>
        <v/>
      </c>
    </row>
    <row r="7127" spans="19:23">
      <c r="S7127" s="21" t="str">
        <f t="shared" si="618"/>
        <v/>
      </c>
      <c r="T7127" s="7" t="str">
        <f t="shared" si="619"/>
        <v>Under 1.5</v>
      </c>
      <c r="U7127" s="14"/>
      <c r="V7127" s="14" t="str">
        <f t="shared" si="620"/>
        <v>Over 0.5</v>
      </c>
      <c r="W7127" s="14" t="str">
        <f t="shared" si="621"/>
        <v/>
      </c>
    </row>
    <row r="7128" spans="19:23">
      <c r="S7128" s="21" t="str">
        <f t="shared" si="618"/>
        <v/>
      </c>
      <c r="T7128" s="7" t="str">
        <f t="shared" si="619"/>
        <v>Under 1.5</v>
      </c>
      <c r="U7128" s="14"/>
      <c r="V7128" s="14" t="str">
        <f t="shared" si="620"/>
        <v>Over 0.5</v>
      </c>
      <c r="W7128" s="14" t="str">
        <f t="shared" si="621"/>
        <v/>
      </c>
    </row>
    <row r="7129" spans="19:23">
      <c r="S7129" s="21" t="str">
        <f t="shared" si="618"/>
        <v/>
      </c>
      <c r="T7129" s="7" t="str">
        <f t="shared" si="619"/>
        <v>Under 1.5</v>
      </c>
      <c r="U7129" s="14"/>
      <c r="V7129" s="14" t="str">
        <f t="shared" si="620"/>
        <v>Over 0.5</v>
      </c>
      <c r="W7129" s="14" t="str">
        <f t="shared" si="621"/>
        <v/>
      </c>
    </row>
    <row r="7130" spans="19:23">
      <c r="S7130" s="21" t="str">
        <f t="shared" si="618"/>
        <v/>
      </c>
      <c r="T7130" s="7" t="str">
        <f t="shared" si="619"/>
        <v>Under 1.5</v>
      </c>
      <c r="U7130" s="14"/>
      <c r="V7130" s="14" t="str">
        <f t="shared" si="620"/>
        <v>Over 0.5</v>
      </c>
      <c r="W7130" s="14" t="str">
        <f t="shared" si="621"/>
        <v/>
      </c>
    </row>
    <row r="7131" spans="19:23">
      <c r="S7131" s="21" t="str">
        <f t="shared" si="618"/>
        <v/>
      </c>
      <c r="T7131" s="7" t="str">
        <f t="shared" si="619"/>
        <v>Under 1.5</v>
      </c>
      <c r="U7131" s="14"/>
      <c r="V7131" s="14" t="str">
        <f t="shared" si="620"/>
        <v>Over 0.5</v>
      </c>
      <c r="W7131" s="14" t="str">
        <f t="shared" si="621"/>
        <v/>
      </c>
    </row>
    <row r="7132" spans="19:23">
      <c r="S7132" s="21" t="str">
        <f t="shared" si="618"/>
        <v/>
      </c>
      <c r="T7132" s="7" t="str">
        <f t="shared" si="619"/>
        <v>Under 1.5</v>
      </c>
      <c r="U7132" s="14"/>
      <c r="V7132" s="14" t="str">
        <f t="shared" si="620"/>
        <v>Over 0.5</v>
      </c>
      <c r="W7132" s="14" t="str">
        <f t="shared" si="621"/>
        <v/>
      </c>
    </row>
    <row r="7133" spans="19:23">
      <c r="S7133" s="21" t="str">
        <f t="shared" si="618"/>
        <v/>
      </c>
      <c r="T7133" s="7" t="str">
        <f t="shared" si="619"/>
        <v>Under 1.5</v>
      </c>
      <c r="U7133" s="14"/>
      <c r="V7133" s="14" t="str">
        <f t="shared" si="620"/>
        <v>Over 0.5</v>
      </c>
      <c r="W7133" s="14" t="str">
        <f t="shared" si="621"/>
        <v/>
      </c>
    </row>
    <row r="7134" spans="19:23">
      <c r="S7134" s="21" t="str">
        <f t="shared" si="618"/>
        <v/>
      </c>
      <c r="T7134" s="7" t="str">
        <f t="shared" si="619"/>
        <v>Under 1.5</v>
      </c>
      <c r="U7134" s="14"/>
      <c r="V7134" s="14" t="str">
        <f t="shared" si="620"/>
        <v>Over 0.5</v>
      </c>
      <c r="W7134" s="14" t="str">
        <f t="shared" si="621"/>
        <v/>
      </c>
    </row>
    <row r="7135" spans="19:23">
      <c r="S7135" s="21" t="str">
        <f t="shared" si="618"/>
        <v/>
      </c>
      <c r="T7135" s="7" t="str">
        <f t="shared" si="619"/>
        <v>Under 1.5</v>
      </c>
      <c r="U7135" s="14"/>
      <c r="V7135" s="14" t="str">
        <f t="shared" si="620"/>
        <v>Over 0.5</v>
      </c>
      <c r="W7135" s="14" t="str">
        <f t="shared" si="621"/>
        <v/>
      </c>
    </row>
    <row r="7136" spans="19:23">
      <c r="S7136" s="21" t="str">
        <f t="shared" si="618"/>
        <v/>
      </c>
      <c r="T7136" s="7" t="str">
        <f t="shared" si="619"/>
        <v>Under 1.5</v>
      </c>
      <c r="U7136" s="14"/>
      <c r="V7136" s="14" t="str">
        <f t="shared" si="620"/>
        <v>Over 0.5</v>
      </c>
      <c r="W7136" s="14" t="str">
        <f t="shared" si="621"/>
        <v/>
      </c>
    </row>
    <row r="7137" spans="19:23">
      <c r="S7137" s="21" t="str">
        <f t="shared" si="618"/>
        <v/>
      </c>
      <c r="T7137" s="7" t="str">
        <f t="shared" si="619"/>
        <v>Under 1.5</v>
      </c>
      <c r="U7137" s="14"/>
      <c r="V7137" s="14" t="str">
        <f t="shared" si="620"/>
        <v>Over 0.5</v>
      </c>
      <c r="W7137" s="14" t="str">
        <f t="shared" si="621"/>
        <v/>
      </c>
    </row>
    <row r="7138" spans="19:23">
      <c r="S7138" s="21" t="str">
        <f t="shared" si="618"/>
        <v/>
      </c>
      <c r="T7138" s="7" t="str">
        <f t="shared" si="619"/>
        <v>Under 1.5</v>
      </c>
      <c r="U7138" s="14"/>
      <c r="V7138" s="14" t="str">
        <f t="shared" si="620"/>
        <v>Over 0.5</v>
      </c>
      <c r="W7138" s="14" t="str">
        <f t="shared" si="621"/>
        <v/>
      </c>
    </row>
    <row r="7139" spans="19:23">
      <c r="S7139" s="21" t="str">
        <f t="shared" si="618"/>
        <v/>
      </c>
      <c r="T7139" s="7" t="str">
        <f t="shared" si="619"/>
        <v>Under 1.5</v>
      </c>
      <c r="U7139" s="14"/>
      <c r="V7139" s="14" t="str">
        <f t="shared" si="620"/>
        <v>Over 0.5</v>
      </c>
      <c r="W7139" s="14" t="str">
        <f t="shared" si="621"/>
        <v/>
      </c>
    </row>
    <row r="7140" spans="19:23">
      <c r="S7140" s="21" t="str">
        <f t="shared" si="618"/>
        <v/>
      </c>
      <c r="T7140" s="7" t="str">
        <f t="shared" si="619"/>
        <v>Under 1.5</v>
      </c>
      <c r="U7140" s="14"/>
      <c r="V7140" s="14" t="str">
        <f t="shared" si="620"/>
        <v>Over 0.5</v>
      </c>
      <c r="W7140" s="14" t="str">
        <f t="shared" si="621"/>
        <v/>
      </c>
    </row>
    <row r="7141" spans="19:23">
      <c r="S7141" s="21" t="str">
        <f t="shared" si="618"/>
        <v/>
      </c>
      <c r="T7141" s="7" t="str">
        <f t="shared" si="619"/>
        <v>Under 1.5</v>
      </c>
      <c r="U7141" s="14"/>
      <c r="V7141" s="14" t="str">
        <f t="shared" si="620"/>
        <v>Over 0.5</v>
      </c>
      <c r="W7141" s="14" t="str">
        <f t="shared" si="621"/>
        <v/>
      </c>
    </row>
    <row r="7142" spans="19:23">
      <c r="S7142" s="21" t="str">
        <f t="shared" si="618"/>
        <v/>
      </c>
      <c r="T7142" s="7" t="str">
        <f t="shared" si="619"/>
        <v>Under 1.5</v>
      </c>
      <c r="U7142" s="14"/>
      <c r="V7142" s="14" t="str">
        <f t="shared" si="620"/>
        <v>Over 0.5</v>
      </c>
      <c r="W7142" s="14" t="str">
        <f t="shared" si="621"/>
        <v/>
      </c>
    </row>
    <row r="7143" spans="19:23">
      <c r="S7143" s="21" t="str">
        <f t="shared" si="618"/>
        <v/>
      </c>
      <c r="T7143" s="7" t="str">
        <f t="shared" si="619"/>
        <v>Under 1.5</v>
      </c>
      <c r="U7143" s="14"/>
      <c r="V7143" s="14" t="str">
        <f t="shared" si="620"/>
        <v>Over 0.5</v>
      </c>
      <c r="W7143" s="14" t="str">
        <f t="shared" si="621"/>
        <v/>
      </c>
    </row>
    <row r="7144" spans="19:23">
      <c r="S7144" s="21" t="str">
        <f t="shared" si="618"/>
        <v/>
      </c>
      <c r="T7144" s="7" t="str">
        <f t="shared" si="619"/>
        <v>Under 1.5</v>
      </c>
      <c r="U7144" s="14"/>
      <c r="V7144" s="14" t="str">
        <f t="shared" si="620"/>
        <v>Over 0.5</v>
      </c>
      <c r="W7144" s="14" t="str">
        <f t="shared" si="621"/>
        <v/>
      </c>
    </row>
    <row r="7145" spans="19:23">
      <c r="S7145" s="21" t="str">
        <f t="shared" si="618"/>
        <v/>
      </c>
      <c r="T7145" s="7" t="str">
        <f t="shared" si="619"/>
        <v>Under 1.5</v>
      </c>
      <c r="U7145" s="14"/>
      <c r="V7145" s="14" t="str">
        <f t="shared" si="620"/>
        <v>Over 0.5</v>
      </c>
      <c r="W7145" s="14" t="str">
        <f t="shared" si="621"/>
        <v/>
      </c>
    </row>
    <row r="7146" spans="19:23">
      <c r="S7146" s="21" t="str">
        <f t="shared" si="618"/>
        <v/>
      </c>
      <c r="T7146" s="7" t="str">
        <f t="shared" si="619"/>
        <v>Under 1.5</v>
      </c>
      <c r="U7146" s="14"/>
      <c r="V7146" s="14" t="str">
        <f t="shared" si="620"/>
        <v>Over 0.5</v>
      </c>
      <c r="W7146" s="14" t="str">
        <f t="shared" si="621"/>
        <v/>
      </c>
    </row>
    <row r="7147" spans="19:23">
      <c r="S7147" s="21" t="str">
        <f t="shared" si="618"/>
        <v/>
      </c>
      <c r="T7147" s="7" t="str">
        <f t="shared" si="619"/>
        <v>Under 1.5</v>
      </c>
      <c r="U7147" s="14"/>
      <c r="V7147" s="14" t="str">
        <f t="shared" si="620"/>
        <v>Over 0.5</v>
      </c>
      <c r="W7147" s="14" t="str">
        <f t="shared" si="621"/>
        <v/>
      </c>
    </row>
    <row r="7148" spans="19:23">
      <c r="S7148" s="21" t="str">
        <f t="shared" si="618"/>
        <v/>
      </c>
      <c r="T7148" s="7" t="str">
        <f t="shared" si="619"/>
        <v>Under 1.5</v>
      </c>
      <c r="U7148" s="14"/>
      <c r="V7148" s="14" t="str">
        <f t="shared" si="620"/>
        <v>Over 0.5</v>
      </c>
      <c r="W7148" s="14" t="str">
        <f t="shared" si="621"/>
        <v/>
      </c>
    </row>
    <row r="7149" spans="19:23">
      <c r="S7149" s="21" t="str">
        <f t="shared" si="618"/>
        <v/>
      </c>
      <c r="T7149" s="7" t="str">
        <f t="shared" si="619"/>
        <v>Under 1.5</v>
      </c>
      <c r="U7149" s="14"/>
      <c r="V7149" s="14" t="str">
        <f t="shared" si="620"/>
        <v>Over 0.5</v>
      </c>
      <c r="W7149" s="14" t="str">
        <f t="shared" si="621"/>
        <v/>
      </c>
    </row>
    <row r="7150" spans="19:23">
      <c r="S7150" s="21" t="str">
        <f t="shared" si="618"/>
        <v/>
      </c>
      <c r="T7150" s="7" t="str">
        <f t="shared" si="619"/>
        <v>Under 1.5</v>
      </c>
      <c r="U7150" s="14"/>
      <c r="V7150" s="14" t="str">
        <f t="shared" si="620"/>
        <v>Over 0.5</v>
      </c>
      <c r="W7150" s="14" t="str">
        <f t="shared" si="621"/>
        <v/>
      </c>
    </row>
    <row r="7151" spans="19:23">
      <c r="S7151" s="21" t="str">
        <f t="shared" si="618"/>
        <v/>
      </c>
      <c r="T7151" s="7" t="str">
        <f t="shared" si="619"/>
        <v>Under 1.5</v>
      </c>
      <c r="U7151" s="14"/>
      <c r="V7151" s="14" t="str">
        <f t="shared" si="620"/>
        <v>Over 0.5</v>
      </c>
      <c r="W7151" s="14" t="str">
        <f t="shared" si="621"/>
        <v/>
      </c>
    </row>
    <row r="7152" spans="19:23">
      <c r="S7152" s="21" t="str">
        <f t="shared" si="618"/>
        <v/>
      </c>
      <c r="T7152" s="7" t="str">
        <f t="shared" si="619"/>
        <v>Under 1.5</v>
      </c>
      <c r="U7152" s="14"/>
      <c r="V7152" s="14" t="str">
        <f t="shared" si="620"/>
        <v>Over 0.5</v>
      </c>
      <c r="W7152" s="14" t="str">
        <f t="shared" si="621"/>
        <v/>
      </c>
    </row>
    <row r="7153" spans="19:23">
      <c r="S7153" s="21" t="str">
        <f t="shared" si="618"/>
        <v/>
      </c>
      <c r="T7153" s="7" t="str">
        <f t="shared" si="619"/>
        <v>Under 1.5</v>
      </c>
      <c r="U7153" s="14"/>
      <c r="V7153" s="14" t="str">
        <f t="shared" si="620"/>
        <v>Over 0.5</v>
      </c>
      <c r="W7153" s="14" t="str">
        <f t="shared" si="621"/>
        <v/>
      </c>
    </row>
    <row r="7154" spans="19:23">
      <c r="S7154" s="21" t="str">
        <f t="shared" si="618"/>
        <v/>
      </c>
      <c r="T7154" s="7" t="str">
        <f t="shared" si="619"/>
        <v>Under 1.5</v>
      </c>
      <c r="U7154" s="14"/>
      <c r="V7154" s="14" t="str">
        <f t="shared" si="620"/>
        <v>Over 0.5</v>
      </c>
      <c r="W7154" s="14" t="str">
        <f t="shared" si="621"/>
        <v/>
      </c>
    </row>
    <row r="7155" spans="19:23">
      <c r="S7155" s="21" t="str">
        <f t="shared" si="618"/>
        <v/>
      </c>
      <c r="T7155" s="7" t="str">
        <f t="shared" si="619"/>
        <v>Under 1.5</v>
      </c>
      <c r="U7155" s="14"/>
      <c r="V7155" s="14" t="str">
        <f t="shared" si="620"/>
        <v>Over 0.5</v>
      </c>
      <c r="W7155" s="14" t="str">
        <f t="shared" si="621"/>
        <v/>
      </c>
    </row>
    <row r="7156" spans="19:23">
      <c r="S7156" s="21" t="str">
        <f t="shared" ref="S7156:S7219" si="622">(IF(H7156=0,"",(40+IF(I7156&lt;50,0,I7156/3.2)+(IF(J7156&gt;I7156,-J7156/3.2,0)+(IF(H7156&gt;I7156,-H7156/3.2,0)+(IF(L7156="X",5,IF(L7156="2",2,0)))+(IF(M7156&gt;15,0,15-M7156))+(IF(P7156&lt;50,0,P7156/5)))))))</f>
        <v/>
      </c>
      <c r="T7156" s="7" t="str">
        <f t="shared" ref="T7156:T7219" si="623">IF(S7156&lt;56,"Over 0.5","Under 1.5")</f>
        <v>Under 1.5</v>
      </c>
      <c r="U7156" s="14"/>
      <c r="V7156" s="14" t="str">
        <f t="shared" si="620"/>
        <v>Over 0.5</v>
      </c>
      <c r="W7156" s="14" t="str">
        <f t="shared" si="621"/>
        <v/>
      </c>
    </row>
    <row r="7157" spans="19:23">
      <c r="S7157" s="21" t="str">
        <f t="shared" si="622"/>
        <v/>
      </c>
      <c r="T7157" s="7" t="str">
        <f t="shared" si="623"/>
        <v>Under 1.5</v>
      </c>
      <c r="U7157" s="14"/>
      <c r="V7157" s="14" t="str">
        <f t="shared" si="620"/>
        <v>Over 0.5</v>
      </c>
      <c r="W7157" s="14" t="str">
        <f t="shared" si="621"/>
        <v/>
      </c>
    </row>
    <row r="7158" spans="19:23">
      <c r="S7158" s="21" t="str">
        <f t="shared" si="622"/>
        <v/>
      </c>
      <c r="T7158" s="7" t="str">
        <f t="shared" si="623"/>
        <v>Under 1.5</v>
      </c>
      <c r="U7158" s="14"/>
      <c r="V7158" s="14" t="str">
        <f t="shared" si="620"/>
        <v>Over 0.5</v>
      </c>
      <c r="W7158" s="14" t="str">
        <f t="shared" si="621"/>
        <v/>
      </c>
    </row>
    <row r="7159" spans="19:23">
      <c r="S7159" s="21" t="str">
        <f t="shared" si="622"/>
        <v/>
      </c>
      <c r="T7159" s="7" t="str">
        <f t="shared" si="623"/>
        <v>Under 1.5</v>
      </c>
      <c r="U7159" s="14"/>
      <c r="V7159" s="14" t="str">
        <f t="shared" si="620"/>
        <v>Over 0.5</v>
      </c>
      <c r="W7159" s="14" t="str">
        <f t="shared" si="621"/>
        <v/>
      </c>
    </row>
    <row r="7160" spans="19:23">
      <c r="S7160" s="21" t="str">
        <f t="shared" si="622"/>
        <v/>
      </c>
      <c r="T7160" s="7" t="str">
        <f t="shared" si="623"/>
        <v>Under 1.5</v>
      </c>
      <c r="U7160" s="14"/>
      <c r="V7160" s="14" t="str">
        <f t="shared" si="620"/>
        <v>Over 0.5</v>
      </c>
      <c r="W7160" s="14" t="str">
        <f t="shared" si="621"/>
        <v/>
      </c>
    </row>
    <row r="7161" spans="19:23">
      <c r="S7161" s="21" t="str">
        <f t="shared" si="622"/>
        <v/>
      </c>
      <c r="T7161" s="7" t="str">
        <f t="shared" si="623"/>
        <v>Under 1.5</v>
      </c>
      <c r="U7161" s="14"/>
      <c r="V7161" s="14" t="str">
        <f t="shared" si="620"/>
        <v>Over 0.5</v>
      </c>
      <c r="W7161" s="14" t="str">
        <f t="shared" si="621"/>
        <v/>
      </c>
    </row>
    <row r="7162" spans="19:23">
      <c r="S7162" s="21" t="str">
        <f t="shared" si="622"/>
        <v/>
      </c>
      <c r="T7162" s="7" t="str">
        <f t="shared" si="623"/>
        <v>Under 1.5</v>
      </c>
      <c r="U7162" s="14"/>
      <c r="V7162" s="14" t="str">
        <f t="shared" si="620"/>
        <v>Over 0.5</v>
      </c>
      <c r="W7162" s="14" t="str">
        <f t="shared" si="621"/>
        <v/>
      </c>
    </row>
    <row r="7163" spans="19:23">
      <c r="S7163" s="21" t="str">
        <f t="shared" si="622"/>
        <v/>
      </c>
      <c r="T7163" s="7" t="str">
        <f t="shared" si="623"/>
        <v>Under 1.5</v>
      </c>
      <c r="U7163" s="14"/>
      <c r="V7163" s="14" t="str">
        <f t="shared" si="620"/>
        <v>Over 0.5</v>
      </c>
      <c r="W7163" s="14" t="str">
        <f t="shared" si="621"/>
        <v/>
      </c>
    </row>
    <row r="7164" spans="19:23">
      <c r="S7164" s="21" t="str">
        <f t="shared" si="622"/>
        <v/>
      </c>
      <c r="T7164" s="7" t="str">
        <f t="shared" si="623"/>
        <v>Under 1.5</v>
      </c>
      <c r="U7164" s="14"/>
      <c r="V7164" s="14" t="str">
        <f t="shared" si="620"/>
        <v>Over 0.5</v>
      </c>
      <c r="W7164" s="14" t="str">
        <f t="shared" si="621"/>
        <v/>
      </c>
    </row>
    <row r="7165" spans="19:23">
      <c r="S7165" s="21" t="str">
        <f t="shared" si="622"/>
        <v/>
      </c>
      <c r="T7165" s="7" t="str">
        <f t="shared" si="623"/>
        <v>Under 1.5</v>
      </c>
      <c r="U7165" s="14"/>
      <c r="V7165" s="14" t="str">
        <f t="shared" si="620"/>
        <v>Over 0.5</v>
      </c>
      <c r="W7165" s="14" t="str">
        <f t="shared" si="621"/>
        <v/>
      </c>
    </row>
    <row r="7166" spans="19:23">
      <c r="S7166" s="21" t="str">
        <f t="shared" si="622"/>
        <v/>
      </c>
      <c r="T7166" s="7" t="str">
        <f t="shared" si="623"/>
        <v>Under 1.5</v>
      </c>
      <c r="U7166" s="14"/>
      <c r="V7166" s="14" t="str">
        <f t="shared" si="620"/>
        <v>Over 0.5</v>
      </c>
      <c r="W7166" s="14" t="str">
        <f t="shared" si="621"/>
        <v/>
      </c>
    </row>
    <row r="7167" spans="19:23">
      <c r="S7167" s="21" t="str">
        <f t="shared" si="622"/>
        <v/>
      </c>
      <c r="T7167" s="7" t="str">
        <f t="shared" si="623"/>
        <v>Under 1.5</v>
      </c>
      <c r="U7167" s="14"/>
      <c r="V7167" s="14" t="str">
        <f t="shared" si="620"/>
        <v>Over 0.5</v>
      </c>
      <c r="W7167" s="14" t="str">
        <f t="shared" si="621"/>
        <v/>
      </c>
    </row>
    <row r="7168" spans="19:23">
      <c r="S7168" s="21" t="str">
        <f t="shared" si="622"/>
        <v/>
      </c>
      <c r="T7168" s="7" t="str">
        <f t="shared" si="623"/>
        <v>Under 1.5</v>
      </c>
      <c r="U7168" s="14"/>
      <c r="V7168" s="14" t="str">
        <f t="shared" si="620"/>
        <v>Over 0.5</v>
      </c>
      <c r="W7168" s="14" t="str">
        <f t="shared" si="621"/>
        <v/>
      </c>
    </row>
    <row r="7169" spans="19:23">
      <c r="S7169" s="21" t="str">
        <f t="shared" si="622"/>
        <v/>
      </c>
      <c r="T7169" s="7" t="str">
        <f t="shared" si="623"/>
        <v>Under 1.5</v>
      </c>
      <c r="U7169" s="14"/>
      <c r="V7169" s="14" t="str">
        <f t="shared" si="620"/>
        <v>Over 0.5</v>
      </c>
      <c r="W7169" s="14" t="str">
        <f t="shared" si="621"/>
        <v/>
      </c>
    </row>
    <row r="7170" spans="19:23">
      <c r="S7170" s="21" t="str">
        <f t="shared" si="622"/>
        <v/>
      </c>
      <c r="T7170" s="7" t="str">
        <f t="shared" si="623"/>
        <v>Under 1.5</v>
      </c>
      <c r="U7170" s="14"/>
      <c r="V7170" s="14" t="str">
        <f t="shared" si="620"/>
        <v>Over 0.5</v>
      </c>
      <c r="W7170" s="14" t="str">
        <f t="shared" si="621"/>
        <v/>
      </c>
    </row>
    <row r="7171" spans="19:23">
      <c r="S7171" s="21" t="str">
        <f t="shared" si="622"/>
        <v/>
      </c>
      <c r="T7171" s="7" t="str">
        <f t="shared" si="623"/>
        <v>Under 1.5</v>
      </c>
      <c r="U7171" s="14"/>
      <c r="V7171" s="14" t="str">
        <f t="shared" si="620"/>
        <v>Over 0.5</v>
      </c>
      <c r="W7171" s="14" t="str">
        <f t="shared" si="621"/>
        <v/>
      </c>
    </row>
    <row r="7172" spans="19:23">
      <c r="S7172" s="21" t="str">
        <f t="shared" si="622"/>
        <v/>
      </c>
      <c r="T7172" s="7" t="str">
        <f t="shared" si="623"/>
        <v>Under 1.5</v>
      </c>
      <c r="U7172" s="14"/>
      <c r="V7172" s="14" t="str">
        <f t="shared" si="620"/>
        <v>Over 0.5</v>
      </c>
      <c r="W7172" s="14" t="str">
        <f t="shared" si="621"/>
        <v/>
      </c>
    </row>
    <row r="7173" spans="19:23">
      <c r="S7173" s="21" t="str">
        <f t="shared" si="622"/>
        <v/>
      </c>
      <c r="T7173" s="7" t="str">
        <f t="shared" si="623"/>
        <v>Under 1.5</v>
      </c>
      <c r="U7173" s="14"/>
      <c r="V7173" s="14" t="str">
        <f t="shared" si="620"/>
        <v>Over 0.5</v>
      </c>
      <c r="W7173" s="14" t="str">
        <f t="shared" si="621"/>
        <v/>
      </c>
    </row>
    <row r="7174" spans="19:23">
      <c r="S7174" s="21" t="str">
        <f t="shared" si="622"/>
        <v/>
      </c>
      <c r="T7174" s="7" t="str">
        <f t="shared" si="623"/>
        <v>Under 1.5</v>
      </c>
      <c r="U7174" s="14"/>
      <c r="V7174" s="14" t="str">
        <f t="shared" si="620"/>
        <v>Over 0.5</v>
      </c>
      <c r="W7174" s="14" t="str">
        <f t="shared" si="621"/>
        <v/>
      </c>
    </row>
    <row r="7175" spans="19:23">
      <c r="S7175" s="21" t="str">
        <f t="shared" si="622"/>
        <v/>
      </c>
      <c r="T7175" s="7" t="str">
        <f t="shared" si="623"/>
        <v>Under 1.5</v>
      </c>
      <c r="U7175" s="14"/>
      <c r="V7175" s="14" t="str">
        <f t="shared" si="620"/>
        <v>Over 0.5</v>
      </c>
      <c r="W7175" s="14" t="str">
        <f t="shared" si="621"/>
        <v/>
      </c>
    </row>
    <row r="7176" spans="19:23">
      <c r="S7176" s="21" t="str">
        <f t="shared" si="622"/>
        <v/>
      </c>
      <c r="T7176" s="7" t="str">
        <f t="shared" si="623"/>
        <v>Under 1.5</v>
      </c>
      <c r="U7176" s="14"/>
      <c r="V7176" s="14" t="str">
        <f t="shared" si="620"/>
        <v>Over 0.5</v>
      </c>
      <c r="W7176" s="14" t="str">
        <f t="shared" si="621"/>
        <v/>
      </c>
    </row>
    <row r="7177" spans="19:23">
      <c r="S7177" s="21" t="str">
        <f t="shared" si="622"/>
        <v/>
      </c>
      <c r="T7177" s="7" t="str">
        <f t="shared" si="623"/>
        <v>Under 1.5</v>
      </c>
      <c r="U7177" s="14"/>
      <c r="V7177" s="14" t="str">
        <f t="shared" si="620"/>
        <v>Over 0.5</v>
      </c>
      <c r="W7177" s="14" t="str">
        <f t="shared" si="621"/>
        <v/>
      </c>
    </row>
    <row r="7178" spans="19:23">
      <c r="S7178" s="21" t="str">
        <f t="shared" si="622"/>
        <v/>
      </c>
      <c r="T7178" s="7" t="str">
        <f t="shared" si="623"/>
        <v>Under 1.5</v>
      </c>
      <c r="U7178" s="14"/>
      <c r="V7178" s="14" t="str">
        <f t="shared" si="620"/>
        <v>Over 0.5</v>
      </c>
      <c r="W7178" s="14" t="str">
        <f t="shared" si="621"/>
        <v/>
      </c>
    </row>
    <row r="7179" spans="19:23">
      <c r="S7179" s="21" t="str">
        <f t="shared" si="622"/>
        <v/>
      </c>
      <c r="T7179" s="7" t="str">
        <f t="shared" si="623"/>
        <v>Under 1.5</v>
      </c>
      <c r="U7179" s="14"/>
      <c r="V7179" s="14" t="str">
        <f t="shared" ref="V7179:V7242" si="624">IF(N7179="1-0","Under 1.5",IF(N7179="0-0","Under 1.5",IF(N7179="0-1","Under 1.5","Over 0.5")))</f>
        <v>Over 0.5</v>
      </c>
      <c r="W7179" s="14" t="str">
        <f t="shared" ref="W7179:W7242" si="625">IF(N7179=0,"",IF(N7179="?",N7179,IF(T7179=V7179,"WON",IF(N7179="0-1","WON",IF(N7179="1-0","WON","LOST")))))</f>
        <v/>
      </c>
    </row>
    <row r="7180" spans="19:23">
      <c r="S7180" s="21" t="str">
        <f t="shared" si="622"/>
        <v/>
      </c>
      <c r="T7180" s="7" t="str">
        <f t="shared" si="623"/>
        <v>Under 1.5</v>
      </c>
      <c r="U7180" s="14"/>
      <c r="V7180" s="14" t="str">
        <f t="shared" si="624"/>
        <v>Over 0.5</v>
      </c>
      <c r="W7180" s="14" t="str">
        <f t="shared" si="625"/>
        <v/>
      </c>
    </row>
    <row r="7181" spans="19:23">
      <c r="S7181" s="21" t="str">
        <f t="shared" si="622"/>
        <v/>
      </c>
      <c r="T7181" s="7" t="str">
        <f t="shared" si="623"/>
        <v>Under 1.5</v>
      </c>
      <c r="U7181" s="14"/>
      <c r="V7181" s="14" t="str">
        <f t="shared" si="624"/>
        <v>Over 0.5</v>
      </c>
      <c r="W7181" s="14" t="str">
        <f t="shared" si="625"/>
        <v/>
      </c>
    </row>
    <row r="7182" spans="19:23">
      <c r="S7182" s="21" t="str">
        <f t="shared" si="622"/>
        <v/>
      </c>
      <c r="T7182" s="7" t="str">
        <f t="shared" si="623"/>
        <v>Under 1.5</v>
      </c>
      <c r="U7182" s="14"/>
      <c r="V7182" s="14" t="str">
        <f t="shared" si="624"/>
        <v>Over 0.5</v>
      </c>
      <c r="W7182" s="14" t="str">
        <f t="shared" si="625"/>
        <v/>
      </c>
    </row>
    <row r="7183" spans="19:23">
      <c r="S7183" s="21" t="str">
        <f t="shared" si="622"/>
        <v/>
      </c>
      <c r="T7183" s="7" t="str">
        <f t="shared" si="623"/>
        <v>Under 1.5</v>
      </c>
      <c r="U7183" s="14"/>
      <c r="V7183" s="14" t="str">
        <f t="shared" si="624"/>
        <v>Over 0.5</v>
      </c>
      <c r="W7183" s="14" t="str">
        <f t="shared" si="625"/>
        <v/>
      </c>
    </row>
    <row r="7184" spans="19:23">
      <c r="S7184" s="21" t="str">
        <f t="shared" si="622"/>
        <v/>
      </c>
      <c r="T7184" s="7" t="str">
        <f t="shared" si="623"/>
        <v>Under 1.5</v>
      </c>
      <c r="U7184" s="14"/>
      <c r="V7184" s="14" t="str">
        <f t="shared" si="624"/>
        <v>Over 0.5</v>
      </c>
      <c r="W7184" s="14" t="str">
        <f t="shared" si="625"/>
        <v/>
      </c>
    </row>
    <row r="7185" spans="19:23">
      <c r="S7185" s="21" t="str">
        <f t="shared" si="622"/>
        <v/>
      </c>
      <c r="T7185" s="7" t="str">
        <f t="shared" si="623"/>
        <v>Under 1.5</v>
      </c>
      <c r="U7185" s="14"/>
      <c r="V7185" s="14" t="str">
        <f t="shared" si="624"/>
        <v>Over 0.5</v>
      </c>
      <c r="W7185" s="14" t="str">
        <f t="shared" si="625"/>
        <v/>
      </c>
    </row>
    <row r="7186" spans="19:23">
      <c r="S7186" s="21" t="str">
        <f t="shared" si="622"/>
        <v/>
      </c>
      <c r="T7186" s="7" t="str">
        <f t="shared" si="623"/>
        <v>Under 1.5</v>
      </c>
      <c r="U7186" s="14"/>
      <c r="V7186" s="14" t="str">
        <f t="shared" si="624"/>
        <v>Over 0.5</v>
      </c>
      <c r="W7186" s="14" t="str">
        <f t="shared" si="625"/>
        <v/>
      </c>
    </row>
    <row r="7187" spans="19:23">
      <c r="S7187" s="21" t="str">
        <f t="shared" si="622"/>
        <v/>
      </c>
      <c r="T7187" s="7" t="str">
        <f t="shared" si="623"/>
        <v>Under 1.5</v>
      </c>
      <c r="U7187" s="14"/>
      <c r="V7187" s="14" t="str">
        <f t="shared" si="624"/>
        <v>Over 0.5</v>
      </c>
      <c r="W7187" s="14" t="str">
        <f t="shared" si="625"/>
        <v/>
      </c>
    </row>
    <row r="7188" spans="19:23">
      <c r="S7188" s="21" t="str">
        <f t="shared" si="622"/>
        <v/>
      </c>
      <c r="T7188" s="7" t="str">
        <f t="shared" si="623"/>
        <v>Under 1.5</v>
      </c>
      <c r="U7188" s="14"/>
      <c r="V7188" s="14" t="str">
        <f t="shared" si="624"/>
        <v>Over 0.5</v>
      </c>
      <c r="W7188" s="14" t="str">
        <f t="shared" si="625"/>
        <v/>
      </c>
    </row>
    <row r="7189" spans="19:23">
      <c r="S7189" s="21" t="str">
        <f t="shared" si="622"/>
        <v/>
      </c>
      <c r="T7189" s="7" t="str">
        <f t="shared" si="623"/>
        <v>Under 1.5</v>
      </c>
      <c r="U7189" s="14"/>
      <c r="V7189" s="14" t="str">
        <f t="shared" si="624"/>
        <v>Over 0.5</v>
      </c>
      <c r="W7189" s="14" t="str">
        <f t="shared" si="625"/>
        <v/>
      </c>
    </row>
    <row r="7190" spans="19:23">
      <c r="S7190" s="21" t="str">
        <f t="shared" si="622"/>
        <v/>
      </c>
      <c r="T7190" s="7" t="str">
        <f t="shared" si="623"/>
        <v>Under 1.5</v>
      </c>
      <c r="U7190" s="14"/>
      <c r="V7190" s="14" t="str">
        <f t="shared" si="624"/>
        <v>Over 0.5</v>
      </c>
      <c r="W7190" s="14" t="str">
        <f t="shared" si="625"/>
        <v/>
      </c>
    </row>
    <row r="7191" spans="19:23">
      <c r="S7191" s="21" t="str">
        <f t="shared" si="622"/>
        <v/>
      </c>
      <c r="T7191" s="7" t="str">
        <f t="shared" si="623"/>
        <v>Under 1.5</v>
      </c>
      <c r="U7191" s="14"/>
      <c r="V7191" s="14" t="str">
        <f t="shared" si="624"/>
        <v>Over 0.5</v>
      </c>
      <c r="W7191" s="14" t="str">
        <f t="shared" si="625"/>
        <v/>
      </c>
    </row>
    <row r="7192" spans="19:23">
      <c r="S7192" s="21" t="str">
        <f t="shared" si="622"/>
        <v/>
      </c>
      <c r="T7192" s="7" t="str">
        <f t="shared" si="623"/>
        <v>Under 1.5</v>
      </c>
      <c r="U7192" s="14"/>
      <c r="V7192" s="14" t="str">
        <f t="shared" si="624"/>
        <v>Over 0.5</v>
      </c>
      <c r="W7192" s="14" t="str">
        <f t="shared" si="625"/>
        <v/>
      </c>
    </row>
    <row r="7193" spans="19:23">
      <c r="S7193" s="21" t="str">
        <f t="shared" si="622"/>
        <v/>
      </c>
      <c r="T7193" s="7" t="str">
        <f t="shared" si="623"/>
        <v>Under 1.5</v>
      </c>
      <c r="U7193" s="14"/>
      <c r="V7193" s="14" t="str">
        <f t="shared" si="624"/>
        <v>Over 0.5</v>
      </c>
      <c r="W7193" s="14" t="str">
        <f t="shared" si="625"/>
        <v/>
      </c>
    </row>
    <row r="7194" spans="19:23">
      <c r="S7194" s="21" t="str">
        <f t="shared" si="622"/>
        <v/>
      </c>
      <c r="T7194" s="7" t="str">
        <f t="shared" si="623"/>
        <v>Under 1.5</v>
      </c>
      <c r="U7194" s="14"/>
      <c r="V7194" s="14" t="str">
        <f t="shared" si="624"/>
        <v>Over 0.5</v>
      </c>
      <c r="W7194" s="14" t="str">
        <f t="shared" si="625"/>
        <v/>
      </c>
    </row>
    <row r="7195" spans="19:23">
      <c r="S7195" s="21" t="str">
        <f t="shared" si="622"/>
        <v/>
      </c>
      <c r="T7195" s="7" t="str">
        <f t="shared" si="623"/>
        <v>Under 1.5</v>
      </c>
      <c r="U7195" s="14"/>
      <c r="V7195" s="14" t="str">
        <f t="shared" si="624"/>
        <v>Over 0.5</v>
      </c>
      <c r="W7195" s="14" t="str">
        <f t="shared" si="625"/>
        <v/>
      </c>
    </row>
    <row r="7196" spans="19:23">
      <c r="S7196" s="21" t="str">
        <f t="shared" si="622"/>
        <v/>
      </c>
      <c r="T7196" s="7" t="str">
        <f t="shared" si="623"/>
        <v>Under 1.5</v>
      </c>
      <c r="U7196" s="14"/>
      <c r="V7196" s="14" t="str">
        <f t="shared" si="624"/>
        <v>Over 0.5</v>
      </c>
      <c r="W7196" s="14" t="str">
        <f t="shared" si="625"/>
        <v/>
      </c>
    </row>
    <row r="7197" spans="19:23">
      <c r="S7197" s="21" t="str">
        <f t="shared" si="622"/>
        <v/>
      </c>
      <c r="T7197" s="7" t="str">
        <f t="shared" si="623"/>
        <v>Under 1.5</v>
      </c>
      <c r="U7197" s="14"/>
      <c r="V7197" s="14" t="str">
        <f t="shared" si="624"/>
        <v>Over 0.5</v>
      </c>
      <c r="W7197" s="14" t="str">
        <f t="shared" si="625"/>
        <v/>
      </c>
    </row>
    <row r="7198" spans="19:23">
      <c r="S7198" s="21" t="str">
        <f t="shared" si="622"/>
        <v/>
      </c>
      <c r="T7198" s="7" t="str">
        <f t="shared" si="623"/>
        <v>Under 1.5</v>
      </c>
      <c r="U7198" s="14"/>
      <c r="V7198" s="14" t="str">
        <f t="shared" si="624"/>
        <v>Over 0.5</v>
      </c>
      <c r="W7198" s="14" t="str">
        <f t="shared" si="625"/>
        <v/>
      </c>
    </row>
    <row r="7199" spans="19:23">
      <c r="S7199" s="21" t="str">
        <f t="shared" si="622"/>
        <v/>
      </c>
      <c r="T7199" s="7" t="str">
        <f t="shared" si="623"/>
        <v>Under 1.5</v>
      </c>
      <c r="U7199" s="14"/>
      <c r="V7199" s="14" t="str">
        <f t="shared" si="624"/>
        <v>Over 0.5</v>
      </c>
      <c r="W7199" s="14" t="str">
        <f t="shared" si="625"/>
        <v/>
      </c>
    </row>
    <row r="7200" spans="19:23">
      <c r="S7200" s="21" t="str">
        <f t="shared" si="622"/>
        <v/>
      </c>
      <c r="T7200" s="7" t="str">
        <f t="shared" si="623"/>
        <v>Under 1.5</v>
      </c>
      <c r="U7200" s="14"/>
      <c r="V7200" s="14" t="str">
        <f t="shared" si="624"/>
        <v>Over 0.5</v>
      </c>
      <c r="W7200" s="14" t="str">
        <f t="shared" si="625"/>
        <v/>
      </c>
    </row>
    <row r="7201" spans="19:23">
      <c r="S7201" s="21" t="str">
        <f t="shared" si="622"/>
        <v/>
      </c>
      <c r="T7201" s="7" t="str">
        <f t="shared" si="623"/>
        <v>Under 1.5</v>
      </c>
      <c r="U7201" s="14"/>
      <c r="V7201" s="14" t="str">
        <f t="shared" si="624"/>
        <v>Over 0.5</v>
      </c>
      <c r="W7201" s="14" t="str">
        <f t="shared" si="625"/>
        <v/>
      </c>
    </row>
    <row r="7202" spans="19:23">
      <c r="S7202" s="21" t="str">
        <f t="shared" si="622"/>
        <v/>
      </c>
      <c r="T7202" s="7" t="str">
        <f t="shared" si="623"/>
        <v>Under 1.5</v>
      </c>
      <c r="U7202" s="14"/>
      <c r="V7202" s="14" t="str">
        <f t="shared" si="624"/>
        <v>Over 0.5</v>
      </c>
      <c r="W7202" s="14" t="str">
        <f t="shared" si="625"/>
        <v/>
      </c>
    </row>
    <row r="7203" spans="19:23">
      <c r="S7203" s="21" t="str">
        <f t="shared" si="622"/>
        <v/>
      </c>
      <c r="T7203" s="7" t="str">
        <f t="shared" si="623"/>
        <v>Under 1.5</v>
      </c>
      <c r="U7203" s="14"/>
      <c r="V7203" s="14" t="str">
        <f t="shared" si="624"/>
        <v>Over 0.5</v>
      </c>
      <c r="W7203" s="14" t="str">
        <f t="shared" si="625"/>
        <v/>
      </c>
    </row>
    <row r="7204" spans="19:23">
      <c r="S7204" s="21" t="str">
        <f t="shared" si="622"/>
        <v/>
      </c>
      <c r="T7204" s="7" t="str">
        <f t="shared" si="623"/>
        <v>Under 1.5</v>
      </c>
      <c r="U7204" s="14"/>
      <c r="V7204" s="14" t="str">
        <f t="shared" si="624"/>
        <v>Over 0.5</v>
      </c>
      <c r="W7204" s="14" t="str">
        <f t="shared" si="625"/>
        <v/>
      </c>
    </row>
    <row r="7205" spans="19:23">
      <c r="S7205" s="21" t="str">
        <f t="shared" si="622"/>
        <v/>
      </c>
      <c r="T7205" s="7" t="str">
        <f t="shared" si="623"/>
        <v>Under 1.5</v>
      </c>
      <c r="U7205" s="14"/>
      <c r="V7205" s="14" t="str">
        <f t="shared" si="624"/>
        <v>Over 0.5</v>
      </c>
      <c r="W7205" s="14" t="str">
        <f t="shared" si="625"/>
        <v/>
      </c>
    </row>
    <row r="7206" spans="19:23">
      <c r="S7206" s="21" t="str">
        <f t="shared" si="622"/>
        <v/>
      </c>
      <c r="T7206" s="7" t="str">
        <f t="shared" si="623"/>
        <v>Under 1.5</v>
      </c>
      <c r="U7206" s="14"/>
      <c r="V7206" s="14" t="str">
        <f t="shared" si="624"/>
        <v>Over 0.5</v>
      </c>
      <c r="W7206" s="14" t="str">
        <f t="shared" si="625"/>
        <v/>
      </c>
    </row>
    <row r="7207" spans="19:23">
      <c r="S7207" s="21" t="str">
        <f t="shared" si="622"/>
        <v/>
      </c>
      <c r="T7207" s="7" t="str">
        <f t="shared" si="623"/>
        <v>Under 1.5</v>
      </c>
      <c r="U7207" s="14"/>
      <c r="V7207" s="14" t="str">
        <f t="shared" si="624"/>
        <v>Over 0.5</v>
      </c>
      <c r="W7207" s="14" t="str">
        <f t="shared" si="625"/>
        <v/>
      </c>
    </row>
    <row r="7208" spans="19:23">
      <c r="S7208" s="21" t="str">
        <f t="shared" si="622"/>
        <v/>
      </c>
      <c r="T7208" s="7" t="str">
        <f t="shared" si="623"/>
        <v>Under 1.5</v>
      </c>
      <c r="U7208" s="14"/>
      <c r="V7208" s="14" t="str">
        <f t="shared" si="624"/>
        <v>Over 0.5</v>
      </c>
      <c r="W7208" s="14" t="str">
        <f t="shared" si="625"/>
        <v/>
      </c>
    </row>
    <row r="7209" spans="19:23">
      <c r="S7209" s="21" t="str">
        <f t="shared" si="622"/>
        <v/>
      </c>
      <c r="T7209" s="7" t="str">
        <f t="shared" si="623"/>
        <v>Under 1.5</v>
      </c>
      <c r="U7209" s="14"/>
      <c r="V7209" s="14" t="str">
        <f t="shared" si="624"/>
        <v>Over 0.5</v>
      </c>
      <c r="W7209" s="14" t="str">
        <f t="shared" si="625"/>
        <v/>
      </c>
    </row>
    <row r="7210" spans="19:23">
      <c r="S7210" s="21" t="str">
        <f t="shared" si="622"/>
        <v/>
      </c>
      <c r="T7210" s="7" t="str">
        <f t="shared" si="623"/>
        <v>Under 1.5</v>
      </c>
      <c r="U7210" s="14"/>
      <c r="V7210" s="14" t="str">
        <f t="shared" si="624"/>
        <v>Over 0.5</v>
      </c>
      <c r="W7210" s="14" t="str">
        <f t="shared" si="625"/>
        <v/>
      </c>
    </row>
    <row r="7211" spans="19:23">
      <c r="S7211" s="21" t="str">
        <f t="shared" si="622"/>
        <v/>
      </c>
      <c r="T7211" s="7" t="str">
        <f t="shared" si="623"/>
        <v>Under 1.5</v>
      </c>
      <c r="U7211" s="14"/>
      <c r="V7211" s="14" t="str">
        <f t="shared" si="624"/>
        <v>Over 0.5</v>
      </c>
      <c r="W7211" s="14" t="str">
        <f t="shared" si="625"/>
        <v/>
      </c>
    </row>
    <row r="7212" spans="19:23">
      <c r="S7212" s="21" t="str">
        <f t="shared" si="622"/>
        <v/>
      </c>
      <c r="T7212" s="7" t="str">
        <f t="shared" si="623"/>
        <v>Under 1.5</v>
      </c>
      <c r="U7212" s="14"/>
      <c r="V7212" s="14" t="str">
        <f t="shared" si="624"/>
        <v>Over 0.5</v>
      </c>
      <c r="W7212" s="14" t="str">
        <f t="shared" si="625"/>
        <v/>
      </c>
    </row>
    <row r="7213" spans="19:23">
      <c r="S7213" s="21" t="str">
        <f t="shared" si="622"/>
        <v/>
      </c>
      <c r="T7213" s="7" t="str">
        <f t="shared" si="623"/>
        <v>Under 1.5</v>
      </c>
      <c r="U7213" s="14"/>
      <c r="V7213" s="14" t="str">
        <f t="shared" si="624"/>
        <v>Over 0.5</v>
      </c>
      <c r="W7213" s="14" t="str">
        <f t="shared" si="625"/>
        <v/>
      </c>
    </row>
    <row r="7214" spans="19:23">
      <c r="S7214" s="21" t="str">
        <f t="shared" si="622"/>
        <v/>
      </c>
      <c r="T7214" s="7" t="str">
        <f t="shared" si="623"/>
        <v>Under 1.5</v>
      </c>
      <c r="U7214" s="14"/>
      <c r="V7214" s="14" t="str">
        <f t="shared" si="624"/>
        <v>Over 0.5</v>
      </c>
      <c r="W7214" s="14" t="str">
        <f t="shared" si="625"/>
        <v/>
      </c>
    </row>
    <row r="7215" spans="19:23">
      <c r="S7215" s="21" t="str">
        <f t="shared" si="622"/>
        <v/>
      </c>
      <c r="T7215" s="7" t="str">
        <f t="shared" si="623"/>
        <v>Under 1.5</v>
      </c>
      <c r="U7215" s="14"/>
      <c r="V7215" s="14" t="str">
        <f t="shared" si="624"/>
        <v>Over 0.5</v>
      </c>
      <c r="W7215" s="14" t="str">
        <f t="shared" si="625"/>
        <v/>
      </c>
    </row>
    <row r="7216" spans="19:23">
      <c r="S7216" s="21" t="str">
        <f t="shared" si="622"/>
        <v/>
      </c>
      <c r="T7216" s="7" t="str">
        <f t="shared" si="623"/>
        <v>Under 1.5</v>
      </c>
      <c r="U7216" s="14"/>
      <c r="V7216" s="14" t="str">
        <f t="shared" si="624"/>
        <v>Over 0.5</v>
      </c>
      <c r="W7216" s="14" t="str">
        <f t="shared" si="625"/>
        <v/>
      </c>
    </row>
    <row r="7217" spans="19:23">
      <c r="S7217" s="21" t="str">
        <f t="shared" si="622"/>
        <v/>
      </c>
      <c r="T7217" s="7" t="str">
        <f t="shared" si="623"/>
        <v>Under 1.5</v>
      </c>
      <c r="U7217" s="14"/>
      <c r="V7217" s="14" t="str">
        <f t="shared" si="624"/>
        <v>Over 0.5</v>
      </c>
      <c r="W7217" s="14" t="str">
        <f t="shared" si="625"/>
        <v/>
      </c>
    </row>
    <row r="7218" spans="19:23">
      <c r="S7218" s="21" t="str">
        <f t="shared" si="622"/>
        <v/>
      </c>
      <c r="T7218" s="7" t="str">
        <f t="shared" si="623"/>
        <v>Under 1.5</v>
      </c>
      <c r="U7218" s="14"/>
      <c r="V7218" s="14" t="str">
        <f t="shared" si="624"/>
        <v>Over 0.5</v>
      </c>
      <c r="W7218" s="14" t="str">
        <f t="shared" si="625"/>
        <v/>
      </c>
    </row>
    <row r="7219" spans="19:23">
      <c r="S7219" s="21" t="str">
        <f t="shared" si="622"/>
        <v/>
      </c>
      <c r="T7219" s="7" t="str">
        <f t="shared" si="623"/>
        <v>Under 1.5</v>
      </c>
      <c r="U7219" s="14"/>
      <c r="V7219" s="14" t="str">
        <f t="shared" si="624"/>
        <v>Over 0.5</v>
      </c>
      <c r="W7219" s="14" t="str">
        <f t="shared" si="625"/>
        <v/>
      </c>
    </row>
    <row r="7220" spans="19:23">
      <c r="S7220" s="21" t="str">
        <f t="shared" ref="S7220:S7283" si="626">(IF(H7220=0,"",(40+IF(I7220&lt;50,0,I7220/3.2)+(IF(J7220&gt;I7220,-J7220/3.2,0)+(IF(H7220&gt;I7220,-H7220/3.2,0)+(IF(L7220="X",5,IF(L7220="2",2,0)))+(IF(M7220&gt;15,0,15-M7220))+(IF(P7220&lt;50,0,P7220/5)))))))</f>
        <v/>
      </c>
      <c r="T7220" s="7" t="str">
        <f t="shared" ref="T7220:T7283" si="627">IF(S7220&lt;56,"Over 0.5","Under 1.5")</f>
        <v>Under 1.5</v>
      </c>
      <c r="U7220" s="14"/>
      <c r="V7220" s="14" t="str">
        <f t="shared" si="624"/>
        <v>Over 0.5</v>
      </c>
      <c r="W7220" s="14" t="str">
        <f t="shared" si="625"/>
        <v/>
      </c>
    </row>
    <row r="7221" spans="19:23">
      <c r="S7221" s="21" t="str">
        <f t="shared" si="626"/>
        <v/>
      </c>
      <c r="T7221" s="7" t="str">
        <f t="shared" si="627"/>
        <v>Under 1.5</v>
      </c>
      <c r="U7221" s="14"/>
      <c r="V7221" s="14" t="str">
        <f t="shared" si="624"/>
        <v>Over 0.5</v>
      </c>
      <c r="W7221" s="14" t="str">
        <f t="shared" si="625"/>
        <v/>
      </c>
    </row>
    <row r="7222" spans="19:23">
      <c r="S7222" s="21" t="str">
        <f t="shared" si="626"/>
        <v/>
      </c>
      <c r="T7222" s="7" t="str">
        <f t="shared" si="627"/>
        <v>Under 1.5</v>
      </c>
      <c r="U7222" s="14"/>
      <c r="V7222" s="14" t="str">
        <f t="shared" si="624"/>
        <v>Over 0.5</v>
      </c>
      <c r="W7222" s="14" t="str">
        <f t="shared" si="625"/>
        <v/>
      </c>
    </row>
    <row r="7223" spans="19:23">
      <c r="S7223" s="21" t="str">
        <f t="shared" si="626"/>
        <v/>
      </c>
      <c r="T7223" s="7" t="str">
        <f t="shared" si="627"/>
        <v>Under 1.5</v>
      </c>
      <c r="U7223" s="14"/>
      <c r="V7223" s="14" t="str">
        <f t="shared" si="624"/>
        <v>Over 0.5</v>
      </c>
      <c r="W7223" s="14" t="str">
        <f t="shared" si="625"/>
        <v/>
      </c>
    </row>
    <row r="7224" spans="19:23">
      <c r="S7224" s="21" t="str">
        <f t="shared" si="626"/>
        <v/>
      </c>
      <c r="T7224" s="7" t="str">
        <f t="shared" si="627"/>
        <v>Under 1.5</v>
      </c>
      <c r="U7224" s="14"/>
      <c r="V7224" s="14" t="str">
        <f t="shared" si="624"/>
        <v>Over 0.5</v>
      </c>
      <c r="W7224" s="14" t="str">
        <f t="shared" si="625"/>
        <v/>
      </c>
    </row>
    <row r="7225" spans="19:23">
      <c r="S7225" s="21" t="str">
        <f t="shared" si="626"/>
        <v/>
      </c>
      <c r="T7225" s="7" t="str">
        <f t="shared" si="627"/>
        <v>Under 1.5</v>
      </c>
      <c r="U7225" s="14"/>
      <c r="V7225" s="14" t="str">
        <f t="shared" si="624"/>
        <v>Over 0.5</v>
      </c>
      <c r="W7225" s="14" t="str">
        <f t="shared" si="625"/>
        <v/>
      </c>
    </row>
    <row r="7226" spans="19:23">
      <c r="S7226" s="21" t="str">
        <f t="shared" si="626"/>
        <v/>
      </c>
      <c r="T7226" s="7" t="str">
        <f t="shared" si="627"/>
        <v>Under 1.5</v>
      </c>
      <c r="U7226" s="14"/>
      <c r="V7226" s="14" t="str">
        <f t="shared" si="624"/>
        <v>Over 0.5</v>
      </c>
      <c r="W7226" s="14" t="str">
        <f t="shared" si="625"/>
        <v/>
      </c>
    </row>
    <row r="7227" spans="19:23">
      <c r="S7227" s="21" t="str">
        <f t="shared" si="626"/>
        <v/>
      </c>
      <c r="T7227" s="7" t="str">
        <f t="shared" si="627"/>
        <v>Under 1.5</v>
      </c>
      <c r="U7227" s="14"/>
      <c r="V7227" s="14" t="str">
        <f t="shared" si="624"/>
        <v>Over 0.5</v>
      </c>
      <c r="W7227" s="14" t="str">
        <f t="shared" si="625"/>
        <v/>
      </c>
    </row>
    <row r="7228" spans="19:23">
      <c r="S7228" s="21" t="str">
        <f t="shared" si="626"/>
        <v/>
      </c>
      <c r="T7228" s="7" t="str">
        <f t="shared" si="627"/>
        <v>Under 1.5</v>
      </c>
      <c r="U7228" s="14"/>
      <c r="V7228" s="14" t="str">
        <f t="shared" si="624"/>
        <v>Over 0.5</v>
      </c>
      <c r="W7228" s="14" t="str">
        <f t="shared" si="625"/>
        <v/>
      </c>
    </row>
    <row r="7229" spans="19:23">
      <c r="S7229" s="21" t="str">
        <f t="shared" si="626"/>
        <v/>
      </c>
      <c r="T7229" s="7" t="str">
        <f t="shared" si="627"/>
        <v>Under 1.5</v>
      </c>
      <c r="U7229" s="14"/>
      <c r="V7229" s="14" t="str">
        <f t="shared" si="624"/>
        <v>Over 0.5</v>
      </c>
      <c r="W7229" s="14" t="str">
        <f t="shared" si="625"/>
        <v/>
      </c>
    </row>
    <row r="7230" spans="19:23">
      <c r="S7230" s="21" t="str">
        <f t="shared" si="626"/>
        <v/>
      </c>
      <c r="T7230" s="7" t="str">
        <f t="shared" si="627"/>
        <v>Under 1.5</v>
      </c>
      <c r="U7230" s="14"/>
      <c r="V7230" s="14" t="str">
        <f t="shared" si="624"/>
        <v>Over 0.5</v>
      </c>
      <c r="W7230" s="14" t="str">
        <f t="shared" si="625"/>
        <v/>
      </c>
    </row>
    <row r="7231" spans="19:23">
      <c r="S7231" s="21" t="str">
        <f t="shared" si="626"/>
        <v/>
      </c>
      <c r="T7231" s="7" t="str">
        <f t="shared" si="627"/>
        <v>Under 1.5</v>
      </c>
      <c r="U7231" s="14"/>
      <c r="V7231" s="14" t="str">
        <f t="shared" si="624"/>
        <v>Over 0.5</v>
      </c>
      <c r="W7231" s="14" t="str">
        <f t="shared" si="625"/>
        <v/>
      </c>
    </row>
    <row r="7232" spans="19:23">
      <c r="S7232" s="21" t="str">
        <f t="shared" si="626"/>
        <v/>
      </c>
      <c r="T7232" s="7" t="str">
        <f t="shared" si="627"/>
        <v>Under 1.5</v>
      </c>
      <c r="U7232" s="14"/>
      <c r="V7232" s="14" t="str">
        <f t="shared" si="624"/>
        <v>Over 0.5</v>
      </c>
      <c r="W7232" s="14" t="str">
        <f t="shared" si="625"/>
        <v/>
      </c>
    </row>
    <row r="7233" spans="19:23">
      <c r="S7233" s="21" t="str">
        <f t="shared" si="626"/>
        <v/>
      </c>
      <c r="T7233" s="7" t="str">
        <f t="shared" si="627"/>
        <v>Under 1.5</v>
      </c>
      <c r="U7233" s="14"/>
      <c r="V7233" s="14" t="str">
        <f t="shared" si="624"/>
        <v>Over 0.5</v>
      </c>
      <c r="W7233" s="14" t="str">
        <f t="shared" si="625"/>
        <v/>
      </c>
    </row>
    <row r="7234" spans="19:23">
      <c r="S7234" s="21" t="str">
        <f t="shared" si="626"/>
        <v/>
      </c>
      <c r="T7234" s="7" t="str">
        <f t="shared" si="627"/>
        <v>Under 1.5</v>
      </c>
      <c r="U7234" s="14"/>
      <c r="V7234" s="14" t="str">
        <f t="shared" si="624"/>
        <v>Over 0.5</v>
      </c>
      <c r="W7234" s="14" t="str">
        <f t="shared" si="625"/>
        <v/>
      </c>
    </row>
    <row r="7235" spans="19:23">
      <c r="S7235" s="21" t="str">
        <f t="shared" si="626"/>
        <v/>
      </c>
      <c r="T7235" s="7" t="str">
        <f t="shared" si="627"/>
        <v>Under 1.5</v>
      </c>
      <c r="U7235" s="14"/>
      <c r="V7235" s="14" t="str">
        <f t="shared" si="624"/>
        <v>Over 0.5</v>
      </c>
      <c r="W7235" s="14" t="str">
        <f t="shared" si="625"/>
        <v/>
      </c>
    </row>
    <row r="7236" spans="19:23">
      <c r="S7236" s="21" t="str">
        <f t="shared" si="626"/>
        <v/>
      </c>
      <c r="T7236" s="7" t="str">
        <f t="shared" si="627"/>
        <v>Under 1.5</v>
      </c>
      <c r="U7236" s="14"/>
      <c r="V7236" s="14" t="str">
        <f t="shared" si="624"/>
        <v>Over 0.5</v>
      </c>
      <c r="W7236" s="14" t="str">
        <f t="shared" si="625"/>
        <v/>
      </c>
    </row>
    <row r="7237" spans="19:23">
      <c r="S7237" s="21" t="str">
        <f t="shared" si="626"/>
        <v/>
      </c>
      <c r="T7237" s="7" t="str">
        <f t="shared" si="627"/>
        <v>Under 1.5</v>
      </c>
      <c r="U7237" s="14"/>
      <c r="V7237" s="14" t="str">
        <f t="shared" si="624"/>
        <v>Over 0.5</v>
      </c>
      <c r="W7237" s="14" t="str">
        <f t="shared" si="625"/>
        <v/>
      </c>
    </row>
    <row r="7238" spans="19:23">
      <c r="S7238" s="21" t="str">
        <f t="shared" si="626"/>
        <v/>
      </c>
      <c r="T7238" s="7" t="str">
        <f t="shared" si="627"/>
        <v>Under 1.5</v>
      </c>
      <c r="U7238" s="14"/>
      <c r="V7238" s="14" t="str">
        <f t="shared" si="624"/>
        <v>Over 0.5</v>
      </c>
      <c r="W7238" s="14" t="str">
        <f t="shared" si="625"/>
        <v/>
      </c>
    </row>
    <row r="7239" spans="19:23">
      <c r="S7239" s="21" t="str">
        <f t="shared" si="626"/>
        <v/>
      </c>
      <c r="T7239" s="7" t="str">
        <f t="shared" si="627"/>
        <v>Under 1.5</v>
      </c>
      <c r="U7239" s="14"/>
      <c r="V7239" s="14" t="str">
        <f t="shared" si="624"/>
        <v>Over 0.5</v>
      </c>
      <c r="W7239" s="14" t="str">
        <f t="shared" si="625"/>
        <v/>
      </c>
    </row>
    <row r="7240" spans="19:23">
      <c r="S7240" s="21" t="str">
        <f t="shared" si="626"/>
        <v/>
      </c>
      <c r="T7240" s="7" t="str">
        <f t="shared" si="627"/>
        <v>Under 1.5</v>
      </c>
      <c r="U7240" s="14"/>
      <c r="V7240" s="14" t="str">
        <f t="shared" si="624"/>
        <v>Over 0.5</v>
      </c>
      <c r="W7240" s="14" t="str">
        <f t="shared" si="625"/>
        <v/>
      </c>
    </row>
    <row r="7241" spans="19:23">
      <c r="S7241" s="21" t="str">
        <f t="shared" si="626"/>
        <v/>
      </c>
      <c r="T7241" s="7" t="str">
        <f t="shared" si="627"/>
        <v>Under 1.5</v>
      </c>
      <c r="U7241" s="14"/>
      <c r="V7241" s="14" t="str">
        <f t="shared" si="624"/>
        <v>Over 0.5</v>
      </c>
      <c r="W7241" s="14" t="str">
        <f t="shared" si="625"/>
        <v/>
      </c>
    </row>
    <row r="7242" spans="19:23">
      <c r="S7242" s="21" t="str">
        <f t="shared" si="626"/>
        <v/>
      </c>
      <c r="T7242" s="7" t="str">
        <f t="shared" si="627"/>
        <v>Under 1.5</v>
      </c>
      <c r="U7242" s="14"/>
      <c r="V7242" s="14" t="str">
        <f t="shared" si="624"/>
        <v>Over 0.5</v>
      </c>
      <c r="W7242" s="14" t="str">
        <f t="shared" si="625"/>
        <v/>
      </c>
    </row>
    <row r="7243" spans="19:23">
      <c r="S7243" s="21" t="str">
        <f t="shared" si="626"/>
        <v/>
      </c>
      <c r="T7243" s="7" t="str">
        <f t="shared" si="627"/>
        <v>Under 1.5</v>
      </c>
      <c r="U7243" s="14"/>
      <c r="V7243" s="14" t="str">
        <f t="shared" ref="V7243:V7306" si="628">IF(N7243="1-0","Under 1.5",IF(N7243="0-0","Under 1.5",IF(N7243="0-1","Under 1.5","Over 0.5")))</f>
        <v>Over 0.5</v>
      </c>
      <c r="W7243" s="14" t="str">
        <f t="shared" ref="W7243:W7306" si="629">IF(N7243=0,"",IF(N7243="?",N7243,IF(T7243=V7243,"WON",IF(N7243="0-1","WON",IF(N7243="1-0","WON","LOST")))))</f>
        <v/>
      </c>
    </row>
    <row r="7244" spans="19:23">
      <c r="S7244" s="21" t="str">
        <f t="shared" si="626"/>
        <v/>
      </c>
      <c r="T7244" s="7" t="str">
        <f t="shared" si="627"/>
        <v>Under 1.5</v>
      </c>
      <c r="U7244" s="14"/>
      <c r="V7244" s="14" t="str">
        <f t="shared" si="628"/>
        <v>Over 0.5</v>
      </c>
      <c r="W7244" s="14" t="str">
        <f t="shared" si="629"/>
        <v/>
      </c>
    </row>
    <row r="7245" spans="19:23">
      <c r="S7245" s="21" t="str">
        <f t="shared" si="626"/>
        <v/>
      </c>
      <c r="T7245" s="7" t="str">
        <f t="shared" si="627"/>
        <v>Under 1.5</v>
      </c>
      <c r="U7245" s="14"/>
      <c r="V7245" s="14" t="str">
        <f t="shared" si="628"/>
        <v>Over 0.5</v>
      </c>
      <c r="W7245" s="14" t="str">
        <f t="shared" si="629"/>
        <v/>
      </c>
    </row>
    <row r="7246" spans="19:23">
      <c r="S7246" s="21" t="str">
        <f t="shared" si="626"/>
        <v/>
      </c>
      <c r="T7246" s="7" t="str">
        <f t="shared" si="627"/>
        <v>Under 1.5</v>
      </c>
      <c r="U7246" s="14"/>
      <c r="V7246" s="14" t="str">
        <f t="shared" si="628"/>
        <v>Over 0.5</v>
      </c>
      <c r="W7246" s="14" t="str">
        <f t="shared" si="629"/>
        <v/>
      </c>
    </row>
    <row r="7247" spans="19:23">
      <c r="S7247" s="21" t="str">
        <f t="shared" si="626"/>
        <v/>
      </c>
      <c r="T7247" s="7" t="str">
        <f t="shared" si="627"/>
        <v>Under 1.5</v>
      </c>
      <c r="U7247" s="14"/>
      <c r="V7247" s="14" t="str">
        <f t="shared" si="628"/>
        <v>Over 0.5</v>
      </c>
      <c r="W7247" s="14" t="str">
        <f t="shared" si="629"/>
        <v/>
      </c>
    </row>
    <row r="7248" spans="19:23">
      <c r="S7248" s="21" t="str">
        <f t="shared" si="626"/>
        <v/>
      </c>
      <c r="T7248" s="7" t="str">
        <f t="shared" si="627"/>
        <v>Under 1.5</v>
      </c>
      <c r="U7248" s="14"/>
      <c r="V7248" s="14" t="str">
        <f t="shared" si="628"/>
        <v>Over 0.5</v>
      </c>
      <c r="W7248" s="14" t="str">
        <f t="shared" si="629"/>
        <v/>
      </c>
    </row>
    <row r="7249" spans="19:23">
      <c r="S7249" s="21" t="str">
        <f t="shared" si="626"/>
        <v/>
      </c>
      <c r="T7249" s="7" t="str">
        <f t="shared" si="627"/>
        <v>Under 1.5</v>
      </c>
      <c r="U7249" s="14"/>
      <c r="V7249" s="14" t="str">
        <f t="shared" si="628"/>
        <v>Over 0.5</v>
      </c>
      <c r="W7249" s="14" t="str">
        <f t="shared" si="629"/>
        <v/>
      </c>
    </row>
    <row r="7250" spans="19:23">
      <c r="S7250" s="21" t="str">
        <f t="shared" si="626"/>
        <v/>
      </c>
      <c r="T7250" s="7" t="str">
        <f t="shared" si="627"/>
        <v>Under 1.5</v>
      </c>
      <c r="U7250" s="14"/>
      <c r="V7250" s="14" t="str">
        <f t="shared" si="628"/>
        <v>Over 0.5</v>
      </c>
      <c r="W7250" s="14" t="str">
        <f t="shared" si="629"/>
        <v/>
      </c>
    </row>
    <row r="7251" spans="19:23">
      <c r="S7251" s="21" t="str">
        <f t="shared" si="626"/>
        <v/>
      </c>
      <c r="T7251" s="7" t="str">
        <f t="shared" si="627"/>
        <v>Under 1.5</v>
      </c>
      <c r="U7251" s="14"/>
      <c r="V7251" s="14" t="str">
        <f t="shared" si="628"/>
        <v>Over 0.5</v>
      </c>
      <c r="W7251" s="14" t="str">
        <f t="shared" si="629"/>
        <v/>
      </c>
    </row>
    <row r="7252" spans="19:23">
      <c r="S7252" s="21" t="str">
        <f t="shared" si="626"/>
        <v/>
      </c>
      <c r="T7252" s="7" t="str">
        <f t="shared" si="627"/>
        <v>Under 1.5</v>
      </c>
      <c r="U7252" s="14"/>
      <c r="V7252" s="14" t="str">
        <f t="shared" si="628"/>
        <v>Over 0.5</v>
      </c>
      <c r="W7252" s="14" t="str">
        <f t="shared" si="629"/>
        <v/>
      </c>
    </row>
    <row r="7253" spans="19:23">
      <c r="S7253" s="21" t="str">
        <f t="shared" si="626"/>
        <v/>
      </c>
      <c r="T7253" s="7" t="str">
        <f t="shared" si="627"/>
        <v>Under 1.5</v>
      </c>
      <c r="U7253" s="14"/>
      <c r="V7253" s="14" t="str">
        <f t="shared" si="628"/>
        <v>Over 0.5</v>
      </c>
      <c r="W7253" s="14" t="str">
        <f t="shared" si="629"/>
        <v/>
      </c>
    </row>
    <row r="7254" spans="19:23">
      <c r="S7254" s="21" t="str">
        <f t="shared" si="626"/>
        <v/>
      </c>
      <c r="T7254" s="7" t="str">
        <f t="shared" si="627"/>
        <v>Under 1.5</v>
      </c>
      <c r="U7254" s="14"/>
      <c r="V7254" s="14" t="str">
        <f t="shared" si="628"/>
        <v>Over 0.5</v>
      </c>
      <c r="W7254" s="14" t="str">
        <f t="shared" si="629"/>
        <v/>
      </c>
    </row>
    <row r="7255" spans="19:23">
      <c r="S7255" s="21" t="str">
        <f t="shared" si="626"/>
        <v/>
      </c>
      <c r="T7255" s="7" t="str">
        <f t="shared" si="627"/>
        <v>Under 1.5</v>
      </c>
      <c r="U7255" s="14"/>
      <c r="V7255" s="14" t="str">
        <f t="shared" si="628"/>
        <v>Over 0.5</v>
      </c>
      <c r="W7255" s="14" t="str">
        <f t="shared" si="629"/>
        <v/>
      </c>
    </row>
    <row r="7256" spans="19:23">
      <c r="S7256" s="21" t="str">
        <f t="shared" si="626"/>
        <v/>
      </c>
      <c r="T7256" s="7" t="str">
        <f t="shared" si="627"/>
        <v>Under 1.5</v>
      </c>
      <c r="U7256" s="14"/>
      <c r="V7256" s="14" t="str">
        <f t="shared" si="628"/>
        <v>Over 0.5</v>
      </c>
      <c r="W7256" s="14" t="str">
        <f t="shared" si="629"/>
        <v/>
      </c>
    </row>
    <row r="7257" spans="19:23">
      <c r="S7257" s="21" t="str">
        <f t="shared" si="626"/>
        <v/>
      </c>
      <c r="T7257" s="7" t="str">
        <f t="shared" si="627"/>
        <v>Under 1.5</v>
      </c>
      <c r="U7257" s="14"/>
      <c r="V7257" s="14" t="str">
        <f t="shared" si="628"/>
        <v>Over 0.5</v>
      </c>
      <c r="W7257" s="14" t="str">
        <f t="shared" si="629"/>
        <v/>
      </c>
    </row>
    <row r="7258" spans="19:23">
      <c r="S7258" s="21" t="str">
        <f t="shared" si="626"/>
        <v/>
      </c>
      <c r="T7258" s="7" t="str">
        <f t="shared" si="627"/>
        <v>Under 1.5</v>
      </c>
      <c r="U7258" s="14"/>
      <c r="V7258" s="14" t="str">
        <f t="shared" si="628"/>
        <v>Over 0.5</v>
      </c>
      <c r="W7258" s="14" t="str">
        <f t="shared" si="629"/>
        <v/>
      </c>
    </row>
    <row r="7259" spans="19:23">
      <c r="S7259" s="21" t="str">
        <f t="shared" si="626"/>
        <v/>
      </c>
      <c r="T7259" s="7" t="str">
        <f t="shared" si="627"/>
        <v>Under 1.5</v>
      </c>
      <c r="U7259" s="14"/>
      <c r="V7259" s="14" t="str">
        <f t="shared" si="628"/>
        <v>Over 0.5</v>
      </c>
      <c r="W7259" s="14" t="str">
        <f t="shared" si="629"/>
        <v/>
      </c>
    </row>
    <row r="7260" spans="19:23">
      <c r="S7260" s="21" t="str">
        <f t="shared" si="626"/>
        <v/>
      </c>
      <c r="T7260" s="7" t="str">
        <f t="shared" si="627"/>
        <v>Under 1.5</v>
      </c>
      <c r="U7260" s="14"/>
      <c r="V7260" s="14" t="str">
        <f t="shared" si="628"/>
        <v>Over 0.5</v>
      </c>
      <c r="W7260" s="14" t="str">
        <f t="shared" si="629"/>
        <v/>
      </c>
    </row>
    <row r="7261" spans="19:23">
      <c r="S7261" s="21" t="str">
        <f t="shared" si="626"/>
        <v/>
      </c>
      <c r="T7261" s="7" t="str">
        <f t="shared" si="627"/>
        <v>Under 1.5</v>
      </c>
      <c r="U7261" s="14"/>
      <c r="V7261" s="14" t="str">
        <f t="shared" si="628"/>
        <v>Over 0.5</v>
      </c>
      <c r="W7261" s="14" t="str">
        <f t="shared" si="629"/>
        <v/>
      </c>
    </row>
    <row r="7262" spans="19:23">
      <c r="S7262" s="21" t="str">
        <f t="shared" si="626"/>
        <v/>
      </c>
      <c r="T7262" s="7" t="str">
        <f t="shared" si="627"/>
        <v>Under 1.5</v>
      </c>
      <c r="U7262" s="14"/>
      <c r="V7262" s="14" t="str">
        <f t="shared" si="628"/>
        <v>Over 0.5</v>
      </c>
      <c r="W7262" s="14" t="str">
        <f t="shared" si="629"/>
        <v/>
      </c>
    </row>
    <row r="7263" spans="19:23">
      <c r="S7263" s="21" t="str">
        <f t="shared" si="626"/>
        <v/>
      </c>
      <c r="T7263" s="7" t="str">
        <f t="shared" si="627"/>
        <v>Under 1.5</v>
      </c>
      <c r="U7263" s="14"/>
      <c r="V7263" s="14" t="str">
        <f t="shared" si="628"/>
        <v>Over 0.5</v>
      </c>
      <c r="W7263" s="14" t="str">
        <f t="shared" si="629"/>
        <v/>
      </c>
    </row>
    <row r="7264" spans="19:23">
      <c r="S7264" s="21" t="str">
        <f t="shared" si="626"/>
        <v/>
      </c>
      <c r="T7264" s="7" t="str">
        <f t="shared" si="627"/>
        <v>Under 1.5</v>
      </c>
      <c r="U7264" s="14"/>
      <c r="V7264" s="14" t="str">
        <f t="shared" si="628"/>
        <v>Over 0.5</v>
      </c>
      <c r="W7264" s="14" t="str">
        <f t="shared" si="629"/>
        <v/>
      </c>
    </row>
    <row r="7265" spans="19:23">
      <c r="S7265" s="21" t="str">
        <f t="shared" si="626"/>
        <v/>
      </c>
      <c r="T7265" s="7" t="str">
        <f t="shared" si="627"/>
        <v>Under 1.5</v>
      </c>
      <c r="U7265" s="14"/>
      <c r="V7265" s="14" t="str">
        <f t="shared" si="628"/>
        <v>Over 0.5</v>
      </c>
      <c r="W7265" s="14" t="str">
        <f t="shared" si="629"/>
        <v/>
      </c>
    </row>
    <row r="7266" spans="19:23">
      <c r="S7266" s="21" t="str">
        <f t="shared" si="626"/>
        <v/>
      </c>
      <c r="T7266" s="7" t="str">
        <f t="shared" si="627"/>
        <v>Under 1.5</v>
      </c>
      <c r="U7266" s="14"/>
      <c r="V7266" s="14" t="str">
        <f t="shared" si="628"/>
        <v>Over 0.5</v>
      </c>
      <c r="W7266" s="14" t="str">
        <f t="shared" si="629"/>
        <v/>
      </c>
    </row>
    <row r="7267" spans="19:23">
      <c r="S7267" s="21" t="str">
        <f t="shared" si="626"/>
        <v/>
      </c>
      <c r="T7267" s="7" t="str">
        <f t="shared" si="627"/>
        <v>Under 1.5</v>
      </c>
      <c r="U7267" s="14"/>
      <c r="V7267" s="14" t="str">
        <f t="shared" si="628"/>
        <v>Over 0.5</v>
      </c>
      <c r="W7267" s="14" t="str">
        <f t="shared" si="629"/>
        <v/>
      </c>
    </row>
    <row r="7268" spans="19:23">
      <c r="S7268" s="21" t="str">
        <f t="shared" si="626"/>
        <v/>
      </c>
      <c r="T7268" s="7" t="str">
        <f t="shared" si="627"/>
        <v>Under 1.5</v>
      </c>
      <c r="U7268" s="14"/>
      <c r="V7268" s="14" t="str">
        <f t="shared" si="628"/>
        <v>Over 0.5</v>
      </c>
      <c r="W7268" s="14" t="str">
        <f t="shared" si="629"/>
        <v/>
      </c>
    </row>
    <row r="7269" spans="19:23">
      <c r="S7269" s="21" t="str">
        <f t="shared" si="626"/>
        <v/>
      </c>
      <c r="T7269" s="7" t="str">
        <f t="shared" si="627"/>
        <v>Under 1.5</v>
      </c>
      <c r="U7269" s="14"/>
      <c r="V7269" s="14" t="str">
        <f t="shared" si="628"/>
        <v>Over 0.5</v>
      </c>
      <c r="W7269" s="14" t="str">
        <f t="shared" si="629"/>
        <v/>
      </c>
    </row>
    <row r="7270" spans="19:23">
      <c r="S7270" s="21" t="str">
        <f t="shared" si="626"/>
        <v/>
      </c>
      <c r="T7270" s="7" t="str">
        <f t="shared" si="627"/>
        <v>Under 1.5</v>
      </c>
      <c r="U7270" s="14"/>
      <c r="V7270" s="14" t="str">
        <f t="shared" si="628"/>
        <v>Over 0.5</v>
      </c>
      <c r="W7270" s="14" t="str">
        <f t="shared" si="629"/>
        <v/>
      </c>
    </row>
    <row r="7271" spans="19:23">
      <c r="S7271" s="21" t="str">
        <f t="shared" si="626"/>
        <v/>
      </c>
      <c r="T7271" s="7" t="str">
        <f t="shared" si="627"/>
        <v>Under 1.5</v>
      </c>
      <c r="U7271" s="14"/>
      <c r="V7271" s="14" t="str">
        <f t="shared" si="628"/>
        <v>Over 0.5</v>
      </c>
      <c r="W7271" s="14" t="str">
        <f t="shared" si="629"/>
        <v/>
      </c>
    </row>
    <row r="7272" spans="19:23">
      <c r="S7272" s="21" t="str">
        <f t="shared" si="626"/>
        <v/>
      </c>
      <c r="T7272" s="7" t="str">
        <f t="shared" si="627"/>
        <v>Under 1.5</v>
      </c>
      <c r="U7272" s="14"/>
      <c r="V7272" s="14" t="str">
        <f t="shared" si="628"/>
        <v>Over 0.5</v>
      </c>
      <c r="W7272" s="14" t="str">
        <f t="shared" si="629"/>
        <v/>
      </c>
    </row>
    <row r="7273" spans="19:23">
      <c r="S7273" s="21" t="str">
        <f t="shared" si="626"/>
        <v/>
      </c>
      <c r="T7273" s="7" t="str">
        <f t="shared" si="627"/>
        <v>Under 1.5</v>
      </c>
      <c r="U7273" s="14"/>
      <c r="V7273" s="14" t="str">
        <f t="shared" si="628"/>
        <v>Over 0.5</v>
      </c>
      <c r="W7273" s="14" t="str">
        <f t="shared" si="629"/>
        <v/>
      </c>
    </row>
    <row r="7274" spans="19:23">
      <c r="S7274" s="21" t="str">
        <f t="shared" si="626"/>
        <v/>
      </c>
      <c r="T7274" s="7" t="str">
        <f t="shared" si="627"/>
        <v>Under 1.5</v>
      </c>
      <c r="U7274" s="14"/>
      <c r="V7274" s="14" t="str">
        <f t="shared" si="628"/>
        <v>Over 0.5</v>
      </c>
      <c r="W7274" s="14" t="str">
        <f t="shared" si="629"/>
        <v/>
      </c>
    </row>
    <row r="7275" spans="19:23">
      <c r="S7275" s="21" t="str">
        <f t="shared" si="626"/>
        <v/>
      </c>
      <c r="T7275" s="7" t="str">
        <f t="shared" si="627"/>
        <v>Under 1.5</v>
      </c>
      <c r="U7275" s="14"/>
      <c r="V7275" s="14" t="str">
        <f t="shared" si="628"/>
        <v>Over 0.5</v>
      </c>
      <c r="W7275" s="14" t="str">
        <f t="shared" si="629"/>
        <v/>
      </c>
    </row>
    <row r="7276" spans="19:23">
      <c r="S7276" s="21" t="str">
        <f t="shared" si="626"/>
        <v/>
      </c>
      <c r="T7276" s="7" t="str">
        <f t="shared" si="627"/>
        <v>Under 1.5</v>
      </c>
      <c r="U7276" s="14"/>
      <c r="V7276" s="14" t="str">
        <f t="shared" si="628"/>
        <v>Over 0.5</v>
      </c>
      <c r="W7276" s="14" t="str">
        <f t="shared" si="629"/>
        <v/>
      </c>
    </row>
    <row r="7277" spans="19:23">
      <c r="S7277" s="21" t="str">
        <f t="shared" si="626"/>
        <v/>
      </c>
      <c r="T7277" s="7" t="str">
        <f t="shared" si="627"/>
        <v>Under 1.5</v>
      </c>
      <c r="U7277" s="14"/>
      <c r="V7277" s="14" t="str">
        <f t="shared" si="628"/>
        <v>Over 0.5</v>
      </c>
      <c r="W7277" s="14" t="str">
        <f t="shared" si="629"/>
        <v/>
      </c>
    </row>
    <row r="7278" spans="19:23">
      <c r="S7278" s="21" t="str">
        <f t="shared" si="626"/>
        <v/>
      </c>
      <c r="T7278" s="7" t="str">
        <f t="shared" si="627"/>
        <v>Under 1.5</v>
      </c>
      <c r="U7278" s="14"/>
      <c r="V7278" s="14" t="str">
        <f t="shared" si="628"/>
        <v>Over 0.5</v>
      </c>
      <c r="W7278" s="14" t="str">
        <f t="shared" si="629"/>
        <v/>
      </c>
    </row>
    <row r="7279" spans="19:23">
      <c r="S7279" s="21" t="str">
        <f t="shared" si="626"/>
        <v/>
      </c>
      <c r="T7279" s="7" t="str">
        <f t="shared" si="627"/>
        <v>Under 1.5</v>
      </c>
      <c r="U7279" s="14"/>
      <c r="V7279" s="14" t="str">
        <f t="shared" si="628"/>
        <v>Over 0.5</v>
      </c>
      <c r="W7279" s="14" t="str">
        <f t="shared" si="629"/>
        <v/>
      </c>
    </row>
    <row r="7280" spans="19:23">
      <c r="S7280" s="21" t="str">
        <f t="shared" si="626"/>
        <v/>
      </c>
      <c r="T7280" s="7" t="str">
        <f t="shared" si="627"/>
        <v>Under 1.5</v>
      </c>
      <c r="U7280" s="14"/>
      <c r="V7280" s="14" t="str">
        <f t="shared" si="628"/>
        <v>Over 0.5</v>
      </c>
      <c r="W7280" s="14" t="str">
        <f t="shared" si="629"/>
        <v/>
      </c>
    </row>
    <row r="7281" spans="19:23">
      <c r="S7281" s="21" t="str">
        <f t="shared" si="626"/>
        <v/>
      </c>
      <c r="T7281" s="7" t="str">
        <f t="shared" si="627"/>
        <v>Under 1.5</v>
      </c>
      <c r="U7281" s="14"/>
      <c r="V7281" s="14" t="str">
        <f t="shared" si="628"/>
        <v>Over 0.5</v>
      </c>
      <c r="W7281" s="14" t="str">
        <f t="shared" si="629"/>
        <v/>
      </c>
    </row>
    <row r="7282" spans="19:23">
      <c r="S7282" s="21" t="str">
        <f t="shared" si="626"/>
        <v/>
      </c>
      <c r="T7282" s="7" t="str">
        <f t="shared" si="627"/>
        <v>Under 1.5</v>
      </c>
      <c r="U7282" s="14"/>
      <c r="V7282" s="14" t="str">
        <f t="shared" si="628"/>
        <v>Over 0.5</v>
      </c>
      <c r="W7282" s="14" t="str">
        <f t="shared" si="629"/>
        <v/>
      </c>
    </row>
    <row r="7283" spans="19:23">
      <c r="S7283" s="21" t="str">
        <f t="shared" si="626"/>
        <v/>
      </c>
      <c r="T7283" s="7" t="str">
        <f t="shared" si="627"/>
        <v>Under 1.5</v>
      </c>
      <c r="U7283" s="14"/>
      <c r="V7283" s="14" t="str">
        <f t="shared" si="628"/>
        <v>Over 0.5</v>
      </c>
      <c r="W7283" s="14" t="str">
        <f t="shared" si="629"/>
        <v/>
      </c>
    </row>
    <row r="7284" spans="19:23">
      <c r="S7284" s="21" t="str">
        <f t="shared" ref="S7284:S7347" si="630">(IF(H7284=0,"",(40+IF(I7284&lt;50,0,I7284/3.2)+(IF(J7284&gt;I7284,-J7284/3.2,0)+(IF(H7284&gt;I7284,-H7284/3.2,0)+(IF(L7284="X",5,IF(L7284="2",2,0)))+(IF(M7284&gt;15,0,15-M7284))+(IF(P7284&lt;50,0,P7284/5)))))))</f>
        <v/>
      </c>
      <c r="T7284" s="7" t="str">
        <f t="shared" ref="T7284:T7347" si="631">IF(S7284&lt;56,"Over 0.5","Under 1.5")</f>
        <v>Under 1.5</v>
      </c>
      <c r="U7284" s="14"/>
      <c r="V7284" s="14" t="str">
        <f t="shared" si="628"/>
        <v>Over 0.5</v>
      </c>
      <c r="W7284" s="14" t="str">
        <f t="shared" si="629"/>
        <v/>
      </c>
    </row>
    <row r="7285" spans="19:23">
      <c r="S7285" s="21" t="str">
        <f t="shared" si="630"/>
        <v/>
      </c>
      <c r="T7285" s="7" t="str">
        <f t="shared" si="631"/>
        <v>Under 1.5</v>
      </c>
      <c r="U7285" s="14"/>
      <c r="V7285" s="14" t="str">
        <f t="shared" si="628"/>
        <v>Over 0.5</v>
      </c>
      <c r="W7285" s="14" t="str">
        <f t="shared" si="629"/>
        <v/>
      </c>
    </row>
    <row r="7286" spans="19:23">
      <c r="S7286" s="21" t="str">
        <f t="shared" si="630"/>
        <v/>
      </c>
      <c r="T7286" s="7" t="str">
        <f t="shared" si="631"/>
        <v>Under 1.5</v>
      </c>
      <c r="U7286" s="14"/>
      <c r="V7286" s="14" t="str">
        <f t="shared" si="628"/>
        <v>Over 0.5</v>
      </c>
      <c r="W7286" s="14" t="str">
        <f t="shared" si="629"/>
        <v/>
      </c>
    </row>
    <row r="7287" spans="19:23">
      <c r="S7287" s="21" t="str">
        <f t="shared" si="630"/>
        <v/>
      </c>
      <c r="T7287" s="7" t="str">
        <f t="shared" si="631"/>
        <v>Under 1.5</v>
      </c>
      <c r="U7287" s="14"/>
      <c r="V7287" s="14" t="str">
        <f t="shared" si="628"/>
        <v>Over 0.5</v>
      </c>
      <c r="W7287" s="14" t="str">
        <f t="shared" si="629"/>
        <v/>
      </c>
    </row>
    <row r="7288" spans="19:23">
      <c r="S7288" s="21" t="str">
        <f t="shared" si="630"/>
        <v/>
      </c>
      <c r="T7288" s="7" t="str">
        <f t="shared" si="631"/>
        <v>Under 1.5</v>
      </c>
      <c r="U7288" s="14"/>
      <c r="V7288" s="14" t="str">
        <f t="shared" si="628"/>
        <v>Over 0.5</v>
      </c>
      <c r="W7288" s="14" t="str">
        <f t="shared" si="629"/>
        <v/>
      </c>
    </row>
    <row r="7289" spans="19:23">
      <c r="S7289" s="21" t="str">
        <f t="shared" si="630"/>
        <v/>
      </c>
      <c r="T7289" s="7" t="str">
        <f t="shared" si="631"/>
        <v>Under 1.5</v>
      </c>
      <c r="U7289" s="14"/>
      <c r="V7289" s="14" t="str">
        <f t="shared" si="628"/>
        <v>Over 0.5</v>
      </c>
      <c r="W7289" s="14" t="str">
        <f t="shared" si="629"/>
        <v/>
      </c>
    </row>
    <row r="7290" spans="19:23">
      <c r="S7290" s="21" t="str">
        <f t="shared" si="630"/>
        <v/>
      </c>
      <c r="T7290" s="7" t="str">
        <f t="shared" si="631"/>
        <v>Under 1.5</v>
      </c>
      <c r="U7290" s="14"/>
      <c r="V7290" s="14" t="str">
        <f t="shared" si="628"/>
        <v>Over 0.5</v>
      </c>
      <c r="W7290" s="14" t="str">
        <f t="shared" si="629"/>
        <v/>
      </c>
    </row>
    <row r="7291" spans="19:23">
      <c r="S7291" s="21" t="str">
        <f t="shared" si="630"/>
        <v/>
      </c>
      <c r="T7291" s="7" t="str">
        <f t="shared" si="631"/>
        <v>Under 1.5</v>
      </c>
      <c r="U7291" s="14"/>
      <c r="V7291" s="14" t="str">
        <f t="shared" si="628"/>
        <v>Over 0.5</v>
      </c>
      <c r="W7291" s="14" t="str">
        <f t="shared" si="629"/>
        <v/>
      </c>
    </row>
    <row r="7292" spans="19:23">
      <c r="S7292" s="21" t="str">
        <f t="shared" si="630"/>
        <v/>
      </c>
      <c r="T7292" s="7" t="str">
        <f t="shared" si="631"/>
        <v>Under 1.5</v>
      </c>
      <c r="U7292" s="14"/>
      <c r="V7292" s="14" t="str">
        <f t="shared" si="628"/>
        <v>Over 0.5</v>
      </c>
      <c r="W7292" s="14" t="str">
        <f t="shared" si="629"/>
        <v/>
      </c>
    </row>
    <row r="7293" spans="19:23">
      <c r="S7293" s="21" t="str">
        <f t="shared" si="630"/>
        <v/>
      </c>
      <c r="T7293" s="7" t="str">
        <f t="shared" si="631"/>
        <v>Under 1.5</v>
      </c>
      <c r="U7293" s="14"/>
      <c r="V7293" s="14" t="str">
        <f t="shared" si="628"/>
        <v>Over 0.5</v>
      </c>
      <c r="W7293" s="14" t="str">
        <f t="shared" si="629"/>
        <v/>
      </c>
    </row>
    <row r="7294" spans="19:23">
      <c r="S7294" s="21" t="str">
        <f t="shared" si="630"/>
        <v/>
      </c>
      <c r="T7294" s="7" t="str">
        <f t="shared" si="631"/>
        <v>Under 1.5</v>
      </c>
      <c r="U7294" s="14"/>
      <c r="V7294" s="14" t="str">
        <f t="shared" si="628"/>
        <v>Over 0.5</v>
      </c>
      <c r="W7294" s="14" t="str">
        <f t="shared" si="629"/>
        <v/>
      </c>
    </row>
    <row r="7295" spans="19:23">
      <c r="S7295" s="21" t="str">
        <f t="shared" si="630"/>
        <v/>
      </c>
      <c r="T7295" s="7" t="str">
        <f t="shared" si="631"/>
        <v>Under 1.5</v>
      </c>
      <c r="U7295" s="14"/>
      <c r="V7295" s="14" t="str">
        <f t="shared" si="628"/>
        <v>Over 0.5</v>
      </c>
      <c r="W7295" s="14" t="str">
        <f t="shared" si="629"/>
        <v/>
      </c>
    </row>
    <row r="7296" spans="19:23">
      <c r="S7296" s="21" t="str">
        <f t="shared" si="630"/>
        <v/>
      </c>
      <c r="T7296" s="7" t="str">
        <f t="shared" si="631"/>
        <v>Under 1.5</v>
      </c>
      <c r="U7296" s="14"/>
      <c r="V7296" s="14" t="str">
        <f t="shared" si="628"/>
        <v>Over 0.5</v>
      </c>
      <c r="W7296" s="14" t="str">
        <f t="shared" si="629"/>
        <v/>
      </c>
    </row>
    <row r="7297" spans="19:23">
      <c r="S7297" s="21" t="str">
        <f t="shared" si="630"/>
        <v/>
      </c>
      <c r="T7297" s="7" t="str">
        <f t="shared" si="631"/>
        <v>Under 1.5</v>
      </c>
      <c r="U7297" s="14"/>
      <c r="V7297" s="14" t="str">
        <f t="shared" si="628"/>
        <v>Over 0.5</v>
      </c>
      <c r="W7297" s="14" t="str">
        <f t="shared" si="629"/>
        <v/>
      </c>
    </row>
    <row r="7298" spans="19:23">
      <c r="S7298" s="21" t="str">
        <f t="shared" si="630"/>
        <v/>
      </c>
      <c r="T7298" s="7" t="str">
        <f t="shared" si="631"/>
        <v>Under 1.5</v>
      </c>
      <c r="U7298" s="14"/>
      <c r="V7298" s="14" t="str">
        <f t="shared" si="628"/>
        <v>Over 0.5</v>
      </c>
      <c r="W7298" s="14" t="str">
        <f t="shared" si="629"/>
        <v/>
      </c>
    </row>
    <row r="7299" spans="19:23">
      <c r="S7299" s="21" t="str">
        <f t="shared" si="630"/>
        <v/>
      </c>
      <c r="T7299" s="7" t="str">
        <f t="shared" si="631"/>
        <v>Under 1.5</v>
      </c>
      <c r="U7299" s="14"/>
      <c r="V7299" s="14" t="str">
        <f t="shared" si="628"/>
        <v>Over 0.5</v>
      </c>
      <c r="W7299" s="14" t="str">
        <f t="shared" si="629"/>
        <v/>
      </c>
    </row>
    <row r="7300" spans="19:23">
      <c r="S7300" s="21" t="str">
        <f t="shared" si="630"/>
        <v/>
      </c>
      <c r="T7300" s="7" t="str">
        <f t="shared" si="631"/>
        <v>Under 1.5</v>
      </c>
      <c r="U7300" s="14"/>
      <c r="V7300" s="14" t="str">
        <f t="shared" si="628"/>
        <v>Over 0.5</v>
      </c>
      <c r="W7300" s="14" t="str">
        <f t="shared" si="629"/>
        <v/>
      </c>
    </row>
    <row r="7301" spans="19:23">
      <c r="S7301" s="21" t="str">
        <f t="shared" si="630"/>
        <v/>
      </c>
      <c r="T7301" s="7" t="str">
        <f t="shared" si="631"/>
        <v>Under 1.5</v>
      </c>
      <c r="U7301" s="14"/>
      <c r="V7301" s="14" t="str">
        <f t="shared" si="628"/>
        <v>Over 0.5</v>
      </c>
      <c r="W7301" s="14" t="str">
        <f t="shared" si="629"/>
        <v/>
      </c>
    </row>
    <row r="7302" spans="19:23">
      <c r="S7302" s="21" t="str">
        <f t="shared" si="630"/>
        <v/>
      </c>
      <c r="T7302" s="7" t="str">
        <f t="shared" si="631"/>
        <v>Under 1.5</v>
      </c>
      <c r="U7302" s="14"/>
      <c r="V7302" s="14" t="str">
        <f t="shared" si="628"/>
        <v>Over 0.5</v>
      </c>
      <c r="W7302" s="14" t="str">
        <f t="shared" si="629"/>
        <v/>
      </c>
    </row>
    <row r="7303" spans="19:23">
      <c r="S7303" s="21" t="str">
        <f t="shared" si="630"/>
        <v/>
      </c>
      <c r="T7303" s="7" t="str">
        <f t="shared" si="631"/>
        <v>Under 1.5</v>
      </c>
      <c r="U7303" s="14"/>
      <c r="V7303" s="14" t="str">
        <f t="shared" si="628"/>
        <v>Over 0.5</v>
      </c>
      <c r="W7303" s="14" t="str">
        <f t="shared" si="629"/>
        <v/>
      </c>
    </row>
    <row r="7304" spans="19:23">
      <c r="S7304" s="21" t="str">
        <f t="shared" si="630"/>
        <v/>
      </c>
      <c r="T7304" s="7" t="str">
        <f t="shared" si="631"/>
        <v>Under 1.5</v>
      </c>
      <c r="U7304" s="14"/>
      <c r="V7304" s="14" t="str">
        <f t="shared" si="628"/>
        <v>Over 0.5</v>
      </c>
      <c r="W7304" s="14" t="str">
        <f t="shared" si="629"/>
        <v/>
      </c>
    </row>
    <row r="7305" spans="19:23">
      <c r="S7305" s="21" t="str">
        <f t="shared" si="630"/>
        <v/>
      </c>
      <c r="T7305" s="7" t="str">
        <f t="shared" si="631"/>
        <v>Under 1.5</v>
      </c>
      <c r="U7305" s="14"/>
      <c r="V7305" s="14" t="str">
        <f t="shared" si="628"/>
        <v>Over 0.5</v>
      </c>
      <c r="W7305" s="14" t="str">
        <f t="shared" si="629"/>
        <v/>
      </c>
    </row>
    <row r="7306" spans="19:23">
      <c r="S7306" s="21" t="str">
        <f t="shared" si="630"/>
        <v/>
      </c>
      <c r="T7306" s="7" t="str">
        <f t="shared" si="631"/>
        <v>Under 1.5</v>
      </c>
      <c r="U7306" s="14"/>
      <c r="V7306" s="14" t="str">
        <f t="shared" si="628"/>
        <v>Over 0.5</v>
      </c>
      <c r="W7306" s="14" t="str">
        <f t="shared" si="629"/>
        <v/>
      </c>
    </row>
    <row r="7307" spans="19:23">
      <c r="S7307" s="21" t="str">
        <f t="shared" si="630"/>
        <v/>
      </c>
      <c r="T7307" s="7" t="str">
        <f t="shared" si="631"/>
        <v>Under 1.5</v>
      </c>
      <c r="U7307" s="14"/>
      <c r="V7307" s="14" t="str">
        <f t="shared" ref="V7307:V7370" si="632">IF(N7307="1-0","Under 1.5",IF(N7307="0-0","Under 1.5",IF(N7307="0-1","Under 1.5","Over 0.5")))</f>
        <v>Over 0.5</v>
      </c>
      <c r="W7307" s="14" t="str">
        <f t="shared" ref="W7307:W7370" si="633">IF(N7307=0,"",IF(N7307="?",N7307,IF(T7307=V7307,"WON",IF(N7307="0-1","WON",IF(N7307="1-0","WON","LOST")))))</f>
        <v/>
      </c>
    </row>
    <row r="7308" spans="19:23">
      <c r="S7308" s="21" t="str">
        <f t="shared" si="630"/>
        <v/>
      </c>
      <c r="T7308" s="7" t="str">
        <f t="shared" si="631"/>
        <v>Under 1.5</v>
      </c>
      <c r="U7308" s="14"/>
      <c r="V7308" s="14" t="str">
        <f t="shared" si="632"/>
        <v>Over 0.5</v>
      </c>
      <c r="W7308" s="14" t="str">
        <f t="shared" si="633"/>
        <v/>
      </c>
    </row>
    <row r="7309" spans="19:23">
      <c r="S7309" s="21" t="str">
        <f t="shared" si="630"/>
        <v/>
      </c>
      <c r="T7309" s="7" t="str">
        <f t="shared" si="631"/>
        <v>Under 1.5</v>
      </c>
      <c r="U7309" s="14"/>
      <c r="V7309" s="14" t="str">
        <f t="shared" si="632"/>
        <v>Over 0.5</v>
      </c>
      <c r="W7309" s="14" t="str">
        <f t="shared" si="633"/>
        <v/>
      </c>
    </row>
    <row r="7310" spans="19:23">
      <c r="S7310" s="21" t="str">
        <f t="shared" si="630"/>
        <v/>
      </c>
      <c r="T7310" s="7" t="str">
        <f t="shared" si="631"/>
        <v>Under 1.5</v>
      </c>
      <c r="U7310" s="14"/>
      <c r="V7310" s="14" t="str">
        <f t="shared" si="632"/>
        <v>Over 0.5</v>
      </c>
      <c r="W7310" s="14" t="str">
        <f t="shared" si="633"/>
        <v/>
      </c>
    </row>
    <row r="7311" spans="19:23">
      <c r="S7311" s="21" t="str">
        <f t="shared" si="630"/>
        <v/>
      </c>
      <c r="T7311" s="7" t="str">
        <f t="shared" si="631"/>
        <v>Under 1.5</v>
      </c>
      <c r="U7311" s="14"/>
      <c r="V7311" s="14" t="str">
        <f t="shared" si="632"/>
        <v>Over 0.5</v>
      </c>
      <c r="W7311" s="14" t="str">
        <f t="shared" si="633"/>
        <v/>
      </c>
    </row>
    <row r="7312" spans="19:23">
      <c r="S7312" s="21" t="str">
        <f t="shared" si="630"/>
        <v/>
      </c>
      <c r="T7312" s="7" t="str">
        <f t="shared" si="631"/>
        <v>Under 1.5</v>
      </c>
      <c r="U7312" s="14"/>
      <c r="V7312" s="14" t="str">
        <f t="shared" si="632"/>
        <v>Over 0.5</v>
      </c>
      <c r="W7312" s="14" t="str">
        <f t="shared" si="633"/>
        <v/>
      </c>
    </row>
    <row r="7313" spans="19:23">
      <c r="S7313" s="21" t="str">
        <f t="shared" si="630"/>
        <v/>
      </c>
      <c r="T7313" s="7" t="str">
        <f t="shared" si="631"/>
        <v>Under 1.5</v>
      </c>
      <c r="U7313" s="14"/>
      <c r="V7313" s="14" t="str">
        <f t="shared" si="632"/>
        <v>Over 0.5</v>
      </c>
      <c r="W7313" s="14" t="str">
        <f t="shared" si="633"/>
        <v/>
      </c>
    </row>
    <row r="7314" spans="19:23">
      <c r="S7314" s="21" t="str">
        <f t="shared" si="630"/>
        <v/>
      </c>
      <c r="T7314" s="7" t="str">
        <f t="shared" si="631"/>
        <v>Under 1.5</v>
      </c>
      <c r="U7314" s="14"/>
      <c r="V7314" s="14" t="str">
        <f t="shared" si="632"/>
        <v>Over 0.5</v>
      </c>
      <c r="W7314" s="14" t="str">
        <f t="shared" si="633"/>
        <v/>
      </c>
    </row>
    <row r="7315" spans="19:23">
      <c r="S7315" s="21" t="str">
        <f t="shared" si="630"/>
        <v/>
      </c>
      <c r="T7315" s="7" t="str">
        <f t="shared" si="631"/>
        <v>Under 1.5</v>
      </c>
      <c r="U7315" s="14"/>
      <c r="V7315" s="14" t="str">
        <f t="shared" si="632"/>
        <v>Over 0.5</v>
      </c>
      <c r="W7315" s="14" t="str">
        <f t="shared" si="633"/>
        <v/>
      </c>
    </row>
    <row r="7316" spans="19:23">
      <c r="S7316" s="21" t="str">
        <f t="shared" si="630"/>
        <v/>
      </c>
      <c r="T7316" s="7" t="str">
        <f t="shared" si="631"/>
        <v>Under 1.5</v>
      </c>
      <c r="U7316" s="14"/>
      <c r="V7316" s="14" t="str">
        <f t="shared" si="632"/>
        <v>Over 0.5</v>
      </c>
      <c r="W7316" s="14" t="str">
        <f t="shared" si="633"/>
        <v/>
      </c>
    </row>
    <row r="7317" spans="19:23">
      <c r="S7317" s="21" t="str">
        <f t="shared" si="630"/>
        <v/>
      </c>
      <c r="T7317" s="7" t="str">
        <f t="shared" si="631"/>
        <v>Under 1.5</v>
      </c>
      <c r="U7317" s="14"/>
      <c r="V7317" s="14" t="str">
        <f t="shared" si="632"/>
        <v>Over 0.5</v>
      </c>
      <c r="W7317" s="14" t="str">
        <f t="shared" si="633"/>
        <v/>
      </c>
    </row>
    <row r="7318" spans="19:23">
      <c r="S7318" s="21" t="str">
        <f t="shared" si="630"/>
        <v/>
      </c>
      <c r="T7318" s="7" t="str">
        <f t="shared" si="631"/>
        <v>Under 1.5</v>
      </c>
      <c r="U7318" s="14"/>
      <c r="V7318" s="14" t="str">
        <f t="shared" si="632"/>
        <v>Over 0.5</v>
      </c>
      <c r="W7318" s="14" t="str">
        <f t="shared" si="633"/>
        <v/>
      </c>
    </row>
    <row r="7319" spans="19:23">
      <c r="S7319" s="21" t="str">
        <f t="shared" si="630"/>
        <v/>
      </c>
      <c r="T7319" s="7" t="str">
        <f t="shared" si="631"/>
        <v>Under 1.5</v>
      </c>
      <c r="U7319" s="14"/>
      <c r="V7319" s="14" t="str">
        <f t="shared" si="632"/>
        <v>Over 0.5</v>
      </c>
      <c r="W7319" s="14" t="str">
        <f t="shared" si="633"/>
        <v/>
      </c>
    </row>
    <row r="7320" spans="19:23">
      <c r="S7320" s="21" t="str">
        <f t="shared" si="630"/>
        <v/>
      </c>
      <c r="T7320" s="7" t="str">
        <f t="shared" si="631"/>
        <v>Under 1.5</v>
      </c>
      <c r="U7320" s="14"/>
      <c r="V7320" s="14" t="str">
        <f t="shared" si="632"/>
        <v>Over 0.5</v>
      </c>
      <c r="W7320" s="14" t="str">
        <f t="shared" si="633"/>
        <v/>
      </c>
    </row>
    <row r="7321" spans="19:23">
      <c r="S7321" s="21" t="str">
        <f t="shared" si="630"/>
        <v/>
      </c>
      <c r="T7321" s="7" t="str">
        <f t="shared" si="631"/>
        <v>Under 1.5</v>
      </c>
      <c r="U7321" s="14"/>
      <c r="V7321" s="14" t="str">
        <f t="shared" si="632"/>
        <v>Over 0.5</v>
      </c>
      <c r="W7321" s="14" t="str">
        <f t="shared" si="633"/>
        <v/>
      </c>
    </row>
    <row r="7322" spans="19:23">
      <c r="S7322" s="21" t="str">
        <f t="shared" si="630"/>
        <v/>
      </c>
      <c r="T7322" s="7" t="str">
        <f t="shared" si="631"/>
        <v>Under 1.5</v>
      </c>
      <c r="U7322" s="14"/>
      <c r="V7322" s="14" t="str">
        <f t="shared" si="632"/>
        <v>Over 0.5</v>
      </c>
      <c r="W7322" s="14" t="str">
        <f t="shared" si="633"/>
        <v/>
      </c>
    </row>
    <row r="7323" spans="19:23">
      <c r="S7323" s="21" t="str">
        <f t="shared" si="630"/>
        <v/>
      </c>
      <c r="T7323" s="7" t="str">
        <f t="shared" si="631"/>
        <v>Under 1.5</v>
      </c>
      <c r="U7323" s="14"/>
      <c r="V7323" s="14" t="str">
        <f t="shared" si="632"/>
        <v>Over 0.5</v>
      </c>
      <c r="W7323" s="14" t="str">
        <f t="shared" si="633"/>
        <v/>
      </c>
    </row>
    <row r="7324" spans="19:23">
      <c r="S7324" s="21" t="str">
        <f t="shared" si="630"/>
        <v/>
      </c>
      <c r="T7324" s="7" t="str">
        <f t="shared" si="631"/>
        <v>Under 1.5</v>
      </c>
      <c r="U7324" s="14"/>
      <c r="V7324" s="14" t="str">
        <f t="shared" si="632"/>
        <v>Over 0.5</v>
      </c>
      <c r="W7324" s="14" t="str">
        <f t="shared" si="633"/>
        <v/>
      </c>
    </row>
    <row r="7325" spans="19:23">
      <c r="S7325" s="21" t="str">
        <f t="shared" si="630"/>
        <v/>
      </c>
      <c r="T7325" s="7" t="str">
        <f t="shared" si="631"/>
        <v>Under 1.5</v>
      </c>
      <c r="U7325" s="14"/>
      <c r="V7325" s="14" t="str">
        <f t="shared" si="632"/>
        <v>Over 0.5</v>
      </c>
      <c r="W7325" s="14" t="str">
        <f t="shared" si="633"/>
        <v/>
      </c>
    </row>
    <row r="7326" spans="19:23">
      <c r="S7326" s="21" t="str">
        <f t="shared" si="630"/>
        <v/>
      </c>
      <c r="T7326" s="7" t="str">
        <f t="shared" si="631"/>
        <v>Under 1.5</v>
      </c>
      <c r="U7326" s="14"/>
      <c r="V7326" s="14" t="str">
        <f t="shared" si="632"/>
        <v>Over 0.5</v>
      </c>
      <c r="W7326" s="14" t="str">
        <f t="shared" si="633"/>
        <v/>
      </c>
    </row>
    <row r="7327" spans="19:23">
      <c r="S7327" s="21" t="str">
        <f t="shared" si="630"/>
        <v/>
      </c>
      <c r="T7327" s="7" t="str">
        <f t="shared" si="631"/>
        <v>Under 1.5</v>
      </c>
      <c r="U7327" s="14"/>
      <c r="V7327" s="14" t="str">
        <f t="shared" si="632"/>
        <v>Over 0.5</v>
      </c>
      <c r="W7327" s="14" t="str">
        <f t="shared" si="633"/>
        <v/>
      </c>
    </row>
    <row r="7328" spans="19:23">
      <c r="S7328" s="21" t="str">
        <f t="shared" si="630"/>
        <v/>
      </c>
      <c r="T7328" s="7" t="str">
        <f t="shared" si="631"/>
        <v>Under 1.5</v>
      </c>
      <c r="U7328" s="14"/>
      <c r="V7328" s="14" t="str">
        <f t="shared" si="632"/>
        <v>Over 0.5</v>
      </c>
      <c r="W7328" s="14" t="str">
        <f t="shared" si="633"/>
        <v/>
      </c>
    </row>
    <row r="7329" spans="19:23">
      <c r="S7329" s="21" t="str">
        <f t="shared" si="630"/>
        <v/>
      </c>
      <c r="T7329" s="7" t="str">
        <f t="shared" si="631"/>
        <v>Under 1.5</v>
      </c>
      <c r="U7329" s="14"/>
      <c r="V7329" s="14" t="str">
        <f t="shared" si="632"/>
        <v>Over 0.5</v>
      </c>
      <c r="W7329" s="14" t="str">
        <f t="shared" si="633"/>
        <v/>
      </c>
    </row>
    <row r="7330" spans="19:23">
      <c r="S7330" s="21" t="str">
        <f t="shared" si="630"/>
        <v/>
      </c>
      <c r="T7330" s="7" t="str">
        <f t="shared" si="631"/>
        <v>Under 1.5</v>
      </c>
      <c r="U7330" s="14"/>
      <c r="V7330" s="14" t="str">
        <f t="shared" si="632"/>
        <v>Over 0.5</v>
      </c>
      <c r="W7330" s="14" t="str">
        <f t="shared" si="633"/>
        <v/>
      </c>
    </row>
    <row r="7331" spans="19:23">
      <c r="S7331" s="21" t="str">
        <f t="shared" si="630"/>
        <v/>
      </c>
      <c r="T7331" s="7" t="str">
        <f t="shared" si="631"/>
        <v>Under 1.5</v>
      </c>
      <c r="U7331" s="14"/>
      <c r="V7331" s="14" t="str">
        <f t="shared" si="632"/>
        <v>Over 0.5</v>
      </c>
      <c r="W7331" s="14" t="str">
        <f t="shared" si="633"/>
        <v/>
      </c>
    </row>
    <row r="7332" spans="19:23">
      <c r="S7332" s="21" t="str">
        <f t="shared" si="630"/>
        <v/>
      </c>
      <c r="T7332" s="7" t="str">
        <f t="shared" si="631"/>
        <v>Under 1.5</v>
      </c>
      <c r="U7332" s="14"/>
      <c r="V7332" s="14" t="str">
        <f t="shared" si="632"/>
        <v>Over 0.5</v>
      </c>
      <c r="W7332" s="14" t="str">
        <f t="shared" si="633"/>
        <v/>
      </c>
    </row>
    <row r="7333" spans="19:23">
      <c r="S7333" s="21" t="str">
        <f t="shared" si="630"/>
        <v/>
      </c>
      <c r="T7333" s="7" t="str">
        <f t="shared" si="631"/>
        <v>Under 1.5</v>
      </c>
      <c r="U7333" s="14"/>
      <c r="V7333" s="14" t="str">
        <f t="shared" si="632"/>
        <v>Over 0.5</v>
      </c>
      <c r="W7333" s="14" t="str">
        <f t="shared" si="633"/>
        <v/>
      </c>
    </row>
    <row r="7334" spans="19:23">
      <c r="S7334" s="21" t="str">
        <f t="shared" si="630"/>
        <v/>
      </c>
      <c r="T7334" s="7" t="str">
        <f t="shared" si="631"/>
        <v>Under 1.5</v>
      </c>
      <c r="U7334" s="14"/>
      <c r="V7334" s="14" t="str">
        <f t="shared" si="632"/>
        <v>Over 0.5</v>
      </c>
      <c r="W7334" s="14" t="str">
        <f t="shared" si="633"/>
        <v/>
      </c>
    </row>
    <row r="7335" spans="19:23">
      <c r="S7335" s="21" t="str">
        <f t="shared" si="630"/>
        <v/>
      </c>
      <c r="T7335" s="7" t="str">
        <f t="shared" si="631"/>
        <v>Under 1.5</v>
      </c>
      <c r="U7335" s="14"/>
      <c r="V7335" s="14" t="str">
        <f t="shared" si="632"/>
        <v>Over 0.5</v>
      </c>
      <c r="W7335" s="14" t="str">
        <f t="shared" si="633"/>
        <v/>
      </c>
    </row>
    <row r="7336" spans="19:23">
      <c r="S7336" s="21" t="str">
        <f t="shared" si="630"/>
        <v/>
      </c>
      <c r="T7336" s="7" t="str">
        <f t="shared" si="631"/>
        <v>Under 1.5</v>
      </c>
      <c r="U7336" s="14"/>
      <c r="V7336" s="14" t="str">
        <f t="shared" si="632"/>
        <v>Over 0.5</v>
      </c>
      <c r="W7336" s="14" t="str">
        <f t="shared" si="633"/>
        <v/>
      </c>
    </row>
    <row r="7337" spans="19:23">
      <c r="S7337" s="21" t="str">
        <f t="shared" si="630"/>
        <v/>
      </c>
      <c r="T7337" s="7" t="str">
        <f t="shared" si="631"/>
        <v>Under 1.5</v>
      </c>
      <c r="U7337" s="14"/>
      <c r="V7337" s="14" t="str">
        <f t="shared" si="632"/>
        <v>Over 0.5</v>
      </c>
      <c r="W7337" s="14" t="str">
        <f t="shared" si="633"/>
        <v/>
      </c>
    </row>
    <row r="7338" spans="19:23">
      <c r="S7338" s="21" t="str">
        <f t="shared" si="630"/>
        <v/>
      </c>
      <c r="T7338" s="7" t="str">
        <f t="shared" si="631"/>
        <v>Under 1.5</v>
      </c>
      <c r="U7338" s="14"/>
      <c r="V7338" s="14" t="str">
        <f t="shared" si="632"/>
        <v>Over 0.5</v>
      </c>
      <c r="W7338" s="14" t="str">
        <f t="shared" si="633"/>
        <v/>
      </c>
    </row>
    <row r="7339" spans="19:23">
      <c r="S7339" s="21" t="str">
        <f t="shared" si="630"/>
        <v/>
      </c>
      <c r="T7339" s="7" t="str">
        <f t="shared" si="631"/>
        <v>Under 1.5</v>
      </c>
      <c r="U7339" s="14"/>
      <c r="V7339" s="14" t="str">
        <f t="shared" si="632"/>
        <v>Over 0.5</v>
      </c>
      <c r="W7339" s="14" t="str">
        <f t="shared" si="633"/>
        <v/>
      </c>
    </row>
    <row r="7340" spans="19:23">
      <c r="S7340" s="21" t="str">
        <f t="shared" si="630"/>
        <v/>
      </c>
      <c r="T7340" s="7" t="str">
        <f t="shared" si="631"/>
        <v>Under 1.5</v>
      </c>
      <c r="U7340" s="14"/>
      <c r="V7340" s="14" t="str">
        <f t="shared" si="632"/>
        <v>Over 0.5</v>
      </c>
      <c r="W7340" s="14" t="str">
        <f t="shared" si="633"/>
        <v/>
      </c>
    </row>
    <row r="7341" spans="19:23">
      <c r="S7341" s="21" t="str">
        <f t="shared" si="630"/>
        <v/>
      </c>
      <c r="T7341" s="7" t="str">
        <f t="shared" si="631"/>
        <v>Under 1.5</v>
      </c>
      <c r="U7341" s="14"/>
      <c r="V7341" s="14" t="str">
        <f t="shared" si="632"/>
        <v>Over 0.5</v>
      </c>
      <c r="W7341" s="14" t="str">
        <f t="shared" si="633"/>
        <v/>
      </c>
    </row>
    <row r="7342" spans="19:23">
      <c r="S7342" s="21" t="str">
        <f t="shared" si="630"/>
        <v/>
      </c>
      <c r="T7342" s="7" t="str">
        <f t="shared" si="631"/>
        <v>Under 1.5</v>
      </c>
      <c r="U7342" s="14"/>
      <c r="V7342" s="14" t="str">
        <f t="shared" si="632"/>
        <v>Over 0.5</v>
      </c>
      <c r="W7342" s="14" t="str">
        <f t="shared" si="633"/>
        <v/>
      </c>
    </row>
    <row r="7343" spans="19:23">
      <c r="S7343" s="21" t="str">
        <f t="shared" si="630"/>
        <v/>
      </c>
      <c r="T7343" s="7" t="str">
        <f t="shared" si="631"/>
        <v>Under 1.5</v>
      </c>
      <c r="U7343" s="14"/>
      <c r="V7343" s="14" t="str">
        <f t="shared" si="632"/>
        <v>Over 0.5</v>
      </c>
      <c r="W7343" s="14" t="str">
        <f t="shared" si="633"/>
        <v/>
      </c>
    </row>
    <row r="7344" spans="19:23">
      <c r="S7344" s="21" t="str">
        <f t="shared" si="630"/>
        <v/>
      </c>
      <c r="T7344" s="7" t="str">
        <f t="shared" si="631"/>
        <v>Under 1.5</v>
      </c>
      <c r="U7344" s="14"/>
      <c r="V7344" s="14" t="str">
        <f t="shared" si="632"/>
        <v>Over 0.5</v>
      </c>
      <c r="W7344" s="14" t="str">
        <f t="shared" si="633"/>
        <v/>
      </c>
    </row>
    <row r="7345" spans="19:23">
      <c r="S7345" s="21" t="str">
        <f t="shared" si="630"/>
        <v/>
      </c>
      <c r="T7345" s="7" t="str">
        <f t="shared" si="631"/>
        <v>Under 1.5</v>
      </c>
      <c r="U7345" s="14"/>
      <c r="V7345" s="14" t="str">
        <f t="shared" si="632"/>
        <v>Over 0.5</v>
      </c>
      <c r="W7345" s="14" t="str">
        <f t="shared" si="633"/>
        <v/>
      </c>
    </row>
    <row r="7346" spans="19:23">
      <c r="S7346" s="21" t="str">
        <f t="shared" si="630"/>
        <v/>
      </c>
      <c r="T7346" s="7" t="str">
        <f t="shared" si="631"/>
        <v>Under 1.5</v>
      </c>
      <c r="U7346" s="14"/>
      <c r="V7346" s="14" t="str">
        <f t="shared" si="632"/>
        <v>Over 0.5</v>
      </c>
      <c r="W7346" s="14" t="str">
        <f t="shared" si="633"/>
        <v/>
      </c>
    </row>
    <row r="7347" spans="19:23">
      <c r="S7347" s="21" t="str">
        <f t="shared" si="630"/>
        <v/>
      </c>
      <c r="T7347" s="7" t="str">
        <f t="shared" si="631"/>
        <v>Under 1.5</v>
      </c>
      <c r="U7347" s="14"/>
      <c r="V7347" s="14" t="str">
        <f t="shared" si="632"/>
        <v>Over 0.5</v>
      </c>
      <c r="W7347" s="14" t="str">
        <f t="shared" si="633"/>
        <v/>
      </c>
    </row>
    <row r="7348" spans="19:23">
      <c r="S7348" s="21" t="str">
        <f t="shared" ref="S7348:S7411" si="634">(IF(H7348=0,"",(40+IF(I7348&lt;50,0,I7348/3.2)+(IF(J7348&gt;I7348,-J7348/3.2,0)+(IF(H7348&gt;I7348,-H7348/3.2,0)+(IF(L7348="X",5,IF(L7348="2",2,0)))+(IF(M7348&gt;15,0,15-M7348))+(IF(P7348&lt;50,0,P7348/5)))))))</f>
        <v/>
      </c>
      <c r="T7348" s="7" t="str">
        <f t="shared" ref="T7348:T7411" si="635">IF(S7348&lt;56,"Over 0.5","Under 1.5")</f>
        <v>Under 1.5</v>
      </c>
      <c r="U7348" s="14"/>
      <c r="V7348" s="14" t="str">
        <f t="shared" si="632"/>
        <v>Over 0.5</v>
      </c>
      <c r="W7348" s="14" t="str">
        <f t="shared" si="633"/>
        <v/>
      </c>
    </row>
    <row r="7349" spans="19:23">
      <c r="S7349" s="21" t="str">
        <f t="shared" si="634"/>
        <v/>
      </c>
      <c r="T7349" s="7" t="str">
        <f t="shared" si="635"/>
        <v>Under 1.5</v>
      </c>
      <c r="U7349" s="14"/>
      <c r="V7349" s="14" t="str">
        <f t="shared" si="632"/>
        <v>Over 0.5</v>
      </c>
      <c r="W7349" s="14" t="str">
        <f t="shared" si="633"/>
        <v/>
      </c>
    </row>
    <row r="7350" spans="19:23">
      <c r="S7350" s="21" t="str">
        <f t="shared" si="634"/>
        <v/>
      </c>
      <c r="T7350" s="7" t="str">
        <f t="shared" si="635"/>
        <v>Under 1.5</v>
      </c>
      <c r="U7350" s="14"/>
      <c r="V7350" s="14" t="str">
        <f t="shared" si="632"/>
        <v>Over 0.5</v>
      </c>
      <c r="W7350" s="14" t="str">
        <f t="shared" si="633"/>
        <v/>
      </c>
    </row>
    <row r="7351" spans="19:23">
      <c r="S7351" s="21" t="str">
        <f t="shared" si="634"/>
        <v/>
      </c>
      <c r="T7351" s="7" t="str">
        <f t="shared" si="635"/>
        <v>Under 1.5</v>
      </c>
      <c r="U7351" s="14"/>
      <c r="V7351" s="14" t="str">
        <f t="shared" si="632"/>
        <v>Over 0.5</v>
      </c>
      <c r="W7351" s="14" t="str">
        <f t="shared" si="633"/>
        <v/>
      </c>
    </row>
    <row r="7352" spans="19:23">
      <c r="S7352" s="21" t="str">
        <f t="shared" si="634"/>
        <v/>
      </c>
      <c r="T7352" s="7" t="str">
        <f t="shared" si="635"/>
        <v>Under 1.5</v>
      </c>
      <c r="U7352" s="14"/>
      <c r="V7352" s="14" t="str">
        <f t="shared" si="632"/>
        <v>Over 0.5</v>
      </c>
      <c r="W7352" s="14" t="str">
        <f t="shared" si="633"/>
        <v/>
      </c>
    </row>
    <row r="7353" spans="19:23">
      <c r="S7353" s="21" t="str">
        <f t="shared" si="634"/>
        <v/>
      </c>
      <c r="T7353" s="7" t="str">
        <f t="shared" si="635"/>
        <v>Under 1.5</v>
      </c>
      <c r="U7353" s="14"/>
      <c r="V7353" s="14" t="str">
        <f t="shared" si="632"/>
        <v>Over 0.5</v>
      </c>
      <c r="W7353" s="14" t="str">
        <f t="shared" si="633"/>
        <v/>
      </c>
    </row>
    <row r="7354" spans="19:23">
      <c r="S7354" s="21" t="str">
        <f t="shared" si="634"/>
        <v/>
      </c>
      <c r="T7354" s="7" t="str">
        <f t="shared" si="635"/>
        <v>Under 1.5</v>
      </c>
      <c r="U7354" s="14"/>
      <c r="V7354" s="14" t="str">
        <f t="shared" si="632"/>
        <v>Over 0.5</v>
      </c>
      <c r="W7354" s="14" t="str">
        <f t="shared" si="633"/>
        <v/>
      </c>
    </row>
    <row r="7355" spans="19:23">
      <c r="S7355" s="21" t="str">
        <f t="shared" si="634"/>
        <v/>
      </c>
      <c r="T7355" s="7" t="str">
        <f t="shared" si="635"/>
        <v>Under 1.5</v>
      </c>
      <c r="U7355" s="14"/>
      <c r="V7355" s="14" t="str">
        <f t="shared" si="632"/>
        <v>Over 0.5</v>
      </c>
      <c r="W7355" s="14" t="str">
        <f t="shared" si="633"/>
        <v/>
      </c>
    </row>
    <row r="7356" spans="19:23">
      <c r="S7356" s="21" t="str">
        <f t="shared" si="634"/>
        <v/>
      </c>
      <c r="T7356" s="7" t="str">
        <f t="shared" si="635"/>
        <v>Under 1.5</v>
      </c>
      <c r="U7356" s="14"/>
      <c r="V7356" s="14" t="str">
        <f t="shared" si="632"/>
        <v>Over 0.5</v>
      </c>
      <c r="W7356" s="14" t="str">
        <f t="shared" si="633"/>
        <v/>
      </c>
    </row>
    <row r="7357" spans="19:23">
      <c r="S7357" s="21" t="str">
        <f t="shared" si="634"/>
        <v/>
      </c>
      <c r="T7357" s="7" t="str">
        <f t="shared" si="635"/>
        <v>Under 1.5</v>
      </c>
      <c r="U7357" s="14"/>
      <c r="V7357" s="14" t="str">
        <f t="shared" si="632"/>
        <v>Over 0.5</v>
      </c>
      <c r="W7357" s="14" t="str">
        <f t="shared" si="633"/>
        <v/>
      </c>
    </row>
    <row r="7358" spans="19:23">
      <c r="S7358" s="21" t="str">
        <f t="shared" si="634"/>
        <v/>
      </c>
      <c r="T7358" s="7" t="str">
        <f t="shared" si="635"/>
        <v>Under 1.5</v>
      </c>
      <c r="U7358" s="14"/>
      <c r="V7358" s="14" t="str">
        <f t="shared" si="632"/>
        <v>Over 0.5</v>
      </c>
      <c r="W7358" s="14" t="str">
        <f t="shared" si="633"/>
        <v/>
      </c>
    </row>
    <row r="7359" spans="19:23">
      <c r="S7359" s="21" t="str">
        <f t="shared" si="634"/>
        <v/>
      </c>
      <c r="T7359" s="7" t="str">
        <f t="shared" si="635"/>
        <v>Under 1.5</v>
      </c>
      <c r="U7359" s="14"/>
      <c r="V7359" s="14" t="str">
        <f t="shared" si="632"/>
        <v>Over 0.5</v>
      </c>
      <c r="W7359" s="14" t="str">
        <f t="shared" si="633"/>
        <v/>
      </c>
    </row>
    <row r="7360" spans="19:23">
      <c r="S7360" s="21" t="str">
        <f t="shared" si="634"/>
        <v/>
      </c>
      <c r="T7360" s="7" t="str">
        <f t="shared" si="635"/>
        <v>Under 1.5</v>
      </c>
      <c r="U7360" s="14"/>
      <c r="V7360" s="14" t="str">
        <f t="shared" si="632"/>
        <v>Over 0.5</v>
      </c>
      <c r="W7360" s="14" t="str">
        <f t="shared" si="633"/>
        <v/>
      </c>
    </row>
    <row r="7361" spans="19:23">
      <c r="S7361" s="21" t="str">
        <f t="shared" si="634"/>
        <v/>
      </c>
      <c r="T7361" s="7" t="str">
        <f t="shared" si="635"/>
        <v>Under 1.5</v>
      </c>
      <c r="U7361" s="14"/>
      <c r="V7361" s="14" t="str">
        <f t="shared" si="632"/>
        <v>Over 0.5</v>
      </c>
      <c r="W7361" s="14" t="str">
        <f t="shared" si="633"/>
        <v/>
      </c>
    </row>
    <row r="7362" spans="19:23">
      <c r="S7362" s="21" t="str">
        <f t="shared" si="634"/>
        <v/>
      </c>
      <c r="T7362" s="7" t="str">
        <f t="shared" si="635"/>
        <v>Under 1.5</v>
      </c>
      <c r="U7362" s="14"/>
      <c r="V7362" s="14" t="str">
        <f t="shared" si="632"/>
        <v>Over 0.5</v>
      </c>
      <c r="W7362" s="14" t="str">
        <f t="shared" si="633"/>
        <v/>
      </c>
    </row>
    <row r="7363" spans="19:23">
      <c r="S7363" s="21" t="str">
        <f t="shared" si="634"/>
        <v/>
      </c>
      <c r="T7363" s="7" t="str">
        <f t="shared" si="635"/>
        <v>Under 1.5</v>
      </c>
      <c r="U7363" s="14"/>
      <c r="V7363" s="14" t="str">
        <f t="shared" si="632"/>
        <v>Over 0.5</v>
      </c>
      <c r="W7363" s="14" t="str">
        <f t="shared" si="633"/>
        <v/>
      </c>
    </row>
    <row r="7364" spans="19:23">
      <c r="S7364" s="21" t="str">
        <f t="shared" si="634"/>
        <v/>
      </c>
      <c r="T7364" s="7" t="str">
        <f t="shared" si="635"/>
        <v>Under 1.5</v>
      </c>
      <c r="U7364" s="14"/>
      <c r="V7364" s="14" t="str">
        <f t="shared" si="632"/>
        <v>Over 0.5</v>
      </c>
      <c r="W7364" s="14" t="str">
        <f t="shared" si="633"/>
        <v/>
      </c>
    </row>
    <row r="7365" spans="19:23">
      <c r="S7365" s="21" t="str">
        <f t="shared" si="634"/>
        <v/>
      </c>
      <c r="T7365" s="7" t="str">
        <f t="shared" si="635"/>
        <v>Under 1.5</v>
      </c>
      <c r="U7365" s="14"/>
      <c r="V7365" s="14" t="str">
        <f t="shared" si="632"/>
        <v>Over 0.5</v>
      </c>
      <c r="W7365" s="14" t="str">
        <f t="shared" si="633"/>
        <v/>
      </c>
    </row>
    <row r="7366" spans="19:23">
      <c r="S7366" s="21" t="str">
        <f t="shared" si="634"/>
        <v/>
      </c>
      <c r="T7366" s="7" t="str">
        <f t="shared" si="635"/>
        <v>Under 1.5</v>
      </c>
      <c r="U7366" s="14"/>
      <c r="V7366" s="14" t="str">
        <f t="shared" si="632"/>
        <v>Over 0.5</v>
      </c>
      <c r="W7366" s="14" t="str">
        <f t="shared" si="633"/>
        <v/>
      </c>
    </row>
    <row r="7367" spans="19:23">
      <c r="S7367" s="21" t="str">
        <f t="shared" si="634"/>
        <v/>
      </c>
      <c r="T7367" s="7" t="str">
        <f t="shared" si="635"/>
        <v>Under 1.5</v>
      </c>
      <c r="U7367" s="14"/>
      <c r="V7367" s="14" t="str">
        <f t="shared" si="632"/>
        <v>Over 0.5</v>
      </c>
      <c r="W7367" s="14" t="str">
        <f t="shared" si="633"/>
        <v/>
      </c>
    </row>
    <row r="7368" spans="19:23">
      <c r="S7368" s="21" t="str">
        <f t="shared" si="634"/>
        <v/>
      </c>
      <c r="T7368" s="7" t="str">
        <f t="shared" si="635"/>
        <v>Under 1.5</v>
      </c>
      <c r="U7368" s="14"/>
      <c r="V7368" s="14" t="str">
        <f t="shared" si="632"/>
        <v>Over 0.5</v>
      </c>
      <c r="W7368" s="14" t="str">
        <f t="shared" si="633"/>
        <v/>
      </c>
    </row>
    <row r="7369" spans="19:23">
      <c r="S7369" s="21" t="str">
        <f t="shared" si="634"/>
        <v/>
      </c>
      <c r="T7369" s="7" t="str">
        <f t="shared" si="635"/>
        <v>Under 1.5</v>
      </c>
      <c r="U7369" s="14"/>
      <c r="V7369" s="14" t="str">
        <f t="shared" si="632"/>
        <v>Over 0.5</v>
      </c>
      <c r="W7369" s="14" t="str">
        <f t="shared" si="633"/>
        <v/>
      </c>
    </row>
    <row r="7370" spans="19:23">
      <c r="S7370" s="21" t="str">
        <f t="shared" si="634"/>
        <v/>
      </c>
      <c r="T7370" s="7" t="str">
        <f t="shared" si="635"/>
        <v>Under 1.5</v>
      </c>
      <c r="U7370" s="14"/>
      <c r="V7370" s="14" t="str">
        <f t="shared" si="632"/>
        <v>Over 0.5</v>
      </c>
      <c r="W7370" s="14" t="str">
        <f t="shared" si="633"/>
        <v/>
      </c>
    </row>
    <row r="7371" spans="19:23">
      <c r="S7371" s="21" t="str">
        <f t="shared" si="634"/>
        <v/>
      </c>
      <c r="T7371" s="7" t="str">
        <f t="shared" si="635"/>
        <v>Under 1.5</v>
      </c>
      <c r="U7371" s="14"/>
      <c r="V7371" s="14" t="str">
        <f t="shared" ref="V7371:V7434" si="636">IF(N7371="1-0","Under 1.5",IF(N7371="0-0","Under 1.5",IF(N7371="0-1","Under 1.5","Over 0.5")))</f>
        <v>Over 0.5</v>
      </c>
      <c r="W7371" s="14" t="str">
        <f t="shared" ref="W7371:W7434" si="637">IF(N7371=0,"",IF(N7371="?",N7371,IF(T7371=V7371,"WON",IF(N7371="0-1","WON",IF(N7371="1-0","WON","LOST")))))</f>
        <v/>
      </c>
    </row>
    <row r="7372" spans="19:23">
      <c r="S7372" s="21" t="str">
        <f t="shared" si="634"/>
        <v/>
      </c>
      <c r="T7372" s="7" t="str">
        <f t="shared" si="635"/>
        <v>Under 1.5</v>
      </c>
      <c r="U7372" s="14"/>
      <c r="V7372" s="14" t="str">
        <f t="shared" si="636"/>
        <v>Over 0.5</v>
      </c>
      <c r="W7372" s="14" t="str">
        <f t="shared" si="637"/>
        <v/>
      </c>
    </row>
    <row r="7373" spans="19:23">
      <c r="S7373" s="21" t="str">
        <f t="shared" si="634"/>
        <v/>
      </c>
      <c r="T7373" s="7" t="str">
        <f t="shared" si="635"/>
        <v>Under 1.5</v>
      </c>
      <c r="U7373" s="14"/>
      <c r="V7373" s="14" t="str">
        <f t="shared" si="636"/>
        <v>Over 0.5</v>
      </c>
      <c r="W7373" s="14" t="str">
        <f t="shared" si="637"/>
        <v/>
      </c>
    </row>
    <row r="7374" spans="19:23">
      <c r="S7374" s="21" t="str">
        <f t="shared" si="634"/>
        <v/>
      </c>
      <c r="T7374" s="7" t="str">
        <f t="shared" si="635"/>
        <v>Under 1.5</v>
      </c>
      <c r="U7374" s="14"/>
      <c r="V7374" s="14" t="str">
        <f t="shared" si="636"/>
        <v>Over 0.5</v>
      </c>
      <c r="W7374" s="14" t="str">
        <f t="shared" si="637"/>
        <v/>
      </c>
    </row>
    <row r="7375" spans="19:23">
      <c r="S7375" s="21" t="str">
        <f t="shared" si="634"/>
        <v/>
      </c>
      <c r="T7375" s="7" t="str">
        <f t="shared" si="635"/>
        <v>Under 1.5</v>
      </c>
      <c r="U7375" s="14"/>
      <c r="V7375" s="14" t="str">
        <f t="shared" si="636"/>
        <v>Over 0.5</v>
      </c>
      <c r="W7375" s="14" t="str">
        <f t="shared" si="637"/>
        <v/>
      </c>
    </row>
    <row r="7376" spans="19:23">
      <c r="S7376" s="21" t="str">
        <f t="shared" si="634"/>
        <v/>
      </c>
      <c r="T7376" s="7" t="str">
        <f t="shared" si="635"/>
        <v>Under 1.5</v>
      </c>
      <c r="U7376" s="14"/>
      <c r="V7376" s="14" t="str">
        <f t="shared" si="636"/>
        <v>Over 0.5</v>
      </c>
      <c r="W7376" s="14" t="str">
        <f t="shared" si="637"/>
        <v/>
      </c>
    </row>
    <row r="7377" spans="19:23">
      <c r="S7377" s="21" t="str">
        <f t="shared" si="634"/>
        <v/>
      </c>
      <c r="T7377" s="7" t="str">
        <f t="shared" si="635"/>
        <v>Under 1.5</v>
      </c>
      <c r="U7377" s="14"/>
      <c r="V7377" s="14" t="str">
        <f t="shared" si="636"/>
        <v>Over 0.5</v>
      </c>
      <c r="W7377" s="14" t="str">
        <f t="shared" si="637"/>
        <v/>
      </c>
    </row>
    <row r="7378" spans="19:23">
      <c r="S7378" s="21" t="str">
        <f t="shared" si="634"/>
        <v/>
      </c>
      <c r="T7378" s="7" t="str">
        <f t="shared" si="635"/>
        <v>Under 1.5</v>
      </c>
      <c r="U7378" s="14"/>
      <c r="V7378" s="14" t="str">
        <f t="shared" si="636"/>
        <v>Over 0.5</v>
      </c>
      <c r="W7378" s="14" t="str">
        <f t="shared" si="637"/>
        <v/>
      </c>
    </row>
    <row r="7379" spans="19:23">
      <c r="S7379" s="21" t="str">
        <f t="shared" si="634"/>
        <v/>
      </c>
      <c r="T7379" s="7" t="str">
        <f t="shared" si="635"/>
        <v>Under 1.5</v>
      </c>
      <c r="U7379" s="14"/>
      <c r="V7379" s="14" t="str">
        <f t="shared" si="636"/>
        <v>Over 0.5</v>
      </c>
      <c r="W7379" s="14" t="str">
        <f t="shared" si="637"/>
        <v/>
      </c>
    </row>
    <row r="7380" spans="19:23">
      <c r="S7380" s="21" t="str">
        <f t="shared" si="634"/>
        <v/>
      </c>
      <c r="T7380" s="7" t="str">
        <f t="shared" si="635"/>
        <v>Under 1.5</v>
      </c>
      <c r="U7380" s="14"/>
      <c r="V7380" s="14" t="str">
        <f t="shared" si="636"/>
        <v>Over 0.5</v>
      </c>
      <c r="W7380" s="14" t="str">
        <f t="shared" si="637"/>
        <v/>
      </c>
    </row>
    <row r="7381" spans="19:23">
      <c r="S7381" s="21" t="str">
        <f t="shared" si="634"/>
        <v/>
      </c>
      <c r="T7381" s="7" t="str">
        <f t="shared" si="635"/>
        <v>Under 1.5</v>
      </c>
      <c r="U7381" s="14"/>
      <c r="V7381" s="14" t="str">
        <f t="shared" si="636"/>
        <v>Over 0.5</v>
      </c>
      <c r="W7381" s="14" t="str">
        <f t="shared" si="637"/>
        <v/>
      </c>
    </row>
    <row r="7382" spans="19:23">
      <c r="S7382" s="21" t="str">
        <f t="shared" si="634"/>
        <v/>
      </c>
      <c r="T7382" s="7" t="str">
        <f t="shared" si="635"/>
        <v>Under 1.5</v>
      </c>
      <c r="U7382" s="14"/>
      <c r="V7382" s="14" t="str">
        <f t="shared" si="636"/>
        <v>Over 0.5</v>
      </c>
      <c r="W7382" s="14" t="str">
        <f t="shared" si="637"/>
        <v/>
      </c>
    </row>
    <row r="7383" spans="19:23">
      <c r="S7383" s="21" t="str">
        <f t="shared" si="634"/>
        <v/>
      </c>
      <c r="T7383" s="7" t="str">
        <f t="shared" si="635"/>
        <v>Under 1.5</v>
      </c>
      <c r="U7383" s="14"/>
      <c r="V7383" s="14" t="str">
        <f t="shared" si="636"/>
        <v>Over 0.5</v>
      </c>
      <c r="W7383" s="14" t="str">
        <f t="shared" si="637"/>
        <v/>
      </c>
    </row>
    <row r="7384" spans="19:23">
      <c r="S7384" s="21" t="str">
        <f t="shared" si="634"/>
        <v/>
      </c>
      <c r="T7384" s="7" t="str">
        <f t="shared" si="635"/>
        <v>Under 1.5</v>
      </c>
      <c r="U7384" s="14"/>
      <c r="V7384" s="14" t="str">
        <f t="shared" si="636"/>
        <v>Over 0.5</v>
      </c>
      <c r="W7384" s="14" t="str">
        <f t="shared" si="637"/>
        <v/>
      </c>
    </row>
    <row r="7385" spans="19:23">
      <c r="S7385" s="21" t="str">
        <f t="shared" si="634"/>
        <v/>
      </c>
      <c r="T7385" s="7" t="str">
        <f t="shared" si="635"/>
        <v>Under 1.5</v>
      </c>
      <c r="U7385" s="14"/>
      <c r="V7385" s="14" t="str">
        <f t="shared" si="636"/>
        <v>Over 0.5</v>
      </c>
      <c r="W7385" s="14" t="str">
        <f t="shared" si="637"/>
        <v/>
      </c>
    </row>
    <row r="7386" spans="19:23">
      <c r="S7386" s="21" t="str">
        <f t="shared" si="634"/>
        <v/>
      </c>
      <c r="T7386" s="7" t="str">
        <f t="shared" si="635"/>
        <v>Under 1.5</v>
      </c>
      <c r="U7386" s="14"/>
      <c r="V7386" s="14" t="str">
        <f t="shared" si="636"/>
        <v>Over 0.5</v>
      </c>
      <c r="W7386" s="14" t="str">
        <f t="shared" si="637"/>
        <v/>
      </c>
    </row>
    <row r="7387" spans="19:23">
      <c r="S7387" s="21" t="str">
        <f t="shared" si="634"/>
        <v/>
      </c>
      <c r="T7387" s="7" t="str">
        <f t="shared" si="635"/>
        <v>Under 1.5</v>
      </c>
      <c r="U7387" s="14"/>
      <c r="V7387" s="14" t="str">
        <f t="shared" si="636"/>
        <v>Over 0.5</v>
      </c>
      <c r="W7387" s="14" t="str">
        <f t="shared" si="637"/>
        <v/>
      </c>
    </row>
    <row r="7388" spans="19:23">
      <c r="S7388" s="21" t="str">
        <f t="shared" si="634"/>
        <v/>
      </c>
      <c r="T7388" s="7" t="str">
        <f t="shared" si="635"/>
        <v>Under 1.5</v>
      </c>
      <c r="U7388" s="14"/>
      <c r="V7388" s="14" t="str">
        <f t="shared" si="636"/>
        <v>Over 0.5</v>
      </c>
      <c r="W7388" s="14" t="str">
        <f t="shared" si="637"/>
        <v/>
      </c>
    </row>
    <row r="7389" spans="19:23">
      <c r="S7389" s="21" t="str">
        <f t="shared" si="634"/>
        <v/>
      </c>
      <c r="T7389" s="7" t="str">
        <f t="shared" si="635"/>
        <v>Under 1.5</v>
      </c>
      <c r="U7389" s="14"/>
      <c r="V7389" s="14" t="str">
        <f t="shared" si="636"/>
        <v>Over 0.5</v>
      </c>
      <c r="W7389" s="14" t="str">
        <f t="shared" si="637"/>
        <v/>
      </c>
    </row>
    <row r="7390" spans="19:23">
      <c r="S7390" s="21" t="str">
        <f t="shared" si="634"/>
        <v/>
      </c>
      <c r="T7390" s="7" t="str">
        <f t="shared" si="635"/>
        <v>Under 1.5</v>
      </c>
      <c r="U7390" s="14"/>
      <c r="V7390" s="14" t="str">
        <f t="shared" si="636"/>
        <v>Over 0.5</v>
      </c>
      <c r="W7390" s="14" t="str">
        <f t="shared" si="637"/>
        <v/>
      </c>
    </row>
    <row r="7391" spans="19:23">
      <c r="S7391" s="21" t="str">
        <f t="shared" si="634"/>
        <v/>
      </c>
      <c r="T7391" s="7" t="str">
        <f t="shared" si="635"/>
        <v>Under 1.5</v>
      </c>
      <c r="U7391" s="14"/>
      <c r="V7391" s="14" t="str">
        <f t="shared" si="636"/>
        <v>Over 0.5</v>
      </c>
      <c r="W7391" s="14" t="str">
        <f t="shared" si="637"/>
        <v/>
      </c>
    </row>
    <row r="7392" spans="19:23">
      <c r="S7392" s="21" t="str">
        <f t="shared" si="634"/>
        <v/>
      </c>
      <c r="T7392" s="7" t="str">
        <f t="shared" si="635"/>
        <v>Under 1.5</v>
      </c>
      <c r="U7392" s="14"/>
      <c r="V7392" s="14" t="str">
        <f t="shared" si="636"/>
        <v>Over 0.5</v>
      </c>
      <c r="W7392" s="14" t="str">
        <f t="shared" si="637"/>
        <v/>
      </c>
    </row>
    <row r="7393" spans="19:23">
      <c r="S7393" s="21" t="str">
        <f t="shared" si="634"/>
        <v/>
      </c>
      <c r="T7393" s="7" t="str">
        <f t="shared" si="635"/>
        <v>Under 1.5</v>
      </c>
      <c r="U7393" s="14"/>
      <c r="V7393" s="14" t="str">
        <f t="shared" si="636"/>
        <v>Over 0.5</v>
      </c>
      <c r="W7393" s="14" t="str">
        <f t="shared" si="637"/>
        <v/>
      </c>
    </row>
    <row r="7394" spans="19:23">
      <c r="S7394" s="21" t="str">
        <f t="shared" si="634"/>
        <v/>
      </c>
      <c r="T7394" s="7" t="str">
        <f t="shared" si="635"/>
        <v>Under 1.5</v>
      </c>
      <c r="U7394" s="14"/>
      <c r="V7394" s="14" t="str">
        <f t="shared" si="636"/>
        <v>Over 0.5</v>
      </c>
      <c r="W7394" s="14" t="str">
        <f t="shared" si="637"/>
        <v/>
      </c>
    </row>
    <row r="7395" spans="19:23">
      <c r="S7395" s="21" t="str">
        <f t="shared" si="634"/>
        <v/>
      </c>
      <c r="T7395" s="7" t="str">
        <f t="shared" si="635"/>
        <v>Under 1.5</v>
      </c>
      <c r="U7395" s="14"/>
      <c r="V7395" s="14" t="str">
        <f t="shared" si="636"/>
        <v>Over 0.5</v>
      </c>
      <c r="W7395" s="14" t="str">
        <f t="shared" si="637"/>
        <v/>
      </c>
    </row>
    <row r="7396" spans="19:23">
      <c r="S7396" s="21" t="str">
        <f t="shared" si="634"/>
        <v/>
      </c>
      <c r="T7396" s="7" t="str">
        <f t="shared" si="635"/>
        <v>Under 1.5</v>
      </c>
      <c r="U7396" s="14"/>
      <c r="V7396" s="14" t="str">
        <f t="shared" si="636"/>
        <v>Over 0.5</v>
      </c>
      <c r="W7396" s="14" t="str">
        <f t="shared" si="637"/>
        <v/>
      </c>
    </row>
    <row r="7397" spans="19:23">
      <c r="S7397" s="21" t="str">
        <f t="shared" si="634"/>
        <v/>
      </c>
      <c r="T7397" s="7" t="str">
        <f t="shared" si="635"/>
        <v>Under 1.5</v>
      </c>
      <c r="U7397" s="14"/>
      <c r="V7397" s="14" t="str">
        <f t="shared" si="636"/>
        <v>Over 0.5</v>
      </c>
      <c r="W7397" s="14" t="str">
        <f t="shared" si="637"/>
        <v/>
      </c>
    </row>
    <row r="7398" spans="19:23">
      <c r="S7398" s="21" t="str">
        <f t="shared" si="634"/>
        <v/>
      </c>
      <c r="T7398" s="7" t="str">
        <f t="shared" si="635"/>
        <v>Under 1.5</v>
      </c>
      <c r="U7398" s="14"/>
      <c r="V7398" s="14" t="str">
        <f t="shared" si="636"/>
        <v>Over 0.5</v>
      </c>
      <c r="W7398" s="14" t="str">
        <f t="shared" si="637"/>
        <v/>
      </c>
    </row>
    <row r="7399" spans="19:23">
      <c r="S7399" s="21" t="str">
        <f t="shared" si="634"/>
        <v/>
      </c>
      <c r="T7399" s="7" t="str">
        <f t="shared" si="635"/>
        <v>Under 1.5</v>
      </c>
      <c r="U7399" s="14"/>
      <c r="V7399" s="14" t="str">
        <f t="shared" si="636"/>
        <v>Over 0.5</v>
      </c>
      <c r="W7399" s="14" t="str">
        <f t="shared" si="637"/>
        <v/>
      </c>
    </row>
    <row r="7400" spans="19:23">
      <c r="S7400" s="21" t="str">
        <f t="shared" si="634"/>
        <v/>
      </c>
      <c r="T7400" s="7" t="str">
        <f t="shared" si="635"/>
        <v>Under 1.5</v>
      </c>
      <c r="U7400" s="14"/>
      <c r="V7400" s="14" t="str">
        <f t="shared" si="636"/>
        <v>Over 0.5</v>
      </c>
      <c r="W7400" s="14" t="str">
        <f t="shared" si="637"/>
        <v/>
      </c>
    </row>
    <row r="7401" spans="19:23">
      <c r="S7401" s="21" t="str">
        <f t="shared" si="634"/>
        <v/>
      </c>
      <c r="T7401" s="7" t="str">
        <f t="shared" si="635"/>
        <v>Under 1.5</v>
      </c>
      <c r="U7401" s="14"/>
      <c r="V7401" s="14" t="str">
        <f t="shared" si="636"/>
        <v>Over 0.5</v>
      </c>
      <c r="W7401" s="14" t="str">
        <f t="shared" si="637"/>
        <v/>
      </c>
    </row>
    <row r="7402" spans="19:23">
      <c r="S7402" s="21" t="str">
        <f t="shared" si="634"/>
        <v/>
      </c>
      <c r="T7402" s="7" t="str">
        <f t="shared" si="635"/>
        <v>Under 1.5</v>
      </c>
      <c r="U7402" s="14"/>
      <c r="V7402" s="14" t="str">
        <f t="shared" si="636"/>
        <v>Over 0.5</v>
      </c>
      <c r="W7402" s="14" t="str">
        <f t="shared" si="637"/>
        <v/>
      </c>
    </row>
    <row r="7403" spans="19:23">
      <c r="S7403" s="21" t="str">
        <f t="shared" si="634"/>
        <v/>
      </c>
      <c r="T7403" s="7" t="str">
        <f t="shared" si="635"/>
        <v>Under 1.5</v>
      </c>
      <c r="U7403" s="14"/>
      <c r="V7403" s="14" t="str">
        <f t="shared" si="636"/>
        <v>Over 0.5</v>
      </c>
      <c r="W7403" s="14" t="str">
        <f t="shared" si="637"/>
        <v/>
      </c>
    </row>
    <row r="7404" spans="19:23">
      <c r="S7404" s="21" t="str">
        <f t="shared" si="634"/>
        <v/>
      </c>
      <c r="T7404" s="7" t="str">
        <f t="shared" si="635"/>
        <v>Under 1.5</v>
      </c>
      <c r="U7404" s="14"/>
      <c r="V7404" s="14" t="str">
        <f t="shared" si="636"/>
        <v>Over 0.5</v>
      </c>
      <c r="W7404" s="14" t="str">
        <f t="shared" si="637"/>
        <v/>
      </c>
    </row>
    <row r="7405" spans="19:23">
      <c r="S7405" s="21" t="str">
        <f t="shared" si="634"/>
        <v/>
      </c>
      <c r="T7405" s="7" t="str">
        <f t="shared" si="635"/>
        <v>Under 1.5</v>
      </c>
      <c r="U7405" s="14"/>
      <c r="V7405" s="14" t="str">
        <f t="shared" si="636"/>
        <v>Over 0.5</v>
      </c>
      <c r="W7405" s="14" t="str">
        <f t="shared" si="637"/>
        <v/>
      </c>
    </row>
    <row r="7406" spans="19:23">
      <c r="S7406" s="21" t="str">
        <f t="shared" si="634"/>
        <v/>
      </c>
      <c r="T7406" s="7" t="str">
        <f t="shared" si="635"/>
        <v>Under 1.5</v>
      </c>
      <c r="U7406" s="14"/>
      <c r="V7406" s="14" t="str">
        <f t="shared" si="636"/>
        <v>Over 0.5</v>
      </c>
      <c r="W7406" s="14" t="str">
        <f t="shared" si="637"/>
        <v/>
      </c>
    </row>
    <row r="7407" spans="19:23">
      <c r="S7407" s="21" t="str">
        <f t="shared" si="634"/>
        <v/>
      </c>
      <c r="T7407" s="7" t="str">
        <f t="shared" si="635"/>
        <v>Under 1.5</v>
      </c>
      <c r="U7407" s="14"/>
      <c r="V7407" s="14" t="str">
        <f t="shared" si="636"/>
        <v>Over 0.5</v>
      </c>
      <c r="W7407" s="14" t="str">
        <f t="shared" si="637"/>
        <v/>
      </c>
    </row>
    <row r="7408" spans="19:23">
      <c r="S7408" s="21" t="str">
        <f t="shared" si="634"/>
        <v/>
      </c>
      <c r="T7408" s="7" t="str">
        <f t="shared" si="635"/>
        <v>Under 1.5</v>
      </c>
      <c r="U7408" s="14"/>
      <c r="V7408" s="14" t="str">
        <f t="shared" si="636"/>
        <v>Over 0.5</v>
      </c>
      <c r="W7408" s="14" t="str">
        <f t="shared" si="637"/>
        <v/>
      </c>
    </row>
    <row r="7409" spans="19:23">
      <c r="S7409" s="21" t="str">
        <f t="shared" si="634"/>
        <v/>
      </c>
      <c r="T7409" s="7" t="str">
        <f t="shared" si="635"/>
        <v>Under 1.5</v>
      </c>
      <c r="U7409" s="14"/>
      <c r="V7409" s="14" t="str">
        <f t="shared" si="636"/>
        <v>Over 0.5</v>
      </c>
      <c r="W7409" s="14" t="str">
        <f t="shared" si="637"/>
        <v/>
      </c>
    </row>
    <row r="7410" spans="19:23">
      <c r="S7410" s="21" t="str">
        <f t="shared" si="634"/>
        <v/>
      </c>
      <c r="T7410" s="7" t="str">
        <f t="shared" si="635"/>
        <v>Under 1.5</v>
      </c>
      <c r="U7410" s="14"/>
      <c r="V7410" s="14" t="str">
        <f t="shared" si="636"/>
        <v>Over 0.5</v>
      </c>
      <c r="W7410" s="14" t="str">
        <f t="shared" si="637"/>
        <v/>
      </c>
    </row>
    <row r="7411" spans="19:23">
      <c r="S7411" s="21" t="str">
        <f t="shared" si="634"/>
        <v/>
      </c>
      <c r="T7411" s="7" t="str">
        <f t="shared" si="635"/>
        <v>Under 1.5</v>
      </c>
      <c r="U7411" s="14"/>
      <c r="V7411" s="14" t="str">
        <f t="shared" si="636"/>
        <v>Over 0.5</v>
      </c>
      <c r="W7411" s="14" t="str">
        <f t="shared" si="637"/>
        <v/>
      </c>
    </row>
    <row r="7412" spans="19:23">
      <c r="S7412" s="21" t="str">
        <f t="shared" ref="S7412:S7475" si="638">(IF(H7412=0,"",(40+IF(I7412&lt;50,0,I7412/3.2)+(IF(J7412&gt;I7412,-J7412/3.2,0)+(IF(H7412&gt;I7412,-H7412/3.2,0)+(IF(L7412="X",5,IF(L7412="2",2,0)))+(IF(M7412&gt;15,0,15-M7412))+(IF(P7412&lt;50,0,P7412/5)))))))</f>
        <v/>
      </c>
      <c r="T7412" s="7" t="str">
        <f t="shared" ref="T7412:T7475" si="639">IF(S7412&lt;56,"Over 0.5","Under 1.5")</f>
        <v>Under 1.5</v>
      </c>
      <c r="U7412" s="14"/>
      <c r="V7412" s="14" t="str">
        <f t="shared" si="636"/>
        <v>Over 0.5</v>
      </c>
      <c r="W7412" s="14" t="str">
        <f t="shared" si="637"/>
        <v/>
      </c>
    </row>
    <row r="7413" spans="19:23">
      <c r="S7413" s="21" t="str">
        <f t="shared" si="638"/>
        <v/>
      </c>
      <c r="T7413" s="7" t="str">
        <f t="shared" si="639"/>
        <v>Under 1.5</v>
      </c>
      <c r="U7413" s="14"/>
      <c r="V7413" s="14" t="str">
        <f t="shared" si="636"/>
        <v>Over 0.5</v>
      </c>
      <c r="W7413" s="14" t="str">
        <f t="shared" si="637"/>
        <v/>
      </c>
    </row>
    <row r="7414" spans="19:23">
      <c r="S7414" s="21" t="str">
        <f t="shared" si="638"/>
        <v/>
      </c>
      <c r="T7414" s="7" t="str">
        <f t="shared" si="639"/>
        <v>Under 1.5</v>
      </c>
      <c r="U7414" s="14"/>
      <c r="V7414" s="14" t="str">
        <f t="shared" si="636"/>
        <v>Over 0.5</v>
      </c>
      <c r="W7414" s="14" t="str">
        <f t="shared" si="637"/>
        <v/>
      </c>
    </row>
    <row r="7415" spans="19:23">
      <c r="S7415" s="21" t="str">
        <f t="shared" si="638"/>
        <v/>
      </c>
      <c r="T7415" s="7" t="str">
        <f t="shared" si="639"/>
        <v>Under 1.5</v>
      </c>
      <c r="U7415" s="14"/>
      <c r="V7415" s="14" t="str">
        <f t="shared" si="636"/>
        <v>Over 0.5</v>
      </c>
      <c r="W7415" s="14" t="str">
        <f t="shared" si="637"/>
        <v/>
      </c>
    </row>
    <row r="7416" spans="19:23">
      <c r="S7416" s="21" t="str">
        <f t="shared" si="638"/>
        <v/>
      </c>
      <c r="T7416" s="7" t="str">
        <f t="shared" si="639"/>
        <v>Under 1.5</v>
      </c>
      <c r="U7416" s="14"/>
      <c r="V7416" s="14" t="str">
        <f t="shared" si="636"/>
        <v>Over 0.5</v>
      </c>
      <c r="W7416" s="14" t="str">
        <f t="shared" si="637"/>
        <v/>
      </c>
    </row>
    <row r="7417" spans="19:23">
      <c r="S7417" s="21" t="str">
        <f t="shared" si="638"/>
        <v/>
      </c>
      <c r="T7417" s="7" t="str">
        <f t="shared" si="639"/>
        <v>Under 1.5</v>
      </c>
      <c r="U7417" s="14"/>
      <c r="V7417" s="14" t="str">
        <f t="shared" si="636"/>
        <v>Over 0.5</v>
      </c>
      <c r="W7417" s="14" t="str">
        <f t="shared" si="637"/>
        <v/>
      </c>
    </row>
    <row r="7418" spans="19:23">
      <c r="S7418" s="21" t="str">
        <f t="shared" si="638"/>
        <v/>
      </c>
      <c r="T7418" s="7" t="str">
        <f t="shared" si="639"/>
        <v>Under 1.5</v>
      </c>
      <c r="U7418" s="14"/>
      <c r="V7418" s="14" t="str">
        <f t="shared" si="636"/>
        <v>Over 0.5</v>
      </c>
      <c r="W7418" s="14" t="str">
        <f t="shared" si="637"/>
        <v/>
      </c>
    </row>
    <row r="7419" spans="19:23">
      <c r="S7419" s="21" t="str">
        <f t="shared" si="638"/>
        <v/>
      </c>
      <c r="T7419" s="7" t="str">
        <f t="shared" si="639"/>
        <v>Under 1.5</v>
      </c>
      <c r="U7419" s="14"/>
      <c r="V7419" s="14" t="str">
        <f t="shared" si="636"/>
        <v>Over 0.5</v>
      </c>
      <c r="W7419" s="14" t="str">
        <f t="shared" si="637"/>
        <v/>
      </c>
    </row>
    <row r="7420" spans="19:23">
      <c r="S7420" s="21" t="str">
        <f t="shared" si="638"/>
        <v/>
      </c>
      <c r="T7420" s="7" t="str">
        <f t="shared" si="639"/>
        <v>Under 1.5</v>
      </c>
      <c r="U7420" s="14"/>
      <c r="V7420" s="14" t="str">
        <f t="shared" si="636"/>
        <v>Over 0.5</v>
      </c>
      <c r="W7420" s="14" t="str">
        <f t="shared" si="637"/>
        <v/>
      </c>
    </row>
    <row r="7421" spans="19:23">
      <c r="S7421" s="21" t="str">
        <f t="shared" si="638"/>
        <v/>
      </c>
      <c r="T7421" s="7" t="str">
        <f t="shared" si="639"/>
        <v>Under 1.5</v>
      </c>
      <c r="U7421" s="14"/>
      <c r="V7421" s="14" t="str">
        <f t="shared" si="636"/>
        <v>Over 0.5</v>
      </c>
      <c r="W7421" s="14" t="str">
        <f t="shared" si="637"/>
        <v/>
      </c>
    </row>
    <row r="7422" spans="19:23">
      <c r="S7422" s="21" t="str">
        <f t="shared" si="638"/>
        <v/>
      </c>
      <c r="T7422" s="7" t="str">
        <f t="shared" si="639"/>
        <v>Under 1.5</v>
      </c>
      <c r="U7422" s="14"/>
      <c r="V7422" s="14" t="str">
        <f t="shared" si="636"/>
        <v>Over 0.5</v>
      </c>
      <c r="W7422" s="14" t="str">
        <f t="shared" si="637"/>
        <v/>
      </c>
    </row>
    <row r="7423" spans="19:23">
      <c r="S7423" s="21" t="str">
        <f t="shared" si="638"/>
        <v/>
      </c>
      <c r="T7423" s="7" t="str">
        <f t="shared" si="639"/>
        <v>Under 1.5</v>
      </c>
      <c r="U7423" s="14"/>
      <c r="V7423" s="14" t="str">
        <f t="shared" si="636"/>
        <v>Over 0.5</v>
      </c>
      <c r="W7423" s="14" t="str">
        <f t="shared" si="637"/>
        <v/>
      </c>
    </row>
    <row r="7424" spans="19:23">
      <c r="S7424" s="21" t="str">
        <f t="shared" si="638"/>
        <v/>
      </c>
      <c r="T7424" s="7" t="str">
        <f t="shared" si="639"/>
        <v>Under 1.5</v>
      </c>
      <c r="U7424" s="14"/>
      <c r="V7424" s="14" t="str">
        <f t="shared" si="636"/>
        <v>Over 0.5</v>
      </c>
      <c r="W7424" s="14" t="str">
        <f t="shared" si="637"/>
        <v/>
      </c>
    </row>
    <row r="7425" spans="19:23">
      <c r="S7425" s="21" t="str">
        <f t="shared" si="638"/>
        <v/>
      </c>
      <c r="T7425" s="7" t="str">
        <f t="shared" si="639"/>
        <v>Under 1.5</v>
      </c>
      <c r="U7425" s="14"/>
      <c r="V7425" s="14" t="str">
        <f t="shared" si="636"/>
        <v>Over 0.5</v>
      </c>
      <c r="W7425" s="14" t="str">
        <f t="shared" si="637"/>
        <v/>
      </c>
    </row>
    <row r="7426" spans="19:23">
      <c r="S7426" s="21" t="str">
        <f t="shared" si="638"/>
        <v/>
      </c>
      <c r="T7426" s="7" t="str">
        <f t="shared" si="639"/>
        <v>Under 1.5</v>
      </c>
      <c r="U7426" s="14"/>
      <c r="V7426" s="14" t="str">
        <f t="shared" si="636"/>
        <v>Over 0.5</v>
      </c>
      <c r="W7426" s="14" t="str">
        <f t="shared" si="637"/>
        <v/>
      </c>
    </row>
    <row r="7427" spans="19:23">
      <c r="S7427" s="21" t="str">
        <f t="shared" si="638"/>
        <v/>
      </c>
      <c r="T7427" s="7" t="str">
        <f t="shared" si="639"/>
        <v>Under 1.5</v>
      </c>
      <c r="U7427" s="14"/>
      <c r="V7427" s="14" t="str">
        <f t="shared" si="636"/>
        <v>Over 0.5</v>
      </c>
      <c r="W7427" s="14" t="str">
        <f t="shared" si="637"/>
        <v/>
      </c>
    </row>
    <row r="7428" spans="19:23">
      <c r="S7428" s="21" t="str">
        <f t="shared" si="638"/>
        <v/>
      </c>
      <c r="T7428" s="7" t="str">
        <f t="shared" si="639"/>
        <v>Under 1.5</v>
      </c>
      <c r="U7428" s="14"/>
      <c r="V7428" s="14" t="str">
        <f t="shared" si="636"/>
        <v>Over 0.5</v>
      </c>
      <c r="W7428" s="14" t="str">
        <f t="shared" si="637"/>
        <v/>
      </c>
    </row>
    <row r="7429" spans="19:23">
      <c r="S7429" s="21" t="str">
        <f t="shared" si="638"/>
        <v/>
      </c>
      <c r="T7429" s="7" t="str">
        <f t="shared" si="639"/>
        <v>Under 1.5</v>
      </c>
      <c r="U7429" s="14"/>
      <c r="V7429" s="14" t="str">
        <f t="shared" si="636"/>
        <v>Over 0.5</v>
      </c>
      <c r="W7429" s="14" t="str">
        <f t="shared" si="637"/>
        <v/>
      </c>
    </row>
    <row r="7430" spans="19:23">
      <c r="S7430" s="21" t="str">
        <f t="shared" si="638"/>
        <v/>
      </c>
      <c r="T7430" s="7" t="str">
        <f t="shared" si="639"/>
        <v>Under 1.5</v>
      </c>
      <c r="U7430" s="14"/>
      <c r="V7430" s="14" t="str">
        <f t="shared" si="636"/>
        <v>Over 0.5</v>
      </c>
      <c r="W7430" s="14" t="str">
        <f t="shared" si="637"/>
        <v/>
      </c>
    </row>
    <row r="7431" spans="19:23">
      <c r="S7431" s="21" t="str">
        <f t="shared" si="638"/>
        <v/>
      </c>
      <c r="T7431" s="7" t="str">
        <f t="shared" si="639"/>
        <v>Under 1.5</v>
      </c>
      <c r="U7431" s="14"/>
      <c r="V7431" s="14" t="str">
        <f t="shared" si="636"/>
        <v>Over 0.5</v>
      </c>
      <c r="W7431" s="14" t="str">
        <f t="shared" si="637"/>
        <v/>
      </c>
    </row>
    <row r="7432" spans="19:23">
      <c r="S7432" s="21" t="str">
        <f t="shared" si="638"/>
        <v/>
      </c>
      <c r="T7432" s="7" t="str">
        <f t="shared" si="639"/>
        <v>Under 1.5</v>
      </c>
      <c r="U7432" s="14"/>
      <c r="V7432" s="14" t="str">
        <f t="shared" si="636"/>
        <v>Over 0.5</v>
      </c>
      <c r="W7432" s="14" t="str">
        <f t="shared" si="637"/>
        <v/>
      </c>
    </row>
    <row r="7433" spans="19:23">
      <c r="S7433" s="21" t="str">
        <f t="shared" si="638"/>
        <v/>
      </c>
      <c r="T7433" s="7" t="str">
        <f t="shared" si="639"/>
        <v>Under 1.5</v>
      </c>
      <c r="U7433" s="14"/>
      <c r="V7433" s="14" t="str">
        <f t="shared" si="636"/>
        <v>Over 0.5</v>
      </c>
      <c r="W7433" s="14" t="str">
        <f t="shared" si="637"/>
        <v/>
      </c>
    </row>
    <row r="7434" spans="19:23">
      <c r="S7434" s="21" t="str">
        <f t="shared" si="638"/>
        <v/>
      </c>
      <c r="T7434" s="7" t="str">
        <f t="shared" si="639"/>
        <v>Under 1.5</v>
      </c>
      <c r="U7434" s="14"/>
      <c r="V7434" s="14" t="str">
        <f t="shared" si="636"/>
        <v>Over 0.5</v>
      </c>
      <c r="W7434" s="14" t="str">
        <f t="shared" si="637"/>
        <v/>
      </c>
    </row>
    <row r="7435" spans="19:23">
      <c r="S7435" s="21" t="str">
        <f t="shared" si="638"/>
        <v/>
      </c>
      <c r="T7435" s="7" t="str">
        <f t="shared" si="639"/>
        <v>Under 1.5</v>
      </c>
      <c r="U7435" s="14"/>
      <c r="V7435" s="14" t="str">
        <f t="shared" ref="V7435:V7498" si="640">IF(N7435="1-0","Under 1.5",IF(N7435="0-0","Under 1.5",IF(N7435="0-1","Under 1.5","Over 0.5")))</f>
        <v>Over 0.5</v>
      </c>
      <c r="W7435" s="14" t="str">
        <f t="shared" ref="W7435:W7498" si="641">IF(N7435=0,"",IF(N7435="?",N7435,IF(T7435=V7435,"WON",IF(N7435="0-1","WON",IF(N7435="1-0","WON","LOST")))))</f>
        <v/>
      </c>
    </row>
    <row r="7436" spans="19:23">
      <c r="S7436" s="21" t="str">
        <f t="shared" si="638"/>
        <v/>
      </c>
      <c r="T7436" s="7" t="str">
        <f t="shared" si="639"/>
        <v>Under 1.5</v>
      </c>
      <c r="U7436" s="14"/>
      <c r="V7436" s="14" t="str">
        <f t="shared" si="640"/>
        <v>Over 0.5</v>
      </c>
      <c r="W7436" s="14" t="str">
        <f t="shared" si="641"/>
        <v/>
      </c>
    </row>
    <row r="7437" spans="19:23">
      <c r="S7437" s="21" t="str">
        <f t="shared" si="638"/>
        <v/>
      </c>
      <c r="T7437" s="7" t="str">
        <f t="shared" si="639"/>
        <v>Under 1.5</v>
      </c>
      <c r="U7437" s="14"/>
      <c r="V7437" s="14" t="str">
        <f t="shared" si="640"/>
        <v>Over 0.5</v>
      </c>
      <c r="W7437" s="14" t="str">
        <f t="shared" si="641"/>
        <v/>
      </c>
    </row>
    <row r="7438" spans="19:23">
      <c r="S7438" s="21" t="str">
        <f t="shared" si="638"/>
        <v/>
      </c>
      <c r="T7438" s="7" t="str">
        <f t="shared" si="639"/>
        <v>Under 1.5</v>
      </c>
      <c r="U7438" s="14"/>
      <c r="V7438" s="14" t="str">
        <f t="shared" si="640"/>
        <v>Over 0.5</v>
      </c>
      <c r="W7438" s="14" t="str">
        <f t="shared" si="641"/>
        <v/>
      </c>
    </row>
    <row r="7439" spans="19:23">
      <c r="S7439" s="21" t="str">
        <f t="shared" si="638"/>
        <v/>
      </c>
      <c r="T7439" s="7" t="str">
        <f t="shared" si="639"/>
        <v>Under 1.5</v>
      </c>
      <c r="U7439" s="14"/>
      <c r="V7439" s="14" t="str">
        <f t="shared" si="640"/>
        <v>Over 0.5</v>
      </c>
      <c r="W7439" s="14" t="str">
        <f t="shared" si="641"/>
        <v/>
      </c>
    </row>
    <row r="7440" spans="19:23">
      <c r="S7440" s="21" t="str">
        <f t="shared" si="638"/>
        <v/>
      </c>
      <c r="T7440" s="7" t="str">
        <f t="shared" si="639"/>
        <v>Under 1.5</v>
      </c>
      <c r="U7440" s="14"/>
      <c r="V7440" s="14" t="str">
        <f t="shared" si="640"/>
        <v>Over 0.5</v>
      </c>
      <c r="W7440" s="14" t="str">
        <f t="shared" si="641"/>
        <v/>
      </c>
    </row>
    <row r="7441" spans="19:23">
      <c r="S7441" s="21" t="str">
        <f t="shared" si="638"/>
        <v/>
      </c>
      <c r="T7441" s="7" t="str">
        <f t="shared" si="639"/>
        <v>Under 1.5</v>
      </c>
      <c r="U7441" s="14"/>
      <c r="V7441" s="14" t="str">
        <f t="shared" si="640"/>
        <v>Over 0.5</v>
      </c>
      <c r="W7441" s="14" t="str">
        <f t="shared" si="641"/>
        <v/>
      </c>
    </row>
    <row r="7442" spans="19:23">
      <c r="S7442" s="21" t="str">
        <f t="shared" si="638"/>
        <v/>
      </c>
      <c r="T7442" s="7" t="str">
        <f t="shared" si="639"/>
        <v>Under 1.5</v>
      </c>
      <c r="U7442" s="14"/>
      <c r="V7442" s="14" t="str">
        <f t="shared" si="640"/>
        <v>Over 0.5</v>
      </c>
      <c r="W7442" s="14" t="str">
        <f t="shared" si="641"/>
        <v/>
      </c>
    </row>
    <row r="7443" spans="19:23">
      <c r="S7443" s="21" t="str">
        <f t="shared" si="638"/>
        <v/>
      </c>
      <c r="T7443" s="7" t="str">
        <f t="shared" si="639"/>
        <v>Under 1.5</v>
      </c>
      <c r="U7443" s="14"/>
      <c r="V7443" s="14" t="str">
        <f t="shared" si="640"/>
        <v>Over 0.5</v>
      </c>
      <c r="W7443" s="14" t="str">
        <f t="shared" si="641"/>
        <v/>
      </c>
    </row>
    <row r="7444" spans="19:23">
      <c r="S7444" s="21" t="str">
        <f t="shared" si="638"/>
        <v/>
      </c>
      <c r="T7444" s="7" t="str">
        <f t="shared" si="639"/>
        <v>Under 1.5</v>
      </c>
      <c r="U7444" s="14"/>
      <c r="V7444" s="14" t="str">
        <f t="shared" si="640"/>
        <v>Over 0.5</v>
      </c>
      <c r="W7444" s="14" t="str">
        <f t="shared" si="641"/>
        <v/>
      </c>
    </row>
    <row r="7445" spans="19:23">
      <c r="S7445" s="21" t="str">
        <f t="shared" si="638"/>
        <v/>
      </c>
      <c r="T7445" s="7" t="str">
        <f t="shared" si="639"/>
        <v>Under 1.5</v>
      </c>
      <c r="U7445" s="14"/>
      <c r="V7445" s="14" t="str">
        <f t="shared" si="640"/>
        <v>Over 0.5</v>
      </c>
      <c r="W7445" s="14" t="str">
        <f t="shared" si="641"/>
        <v/>
      </c>
    </row>
    <row r="7446" spans="19:23">
      <c r="S7446" s="21" t="str">
        <f t="shared" si="638"/>
        <v/>
      </c>
      <c r="T7446" s="7" t="str">
        <f t="shared" si="639"/>
        <v>Under 1.5</v>
      </c>
      <c r="U7446" s="14"/>
      <c r="V7446" s="14" t="str">
        <f t="shared" si="640"/>
        <v>Over 0.5</v>
      </c>
      <c r="W7446" s="14" t="str">
        <f t="shared" si="641"/>
        <v/>
      </c>
    </row>
    <row r="7447" spans="19:23">
      <c r="S7447" s="21" t="str">
        <f t="shared" si="638"/>
        <v/>
      </c>
      <c r="T7447" s="7" t="str">
        <f t="shared" si="639"/>
        <v>Under 1.5</v>
      </c>
      <c r="U7447" s="14"/>
      <c r="V7447" s="14" t="str">
        <f t="shared" si="640"/>
        <v>Over 0.5</v>
      </c>
      <c r="W7447" s="14" t="str">
        <f t="shared" si="641"/>
        <v/>
      </c>
    </row>
    <row r="7448" spans="19:23">
      <c r="S7448" s="21" t="str">
        <f t="shared" si="638"/>
        <v/>
      </c>
      <c r="T7448" s="7" t="str">
        <f t="shared" si="639"/>
        <v>Under 1.5</v>
      </c>
      <c r="U7448" s="14"/>
      <c r="V7448" s="14" t="str">
        <f t="shared" si="640"/>
        <v>Over 0.5</v>
      </c>
      <c r="W7448" s="14" t="str">
        <f t="shared" si="641"/>
        <v/>
      </c>
    </row>
    <row r="7449" spans="19:23">
      <c r="S7449" s="21" t="str">
        <f t="shared" si="638"/>
        <v/>
      </c>
      <c r="T7449" s="7" t="str">
        <f t="shared" si="639"/>
        <v>Under 1.5</v>
      </c>
      <c r="U7449" s="14"/>
      <c r="V7449" s="14" t="str">
        <f t="shared" si="640"/>
        <v>Over 0.5</v>
      </c>
      <c r="W7449" s="14" t="str">
        <f t="shared" si="641"/>
        <v/>
      </c>
    </row>
    <row r="7450" spans="19:23">
      <c r="S7450" s="21" t="str">
        <f t="shared" si="638"/>
        <v/>
      </c>
      <c r="T7450" s="7" t="str">
        <f t="shared" si="639"/>
        <v>Under 1.5</v>
      </c>
      <c r="U7450" s="14"/>
      <c r="V7450" s="14" t="str">
        <f t="shared" si="640"/>
        <v>Over 0.5</v>
      </c>
      <c r="W7450" s="14" t="str">
        <f t="shared" si="641"/>
        <v/>
      </c>
    </row>
    <row r="7451" spans="19:23">
      <c r="S7451" s="21" t="str">
        <f t="shared" si="638"/>
        <v/>
      </c>
      <c r="T7451" s="7" t="str">
        <f t="shared" si="639"/>
        <v>Under 1.5</v>
      </c>
      <c r="U7451" s="14"/>
      <c r="V7451" s="14" t="str">
        <f t="shared" si="640"/>
        <v>Over 0.5</v>
      </c>
      <c r="W7451" s="14" t="str">
        <f t="shared" si="641"/>
        <v/>
      </c>
    </row>
    <row r="7452" spans="19:23">
      <c r="S7452" s="21" t="str">
        <f t="shared" si="638"/>
        <v/>
      </c>
      <c r="T7452" s="7" t="str">
        <f t="shared" si="639"/>
        <v>Under 1.5</v>
      </c>
      <c r="U7452" s="14"/>
      <c r="V7452" s="14" t="str">
        <f t="shared" si="640"/>
        <v>Over 0.5</v>
      </c>
      <c r="W7452" s="14" t="str">
        <f t="shared" si="641"/>
        <v/>
      </c>
    </row>
    <row r="7453" spans="19:23">
      <c r="S7453" s="21" t="str">
        <f t="shared" si="638"/>
        <v/>
      </c>
      <c r="T7453" s="7" t="str">
        <f t="shared" si="639"/>
        <v>Under 1.5</v>
      </c>
      <c r="U7453" s="14"/>
      <c r="V7453" s="14" t="str">
        <f t="shared" si="640"/>
        <v>Over 0.5</v>
      </c>
      <c r="W7453" s="14" t="str">
        <f t="shared" si="641"/>
        <v/>
      </c>
    </row>
    <row r="7454" spans="19:23">
      <c r="S7454" s="21" t="str">
        <f t="shared" si="638"/>
        <v/>
      </c>
      <c r="T7454" s="7" t="str">
        <f t="shared" si="639"/>
        <v>Under 1.5</v>
      </c>
      <c r="U7454" s="14"/>
      <c r="V7454" s="14" t="str">
        <f t="shared" si="640"/>
        <v>Over 0.5</v>
      </c>
      <c r="W7454" s="14" t="str">
        <f t="shared" si="641"/>
        <v/>
      </c>
    </row>
    <row r="7455" spans="19:23">
      <c r="S7455" s="21" t="str">
        <f t="shared" si="638"/>
        <v/>
      </c>
      <c r="T7455" s="7" t="str">
        <f t="shared" si="639"/>
        <v>Under 1.5</v>
      </c>
      <c r="U7455" s="14"/>
      <c r="V7455" s="14" t="str">
        <f t="shared" si="640"/>
        <v>Over 0.5</v>
      </c>
      <c r="W7455" s="14" t="str">
        <f t="shared" si="641"/>
        <v/>
      </c>
    </row>
    <row r="7456" spans="19:23">
      <c r="S7456" s="21" t="str">
        <f t="shared" si="638"/>
        <v/>
      </c>
      <c r="T7456" s="7" t="str">
        <f t="shared" si="639"/>
        <v>Under 1.5</v>
      </c>
      <c r="U7456" s="14"/>
      <c r="V7456" s="14" t="str">
        <f t="shared" si="640"/>
        <v>Over 0.5</v>
      </c>
      <c r="W7456" s="14" t="str">
        <f t="shared" si="641"/>
        <v/>
      </c>
    </row>
    <row r="7457" spans="19:23">
      <c r="S7457" s="21" t="str">
        <f t="shared" si="638"/>
        <v/>
      </c>
      <c r="T7457" s="7" t="str">
        <f t="shared" si="639"/>
        <v>Under 1.5</v>
      </c>
      <c r="U7457" s="14"/>
      <c r="V7457" s="14" t="str">
        <f t="shared" si="640"/>
        <v>Over 0.5</v>
      </c>
      <c r="W7457" s="14" t="str">
        <f t="shared" si="641"/>
        <v/>
      </c>
    </row>
    <row r="7458" spans="19:23">
      <c r="S7458" s="21" t="str">
        <f t="shared" si="638"/>
        <v/>
      </c>
      <c r="T7458" s="7" t="str">
        <f t="shared" si="639"/>
        <v>Under 1.5</v>
      </c>
      <c r="U7458" s="14"/>
      <c r="V7458" s="14" t="str">
        <f t="shared" si="640"/>
        <v>Over 0.5</v>
      </c>
      <c r="W7458" s="14" t="str">
        <f t="shared" si="641"/>
        <v/>
      </c>
    </row>
    <row r="7459" spans="19:23">
      <c r="S7459" s="21" t="str">
        <f t="shared" si="638"/>
        <v/>
      </c>
      <c r="T7459" s="7" t="str">
        <f t="shared" si="639"/>
        <v>Under 1.5</v>
      </c>
      <c r="U7459" s="14"/>
      <c r="V7459" s="14" t="str">
        <f t="shared" si="640"/>
        <v>Over 0.5</v>
      </c>
      <c r="W7459" s="14" t="str">
        <f t="shared" si="641"/>
        <v/>
      </c>
    </row>
    <row r="7460" spans="19:23">
      <c r="S7460" s="21" t="str">
        <f t="shared" si="638"/>
        <v/>
      </c>
      <c r="T7460" s="7" t="str">
        <f t="shared" si="639"/>
        <v>Under 1.5</v>
      </c>
      <c r="U7460" s="14"/>
      <c r="V7460" s="14" t="str">
        <f t="shared" si="640"/>
        <v>Over 0.5</v>
      </c>
      <c r="W7460" s="14" t="str">
        <f t="shared" si="641"/>
        <v/>
      </c>
    </row>
    <row r="7461" spans="19:23">
      <c r="S7461" s="21" t="str">
        <f t="shared" si="638"/>
        <v/>
      </c>
      <c r="T7461" s="7" t="str">
        <f t="shared" si="639"/>
        <v>Under 1.5</v>
      </c>
      <c r="U7461" s="14"/>
      <c r="V7461" s="14" t="str">
        <f t="shared" si="640"/>
        <v>Over 0.5</v>
      </c>
      <c r="W7461" s="14" t="str">
        <f t="shared" si="641"/>
        <v/>
      </c>
    </row>
    <row r="7462" spans="19:23">
      <c r="S7462" s="21" t="str">
        <f t="shared" si="638"/>
        <v/>
      </c>
      <c r="T7462" s="7" t="str">
        <f t="shared" si="639"/>
        <v>Under 1.5</v>
      </c>
      <c r="U7462" s="14"/>
      <c r="V7462" s="14" t="str">
        <f t="shared" si="640"/>
        <v>Over 0.5</v>
      </c>
      <c r="W7462" s="14" t="str">
        <f t="shared" si="641"/>
        <v/>
      </c>
    </row>
    <row r="7463" spans="19:23">
      <c r="S7463" s="21" t="str">
        <f t="shared" si="638"/>
        <v/>
      </c>
      <c r="T7463" s="7" t="str">
        <f t="shared" si="639"/>
        <v>Under 1.5</v>
      </c>
      <c r="U7463" s="14"/>
      <c r="V7463" s="14" t="str">
        <f t="shared" si="640"/>
        <v>Over 0.5</v>
      </c>
      <c r="W7463" s="14" t="str">
        <f t="shared" si="641"/>
        <v/>
      </c>
    </row>
    <row r="7464" spans="19:23">
      <c r="S7464" s="21" t="str">
        <f t="shared" si="638"/>
        <v/>
      </c>
      <c r="T7464" s="7" t="str">
        <f t="shared" si="639"/>
        <v>Under 1.5</v>
      </c>
      <c r="U7464" s="14"/>
      <c r="V7464" s="14" t="str">
        <f t="shared" si="640"/>
        <v>Over 0.5</v>
      </c>
      <c r="W7464" s="14" t="str">
        <f t="shared" si="641"/>
        <v/>
      </c>
    </row>
    <row r="7465" spans="19:23">
      <c r="S7465" s="21" t="str">
        <f t="shared" si="638"/>
        <v/>
      </c>
      <c r="T7465" s="7" t="str">
        <f t="shared" si="639"/>
        <v>Under 1.5</v>
      </c>
      <c r="U7465" s="14"/>
      <c r="V7465" s="14" t="str">
        <f t="shared" si="640"/>
        <v>Over 0.5</v>
      </c>
      <c r="W7465" s="14" t="str">
        <f t="shared" si="641"/>
        <v/>
      </c>
    </row>
    <row r="7466" spans="19:23">
      <c r="S7466" s="21" t="str">
        <f t="shared" si="638"/>
        <v/>
      </c>
      <c r="T7466" s="7" t="str">
        <f t="shared" si="639"/>
        <v>Under 1.5</v>
      </c>
      <c r="U7466" s="14"/>
      <c r="V7466" s="14" t="str">
        <f t="shared" si="640"/>
        <v>Over 0.5</v>
      </c>
      <c r="W7466" s="14" t="str">
        <f t="shared" si="641"/>
        <v/>
      </c>
    </row>
    <row r="7467" spans="19:23">
      <c r="S7467" s="21" t="str">
        <f t="shared" si="638"/>
        <v/>
      </c>
      <c r="T7467" s="7" t="str">
        <f t="shared" si="639"/>
        <v>Under 1.5</v>
      </c>
      <c r="U7467" s="14"/>
      <c r="V7467" s="14" t="str">
        <f t="shared" si="640"/>
        <v>Over 0.5</v>
      </c>
      <c r="W7467" s="14" t="str">
        <f t="shared" si="641"/>
        <v/>
      </c>
    </row>
    <row r="7468" spans="19:23">
      <c r="S7468" s="21" t="str">
        <f t="shared" si="638"/>
        <v/>
      </c>
      <c r="T7468" s="7" t="str">
        <f t="shared" si="639"/>
        <v>Under 1.5</v>
      </c>
      <c r="U7468" s="14"/>
      <c r="V7468" s="14" t="str">
        <f t="shared" si="640"/>
        <v>Over 0.5</v>
      </c>
      <c r="W7468" s="14" t="str">
        <f t="shared" si="641"/>
        <v/>
      </c>
    </row>
    <row r="7469" spans="19:23">
      <c r="S7469" s="21" t="str">
        <f t="shared" si="638"/>
        <v/>
      </c>
      <c r="T7469" s="7" t="str">
        <f t="shared" si="639"/>
        <v>Under 1.5</v>
      </c>
      <c r="U7469" s="14"/>
      <c r="V7469" s="14" t="str">
        <f t="shared" si="640"/>
        <v>Over 0.5</v>
      </c>
      <c r="W7469" s="14" t="str">
        <f t="shared" si="641"/>
        <v/>
      </c>
    </row>
    <row r="7470" spans="19:23">
      <c r="S7470" s="21" t="str">
        <f t="shared" si="638"/>
        <v/>
      </c>
      <c r="T7470" s="7" t="str">
        <f t="shared" si="639"/>
        <v>Under 1.5</v>
      </c>
      <c r="U7470" s="14"/>
      <c r="V7470" s="14" t="str">
        <f t="shared" si="640"/>
        <v>Over 0.5</v>
      </c>
      <c r="W7470" s="14" t="str">
        <f t="shared" si="641"/>
        <v/>
      </c>
    </row>
    <row r="7471" spans="19:23">
      <c r="S7471" s="21" t="str">
        <f t="shared" si="638"/>
        <v/>
      </c>
      <c r="T7471" s="7" t="str">
        <f t="shared" si="639"/>
        <v>Under 1.5</v>
      </c>
      <c r="U7471" s="14"/>
      <c r="V7471" s="14" t="str">
        <f t="shared" si="640"/>
        <v>Over 0.5</v>
      </c>
      <c r="W7471" s="14" t="str">
        <f t="shared" si="641"/>
        <v/>
      </c>
    </row>
    <row r="7472" spans="19:23">
      <c r="S7472" s="21" t="str">
        <f t="shared" si="638"/>
        <v/>
      </c>
      <c r="T7472" s="7" t="str">
        <f t="shared" si="639"/>
        <v>Under 1.5</v>
      </c>
      <c r="U7472" s="14"/>
      <c r="V7472" s="14" t="str">
        <f t="shared" si="640"/>
        <v>Over 0.5</v>
      </c>
      <c r="W7472" s="14" t="str">
        <f t="shared" si="641"/>
        <v/>
      </c>
    </row>
    <row r="7473" spans="19:23">
      <c r="S7473" s="21" t="str">
        <f t="shared" si="638"/>
        <v/>
      </c>
      <c r="T7473" s="7" t="str">
        <f t="shared" si="639"/>
        <v>Under 1.5</v>
      </c>
      <c r="U7473" s="14"/>
      <c r="V7473" s="14" t="str">
        <f t="shared" si="640"/>
        <v>Over 0.5</v>
      </c>
      <c r="W7473" s="14" t="str">
        <f t="shared" si="641"/>
        <v/>
      </c>
    </row>
    <row r="7474" spans="19:23">
      <c r="S7474" s="21" t="str">
        <f t="shared" si="638"/>
        <v/>
      </c>
      <c r="T7474" s="7" t="str">
        <f t="shared" si="639"/>
        <v>Under 1.5</v>
      </c>
      <c r="U7474" s="14"/>
      <c r="V7474" s="14" t="str">
        <f t="shared" si="640"/>
        <v>Over 0.5</v>
      </c>
      <c r="W7474" s="14" t="str">
        <f t="shared" si="641"/>
        <v/>
      </c>
    </row>
    <row r="7475" spans="19:23">
      <c r="S7475" s="21" t="str">
        <f t="shared" si="638"/>
        <v/>
      </c>
      <c r="T7475" s="7" t="str">
        <f t="shared" si="639"/>
        <v>Under 1.5</v>
      </c>
      <c r="U7475" s="14"/>
      <c r="V7475" s="14" t="str">
        <f t="shared" si="640"/>
        <v>Over 0.5</v>
      </c>
      <c r="W7475" s="14" t="str">
        <f t="shared" si="641"/>
        <v/>
      </c>
    </row>
    <row r="7476" spans="19:23">
      <c r="S7476" s="21" t="str">
        <f t="shared" ref="S7476:S7539" si="642">(IF(H7476=0,"",(40+IF(I7476&lt;50,0,I7476/3.2)+(IF(J7476&gt;I7476,-J7476/3.2,0)+(IF(H7476&gt;I7476,-H7476/3.2,0)+(IF(L7476="X",5,IF(L7476="2",2,0)))+(IF(M7476&gt;15,0,15-M7476))+(IF(P7476&lt;50,0,P7476/5)))))))</f>
        <v/>
      </c>
      <c r="T7476" s="7" t="str">
        <f t="shared" ref="T7476:T7539" si="643">IF(S7476&lt;56,"Over 0.5","Under 1.5")</f>
        <v>Under 1.5</v>
      </c>
      <c r="U7476" s="14"/>
      <c r="V7476" s="14" t="str">
        <f t="shared" si="640"/>
        <v>Over 0.5</v>
      </c>
      <c r="W7476" s="14" t="str">
        <f t="shared" si="641"/>
        <v/>
      </c>
    </row>
    <row r="7477" spans="19:23">
      <c r="S7477" s="21" t="str">
        <f t="shared" si="642"/>
        <v/>
      </c>
      <c r="T7477" s="7" t="str">
        <f t="shared" si="643"/>
        <v>Under 1.5</v>
      </c>
      <c r="U7477" s="14"/>
      <c r="V7477" s="14" t="str">
        <f t="shared" si="640"/>
        <v>Over 0.5</v>
      </c>
      <c r="W7477" s="14" t="str">
        <f t="shared" si="641"/>
        <v/>
      </c>
    </row>
    <row r="7478" spans="19:23">
      <c r="S7478" s="21" t="str">
        <f t="shared" si="642"/>
        <v/>
      </c>
      <c r="T7478" s="7" t="str">
        <f t="shared" si="643"/>
        <v>Under 1.5</v>
      </c>
      <c r="U7478" s="14"/>
      <c r="V7478" s="14" t="str">
        <f t="shared" si="640"/>
        <v>Over 0.5</v>
      </c>
      <c r="W7478" s="14" t="str">
        <f t="shared" si="641"/>
        <v/>
      </c>
    </row>
    <row r="7479" spans="19:23">
      <c r="S7479" s="21" t="str">
        <f t="shared" si="642"/>
        <v/>
      </c>
      <c r="T7479" s="7" t="str">
        <f t="shared" si="643"/>
        <v>Under 1.5</v>
      </c>
      <c r="U7479" s="14"/>
      <c r="V7479" s="14" t="str">
        <f t="shared" si="640"/>
        <v>Over 0.5</v>
      </c>
      <c r="W7479" s="14" t="str">
        <f t="shared" si="641"/>
        <v/>
      </c>
    </row>
    <row r="7480" spans="19:23">
      <c r="S7480" s="21" t="str">
        <f t="shared" si="642"/>
        <v/>
      </c>
      <c r="T7480" s="7" t="str">
        <f t="shared" si="643"/>
        <v>Under 1.5</v>
      </c>
      <c r="U7480" s="14"/>
      <c r="V7480" s="14" t="str">
        <f t="shared" si="640"/>
        <v>Over 0.5</v>
      </c>
      <c r="W7480" s="14" t="str">
        <f t="shared" si="641"/>
        <v/>
      </c>
    </row>
    <row r="7481" spans="19:23">
      <c r="S7481" s="21" t="str">
        <f t="shared" si="642"/>
        <v/>
      </c>
      <c r="T7481" s="7" t="str">
        <f t="shared" si="643"/>
        <v>Under 1.5</v>
      </c>
      <c r="U7481" s="14"/>
      <c r="V7481" s="14" t="str">
        <f t="shared" si="640"/>
        <v>Over 0.5</v>
      </c>
      <c r="W7481" s="14" t="str">
        <f t="shared" si="641"/>
        <v/>
      </c>
    </row>
    <row r="7482" spans="19:23">
      <c r="S7482" s="21" t="str">
        <f t="shared" si="642"/>
        <v/>
      </c>
      <c r="T7482" s="7" t="str">
        <f t="shared" si="643"/>
        <v>Under 1.5</v>
      </c>
      <c r="U7482" s="14"/>
      <c r="V7482" s="14" t="str">
        <f t="shared" si="640"/>
        <v>Over 0.5</v>
      </c>
      <c r="W7482" s="14" t="str">
        <f t="shared" si="641"/>
        <v/>
      </c>
    </row>
    <row r="7483" spans="19:23">
      <c r="S7483" s="21" t="str">
        <f t="shared" si="642"/>
        <v/>
      </c>
      <c r="T7483" s="7" t="str">
        <f t="shared" si="643"/>
        <v>Under 1.5</v>
      </c>
      <c r="U7483" s="14"/>
      <c r="V7483" s="14" t="str">
        <f t="shared" si="640"/>
        <v>Over 0.5</v>
      </c>
      <c r="W7483" s="14" t="str">
        <f t="shared" si="641"/>
        <v/>
      </c>
    </row>
    <row r="7484" spans="19:23">
      <c r="S7484" s="21" t="str">
        <f t="shared" si="642"/>
        <v/>
      </c>
      <c r="T7484" s="7" t="str">
        <f t="shared" si="643"/>
        <v>Under 1.5</v>
      </c>
      <c r="U7484" s="14"/>
      <c r="V7484" s="14" t="str">
        <f t="shared" si="640"/>
        <v>Over 0.5</v>
      </c>
      <c r="W7484" s="14" t="str">
        <f t="shared" si="641"/>
        <v/>
      </c>
    </row>
    <row r="7485" spans="19:23">
      <c r="S7485" s="21" t="str">
        <f t="shared" si="642"/>
        <v/>
      </c>
      <c r="T7485" s="7" t="str">
        <f t="shared" si="643"/>
        <v>Under 1.5</v>
      </c>
      <c r="U7485" s="14"/>
      <c r="V7485" s="14" t="str">
        <f t="shared" si="640"/>
        <v>Over 0.5</v>
      </c>
      <c r="W7485" s="14" t="str">
        <f t="shared" si="641"/>
        <v/>
      </c>
    </row>
    <row r="7486" spans="19:23">
      <c r="S7486" s="21" t="str">
        <f t="shared" si="642"/>
        <v/>
      </c>
      <c r="T7486" s="7" t="str">
        <f t="shared" si="643"/>
        <v>Under 1.5</v>
      </c>
      <c r="U7486" s="14"/>
      <c r="V7486" s="14" t="str">
        <f t="shared" si="640"/>
        <v>Over 0.5</v>
      </c>
      <c r="W7486" s="14" t="str">
        <f t="shared" si="641"/>
        <v/>
      </c>
    </row>
    <row r="7487" spans="19:23">
      <c r="S7487" s="21" t="str">
        <f t="shared" si="642"/>
        <v/>
      </c>
      <c r="T7487" s="7" t="str">
        <f t="shared" si="643"/>
        <v>Under 1.5</v>
      </c>
      <c r="U7487" s="14"/>
      <c r="V7487" s="14" t="str">
        <f t="shared" si="640"/>
        <v>Over 0.5</v>
      </c>
      <c r="W7487" s="14" t="str">
        <f t="shared" si="641"/>
        <v/>
      </c>
    </row>
    <row r="7488" spans="19:23">
      <c r="S7488" s="21" t="str">
        <f t="shared" si="642"/>
        <v/>
      </c>
      <c r="T7488" s="7" t="str">
        <f t="shared" si="643"/>
        <v>Under 1.5</v>
      </c>
      <c r="U7488" s="14"/>
      <c r="V7488" s="14" t="str">
        <f t="shared" si="640"/>
        <v>Over 0.5</v>
      </c>
      <c r="W7488" s="14" t="str">
        <f t="shared" si="641"/>
        <v/>
      </c>
    </row>
    <row r="7489" spans="19:23">
      <c r="S7489" s="21" t="str">
        <f t="shared" si="642"/>
        <v/>
      </c>
      <c r="T7489" s="7" t="str">
        <f t="shared" si="643"/>
        <v>Under 1.5</v>
      </c>
      <c r="U7489" s="14"/>
      <c r="V7489" s="14" t="str">
        <f t="shared" si="640"/>
        <v>Over 0.5</v>
      </c>
      <c r="W7489" s="14" t="str">
        <f t="shared" si="641"/>
        <v/>
      </c>
    </row>
    <row r="7490" spans="19:23">
      <c r="S7490" s="21" t="str">
        <f t="shared" si="642"/>
        <v/>
      </c>
      <c r="T7490" s="7" t="str">
        <f t="shared" si="643"/>
        <v>Under 1.5</v>
      </c>
      <c r="U7490" s="14"/>
      <c r="V7490" s="14" t="str">
        <f t="shared" si="640"/>
        <v>Over 0.5</v>
      </c>
      <c r="W7490" s="14" t="str">
        <f t="shared" si="641"/>
        <v/>
      </c>
    </row>
    <row r="7491" spans="19:23">
      <c r="S7491" s="21" t="str">
        <f t="shared" si="642"/>
        <v/>
      </c>
      <c r="T7491" s="7" t="str">
        <f t="shared" si="643"/>
        <v>Under 1.5</v>
      </c>
      <c r="U7491" s="14"/>
      <c r="V7491" s="14" t="str">
        <f t="shared" si="640"/>
        <v>Over 0.5</v>
      </c>
      <c r="W7491" s="14" t="str">
        <f t="shared" si="641"/>
        <v/>
      </c>
    </row>
    <row r="7492" spans="19:23">
      <c r="S7492" s="21" t="str">
        <f t="shared" si="642"/>
        <v/>
      </c>
      <c r="T7492" s="7" t="str">
        <f t="shared" si="643"/>
        <v>Under 1.5</v>
      </c>
      <c r="U7492" s="14"/>
      <c r="V7492" s="14" t="str">
        <f t="shared" si="640"/>
        <v>Over 0.5</v>
      </c>
      <c r="W7492" s="14" t="str">
        <f t="shared" si="641"/>
        <v/>
      </c>
    </row>
    <row r="7493" spans="19:23">
      <c r="S7493" s="21" t="str">
        <f t="shared" si="642"/>
        <v/>
      </c>
      <c r="T7493" s="7" t="str">
        <f t="shared" si="643"/>
        <v>Under 1.5</v>
      </c>
      <c r="U7493" s="14"/>
      <c r="V7493" s="14" t="str">
        <f t="shared" si="640"/>
        <v>Over 0.5</v>
      </c>
      <c r="W7493" s="14" t="str">
        <f t="shared" si="641"/>
        <v/>
      </c>
    </row>
    <row r="7494" spans="19:23">
      <c r="S7494" s="21" t="str">
        <f t="shared" si="642"/>
        <v/>
      </c>
      <c r="T7494" s="7" t="str">
        <f t="shared" si="643"/>
        <v>Under 1.5</v>
      </c>
      <c r="U7494" s="14"/>
      <c r="V7494" s="14" t="str">
        <f t="shared" si="640"/>
        <v>Over 0.5</v>
      </c>
      <c r="W7494" s="14" t="str">
        <f t="shared" si="641"/>
        <v/>
      </c>
    </row>
    <row r="7495" spans="19:23">
      <c r="S7495" s="21" t="str">
        <f t="shared" si="642"/>
        <v/>
      </c>
      <c r="T7495" s="7" t="str">
        <f t="shared" si="643"/>
        <v>Under 1.5</v>
      </c>
      <c r="U7495" s="14"/>
      <c r="V7495" s="14" t="str">
        <f t="shared" si="640"/>
        <v>Over 0.5</v>
      </c>
      <c r="W7495" s="14" t="str">
        <f t="shared" si="641"/>
        <v/>
      </c>
    </row>
    <row r="7496" spans="19:23">
      <c r="S7496" s="21" t="str">
        <f t="shared" si="642"/>
        <v/>
      </c>
      <c r="T7496" s="7" t="str">
        <f t="shared" si="643"/>
        <v>Under 1.5</v>
      </c>
      <c r="U7496" s="14"/>
      <c r="V7496" s="14" t="str">
        <f t="shared" si="640"/>
        <v>Over 0.5</v>
      </c>
      <c r="W7496" s="14" t="str">
        <f t="shared" si="641"/>
        <v/>
      </c>
    </row>
    <row r="7497" spans="19:23">
      <c r="S7497" s="21" t="str">
        <f t="shared" si="642"/>
        <v/>
      </c>
      <c r="T7497" s="7" t="str">
        <f t="shared" si="643"/>
        <v>Under 1.5</v>
      </c>
      <c r="U7497" s="14"/>
      <c r="V7497" s="14" t="str">
        <f t="shared" si="640"/>
        <v>Over 0.5</v>
      </c>
      <c r="W7497" s="14" t="str">
        <f t="shared" si="641"/>
        <v/>
      </c>
    </row>
    <row r="7498" spans="19:23">
      <c r="S7498" s="21" t="str">
        <f t="shared" si="642"/>
        <v/>
      </c>
      <c r="T7498" s="7" t="str">
        <f t="shared" si="643"/>
        <v>Under 1.5</v>
      </c>
      <c r="U7498" s="14"/>
      <c r="V7498" s="14" t="str">
        <f t="shared" si="640"/>
        <v>Over 0.5</v>
      </c>
      <c r="W7498" s="14" t="str">
        <f t="shared" si="641"/>
        <v/>
      </c>
    </row>
    <row r="7499" spans="19:23">
      <c r="S7499" s="21" t="str">
        <f t="shared" si="642"/>
        <v/>
      </c>
      <c r="T7499" s="7" t="str">
        <f t="shared" si="643"/>
        <v>Under 1.5</v>
      </c>
      <c r="U7499" s="14"/>
      <c r="V7499" s="14" t="str">
        <f t="shared" ref="V7499:V7562" si="644">IF(N7499="1-0","Under 1.5",IF(N7499="0-0","Under 1.5",IF(N7499="0-1","Under 1.5","Over 0.5")))</f>
        <v>Over 0.5</v>
      </c>
      <c r="W7499" s="14" t="str">
        <f t="shared" ref="W7499:W7562" si="645">IF(N7499=0,"",IF(N7499="?",N7499,IF(T7499=V7499,"WON",IF(N7499="0-1","WON",IF(N7499="1-0","WON","LOST")))))</f>
        <v/>
      </c>
    </row>
    <row r="7500" spans="19:23">
      <c r="S7500" s="21" t="str">
        <f t="shared" si="642"/>
        <v/>
      </c>
      <c r="T7500" s="7" t="str">
        <f t="shared" si="643"/>
        <v>Under 1.5</v>
      </c>
      <c r="U7500" s="14"/>
      <c r="V7500" s="14" t="str">
        <f t="shared" si="644"/>
        <v>Over 0.5</v>
      </c>
      <c r="W7500" s="14" t="str">
        <f t="shared" si="645"/>
        <v/>
      </c>
    </row>
    <row r="7501" spans="19:23">
      <c r="S7501" s="21" t="str">
        <f t="shared" si="642"/>
        <v/>
      </c>
      <c r="T7501" s="7" t="str">
        <f t="shared" si="643"/>
        <v>Under 1.5</v>
      </c>
      <c r="U7501" s="14"/>
      <c r="V7501" s="14" t="str">
        <f t="shared" si="644"/>
        <v>Over 0.5</v>
      </c>
      <c r="W7501" s="14" t="str">
        <f t="shared" si="645"/>
        <v/>
      </c>
    </row>
    <row r="7502" spans="19:23">
      <c r="S7502" s="21" t="str">
        <f t="shared" si="642"/>
        <v/>
      </c>
      <c r="T7502" s="7" t="str">
        <f t="shared" si="643"/>
        <v>Under 1.5</v>
      </c>
      <c r="U7502" s="14"/>
      <c r="V7502" s="14" t="str">
        <f t="shared" si="644"/>
        <v>Over 0.5</v>
      </c>
      <c r="W7502" s="14" t="str">
        <f t="shared" si="645"/>
        <v/>
      </c>
    </row>
    <row r="7503" spans="19:23">
      <c r="S7503" s="21" t="str">
        <f t="shared" si="642"/>
        <v/>
      </c>
      <c r="T7503" s="7" t="str">
        <f t="shared" si="643"/>
        <v>Under 1.5</v>
      </c>
      <c r="U7503" s="14"/>
      <c r="V7503" s="14" t="str">
        <f t="shared" si="644"/>
        <v>Over 0.5</v>
      </c>
      <c r="W7503" s="14" t="str">
        <f t="shared" si="645"/>
        <v/>
      </c>
    </row>
    <row r="7504" spans="19:23">
      <c r="S7504" s="21" t="str">
        <f t="shared" si="642"/>
        <v/>
      </c>
      <c r="T7504" s="7" t="str">
        <f t="shared" si="643"/>
        <v>Under 1.5</v>
      </c>
      <c r="U7504" s="14"/>
      <c r="V7504" s="14" t="str">
        <f t="shared" si="644"/>
        <v>Over 0.5</v>
      </c>
      <c r="W7504" s="14" t="str">
        <f t="shared" si="645"/>
        <v/>
      </c>
    </row>
    <row r="7505" spans="19:23">
      <c r="S7505" s="21" t="str">
        <f t="shared" si="642"/>
        <v/>
      </c>
      <c r="T7505" s="7" t="str">
        <f t="shared" si="643"/>
        <v>Under 1.5</v>
      </c>
      <c r="U7505" s="14"/>
      <c r="V7505" s="14" t="str">
        <f t="shared" si="644"/>
        <v>Over 0.5</v>
      </c>
      <c r="W7505" s="14" t="str">
        <f t="shared" si="645"/>
        <v/>
      </c>
    </row>
    <row r="7506" spans="19:23">
      <c r="S7506" s="21" t="str">
        <f t="shared" si="642"/>
        <v/>
      </c>
      <c r="T7506" s="7" t="str">
        <f t="shared" si="643"/>
        <v>Under 1.5</v>
      </c>
      <c r="U7506" s="14"/>
      <c r="V7506" s="14" t="str">
        <f t="shared" si="644"/>
        <v>Over 0.5</v>
      </c>
      <c r="W7506" s="14" t="str">
        <f t="shared" si="645"/>
        <v/>
      </c>
    </row>
    <row r="7507" spans="19:23">
      <c r="S7507" s="21" t="str">
        <f t="shared" si="642"/>
        <v/>
      </c>
      <c r="T7507" s="7" t="str">
        <f t="shared" si="643"/>
        <v>Under 1.5</v>
      </c>
      <c r="U7507" s="14"/>
      <c r="V7507" s="14" t="str">
        <f t="shared" si="644"/>
        <v>Over 0.5</v>
      </c>
      <c r="W7507" s="14" t="str">
        <f t="shared" si="645"/>
        <v/>
      </c>
    </row>
    <row r="7508" spans="19:23">
      <c r="S7508" s="21" t="str">
        <f t="shared" si="642"/>
        <v/>
      </c>
      <c r="T7508" s="7" t="str">
        <f t="shared" si="643"/>
        <v>Under 1.5</v>
      </c>
      <c r="U7508" s="14"/>
      <c r="V7508" s="14" t="str">
        <f t="shared" si="644"/>
        <v>Over 0.5</v>
      </c>
      <c r="W7508" s="14" t="str">
        <f t="shared" si="645"/>
        <v/>
      </c>
    </row>
    <row r="7509" spans="19:23">
      <c r="S7509" s="21" t="str">
        <f t="shared" si="642"/>
        <v/>
      </c>
      <c r="T7509" s="7" t="str">
        <f t="shared" si="643"/>
        <v>Under 1.5</v>
      </c>
      <c r="U7509" s="14"/>
      <c r="V7509" s="14" t="str">
        <f t="shared" si="644"/>
        <v>Over 0.5</v>
      </c>
      <c r="W7509" s="14" t="str">
        <f t="shared" si="645"/>
        <v/>
      </c>
    </row>
    <row r="7510" spans="19:23">
      <c r="S7510" s="21" t="str">
        <f t="shared" si="642"/>
        <v/>
      </c>
      <c r="T7510" s="7" t="str">
        <f t="shared" si="643"/>
        <v>Under 1.5</v>
      </c>
      <c r="U7510" s="14"/>
      <c r="V7510" s="14" t="str">
        <f t="shared" si="644"/>
        <v>Over 0.5</v>
      </c>
      <c r="W7510" s="14" t="str">
        <f t="shared" si="645"/>
        <v/>
      </c>
    </row>
    <row r="7511" spans="19:23">
      <c r="S7511" s="21" t="str">
        <f t="shared" si="642"/>
        <v/>
      </c>
      <c r="T7511" s="7" t="str">
        <f t="shared" si="643"/>
        <v>Under 1.5</v>
      </c>
      <c r="U7511" s="14"/>
      <c r="V7511" s="14" t="str">
        <f t="shared" si="644"/>
        <v>Over 0.5</v>
      </c>
      <c r="W7511" s="14" t="str">
        <f t="shared" si="645"/>
        <v/>
      </c>
    </row>
    <row r="7512" spans="19:23">
      <c r="S7512" s="21" t="str">
        <f t="shared" si="642"/>
        <v/>
      </c>
      <c r="T7512" s="7" t="str">
        <f t="shared" si="643"/>
        <v>Under 1.5</v>
      </c>
      <c r="U7512" s="14"/>
      <c r="V7512" s="14" t="str">
        <f t="shared" si="644"/>
        <v>Over 0.5</v>
      </c>
      <c r="W7512" s="14" t="str">
        <f t="shared" si="645"/>
        <v/>
      </c>
    </row>
    <row r="7513" spans="19:23">
      <c r="S7513" s="21" t="str">
        <f t="shared" si="642"/>
        <v/>
      </c>
      <c r="T7513" s="7" t="str">
        <f t="shared" si="643"/>
        <v>Under 1.5</v>
      </c>
      <c r="U7513" s="14"/>
      <c r="V7513" s="14" t="str">
        <f t="shared" si="644"/>
        <v>Over 0.5</v>
      </c>
      <c r="W7513" s="14" t="str">
        <f t="shared" si="645"/>
        <v/>
      </c>
    </row>
    <row r="7514" spans="19:23">
      <c r="S7514" s="21" t="str">
        <f t="shared" si="642"/>
        <v/>
      </c>
      <c r="T7514" s="7" t="str">
        <f t="shared" si="643"/>
        <v>Under 1.5</v>
      </c>
      <c r="U7514" s="14"/>
      <c r="V7514" s="14" t="str">
        <f t="shared" si="644"/>
        <v>Over 0.5</v>
      </c>
      <c r="W7514" s="14" t="str">
        <f t="shared" si="645"/>
        <v/>
      </c>
    </row>
    <row r="7515" spans="19:23">
      <c r="S7515" s="21" t="str">
        <f t="shared" si="642"/>
        <v/>
      </c>
      <c r="T7515" s="7" t="str">
        <f t="shared" si="643"/>
        <v>Under 1.5</v>
      </c>
      <c r="U7515" s="14"/>
      <c r="V7515" s="14" t="str">
        <f t="shared" si="644"/>
        <v>Over 0.5</v>
      </c>
      <c r="W7515" s="14" t="str">
        <f t="shared" si="645"/>
        <v/>
      </c>
    </row>
    <row r="7516" spans="19:23">
      <c r="S7516" s="21" t="str">
        <f t="shared" si="642"/>
        <v/>
      </c>
      <c r="T7516" s="7" t="str">
        <f t="shared" si="643"/>
        <v>Under 1.5</v>
      </c>
      <c r="U7516" s="14"/>
      <c r="V7516" s="14" t="str">
        <f t="shared" si="644"/>
        <v>Over 0.5</v>
      </c>
      <c r="W7516" s="14" t="str">
        <f t="shared" si="645"/>
        <v/>
      </c>
    </row>
    <row r="7517" spans="19:23">
      <c r="S7517" s="21" t="str">
        <f t="shared" si="642"/>
        <v/>
      </c>
      <c r="T7517" s="7" t="str">
        <f t="shared" si="643"/>
        <v>Under 1.5</v>
      </c>
      <c r="U7517" s="14"/>
      <c r="V7517" s="14" t="str">
        <f t="shared" si="644"/>
        <v>Over 0.5</v>
      </c>
      <c r="W7517" s="14" t="str">
        <f t="shared" si="645"/>
        <v/>
      </c>
    </row>
    <row r="7518" spans="19:23">
      <c r="S7518" s="21" t="str">
        <f t="shared" si="642"/>
        <v/>
      </c>
      <c r="T7518" s="7" t="str">
        <f t="shared" si="643"/>
        <v>Under 1.5</v>
      </c>
      <c r="U7518" s="14"/>
      <c r="V7518" s="14" t="str">
        <f t="shared" si="644"/>
        <v>Over 0.5</v>
      </c>
      <c r="W7518" s="14" t="str">
        <f t="shared" si="645"/>
        <v/>
      </c>
    </row>
    <row r="7519" spans="19:23">
      <c r="S7519" s="21" t="str">
        <f t="shared" si="642"/>
        <v/>
      </c>
      <c r="T7519" s="7" t="str">
        <f t="shared" si="643"/>
        <v>Under 1.5</v>
      </c>
      <c r="U7519" s="14"/>
      <c r="V7519" s="14" t="str">
        <f t="shared" si="644"/>
        <v>Over 0.5</v>
      </c>
      <c r="W7519" s="14" t="str">
        <f t="shared" si="645"/>
        <v/>
      </c>
    </row>
    <row r="7520" spans="19:23">
      <c r="S7520" s="21" t="str">
        <f t="shared" si="642"/>
        <v/>
      </c>
      <c r="T7520" s="7" t="str">
        <f t="shared" si="643"/>
        <v>Under 1.5</v>
      </c>
      <c r="U7520" s="14"/>
      <c r="V7520" s="14" t="str">
        <f t="shared" si="644"/>
        <v>Over 0.5</v>
      </c>
      <c r="W7520" s="14" t="str">
        <f t="shared" si="645"/>
        <v/>
      </c>
    </row>
    <row r="7521" spans="19:23">
      <c r="S7521" s="21" t="str">
        <f t="shared" si="642"/>
        <v/>
      </c>
      <c r="T7521" s="7" t="str">
        <f t="shared" si="643"/>
        <v>Under 1.5</v>
      </c>
      <c r="U7521" s="14"/>
      <c r="V7521" s="14" t="str">
        <f t="shared" si="644"/>
        <v>Over 0.5</v>
      </c>
      <c r="W7521" s="14" t="str">
        <f t="shared" si="645"/>
        <v/>
      </c>
    </row>
    <row r="7522" spans="19:23">
      <c r="S7522" s="21" t="str">
        <f t="shared" si="642"/>
        <v/>
      </c>
      <c r="T7522" s="7" t="str">
        <f t="shared" si="643"/>
        <v>Under 1.5</v>
      </c>
      <c r="U7522" s="14"/>
      <c r="V7522" s="14" t="str">
        <f t="shared" si="644"/>
        <v>Over 0.5</v>
      </c>
      <c r="W7522" s="14" t="str">
        <f t="shared" si="645"/>
        <v/>
      </c>
    </row>
    <row r="7523" spans="19:23">
      <c r="S7523" s="21" t="str">
        <f t="shared" si="642"/>
        <v/>
      </c>
      <c r="T7523" s="7" t="str">
        <f t="shared" si="643"/>
        <v>Under 1.5</v>
      </c>
      <c r="U7523" s="14"/>
      <c r="V7523" s="14" t="str">
        <f t="shared" si="644"/>
        <v>Over 0.5</v>
      </c>
      <c r="W7523" s="14" t="str">
        <f t="shared" si="645"/>
        <v/>
      </c>
    </row>
    <row r="7524" spans="19:23">
      <c r="S7524" s="21" t="str">
        <f t="shared" si="642"/>
        <v/>
      </c>
      <c r="T7524" s="7" t="str">
        <f t="shared" si="643"/>
        <v>Under 1.5</v>
      </c>
      <c r="U7524" s="14"/>
      <c r="V7524" s="14" t="str">
        <f t="shared" si="644"/>
        <v>Over 0.5</v>
      </c>
      <c r="W7524" s="14" t="str">
        <f t="shared" si="645"/>
        <v/>
      </c>
    </row>
    <row r="7525" spans="19:23">
      <c r="S7525" s="21" t="str">
        <f t="shared" si="642"/>
        <v/>
      </c>
      <c r="T7525" s="7" t="str">
        <f t="shared" si="643"/>
        <v>Under 1.5</v>
      </c>
      <c r="U7525" s="14"/>
      <c r="V7525" s="14" t="str">
        <f t="shared" si="644"/>
        <v>Over 0.5</v>
      </c>
      <c r="W7525" s="14" t="str">
        <f t="shared" si="645"/>
        <v/>
      </c>
    </row>
    <row r="7526" spans="19:23">
      <c r="S7526" s="21" t="str">
        <f t="shared" si="642"/>
        <v/>
      </c>
      <c r="T7526" s="7" t="str">
        <f t="shared" si="643"/>
        <v>Under 1.5</v>
      </c>
      <c r="U7526" s="14"/>
      <c r="V7526" s="14" t="str">
        <f t="shared" si="644"/>
        <v>Over 0.5</v>
      </c>
      <c r="W7526" s="14" t="str">
        <f t="shared" si="645"/>
        <v/>
      </c>
    </row>
    <row r="7527" spans="19:23">
      <c r="S7527" s="21" t="str">
        <f t="shared" si="642"/>
        <v/>
      </c>
      <c r="T7527" s="7" t="str">
        <f t="shared" si="643"/>
        <v>Under 1.5</v>
      </c>
      <c r="U7527" s="14"/>
      <c r="V7527" s="14" t="str">
        <f t="shared" si="644"/>
        <v>Over 0.5</v>
      </c>
      <c r="W7527" s="14" t="str">
        <f t="shared" si="645"/>
        <v/>
      </c>
    </row>
    <row r="7528" spans="19:23">
      <c r="S7528" s="21" t="str">
        <f t="shared" si="642"/>
        <v/>
      </c>
      <c r="T7528" s="7" t="str">
        <f t="shared" si="643"/>
        <v>Under 1.5</v>
      </c>
      <c r="U7528" s="14"/>
      <c r="V7528" s="14" t="str">
        <f t="shared" si="644"/>
        <v>Over 0.5</v>
      </c>
      <c r="W7528" s="14" t="str">
        <f t="shared" si="645"/>
        <v/>
      </c>
    </row>
    <row r="7529" spans="19:23">
      <c r="S7529" s="21" t="str">
        <f t="shared" si="642"/>
        <v/>
      </c>
      <c r="T7529" s="7" t="str">
        <f t="shared" si="643"/>
        <v>Under 1.5</v>
      </c>
      <c r="U7529" s="14"/>
      <c r="V7529" s="14" t="str">
        <f t="shared" si="644"/>
        <v>Over 0.5</v>
      </c>
      <c r="W7529" s="14" t="str">
        <f t="shared" si="645"/>
        <v/>
      </c>
    </row>
    <row r="7530" spans="19:23">
      <c r="S7530" s="21" t="str">
        <f t="shared" si="642"/>
        <v/>
      </c>
      <c r="T7530" s="7" t="str">
        <f t="shared" si="643"/>
        <v>Under 1.5</v>
      </c>
      <c r="U7530" s="14"/>
      <c r="V7530" s="14" t="str">
        <f t="shared" si="644"/>
        <v>Over 0.5</v>
      </c>
      <c r="W7530" s="14" t="str">
        <f t="shared" si="645"/>
        <v/>
      </c>
    </row>
    <row r="7531" spans="19:23">
      <c r="S7531" s="21" t="str">
        <f t="shared" si="642"/>
        <v/>
      </c>
      <c r="T7531" s="7" t="str">
        <f t="shared" si="643"/>
        <v>Under 1.5</v>
      </c>
      <c r="U7531" s="14"/>
      <c r="V7531" s="14" t="str">
        <f t="shared" si="644"/>
        <v>Over 0.5</v>
      </c>
      <c r="W7531" s="14" t="str">
        <f t="shared" si="645"/>
        <v/>
      </c>
    </row>
    <row r="7532" spans="19:23">
      <c r="S7532" s="21" t="str">
        <f t="shared" si="642"/>
        <v/>
      </c>
      <c r="T7532" s="7" t="str">
        <f t="shared" si="643"/>
        <v>Under 1.5</v>
      </c>
      <c r="U7532" s="14"/>
      <c r="V7532" s="14" t="str">
        <f t="shared" si="644"/>
        <v>Over 0.5</v>
      </c>
      <c r="W7532" s="14" t="str">
        <f t="shared" si="645"/>
        <v/>
      </c>
    </row>
    <row r="7533" spans="19:23">
      <c r="S7533" s="21" t="str">
        <f t="shared" si="642"/>
        <v/>
      </c>
      <c r="T7533" s="7" t="str">
        <f t="shared" si="643"/>
        <v>Under 1.5</v>
      </c>
      <c r="U7533" s="14"/>
      <c r="V7533" s="14" t="str">
        <f t="shared" si="644"/>
        <v>Over 0.5</v>
      </c>
      <c r="W7533" s="14" t="str">
        <f t="shared" si="645"/>
        <v/>
      </c>
    </row>
    <row r="7534" spans="19:23">
      <c r="S7534" s="21" t="str">
        <f t="shared" si="642"/>
        <v/>
      </c>
      <c r="T7534" s="7" t="str">
        <f t="shared" si="643"/>
        <v>Under 1.5</v>
      </c>
      <c r="U7534" s="14"/>
      <c r="V7534" s="14" t="str">
        <f t="shared" si="644"/>
        <v>Over 0.5</v>
      </c>
      <c r="W7534" s="14" t="str">
        <f t="shared" si="645"/>
        <v/>
      </c>
    </row>
    <row r="7535" spans="19:23">
      <c r="S7535" s="21" t="str">
        <f t="shared" si="642"/>
        <v/>
      </c>
      <c r="T7535" s="7" t="str">
        <f t="shared" si="643"/>
        <v>Under 1.5</v>
      </c>
      <c r="U7535" s="14"/>
      <c r="V7535" s="14" t="str">
        <f t="shared" si="644"/>
        <v>Over 0.5</v>
      </c>
      <c r="W7535" s="14" t="str">
        <f t="shared" si="645"/>
        <v/>
      </c>
    </row>
    <row r="7536" spans="19:23">
      <c r="S7536" s="21" t="str">
        <f t="shared" si="642"/>
        <v/>
      </c>
      <c r="T7536" s="7" t="str">
        <f t="shared" si="643"/>
        <v>Under 1.5</v>
      </c>
      <c r="U7536" s="14"/>
      <c r="V7536" s="14" t="str">
        <f t="shared" si="644"/>
        <v>Over 0.5</v>
      </c>
      <c r="W7536" s="14" t="str">
        <f t="shared" si="645"/>
        <v/>
      </c>
    </row>
    <row r="7537" spans="19:23">
      <c r="S7537" s="21" t="str">
        <f t="shared" si="642"/>
        <v/>
      </c>
      <c r="T7537" s="7" t="str">
        <f t="shared" si="643"/>
        <v>Under 1.5</v>
      </c>
      <c r="U7537" s="14"/>
      <c r="V7537" s="14" t="str">
        <f t="shared" si="644"/>
        <v>Over 0.5</v>
      </c>
      <c r="W7537" s="14" t="str">
        <f t="shared" si="645"/>
        <v/>
      </c>
    </row>
    <row r="7538" spans="19:23">
      <c r="S7538" s="21" t="str">
        <f t="shared" si="642"/>
        <v/>
      </c>
      <c r="T7538" s="7" t="str">
        <f t="shared" si="643"/>
        <v>Under 1.5</v>
      </c>
      <c r="U7538" s="14"/>
      <c r="V7538" s="14" t="str">
        <f t="shared" si="644"/>
        <v>Over 0.5</v>
      </c>
      <c r="W7538" s="14" t="str">
        <f t="shared" si="645"/>
        <v/>
      </c>
    </row>
    <row r="7539" spans="19:23">
      <c r="S7539" s="21" t="str">
        <f t="shared" si="642"/>
        <v/>
      </c>
      <c r="T7539" s="7" t="str">
        <f t="shared" si="643"/>
        <v>Under 1.5</v>
      </c>
      <c r="U7539" s="14"/>
      <c r="V7539" s="14" t="str">
        <f t="shared" si="644"/>
        <v>Over 0.5</v>
      </c>
      <c r="W7539" s="14" t="str">
        <f t="shared" si="645"/>
        <v/>
      </c>
    </row>
    <row r="7540" spans="19:23">
      <c r="S7540" s="21" t="str">
        <f t="shared" ref="S7540:S7603" si="646">(IF(H7540=0,"",(40+IF(I7540&lt;50,0,I7540/3.2)+(IF(J7540&gt;I7540,-J7540/3.2,0)+(IF(H7540&gt;I7540,-H7540/3.2,0)+(IF(L7540="X",5,IF(L7540="2",2,0)))+(IF(M7540&gt;15,0,15-M7540))+(IF(P7540&lt;50,0,P7540/5)))))))</f>
        <v/>
      </c>
      <c r="T7540" s="7" t="str">
        <f t="shared" ref="T7540:T7603" si="647">IF(S7540&lt;56,"Over 0.5","Under 1.5")</f>
        <v>Under 1.5</v>
      </c>
      <c r="U7540" s="14"/>
      <c r="V7540" s="14" t="str">
        <f t="shared" si="644"/>
        <v>Over 0.5</v>
      </c>
      <c r="W7540" s="14" t="str">
        <f t="shared" si="645"/>
        <v/>
      </c>
    </row>
    <row r="7541" spans="19:23">
      <c r="S7541" s="21" t="str">
        <f t="shared" si="646"/>
        <v/>
      </c>
      <c r="T7541" s="7" t="str">
        <f t="shared" si="647"/>
        <v>Under 1.5</v>
      </c>
      <c r="U7541" s="14"/>
      <c r="V7541" s="14" t="str">
        <f t="shared" si="644"/>
        <v>Over 0.5</v>
      </c>
      <c r="W7541" s="14" t="str">
        <f t="shared" si="645"/>
        <v/>
      </c>
    </row>
    <row r="7542" spans="19:23">
      <c r="S7542" s="21" t="str">
        <f t="shared" si="646"/>
        <v/>
      </c>
      <c r="T7542" s="7" t="str">
        <f t="shared" si="647"/>
        <v>Under 1.5</v>
      </c>
      <c r="U7542" s="14"/>
      <c r="V7542" s="14" t="str">
        <f t="shared" si="644"/>
        <v>Over 0.5</v>
      </c>
      <c r="W7542" s="14" t="str">
        <f t="shared" si="645"/>
        <v/>
      </c>
    </row>
    <row r="7543" spans="19:23">
      <c r="S7543" s="21" t="str">
        <f t="shared" si="646"/>
        <v/>
      </c>
      <c r="T7543" s="7" t="str">
        <f t="shared" si="647"/>
        <v>Under 1.5</v>
      </c>
      <c r="U7543" s="14"/>
      <c r="V7543" s="14" t="str">
        <f t="shared" si="644"/>
        <v>Over 0.5</v>
      </c>
      <c r="W7543" s="14" t="str">
        <f t="shared" si="645"/>
        <v/>
      </c>
    </row>
    <row r="7544" spans="19:23">
      <c r="S7544" s="21" t="str">
        <f t="shared" si="646"/>
        <v/>
      </c>
      <c r="T7544" s="7" t="str">
        <f t="shared" si="647"/>
        <v>Under 1.5</v>
      </c>
      <c r="U7544" s="14"/>
      <c r="V7544" s="14" t="str">
        <f t="shared" si="644"/>
        <v>Over 0.5</v>
      </c>
      <c r="W7544" s="14" t="str">
        <f t="shared" si="645"/>
        <v/>
      </c>
    </row>
    <row r="7545" spans="19:23">
      <c r="S7545" s="21" t="str">
        <f t="shared" si="646"/>
        <v/>
      </c>
      <c r="T7545" s="7" t="str">
        <f t="shared" si="647"/>
        <v>Under 1.5</v>
      </c>
      <c r="U7545" s="14"/>
      <c r="V7545" s="14" t="str">
        <f t="shared" si="644"/>
        <v>Over 0.5</v>
      </c>
      <c r="W7545" s="14" t="str">
        <f t="shared" si="645"/>
        <v/>
      </c>
    </row>
    <row r="7546" spans="19:23">
      <c r="S7546" s="21" t="str">
        <f t="shared" si="646"/>
        <v/>
      </c>
      <c r="T7546" s="7" t="str">
        <f t="shared" si="647"/>
        <v>Under 1.5</v>
      </c>
      <c r="U7546" s="14"/>
      <c r="V7546" s="14" t="str">
        <f t="shared" si="644"/>
        <v>Over 0.5</v>
      </c>
      <c r="W7546" s="14" t="str">
        <f t="shared" si="645"/>
        <v/>
      </c>
    </row>
    <row r="7547" spans="19:23">
      <c r="S7547" s="21" t="str">
        <f t="shared" si="646"/>
        <v/>
      </c>
      <c r="T7547" s="7" t="str">
        <f t="shared" si="647"/>
        <v>Under 1.5</v>
      </c>
      <c r="U7547" s="14"/>
      <c r="V7547" s="14" t="str">
        <f t="shared" si="644"/>
        <v>Over 0.5</v>
      </c>
      <c r="W7547" s="14" t="str">
        <f t="shared" si="645"/>
        <v/>
      </c>
    </row>
    <row r="7548" spans="19:23">
      <c r="S7548" s="21" t="str">
        <f t="shared" si="646"/>
        <v/>
      </c>
      <c r="T7548" s="7" t="str">
        <f t="shared" si="647"/>
        <v>Under 1.5</v>
      </c>
      <c r="U7548" s="14"/>
      <c r="V7548" s="14" t="str">
        <f t="shared" si="644"/>
        <v>Over 0.5</v>
      </c>
      <c r="W7548" s="14" t="str">
        <f t="shared" si="645"/>
        <v/>
      </c>
    </row>
    <row r="7549" spans="19:23">
      <c r="S7549" s="21" t="str">
        <f t="shared" si="646"/>
        <v/>
      </c>
      <c r="T7549" s="7" t="str">
        <f t="shared" si="647"/>
        <v>Under 1.5</v>
      </c>
      <c r="U7549" s="14"/>
      <c r="V7549" s="14" t="str">
        <f t="shared" si="644"/>
        <v>Over 0.5</v>
      </c>
      <c r="W7549" s="14" t="str">
        <f t="shared" si="645"/>
        <v/>
      </c>
    </row>
    <row r="7550" spans="19:23">
      <c r="S7550" s="21" t="str">
        <f t="shared" si="646"/>
        <v/>
      </c>
      <c r="T7550" s="7" t="str">
        <f t="shared" si="647"/>
        <v>Under 1.5</v>
      </c>
      <c r="U7550" s="14"/>
      <c r="V7550" s="14" t="str">
        <f t="shared" si="644"/>
        <v>Over 0.5</v>
      </c>
      <c r="W7550" s="14" t="str">
        <f t="shared" si="645"/>
        <v/>
      </c>
    </row>
    <row r="7551" spans="19:23">
      <c r="S7551" s="21" t="str">
        <f t="shared" si="646"/>
        <v/>
      </c>
      <c r="T7551" s="7" t="str">
        <f t="shared" si="647"/>
        <v>Under 1.5</v>
      </c>
      <c r="U7551" s="14"/>
      <c r="V7551" s="14" t="str">
        <f t="shared" si="644"/>
        <v>Over 0.5</v>
      </c>
      <c r="W7551" s="14" t="str">
        <f t="shared" si="645"/>
        <v/>
      </c>
    </row>
    <row r="7552" spans="19:23">
      <c r="S7552" s="21" t="str">
        <f t="shared" si="646"/>
        <v/>
      </c>
      <c r="T7552" s="7" t="str">
        <f t="shared" si="647"/>
        <v>Under 1.5</v>
      </c>
      <c r="U7552" s="14"/>
      <c r="V7552" s="14" t="str">
        <f t="shared" si="644"/>
        <v>Over 0.5</v>
      </c>
      <c r="W7552" s="14" t="str">
        <f t="shared" si="645"/>
        <v/>
      </c>
    </row>
    <row r="7553" spans="19:23">
      <c r="S7553" s="21" t="str">
        <f t="shared" si="646"/>
        <v/>
      </c>
      <c r="T7553" s="7" t="str">
        <f t="shared" si="647"/>
        <v>Under 1.5</v>
      </c>
      <c r="U7553" s="14"/>
      <c r="V7553" s="14" t="str">
        <f t="shared" si="644"/>
        <v>Over 0.5</v>
      </c>
      <c r="W7553" s="14" t="str">
        <f t="shared" si="645"/>
        <v/>
      </c>
    </row>
    <row r="7554" spans="19:23">
      <c r="S7554" s="21" t="str">
        <f t="shared" si="646"/>
        <v/>
      </c>
      <c r="T7554" s="7" t="str">
        <f t="shared" si="647"/>
        <v>Under 1.5</v>
      </c>
      <c r="U7554" s="14"/>
      <c r="V7554" s="14" t="str">
        <f t="shared" si="644"/>
        <v>Over 0.5</v>
      </c>
      <c r="W7554" s="14" t="str">
        <f t="shared" si="645"/>
        <v/>
      </c>
    </row>
    <row r="7555" spans="19:23">
      <c r="S7555" s="21" t="str">
        <f t="shared" si="646"/>
        <v/>
      </c>
      <c r="T7555" s="7" t="str">
        <f t="shared" si="647"/>
        <v>Under 1.5</v>
      </c>
      <c r="U7555" s="14"/>
      <c r="V7555" s="14" t="str">
        <f t="shared" si="644"/>
        <v>Over 0.5</v>
      </c>
      <c r="W7555" s="14" t="str">
        <f t="shared" si="645"/>
        <v/>
      </c>
    </row>
    <row r="7556" spans="19:23">
      <c r="S7556" s="21" t="str">
        <f t="shared" si="646"/>
        <v/>
      </c>
      <c r="T7556" s="7" t="str">
        <f t="shared" si="647"/>
        <v>Under 1.5</v>
      </c>
      <c r="U7556" s="14"/>
      <c r="V7556" s="14" t="str">
        <f t="shared" si="644"/>
        <v>Over 0.5</v>
      </c>
      <c r="W7556" s="14" t="str">
        <f t="shared" si="645"/>
        <v/>
      </c>
    </row>
    <row r="7557" spans="19:23">
      <c r="S7557" s="21" t="str">
        <f t="shared" si="646"/>
        <v/>
      </c>
      <c r="T7557" s="7" t="str">
        <f t="shared" si="647"/>
        <v>Under 1.5</v>
      </c>
      <c r="U7557" s="14"/>
      <c r="V7557" s="14" t="str">
        <f t="shared" si="644"/>
        <v>Over 0.5</v>
      </c>
      <c r="W7557" s="14" t="str">
        <f t="shared" si="645"/>
        <v/>
      </c>
    </row>
    <row r="7558" spans="19:23">
      <c r="S7558" s="21" t="str">
        <f t="shared" si="646"/>
        <v/>
      </c>
      <c r="T7558" s="7" t="str">
        <f t="shared" si="647"/>
        <v>Under 1.5</v>
      </c>
      <c r="U7558" s="14"/>
      <c r="V7558" s="14" t="str">
        <f t="shared" si="644"/>
        <v>Over 0.5</v>
      </c>
      <c r="W7558" s="14" t="str">
        <f t="shared" si="645"/>
        <v/>
      </c>
    </row>
    <row r="7559" spans="19:23">
      <c r="S7559" s="21" t="str">
        <f t="shared" si="646"/>
        <v/>
      </c>
      <c r="T7559" s="7" t="str">
        <f t="shared" si="647"/>
        <v>Under 1.5</v>
      </c>
      <c r="U7559" s="14"/>
      <c r="V7559" s="14" t="str">
        <f t="shared" si="644"/>
        <v>Over 0.5</v>
      </c>
      <c r="W7559" s="14" t="str">
        <f t="shared" si="645"/>
        <v/>
      </c>
    </row>
    <row r="7560" spans="19:23">
      <c r="S7560" s="21" t="str">
        <f t="shared" si="646"/>
        <v/>
      </c>
      <c r="T7560" s="7" t="str">
        <f t="shared" si="647"/>
        <v>Under 1.5</v>
      </c>
      <c r="U7560" s="14"/>
      <c r="V7560" s="14" t="str">
        <f t="shared" si="644"/>
        <v>Over 0.5</v>
      </c>
      <c r="W7560" s="14" t="str">
        <f t="shared" si="645"/>
        <v/>
      </c>
    </row>
    <row r="7561" spans="19:23">
      <c r="S7561" s="21" t="str">
        <f t="shared" si="646"/>
        <v/>
      </c>
      <c r="T7561" s="7" t="str">
        <f t="shared" si="647"/>
        <v>Under 1.5</v>
      </c>
      <c r="U7561" s="14"/>
      <c r="V7561" s="14" t="str">
        <f t="shared" si="644"/>
        <v>Over 0.5</v>
      </c>
      <c r="W7561" s="14" t="str">
        <f t="shared" si="645"/>
        <v/>
      </c>
    </row>
    <row r="7562" spans="19:23">
      <c r="S7562" s="21" t="str">
        <f t="shared" si="646"/>
        <v/>
      </c>
      <c r="T7562" s="7" t="str">
        <f t="shared" si="647"/>
        <v>Under 1.5</v>
      </c>
      <c r="U7562" s="14"/>
      <c r="V7562" s="14" t="str">
        <f t="shared" si="644"/>
        <v>Over 0.5</v>
      </c>
      <c r="W7562" s="14" t="str">
        <f t="shared" si="645"/>
        <v/>
      </c>
    </row>
    <row r="7563" spans="19:23">
      <c r="S7563" s="21" t="str">
        <f t="shared" si="646"/>
        <v/>
      </c>
      <c r="T7563" s="7" t="str">
        <f t="shared" si="647"/>
        <v>Under 1.5</v>
      </c>
      <c r="U7563" s="14"/>
      <c r="V7563" s="14" t="str">
        <f t="shared" ref="V7563:V7626" si="648">IF(N7563="1-0","Under 1.5",IF(N7563="0-0","Under 1.5",IF(N7563="0-1","Under 1.5","Over 0.5")))</f>
        <v>Over 0.5</v>
      </c>
      <c r="W7563" s="14" t="str">
        <f t="shared" ref="W7563:W7626" si="649">IF(N7563=0,"",IF(N7563="?",N7563,IF(T7563=V7563,"WON",IF(N7563="0-1","WON",IF(N7563="1-0","WON","LOST")))))</f>
        <v/>
      </c>
    </row>
    <row r="7564" spans="19:23">
      <c r="S7564" s="21" t="str">
        <f t="shared" si="646"/>
        <v/>
      </c>
      <c r="T7564" s="7" t="str">
        <f t="shared" si="647"/>
        <v>Under 1.5</v>
      </c>
      <c r="U7564" s="14"/>
      <c r="V7564" s="14" t="str">
        <f t="shared" si="648"/>
        <v>Over 0.5</v>
      </c>
      <c r="W7564" s="14" t="str">
        <f t="shared" si="649"/>
        <v/>
      </c>
    </row>
    <row r="7565" spans="19:23">
      <c r="S7565" s="21" t="str">
        <f t="shared" si="646"/>
        <v/>
      </c>
      <c r="T7565" s="7" t="str">
        <f t="shared" si="647"/>
        <v>Under 1.5</v>
      </c>
      <c r="U7565" s="14"/>
      <c r="V7565" s="14" t="str">
        <f t="shared" si="648"/>
        <v>Over 0.5</v>
      </c>
      <c r="W7565" s="14" t="str">
        <f t="shared" si="649"/>
        <v/>
      </c>
    </row>
    <row r="7566" spans="19:23">
      <c r="S7566" s="21" t="str">
        <f t="shared" si="646"/>
        <v/>
      </c>
      <c r="T7566" s="7" t="str">
        <f t="shared" si="647"/>
        <v>Under 1.5</v>
      </c>
      <c r="U7566" s="14"/>
      <c r="V7566" s="14" t="str">
        <f t="shared" si="648"/>
        <v>Over 0.5</v>
      </c>
      <c r="W7566" s="14" t="str">
        <f t="shared" si="649"/>
        <v/>
      </c>
    </row>
    <row r="7567" spans="19:23">
      <c r="S7567" s="21" t="str">
        <f t="shared" si="646"/>
        <v/>
      </c>
      <c r="T7567" s="7" t="str">
        <f t="shared" si="647"/>
        <v>Under 1.5</v>
      </c>
      <c r="U7567" s="14"/>
      <c r="V7567" s="14" t="str">
        <f t="shared" si="648"/>
        <v>Over 0.5</v>
      </c>
      <c r="W7567" s="14" t="str">
        <f t="shared" si="649"/>
        <v/>
      </c>
    </row>
    <row r="7568" spans="19:23">
      <c r="S7568" s="21" t="str">
        <f t="shared" si="646"/>
        <v/>
      </c>
      <c r="T7568" s="7" t="str">
        <f t="shared" si="647"/>
        <v>Under 1.5</v>
      </c>
      <c r="U7568" s="14"/>
      <c r="V7568" s="14" t="str">
        <f t="shared" si="648"/>
        <v>Over 0.5</v>
      </c>
      <c r="W7568" s="14" t="str">
        <f t="shared" si="649"/>
        <v/>
      </c>
    </row>
    <row r="7569" spans="19:23">
      <c r="S7569" s="21" t="str">
        <f t="shared" si="646"/>
        <v/>
      </c>
      <c r="T7569" s="7" t="str">
        <f t="shared" si="647"/>
        <v>Under 1.5</v>
      </c>
      <c r="U7569" s="14"/>
      <c r="V7569" s="14" t="str">
        <f t="shared" si="648"/>
        <v>Over 0.5</v>
      </c>
      <c r="W7569" s="14" t="str">
        <f t="shared" si="649"/>
        <v/>
      </c>
    </row>
    <row r="7570" spans="19:23">
      <c r="S7570" s="21" t="str">
        <f t="shared" si="646"/>
        <v/>
      </c>
      <c r="T7570" s="7" t="str">
        <f t="shared" si="647"/>
        <v>Under 1.5</v>
      </c>
      <c r="U7570" s="14"/>
      <c r="V7570" s="14" t="str">
        <f t="shared" si="648"/>
        <v>Over 0.5</v>
      </c>
      <c r="W7570" s="14" t="str">
        <f t="shared" si="649"/>
        <v/>
      </c>
    </row>
    <row r="7571" spans="19:23">
      <c r="S7571" s="21" t="str">
        <f t="shared" si="646"/>
        <v/>
      </c>
      <c r="T7571" s="7" t="str">
        <f t="shared" si="647"/>
        <v>Under 1.5</v>
      </c>
      <c r="U7571" s="14"/>
      <c r="V7571" s="14" t="str">
        <f t="shared" si="648"/>
        <v>Over 0.5</v>
      </c>
      <c r="W7571" s="14" t="str">
        <f t="shared" si="649"/>
        <v/>
      </c>
    </row>
    <row r="7572" spans="19:23">
      <c r="S7572" s="21" t="str">
        <f t="shared" si="646"/>
        <v/>
      </c>
      <c r="T7572" s="7" t="str">
        <f t="shared" si="647"/>
        <v>Under 1.5</v>
      </c>
      <c r="U7572" s="14"/>
      <c r="V7572" s="14" t="str">
        <f t="shared" si="648"/>
        <v>Over 0.5</v>
      </c>
      <c r="W7572" s="14" t="str">
        <f t="shared" si="649"/>
        <v/>
      </c>
    </row>
    <row r="7573" spans="19:23">
      <c r="S7573" s="21" t="str">
        <f t="shared" si="646"/>
        <v/>
      </c>
      <c r="T7573" s="7" t="str">
        <f t="shared" si="647"/>
        <v>Under 1.5</v>
      </c>
      <c r="U7573" s="14"/>
      <c r="V7573" s="14" t="str">
        <f t="shared" si="648"/>
        <v>Over 0.5</v>
      </c>
      <c r="W7573" s="14" t="str">
        <f t="shared" si="649"/>
        <v/>
      </c>
    </row>
    <row r="7574" spans="19:23">
      <c r="S7574" s="21" t="str">
        <f t="shared" si="646"/>
        <v/>
      </c>
      <c r="T7574" s="7" t="str">
        <f t="shared" si="647"/>
        <v>Under 1.5</v>
      </c>
      <c r="U7574" s="14"/>
      <c r="V7574" s="14" t="str">
        <f t="shared" si="648"/>
        <v>Over 0.5</v>
      </c>
      <c r="W7574" s="14" t="str">
        <f t="shared" si="649"/>
        <v/>
      </c>
    </row>
    <row r="7575" spans="19:23">
      <c r="S7575" s="21" t="str">
        <f t="shared" si="646"/>
        <v/>
      </c>
      <c r="T7575" s="7" t="str">
        <f t="shared" si="647"/>
        <v>Under 1.5</v>
      </c>
      <c r="U7575" s="14"/>
      <c r="V7575" s="14" t="str">
        <f t="shared" si="648"/>
        <v>Over 0.5</v>
      </c>
      <c r="W7575" s="14" t="str">
        <f t="shared" si="649"/>
        <v/>
      </c>
    </row>
    <row r="7576" spans="19:23">
      <c r="S7576" s="21" t="str">
        <f t="shared" si="646"/>
        <v/>
      </c>
      <c r="T7576" s="7" t="str">
        <f t="shared" si="647"/>
        <v>Under 1.5</v>
      </c>
      <c r="U7576" s="14"/>
      <c r="V7576" s="14" t="str">
        <f t="shared" si="648"/>
        <v>Over 0.5</v>
      </c>
      <c r="W7576" s="14" t="str">
        <f t="shared" si="649"/>
        <v/>
      </c>
    </row>
    <row r="7577" spans="19:23">
      <c r="S7577" s="21" t="str">
        <f t="shared" si="646"/>
        <v/>
      </c>
      <c r="T7577" s="7" t="str">
        <f t="shared" si="647"/>
        <v>Under 1.5</v>
      </c>
      <c r="U7577" s="14"/>
      <c r="V7577" s="14" t="str">
        <f t="shared" si="648"/>
        <v>Over 0.5</v>
      </c>
      <c r="W7577" s="14" t="str">
        <f t="shared" si="649"/>
        <v/>
      </c>
    </row>
    <row r="7578" spans="19:23">
      <c r="S7578" s="21" t="str">
        <f t="shared" si="646"/>
        <v/>
      </c>
      <c r="T7578" s="7" t="str">
        <f t="shared" si="647"/>
        <v>Under 1.5</v>
      </c>
      <c r="U7578" s="14"/>
      <c r="V7578" s="14" t="str">
        <f t="shared" si="648"/>
        <v>Over 0.5</v>
      </c>
      <c r="W7578" s="14" t="str">
        <f t="shared" si="649"/>
        <v/>
      </c>
    </row>
    <row r="7579" spans="19:23">
      <c r="S7579" s="21" t="str">
        <f t="shared" si="646"/>
        <v/>
      </c>
      <c r="T7579" s="7" t="str">
        <f t="shared" si="647"/>
        <v>Under 1.5</v>
      </c>
      <c r="U7579" s="14"/>
      <c r="V7579" s="14" t="str">
        <f t="shared" si="648"/>
        <v>Over 0.5</v>
      </c>
      <c r="W7579" s="14" t="str">
        <f t="shared" si="649"/>
        <v/>
      </c>
    </row>
    <row r="7580" spans="19:23">
      <c r="S7580" s="21" t="str">
        <f t="shared" si="646"/>
        <v/>
      </c>
      <c r="T7580" s="7" t="str">
        <f t="shared" si="647"/>
        <v>Under 1.5</v>
      </c>
      <c r="U7580" s="14"/>
      <c r="V7580" s="14" t="str">
        <f t="shared" si="648"/>
        <v>Over 0.5</v>
      </c>
      <c r="W7580" s="14" t="str">
        <f t="shared" si="649"/>
        <v/>
      </c>
    </row>
    <row r="7581" spans="19:23">
      <c r="S7581" s="21" t="str">
        <f t="shared" si="646"/>
        <v/>
      </c>
      <c r="T7581" s="7" t="str">
        <f t="shared" si="647"/>
        <v>Under 1.5</v>
      </c>
      <c r="U7581" s="14"/>
      <c r="V7581" s="14" t="str">
        <f t="shared" si="648"/>
        <v>Over 0.5</v>
      </c>
      <c r="W7581" s="14" t="str">
        <f t="shared" si="649"/>
        <v/>
      </c>
    </row>
    <row r="7582" spans="19:23">
      <c r="S7582" s="21" t="str">
        <f t="shared" si="646"/>
        <v/>
      </c>
      <c r="T7582" s="7" t="str">
        <f t="shared" si="647"/>
        <v>Under 1.5</v>
      </c>
      <c r="U7582" s="14"/>
      <c r="V7582" s="14" t="str">
        <f t="shared" si="648"/>
        <v>Over 0.5</v>
      </c>
      <c r="W7582" s="14" t="str">
        <f t="shared" si="649"/>
        <v/>
      </c>
    </row>
    <row r="7583" spans="19:23">
      <c r="S7583" s="21" t="str">
        <f t="shared" si="646"/>
        <v/>
      </c>
      <c r="T7583" s="7" t="str">
        <f t="shared" si="647"/>
        <v>Under 1.5</v>
      </c>
      <c r="U7583" s="14"/>
      <c r="V7583" s="14" t="str">
        <f t="shared" si="648"/>
        <v>Over 0.5</v>
      </c>
      <c r="W7583" s="14" t="str">
        <f t="shared" si="649"/>
        <v/>
      </c>
    </row>
    <row r="7584" spans="19:23">
      <c r="S7584" s="21" t="str">
        <f t="shared" si="646"/>
        <v/>
      </c>
      <c r="T7584" s="7" t="str">
        <f t="shared" si="647"/>
        <v>Under 1.5</v>
      </c>
      <c r="U7584" s="14"/>
      <c r="V7584" s="14" t="str">
        <f t="shared" si="648"/>
        <v>Over 0.5</v>
      </c>
      <c r="W7584" s="14" t="str">
        <f t="shared" si="649"/>
        <v/>
      </c>
    </row>
    <row r="7585" spans="19:23">
      <c r="S7585" s="21" t="str">
        <f t="shared" si="646"/>
        <v/>
      </c>
      <c r="T7585" s="7" t="str">
        <f t="shared" si="647"/>
        <v>Under 1.5</v>
      </c>
      <c r="U7585" s="14"/>
      <c r="V7585" s="14" t="str">
        <f t="shared" si="648"/>
        <v>Over 0.5</v>
      </c>
      <c r="W7585" s="14" t="str">
        <f t="shared" si="649"/>
        <v/>
      </c>
    </row>
    <row r="7586" spans="19:23">
      <c r="S7586" s="21" t="str">
        <f t="shared" si="646"/>
        <v/>
      </c>
      <c r="T7586" s="7" t="str">
        <f t="shared" si="647"/>
        <v>Under 1.5</v>
      </c>
      <c r="U7586" s="14"/>
      <c r="V7586" s="14" t="str">
        <f t="shared" si="648"/>
        <v>Over 0.5</v>
      </c>
      <c r="W7586" s="14" t="str">
        <f t="shared" si="649"/>
        <v/>
      </c>
    </row>
    <row r="7587" spans="19:23">
      <c r="S7587" s="21" t="str">
        <f t="shared" si="646"/>
        <v/>
      </c>
      <c r="T7587" s="7" t="str">
        <f t="shared" si="647"/>
        <v>Under 1.5</v>
      </c>
      <c r="U7587" s="14"/>
      <c r="V7587" s="14" t="str">
        <f t="shared" si="648"/>
        <v>Over 0.5</v>
      </c>
      <c r="W7587" s="14" t="str">
        <f t="shared" si="649"/>
        <v/>
      </c>
    </row>
    <row r="7588" spans="19:23">
      <c r="S7588" s="21" t="str">
        <f t="shared" si="646"/>
        <v/>
      </c>
      <c r="T7588" s="7" t="str">
        <f t="shared" si="647"/>
        <v>Under 1.5</v>
      </c>
      <c r="U7588" s="14"/>
      <c r="V7588" s="14" t="str">
        <f t="shared" si="648"/>
        <v>Over 0.5</v>
      </c>
      <c r="W7588" s="14" t="str">
        <f t="shared" si="649"/>
        <v/>
      </c>
    </row>
    <row r="7589" spans="19:23">
      <c r="S7589" s="21" t="str">
        <f t="shared" si="646"/>
        <v/>
      </c>
      <c r="T7589" s="7" t="str">
        <f t="shared" si="647"/>
        <v>Under 1.5</v>
      </c>
      <c r="U7589" s="14"/>
      <c r="V7589" s="14" t="str">
        <f t="shared" si="648"/>
        <v>Over 0.5</v>
      </c>
      <c r="W7589" s="14" t="str">
        <f t="shared" si="649"/>
        <v/>
      </c>
    </row>
    <row r="7590" spans="19:23">
      <c r="S7590" s="21" t="str">
        <f t="shared" si="646"/>
        <v/>
      </c>
      <c r="T7590" s="7" t="str">
        <f t="shared" si="647"/>
        <v>Under 1.5</v>
      </c>
      <c r="U7590" s="14"/>
      <c r="V7590" s="14" t="str">
        <f t="shared" si="648"/>
        <v>Over 0.5</v>
      </c>
      <c r="W7590" s="14" t="str">
        <f t="shared" si="649"/>
        <v/>
      </c>
    </row>
    <row r="7591" spans="19:23">
      <c r="S7591" s="21" t="str">
        <f t="shared" si="646"/>
        <v/>
      </c>
      <c r="T7591" s="7" t="str">
        <f t="shared" si="647"/>
        <v>Under 1.5</v>
      </c>
      <c r="U7591" s="14"/>
      <c r="V7591" s="14" t="str">
        <f t="shared" si="648"/>
        <v>Over 0.5</v>
      </c>
      <c r="W7591" s="14" t="str">
        <f t="shared" si="649"/>
        <v/>
      </c>
    </row>
    <row r="7592" spans="19:23">
      <c r="S7592" s="21" t="str">
        <f t="shared" si="646"/>
        <v/>
      </c>
      <c r="T7592" s="7" t="str">
        <f t="shared" si="647"/>
        <v>Under 1.5</v>
      </c>
      <c r="U7592" s="14"/>
      <c r="V7592" s="14" t="str">
        <f t="shared" si="648"/>
        <v>Over 0.5</v>
      </c>
      <c r="W7592" s="14" t="str">
        <f t="shared" si="649"/>
        <v/>
      </c>
    </row>
    <row r="7593" spans="19:23">
      <c r="S7593" s="21" t="str">
        <f t="shared" si="646"/>
        <v/>
      </c>
      <c r="T7593" s="7" t="str">
        <f t="shared" si="647"/>
        <v>Under 1.5</v>
      </c>
      <c r="U7593" s="14"/>
      <c r="V7593" s="14" t="str">
        <f t="shared" si="648"/>
        <v>Over 0.5</v>
      </c>
      <c r="W7593" s="14" t="str">
        <f t="shared" si="649"/>
        <v/>
      </c>
    </row>
    <row r="7594" spans="19:23">
      <c r="S7594" s="21" t="str">
        <f t="shared" si="646"/>
        <v/>
      </c>
      <c r="T7594" s="7" t="str">
        <f t="shared" si="647"/>
        <v>Under 1.5</v>
      </c>
      <c r="U7594" s="14"/>
      <c r="V7594" s="14" t="str">
        <f t="shared" si="648"/>
        <v>Over 0.5</v>
      </c>
      <c r="W7594" s="14" t="str">
        <f t="shared" si="649"/>
        <v/>
      </c>
    </row>
    <row r="7595" spans="19:23">
      <c r="S7595" s="21" t="str">
        <f t="shared" si="646"/>
        <v/>
      </c>
      <c r="T7595" s="7" t="str">
        <f t="shared" si="647"/>
        <v>Under 1.5</v>
      </c>
      <c r="U7595" s="14"/>
      <c r="V7595" s="14" t="str">
        <f t="shared" si="648"/>
        <v>Over 0.5</v>
      </c>
      <c r="W7595" s="14" t="str">
        <f t="shared" si="649"/>
        <v/>
      </c>
    </row>
    <row r="7596" spans="19:23">
      <c r="S7596" s="21" t="str">
        <f t="shared" si="646"/>
        <v/>
      </c>
      <c r="T7596" s="7" t="str">
        <f t="shared" si="647"/>
        <v>Under 1.5</v>
      </c>
      <c r="U7596" s="14"/>
      <c r="V7596" s="14" t="str">
        <f t="shared" si="648"/>
        <v>Over 0.5</v>
      </c>
      <c r="W7596" s="14" t="str">
        <f t="shared" si="649"/>
        <v/>
      </c>
    </row>
    <row r="7597" spans="19:23">
      <c r="S7597" s="21" t="str">
        <f t="shared" si="646"/>
        <v/>
      </c>
      <c r="T7597" s="7" t="str">
        <f t="shared" si="647"/>
        <v>Under 1.5</v>
      </c>
      <c r="U7597" s="14"/>
      <c r="V7597" s="14" t="str">
        <f t="shared" si="648"/>
        <v>Over 0.5</v>
      </c>
      <c r="W7597" s="14" t="str">
        <f t="shared" si="649"/>
        <v/>
      </c>
    </row>
    <row r="7598" spans="19:23">
      <c r="S7598" s="21" t="str">
        <f t="shared" si="646"/>
        <v/>
      </c>
      <c r="T7598" s="7" t="str">
        <f t="shared" si="647"/>
        <v>Under 1.5</v>
      </c>
      <c r="U7598" s="14"/>
      <c r="V7598" s="14" t="str">
        <f t="shared" si="648"/>
        <v>Over 0.5</v>
      </c>
      <c r="W7598" s="14" t="str">
        <f t="shared" si="649"/>
        <v/>
      </c>
    </row>
    <row r="7599" spans="19:23">
      <c r="S7599" s="21" t="str">
        <f t="shared" si="646"/>
        <v/>
      </c>
      <c r="T7599" s="7" t="str">
        <f t="shared" si="647"/>
        <v>Under 1.5</v>
      </c>
      <c r="U7599" s="14"/>
      <c r="V7599" s="14" t="str">
        <f t="shared" si="648"/>
        <v>Over 0.5</v>
      </c>
      <c r="W7599" s="14" t="str">
        <f t="shared" si="649"/>
        <v/>
      </c>
    </row>
    <row r="7600" spans="19:23">
      <c r="S7600" s="21" t="str">
        <f t="shared" si="646"/>
        <v/>
      </c>
      <c r="T7600" s="7" t="str">
        <f t="shared" si="647"/>
        <v>Under 1.5</v>
      </c>
      <c r="U7600" s="14"/>
      <c r="V7600" s="14" t="str">
        <f t="shared" si="648"/>
        <v>Over 0.5</v>
      </c>
      <c r="W7600" s="14" t="str">
        <f t="shared" si="649"/>
        <v/>
      </c>
    </row>
    <row r="7601" spans="19:23">
      <c r="S7601" s="21" t="str">
        <f t="shared" si="646"/>
        <v/>
      </c>
      <c r="T7601" s="7" t="str">
        <f t="shared" si="647"/>
        <v>Under 1.5</v>
      </c>
      <c r="U7601" s="14"/>
      <c r="V7601" s="14" t="str">
        <f t="shared" si="648"/>
        <v>Over 0.5</v>
      </c>
      <c r="W7601" s="14" t="str">
        <f t="shared" si="649"/>
        <v/>
      </c>
    </row>
    <row r="7602" spans="19:23">
      <c r="S7602" s="21" t="str">
        <f t="shared" si="646"/>
        <v/>
      </c>
      <c r="T7602" s="7" t="str">
        <f t="shared" si="647"/>
        <v>Under 1.5</v>
      </c>
      <c r="U7602" s="14"/>
      <c r="V7602" s="14" t="str">
        <f t="shared" si="648"/>
        <v>Over 0.5</v>
      </c>
      <c r="W7602" s="14" t="str">
        <f t="shared" si="649"/>
        <v/>
      </c>
    </row>
    <row r="7603" spans="19:23">
      <c r="S7603" s="21" t="str">
        <f t="shared" si="646"/>
        <v/>
      </c>
      <c r="T7603" s="7" t="str">
        <f t="shared" si="647"/>
        <v>Under 1.5</v>
      </c>
      <c r="U7603" s="14"/>
      <c r="V7603" s="14" t="str">
        <f t="shared" si="648"/>
        <v>Over 0.5</v>
      </c>
      <c r="W7603" s="14" t="str">
        <f t="shared" si="649"/>
        <v/>
      </c>
    </row>
    <row r="7604" spans="19:23">
      <c r="S7604" s="21" t="str">
        <f t="shared" ref="S7604:S7664" si="650">(IF(H7604=0,"",(40+IF(I7604&lt;50,0,I7604/3.2)+(IF(J7604&gt;I7604,-J7604/3.2,0)+(IF(H7604&gt;I7604,-H7604/3.2,0)+(IF(L7604="X",5,IF(L7604="2",2,0)))+(IF(M7604&gt;15,0,15-M7604))+(IF(P7604&lt;50,0,P7604/5)))))))</f>
        <v/>
      </c>
      <c r="T7604" s="7" t="str">
        <f t="shared" ref="T7604:T7664" si="651">IF(S7604&lt;56,"Over 0.5","Under 1.5")</f>
        <v>Under 1.5</v>
      </c>
      <c r="U7604" s="14"/>
      <c r="V7604" s="14" t="str">
        <f t="shared" si="648"/>
        <v>Over 0.5</v>
      </c>
      <c r="W7604" s="14" t="str">
        <f t="shared" si="649"/>
        <v/>
      </c>
    </row>
    <row r="7605" spans="19:23">
      <c r="S7605" s="21" t="str">
        <f t="shared" si="650"/>
        <v/>
      </c>
      <c r="T7605" s="7" t="str">
        <f t="shared" si="651"/>
        <v>Under 1.5</v>
      </c>
      <c r="U7605" s="14"/>
      <c r="V7605" s="14" t="str">
        <f t="shared" si="648"/>
        <v>Over 0.5</v>
      </c>
      <c r="W7605" s="14" t="str">
        <f t="shared" si="649"/>
        <v/>
      </c>
    </row>
    <row r="7606" spans="19:23">
      <c r="S7606" s="21" t="str">
        <f t="shared" si="650"/>
        <v/>
      </c>
      <c r="T7606" s="7" t="str">
        <f t="shared" si="651"/>
        <v>Under 1.5</v>
      </c>
      <c r="U7606" s="14"/>
      <c r="V7606" s="14" t="str">
        <f t="shared" si="648"/>
        <v>Over 0.5</v>
      </c>
      <c r="W7606" s="14" t="str">
        <f t="shared" si="649"/>
        <v/>
      </c>
    </row>
    <row r="7607" spans="19:23">
      <c r="S7607" s="21" t="str">
        <f t="shared" si="650"/>
        <v/>
      </c>
      <c r="T7607" s="7" t="str">
        <f t="shared" si="651"/>
        <v>Under 1.5</v>
      </c>
      <c r="U7607" s="14"/>
      <c r="V7607" s="14" t="str">
        <f t="shared" si="648"/>
        <v>Over 0.5</v>
      </c>
      <c r="W7607" s="14" t="str">
        <f t="shared" si="649"/>
        <v/>
      </c>
    </row>
    <row r="7608" spans="19:23">
      <c r="S7608" s="21" t="str">
        <f t="shared" si="650"/>
        <v/>
      </c>
      <c r="T7608" s="7" t="str">
        <f t="shared" si="651"/>
        <v>Under 1.5</v>
      </c>
      <c r="U7608" s="14"/>
      <c r="V7608" s="14" t="str">
        <f t="shared" si="648"/>
        <v>Over 0.5</v>
      </c>
      <c r="W7608" s="14" t="str">
        <f t="shared" si="649"/>
        <v/>
      </c>
    </row>
    <row r="7609" spans="19:23">
      <c r="S7609" s="21" t="str">
        <f t="shared" si="650"/>
        <v/>
      </c>
      <c r="T7609" s="7" t="str">
        <f t="shared" si="651"/>
        <v>Under 1.5</v>
      </c>
      <c r="U7609" s="14"/>
      <c r="V7609" s="14" t="str">
        <f t="shared" si="648"/>
        <v>Over 0.5</v>
      </c>
      <c r="W7609" s="14" t="str">
        <f t="shared" si="649"/>
        <v/>
      </c>
    </row>
    <row r="7610" spans="19:23">
      <c r="S7610" s="21" t="str">
        <f t="shared" si="650"/>
        <v/>
      </c>
      <c r="T7610" s="7" t="str">
        <f t="shared" si="651"/>
        <v>Under 1.5</v>
      </c>
      <c r="U7610" s="14"/>
      <c r="V7610" s="14" t="str">
        <f t="shared" si="648"/>
        <v>Over 0.5</v>
      </c>
      <c r="W7610" s="14" t="str">
        <f t="shared" si="649"/>
        <v/>
      </c>
    </row>
    <row r="7611" spans="19:23">
      <c r="S7611" s="21" t="str">
        <f t="shared" si="650"/>
        <v/>
      </c>
      <c r="T7611" s="7" t="str">
        <f t="shared" si="651"/>
        <v>Under 1.5</v>
      </c>
      <c r="U7611" s="14"/>
      <c r="V7611" s="14" t="str">
        <f t="shared" si="648"/>
        <v>Over 0.5</v>
      </c>
      <c r="W7611" s="14" t="str">
        <f t="shared" si="649"/>
        <v/>
      </c>
    </row>
    <row r="7612" spans="19:23">
      <c r="S7612" s="21" t="str">
        <f t="shared" si="650"/>
        <v/>
      </c>
      <c r="T7612" s="7" t="str">
        <f t="shared" si="651"/>
        <v>Under 1.5</v>
      </c>
      <c r="U7612" s="14"/>
      <c r="V7612" s="14" t="str">
        <f t="shared" si="648"/>
        <v>Over 0.5</v>
      </c>
      <c r="W7612" s="14" t="str">
        <f t="shared" si="649"/>
        <v/>
      </c>
    </row>
    <row r="7613" spans="19:23">
      <c r="S7613" s="21" t="str">
        <f t="shared" si="650"/>
        <v/>
      </c>
      <c r="T7613" s="7" t="str">
        <f t="shared" si="651"/>
        <v>Under 1.5</v>
      </c>
      <c r="U7613" s="14"/>
      <c r="V7613" s="14" t="str">
        <f t="shared" si="648"/>
        <v>Over 0.5</v>
      </c>
      <c r="W7613" s="14" t="str">
        <f t="shared" si="649"/>
        <v/>
      </c>
    </row>
    <row r="7614" spans="19:23">
      <c r="S7614" s="21" t="str">
        <f t="shared" si="650"/>
        <v/>
      </c>
      <c r="T7614" s="7" t="str">
        <f t="shared" si="651"/>
        <v>Under 1.5</v>
      </c>
      <c r="U7614" s="14"/>
      <c r="V7614" s="14" t="str">
        <f t="shared" si="648"/>
        <v>Over 0.5</v>
      </c>
      <c r="W7614" s="14" t="str">
        <f t="shared" si="649"/>
        <v/>
      </c>
    </row>
    <row r="7615" spans="19:23">
      <c r="S7615" s="21" t="str">
        <f t="shared" si="650"/>
        <v/>
      </c>
      <c r="T7615" s="7" t="str">
        <f t="shared" si="651"/>
        <v>Under 1.5</v>
      </c>
      <c r="U7615" s="14"/>
      <c r="V7615" s="14" t="str">
        <f t="shared" si="648"/>
        <v>Over 0.5</v>
      </c>
      <c r="W7615" s="14" t="str">
        <f t="shared" si="649"/>
        <v/>
      </c>
    </row>
    <row r="7616" spans="19:23">
      <c r="S7616" s="21" t="str">
        <f t="shared" si="650"/>
        <v/>
      </c>
      <c r="T7616" s="7" t="str">
        <f t="shared" si="651"/>
        <v>Under 1.5</v>
      </c>
      <c r="U7616" s="14"/>
      <c r="V7616" s="14" t="str">
        <f t="shared" si="648"/>
        <v>Over 0.5</v>
      </c>
      <c r="W7616" s="14" t="str">
        <f t="shared" si="649"/>
        <v/>
      </c>
    </row>
    <row r="7617" spans="19:23">
      <c r="S7617" s="21" t="str">
        <f t="shared" si="650"/>
        <v/>
      </c>
      <c r="T7617" s="7" t="str">
        <f t="shared" si="651"/>
        <v>Under 1.5</v>
      </c>
      <c r="U7617" s="14"/>
      <c r="V7617" s="14" t="str">
        <f t="shared" si="648"/>
        <v>Over 0.5</v>
      </c>
      <c r="W7617" s="14" t="str">
        <f t="shared" si="649"/>
        <v/>
      </c>
    </row>
    <row r="7618" spans="19:23">
      <c r="S7618" s="21" t="str">
        <f t="shared" si="650"/>
        <v/>
      </c>
      <c r="T7618" s="7" t="str">
        <f t="shared" si="651"/>
        <v>Under 1.5</v>
      </c>
      <c r="U7618" s="14"/>
      <c r="V7618" s="14" t="str">
        <f t="shared" si="648"/>
        <v>Over 0.5</v>
      </c>
      <c r="W7618" s="14" t="str">
        <f t="shared" si="649"/>
        <v/>
      </c>
    </row>
    <row r="7619" spans="19:23">
      <c r="S7619" s="21" t="str">
        <f t="shared" si="650"/>
        <v/>
      </c>
      <c r="T7619" s="7" t="str">
        <f t="shared" si="651"/>
        <v>Under 1.5</v>
      </c>
      <c r="U7619" s="14"/>
      <c r="V7619" s="14" t="str">
        <f t="shared" si="648"/>
        <v>Over 0.5</v>
      </c>
      <c r="W7619" s="14" t="str">
        <f t="shared" si="649"/>
        <v/>
      </c>
    </row>
    <row r="7620" spans="19:23">
      <c r="S7620" s="21" t="str">
        <f t="shared" si="650"/>
        <v/>
      </c>
      <c r="T7620" s="7" t="str">
        <f t="shared" si="651"/>
        <v>Under 1.5</v>
      </c>
      <c r="U7620" s="14"/>
      <c r="V7620" s="14" t="str">
        <f t="shared" si="648"/>
        <v>Over 0.5</v>
      </c>
      <c r="W7620" s="14" t="str">
        <f t="shared" si="649"/>
        <v/>
      </c>
    </row>
    <row r="7621" spans="19:23">
      <c r="S7621" s="21" t="str">
        <f t="shared" si="650"/>
        <v/>
      </c>
      <c r="T7621" s="7" t="str">
        <f t="shared" si="651"/>
        <v>Under 1.5</v>
      </c>
      <c r="U7621" s="14"/>
      <c r="V7621" s="14" t="str">
        <f t="shared" si="648"/>
        <v>Over 0.5</v>
      </c>
      <c r="W7621" s="14" t="str">
        <f t="shared" si="649"/>
        <v/>
      </c>
    </row>
    <row r="7622" spans="19:23">
      <c r="S7622" s="21" t="str">
        <f t="shared" si="650"/>
        <v/>
      </c>
      <c r="T7622" s="7" t="str">
        <f t="shared" si="651"/>
        <v>Under 1.5</v>
      </c>
      <c r="U7622" s="14"/>
      <c r="V7622" s="14" t="str">
        <f t="shared" si="648"/>
        <v>Over 0.5</v>
      </c>
      <c r="W7622" s="14" t="str">
        <f t="shared" si="649"/>
        <v/>
      </c>
    </row>
    <row r="7623" spans="19:23">
      <c r="S7623" s="21" t="str">
        <f t="shared" si="650"/>
        <v/>
      </c>
      <c r="T7623" s="7" t="str">
        <f t="shared" si="651"/>
        <v>Under 1.5</v>
      </c>
      <c r="U7623" s="14"/>
      <c r="V7623" s="14" t="str">
        <f t="shared" si="648"/>
        <v>Over 0.5</v>
      </c>
      <c r="W7623" s="14" t="str">
        <f t="shared" si="649"/>
        <v/>
      </c>
    </row>
    <row r="7624" spans="19:23">
      <c r="S7624" s="21" t="str">
        <f t="shared" si="650"/>
        <v/>
      </c>
      <c r="T7624" s="7" t="str">
        <f t="shared" si="651"/>
        <v>Under 1.5</v>
      </c>
      <c r="U7624" s="14"/>
      <c r="V7624" s="14" t="str">
        <f t="shared" si="648"/>
        <v>Over 0.5</v>
      </c>
      <c r="W7624" s="14" t="str">
        <f t="shared" si="649"/>
        <v/>
      </c>
    </row>
    <row r="7625" spans="19:23">
      <c r="S7625" s="21" t="str">
        <f t="shared" si="650"/>
        <v/>
      </c>
      <c r="T7625" s="7" t="str">
        <f t="shared" si="651"/>
        <v>Under 1.5</v>
      </c>
      <c r="U7625" s="14"/>
      <c r="V7625" s="14" t="str">
        <f t="shared" si="648"/>
        <v>Over 0.5</v>
      </c>
      <c r="W7625" s="14" t="str">
        <f t="shared" si="649"/>
        <v/>
      </c>
    </row>
    <row r="7626" spans="19:23">
      <c r="S7626" s="21" t="str">
        <f t="shared" si="650"/>
        <v/>
      </c>
      <c r="T7626" s="7" t="str">
        <f t="shared" si="651"/>
        <v>Under 1.5</v>
      </c>
      <c r="U7626" s="14"/>
      <c r="V7626" s="14" t="str">
        <f t="shared" si="648"/>
        <v>Over 0.5</v>
      </c>
      <c r="W7626" s="14" t="str">
        <f t="shared" si="649"/>
        <v/>
      </c>
    </row>
    <row r="7627" spans="19:23">
      <c r="S7627" s="21" t="str">
        <f t="shared" si="650"/>
        <v/>
      </c>
      <c r="T7627" s="7" t="str">
        <f t="shared" si="651"/>
        <v>Under 1.5</v>
      </c>
      <c r="U7627" s="14"/>
      <c r="V7627" s="14" t="str">
        <f t="shared" ref="V7627:V7664" si="652">IF(N7627="1-0","Under 1.5",IF(N7627="0-0","Under 1.5",IF(N7627="0-1","Under 1.5","Over 0.5")))</f>
        <v>Over 0.5</v>
      </c>
      <c r="W7627" s="14" t="str">
        <f t="shared" ref="W7627:W7664" si="653">IF(N7627=0,"",IF(N7627="?",N7627,IF(T7627=V7627,"WON",IF(N7627="0-1","WON",IF(N7627="1-0","WON","LOST")))))</f>
        <v/>
      </c>
    </row>
    <row r="7628" spans="19:23">
      <c r="S7628" s="21" t="str">
        <f t="shared" si="650"/>
        <v/>
      </c>
      <c r="T7628" s="7" t="str">
        <f t="shared" si="651"/>
        <v>Under 1.5</v>
      </c>
      <c r="U7628" s="14"/>
      <c r="V7628" s="14" t="str">
        <f t="shared" si="652"/>
        <v>Over 0.5</v>
      </c>
      <c r="W7628" s="14" t="str">
        <f t="shared" si="653"/>
        <v/>
      </c>
    </row>
    <row r="7629" spans="19:23">
      <c r="S7629" s="21" t="str">
        <f t="shared" si="650"/>
        <v/>
      </c>
      <c r="T7629" s="7" t="str">
        <f t="shared" si="651"/>
        <v>Under 1.5</v>
      </c>
      <c r="U7629" s="14"/>
      <c r="V7629" s="14" t="str">
        <f t="shared" si="652"/>
        <v>Over 0.5</v>
      </c>
      <c r="W7629" s="14" t="str">
        <f t="shared" si="653"/>
        <v/>
      </c>
    </row>
    <row r="7630" spans="19:23">
      <c r="S7630" s="21" t="str">
        <f t="shared" si="650"/>
        <v/>
      </c>
      <c r="T7630" s="7" t="str">
        <f t="shared" si="651"/>
        <v>Under 1.5</v>
      </c>
      <c r="U7630" s="14"/>
      <c r="V7630" s="14" t="str">
        <f t="shared" si="652"/>
        <v>Over 0.5</v>
      </c>
      <c r="W7630" s="14" t="str">
        <f t="shared" si="653"/>
        <v/>
      </c>
    </row>
    <row r="7631" spans="19:23">
      <c r="S7631" s="21" t="str">
        <f t="shared" si="650"/>
        <v/>
      </c>
      <c r="T7631" s="7" t="str">
        <f t="shared" si="651"/>
        <v>Under 1.5</v>
      </c>
      <c r="U7631" s="14"/>
      <c r="V7631" s="14" t="str">
        <f t="shared" si="652"/>
        <v>Over 0.5</v>
      </c>
      <c r="W7631" s="14" t="str">
        <f t="shared" si="653"/>
        <v/>
      </c>
    </row>
    <row r="7632" spans="19:23">
      <c r="S7632" s="21" t="str">
        <f t="shared" si="650"/>
        <v/>
      </c>
      <c r="T7632" s="7" t="str">
        <f t="shared" si="651"/>
        <v>Under 1.5</v>
      </c>
      <c r="U7632" s="14"/>
      <c r="V7632" s="14" t="str">
        <f t="shared" si="652"/>
        <v>Over 0.5</v>
      </c>
      <c r="W7632" s="14" t="str">
        <f t="shared" si="653"/>
        <v/>
      </c>
    </row>
    <row r="7633" spans="19:23">
      <c r="S7633" s="21" t="str">
        <f t="shared" si="650"/>
        <v/>
      </c>
      <c r="T7633" s="7" t="str">
        <f t="shared" si="651"/>
        <v>Under 1.5</v>
      </c>
      <c r="U7633" s="14"/>
      <c r="V7633" s="14" t="str">
        <f t="shared" si="652"/>
        <v>Over 0.5</v>
      </c>
      <c r="W7633" s="14" t="str">
        <f t="shared" si="653"/>
        <v/>
      </c>
    </row>
    <row r="7634" spans="19:23">
      <c r="S7634" s="21" t="str">
        <f t="shared" si="650"/>
        <v/>
      </c>
      <c r="T7634" s="7" t="str">
        <f t="shared" si="651"/>
        <v>Under 1.5</v>
      </c>
      <c r="U7634" s="14"/>
      <c r="V7634" s="14" t="str">
        <f t="shared" si="652"/>
        <v>Over 0.5</v>
      </c>
      <c r="W7634" s="14" t="str">
        <f t="shared" si="653"/>
        <v/>
      </c>
    </row>
    <row r="7635" spans="19:23">
      <c r="S7635" s="21" t="str">
        <f t="shared" si="650"/>
        <v/>
      </c>
      <c r="T7635" s="7" t="str">
        <f t="shared" si="651"/>
        <v>Under 1.5</v>
      </c>
      <c r="U7635" s="14"/>
      <c r="V7635" s="14" t="str">
        <f t="shared" si="652"/>
        <v>Over 0.5</v>
      </c>
      <c r="W7635" s="14" t="str">
        <f t="shared" si="653"/>
        <v/>
      </c>
    </row>
    <row r="7636" spans="19:23">
      <c r="S7636" s="21" t="str">
        <f t="shared" si="650"/>
        <v/>
      </c>
      <c r="T7636" s="7" t="str">
        <f t="shared" si="651"/>
        <v>Under 1.5</v>
      </c>
      <c r="U7636" s="14"/>
      <c r="V7636" s="14" t="str">
        <f t="shared" si="652"/>
        <v>Over 0.5</v>
      </c>
      <c r="W7636" s="14" t="str">
        <f t="shared" si="653"/>
        <v/>
      </c>
    </row>
    <row r="7637" spans="19:23">
      <c r="S7637" s="21" t="str">
        <f t="shared" si="650"/>
        <v/>
      </c>
      <c r="T7637" s="7" t="str">
        <f t="shared" si="651"/>
        <v>Under 1.5</v>
      </c>
      <c r="U7637" s="14"/>
      <c r="V7637" s="14" t="str">
        <f t="shared" si="652"/>
        <v>Over 0.5</v>
      </c>
      <c r="W7637" s="14" t="str">
        <f t="shared" si="653"/>
        <v/>
      </c>
    </row>
    <row r="7638" spans="19:23">
      <c r="S7638" s="21" t="str">
        <f t="shared" si="650"/>
        <v/>
      </c>
      <c r="T7638" s="7" t="str">
        <f t="shared" si="651"/>
        <v>Under 1.5</v>
      </c>
      <c r="U7638" s="14"/>
      <c r="V7638" s="14" t="str">
        <f t="shared" si="652"/>
        <v>Over 0.5</v>
      </c>
      <c r="W7638" s="14" t="str">
        <f t="shared" si="653"/>
        <v/>
      </c>
    </row>
    <row r="7639" spans="19:23">
      <c r="S7639" s="21" t="str">
        <f t="shared" si="650"/>
        <v/>
      </c>
      <c r="T7639" s="7" t="str">
        <f t="shared" si="651"/>
        <v>Under 1.5</v>
      </c>
      <c r="U7639" s="14"/>
      <c r="V7639" s="14" t="str">
        <f t="shared" si="652"/>
        <v>Over 0.5</v>
      </c>
      <c r="W7639" s="14" t="str">
        <f t="shared" si="653"/>
        <v/>
      </c>
    </row>
    <row r="7640" spans="19:23">
      <c r="S7640" s="21" t="str">
        <f t="shared" si="650"/>
        <v/>
      </c>
      <c r="T7640" s="7" t="str">
        <f t="shared" si="651"/>
        <v>Under 1.5</v>
      </c>
      <c r="U7640" s="14"/>
      <c r="V7640" s="14" t="str">
        <f t="shared" si="652"/>
        <v>Over 0.5</v>
      </c>
      <c r="W7640" s="14" t="str">
        <f t="shared" si="653"/>
        <v/>
      </c>
    </row>
    <row r="7641" spans="19:23">
      <c r="S7641" s="21" t="str">
        <f t="shared" si="650"/>
        <v/>
      </c>
      <c r="T7641" s="7" t="str">
        <f t="shared" si="651"/>
        <v>Under 1.5</v>
      </c>
      <c r="U7641" s="14"/>
      <c r="V7641" s="14" t="str">
        <f t="shared" si="652"/>
        <v>Over 0.5</v>
      </c>
      <c r="W7641" s="14" t="str">
        <f t="shared" si="653"/>
        <v/>
      </c>
    </row>
    <row r="7642" spans="19:23">
      <c r="S7642" s="21" t="str">
        <f t="shared" si="650"/>
        <v/>
      </c>
      <c r="T7642" s="7" t="str">
        <f t="shared" si="651"/>
        <v>Under 1.5</v>
      </c>
      <c r="U7642" s="14"/>
      <c r="V7642" s="14" t="str">
        <f t="shared" si="652"/>
        <v>Over 0.5</v>
      </c>
      <c r="W7642" s="14" t="str">
        <f t="shared" si="653"/>
        <v/>
      </c>
    </row>
    <row r="7643" spans="19:23">
      <c r="S7643" s="21" t="str">
        <f t="shared" si="650"/>
        <v/>
      </c>
      <c r="T7643" s="7" t="str">
        <f t="shared" si="651"/>
        <v>Under 1.5</v>
      </c>
      <c r="U7643" s="14"/>
      <c r="V7643" s="14" t="str">
        <f t="shared" si="652"/>
        <v>Over 0.5</v>
      </c>
      <c r="W7643" s="14" t="str">
        <f t="shared" si="653"/>
        <v/>
      </c>
    </row>
    <row r="7644" spans="19:23">
      <c r="S7644" s="21" t="str">
        <f t="shared" si="650"/>
        <v/>
      </c>
      <c r="T7644" s="7" t="str">
        <f t="shared" si="651"/>
        <v>Under 1.5</v>
      </c>
      <c r="U7644" s="14"/>
      <c r="V7644" s="14" t="str">
        <f t="shared" si="652"/>
        <v>Over 0.5</v>
      </c>
      <c r="W7644" s="14" t="str">
        <f t="shared" si="653"/>
        <v/>
      </c>
    </row>
    <row r="7645" spans="19:23">
      <c r="S7645" s="21" t="str">
        <f t="shared" si="650"/>
        <v/>
      </c>
      <c r="T7645" s="7" t="str">
        <f t="shared" si="651"/>
        <v>Under 1.5</v>
      </c>
      <c r="U7645" s="14"/>
      <c r="V7645" s="14" t="str">
        <f t="shared" si="652"/>
        <v>Over 0.5</v>
      </c>
      <c r="W7645" s="14" t="str">
        <f t="shared" si="653"/>
        <v/>
      </c>
    </row>
    <row r="7646" spans="19:23">
      <c r="S7646" s="21" t="str">
        <f t="shared" si="650"/>
        <v/>
      </c>
      <c r="T7646" s="7" t="str">
        <f t="shared" si="651"/>
        <v>Under 1.5</v>
      </c>
      <c r="U7646" s="14"/>
      <c r="V7646" s="14" t="str">
        <f t="shared" si="652"/>
        <v>Over 0.5</v>
      </c>
      <c r="W7646" s="14" t="str">
        <f t="shared" si="653"/>
        <v/>
      </c>
    </row>
    <row r="7647" spans="19:23">
      <c r="S7647" s="21" t="str">
        <f t="shared" si="650"/>
        <v/>
      </c>
      <c r="T7647" s="7" t="str">
        <f t="shared" si="651"/>
        <v>Under 1.5</v>
      </c>
      <c r="U7647" s="14"/>
      <c r="V7647" s="14" t="str">
        <f t="shared" si="652"/>
        <v>Over 0.5</v>
      </c>
      <c r="W7647" s="14" t="str">
        <f t="shared" si="653"/>
        <v/>
      </c>
    </row>
    <row r="7648" spans="19:23">
      <c r="S7648" s="21" t="str">
        <f t="shared" si="650"/>
        <v/>
      </c>
      <c r="T7648" s="7" t="str">
        <f t="shared" si="651"/>
        <v>Under 1.5</v>
      </c>
      <c r="U7648" s="14"/>
      <c r="V7648" s="14" t="str">
        <f t="shared" si="652"/>
        <v>Over 0.5</v>
      </c>
      <c r="W7648" s="14" t="str">
        <f t="shared" si="653"/>
        <v/>
      </c>
    </row>
    <row r="7649" spans="19:23">
      <c r="S7649" s="21" t="str">
        <f t="shared" si="650"/>
        <v/>
      </c>
      <c r="T7649" s="7" t="str">
        <f t="shared" si="651"/>
        <v>Under 1.5</v>
      </c>
      <c r="U7649" s="14"/>
      <c r="V7649" s="14" t="str">
        <f t="shared" si="652"/>
        <v>Over 0.5</v>
      </c>
      <c r="W7649" s="14" t="str">
        <f t="shared" si="653"/>
        <v/>
      </c>
    </row>
    <row r="7650" spans="19:23">
      <c r="S7650" s="21" t="str">
        <f t="shared" si="650"/>
        <v/>
      </c>
      <c r="T7650" s="7" t="str">
        <f t="shared" si="651"/>
        <v>Under 1.5</v>
      </c>
      <c r="U7650" s="14"/>
      <c r="V7650" s="14" t="str">
        <f t="shared" si="652"/>
        <v>Over 0.5</v>
      </c>
      <c r="W7650" s="14" t="str">
        <f t="shared" si="653"/>
        <v/>
      </c>
    </row>
    <row r="7651" spans="19:23">
      <c r="S7651" s="21" t="str">
        <f t="shared" si="650"/>
        <v/>
      </c>
      <c r="T7651" s="7" t="str">
        <f t="shared" si="651"/>
        <v>Under 1.5</v>
      </c>
      <c r="U7651" s="14"/>
      <c r="V7651" s="14" t="str">
        <f t="shared" si="652"/>
        <v>Over 0.5</v>
      </c>
      <c r="W7651" s="14" t="str">
        <f t="shared" si="653"/>
        <v/>
      </c>
    </row>
    <row r="7652" spans="19:23">
      <c r="S7652" s="21" t="str">
        <f t="shared" si="650"/>
        <v/>
      </c>
      <c r="T7652" s="7" t="str">
        <f t="shared" si="651"/>
        <v>Under 1.5</v>
      </c>
      <c r="U7652" s="14"/>
      <c r="V7652" s="14" t="str">
        <f t="shared" si="652"/>
        <v>Over 0.5</v>
      </c>
      <c r="W7652" s="14" t="str">
        <f t="shared" si="653"/>
        <v/>
      </c>
    </row>
    <row r="7653" spans="19:23">
      <c r="S7653" s="21" t="str">
        <f t="shared" si="650"/>
        <v/>
      </c>
      <c r="T7653" s="7" t="str">
        <f t="shared" si="651"/>
        <v>Under 1.5</v>
      </c>
      <c r="U7653" s="14"/>
      <c r="V7653" s="14" t="str">
        <f t="shared" si="652"/>
        <v>Over 0.5</v>
      </c>
      <c r="W7653" s="14" t="str">
        <f t="shared" si="653"/>
        <v/>
      </c>
    </row>
    <row r="7654" spans="19:23">
      <c r="S7654" s="21" t="str">
        <f t="shared" si="650"/>
        <v/>
      </c>
      <c r="T7654" s="7" t="str">
        <f t="shared" si="651"/>
        <v>Under 1.5</v>
      </c>
      <c r="U7654" s="14"/>
      <c r="V7654" s="14" t="str">
        <f t="shared" si="652"/>
        <v>Over 0.5</v>
      </c>
      <c r="W7654" s="14" t="str">
        <f t="shared" si="653"/>
        <v/>
      </c>
    </row>
    <row r="7655" spans="19:23">
      <c r="S7655" s="21" t="str">
        <f t="shared" si="650"/>
        <v/>
      </c>
      <c r="T7655" s="7" t="str">
        <f t="shared" si="651"/>
        <v>Under 1.5</v>
      </c>
      <c r="U7655" s="14"/>
      <c r="V7655" s="14" t="str">
        <f t="shared" si="652"/>
        <v>Over 0.5</v>
      </c>
      <c r="W7655" s="14" t="str">
        <f t="shared" si="653"/>
        <v/>
      </c>
    </row>
    <row r="7656" spans="19:23">
      <c r="S7656" s="21" t="str">
        <f t="shared" si="650"/>
        <v/>
      </c>
      <c r="T7656" s="7" t="str">
        <f t="shared" si="651"/>
        <v>Under 1.5</v>
      </c>
      <c r="U7656" s="14"/>
      <c r="V7656" s="14" t="str">
        <f t="shared" si="652"/>
        <v>Over 0.5</v>
      </c>
      <c r="W7656" s="14" t="str">
        <f t="shared" si="653"/>
        <v/>
      </c>
    </row>
    <row r="7657" spans="19:23">
      <c r="S7657" s="21" t="str">
        <f t="shared" si="650"/>
        <v/>
      </c>
      <c r="T7657" s="7" t="str">
        <f t="shared" si="651"/>
        <v>Under 1.5</v>
      </c>
      <c r="U7657" s="14"/>
      <c r="V7657" s="14" t="str">
        <f t="shared" si="652"/>
        <v>Over 0.5</v>
      </c>
      <c r="W7657" s="14" t="str">
        <f t="shared" si="653"/>
        <v/>
      </c>
    </row>
    <row r="7658" spans="19:23">
      <c r="S7658" s="21" t="str">
        <f t="shared" si="650"/>
        <v/>
      </c>
      <c r="T7658" s="7" t="str">
        <f t="shared" si="651"/>
        <v>Under 1.5</v>
      </c>
      <c r="U7658" s="14"/>
      <c r="V7658" s="14" t="str">
        <f t="shared" si="652"/>
        <v>Over 0.5</v>
      </c>
      <c r="W7658" s="14" t="str">
        <f t="shared" si="653"/>
        <v/>
      </c>
    </row>
    <row r="7659" spans="19:23">
      <c r="S7659" s="21" t="str">
        <f t="shared" si="650"/>
        <v/>
      </c>
      <c r="T7659" s="7" t="str">
        <f t="shared" si="651"/>
        <v>Under 1.5</v>
      </c>
      <c r="U7659" s="14"/>
      <c r="V7659" s="14" t="str">
        <f t="shared" si="652"/>
        <v>Over 0.5</v>
      </c>
      <c r="W7659" s="14" t="str">
        <f t="shared" si="653"/>
        <v/>
      </c>
    </row>
    <row r="7660" spans="19:23">
      <c r="S7660" s="21" t="str">
        <f t="shared" si="650"/>
        <v/>
      </c>
      <c r="T7660" s="7" t="str">
        <f t="shared" si="651"/>
        <v>Under 1.5</v>
      </c>
      <c r="U7660" s="14"/>
      <c r="V7660" s="14" t="str">
        <f t="shared" si="652"/>
        <v>Over 0.5</v>
      </c>
      <c r="W7660" s="14" t="str">
        <f t="shared" si="653"/>
        <v/>
      </c>
    </row>
    <row r="7661" spans="19:23">
      <c r="S7661" s="21" t="str">
        <f t="shared" si="650"/>
        <v/>
      </c>
      <c r="T7661" s="7" t="str">
        <f t="shared" si="651"/>
        <v>Under 1.5</v>
      </c>
      <c r="U7661" s="14"/>
      <c r="V7661" s="14" t="str">
        <f t="shared" si="652"/>
        <v>Over 0.5</v>
      </c>
      <c r="W7661" s="14" t="str">
        <f t="shared" si="653"/>
        <v/>
      </c>
    </row>
    <row r="7662" spans="19:23">
      <c r="S7662" s="21" t="str">
        <f t="shared" si="650"/>
        <v/>
      </c>
      <c r="T7662" s="7" t="str">
        <f t="shared" si="651"/>
        <v>Under 1.5</v>
      </c>
      <c r="U7662" s="14"/>
      <c r="V7662" s="14" t="str">
        <f t="shared" si="652"/>
        <v>Over 0.5</v>
      </c>
      <c r="W7662" s="14" t="str">
        <f t="shared" si="653"/>
        <v/>
      </c>
    </row>
    <row r="7663" spans="19:23">
      <c r="S7663" s="21" t="str">
        <f t="shared" si="650"/>
        <v/>
      </c>
      <c r="T7663" s="7" t="str">
        <f t="shared" si="651"/>
        <v>Under 1.5</v>
      </c>
      <c r="U7663" s="14"/>
      <c r="V7663" s="14" t="str">
        <f t="shared" si="652"/>
        <v>Over 0.5</v>
      </c>
      <c r="W7663" s="14" t="str">
        <f t="shared" si="653"/>
        <v/>
      </c>
    </row>
    <row r="7664" spans="19:23">
      <c r="S7664" s="21" t="str">
        <f t="shared" si="650"/>
        <v/>
      </c>
      <c r="T7664" s="7" t="str">
        <f t="shared" si="651"/>
        <v>Under 1.5</v>
      </c>
      <c r="U7664" s="14"/>
      <c r="V7664" s="14" t="str">
        <f t="shared" si="652"/>
        <v>Over 0.5</v>
      </c>
      <c r="W7664" s="14" t="str">
        <f t="shared" si="653"/>
        <v/>
      </c>
    </row>
  </sheetData>
  <conditionalFormatting sqref="K2:L3278">
    <cfRule type="containsText" dxfId="25" priority="29" operator="containsText" text="2">
      <formula>NOT(ISERROR(SEARCH("2",K2)))</formula>
    </cfRule>
    <cfRule type="containsText" dxfId="24" priority="30" operator="containsText" text="1">
      <formula>NOT(ISERROR(SEARCH("1",K2)))</formula>
    </cfRule>
    <cfRule type="containsText" dxfId="23" priority="31" operator="containsText" text="x">
      <formula>NOT(ISERROR(SEARCH("x",K2)))</formula>
    </cfRule>
  </conditionalFormatting>
  <conditionalFormatting sqref="I2:I3278">
    <cfRule type="cellIs" dxfId="22" priority="27" operator="between">
      <formula>43</formula>
      <formula>52</formula>
    </cfRule>
    <cfRule type="cellIs" dxfId="21" priority="28" operator="greaterThan">
      <formula>52</formula>
    </cfRule>
  </conditionalFormatting>
  <conditionalFormatting sqref="O2:O3278">
    <cfRule type="containsText" dxfId="20" priority="24" operator="containsText" text="0-1">
      <formula>NOT(ISERROR(SEARCH("0-1",O2)))</formula>
    </cfRule>
    <cfRule type="containsText" dxfId="19" priority="25" operator="containsText" text="1-0">
      <formula>NOT(ISERROR(SEARCH("1-0",O2)))</formula>
    </cfRule>
    <cfRule type="containsText" dxfId="18" priority="26" operator="containsText" text="0-0">
      <formula>NOT(ISERROR(SEARCH("0-0",O2)))</formula>
    </cfRule>
  </conditionalFormatting>
  <conditionalFormatting sqref="P2:P3278">
    <cfRule type="cellIs" dxfId="17" priority="21" operator="between">
      <formula>39</formula>
      <formula>20</formula>
    </cfRule>
    <cfRule type="cellIs" dxfId="16" priority="22" operator="between">
      <formula>48</formula>
      <formula>60</formula>
    </cfRule>
    <cfRule type="cellIs" dxfId="15" priority="23" operator="greaterThan">
      <formula>60</formula>
    </cfRule>
  </conditionalFormatting>
  <conditionalFormatting sqref="Q3:Q3278">
    <cfRule type="cellIs" dxfId="14" priority="18" operator="equal">
      <formula>"C"</formula>
    </cfRule>
    <cfRule type="cellIs" dxfId="13" priority="19" operator="equal">
      <formula>"N"</formula>
    </cfRule>
    <cfRule type="cellIs" dxfId="12" priority="20" operator="equal">
      <formula>"Y"</formula>
    </cfRule>
  </conditionalFormatting>
  <conditionalFormatting sqref="S3:S7664">
    <cfRule type="cellIs" dxfId="11" priority="16" operator="between">
      <formula>55</formula>
      <formula>65</formula>
    </cfRule>
  </conditionalFormatting>
  <conditionalFormatting sqref="W3:W7664">
    <cfRule type="cellIs" dxfId="10" priority="11" operator="equal">
      <formula>"LOST"</formula>
    </cfRule>
    <cfRule type="cellIs" dxfId="9" priority="12" operator="equal">
      <formula>"WON"</formula>
    </cfRule>
  </conditionalFormatting>
  <conditionalFormatting sqref="Y3:Z3278">
    <cfRule type="containsText" dxfId="8" priority="10" operator="containsText" text="Prime">
      <formula>NOT(ISERROR(SEARCH("Prime",Y3)))</formula>
    </cfRule>
  </conditionalFormatting>
  <conditionalFormatting sqref="S3:S7664">
    <cfRule type="cellIs" dxfId="7" priority="5" operator="between">
      <formula>90</formula>
      <formula>100</formula>
    </cfRule>
    <cfRule type="cellIs" dxfId="6" priority="6" operator="between">
      <formula>80</formula>
      <formula>89.9</formula>
    </cfRule>
    <cfRule type="cellIs" dxfId="5" priority="7" operator="between">
      <formula>70</formula>
      <formula>79.9</formula>
    </cfRule>
    <cfRule type="cellIs" dxfId="4" priority="9" operator="between">
      <formula>54</formula>
      <formula>1</formula>
    </cfRule>
  </conditionalFormatting>
  <conditionalFormatting sqref="AB3:AB3278">
    <cfRule type="containsText" dxfId="3" priority="4" operator="containsText" text="WON">
      <formula>NOT(ISERROR(SEARCH("WON",AB3)))</formula>
    </cfRule>
  </conditionalFormatting>
  <conditionalFormatting sqref="AB3:AB3278">
    <cfRule type="containsText" dxfId="2" priority="3" operator="containsText" text=".">
      <formula>NOT(ISERROR(SEARCH(".",AB3)))</formula>
    </cfRule>
  </conditionalFormatting>
  <conditionalFormatting sqref="AC3:AC643">
    <cfRule type="containsText" dxfId="1" priority="1" operator="containsText" text="LOST">
      <formula>NOT(ISERROR(SEARCH("LOST",AC3)))</formula>
    </cfRule>
    <cfRule type="containsText" dxfId="0" priority="2" operator="containsText" text="WON">
      <formula>NOT(ISERROR(SEARCH("WON",AC3)))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Aug 2018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 Ekeuwei</dc:creator>
  <cp:lastModifiedBy>Alfred Ekeuwei</cp:lastModifiedBy>
  <dcterms:created xsi:type="dcterms:W3CDTF">2018-04-02T02:10:52Z</dcterms:created>
  <dcterms:modified xsi:type="dcterms:W3CDTF">2018-10-03T06:29:10Z</dcterms:modified>
</cp:coreProperties>
</file>